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i unidad\Compras\Reporte de cortos\"/>
    </mc:Choice>
  </mc:AlternateContent>
  <xr:revisionPtr revIDLastSave="0" documentId="13_ncr:1_{F0A6DC9F-53DB-47E7-BE29-4FC1182EC14F}" xr6:coauthVersionLast="47" xr6:coauthVersionMax="47" xr10:uidLastSave="{00000000-0000-0000-0000-000000000000}"/>
  <bookViews>
    <workbookView xWindow="-28920" yWindow="-30" windowWidth="29040" windowHeight="15720" activeTab="1" xr2:uid="{00000000-000D-0000-FFFF-FFFF00000000}"/>
  </bookViews>
  <sheets>
    <sheet name="REPORTE_CORTOS" sheetId="2" r:id="rId1"/>
    <sheet name="FACT_Explosion" sheetId="11" r:id="rId2"/>
    <sheet name="PLAN_PRODUCCION" sheetId="8" r:id="rId3"/>
    <sheet name="POs" sheetId="9" r:id="rId4"/>
    <sheet name="FACT_A1" sheetId="10" r:id="rId5"/>
    <sheet name="FACT_A2" sheetId="6" r:id="rId6"/>
    <sheet name="DIM_BOM" sheetId="3" r:id="rId7"/>
    <sheet name="Rolling_FCST" sheetId="5" state="hidden" r:id="rId8"/>
    <sheet name="Proveedores" sheetId="12" r:id="rId9"/>
    <sheet name="DIM_TdL" sheetId="4" r:id="rId10"/>
  </sheets>
  <definedNames>
    <definedName name="_xlnm._FilterDatabase" localSheetId="0" hidden="1">REPORTE_CORTOS!$GV$1:$HW$2059</definedName>
    <definedName name="DatosExternos_1" localSheetId="5" hidden="1">FACT_A2!$A$1:$C$586</definedName>
    <definedName name="DatosExternos_1" localSheetId="1" hidden="1">FACT_Explosion!$A$1:$K$691</definedName>
    <definedName name="DatosExternos_1" localSheetId="3" hidden="1">POs!$A$1:$L$209</definedName>
    <definedName name="DatosExternos_1" localSheetId="0" hidden="1">REPORTE_CORTOS!$A$1:$GU$2059</definedName>
    <definedName name="DatosExternos_1" localSheetId="7" hidden="1">Rolling_FCST!$A$1:$Q$183</definedName>
    <definedName name="DatosExternos_2" localSheetId="6" hidden="1">DIM_BOM!$A$1:$J$3630</definedName>
    <definedName name="DatosExternos_2" localSheetId="4" hidden="1">FACT_A1!$A$1:$C$71</definedName>
    <definedName name="DatosExternos_2" localSheetId="8" hidden="1">Proveedores!$A$1:$J$1002</definedName>
    <definedName name="DatosExternos_3" localSheetId="9" hidden="1">DIM_TdL!$A$1:$N$215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94" i="11"/>
  <c r="F395" i="11"/>
  <c r="F396" i="11"/>
  <c r="F397" i="11"/>
  <c r="F398" i="11"/>
  <c r="F399" i="11"/>
  <c r="F400" i="11"/>
  <c r="F401" i="11"/>
  <c r="F402" i="11"/>
  <c r="F403" i="11"/>
  <c r="F404" i="11"/>
  <c r="F405" i="11"/>
  <c r="F406" i="11"/>
  <c r="F407" i="11"/>
  <c r="F408" i="11"/>
  <c r="F409" i="11"/>
  <c r="F410" i="11"/>
  <c r="F411" i="11"/>
  <c r="F412" i="11"/>
  <c r="F413" i="11"/>
  <c r="F414" i="11"/>
  <c r="F415" i="11"/>
  <c r="F416" i="11"/>
  <c r="F417" i="11"/>
  <c r="F418" i="11"/>
  <c r="F419" i="11"/>
  <c r="F420" i="11"/>
  <c r="F421" i="11"/>
  <c r="F422" i="11"/>
  <c r="F423" i="11"/>
  <c r="F424" i="11"/>
  <c r="F425" i="11"/>
  <c r="F426" i="11"/>
  <c r="F427" i="11"/>
  <c r="F428" i="11"/>
  <c r="F429" i="11"/>
  <c r="F430" i="11"/>
  <c r="F431" i="11"/>
  <c r="F432" i="11"/>
  <c r="F433" i="11"/>
  <c r="F434" i="11"/>
  <c r="F435" i="11"/>
  <c r="F436" i="11"/>
  <c r="F437" i="11"/>
  <c r="F438" i="11"/>
  <c r="F439" i="11"/>
  <c r="F440" i="11"/>
  <c r="F441" i="11"/>
  <c r="F442" i="11"/>
  <c r="F443" i="11"/>
  <c r="F444" i="11"/>
  <c r="F445" i="11"/>
  <c r="F446" i="11"/>
  <c r="F447" i="11"/>
  <c r="F448" i="11"/>
  <c r="F449" i="11"/>
  <c r="F450" i="11"/>
  <c r="F451" i="11"/>
  <c r="F452" i="11"/>
  <c r="F453" i="11"/>
  <c r="F454" i="11"/>
  <c r="F455" i="11"/>
  <c r="F456" i="11"/>
  <c r="F457" i="11"/>
  <c r="F458" i="11"/>
  <c r="F459" i="11"/>
  <c r="F460" i="11"/>
  <c r="F461" i="11"/>
  <c r="F462" i="11"/>
  <c r="F463" i="11"/>
  <c r="F464" i="11"/>
  <c r="F465" i="11"/>
  <c r="F466" i="11"/>
  <c r="F467" i="11"/>
  <c r="F468" i="11"/>
  <c r="F469" i="11"/>
  <c r="F470" i="11"/>
  <c r="F471" i="11"/>
  <c r="F472" i="11"/>
  <c r="F473" i="11"/>
  <c r="F474" i="11"/>
  <c r="F475" i="11"/>
  <c r="F476" i="11"/>
  <c r="F477" i="11"/>
  <c r="F478" i="11"/>
  <c r="F479" i="11"/>
  <c r="F480" i="11"/>
  <c r="F481" i="11"/>
  <c r="F482" i="11"/>
  <c r="F483" i="11"/>
  <c r="F484" i="11"/>
  <c r="F485" i="11"/>
  <c r="F486" i="11"/>
  <c r="F487" i="11"/>
  <c r="F488" i="11"/>
  <c r="F489" i="11"/>
  <c r="F490" i="11"/>
  <c r="F491" i="11"/>
  <c r="F492" i="11"/>
  <c r="F493" i="11"/>
  <c r="F494" i="11"/>
  <c r="F495" i="11"/>
  <c r="F496" i="11"/>
  <c r="F497" i="11"/>
  <c r="F498" i="11"/>
  <c r="F499" i="11"/>
  <c r="F500" i="11"/>
  <c r="F501" i="11"/>
  <c r="F502" i="11"/>
  <c r="F503" i="11"/>
  <c r="F504" i="11"/>
  <c r="F505" i="11"/>
  <c r="F506" i="11"/>
  <c r="F507" i="11"/>
  <c r="F508" i="11"/>
  <c r="F509" i="11"/>
  <c r="F510" i="11"/>
  <c r="F511" i="11"/>
  <c r="F512" i="11"/>
  <c r="F513" i="11"/>
  <c r="F514" i="11"/>
  <c r="F515" i="11"/>
  <c r="F516" i="11"/>
  <c r="F517" i="11"/>
  <c r="F518" i="11"/>
  <c r="F519" i="11"/>
  <c r="F520" i="11"/>
  <c r="F521" i="11"/>
  <c r="F522" i="11"/>
  <c r="F523" i="11"/>
  <c r="F524" i="11"/>
  <c r="F525" i="11"/>
  <c r="F526" i="11"/>
  <c r="F527" i="11"/>
  <c r="F528" i="11"/>
  <c r="F529" i="11"/>
  <c r="F530" i="11"/>
  <c r="F531" i="11"/>
  <c r="F532" i="11"/>
  <c r="F533" i="11"/>
  <c r="F534" i="11"/>
  <c r="F535" i="11"/>
  <c r="F536" i="11"/>
  <c r="F537" i="11"/>
  <c r="F538" i="11"/>
  <c r="F539" i="11"/>
  <c r="F540" i="11"/>
  <c r="F541" i="11"/>
  <c r="F542" i="11"/>
  <c r="F543" i="11"/>
  <c r="F544" i="11"/>
  <c r="F545" i="11"/>
  <c r="F546" i="11"/>
  <c r="F547" i="11"/>
  <c r="F548" i="11"/>
  <c r="F549" i="11"/>
  <c r="F550" i="11"/>
  <c r="F551" i="11"/>
  <c r="F552" i="11"/>
  <c r="F553" i="11"/>
  <c r="F554" i="11"/>
  <c r="F555" i="11"/>
  <c r="F556" i="11"/>
  <c r="F557" i="11"/>
  <c r="F558" i="11"/>
  <c r="F559" i="11"/>
  <c r="F560" i="11"/>
  <c r="F561" i="11"/>
  <c r="F562" i="11"/>
  <c r="F563" i="11"/>
  <c r="F564" i="11"/>
  <c r="F565" i="11"/>
  <c r="F566" i="11"/>
  <c r="F567" i="11"/>
  <c r="F568" i="11"/>
  <c r="F569" i="11"/>
  <c r="F570" i="11"/>
  <c r="F571" i="11"/>
  <c r="F572" i="11"/>
  <c r="F573" i="11"/>
  <c r="F574" i="11"/>
  <c r="F575" i="11"/>
  <c r="F576" i="11"/>
  <c r="F577" i="11"/>
  <c r="F578" i="11"/>
  <c r="F579" i="11"/>
  <c r="F580" i="11"/>
  <c r="F581" i="11"/>
  <c r="F582" i="11"/>
  <c r="F583" i="11"/>
  <c r="F584" i="11"/>
  <c r="F585" i="11"/>
  <c r="F586" i="11"/>
  <c r="F587" i="11"/>
  <c r="F588" i="11"/>
  <c r="F589" i="11"/>
  <c r="F590" i="11"/>
  <c r="F591" i="11"/>
  <c r="F592" i="11"/>
  <c r="F593" i="11"/>
  <c r="F594" i="11"/>
  <c r="F595" i="11"/>
  <c r="F596" i="11"/>
  <c r="F597" i="11"/>
  <c r="F598" i="11"/>
  <c r="F599" i="11"/>
  <c r="F600" i="11"/>
  <c r="F601" i="11"/>
  <c r="F602" i="11"/>
  <c r="F603" i="11"/>
  <c r="F604" i="11"/>
  <c r="F605" i="11"/>
  <c r="F606" i="11"/>
  <c r="F607" i="11"/>
  <c r="F608" i="11"/>
  <c r="F609" i="11"/>
  <c r="F610" i="11"/>
  <c r="F611" i="11"/>
  <c r="F612" i="11"/>
  <c r="F613" i="11"/>
  <c r="F614" i="11"/>
  <c r="F615" i="11"/>
  <c r="F616" i="11"/>
  <c r="F617" i="11"/>
  <c r="F618" i="11"/>
  <c r="F619" i="11"/>
  <c r="F620" i="11"/>
  <c r="F621" i="11"/>
  <c r="F622" i="11"/>
  <c r="F623" i="11"/>
  <c r="F624" i="11"/>
  <c r="F625" i="11"/>
  <c r="F626" i="11"/>
  <c r="F627" i="11"/>
  <c r="F628" i="11"/>
  <c r="F629" i="11"/>
  <c r="F630" i="11"/>
  <c r="F631" i="11"/>
  <c r="F632" i="11"/>
  <c r="F633" i="11"/>
  <c r="F634" i="11"/>
  <c r="F635" i="11"/>
  <c r="F636" i="11"/>
  <c r="F637" i="11"/>
  <c r="F638" i="11"/>
  <c r="F639" i="11"/>
  <c r="F640" i="11"/>
  <c r="F641" i="11"/>
  <c r="F642" i="11"/>
  <c r="F643" i="11"/>
  <c r="F644" i="11"/>
  <c r="F645" i="11"/>
  <c r="F646" i="11"/>
  <c r="F647" i="11"/>
  <c r="F648" i="11"/>
  <c r="F649" i="11"/>
  <c r="F650" i="11"/>
  <c r="F651" i="11"/>
  <c r="F652" i="11"/>
  <c r="F653" i="11"/>
  <c r="F654" i="11"/>
  <c r="F655" i="11"/>
  <c r="F656" i="11"/>
  <c r="F657" i="11"/>
  <c r="F658" i="11"/>
  <c r="F659" i="11"/>
  <c r="F660" i="11"/>
  <c r="F661" i="11"/>
  <c r="F662" i="11"/>
  <c r="F663" i="11"/>
  <c r="F664" i="11"/>
  <c r="F665" i="11"/>
  <c r="F666" i="11"/>
  <c r="F667" i="11"/>
  <c r="F668" i="11"/>
  <c r="F669" i="11"/>
  <c r="F670" i="11"/>
  <c r="F671" i="11"/>
  <c r="F672" i="11"/>
  <c r="F673" i="11"/>
  <c r="F674" i="11"/>
  <c r="F675" i="11"/>
  <c r="F676" i="11"/>
  <c r="F677" i="11"/>
  <c r="F678" i="11"/>
  <c r="F679" i="11"/>
  <c r="F680" i="11"/>
  <c r="F681" i="11"/>
  <c r="F682" i="11"/>
  <c r="F683" i="11"/>
  <c r="F684" i="11"/>
  <c r="F685" i="11"/>
  <c r="F686" i="11"/>
  <c r="F687" i="11"/>
  <c r="F688" i="11"/>
  <c r="F689" i="11"/>
  <c r="F690" i="11"/>
  <c r="F691" i="11"/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L732" i="3" l="1"/>
  <c r="HW2059" i="2"/>
  <c r="HW2058" i="2"/>
  <c r="HW2057" i="2"/>
  <c r="HW2056" i="2"/>
  <c r="HW2055" i="2"/>
  <c r="HW2054" i="2"/>
  <c r="HW2053" i="2"/>
  <c r="HW2052" i="2"/>
  <c r="HW2051" i="2"/>
  <c r="HW2050" i="2"/>
  <c r="HW2049" i="2"/>
  <c r="HW2048" i="2"/>
  <c r="HW2047" i="2"/>
  <c r="HW2046" i="2"/>
  <c r="HW2045" i="2"/>
  <c r="HW2044" i="2"/>
  <c r="HW2043" i="2"/>
  <c r="HW2042" i="2"/>
  <c r="HW2041" i="2"/>
  <c r="HW2040" i="2"/>
  <c r="HW2039" i="2"/>
  <c r="HW2038" i="2"/>
  <c r="HW2037" i="2"/>
  <c r="HW2036" i="2"/>
  <c r="HW2035" i="2"/>
  <c r="HW2034" i="2"/>
  <c r="HW2033" i="2"/>
  <c r="HW2032" i="2"/>
  <c r="HW2031" i="2"/>
  <c r="HW2030" i="2"/>
  <c r="HW2029" i="2"/>
  <c r="HW2028" i="2"/>
  <c r="HW2027" i="2"/>
  <c r="HW2026" i="2"/>
  <c r="HW2025" i="2"/>
  <c r="HW2024" i="2"/>
  <c r="HW2023" i="2"/>
  <c r="HW2022" i="2"/>
  <c r="HW2021" i="2"/>
  <c r="HW2020" i="2"/>
  <c r="HW2019" i="2"/>
  <c r="HW2018" i="2"/>
  <c r="HW2017" i="2"/>
  <c r="HW2016" i="2"/>
  <c r="HW2015" i="2"/>
  <c r="HW2014" i="2"/>
  <c r="HW2013" i="2"/>
  <c r="HW2012" i="2"/>
  <c r="HW2011" i="2"/>
  <c r="HW2010" i="2"/>
  <c r="HW2009" i="2"/>
  <c r="HW2008" i="2"/>
  <c r="HW2007" i="2"/>
  <c r="HW2006" i="2"/>
  <c r="HW2005" i="2"/>
  <c r="HW2004" i="2"/>
  <c r="HW2003" i="2"/>
  <c r="HW2002" i="2"/>
  <c r="HW2001" i="2"/>
  <c r="HW2000" i="2"/>
  <c r="HW1999" i="2"/>
  <c r="HW1998" i="2"/>
  <c r="HW1997" i="2"/>
  <c r="HW1996" i="2"/>
  <c r="HW1995" i="2"/>
  <c r="HW1994" i="2"/>
  <c r="HW1993" i="2"/>
  <c r="HW1992" i="2"/>
  <c r="HW1991" i="2"/>
  <c r="HW1990" i="2"/>
  <c r="HW1989" i="2"/>
  <c r="HW1988" i="2"/>
  <c r="HW1987" i="2"/>
  <c r="HW1986" i="2"/>
  <c r="HW1985" i="2"/>
  <c r="HW1984" i="2"/>
  <c r="HW1983" i="2"/>
  <c r="HW1982" i="2"/>
  <c r="HW1981" i="2"/>
  <c r="HW1980" i="2"/>
  <c r="HW1979" i="2"/>
  <c r="HW1978" i="2"/>
  <c r="HW1977" i="2"/>
  <c r="HW1976" i="2"/>
  <c r="HW1975" i="2"/>
  <c r="HW1974" i="2"/>
  <c r="HW1973" i="2"/>
  <c r="HW1972" i="2"/>
  <c r="HW1971" i="2"/>
  <c r="HW1970" i="2"/>
  <c r="HW1969" i="2"/>
  <c r="HW1968" i="2"/>
  <c r="HW1967" i="2"/>
  <c r="HW1966" i="2"/>
  <c r="HW1965" i="2"/>
  <c r="HW1964" i="2"/>
  <c r="HW1963" i="2"/>
  <c r="HW1962" i="2"/>
  <c r="HW1961" i="2"/>
  <c r="HW1960" i="2"/>
  <c r="HW1959" i="2"/>
  <c r="HW1958" i="2"/>
  <c r="HW1957" i="2"/>
  <c r="HW1956" i="2"/>
  <c r="HW1955" i="2"/>
  <c r="HW1954" i="2"/>
  <c r="HW1953" i="2"/>
  <c r="HW1952" i="2"/>
  <c r="HW1951" i="2"/>
  <c r="HW1950" i="2"/>
  <c r="HW1949" i="2"/>
  <c r="HW1948" i="2"/>
  <c r="HW1947" i="2"/>
  <c r="HW1946" i="2"/>
  <c r="HW1945" i="2"/>
  <c r="HW1944" i="2"/>
  <c r="HW1943" i="2"/>
  <c r="HW1942" i="2"/>
  <c r="HW1941" i="2"/>
  <c r="HW1940" i="2"/>
  <c r="HW1939" i="2"/>
  <c r="HW1938" i="2"/>
  <c r="HW1937" i="2"/>
  <c r="HW1936" i="2"/>
  <c r="HW1935" i="2"/>
  <c r="HW1934" i="2"/>
  <c r="HW1933" i="2"/>
  <c r="HW1932" i="2"/>
  <c r="HW1931" i="2"/>
  <c r="HW1930" i="2"/>
  <c r="HW1929" i="2"/>
  <c r="HW1928" i="2"/>
  <c r="HW1927" i="2"/>
  <c r="HW1926" i="2"/>
  <c r="HW1925" i="2"/>
  <c r="HW1924" i="2"/>
  <c r="HW1923" i="2"/>
  <c r="HW1922" i="2"/>
  <c r="HW1921" i="2"/>
  <c r="HW1920" i="2"/>
  <c r="HW1919" i="2"/>
  <c r="HW1918" i="2"/>
  <c r="HW1917" i="2"/>
  <c r="HW1916" i="2"/>
  <c r="HW1915" i="2"/>
  <c r="HW1914" i="2"/>
  <c r="HW1913" i="2"/>
  <c r="HW1912" i="2"/>
  <c r="HW1911" i="2"/>
  <c r="HW1910" i="2"/>
  <c r="HW1909" i="2"/>
  <c r="HW1908" i="2"/>
  <c r="HW1907" i="2"/>
  <c r="HW1906" i="2"/>
  <c r="HW1905" i="2"/>
  <c r="HW1904" i="2"/>
  <c r="HW1903" i="2"/>
  <c r="HW1902" i="2"/>
  <c r="HW1901" i="2"/>
  <c r="HW1900" i="2"/>
  <c r="HW1899" i="2"/>
  <c r="HW1898" i="2"/>
  <c r="HW1897" i="2"/>
  <c r="HW1896" i="2"/>
  <c r="HW1895" i="2"/>
  <c r="HW1894" i="2"/>
  <c r="HW1893" i="2"/>
  <c r="HW1892" i="2"/>
  <c r="HW1891" i="2"/>
  <c r="HW1890" i="2"/>
  <c r="HW1889" i="2"/>
  <c r="HW1888" i="2"/>
  <c r="HW1887" i="2"/>
  <c r="HW1886" i="2"/>
  <c r="HW1885" i="2"/>
  <c r="HW1884" i="2"/>
  <c r="HW1883" i="2"/>
  <c r="HW1882" i="2"/>
  <c r="HW1881" i="2"/>
  <c r="HW1880" i="2"/>
  <c r="HW1879" i="2"/>
  <c r="HW1878" i="2"/>
  <c r="HW1877" i="2"/>
  <c r="HW1876" i="2"/>
  <c r="HW1875" i="2"/>
  <c r="HW1874" i="2"/>
  <c r="HW1873" i="2"/>
  <c r="HW1872" i="2"/>
  <c r="HW1871" i="2"/>
  <c r="HW1870" i="2"/>
  <c r="HW1869" i="2"/>
  <c r="HW1868" i="2"/>
  <c r="HW1867" i="2"/>
  <c r="HW1866" i="2"/>
  <c r="HW1865" i="2"/>
  <c r="HW1864" i="2"/>
  <c r="HW1863" i="2"/>
  <c r="HW1862" i="2"/>
  <c r="HW1861" i="2"/>
  <c r="HW1860" i="2"/>
  <c r="HW1859" i="2"/>
  <c r="HW1858" i="2"/>
  <c r="HW1857" i="2"/>
  <c r="HW1856" i="2"/>
  <c r="HW1855" i="2"/>
  <c r="HW1854" i="2"/>
  <c r="HW1853" i="2"/>
  <c r="HW1852" i="2"/>
  <c r="HW1851" i="2"/>
  <c r="HW1850" i="2"/>
  <c r="HW1849" i="2"/>
  <c r="HW1848" i="2"/>
  <c r="HW1847" i="2"/>
  <c r="HW1846" i="2"/>
  <c r="HW1845" i="2"/>
  <c r="HW1844" i="2"/>
  <c r="HW1843" i="2"/>
  <c r="HW1842" i="2"/>
  <c r="HW1841" i="2"/>
  <c r="HW1840" i="2"/>
  <c r="HW1839" i="2"/>
  <c r="HW1838" i="2"/>
  <c r="HW1837" i="2"/>
  <c r="HW1836" i="2"/>
  <c r="HW1835" i="2"/>
  <c r="HW1834" i="2"/>
  <c r="HW1833" i="2"/>
  <c r="HW1832" i="2"/>
  <c r="HW1831" i="2"/>
  <c r="HW1830" i="2"/>
  <c r="HW1829" i="2"/>
  <c r="HW1828" i="2"/>
  <c r="HW1827" i="2"/>
  <c r="HW1826" i="2"/>
  <c r="HW1825" i="2"/>
  <c r="HW1824" i="2"/>
  <c r="HW1823" i="2"/>
  <c r="HW1822" i="2"/>
  <c r="HW1821" i="2"/>
  <c r="HW1820" i="2"/>
  <c r="HW1819" i="2"/>
  <c r="HW1818" i="2"/>
  <c r="HW1817" i="2"/>
  <c r="HW1816" i="2"/>
  <c r="HW1815" i="2"/>
  <c r="HW1814" i="2"/>
  <c r="HW1813" i="2"/>
  <c r="HW1812" i="2"/>
  <c r="HW1811" i="2"/>
  <c r="HW1810" i="2"/>
  <c r="HW1809" i="2"/>
  <c r="HW1808" i="2"/>
  <c r="HW1807" i="2"/>
  <c r="HW1806" i="2"/>
  <c r="HW1805" i="2"/>
  <c r="HW1804" i="2"/>
  <c r="HW1803" i="2"/>
  <c r="HW1802" i="2"/>
  <c r="HW1801" i="2"/>
  <c r="HW1800" i="2"/>
  <c r="HW1799" i="2"/>
  <c r="HW1798" i="2"/>
  <c r="HW1797" i="2"/>
  <c r="HW1796" i="2"/>
  <c r="HW1795" i="2"/>
  <c r="HW1794" i="2"/>
  <c r="HW1793" i="2"/>
  <c r="HW1792" i="2"/>
  <c r="HW1791" i="2"/>
  <c r="HW1790" i="2"/>
  <c r="HW1789" i="2"/>
  <c r="HW1788" i="2"/>
  <c r="HW1787" i="2"/>
  <c r="HW1786" i="2"/>
  <c r="HW1785" i="2"/>
  <c r="HW1784" i="2"/>
  <c r="HW1783" i="2"/>
  <c r="HW1782" i="2"/>
  <c r="HW1781" i="2"/>
  <c r="HW1780" i="2"/>
  <c r="HW1779" i="2"/>
  <c r="HW1778" i="2"/>
  <c r="HW1777" i="2"/>
  <c r="HW1776" i="2"/>
  <c r="HW1775" i="2"/>
  <c r="HW1774" i="2"/>
  <c r="HW1773" i="2"/>
  <c r="HW1772" i="2"/>
  <c r="HW1771" i="2"/>
  <c r="HW1770" i="2"/>
  <c r="HW1769" i="2"/>
  <c r="HW1768" i="2"/>
  <c r="HW1767" i="2"/>
  <c r="HW1766" i="2"/>
  <c r="HW1765" i="2"/>
  <c r="HW1764" i="2"/>
  <c r="HW1763" i="2"/>
  <c r="HW1762" i="2"/>
  <c r="HW1761" i="2"/>
  <c r="HW1760" i="2"/>
  <c r="HW1759" i="2"/>
  <c r="HW1758" i="2"/>
  <c r="HW1757" i="2"/>
  <c r="HW1756" i="2"/>
  <c r="HW1755" i="2"/>
  <c r="HW1754" i="2"/>
  <c r="HW1753" i="2"/>
  <c r="HW1752" i="2"/>
  <c r="HW1751" i="2"/>
  <c r="HW1750" i="2"/>
  <c r="HW1749" i="2"/>
  <c r="HW1748" i="2"/>
  <c r="HW1747" i="2"/>
  <c r="HW1746" i="2"/>
  <c r="HW1745" i="2"/>
  <c r="HW1744" i="2"/>
  <c r="HW1743" i="2"/>
  <c r="HW1742" i="2"/>
  <c r="HW1741" i="2"/>
  <c r="HW1740" i="2"/>
  <c r="HW1739" i="2"/>
  <c r="HW1738" i="2"/>
  <c r="HW1737" i="2"/>
  <c r="HW1736" i="2"/>
  <c r="HW1735" i="2"/>
  <c r="HW1734" i="2"/>
  <c r="HW1733" i="2"/>
  <c r="HW1732" i="2"/>
  <c r="HW1731" i="2"/>
  <c r="HW1730" i="2"/>
  <c r="HW1729" i="2"/>
  <c r="HW1728" i="2"/>
  <c r="HW1727" i="2"/>
  <c r="HW1726" i="2"/>
  <c r="HW1725" i="2"/>
  <c r="HW1724" i="2"/>
  <c r="HW1723" i="2"/>
  <c r="HW1722" i="2"/>
  <c r="HW1721" i="2"/>
  <c r="HW1720" i="2"/>
  <c r="HW1719" i="2"/>
  <c r="HW1718" i="2"/>
  <c r="HW1717" i="2"/>
  <c r="HW1716" i="2"/>
  <c r="HW1715" i="2"/>
  <c r="HW1714" i="2"/>
  <c r="HW1713" i="2"/>
  <c r="HW1712" i="2"/>
  <c r="HW1711" i="2"/>
  <c r="HW1710" i="2"/>
  <c r="HW1709" i="2"/>
  <c r="HW1708" i="2"/>
  <c r="HW1707" i="2"/>
  <c r="HW1706" i="2"/>
  <c r="HW1705" i="2"/>
  <c r="HW1704" i="2"/>
  <c r="HW1703" i="2"/>
  <c r="HW1702" i="2"/>
  <c r="HW1701" i="2"/>
  <c r="HW1700" i="2"/>
  <c r="HW1699" i="2"/>
  <c r="HW1698" i="2"/>
  <c r="HW1697" i="2"/>
  <c r="HW1696" i="2"/>
  <c r="HW1695" i="2"/>
  <c r="HW1694" i="2"/>
  <c r="HW1693" i="2"/>
  <c r="HW1692" i="2"/>
  <c r="HW1691" i="2"/>
  <c r="HW1690" i="2"/>
  <c r="HW1689" i="2"/>
  <c r="HW1688" i="2"/>
  <c r="HW1687" i="2"/>
  <c r="HW1686" i="2"/>
  <c r="HW1685" i="2"/>
  <c r="HW1684" i="2"/>
  <c r="HW1683" i="2"/>
  <c r="HW1682" i="2"/>
  <c r="HW1681" i="2"/>
  <c r="HW1680" i="2"/>
  <c r="HW1679" i="2"/>
  <c r="HW1678" i="2"/>
  <c r="HW1677" i="2"/>
  <c r="HW1676" i="2"/>
  <c r="HW1675" i="2"/>
  <c r="HW1674" i="2"/>
  <c r="HW1673" i="2"/>
  <c r="HW1672" i="2"/>
  <c r="HW1671" i="2"/>
  <c r="HW1670" i="2"/>
  <c r="HW1669" i="2"/>
  <c r="HW1668" i="2"/>
  <c r="HW1667" i="2"/>
  <c r="HW1666" i="2"/>
  <c r="HW1665" i="2"/>
  <c r="HW1664" i="2"/>
  <c r="HW1663" i="2"/>
  <c r="HW1662" i="2"/>
  <c r="HW1661" i="2"/>
  <c r="HW1660" i="2"/>
  <c r="HW1659" i="2"/>
  <c r="HW1658" i="2"/>
  <c r="HW1657" i="2"/>
  <c r="HW1656" i="2"/>
  <c r="HW1655" i="2"/>
  <c r="HW1654" i="2"/>
  <c r="HW1653" i="2"/>
  <c r="HW1652" i="2"/>
  <c r="HW1651" i="2"/>
  <c r="HW1650" i="2"/>
  <c r="HW1649" i="2"/>
  <c r="HW1648" i="2"/>
  <c r="HW1647" i="2"/>
  <c r="HW1646" i="2"/>
  <c r="HW1645" i="2"/>
  <c r="HW1644" i="2"/>
  <c r="HW1643" i="2"/>
  <c r="HW1642" i="2"/>
  <c r="HW1641" i="2"/>
  <c r="HW1640" i="2"/>
  <c r="HW1639" i="2"/>
  <c r="HW1638" i="2"/>
  <c r="HW1637" i="2"/>
  <c r="HW1636" i="2"/>
  <c r="HW1635" i="2"/>
  <c r="HW1634" i="2"/>
  <c r="HW1633" i="2"/>
  <c r="HW1632" i="2"/>
  <c r="HW1631" i="2"/>
  <c r="HW1630" i="2"/>
  <c r="HW1629" i="2"/>
  <c r="HW1628" i="2"/>
  <c r="HW1627" i="2"/>
  <c r="HW1626" i="2"/>
  <c r="HW1625" i="2"/>
  <c r="HW1624" i="2"/>
  <c r="HW1623" i="2"/>
  <c r="HW1622" i="2"/>
  <c r="HW1621" i="2"/>
  <c r="HW1620" i="2"/>
  <c r="HW1619" i="2"/>
  <c r="HW1618" i="2"/>
  <c r="HW1617" i="2"/>
  <c r="HW1616" i="2"/>
  <c r="HW1615" i="2"/>
  <c r="HW1614" i="2"/>
  <c r="HW1613" i="2"/>
  <c r="HW1612" i="2"/>
  <c r="HW1611" i="2"/>
  <c r="HW1610" i="2"/>
  <c r="HW1609" i="2"/>
  <c r="HW1608" i="2"/>
  <c r="HW1607" i="2"/>
  <c r="HW1606" i="2"/>
  <c r="HW1605" i="2"/>
  <c r="HW1604" i="2"/>
  <c r="HW1603" i="2"/>
  <c r="HW1602" i="2"/>
  <c r="HW1601" i="2"/>
  <c r="HW1600" i="2"/>
  <c r="HW1599" i="2"/>
  <c r="HW1598" i="2"/>
  <c r="HW1597" i="2"/>
  <c r="HW1596" i="2"/>
  <c r="HW1595" i="2"/>
  <c r="HW1594" i="2"/>
  <c r="HW1593" i="2"/>
  <c r="HW1592" i="2"/>
  <c r="HW1591" i="2"/>
  <c r="HW1590" i="2"/>
  <c r="HW1589" i="2"/>
  <c r="HW1588" i="2"/>
  <c r="HW1587" i="2"/>
  <c r="HW1586" i="2"/>
  <c r="HW1585" i="2"/>
  <c r="HW1584" i="2"/>
  <c r="HW1583" i="2"/>
  <c r="HW1582" i="2"/>
  <c r="HW1581" i="2"/>
  <c r="HW1580" i="2"/>
  <c r="HW1579" i="2"/>
  <c r="HW1578" i="2"/>
  <c r="HW1577" i="2"/>
  <c r="HW1576" i="2"/>
  <c r="HW1575" i="2"/>
  <c r="HW1574" i="2"/>
  <c r="HW1573" i="2"/>
  <c r="HW1572" i="2"/>
  <c r="HW1571" i="2"/>
  <c r="HW1570" i="2"/>
  <c r="HW1569" i="2"/>
  <c r="HW1568" i="2"/>
  <c r="HW1567" i="2"/>
  <c r="HW1566" i="2"/>
  <c r="HW1565" i="2"/>
  <c r="HW1564" i="2"/>
  <c r="HW1563" i="2"/>
  <c r="HW1562" i="2"/>
  <c r="HW1561" i="2"/>
  <c r="HW1560" i="2"/>
  <c r="HW1559" i="2"/>
  <c r="HW1558" i="2"/>
  <c r="HW1557" i="2"/>
  <c r="HW1556" i="2"/>
  <c r="HW1555" i="2"/>
  <c r="HW1554" i="2"/>
  <c r="HW1553" i="2"/>
  <c r="HW1552" i="2"/>
  <c r="HW1551" i="2"/>
  <c r="HW1550" i="2"/>
  <c r="HW1549" i="2"/>
  <c r="HW1548" i="2"/>
  <c r="HW1547" i="2"/>
  <c r="HW1546" i="2"/>
  <c r="HW1545" i="2"/>
  <c r="HW1544" i="2"/>
  <c r="HW1543" i="2"/>
  <c r="HW1542" i="2"/>
  <c r="HW1541" i="2"/>
  <c r="HW1540" i="2"/>
  <c r="HW1539" i="2"/>
  <c r="HW1538" i="2"/>
  <c r="HW1537" i="2"/>
  <c r="HW1536" i="2"/>
  <c r="HW1535" i="2"/>
  <c r="HW1534" i="2"/>
  <c r="HW1533" i="2"/>
  <c r="HW1532" i="2"/>
  <c r="HW1531" i="2"/>
  <c r="HW1530" i="2"/>
  <c r="HW1529" i="2"/>
  <c r="HW1528" i="2"/>
  <c r="HW1527" i="2"/>
  <c r="HW1526" i="2"/>
  <c r="HW1525" i="2"/>
  <c r="HW1524" i="2"/>
  <c r="HW1523" i="2"/>
  <c r="HW1522" i="2"/>
  <c r="HW1521" i="2"/>
  <c r="HW1520" i="2"/>
  <c r="HW1519" i="2"/>
  <c r="HW1518" i="2"/>
  <c r="HW1517" i="2"/>
  <c r="HW1516" i="2"/>
  <c r="HW1515" i="2"/>
  <c r="HW1514" i="2"/>
  <c r="HW1513" i="2"/>
  <c r="HW1512" i="2"/>
  <c r="HW1511" i="2"/>
  <c r="HW1510" i="2"/>
  <c r="HW1509" i="2"/>
  <c r="HW1508" i="2"/>
  <c r="HW1507" i="2"/>
  <c r="HW1506" i="2"/>
  <c r="HW1505" i="2"/>
  <c r="HW1504" i="2"/>
  <c r="HW1503" i="2"/>
  <c r="HW1502" i="2"/>
  <c r="HW1501" i="2"/>
  <c r="HW1500" i="2"/>
  <c r="HW1499" i="2"/>
  <c r="HW1498" i="2"/>
  <c r="HW1497" i="2"/>
  <c r="HW1496" i="2"/>
  <c r="HW1495" i="2"/>
  <c r="HW1494" i="2"/>
  <c r="HW1493" i="2"/>
  <c r="HW1492" i="2"/>
  <c r="HW1491" i="2"/>
  <c r="HW1490" i="2"/>
  <c r="HW1489" i="2"/>
  <c r="HW1488" i="2"/>
  <c r="HW1487" i="2"/>
  <c r="HW1486" i="2"/>
  <c r="HW1485" i="2"/>
  <c r="HW1484" i="2"/>
  <c r="HW1483" i="2"/>
  <c r="HW1482" i="2"/>
  <c r="HW1481" i="2"/>
  <c r="HW1480" i="2"/>
  <c r="HW1479" i="2"/>
  <c r="HW1478" i="2"/>
  <c r="HW1477" i="2"/>
  <c r="HW1476" i="2"/>
  <c r="HW1475" i="2"/>
  <c r="HW1474" i="2"/>
  <c r="HW1473" i="2"/>
  <c r="HW1472" i="2"/>
  <c r="HW1471" i="2"/>
  <c r="HW1470" i="2"/>
  <c r="HW1469" i="2"/>
  <c r="HW1468" i="2"/>
  <c r="HW1467" i="2"/>
  <c r="HW1466" i="2"/>
  <c r="HW1465" i="2"/>
  <c r="HW1464" i="2"/>
  <c r="HW1463" i="2"/>
  <c r="HW1462" i="2"/>
  <c r="HW1461" i="2"/>
  <c r="HW1460" i="2"/>
  <c r="HW1459" i="2"/>
  <c r="HW1458" i="2"/>
  <c r="HW1457" i="2"/>
  <c r="HW1456" i="2"/>
  <c r="HW1455" i="2"/>
  <c r="HW1454" i="2"/>
  <c r="HW1453" i="2"/>
  <c r="HW1452" i="2"/>
  <c r="HW1451" i="2"/>
  <c r="HW1450" i="2"/>
  <c r="HW1449" i="2"/>
  <c r="HW1448" i="2"/>
  <c r="HW1447" i="2"/>
  <c r="HW1446" i="2"/>
  <c r="HW1445" i="2"/>
  <c r="HW1444" i="2"/>
  <c r="HW1443" i="2"/>
  <c r="HW1442" i="2"/>
  <c r="HW1441" i="2"/>
  <c r="HW1440" i="2"/>
  <c r="HW1439" i="2"/>
  <c r="HW1438" i="2"/>
  <c r="HW1437" i="2"/>
  <c r="HW1436" i="2"/>
  <c r="HW1435" i="2"/>
  <c r="HW1434" i="2"/>
  <c r="HW1433" i="2"/>
  <c r="HW1432" i="2"/>
  <c r="HW1431" i="2"/>
  <c r="HW1430" i="2"/>
  <c r="HW1429" i="2"/>
  <c r="HW1428" i="2"/>
  <c r="HW1427" i="2"/>
  <c r="HW1426" i="2"/>
  <c r="HW1425" i="2"/>
  <c r="HW1424" i="2"/>
  <c r="HW1423" i="2"/>
  <c r="HW1422" i="2"/>
  <c r="HW1421" i="2"/>
  <c r="HW1420" i="2"/>
  <c r="HW1419" i="2"/>
  <c r="HW1418" i="2"/>
  <c r="HW1417" i="2"/>
  <c r="HW1416" i="2"/>
  <c r="HW1415" i="2"/>
  <c r="HW1414" i="2"/>
  <c r="HW1413" i="2"/>
  <c r="HW1412" i="2"/>
  <c r="HW1411" i="2"/>
  <c r="HW1410" i="2"/>
  <c r="HW1409" i="2"/>
  <c r="HW1408" i="2"/>
  <c r="HW1407" i="2"/>
  <c r="HW1406" i="2"/>
  <c r="HW1405" i="2"/>
  <c r="HW1404" i="2"/>
  <c r="HW1403" i="2"/>
  <c r="HW1402" i="2"/>
  <c r="HW1401" i="2"/>
  <c r="HW1400" i="2"/>
  <c r="HW1399" i="2"/>
  <c r="HW1398" i="2"/>
  <c r="HW1397" i="2"/>
  <c r="HW1396" i="2"/>
  <c r="HW1395" i="2"/>
  <c r="HW1394" i="2"/>
  <c r="HW1393" i="2"/>
  <c r="HW1392" i="2"/>
  <c r="HW1391" i="2"/>
  <c r="HW1390" i="2"/>
  <c r="HW1389" i="2"/>
  <c r="HW1388" i="2"/>
  <c r="HW1387" i="2"/>
  <c r="HW1386" i="2"/>
  <c r="HW1385" i="2"/>
  <c r="HW1384" i="2"/>
  <c r="HW1383" i="2"/>
  <c r="HW1382" i="2"/>
  <c r="HW1381" i="2"/>
  <c r="HW1380" i="2"/>
  <c r="HW1379" i="2"/>
  <c r="HW1378" i="2"/>
  <c r="HW1377" i="2"/>
  <c r="HW1376" i="2"/>
  <c r="HW1375" i="2"/>
  <c r="HW1374" i="2"/>
  <c r="HW1373" i="2"/>
  <c r="HW1372" i="2"/>
  <c r="HW1371" i="2"/>
  <c r="HW1370" i="2"/>
  <c r="HW1369" i="2"/>
  <c r="HW1368" i="2"/>
  <c r="HW1367" i="2"/>
  <c r="HW1366" i="2"/>
  <c r="HW1365" i="2"/>
  <c r="HW1364" i="2"/>
  <c r="HW1363" i="2"/>
  <c r="HW1362" i="2"/>
  <c r="HW1361" i="2"/>
  <c r="HW1360" i="2"/>
  <c r="HW1359" i="2"/>
  <c r="HW1358" i="2"/>
  <c r="HW1357" i="2"/>
  <c r="HW1356" i="2"/>
  <c r="HW1355" i="2"/>
  <c r="HW1354" i="2"/>
  <c r="HW1353" i="2"/>
  <c r="HW1352" i="2"/>
  <c r="HW1351" i="2"/>
  <c r="HW1350" i="2"/>
  <c r="HW1349" i="2"/>
  <c r="HW1348" i="2"/>
  <c r="HW1347" i="2"/>
  <c r="HW1346" i="2"/>
  <c r="HW1345" i="2"/>
  <c r="HW1344" i="2"/>
  <c r="HW1343" i="2"/>
  <c r="HW1342" i="2"/>
  <c r="HW1341" i="2"/>
  <c r="HW1340" i="2"/>
  <c r="HW1339" i="2"/>
  <c r="HW1338" i="2"/>
  <c r="HW1337" i="2"/>
  <c r="HW1336" i="2"/>
  <c r="HW1335" i="2"/>
  <c r="HW1334" i="2"/>
  <c r="HW1333" i="2"/>
  <c r="HW1332" i="2"/>
  <c r="HW1331" i="2"/>
  <c r="HW1330" i="2"/>
  <c r="HW1329" i="2"/>
  <c r="HW1328" i="2"/>
  <c r="HW1327" i="2"/>
  <c r="HW1326" i="2"/>
  <c r="HW1325" i="2"/>
  <c r="HW1324" i="2"/>
  <c r="HW1323" i="2"/>
  <c r="HW1322" i="2"/>
  <c r="HW1321" i="2"/>
  <c r="HW1320" i="2"/>
  <c r="HW1319" i="2"/>
  <c r="HW1318" i="2"/>
  <c r="HW1317" i="2"/>
  <c r="HW1316" i="2"/>
  <c r="HW1315" i="2"/>
  <c r="HW1314" i="2"/>
  <c r="HW1313" i="2"/>
  <c r="HW1312" i="2"/>
  <c r="HW1311" i="2"/>
  <c r="HW1310" i="2"/>
  <c r="HW1309" i="2"/>
  <c r="HW1308" i="2"/>
  <c r="HW1307" i="2"/>
  <c r="HW1306" i="2"/>
  <c r="HW1305" i="2"/>
  <c r="HW1304" i="2"/>
  <c r="HW1303" i="2"/>
  <c r="HW1302" i="2"/>
  <c r="HW1301" i="2"/>
  <c r="HW1300" i="2"/>
  <c r="HW1299" i="2"/>
  <c r="HW1298" i="2"/>
  <c r="HW1297" i="2"/>
  <c r="HW1296" i="2"/>
  <c r="HW1295" i="2"/>
  <c r="HW1294" i="2"/>
  <c r="HW1293" i="2"/>
  <c r="HW1292" i="2"/>
  <c r="HW1291" i="2"/>
  <c r="HW1290" i="2"/>
  <c r="HW1289" i="2"/>
  <c r="HW1288" i="2"/>
  <c r="HW1287" i="2"/>
  <c r="HW1286" i="2"/>
  <c r="HW1285" i="2"/>
  <c r="HW1284" i="2"/>
  <c r="HW1283" i="2"/>
  <c r="HW1282" i="2"/>
  <c r="HW1281" i="2"/>
  <c r="HW1280" i="2"/>
  <c r="HW1279" i="2"/>
  <c r="HW1278" i="2"/>
  <c r="HW1277" i="2"/>
  <c r="HW1276" i="2"/>
  <c r="HW1275" i="2"/>
  <c r="HW1274" i="2"/>
  <c r="HW1273" i="2"/>
  <c r="HW1272" i="2"/>
  <c r="HW1271" i="2"/>
  <c r="HW1270" i="2"/>
  <c r="HW1269" i="2"/>
  <c r="HW1268" i="2"/>
  <c r="HW1267" i="2"/>
  <c r="HW1266" i="2"/>
  <c r="HW1265" i="2"/>
  <c r="HW1264" i="2"/>
  <c r="HW1263" i="2"/>
  <c r="HW1262" i="2"/>
  <c r="HW1261" i="2"/>
  <c r="HW1260" i="2"/>
  <c r="HW1259" i="2"/>
  <c r="HW1258" i="2"/>
  <c r="HW1257" i="2"/>
  <c r="HW1256" i="2"/>
  <c r="HW1255" i="2"/>
  <c r="HW1254" i="2"/>
  <c r="HW1253" i="2"/>
  <c r="HW1252" i="2"/>
  <c r="HW1251" i="2"/>
  <c r="HW1250" i="2"/>
  <c r="HW1249" i="2"/>
  <c r="HW1248" i="2"/>
  <c r="HW1247" i="2"/>
  <c r="HW1246" i="2"/>
  <c r="HW1245" i="2"/>
  <c r="HW1244" i="2"/>
  <c r="HW1243" i="2"/>
  <c r="HW1242" i="2"/>
  <c r="HW1241" i="2"/>
  <c r="HW1240" i="2"/>
  <c r="HW1239" i="2"/>
  <c r="HW1238" i="2"/>
  <c r="HW1237" i="2"/>
  <c r="HW1236" i="2"/>
  <c r="HW1235" i="2"/>
  <c r="HW1234" i="2"/>
  <c r="HW1233" i="2"/>
  <c r="HW1232" i="2"/>
  <c r="HW1231" i="2"/>
  <c r="HW1230" i="2"/>
  <c r="HW1229" i="2"/>
  <c r="HW1228" i="2"/>
  <c r="HW1227" i="2"/>
  <c r="HW1226" i="2"/>
  <c r="HW1225" i="2"/>
  <c r="HW1224" i="2"/>
  <c r="HW1223" i="2"/>
  <c r="HW1222" i="2"/>
  <c r="HW1221" i="2"/>
  <c r="HW1220" i="2"/>
  <c r="HW1219" i="2"/>
  <c r="HW1218" i="2"/>
  <c r="HW1217" i="2"/>
  <c r="HW1216" i="2"/>
  <c r="HW1215" i="2"/>
  <c r="HW1214" i="2"/>
  <c r="HW1213" i="2"/>
  <c r="HW1212" i="2"/>
  <c r="HW1211" i="2"/>
  <c r="HW1210" i="2"/>
  <c r="HW1209" i="2"/>
  <c r="HW1208" i="2"/>
  <c r="HW1207" i="2"/>
  <c r="HW1206" i="2"/>
  <c r="HW1205" i="2"/>
  <c r="HW1204" i="2"/>
  <c r="HW1203" i="2"/>
  <c r="HW1202" i="2"/>
  <c r="HW1201" i="2"/>
  <c r="HW1200" i="2"/>
  <c r="HW1199" i="2"/>
  <c r="HW1198" i="2"/>
  <c r="HW1197" i="2"/>
  <c r="HW1196" i="2"/>
  <c r="HW1195" i="2"/>
  <c r="HW1194" i="2"/>
  <c r="HW1193" i="2"/>
  <c r="HW1192" i="2"/>
  <c r="HW1191" i="2"/>
  <c r="HW1190" i="2"/>
  <c r="HW1189" i="2"/>
  <c r="HW1188" i="2"/>
  <c r="HW1187" i="2"/>
  <c r="HW1186" i="2"/>
  <c r="HW1185" i="2"/>
  <c r="HW1184" i="2"/>
  <c r="HW1183" i="2"/>
  <c r="HW1182" i="2"/>
  <c r="HW1181" i="2"/>
  <c r="HW1180" i="2"/>
  <c r="HW1179" i="2"/>
  <c r="HW1178" i="2"/>
  <c r="HW1177" i="2"/>
  <c r="HW1176" i="2"/>
  <c r="HW1175" i="2"/>
  <c r="HW1174" i="2"/>
  <c r="HW1173" i="2"/>
  <c r="HW1172" i="2"/>
  <c r="HW1171" i="2"/>
  <c r="HW1170" i="2"/>
  <c r="HW1169" i="2"/>
  <c r="HW1168" i="2"/>
  <c r="HW1167" i="2"/>
  <c r="HW1166" i="2"/>
  <c r="HW1165" i="2"/>
  <c r="HW1164" i="2"/>
  <c r="HW1163" i="2"/>
  <c r="HW1162" i="2"/>
  <c r="HW1161" i="2"/>
  <c r="HW1160" i="2"/>
  <c r="HW1159" i="2"/>
  <c r="HW1158" i="2"/>
  <c r="HW1157" i="2"/>
  <c r="HW1156" i="2"/>
  <c r="HW1155" i="2"/>
  <c r="HW1154" i="2"/>
  <c r="HW1153" i="2"/>
  <c r="HW1152" i="2"/>
  <c r="HW1151" i="2"/>
  <c r="HW1150" i="2"/>
  <c r="HW1149" i="2"/>
  <c r="HW1148" i="2"/>
  <c r="HW1147" i="2"/>
  <c r="HW1146" i="2"/>
  <c r="HW1145" i="2"/>
  <c r="HW1144" i="2"/>
  <c r="HW1143" i="2"/>
  <c r="HW1142" i="2"/>
  <c r="HW1141" i="2"/>
  <c r="HW1140" i="2"/>
  <c r="HW1139" i="2"/>
  <c r="HW1138" i="2"/>
  <c r="HW1137" i="2"/>
  <c r="HW1136" i="2"/>
  <c r="HW1135" i="2"/>
  <c r="HW1134" i="2"/>
  <c r="HW1133" i="2"/>
  <c r="HW1132" i="2"/>
  <c r="HW1131" i="2"/>
  <c r="HW1130" i="2"/>
  <c r="HW1129" i="2"/>
  <c r="HW1128" i="2"/>
  <c r="HW1127" i="2"/>
  <c r="HW1126" i="2"/>
  <c r="HW1125" i="2"/>
  <c r="HW1124" i="2"/>
  <c r="HW1123" i="2"/>
  <c r="HW1122" i="2"/>
  <c r="HW1121" i="2"/>
  <c r="HW1120" i="2"/>
  <c r="HW1119" i="2"/>
  <c r="HW1118" i="2"/>
  <c r="HW1117" i="2"/>
  <c r="HW1116" i="2"/>
  <c r="HW1115" i="2"/>
  <c r="HW1114" i="2"/>
  <c r="HW1113" i="2"/>
  <c r="HW1112" i="2"/>
  <c r="HW1111" i="2"/>
  <c r="HW1110" i="2"/>
  <c r="HW1109" i="2"/>
  <c r="HW1108" i="2"/>
  <c r="HW1107" i="2"/>
  <c r="HW1106" i="2"/>
  <c r="HW1105" i="2"/>
  <c r="HW1104" i="2"/>
  <c r="HW1103" i="2"/>
  <c r="HW1102" i="2"/>
  <c r="HW1101" i="2"/>
  <c r="HW1100" i="2"/>
  <c r="HW1099" i="2"/>
  <c r="HW1098" i="2"/>
  <c r="HW1097" i="2"/>
  <c r="HW1096" i="2"/>
  <c r="HW1095" i="2"/>
  <c r="HW1094" i="2"/>
  <c r="HW1093" i="2"/>
  <c r="HW1092" i="2"/>
  <c r="HW1091" i="2"/>
  <c r="HW1090" i="2"/>
  <c r="HW1089" i="2"/>
  <c r="HW1088" i="2"/>
  <c r="HW1087" i="2"/>
  <c r="HW1086" i="2"/>
  <c r="HW1085" i="2"/>
  <c r="HW1084" i="2"/>
  <c r="HW1083" i="2"/>
  <c r="HW1082" i="2"/>
  <c r="HW1081" i="2"/>
  <c r="HW1080" i="2"/>
  <c r="HW1079" i="2"/>
  <c r="HW1078" i="2"/>
  <c r="HW1077" i="2"/>
  <c r="HW1076" i="2"/>
  <c r="HW1075" i="2"/>
  <c r="HW1074" i="2"/>
  <c r="HW1073" i="2"/>
  <c r="HW1072" i="2"/>
  <c r="HW1071" i="2"/>
  <c r="HW1070" i="2"/>
  <c r="HW1069" i="2"/>
  <c r="HW1068" i="2"/>
  <c r="HW1067" i="2"/>
  <c r="HW1066" i="2"/>
  <c r="HW1065" i="2"/>
  <c r="HW1064" i="2"/>
  <c r="HW1063" i="2"/>
  <c r="HW1062" i="2"/>
  <c r="HW1061" i="2"/>
  <c r="HW1060" i="2"/>
  <c r="HW1059" i="2"/>
  <c r="HW1058" i="2"/>
  <c r="HW1057" i="2"/>
  <c r="HW1056" i="2"/>
  <c r="HW1055" i="2"/>
  <c r="HW1054" i="2"/>
  <c r="HW1053" i="2"/>
  <c r="HW1052" i="2"/>
  <c r="HW1051" i="2"/>
  <c r="HW1050" i="2"/>
  <c r="HW1049" i="2"/>
  <c r="HW1048" i="2"/>
  <c r="HW1047" i="2"/>
  <c r="HW1046" i="2"/>
  <c r="HW1045" i="2"/>
  <c r="HW1044" i="2"/>
  <c r="HW1043" i="2"/>
  <c r="HW1042" i="2"/>
  <c r="HW1041" i="2"/>
  <c r="HW1040" i="2"/>
  <c r="HW1039" i="2"/>
  <c r="HW1038" i="2"/>
  <c r="HW1037" i="2"/>
  <c r="HW1036" i="2"/>
  <c r="HW1035" i="2"/>
  <c r="HW1034" i="2"/>
  <c r="HW1033" i="2"/>
  <c r="HW1032" i="2"/>
  <c r="HW1031" i="2"/>
  <c r="HW1030" i="2"/>
  <c r="HW1029" i="2"/>
  <c r="HW1028" i="2"/>
  <c r="HW1027" i="2"/>
  <c r="HW1026" i="2"/>
  <c r="HW1025" i="2"/>
  <c r="HW1024" i="2"/>
  <c r="HW1023" i="2"/>
  <c r="HW1022" i="2"/>
  <c r="HW1021" i="2"/>
  <c r="HW1020" i="2"/>
  <c r="HW1019" i="2"/>
  <c r="HW1018" i="2"/>
  <c r="HW1017" i="2"/>
  <c r="HW1016" i="2"/>
  <c r="HW1015" i="2"/>
  <c r="HW1014" i="2"/>
  <c r="HW1013" i="2"/>
  <c r="HW1012" i="2"/>
  <c r="HW1011" i="2"/>
  <c r="HW1010" i="2"/>
  <c r="HW1009" i="2"/>
  <c r="HW1008" i="2"/>
  <c r="HW1007" i="2"/>
  <c r="HW1006" i="2"/>
  <c r="HW1005" i="2"/>
  <c r="HW1004" i="2"/>
  <c r="HW1003" i="2"/>
  <c r="HW1002" i="2"/>
  <c r="HW1001" i="2"/>
  <c r="HW1000" i="2"/>
  <c r="HW999" i="2"/>
  <c r="HW998" i="2"/>
  <c r="HW997" i="2"/>
  <c r="HW996" i="2"/>
  <c r="HW995" i="2"/>
  <c r="HW994" i="2"/>
  <c r="HW993" i="2"/>
  <c r="HW992" i="2"/>
  <c r="HW991" i="2"/>
  <c r="HW990" i="2"/>
  <c r="HW989" i="2"/>
  <c r="HW988" i="2"/>
  <c r="HW987" i="2"/>
  <c r="HW986" i="2"/>
  <c r="HW985" i="2"/>
  <c r="HW984" i="2"/>
  <c r="HW983" i="2"/>
  <c r="HW982" i="2"/>
  <c r="HW981" i="2"/>
  <c r="HW980" i="2"/>
  <c r="HW979" i="2"/>
  <c r="HW978" i="2"/>
  <c r="HW977" i="2"/>
  <c r="HW976" i="2"/>
  <c r="HW975" i="2"/>
  <c r="HW974" i="2"/>
  <c r="HW973" i="2"/>
  <c r="HW972" i="2"/>
  <c r="HW971" i="2"/>
  <c r="HW970" i="2"/>
  <c r="HW969" i="2"/>
  <c r="HW968" i="2"/>
  <c r="HW967" i="2"/>
  <c r="HW966" i="2"/>
  <c r="HW965" i="2"/>
  <c r="HW964" i="2"/>
  <c r="HW963" i="2"/>
  <c r="HW962" i="2"/>
  <c r="HW961" i="2"/>
  <c r="HW960" i="2"/>
  <c r="HW959" i="2"/>
  <c r="HW958" i="2"/>
  <c r="HW957" i="2"/>
  <c r="HW956" i="2"/>
  <c r="HW955" i="2"/>
  <c r="HW954" i="2"/>
  <c r="HW953" i="2"/>
  <c r="HW952" i="2"/>
  <c r="HW951" i="2"/>
  <c r="HW950" i="2"/>
  <c r="HW949" i="2"/>
  <c r="HW948" i="2"/>
  <c r="HW947" i="2"/>
  <c r="HW946" i="2"/>
  <c r="HW945" i="2"/>
  <c r="HW944" i="2"/>
  <c r="HW943" i="2"/>
  <c r="HW942" i="2"/>
  <c r="HW941" i="2"/>
  <c r="HW940" i="2"/>
  <c r="HW939" i="2"/>
  <c r="HW938" i="2"/>
  <c r="HW937" i="2"/>
  <c r="HW936" i="2"/>
  <c r="HW935" i="2"/>
  <c r="HW934" i="2"/>
  <c r="HW933" i="2"/>
  <c r="HW932" i="2"/>
  <c r="HW931" i="2"/>
  <c r="HW930" i="2"/>
  <c r="HW929" i="2"/>
  <c r="HW928" i="2"/>
  <c r="HW927" i="2"/>
  <c r="HW926" i="2"/>
  <c r="HW925" i="2"/>
  <c r="HW924" i="2"/>
  <c r="HW923" i="2"/>
  <c r="HW922" i="2"/>
  <c r="HW921" i="2"/>
  <c r="HW920" i="2"/>
  <c r="HW919" i="2"/>
  <c r="HW918" i="2"/>
  <c r="HW917" i="2"/>
  <c r="HW916" i="2"/>
  <c r="HW915" i="2"/>
  <c r="HW914" i="2"/>
  <c r="HW913" i="2"/>
  <c r="HW912" i="2"/>
  <c r="HW911" i="2"/>
  <c r="HW910" i="2"/>
  <c r="HW909" i="2"/>
  <c r="HW908" i="2"/>
  <c r="HW907" i="2"/>
  <c r="HW906" i="2"/>
  <c r="HW905" i="2"/>
  <c r="HW904" i="2"/>
  <c r="HW903" i="2"/>
  <c r="HW902" i="2"/>
  <c r="HW901" i="2"/>
  <c r="HW900" i="2"/>
  <c r="HW899" i="2"/>
  <c r="HW898" i="2"/>
  <c r="HW897" i="2"/>
  <c r="HW896" i="2"/>
  <c r="HW895" i="2"/>
  <c r="HW894" i="2"/>
  <c r="HW893" i="2"/>
  <c r="HW892" i="2"/>
  <c r="HW891" i="2"/>
  <c r="HW890" i="2"/>
  <c r="HW889" i="2"/>
  <c r="HW888" i="2"/>
  <c r="HW887" i="2"/>
  <c r="HW886" i="2"/>
  <c r="HW885" i="2"/>
  <c r="HW884" i="2"/>
  <c r="HW883" i="2"/>
  <c r="HW882" i="2"/>
  <c r="HW881" i="2"/>
  <c r="HW880" i="2"/>
  <c r="HW879" i="2"/>
  <c r="HW878" i="2"/>
  <c r="HW877" i="2"/>
  <c r="HW876" i="2"/>
  <c r="HW875" i="2"/>
  <c r="HW874" i="2"/>
  <c r="HW873" i="2"/>
  <c r="HW872" i="2"/>
  <c r="HW871" i="2"/>
  <c r="HW870" i="2"/>
  <c r="HW869" i="2"/>
  <c r="HW868" i="2"/>
  <c r="HW867" i="2"/>
  <c r="HW866" i="2"/>
  <c r="HW865" i="2"/>
  <c r="HW864" i="2"/>
  <c r="HW863" i="2"/>
  <c r="HW862" i="2"/>
  <c r="HW861" i="2"/>
  <c r="HW860" i="2"/>
  <c r="HW859" i="2"/>
  <c r="HW858" i="2"/>
  <c r="HW857" i="2"/>
  <c r="HW856" i="2"/>
  <c r="HW855" i="2"/>
  <c r="HW854" i="2"/>
  <c r="HW853" i="2"/>
  <c r="HW852" i="2"/>
  <c r="HW851" i="2"/>
  <c r="HW850" i="2"/>
  <c r="HW849" i="2"/>
  <c r="HW848" i="2"/>
  <c r="HW847" i="2"/>
  <c r="HW846" i="2"/>
  <c r="HW845" i="2"/>
  <c r="HW844" i="2"/>
  <c r="HW843" i="2"/>
  <c r="HW842" i="2"/>
  <c r="HW841" i="2"/>
  <c r="HW840" i="2"/>
  <c r="HW839" i="2"/>
  <c r="HW838" i="2"/>
  <c r="HW837" i="2"/>
  <c r="HW836" i="2"/>
  <c r="HW835" i="2"/>
  <c r="HW834" i="2"/>
  <c r="HW833" i="2"/>
  <c r="HW832" i="2"/>
  <c r="HW831" i="2"/>
  <c r="HW830" i="2"/>
  <c r="HW829" i="2"/>
  <c r="HW828" i="2"/>
  <c r="HW827" i="2"/>
  <c r="HW826" i="2"/>
  <c r="HW825" i="2"/>
  <c r="HW824" i="2"/>
  <c r="HW823" i="2"/>
  <c r="HW822" i="2"/>
  <c r="HW821" i="2"/>
  <c r="HW820" i="2"/>
  <c r="HW819" i="2"/>
  <c r="HW818" i="2"/>
  <c r="HW817" i="2"/>
  <c r="HW816" i="2"/>
  <c r="HW815" i="2"/>
  <c r="HW814" i="2"/>
  <c r="HW813" i="2"/>
  <c r="HW812" i="2"/>
  <c r="HW811" i="2"/>
  <c r="HW810" i="2"/>
  <c r="HW809" i="2"/>
  <c r="HW808" i="2"/>
  <c r="HW807" i="2"/>
  <c r="HW806" i="2"/>
  <c r="HW805" i="2"/>
  <c r="HW804" i="2"/>
  <c r="HW803" i="2"/>
  <c r="HW802" i="2"/>
  <c r="HW801" i="2"/>
  <c r="HW800" i="2"/>
  <c r="HW799" i="2"/>
  <c r="HW798" i="2"/>
  <c r="HW797" i="2"/>
  <c r="HW796" i="2"/>
  <c r="HW795" i="2"/>
  <c r="HW794" i="2"/>
  <c r="HW793" i="2"/>
  <c r="HW792" i="2"/>
  <c r="HW791" i="2"/>
  <c r="HW790" i="2"/>
  <c r="HW789" i="2"/>
  <c r="HW788" i="2"/>
  <c r="HW787" i="2"/>
  <c r="HW786" i="2"/>
  <c r="HW785" i="2"/>
  <c r="HW784" i="2"/>
  <c r="HW783" i="2"/>
  <c r="HW782" i="2"/>
  <c r="HW781" i="2"/>
  <c r="HW780" i="2"/>
  <c r="HW779" i="2"/>
  <c r="HW778" i="2"/>
  <c r="HW777" i="2"/>
  <c r="HW776" i="2"/>
  <c r="HW775" i="2"/>
  <c r="HW774" i="2"/>
  <c r="HW773" i="2"/>
  <c r="HW772" i="2"/>
  <c r="HW771" i="2"/>
  <c r="HW770" i="2"/>
  <c r="HW769" i="2"/>
  <c r="HW768" i="2"/>
  <c r="HW767" i="2"/>
  <c r="HW766" i="2"/>
  <c r="HW765" i="2"/>
  <c r="HW764" i="2"/>
  <c r="HW763" i="2"/>
  <c r="HW762" i="2"/>
  <c r="HW761" i="2"/>
  <c r="HW760" i="2"/>
  <c r="HW759" i="2"/>
  <c r="HW758" i="2"/>
  <c r="HW757" i="2"/>
  <c r="HW756" i="2"/>
  <c r="HW755" i="2"/>
  <c r="HW754" i="2"/>
  <c r="HW753" i="2"/>
  <c r="HW752" i="2"/>
  <c r="HW751" i="2"/>
  <c r="HW750" i="2"/>
  <c r="HW749" i="2"/>
  <c r="HW748" i="2"/>
  <c r="HW747" i="2"/>
  <c r="HW746" i="2"/>
  <c r="HW745" i="2"/>
  <c r="HW744" i="2"/>
  <c r="HW743" i="2"/>
  <c r="HW742" i="2"/>
  <c r="HW741" i="2"/>
  <c r="HW740" i="2"/>
  <c r="HW739" i="2"/>
  <c r="HW738" i="2"/>
  <c r="HW737" i="2"/>
  <c r="HW736" i="2"/>
  <c r="HW735" i="2"/>
  <c r="HW734" i="2"/>
  <c r="HW733" i="2"/>
  <c r="HW732" i="2"/>
  <c r="HW731" i="2"/>
  <c r="HW730" i="2"/>
  <c r="HW729" i="2"/>
  <c r="HW728" i="2"/>
  <c r="HW727" i="2"/>
  <c r="HW726" i="2"/>
  <c r="HW725" i="2"/>
  <c r="HW724" i="2"/>
  <c r="HW723" i="2"/>
  <c r="HW722" i="2"/>
  <c r="HW721" i="2"/>
  <c r="HW720" i="2"/>
  <c r="HW719" i="2"/>
  <c r="HW718" i="2"/>
  <c r="HW717" i="2"/>
  <c r="HW716" i="2"/>
  <c r="HW715" i="2"/>
  <c r="HW714" i="2"/>
  <c r="HW713" i="2"/>
  <c r="HW712" i="2"/>
  <c r="HW711" i="2"/>
  <c r="HW710" i="2"/>
  <c r="HW709" i="2"/>
  <c r="HW708" i="2"/>
  <c r="HW707" i="2"/>
  <c r="HW706" i="2"/>
  <c r="HW705" i="2"/>
  <c r="HW704" i="2"/>
  <c r="HW703" i="2"/>
  <c r="HW702" i="2"/>
  <c r="HW701" i="2"/>
  <c r="HW700" i="2"/>
  <c r="HW699" i="2"/>
  <c r="HW698" i="2"/>
  <c r="HW697" i="2"/>
  <c r="HW696" i="2"/>
  <c r="HW695" i="2"/>
  <c r="HW694" i="2"/>
  <c r="HW693" i="2"/>
  <c r="HW692" i="2"/>
  <c r="HW691" i="2"/>
  <c r="HW690" i="2"/>
  <c r="HW689" i="2"/>
  <c r="HW688" i="2"/>
  <c r="HW687" i="2"/>
  <c r="HW686" i="2"/>
  <c r="HW685" i="2"/>
  <c r="HW684" i="2"/>
  <c r="HW683" i="2"/>
  <c r="HW682" i="2"/>
  <c r="HW681" i="2"/>
  <c r="HW680" i="2"/>
  <c r="HW679" i="2"/>
  <c r="HW678" i="2"/>
  <c r="HW677" i="2"/>
  <c r="HW676" i="2"/>
  <c r="HW675" i="2"/>
  <c r="HW674" i="2"/>
  <c r="HW673" i="2"/>
  <c r="HW672" i="2"/>
  <c r="HW671" i="2"/>
  <c r="HW670" i="2"/>
  <c r="HW669" i="2"/>
  <c r="HW668" i="2"/>
  <c r="HW667" i="2"/>
  <c r="HW666" i="2"/>
  <c r="HW665" i="2"/>
  <c r="HW664" i="2"/>
  <c r="HW663" i="2"/>
  <c r="HW662" i="2"/>
  <c r="HW661" i="2"/>
  <c r="HW660" i="2"/>
  <c r="HW659" i="2"/>
  <c r="HW658" i="2"/>
  <c r="HW657" i="2"/>
  <c r="HW656" i="2"/>
  <c r="HW655" i="2"/>
  <c r="HW654" i="2"/>
  <c r="HW653" i="2"/>
  <c r="HW652" i="2"/>
  <c r="HW651" i="2"/>
  <c r="HW650" i="2"/>
  <c r="HW649" i="2"/>
  <c r="HW648" i="2"/>
  <c r="HW647" i="2"/>
  <c r="HW646" i="2"/>
  <c r="HW645" i="2"/>
  <c r="HW644" i="2"/>
  <c r="HW643" i="2"/>
  <c r="HW642" i="2"/>
  <c r="HW641" i="2"/>
  <c r="HW640" i="2"/>
  <c r="HW639" i="2"/>
  <c r="HW638" i="2"/>
  <c r="HW637" i="2"/>
  <c r="HW636" i="2"/>
  <c r="HW635" i="2"/>
  <c r="HW634" i="2"/>
  <c r="HW633" i="2"/>
  <c r="HW632" i="2"/>
  <c r="HW631" i="2"/>
  <c r="HW630" i="2"/>
  <c r="HW629" i="2"/>
  <c r="HW628" i="2"/>
  <c r="HW627" i="2"/>
  <c r="HW626" i="2"/>
  <c r="HW625" i="2"/>
  <c r="HW624" i="2"/>
  <c r="HW623" i="2"/>
  <c r="HW622" i="2"/>
  <c r="HW621" i="2"/>
  <c r="HW620" i="2"/>
  <c r="HW619" i="2"/>
  <c r="HW618" i="2"/>
  <c r="HW617" i="2"/>
  <c r="HW616" i="2"/>
  <c r="HW615" i="2"/>
  <c r="HW614" i="2"/>
  <c r="HW613" i="2"/>
  <c r="HW612" i="2"/>
  <c r="HW611" i="2"/>
  <c r="HW610" i="2"/>
  <c r="HW609" i="2"/>
  <c r="HW608" i="2"/>
  <c r="HW607" i="2"/>
  <c r="HW606" i="2"/>
  <c r="HW605" i="2"/>
  <c r="HW604" i="2"/>
  <c r="HW603" i="2"/>
  <c r="HW602" i="2"/>
  <c r="HW601" i="2"/>
  <c r="HW600" i="2"/>
  <c r="HW599" i="2"/>
  <c r="HW598" i="2"/>
  <c r="HW597" i="2"/>
  <c r="HW596" i="2"/>
  <c r="HW595" i="2"/>
  <c r="HW594" i="2"/>
  <c r="HW593" i="2"/>
  <c r="HW592" i="2"/>
  <c r="HW591" i="2"/>
  <c r="HW590" i="2"/>
  <c r="HW589" i="2"/>
  <c r="HW588" i="2"/>
  <c r="HW587" i="2"/>
  <c r="HW586" i="2"/>
  <c r="HW585" i="2"/>
  <c r="HW584" i="2"/>
  <c r="HW583" i="2"/>
  <c r="HW582" i="2"/>
  <c r="HW581" i="2"/>
  <c r="HW580" i="2"/>
  <c r="HW579" i="2"/>
  <c r="HW578" i="2"/>
  <c r="HW577" i="2"/>
  <c r="HW576" i="2"/>
  <c r="HW575" i="2"/>
  <c r="HW574" i="2"/>
  <c r="HW573" i="2"/>
  <c r="HW572" i="2"/>
  <c r="HW571" i="2"/>
  <c r="HW570" i="2"/>
  <c r="HW569" i="2"/>
  <c r="HW568" i="2"/>
  <c r="HW567" i="2"/>
  <c r="HW566" i="2"/>
  <c r="HW565" i="2"/>
  <c r="HW564" i="2"/>
  <c r="HW563" i="2"/>
  <c r="HW562" i="2"/>
  <c r="HW561" i="2"/>
  <c r="HW560" i="2"/>
  <c r="HW559" i="2"/>
  <c r="HW558" i="2"/>
  <c r="HW557" i="2"/>
  <c r="HW556" i="2"/>
  <c r="HW555" i="2"/>
  <c r="HW554" i="2"/>
  <c r="HW553" i="2"/>
  <c r="HW552" i="2"/>
  <c r="HW551" i="2"/>
  <c r="HW550" i="2"/>
  <c r="HW549" i="2"/>
  <c r="HW548" i="2"/>
  <c r="HW547" i="2"/>
  <c r="HW546" i="2"/>
  <c r="HW545" i="2"/>
  <c r="HW544" i="2"/>
  <c r="HW543" i="2"/>
  <c r="HW542" i="2"/>
  <c r="HW541" i="2"/>
  <c r="HW540" i="2"/>
  <c r="HW539" i="2"/>
  <c r="HW538" i="2"/>
  <c r="HW537" i="2"/>
  <c r="HW536" i="2"/>
  <c r="HW535" i="2"/>
  <c r="HW534" i="2"/>
  <c r="HW533" i="2"/>
  <c r="HW532" i="2"/>
  <c r="HW531" i="2"/>
  <c r="HW530" i="2"/>
  <c r="HW529" i="2"/>
  <c r="HW528" i="2"/>
  <c r="HW527" i="2"/>
  <c r="HW526" i="2"/>
  <c r="HW525" i="2"/>
  <c r="HW524" i="2"/>
  <c r="HW523" i="2"/>
  <c r="HW522" i="2"/>
  <c r="HW521" i="2"/>
  <c r="HW520" i="2"/>
  <c r="HW519" i="2"/>
  <c r="HW518" i="2"/>
  <c r="HW517" i="2"/>
  <c r="HW516" i="2"/>
  <c r="HW515" i="2"/>
  <c r="HW514" i="2"/>
  <c r="HW513" i="2"/>
  <c r="HW512" i="2"/>
  <c r="HW511" i="2"/>
  <c r="HW510" i="2"/>
  <c r="HW509" i="2"/>
  <c r="HW508" i="2"/>
  <c r="HW507" i="2"/>
  <c r="HW506" i="2"/>
  <c r="HW505" i="2"/>
  <c r="HW504" i="2"/>
  <c r="HW503" i="2"/>
  <c r="HW502" i="2"/>
  <c r="HW501" i="2"/>
  <c r="HW500" i="2"/>
  <c r="HW499" i="2"/>
  <c r="HW498" i="2"/>
  <c r="HW497" i="2"/>
  <c r="HW496" i="2"/>
  <c r="HW495" i="2"/>
  <c r="HW494" i="2"/>
  <c r="HW493" i="2"/>
  <c r="HW492" i="2"/>
  <c r="HW491" i="2"/>
  <c r="HW490" i="2"/>
  <c r="HW489" i="2"/>
  <c r="HW488" i="2"/>
  <c r="HW487" i="2"/>
  <c r="HW486" i="2"/>
  <c r="HW485" i="2"/>
  <c r="HW484" i="2"/>
  <c r="HW483" i="2"/>
  <c r="HW482" i="2"/>
  <c r="HW481" i="2"/>
  <c r="HW480" i="2"/>
  <c r="HW479" i="2"/>
  <c r="HW478" i="2"/>
  <c r="HW477" i="2"/>
  <c r="HW476" i="2"/>
  <c r="HW475" i="2"/>
  <c r="HW474" i="2"/>
  <c r="HW473" i="2"/>
  <c r="HW472" i="2"/>
  <c r="HW471" i="2"/>
  <c r="HW470" i="2"/>
  <c r="HW469" i="2"/>
  <c r="HW468" i="2"/>
  <c r="HW467" i="2"/>
  <c r="HW466" i="2"/>
  <c r="HW465" i="2"/>
  <c r="HW464" i="2"/>
  <c r="HW463" i="2"/>
  <c r="HW462" i="2"/>
  <c r="HW461" i="2"/>
  <c r="HW460" i="2"/>
  <c r="HW459" i="2"/>
  <c r="HW458" i="2"/>
  <c r="HW457" i="2"/>
  <c r="HW456" i="2"/>
  <c r="HW455" i="2"/>
  <c r="HW454" i="2"/>
  <c r="HW453" i="2"/>
  <c r="HW452" i="2"/>
  <c r="HW451" i="2"/>
  <c r="HW450" i="2"/>
  <c r="HW449" i="2"/>
  <c r="HW448" i="2"/>
  <c r="HW447" i="2"/>
  <c r="HW446" i="2"/>
  <c r="HW445" i="2"/>
  <c r="HW444" i="2"/>
  <c r="HW443" i="2"/>
  <c r="HW442" i="2"/>
  <c r="HW441" i="2"/>
  <c r="HW440" i="2"/>
  <c r="HW439" i="2"/>
  <c r="HW438" i="2"/>
  <c r="HW437" i="2"/>
  <c r="HW436" i="2"/>
  <c r="HW435" i="2"/>
  <c r="HW434" i="2"/>
  <c r="HW433" i="2"/>
  <c r="HW432" i="2"/>
  <c r="HW431" i="2"/>
  <c r="HW430" i="2"/>
  <c r="HW429" i="2"/>
  <c r="HW428" i="2"/>
  <c r="HW427" i="2"/>
  <c r="HW426" i="2"/>
  <c r="HW425" i="2"/>
  <c r="HW424" i="2"/>
  <c r="HW423" i="2"/>
  <c r="HW422" i="2"/>
  <c r="HW421" i="2"/>
  <c r="HW420" i="2"/>
  <c r="HW419" i="2"/>
  <c r="HW418" i="2"/>
  <c r="HW417" i="2"/>
  <c r="HW416" i="2"/>
  <c r="HW415" i="2"/>
  <c r="HW414" i="2"/>
  <c r="HW413" i="2"/>
  <c r="HW412" i="2"/>
  <c r="HW411" i="2"/>
  <c r="HW410" i="2"/>
  <c r="HW409" i="2"/>
  <c r="HW408" i="2"/>
  <c r="HW407" i="2"/>
  <c r="HW406" i="2"/>
  <c r="HW405" i="2"/>
  <c r="HW404" i="2"/>
  <c r="HW403" i="2"/>
  <c r="HW402" i="2"/>
  <c r="HW401" i="2"/>
  <c r="HW400" i="2"/>
  <c r="HW399" i="2"/>
  <c r="HW398" i="2"/>
  <c r="HW397" i="2"/>
  <c r="HW396" i="2"/>
  <c r="HW395" i="2"/>
  <c r="HW394" i="2"/>
  <c r="HW393" i="2"/>
  <c r="HW392" i="2"/>
  <c r="HW391" i="2"/>
  <c r="HW390" i="2"/>
  <c r="HW389" i="2"/>
  <c r="HW388" i="2"/>
  <c r="HW387" i="2"/>
  <c r="HW386" i="2"/>
  <c r="HW385" i="2"/>
  <c r="HW384" i="2"/>
  <c r="HW383" i="2"/>
  <c r="HW382" i="2"/>
  <c r="HW381" i="2"/>
  <c r="HW380" i="2"/>
  <c r="HW379" i="2"/>
  <c r="HW378" i="2"/>
  <c r="HW377" i="2"/>
  <c r="HW376" i="2"/>
  <c r="HW375" i="2"/>
  <c r="HW374" i="2"/>
  <c r="HW373" i="2"/>
  <c r="HW372" i="2"/>
  <c r="HW371" i="2"/>
  <c r="HW370" i="2"/>
  <c r="HW369" i="2"/>
  <c r="HW368" i="2"/>
  <c r="HW367" i="2"/>
  <c r="HW366" i="2"/>
  <c r="HW365" i="2"/>
  <c r="HW364" i="2"/>
  <c r="HW363" i="2"/>
  <c r="HW362" i="2"/>
  <c r="HW361" i="2"/>
  <c r="HW360" i="2"/>
  <c r="HW359" i="2"/>
  <c r="HW358" i="2"/>
  <c r="HW357" i="2"/>
  <c r="HW356" i="2"/>
  <c r="HW355" i="2"/>
  <c r="HW354" i="2"/>
  <c r="HW353" i="2"/>
  <c r="HW352" i="2"/>
  <c r="HW351" i="2"/>
  <c r="HW350" i="2"/>
  <c r="HW349" i="2"/>
  <c r="HW348" i="2"/>
  <c r="HW347" i="2"/>
  <c r="HW346" i="2"/>
  <c r="HW345" i="2"/>
  <c r="HW344" i="2"/>
  <c r="HW343" i="2"/>
  <c r="HW342" i="2"/>
  <c r="HW341" i="2"/>
  <c r="HW340" i="2"/>
  <c r="HW339" i="2"/>
  <c r="HW338" i="2"/>
  <c r="HW337" i="2"/>
  <c r="HW336" i="2"/>
  <c r="HW335" i="2"/>
  <c r="HW334" i="2"/>
  <c r="HW333" i="2"/>
  <c r="HW332" i="2"/>
  <c r="HW331" i="2"/>
  <c r="HW330" i="2"/>
  <c r="HW329" i="2"/>
  <c r="HW328" i="2"/>
  <c r="HW327" i="2"/>
  <c r="HW326" i="2"/>
  <c r="HW325" i="2"/>
  <c r="HW324" i="2"/>
  <c r="HW323" i="2"/>
  <c r="HW322" i="2"/>
  <c r="HW321" i="2"/>
  <c r="HW320" i="2"/>
  <c r="HW319" i="2"/>
  <c r="HW318" i="2"/>
  <c r="HW317" i="2"/>
  <c r="HW316" i="2"/>
  <c r="HW315" i="2"/>
  <c r="HW314" i="2"/>
  <c r="HW313" i="2"/>
  <c r="HW312" i="2"/>
  <c r="HW311" i="2"/>
  <c r="HW310" i="2"/>
  <c r="HW309" i="2"/>
  <c r="HW308" i="2"/>
  <c r="HW307" i="2"/>
  <c r="HW306" i="2"/>
  <c r="HW305" i="2"/>
  <c r="HW304" i="2"/>
  <c r="HW303" i="2"/>
  <c r="HW302" i="2"/>
  <c r="HW301" i="2"/>
  <c r="HW300" i="2"/>
  <c r="HW299" i="2"/>
  <c r="HW298" i="2"/>
  <c r="HW297" i="2"/>
  <c r="HW296" i="2"/>
  <c r="HW295" i="2"/>
  <c r="HW294" i="2"/>
  <c r="HW293" i="2"/>
  <c r="HW292" i="2"/>
  <c r="HW291" i="2"/>
  <c r="HW290" i="2"/>
  <c r="HW289" i="2"/>
  <c r="HW288" i="2"/>
  <c r="HW287" i="2"/>
  <c r="HW286" i="2"/>
  <c r="HW285" i="2"/>
  <c r="HW284" i="2"/>
  <c r="HW283" i="2"/>
  <c r="HW282" i="2"/>
  <c r="HW281" i="2"/>
  <c r="HW280" i="2"/>
  <c r="HW279" i="2"/>
  <c r="HW278" i="2"/>
  <c r="HW277" i="2"/>
  <c r="HW276" i="2"/>
  <c r="HW275" i="2"/>
  <c r="HW274" i="2"/>
  <c r="HW273" i="2"/>
  <c r="HW272" i="2"/>
  <c r="HW271" i="2"/>
  <c r="HW270" i="2"/>
  <c r="HW269" i="2"/>
  <c r="HW268" i="2"/>
  <c r="HW267" i="2"/>
  <c r="HW266" i="2"/>
  <c r="HW265" i="2"/>
  <c r="HW264" i="2"/>
  <c r="HW263" i="2"/>
  <c r="HW262" i="2"/>
  <c r="HW261" i="2"/>
  <c r="HW260" i="2"/>
  <c r="HW259" i="2"/>
  <c r="HW258" i="2"/>
  <c r="HW257" i="2"/>
  <c r="HW256" i="2"/>
  <c r="HW255" i="2"/>
  <c r="HW254" i="2"/>
  <c r="HW253" i="2"/>
  <c r="HW252" i="2"/>
  <c r="HW251" i="2"/>
  <c r="HW250" i="2"/>
  <c r="HW249" i="2"/>
  <c r="HW248" i="2"/>
  <c r="HW247" i="2"/>
  <c r="HW246" i="2"/>
  <c r="HW245" i="2"/>
  <c r="HW244" i="2"/>
  <c r="HW243" i="2"/>
  <c r="HW242" i="2"/>
  <c r="HW241" i="2"/>
  <c r="HW240" i="2"/>
  <c r="HW239" i="2"/>
  <c r="HW238" i="2"/>
  <c r="HW237" i="2"/>
  <c r="HW236" i="2"/>
  <c r="HW235" i="2"/>
  <c r="HW234" i="2"/>
  <c r="HW233" i="2"/>
  <c r="HW232" i="2"/>
  <c r="HW231" i="2"/>
  <c r="HW230" i="2"/>
  <c r="HW229" i="2"/>
  <c r="HW228" i="2"/>
  <c r="HW227" i="2"/>
  <c r="HW226" i="2"/>
  <c r="HW225" i="2"/>
  <c r="HW224" i="2"/>
  <c r="HW223" i="2"/>
  <c r="HW222" i="2"/>
  <c r="HW221" i="2"/>
  <c r="HW220" i="2"/>
  <c r="HW219" i="2"/>
  <c r="HW218" i="2"/>
  <c r="HW217" i="2"/>
  <c r="HW216" i="2"/>
  <c r="HW215" i="2"/>
  <c r="HW214" i="2"/>
  <c r="HW213" i="2"/>
  <c r="HW212" i="2"/>
  <c r="HW211" i="2"/>
  <c r="HW210" i="2"/>
  <c r="HW209" i="2"/>
  <c r="HW208" i="2"/>
  <c r="HW207" i="2"/>
  <c r="HW206" i="2"/>
  <c r="HW205" i="2"/>
  <c r="HW204" i="2"/>
  <c r="HW203" i="2"/>
  <c r="HW202" i="2"/>
  <c r="HW201" i="2"/>
  <c r="HW200" i="2"/>
  <c r="HW199" i="2"/>
  <c r="HW198" i="2"/>
  <c r="HW197" i="2"/>
  <c r="HW196" i="2"/>
  <c r="HW195" i="2"/>
  <c r="HW194" i="2"/>
  <c r="HW193" i="2"/>
  <c r="HW192" i="2"/>
  <c r="HW191" i="2"/>
  <c r="HW190" i="2"/>
  <c r="HW189" i="2"/>
  <c r="HW188" i="2"/>
  <c r="HW187" i="2"/>
  <c r="HW186" i="2"/>
  <c r="HW185" i="2"/>
  <c r="HW184" i="2"/>
  <c r="HW183" i="2"/>
  <c r="HW182" i="2"/>
  <c r="HW181" i="2"/>
  <c r="HW180" i="2"/>
  <c r="HW179" i="2"/>
  <c r="HW178" i="2"/>
  <c r="HW177" i="2"/>
  <c r="HW176" i="2"/>
  <c r="HW175" i="2"/>
  <c r="HW174" i="2"/>
  <c r="HW173" i="2"/>
  <c r="HW172" i="2"/>
  <c r="HW171" i="2"/>
  <c r="HW170" i="2"/>
  <c r="HW169" i="2"/>
  <c r="HW168" i="2"/>
  <c r="HW167" i="2"/>
  <c r="HW166" i="2"/>
  <c r="HW165" i="2"/>
  <c r="HW164" i="2"/>
  <c r="HW163" i="2"/>
  <c r="HW162" i="2"/>
  <c r="HW161" i="2"/>
  <c r="HW160" i="2"/>
  <c r="HW159" i="2"/>
  <c r="HW158" i="2"/>
  <c r="HW157" i="2"/>
  <c r="HW156" i="2"/>
  <c r="HW155" i="2"/>
  <c r="HW154" i="2"/>
  <c r="HW153" i="2"/>
  <c r="HW152" i="2"/>
  <c r="HW151" i="2"/>
  <c r="HW150" i="2"/>
  <c r="HW149" i="2"/>
  <c r="HW148" i="2"/>
  <c r="HW147" i="2"/>
  <c r="HW146" i="2"/>
  <c r="HW145" i="2"/>
  <c r="HW144" i="2"/>
  <c r="HW143" i="2"/>
  <c r="HW142" i="2"/>
  <c r="HW141" i="2"/>
  <c r="HW140" i="2"/>
  <c r="HW139" i="2"/>
  <c r="HW138" i="2"/>
  <c r="HW137" i="2"/>
  <c r="HW136" i="2"/>
  <c r="HW135" i="2"/>
  <c r="HW134" i="2"/>
  <c r="HW133" i="2"/>
  <c r="HW132" i="2"/>
  <c r="HW131" i="2"/>
  <c r="HW130" i="2"/>
  <c r="HW129" i="2"/>
  <c r="HW128" i="2"/>
  <c r="HW127" i="2"/>
  <c r="HW126" i="2"/>
  <c r="HW125" i="2"/>
  <c r="HW124" i="2"/>
  <c r="HW123" i="2"/>
  <c r="HW122" i="2"/>
  <c r="HW121" i="2"/>
  <c r="HW120" i="2"/>
  <c r="HW119" i="2"/>
  <c r="HW118" i="2"/>
  <c r="HW117" i="2"/>
  <c r="HW116" i="2"/>
  <c r="HW115" i="2"/>
  <c r="HW114" i="2"/>
  <c r="HW113" i="2"/>
  <c r="HW112" i="2"/>
  <c r="HW111" i="2"/>
  <c r="HW110" i="2"/>
  <c r="HW109" i="2"/>
  <c r="HW108" i="2"/>
  <c r="HW107" i="2"/>
  <c r="HW106" i="2"/>
  <c r="HW105" i="2"/>
  <c r="HW104" i="2"/>
  <c r="HW103" i="2"/>
  <c r="HW102" i="2"/>
  <c r="HW101" i="2"/>
  <c r="HW100" i="2"/>
  <c r="HW99" i="2"/>
  <c r="HW98" i="2"/>
  <c r="HW97" i="2"/>
  <c r="HW96" i="2"/>
  <c r="HW95" i="2"/>
  <c r="HW94" i="2"/>
  <c r="HW93" i="2"/>
  <c r="HW92" i="2"/>
  <c r="HW91" i="2"/>
  <c r="HW90" i="2"/>
  <c r="HW89" i="2"/>
  <c r="HW88" i="2"/>
  <c r="HW87" i="2"/>
  <c r="HW86" i="2"/>
  <c r="HW85" i="2"/>
  <c r="HW84" i="2"/>
  <c r="HW83" i="2"/>
  <c r="HW82" i="2"/>
  <c r="HW81" i="2"/>
  <c r="HW80" i="2"/>
  <c r="HW79" i="2"/>
  <c r="HW78" i="2"/>
  <c r="HW77" i="2"/>
  <c r="HW76" i="2"/>
  <c r="HW75" i="2"/>
  <c r="HW74" i="2"/>
  <c r="HW73" i="2"/>
  <c r="HW72" i="2"/>
  <c r="HW71" i="2"/>
  <c r="HW70" i="2"/>
  <c r="HW69" i="2"/>
  <c r="HW68" i="2"/>
  <c r="HW67" i="2"/>
  <c r="HW66" i="2"/>
  <c r="HW65" i="2"/>
  <c r="HW64" i="2"/>
  <c r="HW63" i="2"/>
  <c r="HW62" i="2"/>
  <c r="HW61" i="2"/>
  <c r="HW60" i="2"/>
  <c r="HW59" i="2"/>
  <c r="HW58" i="2"/>
  <c r="HW57" i="2"/>
  <c r="HW56" i="2"/>
  <c r="HW55" i="2"/>
  <c r="HW54" i="2"/>
  <c r="HW53" i="2"/>
  <c r="HW52" i="2"/>
  <c r="HW51" i="2"/>
  <c r="HW50" i="2"/>
  <c r="HW49" i="2"/>
  <c r="HW48" i="2"/>
  <c r="HW47" i="2"/>
  <c r="HW46" i="2"/>
  <c r="HW45" i="2"/>
  <c r="HW44" i="2"/>
  <c r="HW43" i="2"/>
  <c r="HW42" i="2"/>
  <c r="HW41" i="2"/>
  <c r="HW40" i="2"/>
  <c r="HW39" i="2"/>
  <c r="HW38" i="2"/>
  <c r="HW37" i="2"/>
  <c r="HW36" i="2"/>
  <c r="HW35" i="2"/>
  <c r="HW34" i="2"/>
  <c r="HW33" i="2"/>
  <c r="HW32" i="2"/>
  <c r="HW31" i="2"/>
  <c r="HW30" i="2"/>
  <c r="HW29" i="2"/>
  <c r="HW28" i="2"/>
  <c r="HW27" i="2"/>
  <c r="HW26" i="2"/>
  <c r="HW25" i="2"/>
  <c r="HW24" i="2"/>
  <c r="HW23" i="2"/>
  <c r="HW22" i="2"/>
  <c r="HW21" i="2"/>
  <c r="HW20" i="2"/>
  <c r="HW19" i="2"/>
  <c r="HW18" i="2"/>
  <c r="HW17" i="2"/>
  <c r="HW16" i="2"/>
  <c r="HW15" i="2"/>
  <c r="HW14" i="2"/>
  <c r="HW13" i="2"/>
  <c r="HW12" i="2"/>
  <c r="HW11" i="2"/>
  <c r="HW10" i="2"/>
  <c r="HW9" i="2"/>
  <c r="HW8" i="2"/>
  <c r="HW7" i="2"/>
  <c r="HW6" i="2"/>
  <c r="HW5" i="2"/>
  <c r="HW4" i="2"/>
  <c r="HW3" i="2"/>
  <c r="HW2" i="2"/>
  <c r="GZ35" i="2"/>
  <c r="HT2058" i="2"/>
  <c r="HS2058" i="2"/>
  <c r="HR2058" i="2"/>
  <c r="HQ2058" i="2"/>
  <c r="HP2058" i="2"/>
  <c r="HO2058" i="2"/>
  <c r="HN2058" i="2"/>
  <c r="HM2058" i="2"/>
  <c r="HL2058" i="2"/>
  <c r="HK2058" i="2"/>
  <c r="HJ2058" i="2"/>
  <c r="HI2058" i="2"/>
  <c r="HH2058" i="2"/>
  <c r="HG2058" i="2"/>
  <c r="HF2058" i="2"/>
  <c r="HE2058" i="2"/>
  <c r="HD2058" i="2"/>
  <c r="HC2058" i="2"/>
  <c r="HB2058" i="2"/>
  <c r="HA2058" i="2"/>
  <c r="GZ2058" i="2"/>
  <c r="GZ2057" i="2"/>
  <c r="HT2055" i="2"/>
  <c r="HS2055" i="2"/>
  <c r="HR2055" i="2"/>
  <c r="HQ2055" i="2"/>
  <c r="HP2055" i="2"/>
  <c r="HO2055" i="2"/>
  <c r="HN2055" i="2"/>
  <c r="HM2055" i="2"/>
  <c r="HL2055" i="2"/>
  <c r="HK2055" i="2"/>
  <c r="HJ2055" i="2"/>
  <c r="HI2055" i="2"/>
  <c r="HH2055" i="2"/>
  <c r="HG2055" i="2"/>
  <c r="HF2055" i="2"/>
  <c r="HE2055" i="2"/>
  <c r="HD2055" i="2"/>
  <c r="HC2055" i="2"/>
  <c r="HB2055" i="2"/>
  <c r="HA2055" i="2"/>
  <c r="GZ2055" i="2"/>
  <c r="GZ2054" i="2"/>
  <c r="HT2052" i="2"/>
  <c r="HS2052" i="2"/>
  <c r="HR2052" i="2"/>
  <c r="HQ2052" i="2"/>
  <c r="HP2052" i="2"/>
  <c r="HO2052" i="2"/>
  <c r="HN2052" i="2"/>
  <c r="HM2052" i="2"/>
  <c r="HL2052" i="2"/>
  <c r="HK2052" i="2"/>
  <c r="HJ2052" i="2"/>
  <c r="HI2052" i="2"/>
  <c r="HH2052" i="2"/>
  <c r="HG2052" i="2"/>
  <c r="HF2052" i="2"/>
  <c r="HE2052" i="2"/>
  <c r="HD2052" i="2"/>
  <c r="HC2052" i="2"/>
  <c r="HB2052" i="2"/>
  <c r="HA2052" i="2"/>
  <c r="GZ2052" i="2"/>
  <c r="GZ2051" i="2"/>
  <c r="HT2049" i="2"/>
  <c r="HS2049" i="2"/>
  <c r="HR2049" i="2"/>
  <c r="HQ2049" i="2"/>
  <c r="HP2049" i="2"/>
  <c r="HO2049" i="2"/>
  <c r="HN2049" i="2"/>
  <c r="HM2049" i="2"/>
  <c r="HL2049" i="2"/>
  <c r="HK2049" i="2"/>
  <c r="HJ2049" i="2"/>
  <c r="HI2049" i="2"/>
  <c r="HH2049" i="2"/>
  <c r="HG2049" i="2"/>
  <c r="HF2049" i="2"/>
  <c r="HE2049" i="2"/>
  <c r="HD2049" i="2"/>
  <c r="HC2049" i="2"/>
  <c r="HB2049" i="2"/>
  <c r="HA2049" i="2"/>
  <c r="GZ2049" i="2"/>
  <c r="GZ2048" i="2"/>
  <c r="HT2046" i="2"/>
  <c r="HS2046" i="2"/>
  <c r="HR2046" i="2"/>
  <c r="HQ2046" i="2"/>
  <c r="HP2046" i="2"/>
  <c r="HO2046" i="2"/>
  <c r="HN2046" i="2"/>
  <c r="HM2046" i="2"/>
  <c r="HL2046" i="2"/>
  <c r="HK2046" i="2"/>
  <c r="HJ2046" i="2"/>
  <c r="HI2046" i="2"/>
  <c r="HH2046" i="2"/>
  <c r="HG2046" i="2"/>
  <c r="HF2046" i="2"/>
  <c r="HE2046" i="2"/>
  <c r="HD2046" i="2"/>
  <c r="HC2046" i="2"/>
  <c r="HB2046" i="2"/>
  <c r="HA2046" i="2"/>
  <c r="GZ2046" i="2"/>
  <c r="GZ2045" i="2"/>
  <c r="HT2043" i="2"/>
  <c r="HS2043" i="2"/>
  <c r="HR2043" i="2"/>
  <c r="HQ2043" i="2"/>
  <c r="HP2043" i="2"/>
  <c r="HO2043" i="2"/>
  <c r="HN2043" i="2"/>
  <c r="HM2043" i="2"/>
  <c r="HL2043" i="2"/>
  <c r="HK2043" i="2"/>
  <c r="HJ2043" i="2"/>
  <c r="HI2043" i="2"/>
  <c r="HH2043" i="2"/>
  <c r="HG2043" i="2"/>
  <c r="HF2043" i="2"/>
  <c r="HE2043" i="2"/>
  <c r="HD2043" i="2"/>
  <c r="HC2043" i="2"/>
  <c r="HB2043" i="2"/>
  <c r="HA2043" i="2"/>
  <c r="GZ2043" i="2"/>
  <c r="GZ2042" i="2"/>
  <c r="HT2040" i="2"/>
  <c r="HS2040" i="2"/>
  <c r="HR2040" i="2"/>
  <c r="HQ2040" i="2"/>
  <c r="HP2040" i="2"/>
  <c r="HO2040" i="2"/>
  <c r="HN2040" i="2"/>
  <c r="HM2040" i="2"/>
  <c r="HL2040" i="2"/>
  <c r="HK2040" i="2"/>
  <c r="HJ2040" i="2"/>
  <c r="HI2040" i="2"/>
  <c r="HH2040" i="2"/>
  <c r="HG2040" i="2"/>
  <c r="HF2040" i="2"/>
  <c r="HE2040" i="2"/>
  <c r="HD2040" i="2"/>
  <c r="HC2040" i="2"/>
  <c r="HB2040" i="2"/>
  <c r="HA2040" i="2"/>
  <c r="GZ2040" i="2"/>
  <c r="GZ2039" i="2"/>
  <c r="HT2037" i="2"/>
  <c r="HS2037" i="2"/>
  <c r="HR2037" i="2"/>
  <c r="HQ2037" i="2"/>
  <c r="HP2037" i="2"/>
  <c r="HO2037" i="2"/>
  <c r="HN2037" i="2"/>
  <c r="HM2037" i="2"/>
  <c r="HL2037" i="2"/>
  <c r="HK2037" i="2"/>
  <c r="HJ2037" i="2"/>
  <c r="HI2037" i="2"/>
  <c r="HH2037" i="2"/>
  <c r="HG2037" i="2"/>
  <c r="HF2037" i="2"/>
  <c r="HE2037" i="2"/>
  <c r="HD2037" i="2"/>
  <c r="HC2037" i="2"/>
  <c r="HB2037" i="2"/>
  <c r="HA2037" i="2"/>
  <c r="GZ2037" i="2"/>
  <c r="GZ2036" i="2"/>
  <c r="HT2034" i="2"/>
  <c r="HS2034" i="2"/>
  <c r="HR2034" i="2"/>
  <c r="HQ2034" i="2"/>
  <c r="HP2034" i="2"/>
  <c r="HO2034" i="2"/>
  <c r="HN2034" i="2"/>
  <c r="HM2034" i="2"/>
  <c r="HL2034" i="2"/>
  <c r="HK2034" i="2"/>
  <c r="HJ2034" i="2"/>
  <c r="HI2034" i="2"/>
  <c r="HH2034" i="2"/>
  <c r="HG2034" i="2"/>
  <c r="HF2034" i="2"/>
  <c r="HE2034" i="2"/>
  <c r="HD2034" i="2"/>
  <c r="HC2034" i="2"/>
  <c r="HB2034" i="2"/>
  <c r="HA2034" i="2"/>
  <c r="GZ2034" i="2"/>
  <c r="GZ2033" i="2"/>
  <c r="HT2031" i="2"/>
  <c r="HS2031" i="2"/>
  <c r="HR2031" i="2"/>
  <c r="HQ2031" i="2"/>
  <c r="HP2031" i="2"/>
  <c r="HO2031" i="2"/>
  <c r="HN2031" i="2"/>
  <c r="HM2031" i="2"/>
  <c r="HL2031" i="2"/>
  <c r="HK2031" i="2"/>
  <c r="HJ2031" i="2"/>
  <c r="HI2031" i="2"/>
  <c r="HH2031" i="2"/>
  <c r="HG2031" i="2"/>
  <c r="HF2031" i="2"/>
  <c r="HE2031" i="2"/>
  <c r="HD2031" i="2"/>
  <c r="HC2031" i="2"/>
  <c r="HB2031" i="2"/>
  <c r="HA2031" i="2"/>
  <c r="GZ2031" i="2"/>
  <c r="GZ2030" i="2"/>
  <c r="HT2028" i="2"/>
  <c r="HS2028" i="2"/>
  <c r="HR2028" i="2"/>
  <c r="HQ2028" i="2"/>
  <c r="HP2028" i="2"/>
  <c r="HO2028" i="2"/>
  <c r="HN2028" i="2"/>
  <c r="HM2028" i="2"/>
  <c r="HL2028" i="2"/>
  <c r="HK2028" i="2"/>
  <c r="HJ2028" i="2"/>
  <c r="HI2028" i="2"/>
  <c r="HH2028" i="2"/>
  <c r="HG2028" i="2"/>
  <c r="HF2028" i="2"/>
  <c r="HE2028" i="2"/>
  <c r="HD2028" i="2"/>
  <c r="HC2028" i="2"/>
  <c r="HB2028" i="2"/>
  <c r="HA2028" i="2"/>
  <c r="GZ2028" i="2"/>
  <c r="GZ2027" i="2"/>
  <c r="HT2025" i="2"/>
  <c r="HS2025" i="2"/>
  <c r="HR2025" i="2"/>
  <c r="HQ2025" i="2"/>
  <c r="HP2025" i="2"/>
  <c r="HO2025" i="2"/>
  <c r="HN2025" i="2"/>
  <c r="HM2025" i="2"/>
  <c r="HL2025" i="2"/>
  <c r="HK2025" i="2"/>
  <c r="HJ2025" i="2"/>
  <c r="HI2025" i="2"/>
  <c r="HH2025" i="2"/>
  <c r="HG2025" i="2"/>
  <c r="HF2025" i="2"/>
  <c r="HE2025" i="2"/>
  <c r="HD2025" i="2"/>
  <c r="HC2025" i="2"/>
  <c r="HB2025" i="2"/>
  <c r="HA2025" i="2"/>
  <c r="GZ2025" i="2"/>
  <c r="GZ2024" i="2"/>
  <c r="HT2022" i="2"/>
  <c r="HS2022" i="2"/>
  <c r="HR2022" i="2"/>
  <c r="HQ2022" i="2"/>
  <c r="HP2022" i="2"/>
  <c r="HO2022" i="2"/>
  <c r="HN2022" i="2"/>
  <c r="HM2022" i="2"/>
  <c r="HL2022" i="2"/>
  <c r="HK2022" i="2"/>
  <c r="HJ2022" i="2"/>
  <c r="HI2022" i="2"/>
  <c r="HH2022" i="2"/>
  <c r="HG2022" i="2"/>
  <c r="HF2022" i="2"/>
  <c r="HE2022" i="2"/>
  <c r="HD2022" i="2"/>
  <c r="HC2022" i="2"/>
  <c r="HB2022" i="2"/>
  <c r="HA2022" i="2"/>
  <c r="GZ2022" i="2"/>
  <c r="GZ2021" i="2"/>
  <c r="HT2019" i="2"/>
  <c r="HS2019" i="2"/>
  <c r="HR2019" i="2"/>
  <c r="HQ2019" i="2"/>
  <c r="HP2019" i="2"/>
  <c r="HO2019" i="2"/>
  <c r="HN2019" i="2"/>
  <c r="HM2019" i="2"/>
  <c r="HL2019" i="2"/>
  <c r="HK2019" i="2"/>
  <c r="HJ2019" i="2"/>
  <c r="HI2019" i="2"/>
  <c r="HH2019" i="2"/>
  <c r="HG2019" i="2"/>
  <c r="HF2019" i="2"/>
  <c r="HE2019" i="2"/>
  <c r="HD2019" i="2"/>
  <c r="HC2019" i="2"/>
  <c r="HB2019" i="2"/>
  <c r="HA2019" i="2"/>
  <c r="GZ2019" i="2"/>
  <c r="GZ2018" i="2"/>
  <c r="HT2016" i="2"/>
  <c r="HS2016" i="2"/>
  <c r="HR2016" i="2"/>
  <c r="HQ2016" i="2"/>
  <c r="HP2016" i="2"/>
  <c r="HO2016" i="2"/>
  <c r="HN2016" i="2"/>
  <c r="HM2016" i="2"/>
  <c r="HL2016" i="2"/>
  <c r="HK2016" i="2"/>
  <c r="HJ2016" i="2"/>
  <c r="HI2016" i="2"/>
  <c r="HH2016" i="2"/>
  <c r="HG2016" i="2"/>
  <c r="HF2016" i="2"/>
  <c r="HE2016" i="2"/>
  <c r="HD2016" i="2"/>
  <c r="HC2016" i="2"/>
  <c r="HB2016" i="2"/>
  <c r="HA2016" i="2"/>
  <c r="GZ2016" i="2"/>
  <c r="GZ2015" i="2"/>
  <c r="HT2013" i="2"/>
  <c r="HS2013" i="2"/>
  <c r="HR2013" i="2"/>
  <c r="HQ2013" i="2"/>
  <c r="HP2013" i="2"/>
  <c r="HO2013" i="2"/>
  <c r="HN2013" i="2"/>
  <c r="HM2013" i="2"/>
  <c r="HL2013" i="2"/>
  <c r="HK2013" i="2"/>
  <c r="HJ2013" i="2"/>
  <c r="HI2013" i="2"/>
  <c r="HH2013" i="2"/>
  <c r="HG2013" i="2"/>
  <c r="HF2013" i="2"/>
  <c r="HE2013" i="2"/>
  <c r="HD2013" i="2"/>
  <c r="HC2013" i="2"/>
  <c r="HB2013" i="2"/>
  <c r="HA2013" i="2"/>
  <c r="GZ2013" i="2"/>
  <c r="GZ2012" i="2"/>
  <c r="HT2010" i="2"/>
  <c r="HS2010" i="2"/>
  <c r="HR2010" i="2"/>
  <c r="HQ2010" i="2"/>
  <c r="HP2010" i="2"/>
  <c r="HO2010" i="2"/>
  <c r="HN2010" i="2"/>
  <c r="HM2010" i="2"/>
  <c r="HL2010" i="2"/>
  <c r="HK2010" i="2"/>
  <c r="HJ2010" i="2"/>
  <c r="HI2010" i="2"/>
  <c r="HH2010" i="2"/>
  <c r="HG2010" i="2"/>
  <c r="HF2010" i="2"/>
  <c r="HE2010" i="2"/>
  <c r="HD2010" i="2"/>
  <c r="HC2010" i="2"/>
  <c r="HB2010" i="2"/>
  <c r="HA2010" i="2"/>
  <c r="GZ2010" i="2"/>
  <c r="GZ2009" i="2"/>
  <c r="HT2007" i="2"/>
  <c r="HS2007" i="2"/>
  <c r="HR2007" i="2"/>
  <c r="HQ2007" i="2"/>
  <c r="HP2007" i="2"/>
  <c r="HO2007" i="2"/>
  <c r="HN2007" i="2"/>
  <c r="HM2007" i="2"/>
  <c r="HL2007" i="2"/>
  <c r="HK2007" i="2"/>
  <c r="HJ2007" i="2"/>
  <c r="HI2007" i="2"/>
  <c r="HH2007" i="2"/>
  <c r="HG2007" i="2"/>
  <c r="HF2007" i="2"/>
  <c r="HE2007" i="2"/>
  <c r="HD2007" i="2"/>
  <c r="HC2007" i="2"/>
  <c r="HB2007" i="2"/>
  <c r="HA2007" i="2"/>
  <c r="GZ2007" i="2"/>
  <c r="GZ2006" i="2"/>
  <c r="HT2004" i="2"/>
  <c r="HS2004" i="2"/>
  <c r="HR2004" i="2"/>
  <c r="HQ2004" i="2"/>
  <c r="HP2004" i="2"/>
  <c r="HO2004" i="2"/>
  <c r="HN2004" i="2"/>
  <c r="HM2004" i="2"/>
  <c r="HL2004" i="2"/>
  <c r="HK2004" i="2"/>
  <c r="HJ2004" i="2"/>
  <c r="HI2004" i="2"/>
  <c r="HH2004" i="2"/>
  <c r="HG2004" i="2"/>
  <c r="HF2004" i="2"/>
  <c r="HE2004" i="2"/>
  <c r="HD2004" i="2"/>
  <c r="HC2004" i="2"/>
  <c r="HB2004" i="2"/>
  <c r="HA2004" i="2"/>
  <c r="GZ2004" i="2"/>
  <c r="GZ2003" i="2"/>
  <c r="HT2001" i="2"/>
  <c r="HS2001" i="2"/>
  <c r="HR2001" i="2"/>
  <c r="HQ2001" i="2"/>
  <c r="HP2001" i="2"/>
  <c r="HO2001" i="2"/>
  <c r="HN2001" i="2"/>
  <c r="HM2001" i="2"/>
  <c r="HL2001" i="2"/>
  <c r="HK2001" i="2"/>
  <c r="HJ2001" i="2"/>
  <c r="HI2001" i="2"/>
  <c r="HH2001" i="2"/>
  <c r="HG2001" i="2"/>
  <c r="HF2001" i="2"/>
  <c r="HE2001" i="2"/>
  <c r="HD2001" i="2"/>
  <c r="HC2001" i="2"/>
  <c r="HB2001" i="2"/>
  <c r="HA2001" i="2"/>
  <c r="GZ2001" i="2"/>
  <c r="GZ2000" i="2"/>
  <c r="HT1998" i="2"/>
  <c r="HS1998" i="2"/>
  <c r="HR1998" i="2"/>
  <c r="HQ1998" i="2"/>
  <c r="HP1998" i="2"/>
  <c r="HO1998" i="2"/>
  <c r="HN1998" i="2"/>
  <c r="HM1998" i="2"/>
  <c r="HL1998" i="2"/>
  <c r="HK1998" i="2"/>
  <c r="HJ1998" i="2"/>
  <c r="HI1998" i="2"/>
  <c r="HH1998" i="2"/>
  <c r="HG1998" i="2"/>
  <c r="HF1998" i="2"/>
  <c r="HE1998" i="2"/>
  <c r="HD1998" i="2"/>
  <c r="HC1998" i="2"/>
  <c r="HB1998" i="2"/>
  <c r="HA1998" i="2"/>
  <c r="GZ1998" i="2"/>
  <c r="GZ1997" i="2"/>
  <c r="HT1995" i="2"/>
  <c r="HS1995" i="2"/>
  <c r="HR1995" i="2"/>
  <c r="HQ1995" i="2"/>
  <c r="HP1995" i="2"/>
  <c r="HO1995" i="2"/>
  <c r="HN1995" i="2"/>
  <c r="HM1995" i="2"/>
  <c r="HL1995" i="2"/>
  <c r="HK1995" i="2"/>
  <c r="HJ1995" i="2"/>
  <c r="HI1995" i="2"/>
  <c r="HH1995" i="2"/>
  <c r="HG1995" i="2"/>
  <c r="HF1995" i="2"/>
  <c r="HE1995" i="2"/>
  <c r="HD1995" i="2"/>
  <c r="HC1995" i="2"/>
  <c r="HB1995" i="2"/>
  <c r="HA1995" i="2"/>
  <c r="GZ1995" i="2"/>
  <c r="GZ1994" i="2"/>
  <c r="HT1992" i="2"/>
  <c r="HS1992" i="2"/>
  <c r="HR1992" i="2"/>
  <c r="HQ1992" i="2"/>
  <c r="HP1992" i="2"/>
  <c r="HO1992" i="2"/>
  <c r="HN1992" i="2"/>
  <c r="HM1992" i="2"/>
  <c r="HL1992" i="2"/>
  <c r="HK1992" i="2"/>
  <c r="HJ1992" i="2"/>
  <c r="HI1992" i="2"/>
  <c r="HH1992" i="2"/>
  <c r="HG1992" i="2"/>
  <c r="HF1992" i="2"/>
  <c r="HE1992" i="2"/>
  <c r="HD1992" i="2"/>
  <c r="HC1992" i="2"/>
  <c r="HB1992" i="2"/>
  <c r="HA1992" i="2"/>
  <c r="GZ1992" i="2"/>
  <c r="GZ1991" i="2"/>
  <c r="HT1989" i="2"/>
  <c r="HS1989" i="2"/>
  <c r="HR1989" i="2"/>
  <c r="HQ1989" i="2"/>
  <c r="HP1989" i="2"/>
  <c r="HO1989" i="2"/>
  <c r="HN1989" i="2"/>
  <c r="HM1989" i="2"/>
  <c r="HL1989" i="2"/>
  <c r="HK1989" i="2"/>
  <c r="HJ1989" i="2"/>
  <c r="HI1989" i="2"/>
  <c r="HH1989" i="2"/>
  <c r="HG1989" i="2"/>
  <c r="HF1989" i="2"/>
  <c r="HE1989" i="2"/>
  <c r="HD1989" i="2"/>
  <c r="HC1989" i="2"/>
  <c r="HB1989" i="2"/>
  <c r="HA1989" i="2"/>
  <c r="GZ1989" i="2"/>
  <c r="GZ1988" i="2"/>
  <c r="HT1986" i="2"/>
  <c r="HS1986" i="2"/>
  <c r="HR1986" i="2"/>
  <c r="HQ1986" i="2"/>
  <c r="HP1986" i="2"/>
  <c r="HO1986" i="2"/>
  <c r="HN1986" i="2"/>
  <c r="HM1986" i="2"/>
  <c r="HL1986" i="2"/>
  <c r="HK1986" i="2"/>
  <c r="HJ1986" i="2"/>
  <c r="HI1986" i="2"/>
  <c r="HH1986" i="2"/>
  <c r="HG1986" i="2"/>
  <c r="HF1986" i="2"/>
  <c r="HE1986" i="2"/>
  <c r="HD1986" i="2"/>
  <c r="HC1986" i="2"/>
  <c r="HB1986" i="2"/>
  <c r="HA1986" i="2"/>
  <c r="GZ1986" i="2"/>
  <c r="GZ1985" i="2"/>
  <c r="HT1983" i="2"/>
  <c r="HS1983" i="2"/>
  <c r="HR1983" i="2"/>
  <c r="HQ1983" i="2"/>
  <c r="HP1983" i="2"/>
  <c r="HO1983" i="2"/>
  <c r="HN1983" i="2"/>
  <c r="HM1983" i="2"/>
  <c r="HL1983" i="2"/>
  <c r="HK1983" i="2"/>
  <c r="HJ1983" i="2"/>
  <c r="HI1983" i="2"/>
  <c r="HH1983" i="2"/>
  <c r="HG1983" i="2"/>
  <c r="HF1983" i="2"/>
  <c r="HE1983" i="2"/>
  <c r="HD1983" i="2"/>
  <c r="HC1983" i="2"/>
  <c r="HB1983" i="2"/>
  <c r="HA1983" i="2"/>
  <c r="GZ1983" i="2"/>
  <c r="GZ1982" i="2"/>
  <c r="HT1980" i="2"/>
  <c r="HS1980" i="2"/>
  <c r="HR1980" i="2"/>
  <c r="HQ1980" i="2"/>
  <c r="HP1980" i="2"/>
  <c r="HO1980" i="2"/>
  <c r="HN1980" i="2"/>
  <c r="HM1980" i="2"/>
  <c r="HL1980" i="2"/>
  <c r="HK1980" i="2"/>
  <c r="HJ1980" i="2"/>
  <c r="HI1980" i="2"/>
  <c r="HH1980" i="2"/>
  <c r="HG1980" i="2"/>
  <c r="HF1980" i="2"/>
  <c r="HE1980" i="2"/>
  <c r="HD1980" i="2"/>
  <c r="HC1980" i="2"/>
  <c r="HB1980" i="2"/>
  <c r="HA1980" i="2"/>
  <c r="GZ1980" i="2"/>
  <c r="GZ1979" i="2"/>
  <c r="HT1977" i="2"/>
  <c r="HS1977" i="2"/>
  <c r="HR1977" i="2"/>
  <c r="HQ1977" i="2"/>
  <c r="HP1977" i="2"/>
  <c r="HO1977" i="2"/>
  <c r="HN1977" i="2"/>
  <c r="HM1977" i="2"/>
  <c r="HL1977" i="2"/>
  <c r="HK1977" i="2"/>
  <c r="HJ1977" i="2"/>
  <c r="HI1977" i="2"/>
  <c r="HH1977" i="2"/>
  <c r="HG1977" i="2"/>
  <c r="HF1977" i="2"/>
  <c r="HE1977" i="2"/>
  <c r="HD1977" i="2"/>
  <c r="HC1977" i="2"/>
  <c r="HB1977" i="2"/>
  <c r="HA1977" i="2"/>
  <c r="GZ1977" i="2"/>
  <c r="GZ1976" i="2"/>
  <c r="HT1974" i="2"/>
  <c r="HS1974" i="2"/>
  <c r="HR1974" i="2"/>
  <c r="HQ1974" i="2"/>
  <c r="HP1974" i="2"/>
  <c r="HO1974" i="2"/>
  <c r="HN1974" i="2"/>
  <c r="HM1974" i="2"/>
  <c r="HL1974" i="2"/>
  <c r="HK1974" i="2"/>
  <c r="HJ1974" i="2"/>
  <c r="HI1974" i="2"/>
  <c r="HH1974" i="2"/>
  <c r="HG1974" i="2"/>
  <c r="HF1974" i="2"/>
  <c r="HE1974" i="2"/>
  <c r="HD1974" i="2"/>
  <c r="HC1974" i="2"/>
  <c r="HB1974" i="2"/>
  <c r="HA1974" i="2"/>
  <c r="GZ1974" i="2"/>
  <c r="GZ1973" i="2"/>
  <c r="HT1971" i="2"/>
  <c r="HS1971" i="2"/>
  <c r="HR1971" i="2"/>
  <c r="HQ1971" i="2"/>
  <c r="HP1971" i="2"/>
  <c r="HO1971" i="2"/>
  <c r="HN1971" i="2"/>
  <c r="HM1971" i="2"/>
  <c r="HL1971" i="2"/>
  <c r="HK1971" i="2"/>
  <c r="HJ1971" i="2"/>
  <c r="HI1971" i="2"/>
  <c r="HH1971" i="2"/>
  <c r="HG1971" i="2"/>
  <c r="HF1971" i="2"/>
  <c r="HE1971" i="2"/>
  <c r="HD1971" i="2"/>
  <c r="HC1971" i="2"/>
  <c r="HB1971" i="2"/>
  <c r="HA1971" i="2"/>
  <c r="GZ1971" i="2"/>
  <c r="GZ1970" i="2"/>
  <c r="HT1968" i="2"/>
  <c r="HS1968" i="2"/>
  <c r="HR1968" i="2"/>
  <c r="HQ1968" i="2"/>
  <c r="HP1968" i="2"/>
  <c r="HO1968" i="2"/>
  <c r="HN1968" i="2"/>
  <c r="HM1968" i="2"/>
  <c r="HL1968" i="2"/>
  <c r="HK1968" i="2"/>
  <c r="HJ1968" i="2"/>
  <c r="HI1968" i="2"/>
  <c r="HH1968" i="2"/>
  <c r="HG1968" i="2"/>
  <c r="HF1968" i="2"/>
  <c r="HE1968" i="2"/>
  <c r="HD1968" i="2"/>
  <c r="HC1968" i="2"/>
  <c r="HB1968" i="2"/>
  <c r="HA1968" i="2"/>
  <c r="GZ1968" i="2"/>
  <c r="GZ1967" i="2"/>
  <c r="HT1965" i="2"/>
  <c r="HS1965" i="2"/>
  <c r="HR1965" i="2"/>
  <c r="HQ1965" i="2"/>
  <c r="HP1965" i="2"/>
  <c r="HO1965" i="2"/>
  <c r="HN1965" i="2"/>
  <c r="HM1965" i="2"/>
  <c r="HL1965" i="2"/>
  <c r="HK1965" i="2"/>
  <c r="HJ1965" i="2"/>
  <c r="HI1965" i="2"/>
  <c r="HH1965" i="2"/>
  <c r="HG1965" i="2"/>
  <c r="HF1965" i="2"/>
  <c r="HE1965" i="2"/>
  <c r="HD1965" i="2"/>
  <c r="HC1965" i="2"/>
  <c r="HB1965" i="2"/>
  <c r="HA1965" i="2"/>
  <c r="GZ1965" i="2"/>
  <c r="GZ1964" i="2"/>
  <c r="HT1962" i="2"/>
  <c r="HS1962" i="2"/>
  <c r="HR1962" i="2"/>
  <c r="HQ1962" i="2"/>
  <c r="HP1962" i="2"/>
  <c r="HO1962" i="2"/>
  <c r="HN1962" i="2"/>
  <c r="HM1962" i="2"/>
  <c r="HL1962" i="2"/>
  <c r="HK1962" i="2"/>
  <c r="HJ1962" i="2"/>
  <c r="HI1962" i="2"/>
  <c r="HH1962" i="2"/>
  <c r="HG1962" i="2"/>
  <c r="HF1962" i="2"/>
  <c r="HE1962" i="2"/>
  <c r="HD1962" i="2"/>
  <c r="HC1962" i="2"/>
  <c r="HB1962" i="2"/>
  <c r="HA1962" i="2"/>
  <c r="GZ1962" i="2"/>
  <c r="GZ1961" i="2"/>
  <c r="HT1959" i="2"/>
  <c r="HS1959" i="2"/>
  <c r="HR1959" i="2"/>
  <c r="HQ1959" i="2"/>
  <c r="HP1959" i="2"/>
  <c r="HO1959" i="2"/>
  <c r="HN1959" i="2"/>
  <c r="HM1959" i="2"/>
  <c r="HL1959" i="2"/>
  <c r="HK1959" i="2"/>
  <c r="HJ1959" i="2"/>
  <c r="HI1959" i="2"/>
  <c r="HH1959" i="2"/>
  <c r="HG1959" i="2"/>
  <c r="HF1959" i="2"/>
  <c r="HE1959" i="2"/>
  <c r="HD1959" i="2"/>
  <c r="HC1959" i="2"/>
  <c r="HB1959" i="2"/>
  <c r="HA1959" i="2"/>
  <c r="GZ1959" i="2"/>
  <c r="GZ1958" i="2"/>
  <c r="HT1956" i="2"/>
  <c r="HS1956" i="2"/>
  <c r="HR1956" i="2"/>
  <c r="HQ1956" i="2"/>
  <c r="HP1956" i="2"/>
  <c r="HO1956" i="2"/>
  <c r="HN1956" i="2"/>
  <c r="HM1956" i="2"/>
  <c r="HL1956" i="2"/>
  <c r="HK1956" i="2"/>
  <c r="HJ1956" i="2"/>
  <c r="HI1956" i="2"/>
  <c r="HH1956" i="2"/>
  <c r="HG1956" i="2"/>
  <c r="HF1956" i="2"/>
  <c r="HE1956" i="2"/>
  <c r="HD1956" i="2"/>
  <c r="HC1956" i="2"/>
  <c r="HB1956" i="2"/>
  <c r="HA1956" i="2"/>
  <c r="GZ1956" i="2"/>
  <c r="GZ1955" i="2"/>
  <c r="HT1953" i="2"/>
  <c r="HS1953" i="2"/>
  <c r="HR1953" i="2"/>
  <c r="HQ1953" i="2"/>
  <c r="HP1953" i="2"/>
  <c r="HO1953" i="2"/>
  <c r="HN1953" i="2"/>
  <c r="HM1953" i="2"/>
  <c r="HL1953" i="2"/>
  <c r="HK1953" i="2"/>
  <c r="HJ1953" i="2"/>
  <c r="HI1953" i="2"/>
  <c r="HH1953" i="2"/>
  <c r="HG1953" i="2"/>
  <c r="HF1953" i="2"/>
  <c r="HE1953" i="2"/>
  <c r="HD1953" i="2"/>
  <c r="HC1953" i="2"/>
  <c r="HB1953" i="2"/>
  <c r="HA1953" i="2"/>
  <c r="GZ1953" i="2"/>
  <c r="GZ1952" i="2"/>
  <c r="HT1950" i="2"/>
  <c r="HS1950" i="2"/>
  <c r="HR1950" i="2"/>
  <c r="HQ1950" i="2"/>
  <c r="HP1950" i="2"/>
  <c r="HO1950" i="2"/>
  <c r="HN1950" i="2"/>
  <c r="HM1950" i="2"/>
  <c r="HL1950" i="2"/>
  <c r="HK1950" i="2"/>
  <c r="HJ1950" i="2"/>
  <c r="HI1950" i="2"/>
  <c r="HH1950" i="2"/>
  <c r="HG1950" i="2"/>
  <c r="HF1950" i="2"/>
  <c r="HE1950" i="2"/>
  <c r="HD1950" i="2"/>
  <c r="HC1950" i="2"/>
  <c r="HB1950" i="2"/>
  <c r="HA1950" i="2"/>
  <c r="GZ1950" i="2"/>
  <c r="GZ1949" i="2"/>
  <c r="HT1947" i="2"/>
  <c r="HS1947" i="2"/>
  <c r="HR1947" i="2"/>
  <c r="HQ1947" i="2"/>
  <c r="HP1947" i="2"/>
  <c r="HO1947" i="2"/>
  <c r="HN1947" i="2"/>
  <c r="HM1947" i="2"/>
  <c r="HL1947" i="2"/>
  <c r="HK1947" i="2"/>
  <c r="HJ1947" i="2"/>
  <c r="HI1947" i="2"/>
  <c r="HH1947" i="2"/>
  <c r="HG1947" i="2"/>
  <c r="HF1947" i="2"/>
  <c r="HE1947" i="2"/>
  <c r="HD1947" i="2"/>
  <c r="HC1947" i="2"/>
  <c r="HB1947" i="2"/>
  <c r="HA1947" i="2"/>
  <c r="GZ1947" i="2"/>
  <c r="GZ1946" i="2"/>
  <c r="HT1944" i="2"/>
  <c r="HS1944" i="2"/>
  <c r="HR1944" i="2"/>
  <c r="HQ1944" i="2"/>
  <c r="HP1944" i="2"/>
  <c r="HO1944" i="2"/>
  <c r="HN1944" i="2"/>
  <c r="HM1944" i="2"/>
  <c r="HL1944" i="2"/>
  <c r="HK1944" i="2"/>
  <c r="HJ1944" i="2"/>
  <c r="HI1944" i="2"/>
  <c r="HH1944" i="2"/>
  <c r="HG1944" i="2"/>
  <c r="HF1944" i="2"/>
  <c r="HE1944" i="2"/>
  <c r="HD1944" i="2"/>
  <c r="HC1944" i="2"/>
  <c r="HB1944" i="2"/>
  <c r="HA1944" i="2"/>
  <c r="GZ1944" i="2"/>
  <c r="GZ1943" i="2"/>
  <c r="HT1941" i="2"/>
  <c r="HS1941" i="2"/>
  <c r="HR1941" i="2"/>
  <c r="HQ1941" i="2"/>
  <c r="HP1941" i="2"/>
  <c r="HO1941" i="2"/>
  <c r="HN1941" i="2"/>
  <c r="HM1941" i="2"/>
  <c r="HL1941" i="2"/>
  <c r="HK1941" i="2"/>
  <c r="HJ1941" i="2"/>
  <c r="HI1941" i="2"/>
  <c r="HH1941" i="2"/>
  <c r="HG1941" i="2"/>
  <c r="HF1941" i="2"/>
  <c r="HE1941" i="2"/>
  <c r="HD1941" i="2"/>
  <c r="HC1941" i="2"/>
  <c r="HB1941" i="2"/>
  <c r="HA1941" i="2"/>
  <c r="GZ1941" i="2"/>
  <c r="GZ1940" i="2"/>
  <c r="HT1938" i="2"/>
  <c r="HS1938" i="2"/>
  <c r="HR1938" i="2"/>
  <c r="HQ1938" i="2"/>
  <c r="HP1938" i="2"/>
  <c r="HO1938" i="2"/>
  <c r="HN1938" i="2"/>
  <c r="HM1938" i="2"/>
  <c r="HL1938" i="2"/>
  <c r="HK1938" i="2"/>
  <c r="HJ1938" i="2"/>
  <c r="HI1938" i="2"/>
  <c r="HH1938" i="2"/>
  <c r="HG1938" i="2"/>
  <c r="HF1938" i="2"/>
  <c r="HE1938" i="2"/>
  <c r="HD1938" i="2"/>
  <c r="HC1938" i="2"/>
  <c r="HB1938" i="2"/>
  <c r="HA1938" i="2"/>
  <c r="GZ1938" i="2"/>
  <c r="GZ1937" i="2"/>
  <c r="HT1935" i="2"/>
  <c r="HS1935" i="2"/>
  <c r="HR1935" i="2"/>
  <c r="HQ1935" i="2"/>
  <c r="HP1935" i="2"/>
  <c r="HO1935" i="2"/>
  <c r="HN1935" i="2"/>
  <c r="HM1935" i="2"/>
  <c r="HL1935" i="2"/>
  <c r="HK1935" i="2"/>
  <c r="HJ1935" i="2"/>
  <c r="HI1935" i="2"/>
  <c r="HH1935" i="2"/>
  <c r="HG1935" i="2"/>
  <c r="HF1935" i="2"/>
  <c r="HE1935" i="2"/>
  <c r="HD1935" i="2"/>
  <c r="HC1935" i="2"/>
  <c r="HB1935" i="2"/>
  <c r="HA1935" i="2"/>
  <c r="GZ1935" i="2"/>
  <c r="GZ1934" i="2"/>
  <c r="HT1932" i="2"/>
  <c r="HS1932" i="2"/>
  <c r="HR1932" i="2"/>
  <c r="HQ1932" i="2"/>
  <c r="HP1932" i="2"/>
  <c r="HO1932" i="2"/>
  <c r="HN1932" i="2"/>
  <c r="HM1932" i="2"/>
  <c r="HL1932" i="2"/>
  <c r="HK1932" i="2"/>
  <c r="HJ1932" i="2"/>
  <c r="HI1932" i="2"/>
  <c r="HH1932" i="2"/>
  <c r="HG1932" i="2"/>
  <c r="HF1932" i="2"/>
  <c r="HE1932" i="2"/>
  <c r="HD1932" i="2"/>
  <c r="HC1932" i="2"/>
  <c r="HB1932" i="2"/>
  <c r="HA1932" i="2"/>
  <c r="GZ1932" i="2"/>
  <c r="GZ1931" i="2"/>
  <c r="HT1929" i="2"/>
  <c r="HS1929" i="2"/>
  <c r="HR1929" i="2"/>
  <c r="HQ1929" i="2"/>
  <c r="HP1929" i="2"/>
  <c r="HO1929" i="2"/>
  <c r="HN1929" i="2"/>
  <c r="HM1929" i="2"/>
  <c r="HL1929" i="2"/>
  <c r="HK1929" i="2"/>
  <c r="HJ1929" i="2"/>
  <c r="HI1929" i="2"/>
  <c r="HH1929" i="2"/>
  <c r="HG1929" i="2"/>
  <c r="HF1929" i="2"/>
  <c r="HE1929" i="2"/>
  <c r="HD1929" i="2"/>
  <c r="HC1929" i="2"/>
  <c r="HB1929" i="2"/>
  <c r="HA1929" i="2"/>
  <c r="GZ1929" i="2"/>
  <c r="GZ1928" i="2"/>
  <c r="HT1926" i="2"/>
  <c r="HS1926" i="2"/>
  <c r="HR1926" i="2"/>
  <c r="HQ1926" i="2"/>
  <c r="HP1926" i="2"/>
  <c r="HO1926" i="2"/>
  <c r="HN1926" i="2"/>
  <c r="HM1926" i="2"/>
  <c r="HL1926" i="2"/>
  <c r="HK1926" i="2"/>
  <c r="HJ1926" i="2"/>
  <c r="HI1926" i="2"/>
  <c r="HH1926" i="2"/>
  <c r="HG1926" i="2"/>
  <c r="HF1926" i="2"/>
  <c r="HE1926" i="2"/>
  <c r="HD1926" i="2"/>
  <c r="HC1926" i="2"/>
  <c r="HB1926" i="2"/>
  <c r="HA1926" i="2"/>
  <c r="GZ1926" i="2"/>
  <c r="GZ1925" i="2"/>
  <c r="HT1923" i="2"/>
  <c r="HS1923" i="2"/>
  <c r="HR1923" i="2"/>
  <c r="HQ1923" i="2"/>
  <c r="HP1923" i="2"/>
  <c r="HO1923" i="2"/>
  <c r="HN1923" i="2"/>
  <c r="HM1923" i="2"/>
  <c r="HL1923" i="2"/>
  <c r="HK1923" i="2"/>
  <c r="HJ1923" i="2"/>
  <c r="HI1923" i="2"/>
  <c r="HH1923" i="2"/>
  <c r="HG1923" i="2"/>
  <c r="HF1923" i="2"/>
  <c r="HE1923" i="2"/>
  <c r="HD1923" i="2"/>
  <c r="HC1923" i="2"/>
  <c r="HB1923" i="2"/>
  <c r="HA1923" i="2"/>
  <c r="GZ1923" i="2"/>
  <c r="GZ1922" i="2"/>
  <c r="HT1920" i="2"/>
  <c r="HS1920" i="2"/>
  <c r="HR1920" i="2"/>
  <c r="HQ1920" i="2"/>
  <c r="HP1920" i="2"/>
  <c r="HO1920" i="2"/>
  <c r="HN1920" i="2"/>
  <c r="HM1920" i="2"/>
  <c r="HL1920" i="2"/>
  <c r="HK1920" i="2"/>
  <c r="HJ1920" i="2"/>
  <c r="HI1920" i="2"/>
  <c r="HH1920" i="2"/>
  <c r="HG1920" i="2"/>
  <c r="HF1920" i="2"/>
  <c r="HE1920" i="2"/>
  <c r="HD1920" i="2"/>
  <c r="HC1920" i="2"/>
  <c r="HB1920" i="2"/>
  <c r="HA1920" i="2"/>
  <c r="GZ1920" i="2"/>
  <c r="GZ1919" i="2"/>
  <c r="HT1917" i="2"/>
  <c r="HS1917" i="2"/>
  <c r="HR1917" i="2"/>
  <c r="HQ1917" i="2"/>
  <c r="HP1917" i="2"/>
  <c r="HO1917" i="2"/>
  <c r="HN1917" i="2"/>
  <c r="HM1917" i="2"/>
  <c r="HL1917" i="2"/>
  <c r="HK1917" i="2"/>
  <c r="HJ1917" i="2"/>
  <c r="HI1917" i="2"/>
  <c r="HH1917" i="2"/>
  <c r="HG1917" i="2"/>
  <c r="HF1917" i="2"/>
  <c r="HE1917" i="2"/>
  <c r="HD1917" i="2"/>
  <c r="HC1917" i="2"/>
  <c r="HB1917" i="2"/>
  <c r="HA1917" i="2"/>
  <c r="GZ1917" i="2"/>
  <c r="GZ1916" i="2"/>
  <c r="HT1914" i="2"/>
  <c r="HS1914" i="2"/>
  <c r="HR1914" i="2"/>
  <c r="HQ1914" i="2"/>
  <c r="HP1914" i="2"/>
  <c r="HO1914" i="2"/>
  <c r="HN1914" i="2"/>
  <c r="HM1914" i="2"/>
  <c r="HL1914" i="2"/>
  <c r="HK1914" i="2"/>
  <c r="HJ1914" i="2"/>
  <c r="HI1914" i="2"/>
  <c r="HH1914" i="2"/>
  <c r="HG1914" i="2"/>
  <c r="HF1914" i="2"/>
  <c r="HE1914" i="2"/>
  <c r="HD1914" i="2"/>
  <c r="HC1914" i="2"/>
  <c r="HB1914" i="2"/>
  <c r="HA1914" i="2"/>
  <c r="GZ1914" i="2"/>
  <c r="GZ1913" i="2"/>
  <c r="HT1911" i="2"/>
  <c r="HS1911" i="2"/>
  <c r="HR1911" i="2"/>
  <c r="HQ1911" i="2"/>
  <c r="HP1911" i="2"/>
  <c r="HO1911" i="2"/>
  <c r="HN1911" i="2"/>
  <c r="HM1911" i="2"/>
  <c r="HL1911" i="2"/>
  <c r="HK1911" i="2"/>
  <c r="HJ1911" i="2"/>
  <c r="HI1911" i="2"/>
  <c r="HH1911" i="2"/>
  <c r="HG1911" i="2"/>
  <c r="HF1911" i="2"/>
  <c r="HE1911" i="2"/>
  <c r="HD1911" i="2"/>
  <c r="HC1911" i="2"/>
  <c r="HB1911" i="2"/>
  <c r="HA1911" i="2"/>
  <c r="GZ1911" i="2"/>
  <c r="GZ1910" i="2"/>
  <c r="HT1908" i="2"/>
  <c r="HS1908" i="2"/>
  <c r="HR1908" i="2"/>
  <c r="HQ1908" i="2"/>
  <c r="HP1908" i="2"/>
  <c r="HO1908" i="2"/>
  <c r="HN1908" i="2"/>
  <c r="HM1908" i="2"/>
  <c r="HL1908" i="2"/>
  <c r="HK1908" i="2"/>
  <c r="HJ1908" i="2"/>
  <c r="HI1908" i="2"/>
  <c r="HH1908" i="2"/>
  <c r="HG1908" i="2"/>
  <c r="HF1908" i="2"/>
  <c r="HE1908" i="2"/>
  <c r="HD1908" i="2"/>
  <c r="HC1908" i="2"/>
  <c r="HB1908" i="2"/>
  <c r="HA1908" i="2"/>
  <c r="GZ1908" i="2"/>
  <c r="GZ1907" i="2"/>
  <c r="HT1905" i="2"/>
  <c r="HS1905" i="2"/>
  <c r="HR1905" i="2"/>
  <c r="HQ1905" i="2"/>
  <c r="HP1905" i="2"/>
  <c r="HO1905" i="2"/>
  <c r="HN1905" i="2"/>
  <c r="HM1905" i="2"/>
  <c r="HL1905" i="2"/>
  <c r="HK1905" i="2"/>
  <c r="HJ1905" i="2"/>
  <c r="HI1905" i="2"/>
  <c r="HH1905" i="2"/>
  <c r="HG1905" i="2"/>
  <c r="HF1905" i="2"/>
  <c r="HE1905" i="2"/>
  <c r="HD1905" i="2"/>
  <c r="HC1905" i="2"/>
  <c r="HB1905" i="2"/>
  <c r="HA1905" i="2"/>
  <c r="GZ1905" i="2"/>
  <c r="GZ1904" i="2"/>
  <c r="HT1902" i="2"/>
  <c r="HS1902" i="2"/>
  <c r="HR1902" i="2"/>
  <c r="HQ1902" i="2"/>
  <c r="HP1902" i="2"/>
  <c r="HO1902" i="2"/>
  <c r="HN1902" i="2"/>
  <c r="HM1902" i="2"/>
  <c r="HL1902" i="2"/>
  <c r="HK1902" i="2"/>
  <c r="HJ1902" i="2"/>
  <c r="HI1902" i="2"/>
  <c r="HH1902" i="2"/>
  <c r="HG1902" i="2"/>
  <c r="HF1902" i="2"/>
  <c r="HE1902" i="2"/>
  <c r="HD1902" i="2"/>
  <c r="HC1902" i="2"/>
  <c r="HB1902" i="2"/>
  <c r="HA1902" i="2"/>
  <c r="GZ1902" i="2"/>
  <c r="GZ1901" i="2"/>
  <c r="HT1899" i="2"/>
  <c r="HS1899" i="2"/>
  <c r="HR1899" i="2"/>
  <c r="HQ1899" i="2"/>
  <c r="HP1899" i="2"/>
  <c r="HO1899" i="2"/>
  <c r="HN1899" i="2"/>
  <c r="HM1899" i="2"/>
  <c r="HL1899" i="2"/>
  <c r="HK1899" i="2"/>
  <c r="HJ1899" i="2"/>
  <c r="HI1899" i="2"/>
  <c r="HH1899" i="2"/>
  <c r="HG1899" i="2"/>
  <c r="HF1899" i="2"/>
  <c r="HE1899" i="2"/>
  <c r="HD1899" i="2"/>
  <c r="HC1899" i="2"/>
  <c r="HB1899" i="2"/>
  <c r="HA1899" i="2"/>
  <c r="GZ1899" i="2"/>
  <c r="GZ1898" i="2"/>
  <c r="HT1896" i="2"/>
  <c r="HS1896" i="2"/>
  <c r="HR1896" i="2"/>
  <c r="HQ1896" i="2"/>
  <c r="HP1896" i="2"/>
  <c r="HO1896" i="2"/>
  <c r="HN1896" i="2"/>
  <c r="HM1896" i="2"/>
  <c r="HL1896" i="2"/>
  <c r="HK1896" i="2"/>
  <c r="HJ1896" i="2"/>
  <c r="HI1896" i="2"/>
  <c r="HH1896" i="2"/>
  <c r="HG1896" i="2"/>
  <c r="HF1896" i="2"/>
  <c r="HE1896" i="2"/>
  <c r="HD1896" i="2"/>
  <c r="HC1896" i="2"/>
  <c r="HB1896" i="2"/>
  <c r="HA1896" i="2"/>
  <c r="GZ1896" i="2"/>
  <c r="GZ1895" i="2"/>
  <c r="HT1893" i="2"/>
  <c r="HS1893" i="2"/>
  <c r="HR1893" i="2"/>
  <c r="HQ1893" i="2"/>
  <c r="HP1893" i="2"/>
  <c r="HO1893" i="2"/>
  <c r="HN1893" i="2"/>
  <c r="HM1893" i="2"/>
  <c r="HL1893" i="2"/>
  <c r="HK1893" i="2"/>
  <c r="HJ1893" i="2"/>
  <c r="HI1893" i="2"/>
  <c r="HH1893" i="2"/>
  <c r="HG1893" i="2"/>
  <c r="HF1893" i="2"/>
  <c r="HE1893" i="2"/>
  <c r="HD1893" i="2"/>
  <c r="HC1893" i="2"/>
  <c r="HB1893" i="2"/>
  <c r="HA1893" i="2"/>
  <c r="GZ1893" i="2"/>
  <c r="GZ1892" i="2"/>
  <c r="HT1890" i="2"/>
  <c r="HS1890" i="2"/>
  <c r="HR1890" i="2"/>
  <c r="HQ1890" i="2"/>
  <c r="HP1890" i="2"/>
  <c r="HO1890" i="2"/>
  <c r="HN1890" i="2"/>
  <c r="HM1890" i="2"/>
  <c r="HL1890" i="2"/>
  <c r="HK1890" i="2"/>
  <c r="HJ1890" i="2"/>
  <c r="HI1890" i="2"/>
  <c r="HH1890" i="2"/>
  <c r="HG1890" i="2"/>
  <c r="HF1890" i="2"/>
  <c r="HE1890" i="2"/>
  <c r="HD1890" i="2"/>
  <c r="HC1890" i="2"/>
  <c r="HB1890" i="2"/>
  <c r="HA1890" i="2"/>
  <c r="GZ1890" i="2"/>
  <c r="GZ1889" i="2"/>
  <c r="HT1887" i="2"/>
  <c r="HS1887" i="2"/>
  <c r="HR1887" i="2"/>
  <c r="HQ1887" i="2"/>
  <c r="HP1887" i="2"/>
  <c r="HO1887" i="2"/>
  <c r="HN1887" i="2"/>
  <c r="HM1887" i="2"/>
  <c r="HL1887" i="2"/>
  <c r="HK1887" i="2"/>
  <c r="HJ1887" i="2"/>
  <c r="HI1887" i="2"/>
  <c r="HH1887" i="2"/>
  <c r="HG1887" i="2"/>
  <c r="HF1887" i="2"/>
  <c r="HE1887" i="2"/>
  <c r="HD1887" i="2"/>
  <c r="HC1887" i="2"/>
  <c r="HB1887" i="2"/>
  <c r="HA1887" i="2"/>
  <c r="GZ1887" i="2"/>
  <c r="GZ1886" i="2"/>
  <c r="HT1884" i="2"/>
  <c r="HS1884" i="2"/>
  <c r="HR1884" i="2"/>
  <c r="HQ1884" i="2"/>
  <c r="HP1884" i="2"/>
  <c r="HO1884" i="2"/>
  <c r="HN1884" i="2"/>
  <c r="HM1884" i="2"/>
  <c r="HL1884" i="2"/>
  <c r="HK1884" i="2"/>
  <c r="HJ1884" i="2"/>
  <c r="HI1884" i="2"/>
  <c r="HH1884" i="2"/>
  <c r="HG1884" i="2"/>
  <c r="HF1884" i="2"/>
  <c r="HE1884" i="2"/>
  <c r="HD1884" i="2"/>
  <c r="HC1884" i="2"/>
  <c r="HB1884" i="2"/>
  <c r="HA1884" i="2"/>
  <c r="GZ1884" i="2"/>
  <c r="GZ1883" i="2"/>
  <c r="HT1881" i="2"/>
  <c r="HS1881" i="2"/>
  <c r="HR1881" i="2"/>
  <c r="HQ1881" i="2"/>
  <c r="HP1881" i="2"/>
  <c r="HO1881" i="2"/>
  <c r="HN1881" i="2"/>
  <c r="HM1881" i="2"/>
  <c r="HL1881" i="2"/>
  <c r="HK1881" i="2"/>
  <c r="HJ1881" i="2"/>
  <c r="HI1881" i="2"/>
  <c r="HH1881" i="2"/>
  <c r="HG1881" i="2"/>
  <c r="HF1881" i="2"/>
  <c r="HE1881" i="2"/>
  <c r="HD1881" i="2"/>
  <c r="HC1881" i="2"/>
  <c r="HB1881" i="2"/>
  <c r="HA1881" i="2"/>
  <c r="GZ1881" i="2"/>
  <c r="GZ1880" i="2"/>
  <c r="HT1878" i="2"/>
  <c r="HS1878" i="2"/>
  <c r="HR1878" i="2"/>
  <c r="HQ1878" i="2"/>
  <c r="HP1878" i="2"/>
  <c r="HO1878" i="2"/>
  <c r="HN1878" i="2"/>
  <c r="HM1878" i="2"/>
  <c r="HL1878" i="2"/>
  <c r="HK1878" i="2"/>
  <c r="HJ1878" i="2"/>
  <c r="HI1878" i="2"/>
  <c r="HH1878" i="2"/>
  <c r="HG1878" i="2"/>
  <c r="HF1878" i="2"/>
  <c r="HE1878" i="2"/>
  <c r="HD1878" i="2"/>
  <c r="HC1878" i="2"/>
  <c r="HB1878" i="2"/>
  <c r="HA1878" i="2"/>
  <c r="GZ1878" i="2"/>
  <c r="GZ1877" i="2"/>
  <c r="HT1875" i="2"/>
  <c r="HS1875" i="2"/>
  <c r="HR1875" i="2"/>
  <c r="HQ1875" i="2"/>
  <c r="HP1875" i="2"/>
  <c r="HO1875" i="2"/>
  <c r="HN1875" i="2"/>
  <c r="HM1875" i="2"/>
  <c r="HL1875" i="2"/>
  <c r="HK1875" i="2"/>
  <c r="HJ1875" i="2"/>
  <c r="HI1875" i="2"/>
  <c r="HH1875" i="2"/>
  <c r="HG1875" i="2"/>
  <c r="HF1875" i="2"/>
  <c r="HE1875" i="2"/>
  <c r="HD1875" i="2"/>
  <c r="HC1875" i="2"/>
  <c r="HB1875" i="2"/>
  <c r="HA1875" i="2"/>
  <c r="GZ1875" i="2"/>
  <c r="GZ1874" i="2"/>
  <c r="HT1872" i="2"/>
  <c r="HS1872" i="2"/>
  <c r="HR1872" i="2"/>
  <c r="HQ1872" i="2"/>
  <c r="HP1872" i="2"/>
  <c r="HO1872" i="2"/>
  <c r="HN1872" i="2"/>
  <c r="HM1872" i="2"/>
  <c r="HL1872" i="2"/>
  <c r="HK1872" i="2"/>
  <c r="HJ1872" i="2"/>
  <c r="HI1872" i="2"/>
  <c r="HH1872" i="2"/>
  <c r="HG1872" i="2"/>
  <c r="HF1872" i="2"/>
  <c r="HE1872" i="2"/>
  <c r="HD1872" i="2"/>
  <c r="HC1872" i="2"/>
  <c r="HB1872" i="2"/>
  <c r="HA1872" i="2"/>
  <c r="GZ1872" i="2"/>
  <c r="GZ1871" i="2"/>
  <c r="HT1869" i="2"/>
  <c r="HS1869" i="2"/>
  <c r="HR1869" i="2"/>
  <c r="HQ1869" i="2"/>
  <c r="HP1869" i="2"/>
  <c r="HO1869" i="2"/>
  <c r="HN1869" i="2"/>
  <c r="HM1869" i="2"/>
  <c r="HL1869" i="2"/>
  <c r="HK1869" i="2"/>
  <c r="HJ1869" i="2"/>
  <c r="HI1869" i="2"/>
  <c r="HH1869" i="2"/>
  <c r="HG1869" i="2"/>
  <c r="HF1869" i="2"/>
  <c r="HE1869" i="2"/>
  <c r="HD1869" i="2"/>
  <c r="HC1869" i="2"/>
  <c r="HB1869" i="2"/>
  <c r="HA1869" i="2"/>
  <c r="GZ1869" i="2"/>
  <c r="GZ1868" i="2"/>
  <c r="HT1866" i="2"/>
  <c r="HS1866" i="2"/>
  <c r="HR1866" i="2"/>
  <c r="HQ1866" i="2"/>
  <c r="HP1866" i="2"/>
  <c r="HO1866" i="2"/>
  <c r="HN1866" i="2"/>
  <c r="HM1866" i="2"/>
  <c r="HL1866" i="2"/>
  <c r="HK1866" i="2"/>
  <c r="HJ1866" i="2"/>
  <c r="HI1866" i="2"/>
  <c r="HH1866" i="2"/>
  <c r="HG1866" i="2"/>
  <c r="HF1866" i="2"/>
  <c r="HE1866" i="2"/>
  <c r="HD1866" i="2"/>
  <c r="HC1866" i="2"/>
  <c r="HB1866" i="2"/>
  <c r="HA1866" i="2"/>
  <c r="GZ1866" i="2"/>
  <c r="GZ1865" i="2"/>
  <c r="HT1863" i="2"/>
  <c r="HS1863" i="2"/>
  <c r="HR1863" i="2"/>
  <c r="HQ1863" i="2"/>
  <c r="HP1863" i="2"/>
  <c r="HO1863" i="2"/>
  <c r="HN1863" i="2"/>
  <c r="HM1863" i="2"/>
  <c r="HL1863" i="2"/>
  <c r="HK1863" i="2"/>
  <c r="HJ1863" i="2"/>
  <c r="HI1863" i="2"/>
  <c r="HH1863" i="2"/>
  <c r="HG1863" i="2"/>
  <c r="HF1863" i="2"/>
  <c r="HE1863" i="2"/>
  <c r="HD1863" i="2"/>
  <c r="HC1863" i="2"/>
  <c r="HB1863" i="2"/>
  <c r="HA1863" i="2"/>
  <c r="GZ1863" i="2"/>
  <c r="GZ1862" i="2"/>
  <c r="HT1860" i="2"/>
  <c r="HS1860" i="2"/>
  <c r="HR1860" i="2"/>
  <c r="HQ1860" i="2"/>
  <c r="HP1860" i="2"/>
  <c r="HO1860" i="2"/>
  <c r="HN1860" i="2"/>
  <c r="HM1860" i="2"/>
  <c r="HL1860" i="2"/>
  <c r="HK1860" i="2"/>
  <c r="HJ1860" i="2"/>
  <c r="HI1860" i="2"/>
  <c r="HH1860" i="2"/>
  <c r="HG1860" i="2"/>
  <c r="HF1860" i="2"/>
  <c r="HE1860" i="2"/>
  <c r="HD1860" i="2"/>
  <c r="HC1860" i="2"/>
  <c r="HB1860" i="2"/>
  <c r="HA1860" i="2"/>
  <c r="GZ1860" i="2"/>
  <c r="GZ1859" i="2"/>
  <c r="HT1857" i="2"/>
  <c r="HS1857" i="2"/>
  <c r="HR1857" i="2"/>
  <c r="HQ1857" i="2"/>
  <c r="HP1857" i="2"/>
  <c r="HO1857" i="2"/>
  <c r="HN1857" i="2"/>
  <c r="HM1857" i="2"/>
  <c r="HL1857" i="2"/>
  <c r="HK1857" i="2"/>
  <c r="HJ1857" i="2"/>
  <c r="HI1857" i="2"/>
  <c r="HH1857" i="2"/>
  <c r="HG1857" i="2"/>
  <c r="HF1857" i="2"/>
  <c r="HE1857" i="2"/>
  <c r="HD1857" i="2"/>
  <c r="HC1857" i="2"/>
  <c r="HB1857" i="2"/>
  <c r="HA1857" i="2"/>
  <c r="GZ1857" i="2"/>
  <c r="GZ1856" i="2"/>
  <c r="HT1854" i="2"/>
  <c r="HS1854" i="2"/>
  <c r="HR1854" i="2"/>
  <c r="HQ1854" i="2"/>
  <c r="HP1854" i="2"/>
  <c r="HO1854" i="2"/>
  <c r="HN1854" i="2"/>
  <c r="HM1854" i="2"/>
  <c r="HL1854" i="2"/>
  <c r="HK1854" i="2"/>
  <c r="HJ1854" i="2"/>
  <c r="HI1854" i="2"/>
  <c r="HH1854" i="2"/>
  <c r="HG1854" i="2"/>
  <c r="HF1854" i="2"/>
  <c r="HE1854" i="2"/>
  <c r="HD1854" i="2"/>
  <c r="HC1854" i="2"/>
  <c r="HB1854" i="2"/>
  <c r="HA1854" i="2"/>
  <c r="GZ1854" i="2"/>
  <c r="GZ1853" i="2"/>
  <c r="HT1851" i="2"/>
  <c r="HS1851" i="2"/>
  <c r="HR1851" i="2"/>
  <c r="HQ1851" i="2"/>
  <c r="HP1851" i="2"/>
  <c r="HO1851" i="2"/>
  <c r="HN1851" i="2"/>
  <c r="HM1851" i="2"/>
  <c r="HL1851" i="2"/>
  <c r="HK1851" i="2"/>
  <c r="HJ1851" i="2"/>
  <c r="HI1851" i="2"/>
  <c r="HH1851" i="2"/>
  <c r="HG1851" i="2"/>
  <c r="HF1851" i="2"/>
  <c r="HE1851" i="2"/>
  <c r="HD1851" i="2"/>
  <c r="HC1851" i="2"/>
  <c r="HB1851" i="2"/>
  <c r="HA1851" i="2"/>
  <c r="GZ1851" i="2"/>
  <c r="GZ1850" i="2"/>
  <c r="HT1848" i="2"/>
  <c r="HS1848" i="2"/>
  <c r="HR1848" i="2"/>
  <c r="HQ1848" i="2"/>
  <c r="HP1848" i="2"/>
  <c r="HO1848" i="2"/>
  <c r="HN1848" i="2"/>
  <c r="HM1848" i="2"/>
  <c r="HL1848" i="2"/>
  <c r="HK1848" i="2"/>
  <c r="HJ1848" i="2"/>
  <c r="HI1848" i="2"/>
  <c r="HH1848" i="2"/>
  <c r="HG1848" i="2"/>
  <c r="HF1848" i="2"/>
  <c r="HE1848" i="2"/>
  <c r="HD1848" i="2"/>
  <c r="HC1848" i="2"/>
  <c r="HB1848" i="2"/>
  <c r="HA1848" i="2"/>
  <c r="GZ1848" i="2"/>
  <c r="GZ1847" i="2"/>
  <c r="HT1845" i="2"/>
  <c r="HS1845" i="2"/>
  <c r="HR1845" i="2"/>
  <c r="HQ1845" i="2"/>
  <c r="HP1845" i="2"/>
  <c r="HO1845" i="2"/>
  <c r="HN1845" i="2"/>
  <c r="HM1845" i="2"/>
  <c r="HL1845" i="2"/>
  <c r="HK1845" i="2"/>
  <c r="HJ1845" i="2"/>
  <c r="HI1845" i="2"/>
  <c r="HH1845" i="2"/>
  <c r="HG1845" i="2"/>
  <c r="HF1845" i="2"/>
  <c r="HE1845" i="2"/>
  <c r="HD1845" i="2"/>
  <c r="HC1845" i="2"/>
  <c r="HB1845" i="2"/>
  <c r="HA1845" i="2"/>
  <c r="GZ1845" i="2"/>
  <c r="GZ1844" i="2"/>
  <c r="HT1842" i="2"/>
  <c r="HS1842" i="2"/>
  <c r="HR1842" i="2"/>
  <c r="HQ1842" i="2"/>
  <c r="HP1842" i="2"/>
  <c r="HO1842" i="2"/>
  <c r="HN1842" i="2"/>
  <c r="HM1842" i="2"/>
  <c r="HL1842" i="2"/>
  <c r="HK1842" i="2"/>
  <c r="HJ1842" i="2"/>
  <c r="HI1842" i="2"/>
  <c r="HH1842" i="2"/>
  <c r="HG1842" i="2"/>
  <c r="HF1842" i="2"/>
  <c r="HE1842" i="2"/>
  <c r="HD1842" i="2"/>
  <c r="HC1842" i="2"/>
  <c r="HB1842" i="2"/>
  <c r="HA1842" i="2"/>
  <c r="GZ1842" i="2"/>
  <c r="GZ1841" i="2"/>
  <c r="HT1839" i="2"/>
  <c r="HS1839" i="2"/>
  <c r="HR1839" i="2"/>
  <c r="HQ1839" i="2"/>
  <c r="HP1839" i="2"/>
  <c r="HO1839" i="2"/>
  <c r="HN1839" i="2"/>
  <c r="HM1839" i="2"/>
  <c r="HL1839" i="2"/>
  <c r="HK1839" i="2"/>
  <c r="HJ1839" i="2"/>
  <c r="HI1839" i="2"/>
  <c r="HH1839" i="2"/>
  <c r="HG1839" i="2"/>
  <c r="HF1839" i="2"/>
  <c r="HE1839" i="2"/>
  <c r="HD1839" i="2"/>
  <c r="HC1839" i="2"/>
  <c r="HB1839" i="2"/>
  <c r="HA1839" i="2"/>
  <c r="GZ1839" i="2"/>
  <c r="GZ1838" i="2"/>
  <c r="HT1836" i="2"/>
  <c r="HS1836" i="2"/>
  <c r="HR1836" i="2"/>
  <c r="HQ1836" i="2"/>
  <c r="HP1836" i="2"/>
  <c r="HO1836" i="2"/>
  <c r="HN1836" i="2"/>
  <c r="HM1836" i="2"/>
  <c r="HL1836" i="2"/>
  <c r="HK1836" i="2"/>
  <c r="HJ1836" i="2"/>
  <c r="HI1836" i="2"/>
  <c r="HH1836" i="2"/>
  <c r="HG1836" i="2"/>
  <c r="HF1836" i="2"/>
  <c r="HE1836" i="2"/>
  <c r="HD1836" i="2"/>
  <c r="HC1836" i="2"/>
  <c r="HB1836" i="2"/>
  <c r="HA1836" i="2"/>
  <c r="GZ1836" i="2"/>
  <c r="GZ1835" i="2"/>
  <c r="HT1833" i="2"/>
  <c r="HS1833" i="2"/>
  <c r="HR1833" i="2"/>
  <c r="HQ1833" i="2"/>
  <c r="HP1833" i="2"/>
  <c r="HO1833" i="2"/>
  <c r="HN1833" i="2"/>
  <c r="HM1833" i="2"/>
  <c r="HL1833" i="2"/>
  <c r="HK1833" i="2"/>
  <c r="HJ1833" i="2"/>
  <c r="HI1833" i="2"/>
  <c r="HH1833" i="2"/>
  <c r="HG1833" i="2"/>
  <c r="HF1833" i="2"/>
  <c r="HE1833" i="2"/>
  <c r="HD1833" i="2"/>
  <c r="HC1833" i="2"/>
  <c r="HB1833" i="2"/>
  <c r="HA1833" i="2"/>
  <c r="GZ1833" i="2"/>
  <c r="GZ1832" i="2"/>
  <c r="HT1830" i="2"/>
  <c r="HS1830" i="2"/>
  <c r="HR1830" i="2"/>
  <c r="HQ1830" i="2"/>
  <c r="HP1830" i="2"/>
  <c r="HO1830" i="2"/>
  <c r="HN1830" i="2"/>
  <c r="HM1830" i="2"/>
  <c r="HL1830" i="2"/>
  <c r="HK1830" i="2"/>
  <c r="HJ1830" i="2"/>
  <c r="HI1830" i="2"/>
  <c r="HH1830" i="2"/>
  <c r="HG1830" i="2"/>
  <c r="HF1830" i="2"/>
  <c r="HE1830" i="2"/>
  <c r="HD1830" i="2"/>
  <c r="HC1830" i="2"/>
  <c r="HB1830" i="2"/>
  <c r="HA1830" i="2"/>
  <c r="GZ1830" i="2"/>
  <c r="GZ1829" i="2"/>
  <c r="HT1827" i="2"/>
  <c r="HS1827" i="2"/>
  <c r="HR1827" i="2"/>
  <c r="HQ1827" i="2"/>
  <c r="HP1827" i="2"/>
  <c r="HO1827" i="2"/>
  <c r="HN1827" i="2"/>
  <c r="HM1827" i="2"/>
  <c r="HL1827" i="2"/>
  <c r="HK1827" i="2"/>
  <c r="HJ1827" i="2"/>
  <c r="HI1827" i="2"/>
  <c r="HH1827" i="2"/>
  <c r="HG1827" i="2"/>
  <c r="HF1827" i="2"/>
  <c r="HE1827" i="2"/>
  <c r="HD1827" i="2"/>
  <c r="HC1827" i="2"/>
  <c r="HB1827" i="2"/>
  <c r="HA1827" i="2"/>
  <c r="GZ1827" i="2"/>
  <c r="GZ1826" i="2"/>
  <c r="HT1824" i="2"/>
  <c r="HS1824" i="2"/>
  <c r="HR1824" i="2"/>
  <c r="HQ1824" i="2"/>
  <c r="HP1824" i="2"/>
  <c r="HO1824" i="2"/>
  <c r="HN1824" i="2"/>
  <c r="HM1824" i="2"/>
  <c r="HL1824" i="2"/>
  <c r="HK1824" i="2"/>
  <c r="HJ1824" i="2"/>
  <c r="HI1824" i="2"/>
  <c r="HH1824" i="2"/>
  <c r="HG1824" i="2"/>
  <c r="HF1824" i="2"/>
  <c r="HE1824" i="2"/>
  <c r="HD1824" i="2"/>
  <c r="HC1824" i="2"/>
  <c r="HB1824" i="2"/>
  <c r="HA1824" i="2"/>
  <c r="GZ1824" i="2"/>
  <c r="GZ1823" i="2"/>
  <c r="HT1821" i="2"/>
  <c r="HS1821" i="2"/>
  <c r="HR1821" i="2"/>
  <c r="HQ1821" i="2"/>
  <c r="HP1821" i="2"/>
  <c r="HO1821" i="2"/>
  <c r="HN1821" i="2"/>
  <c r="HM1821" i="2"/>
  <c r="HL1821" i="2"/>
  <c r="HK1821" i="2"/>
  <c r="HJ1821" i="2"/>
  <c r="HI1821" i="2"/>
  <c r="HH1821" i="2"/>
  <c r="HG1821" i="2"/>
  <c r="HF1821" i="2"/>
  <c r="HE1821" i="2"/>
  <c r="HD1821" i="2"/>
  <c r="HC1821" i="2"/>
  <c r="HB1821" i="2"/>
  <c r="HA1821" i="2"/>
  <c r="GZ1821" i="2"/>
  <c r="GZ1820" i="2"/>
  <c r="HT1818" i="2"/>
  <c r="HS1818" i="2"/>
  <c r="HR1818" i="2"/>
  <c r="HQ1818" i="2"/>
  <c r="HP1818" i="2"/>
  <c r="HO1818" i="2"/>
  <c r="HN1818" i="2"/>
  <c r="HM1818" i="2"/>
  <c r="HL1818" i="2"/>
  <c r="HK1818" i="2"/>
  <c r="HJ1818" i="2"/>
  <c r="HI1818" i="2"/>
  <c r="HH1818" i="2"/>
  <c r="HG1818" i="2"/>
  <c r="HF1818" i="2"/>
  <c r="HE1818" i="2"/>
  <c r="HD1818" i="2"/>
  <c r="HC1818" i="2"/>
  <c r="HB1818" i="2"/>
  <c r="HA1818" i="2"/>
  <c r="GZ1818" i="2"/>
  <c r="GZ1817" i="2"/>
  <c r="HT1815" i="2"/>
  <c r="HS1815" i="2"/>
  <c r="HR1815" i="2"/>
  <c r="HQ1815" i="2"/>
  <c r="HP1815" i="2"/>
  <c r="HO1815" i="2"/>
  <c r="HN1815" i="2"/>
  <c r="HM1815" i="2"/>
  <c r="HL1815" i="2"/>
  <c r="HK1815" i="2"/>
  <c r="HJ1815" i="2"/>
  <c r="HI1815" i="2"/>
  <c r="HH1815" i="2"/>
  <c r="HG1815" i="2"/>
  <c r="HF1815" i="2"/>
  <c r="HE1815" i="2"/>
  <c r="HD1815" i="2"/>
  <c r="HC1815" i="2"/>
  <c r="HB1815" i="2"/>
  <c r="HA1815" i="2"/>
  <c r="GZ1815" i="2"/>
  <c r="GZ1814" i="2"/>
  <c r="HT1812" i="2"/>
  <c r="HS1812" i="2"/>
  <c r="HR1812" i="2"/>
  <c r="HQ1812" i="2"/>
  <c r="HP1812" i="2"/>
  <c r="HO1812" i="2"/>
  <c r="HN1812" i="2"/>
  <c r="HM1812" i="2"/>
  <c r="HL1812" i="2"/>
  <c r="HK1812" i="2"/>
  <c r="HJ1812" i="2"/>
  <c r="HI1812" i="2"/>
  <c r="HH1812" i="2"/>
  <c r="HG1812" i="2"/>
  <c r="HF1812" i="2"/>
  <c r="HE1812" i="2"/>
  <c r="HD1812" i="2"/>
  <c r="HC1812" i="2"/>
  <c r="HB1812" i="2"/>
  <c r="HA1812" i="2"/>
  <c r="GZ1812" i="2"/>
  <c r="GZ1811" i="2"/>
  <c r="HT1809" i="2"/>
  <c r="HS1809" i="2"/>
  <c r="HR1809" i="2"/>
  <c r="HQ1809" i="2"/>
  <c r="HP1809" i="2"/>
  <c r="HO1809" i="2"/>
  <c r="HN1809" i="2"/>
  <c r="HM1809" i="2"/>
  <c r="HL1809" i="2"/>
  <c r="HK1809" i="2"/>
  <c r="HJ1809" i="2"/>
  <c r="HI1809" i="2"/>
  <c r="HH1809" i="2"/>
  <c r="HG1809" i="2"/>
  <c r="HF1809" i="2"/>
  <c r="HE1809" i="2"/>
  <c r="HD1809" i="2"/>
  <c r="HC1809" i="2"/>
  <c r="HB1809" i="2"/>
  <c r="HA1809" i="2"/>
  <c r="GZ1809" i="2"/>
  <c r="GZ1808" i="2"/>
  <c r="HT1806" i="2"/>
  <c r="HS1806" i="2"/>
  <c r="HR1806" i="2"/>
  <c r="HQ1806" i="2"/>
  <c r="HP1806" i="2"/>
  <c r="HO1806" i="2"/>
  <c r="HN1806" i="2"/>
  <c r="HM1806" i="2"/>
  <c r="HL1806" i="2"/>
  <c r="HK1806" i="2"/>
  <c r="HJ1806" i="2"/>
  <c r="HI1806" i="2"/>
  <c r="HH1806" i="2"/>
  <c r="HG1806" i="2"/>
  <c r="HF1806" i="2"/>
  <c r="HE1806" i="2"/>
  <c r="HD1806" i="2"/>
  <c r="HC1806" i="2"/>
  <c r="HB1806" i="2"/>
  <c r="HA1806" i="2"/>
  <c r="GZ1806" i="2"/>
  <c r="GZ1805" i="2"/>
  <c r="HT1803" i="2"/>
  <c r="HS1803" i="2"/>
  <c r="HR1803" i="2"/>
  <c r="HQ1803" i="2"/>
  <c r="HP1803" i="2"/>
  <c r="HO1803" i="2"/>
  <c r="HN1803" i="2"/>
  <c r="HM1803" i="2"/>
  <c r="HL1803" i="2"/>
  <c r="HK1803" i="2"/>
  <c r="HJ1803" i="2"/>
  <c r="HI1803" i="2"/>
  <c r="HH1803" i="2"/>
  <c r="HG1803" i="2"/>
  <c r="HF1803" i="2"/>
  <c r="HE1803" i="2"/>
  <c r="HD1803" i="2"/>
  <c r="HC1803" i="2"/>
  <c r="HB1803" i="2"/>
  <c r="HA1803" i="2"/>
  <c r="GZ1803" i="2"/>
  <c r="GZ1802" i="2"/>
  <c r="HT1800" i="2"/>
  <c r="HS1800" i="2"/>
  <c r="HR1800" i="2"/>
  <c r="HQ1800" i="2"/>
  <c r="HP1800" i="2"/>
  <c r="HO1800" i="2"/>
  <c r="HN1800" i="2"/>
  <c r="HM1800" i="2"/>
  <c r="HL1800" i="2"/>
  <c r="HK1800" i="2"/>
  <c r="HJ1800" i="2"/>
  <c r="HI1800" i="2"/>
  <c r="HH1800" i="2"/>
  <c r="HG1800" i="2"/>
  <c r="HF1800" i="2"/>
  <c r="HE1800" i="2"/>
  <c r="HD1800" i="2"/>
  <c r="HC1800" i="2"/>
  <c r="HB1800" i="2"/>
  <c r="HA1800" i="2"/>
  <c r="GZ1800" i="2"/>
  <c r="GZ1799" i="2"/>
  <c r="HT1797" i="2"/>
  <c r="HS1797" i="2"/>
  <c r="HR1797" i="2"/>
  <c r="HQ1797" i="2"/>
  <c r="HP1797" i="2"/>
  <c r="HO1797" i="2"/>
  <c r="HN1797" i="2"/>
  <c r="HM1797" i="2"/>
  <c r="HL1797" i="2"/>
  <c r="HK1797" i="2"/>
  <c r="HJ1797" i="2"/>
  <c r="HI1797" i="2"/>
  <c r="HH1797" i="2"/>
  <c r="HG1797" i="2"/>
  <c r="HF1797" i="2"/>
  <c r="HE1797" i="2"/>
  <c r="HD1797" i="2"/>
  <c r="HC1797" i="2"/>
  <c r="HB1797" i="2"/>
  <c r="HA1797" i="2"/>
  <c r="GZ1797" i="2"/>
  <c r="GZ1796" i="2"/>
  <c r="HT1794" i="2"/>
  <c r="HS1794" i="2"/>
  <c r="HR1794" i="2"/>
  <c r="HQ1794" i="2"/>
  <c r="HP1794" i="2"/>
  <c r="HO1794" i="2"/>
  <c r="HN1794" i="2"/>
  <c r="HM1794" i="2"/>
  <c r="HL1794" i="2"/>
  <c r="HK1794" i="2"/>
  <c r="HJ1794" i="2"/>
  <c r="HI1794" i="2"/>
  <c r="HH1794" i="2"/>
  <c r="HG1794" i="2"/>
  <c r="HF1794" i="2"/>
  <c r="HE1794" i="2"/>
  <c r="HD1794" i="2"/>
  <c r="HC1794" i="2"/>
  <c r="HB1794" i="2"/>
  <c r="HA1794" i="2"/>
  <c r="GZ1794" i="2"/>
  <c r="GZ1793" i="2"/>
  <c r="HT1791" i="2"/>
  <c r="HS1791" i="2"/>
  <c r="HR1791" i="2"/>
  <c r="HQ1791" i="2"/>
  <c r="HP1791" i="2"/>
  <c r="HO1791" i="2"/>
  <c r="HN1791" i="2"/>
  <c r="HM1791" i="2"/>
  <c r="HL1791" i="2"/>
  <c r="HK1791" i="2"/>
  <c r="HJ1791" i="2"/>
  <c r="HI1791" i="2"/>
  <c r="HH1791" i="2"/>
  <c r="HG1791" i="2"/>
  <c r="HF1791" i="2"/>
  <c r="HE1791" i="2"/>
  <c r="HD1791" i="2"/>
  <c r="HC1791" i="2"/>
  <c r="HB1791" i="2"/>
  <c r="HA1791" i="2"/>
  <c r="GZ1791" i="2"/>
  <c r="GZ1790" i="2"/>
  <c r="HT1788" i="2"/>
  <c r="HS1788" i="2"/>
  <c r="HR1788" i="2"/>
  <c r="HQ1788" i="2"/>
  <c r="HP1788" i="2"/>
  <c r="HO1788" i="2"/>
  <c r="HN1788" i="2"/>
  <c r="HM1788" i="2"/>
  <c r="HL1788" i="2"/>
  <c r="HK1788" i="2"/>
  <c r="HJ1788" i="2"/>
  <c r="HI1788" i="2"/>
  <c r="HH1788" i="2"/>
  <c r="HG1788" i="2"/>
  <c r="HF1788" i="2"/>
  <c r="HE1788" i="2"/>
  <c r="HD1788" i="2"/>
  <c r="HC1788" i="2"/>
  <c r="HB1788" i="2"/>
  <c r="HA1788" i="2"/>
  <c r="GZ1788" i="2"/>
  <c r="GZ1787" i="2"/>
  <c r="HT1785" i="2"/>
  <c r="HS1785" i="2"/>
  <c r="HR1785" i="2"/>
  <c r="HQ1785" i="2"/>
  <c r="HP1785" i="2"/>
  <c r="HO1785" i="2"/>
  <c r="HN1785" i="2"/>
  <c r="HM1785" i="2"/>
  <c r="HL1785" i="2"/>
  <c r="HK1785" i="2"/>
  <c r="HJ1785" i="2"/>
  <c r="HI1785" i="2"/>
  <c r="HH1785" i="2"/>
  <c r="HG1785" i="2"/>
  <c r="HF1785" i="2"/>
  <c r="HE1785" i="2"/>
  <c r="HD1785" i="2"/>
  <c r="HC1785" i="2"/>
  <c r="HB1785" i="2"/>
  <c r="HA1785" i="2"/>
  <c r="GZ1785" i="2"/>
  <c r="GZ1784" i="2"/>
  <c r="HT1782" i="2"/>
  <c r="HS1782" i="2"/>
  <c r="HR1782" i="2"/>
  <c r="HQ1782" i="2"/>
  <c r="HP1782" i="2"/>
  <c r="HO1782" i="2"/>
  <c r="HN1782" i="2"/>
  <c r="HM1782" i="2"/>
  <c r="HL1782" i="2"/>
  <c r="HK1782" i="2"/>
  <c r="HJ1782" i="2"/>
  <c r="HI1782" i="2"/>
  <c r="HH1782" i="2"/>
  <c r="HG1782" i="2"/>
  <c r="HF1782" i="2"/>
  <c r="HE1782" i="2"/>
  <c r="HD1782" i="2"/>
  <c r="HC1782" i="2"/>
  <c r="HB1782" i="2"/>
  <c r="HA1782" i="2"/>
  <c r="GZ1782" i="2"/>
  <c r="GZ1781" i="2"/>
  <c r="HT1779" i="2"/>
  <c r="HS1779" i="2"/>
  <c r="HR1779" i="2"/>
  <c r="HQ1779" i="2"/>
  <c r="HP1779" i="2"/>
  <c r="HO1779" i="2"/>
  <c r="HN1779" i="2"/>
  <c r="HM1779" i="2"/>
  <c r="HL1779" i="2"/>
  <c r="HK1779" i="2"/>
  <c r="HJ1779" i="2"/>
  <c r="HI1779" i="2"/>
  <c r="HH1779" i="2"/>
  <c r="HG1779" i="2"/>
  <c r="HF1779" i="2"/>
  <c r="HE1779" i="2"/>
  <c r="HD1779" i="2"/>
  <c r="HC1779" i="2"/>
  <c r="HB1779" i="2"/>
  <c r="HA1779" i="2"/>
  <c r="GZ1779" i="2"/>
  <c r="GZ1778" i="2"/>
  <c r="HT1776" i="2"/>
  <c r="HS1776" i="2"/>
  <c r="HR1776" i="2"/>
  <c r="HQ1776" i="2"/>
  <c r="HP1776" i="2"/>
  <c r="HO1776" i="2"/>
  <c r="HN1776" i="2"/>
  <c r="HM1776" i="2"/>
  <c r="HL1776" i="2"/>
  <c r="HK1776" i="2"/>
  <c r="HJ1776" i="2"/>
  <c r="HI1776" i="2"/>
  <c r="HH1776" i="2"/>
  <c r="HG1776" i="2"/>
  <c r="HF1776" i="2"/>
  <c r="HE1776" i="2"/>
  <c r="HD1776" i="2"/>
  <c r="HC1776" i="2"/>
  <c r="HB1776" i="2"/>
  <c r="HA1776" i="2"/>
  <c r="GZ1776" i="2"/>
  <c r="GZ1775" i="2"/>
  <c r="HT1773" i="2"/>
  <c r="HS1773" i="2"/>
  <c r="HR1773" i="2"/>
  <c r="HQ1773" i="2"/>
  <c r="HP1773" i="2"/>
  <c r="HO1773" i="2"/>
  <c r="HN1773" i="2"/>
  <c r="HM1773" i="2"/>
  <c r="HL1773" i="2"/>
  <c r="HK1773" i="2"/>
  <c r="HJ1773" i="2"/>
  <c r="HI1773" i="2"/>
  <c r="HH1773" i="2"/>
  <c r="HG1773" i="2"/>
  <c r="HF1773" i="2"/>
  <c r="HE1773" i="2"/>
  <c r="HD1773" i="2"/>
  <c r="HC1773" i="2"/>
  <c r="HB1773" i="2"/>
  <c r="HA1773" i="2"/>
  <c r="GZ1773" i="2"/>
  <c r="GZ1772" i="2"/>
  <c r="HT1770" i="2"/>
  <c r="HS1770" i="2"/>
  <c r="HR1770" i="2"/>
  <c r="HQ1770" i="2"/>
  <c r="HP1770" i="2"/>
  <c r="HO1770" i="2"/>
  <c r="HN1770" i="2"/>
  <c r="HM1770" i="2"/>
  <c r="HL1770" i="2"/>
  <c r="HK1770" i="2"/>
  <c r="HJ1770" i="2"/>
  <c r="HI1770" i="2"/>
  <c r="HH1770" i="2"/>
  <c r="HG1770" i="2"/>
  <c r="HF1770" i="2"/>
  <c r="HE1770" i="2"/>
  <c r="HD1770" i="2"/>
  <c r="HC1770" i="2"/>
  <c r="HB1770" i="2"/>
  <c r="HA1770" i="2"/>
  <c r="GZ1770" i="2"/>
  <c r="GZ1769" i="2"/>
  <c r="HT1767" i="2"/>
  <c r="HS1767" i="2"/>
  <c r="HR1767" i="2"/>
  <c r="HQ1767" i="2"/>
  <c r="HP1767" i="2"/>
  <c r="HO1767" i="2"/>
  <c r="HN1767" i="2"/>
  <c r="HM1767" i="2"/>
  <c r="HL1767" i="2"/>
  <c r="HK1767" i="2"/>
  <c r="HJ1767" i="2"/>
  <c r="HI1767" i="2"/>
  <c r="HH1767" i="2"/>
  <c r="HG1767" i="2"/>
  <c r="HF1767" i="2"/>
  <c r="HE1767" i="2"/>
  <c r="HD1767" i="2"/>
  <c r="HC1767" i="2"/>
  <c r="HB1767" i="2"/>
  <c r="HA1767" i="2"/>
  <c r="GZ1767" i="2"/>
  <c r="GZ1766" i="2"/>
  <c r="HT1764" i="2"/>
  <c r="HS1764" i="2"/>
  <c r="HR1764" i="2"/>
  <c r="HQ1764" i="2"/>
  <c r="HP1764" i="2"/>
  <c r="HO1764" i="2"/>
  <c r="HN1764" i="2"/>
  <c r="HM1764" i="2"/>
  <c r="HL1764" i="2"/>
  <c r="HK1764" i="2"/>
  <c r="HJ1764" i="2"/>
  <c r="HI1764" i="2"/>
  <c r="HH1764" i="2"/>
  <c r="HG1764" i="2"/>
  <c r="HF1764" i="2"/>
  <c r="HE1764" i="2"/>
  <c r="HD1764" i="2"/>
  <c r="HC1764" i="2"/>
  <c r="HB1764" i="2"/>
  <c r="HA1764" i="2"/>
  <c r="GZ1764" i="2"/>
  <c r="GZ1763" i="2"/>
  <c r="HT1761" i="2"/>
  <c r="HS1761" i="2"/>
  <c r="HR1761" i="2"/>
  <c r="HQ1761" i="2"/>
  <c r="HP1761" i="2"/>
  <c r="HO1761" i="2"/>
  <c r="HN1761" i="2"/>
  <c r="HM1761" i="2"/>
  <c r="HL1761" i="2"/>
  <c r="HK1761" i="2"/>
  <c r="HJ1761" i="2"/>
  <c r="HI1761" i="2"/>
  <c r="HH1761" i="2"/>
  <c r="HG1761" i="2"/>
  <c r="HF1761" i="2"/>
  <c r="HE1761" i="2"/>
  <c r="HD1761" i="2"/>
  <c r="HC1761" i="2"/>
  <c r="HB1761" i="2"/>
  <c r="HA1761" i="2"/>
  <c r="GZ1761" i="2"/>
  <c r="GZ1760" i="2"/>
  <c r="HT1758" i="2"/>
  <c r="HS1758" i="2"/>
  <c r="HR1758" i="2"/>
  <c r="HQ1758" i="2"/>
  <c r="HP1758" i="2"/>
  <c r="HO1758" i="2"/>
  <c r="HN1758" i="2"/>
  <c r="HM1758" i="2"/>
  <c r="HL1758" i="2"/>
  <c r="HK1758" i="2"/>
  <c r="HJ1758" i="2"/>
  <c r="HI1758" i="2"/>
  <c r="HH1758" i="2"/>
  <c r="HG1758" i="2"/>
  <c r="HF1758" i="2"/>
  <c r="HE1758" i="2"/>
  <c r="HD1758" i="2"/>
  <c r="HC1758" i="2"/>
  <c r="HB1758" i="2"/>
  <c r="HA1758" i="2"/>
  <c r="GZ1758" i="2"/>
  <c r="GZ1757" i="2"/>
  <c r="HT1755" i="2"/>
  <c r="HS1755" i="2"/>
  <c r="HR1755" i="2"/>
  <c r="HQ1755" i="2"/>
  <c r="HP1755" i="2"/>
  <c r="HO1755" i="2"/>
  <c r="HN1755" i="2"/>
  <c r="HM1755" i="2"/>
  <c r="HL1755" i="2"/>
  <c r="HK1755" i="2"/>
  <c r="HJ1755" i="2"/>
  <c r="HI1755" i="2"/>
  <c r="HH1755" i="2"/>
  <c r="HG1755" i="2"/>
  <c r="HF1755" i="2"/>
  <c r="HE1755" i="2"/>
  <c r="HD1755" i="2"/>
  <c r="HC1755" i="2"/>
  <c r="HB1755" i="2"/>
  <c r="HA1755" i="2"/>
  <c r="GZ1755" i="2"/>
  <c r="GZ1754" i="2"/>
  <c r="HT1752" i="2"/>
  <c r="HS1752" i="2"/>
  <c r="HR1752" i="2"/>
  <c r="HQ1752" i="2"/>
  <c r="HP1752" i="2"/>
  <c r="HO1752" i="2"/>
  <c r="HN1752" i="2"/>
  <c r="HM1752" i="2"/>
  <c r="HL1752" i="2"/>
  <c r="HK1752" i="2"/>
  <c r="HJ1752" i="2"/>
  <c r="HI1752" i="2"/>
  <c r="HH1752" i="2"/>
  <c r="HG1752" i="2"/>
  <c r="HF1752" i="2"/>
  <c r="HE1752" i="2"/>
  <c r="HD1752" i="2"/>
  <c r="HC1752" i="2"/>
  <c r="HB1752" i="2"/>
  <c r="HA1752" i="2"/>
  <c r="GZ1752" i="2"/>
  <c r="GZ1751" i="2"/>
  <c r="HT1749" i="2"/>
  <c r="HS1749" i="2"/>
  <c r="HR1749" i="2"/>
  <c r="HQ1749" i="2"/>
  <c r="HP1749" i="2"/>
  <c r="HO1749" i="2"/>
  <c r="HN1749" i="2"/>
  <c r="HM1749" i="2"/>
  <c r="HL1749" i="2"/>
  <c r="HK1749" i="2"/>
  <c r="HJ1749" i="2"/>
  <c r="HI1749" i="2"/>
  <c r="HH1749" i="2"/>
  <c r="HG1749" i="2"/>
  <c r="HF1749" i="2"/>
  <c r="HE1749" i="2"/>
  <c r="HD1749" i="2"/>
  <c r="HC1749" i="2"/>
  <c r="HB1749" i="2"/>
  <c r="HA1749" i="2"/>
  <c r="GZ1749" i="2"/>
  <c r="GZ1748" i="2"/>
  <c r="HT1746" i="2"/>
  <c r="HS1746" i="2"/>
  <c r="HR1746" i="2"/>
  <c r="HQ1746" i="2"/>
  <c r="HP1746" i="2"/>
  <c r="HO1746" i="2"/>
  <c r="HN1746" i="2"/>
  <c r="HM1746" i="2"/>
  <c r="HL1746" i="2"/>
  <c r="HK1746" i="2"/>
  <c r="HJ1746" i="2"/>
  <c r="HI1746" i="2"/>
  <c r="HH1746" i="2"/>
  <c r="HG1746" i="2"/>
  <c r="HF1746" i="2"/>
  <c r="HE1746" i="2"/>
  <c r="HD1746" i="2"/>
  <c r="HC1746" i="2"/>
  <c r="HB1746" i="2"/>
  <c r="HA1746" i="2"/>
  <c r="GZ1746" i="2"/>
  <c r="GZ1745" i="2"/>
  <c r="HT1743" i="2"/>
  <c r="HS1743" i="2"/>
  <c r="HR1743" i="2"/>
  <c r="HQ1743" i="2"/>
  <c r="HP1743" i="2"/>
  <c r="HO1743" i="2"/>
  <c r="HN1743" i="2"/>
  <c r="HM1743" i="2"/>
  <c r="HL1743" i="2"/>
  <c r="HK1743" i="2"/>
  <c r="HJ1743" i="2"/>
  <c r="HI1743" i="2"/>
  <c r="HH1743" i="2"/>
  <c r="HG1743" i="2"/>
  <c r="HF1743" i="2"/>
  <c r="HE1743" i="2"/>
  <c r="HD1743" i="2"/>
  <c r="HC1743" i="2"/>
  <c r="HB1743" i="2"/>
  <c r="HA1743" i="2"/>
  <c r="GZ1743" i="2"/>
  <c r="GZ1742" i="2"/>
  <c r="HT1740" i="2"/>
  <c r="HS1740" i="2"/>
  <c r="HR1740" i="2"/>
  <c r="HQ1740" i="2"/>
  <c r="HP1740" i="2"/>
  <c r="HO1740" i="2"/>
  <c r="HN1740" i="2"/>
  <c r="HM1740" i="2"/>
  <c r="HL1740" i="2"/>
  <c r="HK1740" i="2"/>
  <c r="HJ1740" i="2"/>
  <c r="HI1740" i="2"/>
  <c r="HH1740" i="2"/>
  <c r="HG1740" i="2"/>
  <c r="HF1740" i="2"/>
  <c r="HE1740" i="2"/>
  <c r="HD1740" i="2"/>
  <c r="HC1740" i="2"/>
  <c r="HB1740" i="2"/>
  <c r="HA1740" i="2"/>
  <c r="GZ1740" i="2"/>
  <c r="GZ1739" i="2"/>
  <c r="HT1737" i="2"/>
  <c r="HS1737" i="2"/>
  <c r="HR1737" i="2"/>
  <c r="HQ1737" i="2"/>
  <c r="HP1737" i="2"/>
  <c r="HO1737" i="2"/>
  <c r="HN1737" i="2"/>
  <c r="HM1737" i="2"/>
  <c r="HL1737" i="2"/>
  <c r="HK1737" i="2"/>
  <c r="HJ1737" i="2"/>
  <c r="HI1737" i="2"/>
  <c r="HH1737" i="2"/>
  <c r="HG1737" i="2"/>
  <c r="HF1737" i="2"/>
  <c r="HE1737" i="2"/>
  <c r="HD1737" i="2"/>
  <c r="HC1737" i="2"/>
  <c r="HB1737" i="2"/>
  <c r="HA1737" i="2"/>
  <c r="GZ1737" i="2"/>
  <c r="GZ1736" i="2"/>
  <c r="HT1734" i="2"/>
  <c r="HS1734" i="2"/>
  <c r="HR1734" i="2"/>
  <c r="HQ1734" i="2"/>
  <c r="HP1734" i="2"/>
  <c r="HO1734" i="2"/>
  <c r="HN1734" i="2"/>
  <c r="HM1734" i="2"/>
  <c r="HL1734" i="2"/>
  <c r="HK1734" i="2"/>
  <c r="HJ1734" i="2"/>
  <c r="HI1734" i="2"/>
  <c r="HH1734" i="2"/>
  <c r="HG1734" i="2"/>
  <c r="HF1734" i="2"/>
  <c r="HE1734" i="2"/>
  <c r="HD1734" i="2"/>
  <c r="HC1734" i="2"/>
  <c r="HB1734" i="2"/>
  <c r="HA1734" i="2"/>
  <c r="GZ1734" i="2"/>
  <c r="GZ1733" i="2"/>
  <c r="HT1731" i="2"/>
  <c r="HS1731" i="2"/>
  <c r="HR1731" i="2"/>
  <c r="HQ1731" i="2"/>
  <c r="HP1731" i="2"/>
  <c r="HO1731" i="2"/>
  <c r="HN1731" i="2"/>
  <c r="HM1731" i="2"/>
  <c r="HL1731" i="2"/>
  <c r="HK1731" i="2"/>
  <c r="HJ1731" i="2"/>
  <c r="HI1731" i="2"/>
  <c r="HH1731" i="2"/>
  <c r="HG1731" i="2"/>
  <c r="HF1731" i="2"/>
  <c r="HE1731" i="2"/>
  <c r="HD1731" i="2"/>
  <c r="HC1731" i="2"/>
  <c r="HB1731" i="2"/>
  <c r="HA1731" i="2"/>
  <c r="GZ1731" i="2"/>
  <c r="GZ1730" i="2"/>
  <c r="HT1728" i="2"/>
  <c r="HS1728" i="2"/>
  <c r="HR1728" i="2"/>
  <c r="HQ1728" i="2"/>
  <c r="HP1728" i="2"/>
  <c r="HO1728" i="2"/>
  <c r="HN1728" i="2"/>
  <c r="HM1728" i="2"/>
  <c r="HL1728" i="2"/>
  <c r="HK1728" i="2"/>
  <c r="HJ1728" i="2"/>
  <c r="HI1728" i="2"/>
  <c r="HH1728" i="2"/>
  <c r="HG1728" i="2"/>
  <c r="HF1728" i="2"/>
  <c r="HE1728" i="2"/>
  <c r="HD1728" i="2"/>
  <c r="HC1728" i="2"/>
  <c r="HB1728" i="2"/>
  <c r="HA1728" i="2"/>
  <c r="GZ1728" i="2"/>
  <c r="GZ1727" i="2"/>
  <c r="HT1725" i="2"/>
  <c r="HS1725" i="2"/>
  <c r="HR1725" i="2"/>
  <c r="HQ1725" i="2"/>
  <c r="HP1725" i="2"/>
  <c r="HO1725" i="2"/>
  <c r="HN1725" i="2"/>
  <c r="HM1725" i="2"/>
  <c r="HL1725" i="2"/>
  <c r="HK1725" i="2"/>
  <c r="HJ1725" i="2"/>
  <c r="HI1725" i="2"/>
  <c r="HH1725" i="2"/>
  <c r="HG1725" i="2"/>
  <c r="HF1725" i="2"/>
  <c r="HE1725" i="2"/>
  <c r="HD1725" i="2"/>
  <c r="HC1725" i="2"/>
  <c r="HB1725" i="2"/>
  <c r="HA1725" i="2"/>
  <c r="GZ1725" i="2"/>
  <c r="GZ1724" i="2"/>
  <c r="HT1722" i="2"/>
  <c r="HS1722" i="2"/>
  <c r="HR1722" i="2"/>
  <c r="HQ1722" i="2"/>
  <c r="HP1722" i="2"/>
  <c r="HO1722" i="2"/>
  <c r="HN1722" i="2"/>
  <c r="HM1722" i="2"/>
  <c r="HL1722" i="2"/>
  <c r="HK1722" i="2"/>
  <c r="HJ1722" i="2"/>
  <c r="HI1722" i="2"/>
  <c r="HH1722" i="2"/>
  <c r="HG1722" i="2"/>
  <c r="HF1722" i="2"/>
  <c r="HE1722" i="2"/>
  <c r="HD1722" i="2"/>
  <c r="HC1722" i="2"/>
  <c r="HB1722" i="2"/>
  <c r="HA1722" i="2"/>
  <c r="GZ1722" i="2"/>
  <c r="GZ1721" i="2"/>
  <c r="HT1719" i="2"/>
  <c r="HS1719" i="2"/>
  <c r="HR1719" i="2"/>
  <c r="HQ1719" i="2"/>
  <c r="HP1719" i="2"/>
  <c r="HO1719" i="2"/>
  <c r="HN1719" i="2"/>
  <c r="HM1719" i="2"/>
  <c r="HL1719" i="2"/>
  <c r="HK1719" i="2"/>
  <c r="HJ1719" i="2"/>
  <c r="HI1719" i="2"/>
  <c r="HH1719" i="2"/>
  <c r="HG1719" i="2"/>
  <c r="HF1719" i="2"/>
  <c r="HE1719" i="2"/>
  <c r="HD1719" i="2"/>
  <c r="HC1719" i="2"/>
  <c r="HB1719" i="2"/>
  <c r="HA1719" i="2"/>
  <c r="GZ1719" i="2"/>
  <c r="GZ1718" i="2"/>
  <c r="HT1716" i="2"/>
  <c r="HS1716" i="2"/>
  <c r="HR1716" i="2"/>
  <c r="HQ1716" i="2"/>
  <c r="HP1716" i="2"/>
  <c r="HO1716" i="2"/>
  <c r="HN1716" i="2"/>
  <c r="HM1716" i="2"/>
  <c r="HL1716" i="2"/>
  <c r="HK1716" i="2"/>
  <c r="HJ1716" i="2"/>
  <c r="HI1716" i="2"/>
  <c r="HH1716" i="2"/>
  <c r="HG1716" i="2"/>
  <c r="HF1716" i="2"/>
  <c r="HE1716" i="2"/>
  <c r="HD1716" i="2"/>
  <c r="HC1716" i="2"/>
  <c r="HB1716" i="2"/>
  <c r="HA1716" i="2"/>
  <c r="GZ1716" i="2"/>
  <c r="GZ1715" i="2"/>
  <c r="HT1713" i="2"/>
  <c r="HS1713" i="2"/>
  <c r="HR1713" i="2"/>
  <c r="HQ1713" i="2"/>
  <c r="HP1713" i="2"/>
  <c r="HO1713" i="2"/>
  <c r="HN1713" i="2"/>
  <c r="HM1713" i="2"/>
  <c r="HL1713" i="2"/>
  <c r="HK1713" i="2"/>
  <c r="HJ1713" i="2"/>
  <c r="HI1713" i="2"/>
  <c r="HH1713" i="2"/>
  <c r="HG1713" i="2"/>
  <c r="HF1713" i="2"/>
  <c r="HE1713" i="2"/>
  <c r="HD1713" i="2"/>
  <c r="HC1713" i="2"/>
  <c r="HB1713" i="2"/>
  <c r="HA1713" i="2"/>
  <c r="GZ1713" i="2"/>
  <c r="GZ1712" i="2"/>
  <c r="HT1710" i="2"/>
  <c r="HS1710" i="2"/>
  <c r="HR1710" i="2"/>
  <c r="HQ1710" i="2"/>
  <c r="HP1710" i="2"/>
  <c r="HO1710" i="2"/>
  <c r="HN1710" i="2"/>
  <c r="HM1710" i="2"/>
  <c r="HL1710" i="2"/>
  <c r="HK1710" i="2"/>
  <c r="HJ1710" i="2"/>
  <c r="HI1710" i="2"/>
  <c r="HH1710" i="2"/>
  <c r="HG1710" i="2"/>
  <c r="HF1710" i="2"/>
  <c r="HE1710" i="2"/>
  <c r="HD1710" i="2"/>
  <c r="HC1710" i="2"/>
  <c r="HB1710" i="2"/>
  <c r="HA1710" i="2"/>
  <c r="GZ1710" i="2"/>
  <c r="GZ1709" i="2"/>
  <c r="HT1707" i="2"/>
  <c r="HS1707" i="2"/>
  <c r="HR1707" i="2"/>
  <c r="HQ1707" i="2"/>
  <c r="HP1707" i="2"/>
  <c r="HO1707" i="2"/>
  <c r="HN1707" i="2"/>
  <c r="HM1707" i="2"/>
  <c r="HL1707" i="2"/>
  <c r="HK1707" i="2"/>
  <c r="HJ1707" i="2"/>
  <c r="HI1707" i="2"/>
  <c r="HH1707" i="2"/>
  <c r="HG1707" i="2"/>
  <c r="HF1707" i="2"/>
  <c r="HE1707" i="2"/>
  <c r="HD1707" i="2"/>
  <c r="HC1707" i="2"/>
  <c r="HB1707" i="2"/>
  <c r="HA1707" i="2"/>
  <c r="GZ1707" i="2"/>
  <c r="GZ1706" i="2"/>
  <c r="HT1704" i="2"/>
  <c r="HS1704" i="2"/>
  <c r="HR1704" i="2"/>
  <c r="HQ1704" i="2"/>
  <c r="HP1704" i="2"/>
  <c r="HO1704" i="2"/>
  <c r="HN1704" i="2"/>
  <c r="HM1704" i="2"/>
  <c r="HL1704" i="2"/>
  <c r="HK1704" i="2"/>
  <c r="HJ1704" i="2"/>
  <c r="HI1704" i="2"/>
  <c r="HH1704" i="2"/>
  <c r="HG1704" i="2"/>
  <c r="HF1704" i="2"/>
  <c r="HE1704" i="2"/>
  <c r="HD1704" i="2"/>
  <c r="HC1704" i="2"/>
  <c r="HB1704" i="2"/>
  <c r="HA1704" i="2"/>
  <c r="GZ1704" i="2"/>
  <c r="GZ1703" i="2"/>
  <c r="HT1701" i="2"/>
  <c r="HS1701" i="2"/>
  <c r="HR1701" i="2"/>
  <c r="HQ1701" i="2"/>
  <c r="HP1701" i="2"/>
  <c r="HO1701" i="2"/>
  <c r="HN1701" i="2"/>
  <c r="HM1701" i="2"/>
  <c r="HL1701" i="2"/>
  <c r="HK1701" i="2"/>
  <c r="HJ1701" i="2"/>
  <c r="HI1701" i="2"/>
  <c r="HH1701" i="2"/>
  <c r="HG1701" i="2"/>
  <c r="HF1701" i="2"/>
  <c r="HE1701" i="2"/>
  <c r="HD1701" i="2"/>
  <c r="HC1701" i="2"/>
  <c r="HB1701" i="2"/>
  <c r="HA1701" i="2"/>
  <c r="GZ1701" i="2"/>
  <c r="GZ1700" i="2"/>
  <c r="HT1698" i="2"/>
  <c r="HS1698" i="2"/>
  <c r="HR1698" i="2"/>
  <c r="HQ1698" i="2"/>
  <c r="HP1698" i="2"/>
  <c r="HO1698" i="2"/>
  <c r="HN1698" i="2"/>
  <c r="HM1698" i="2"/>
  <c r="HL1698" i="2"/>
  <c r="HK1698" i="2"/>
  <c r="HJ1698" i="2"/>
  <c r="HI1698" i="2"/>
  <c r="HH1698" i="2"/>
  <c r="HG1698" i="2"/>
  <c r="HF1698" i="2"/>
  <c r="HE1698" i="2"/>
  <c r="HD1698" i="2"/>
  <c r="HC1698" i="2"/>
  <c r="HB1698" i="2"/>
  <c r="HA1698" i="2"/>
  <c r="GZ1698" i="2"/>
  <c r="GZ1697" i="2"/>
  <c r="HT1695" i="2"/>
  <c r="HS1695" i="2"/>
  <c r="HR1695" i="2"/>
  <c r="HQ1695" i="2"/>
  <c r="HP1695" i="2"/>
  <c r="HO1695" i="2"/>
  <c r="HN1695" i="2"/>
  <c r="HM1695" i="2"/>
  <c r="HL1695" i="2"/>
  <c r="HK1695" i="2"/>
  <c r="HJ1695" i="2"/>
  <c r="HI1695" i="2"/>
  <c r="HH1695" i="2"/>
  <c r="HG1695" i="2"/>
  <c r="HF1695" i="2"/>
  <c r="HE1695" i="2"/>
  <c r="HD1695" i="2"/>
  <c r="HC1695" i="2"/>
  <c r="HB1695" i="2"/>
  <c r="HA1695" i="2"/>
  <c r="GZ1695" i="2"/>
  <c r="GZ1694" i="2"/>
  <c r="HT1692" i="2"/>
  <c r="HS1692" i="2"/>
  <c r="HR1692" i="2"/>
  <c r="HQ1692" i="2"/>
  <c r="HP1692" i="2"/>
  <c r="HO1692" i="2"/>
  <c r="HN1692" i="2"/>
  <c r="HM1692" i="2"/>
  <c r="HL1692" i="2"/>
  <c r="HK1692" i="2"/>
  <c r="HJ1692" i="2"/>
  <c r="HI1692" i="2"/>
  <c r="HH1692" i="2"/>
  <c r="HG1692" i="2"/>
  <c r="HF1692" i="2"/>
  <c r="HE1692" i="2"/>
  <c r="HD1692" i="2"/>
  <c r="HC1692" i="2"/>
  <c r="HB1692" i="2"/>
  <c r="HA1692" i="2"/>
  <c r="GZ1692" i="2"/>
  <c r="GZ1691" i="2"/>
  <c r="HT1689" i="2"/>
  <c r="HS1689" i="2"/>
  <c r="HR1689" i="2"/>
  <c r="HQ1689" i="2"/>
  <c r="HP1689" i="2"/>
  <c r="HO1689" i="2"/>
  <c r="HN1689" i="2"/>
  <c r="HM1689" i="2"/>
  <c r="HL1689" i="2"/>
  <c r="HK1689" i="2"/>
  <c r="HJ1689" i="2"/>
  <c r="HI1689" i="2"/>
  <c r="HH1689" i="2"/>
  <c r="HG1689" i="2"/>
  <c r="HF1689" i="2"/>
  <c r="HE1689" i="2"/>
  <c r="HD1689" i="2"/>
  <c r="HC1689" i="2"/>
  <c r="HB1689" i="2"/>
  <c r="HA1689" i="2"/>
  <c r="GZ1689" i="2"/>
  <c r="GZ1688" i="2"/>
  <c r="HT1686" i="2"/>
  <c r="HS1686" i="2"/>
  <c r="HR1686" i="2"/>
  <c r="HQ1686" i="2"/>
  <c r="HP1686" i="2"/>
  <c r="HO1686" i="2"/>
  <c r="HN1686" i="2"/>
  <c r="HM1686" i="2"/>
  <c r="HL1686" i="2"/>
  <c r="HK1686" i="2"/>
  <c r="HJ1686" i="2"/>
  <c r="HI1686" i="2"/>
  <c r="HH1686" i="2"/>
  <c r="HG1686" i="2"/>
  <c r="HF1686" i="2"/>
  <c r="HE1686" i="2"/>
  <c r="HD1686" i="2"/>
  <c r="HC1686" i="2"/>
  <c r="HB1686" i="2"/>
  <c r="HA1686" i="2"/>
  <c r="GZ1686" i="2"/>
  <c r="GZ1685" i="2"/>
  <c r="HT1683" i="2"/>
  <c r="HS1683" i="2"/>
  <c r="HR1683" i="2"/>
  <c r="HQ1683" i="2"/>
  <c r="HP1683" i="2"/>
  <c r="HO1683" i="2"/>
  <c r="HN1683" i="2"/>
  <c r="HM1683" i="2"/>
  <c r="HL1683" i="2"/>
  <c r="HK1683" i="2"/>
  <c r="HJ1683" i="2"/>
  <c r="HI1683" i="2"/>
  <c r="HH1683" i="2"/>
  <c r="HG1683" i="2"/>
  <c r="HF1683" i="2"/>
  <c r="HE1683" i="2"/>
  <c r="HD1683" i="2"/>
  <c r="HC1683" i="2"/>
  <c r="HB1683" i="2"/>
  <c r="HA1683" i="2"/>
  <c r="GZ1683" i="2"/>
  <c r="GZ1682" i="2"/>
  <c r="HT1680" i="2"/>
  <c r="HS1680" i="2"/>
  <c r="HR1680" i="2"/>
  <c r="HQ1680" i="2"/>
  <c r="HP1680" i="2"/>
  <c r="HO1680" i="2"/>
  <c r="HN1680" i="2"/>
  <c r="HM1680" i="2"/>
  <c r="HL1680" i="2"/>
  <c r="HK1680" i="2"/>
  <c r="HJ1680" i="2"/>
  <c r="HI1680" i="2"/>
  <c r="HH1680" i="2"/>
  <c r="HG1680" i="2"/>
  <c r="HF1680" i="2"/>
  <c r="HE1680" i="2"/>
  <c r="HD1680" i="2"/>
  <c r="HC1680" i="2"/>
  <c r="HB1680" i="2"/>
  <c r="HA1680" i="2"/>
  <c r="GZ1680" i="2"/>
  <c r="GZ1679" i="2"/>
  <c r="HT1677" i="2"/>
  <c r="HS1677" i="2"/>
  <c r="HR1677" i="2"/>
  <c r="HQ1677" i="2"/>
  <c r="HP1677" i="2"/>
  <c r="HO1677" i="2"/>
  <c r="HN1677" i="2"/>
  <c r="HM1677" i="2"/>
  <c r="HL1677" i="2"/>
  <c r="HK1677" i="2"/>
  <c r="HJ1677" i="2"/>
  <c r="HI1677" i="2"/>
  <c r="HH1677" i="2"/>
  <c r="HG1677" i="2"/>
  <c r="HF1677" i="2"/>
  <c r="HE1677" i="2"/>
  <c r="HD1677" i="2"/>
  <c r="HC1677" i="2"/>
  <c r="HB1677" i="2"/>
  <c r="HA1677" i="2"/>
  <c r="GZ1677" i="2"/>
  <c r="GZ1676" i="2"/>
  <c r="HT1674" i="2"/>
  <c r="HS1674" i="2"/>
  <c r="HR1674" i="2"/>
  <c r="HQ1674" i="2"/>
  <c r="HP1674" i="2"/>
  <c r="HO1674" i="2"/>
  <c r="HN1674" i="2"/>
  <c r="HM1674" i="2"/>
  <c r="HL1674" i="2"/>
  <c r="HK1674" i="2"/>
  <c r="HJ1674" i="2"/>
  <c r="HI1674" i="2"/>
  <c r="HH1674" i="2"/>
  <c r="HG1674" i="2"/>
  <c r="HF1674" i="2"/>
  <c r="HE1674" i="2"/>
  <c r="HD1674" i="2"/>
  <c r="HC1674" i="2"/>
  <c r="HB1674" i="2"/>
  <c r="HA1674" i="2"/>
  <c r="GZ1674" i="2"/>
  <c r="GZ1673" i="2"/>
  <c r="HT1671" i="2"/>
  <c r="HS1671" i="2"/>
  <c r="HR1671" i="2"/>
  <c r="HQ1671" i="2"/>
  <c r="HP1671" i="2"/>
  <c r="HO1671" i="2"/>
  <c r="HN1671" i="2"/>
  <c r="HM1671" i="2"/>
  <c r="HL1671" i="2"/>
  <c r="HK1671" i="2"/>
  <c r="HJ1671" i="2"/>
  <c r="HI1671" i="2"/>
  <c r="HH1671" i="2"/>
  <c r="HG1671" i="2"/>
  <c r="HF1671" i="2"/>
  <c r="HE1671" i="2"/>
  <c r="HD1671" i="2"/>
  <c r="HC1671" i="2"/>
  <c r="HB1671" i="2"/>
  <c r="HA1671" i="2"/>
  <c r="GZ1671" i="2"/>
  <c r="GZ1670" i="2"/>
  <c r="HT1668" i="2"/>
  <c r="HS1668" i="2"/>
  <c r="HR1668" i="2"/>
  <c r="HQ1668" i="2"/>
  <c r="HP1668" i="2"/>
  <c r="HO1668" i="2"/>
  <c r="HN1668" i="2"/>
  <c r="HM1668" i="2"/>
  <c r="HL1668" i="2"/>
  <c r="HK1668" i="2"/>
  <c r="HJ1668" i="2"/>
  <c r="HI1668" i="2"/>
  <c r="HH1668" i="2"/>
  <c r="HG1668" i="2"/>
  <c r="HF1668" i="2"/>
  <c r="HE1668" i="2"/>
  <c r="HD1668" i="2"/>
  <c r="HC1668" i="2"/>
  <c r="HB1668" i="2"/>
  <c r="HA1668" i="2"/>
  <c r="GZ1668" i="2"/>
  <c r="GZ1667" i="2"/>
  <c r="HT1665" i="2"/>
  <c r="HS1665" i="2"/>
  <c r="HR1665" i="2"/>
  <c r="HQ1665" i="2"/>
  <c r="HP1665" i="2"/>
  <c r="HO1665" i="2"/>
  <c r="HN1665" i="2"/>
  <c r="HM1665" i="2"/>
  <c r="HL1665" i="2"/>
  <c r="HK1665" i="2"/>
  <c r="HJ1665" i="2"/>
  <c r="HI1665" i="2"/>
  <c r="HH1665" i="2"/>
  <c r="HG1665" i="2"/>
  <c r="HF1665" i="2"/>
  <c r="HE1665" i="2"/>
  <c r="HD1665" i="2"/>
  <c r="HC1665" i="2"/>
  <c r="HB1665" i="2"/>
  <c r="HA1665" i="2"/>
  <c r="GZ1665" i="2"/>
  <c r="GZ1664" i="2"/>
  <c r="HT1662" i="2"/>
  <c r="HS1662" i="2"/>
  <c r="HR1662" i="2"/>
  <c r="HQ1662" i="2"/>
  <c r="HP1662" i="2"/>
  <c r="HO1662" i="2"/>
  <c r="HN1662" i="2"/>
  <c r="HM1662" i="2"/>
  <c r="HL1662" i="2"/>
  <c r="HK1662" i="2"/>
  <c r="HJ1662" i="2"/>
  <c r="HI1662" i="2"/>
  <c r="HH1662" i="2"/>
  <c r="HG1662" i="2"/>
  <c r="HF1662" i="2"/>
  <c r="HE1662" i="2"/>
  <c r="HD1662" i="2"/>
  <c r="HC1662" i="2"/>
  <c r="HB1662" i="2"/>
  <c r="HA1662" i="2"/>
  <c r="GZ1662" i="2"/>
  <c r="GZ1661" i="2"/>
  <c r="HT1659" i="2"/>
  <c r="HS1659" i="2"/>
  <c r="HR1659" i="2"/>
  <c r="HQ1659" i="2"/>
  <c r="HP1659" i="2"/>
  <c r="HO1659" i="2"/>
  <c r="HN1659" i="2"/>
  <c r="HM1659" i="2"/>
  <c r="HL1659" i="2"/>
  <c r="HK1659" i="2"/>
  <c r="HJ1659" i="2"/>
  <c r="HI1659" i="2"/>
  <c r="HH1659" i="2"/>
  <c r="HG1659" i="2"/>
  <c r="HF1659" i="2"/>
  <c r="HE1659" i="2"/>
  <c r="HD1659" i="2"/>
  <c r="HC1659" i="2"/>
  <c r="HB1659" i="2"/>
  <c r="HA1659" i="2"/>
  <c r="GZ1659" i="2"/>
  <c r="GZ1658" i="2"/>
  <c r="HT1656" i="2"/>
  <c r="HS1656" i="2"/>
  <c r="HR1656" i="2"/>
  <c r="HQ1656" i="2"/>
  <c r="HP1656" i="2"/>
  <c r="HO1656" i="2"/>
  <c r="HN1656" i="2"/>
  <c r="HM1656" i="2"/>
  <c r="HL1656" i="2"/>
  <c r="HK1656" i="2"/>
  <c r="HJ1656" i="2"/>
  <c r="HI1656" i="2"/>
  <c r="HH1656" i="2"/>
  <c r="HG1656" i="2"/>
  <c r="HF1656" i="2"/>
  <c r="HE1656" i="2"/>
  <c r="HD1656" i="2"/>
  <c r="HC1656" i="2"/>
  <c r="HB1656" i="2"/>
  <c r="HA1656" i="2"/>
  <c r="GZ1656" i="2"/>
  <c r="GZ1655" i="2"/>
  <c r="HT1653" i="2"/>
  <c r="HS1653" i="2"/>
  <c r="HR1653" i="2"/>
  <c r="HQ1653" i="2"/>
  <c r="HP1653" i="2"/>
  <c r="HO1653" i="2"/>
  <c r="HN1653" i="2"/>
  <c r="HM1653" i="2"/>
  <c r="HL1653" i="2"/>
  <c r="HK1653" i="2"/>
  <c r="HJ1653" i="2"/>
  <c r="HI1653" i="2"/>
  <c r="HH1653" i="2"/>
  <c r="HG1653" i="2"/>
  <c r="HF1653" i="2"/>
  <c r="HE1653" i="2"/>
  <c r="HD1653" i="2"/>
  <c r="HC1653" i="2"/>
  <c r="HB1653" i="2"/>
  <c r="HA1653" i="2"/>
  <c r="GZ1653" i="2"/>
  <c r="GZ1652" i="2"/>
  <c r="HT1650" i="2"/>
  <c r="HS1650" i="2"/>
  <c r="HR1650" i="2"/>
  <c r="HQ1650" i="2"/>
  <c r="HP1650" i="2"/>
  <c r="HO1650" i="2"/>
  <c r="HN1650" i="2"/>
  <c r="HM1650" i="2"/>
  <c r="HL1650" i="2"/>
  <c r="HK1650" i="2"/>
  <c r="HJ1650" i="2"/>
  <c r="HI1650" i="2"/>
  <c r="HH1650" i="2"/>
  <c r="HG1650" i="2"/>
  <c r="HF1650" i="2"/>
  <c r="HE1650" i="2"/>
  <c r="HD1650" i="2"/>
  <c r="HC1650" i="2"/>
  <c r="HB1650" i="2"/>
  <c r="HA1650" i="2"/>
  <c r="GZ1650" i="2"/>
  <c r="GZ1649" i="2"/>
  <c r="HT1647" i="2"/>
  <c r="HS1647" i="2"/>
  <c r="HR1647" i="2"/>
  <c r="HQ1647" i="2"/>
  <c r="HP1647" i="2"/>
  <c r="HO1647" i="2"/>
  <c r="HN1647" i="2"/>
  <c r="HM1647" i="2"/>
  <c r="HL1647" i="2"/>
  <c r="HK1647" i="2"/>
  <c r="HJ1647" i="2"/>
  <c r="HI1647" i="2"/>
  <c r="HH1647" i="2"/>
  <c r="HG1647" i="2"/>
  <c r="HF1647" i="2"/>
  <c r="HE1647" i="2"/>
  <c r="HD1647" i="2"/>
  <c r="HC1647" i="2"/>
  <c r="HB1647" i="2"/>
  <c r="HA1647" i="2"/>
  <c r="GZ1647" i="2"/>
  <c r="GZ1646" i="2"/>
  <c r="HT1644" i="2"/>
  <c r="HS1644" i="2"/>
  <c r="HR1644" i="2"/>
  <c r="HQ1644" i="2"/>
  <c r="HP1644" i="2"/>
  <c r="HO1644" i="2"/>
  <c r="HN1644" i="2"/>
  <c r="HM1644" i="2"/>
  <c r="HL1644" i="2"/>
  <c r="HK1644" i="2"/>
  <c r="HJ1644" i="2"/>
  <c r="HI1644" i="2"/>
  <c r="HH1644" i="2"/>
  <c r="HG1644" i="2"/>
  <c r="HF1644" i="2"/>
  <c r="HE1644" i="2"/>
  <c r="HD1644" i="2"/>
  <c r="HC1644" i="2"/>
  <c r="HB1644" i="2"/>
  <c r="HA1644" i="2"/>
  <c r="GZ1644" i="2"/>
  <c r="GZ1643" i="2"/>
  <c r="HT1641" i="2"/>
  <c r="HS1641" i="2"/>
  <c r="HR1641" i="2"/>
  <c r="HQ1641" i="2"/>
  <c r="HP1641" i="2"/>
  <c r="HO1641" i="2"/>
  <c r="HN1641" i="2"/>
  <c r="HM1641" i="2"/>
  <c r="HL1641" i="2"/>
  <c r="HK1641" i="2"/>
  <c r="HJ1641" i="2"/>
  <c r="HI1641" i="2"/>
  <c r="HH1641" i="2"/>
  <c r="HG1641" i="2"/>
  <c r="HF1641" i="2"/>
  <c r="HE1641" i="2"/>
  <c r="HD1641" i="2"/>
  <c r="HC1641" i="2"/>
  <c r="HB1641" i="2"/>
  <c r="HA1641" i="2"/>
  <c r="GZ1641" i="2"/>
  <c r="GZ1640" i="2"/>
  <c r="HT1638" i="2"/>
  <c r="HS1638" i="2"/>
  <c r="HR1638" i="2"/>
  <c r="HQ1638" i="2"/>
  <c r="HP1638" i="2"/>
  <c r="HO1638" i="2"/>
  <c r="HN1638" i="2"/>
  <c r="HM1638" i="2"/>
  <c r="HL1638" i="2"/>
  <c r="HK1638" i="2"/>
  <c r="HJ1638" i="2"/>
  <c r="HI1638" i="2"/>
  <c r="HH1638" i="2"/>
  <c r="HG1638" i="2"/>
  <c r="HF1638" i="2"/>
  <c r="HE1638" i="2"/>
  <c r="HD1638" i="2"/>
  <c r="HC1638" i="2"/>
  <c r="HB1638" i="2"/>
  <c r="HA1638" i="2"/>
  <c r="GZ1638" i="2"/>
  <c r="GZ1637" i="2"/>
  <c r="HT1635" i="2"/>
  <c r="HS1635" i="2"/>
  <c r="HR1635" i="2"/>
  <c r="HQ1635" i="2"/>
  <c r="HP1635" i="2"/>
  <c r="HO1635" i="2"/>
  <c r="HN1635" i="2"/>
  <c r="HM1635" i="2"/>
  <c r="HL1635" i="2"/>
  <c r="HK1635" i="2"/>
  <c r="HJ1635" i="2"/>
  <c r="HI1635" i="2"/>
  <c r="HH1635" i="2"/>
  <c r="HG1635" i="2"/>
  <c r="HF1635" i="2"/>
  <c r="HE1635" i="2"/>
  <c r="HD1635" i="2"/>
  <c r="HC1635" i="2"/>
  <c r="HB1635" i="2"/>
  <c r="HA1635" i="2"/>
  <c r="GZ1635" i="2"/>
  <c r="GZ1634" i="2"/>
  <c r="HT1632" i="2"/>
  <c r="HS1632" i="2"/>
  <c r="HR1632" i="2"/>
  <c r="HQ1632" i="2"/>
  <c r="HP1632" i="2"/>
  <c r="HO1632" i="2"/>
  <c r="HN1632" i="2"/>
  <c r="HM1632" i="2"/>
  <c r="HL1632" i="2"/>
  <c r="HK1632" i="2"/>
  <c r="HJ1632" i="2"/>
  <c r="HI1632" i="2"/>
  <c r="HH1632" i="2"/>
  <c r="HG1632" i="2"/>
  <c r="HF1632" i="2"/>
  <c r="HE1632" i="2"/>
  <c r="HD1632" i="2"/>
  <c r="HC1632" i="2"/>
  <c r="HB1632" i="2"/>
  <c r="HA1632" i="2"/>
  <c r="GZ1632" i="2"/>
  <c r="GZ1631" i="2"/>
  <c r="HT1629" i="2"/>
  <c r="HS1629" i="2"/>
  <c r="HR1629" i="2"/>
  <c r="HQ1629" i="2"/>
  <c r="HP1629" i="2"/>
  <c r="HO1629" i="2"/>
  <c r="HN1629" i="2"/>
  <c r="HM1629" i="2"/>
  <c r="HL1629" i="2"/>
  <c r="HK1629" i="2"/>
  <c r="HJ1629" i="2"/>
  <c r="HI1629" i="2"/>
  <c r="HH1629" i="2"/>
  <c r="HG1629" i="2"/>
  <c r="HF1629" i="2"/>
  <c r="HE1629" i="2"/>
  <c r="HD1629" i="2"/>
  <c r="HC1629" i="2"/>
  <c r="HB1629" i="2"/>
  <c r="HA1629" i="2"/>
  <c r="GZ1629" i="2"/>
  <c r="GZ1628" i="2"/>
  <c r="HT1626" i="2"/>
  <c r="HS1626" i="2"/>
  <c r="HR1626" i="2"/>
  <c r="HQ1626" i="2"/>
  <c r="HP1626" i="2"/>
  <c r="HO1626" i="2"/>
  <c r="HN1626" i="2"/>
  <c r="HM1626" i="2"/>
  <c r="HL1626" i="2"/>
  <c r="HK1626" i="2"/>
  <c r="HJ1626" i="2"/>
  <c r="HI1626" i="2"/>
  <c r="HH1626" i="2"/>
  <c r="HG1626" i="2"/>
  <c r="HF1626" i="2"/>
  <c r="HE1626" i="2"/>
  <c r="HD1626" i="2"/>
  <c r="HC1626" i="2"/>
  <c r="HB1626" i="2"/>
  <c r="HA1626" i="2"/>
  <c r="GZ1626" i="2"/>
  <c r="GZ1625" i="2"/>
  <c r="HT1623" i="2"/>
  <c r="HS1623" i="2"/>
  <c r="HR1623" i="2"/>
  <c r="HQ1623" i="2"/>
  <c r="HP1623" i="2"/>
  <c r="HO1623" i="2"/>
  <c r="HN1623" i="2"/>
  <c r="HM1623" i="2"/>
  <c r="HL1623" i="2"/>
  <c r="HK1623" i="2"/>
  <c r="HJ1623" i="2"/>
  <c r="HI1623" i="2"/>
  <c r="HH1623" i="2"/>
  <c r="HG1623" i="2"/>
  <c r="HF1623" i="2"/>
  <c r="HE1623" i="2"/>
  <c r="HD1623" i="2"/>
  <c r="HC1623" i="2"/>
  <c r="HB1623" i="2"/>
  <c r="HA1623" i="2"/>
  <c r="GZ1623" i="2"/>
  <c r="GZ1622" i="2"/>
  <c r="HT1620" i="2"/>
  <c r="HS1620" i="2"/>
  <c r="HR1620" i="2"/>
  <c r="HQ1620" i="2"/>
  <c r="HP1620" i="2"/>
  <c r="HO1620" i="2"/>
  <c r="HN1620" i="2"/>
  <c r="HM1620" i="2"/>
  <c r="HL1620" i="2"/>
  <c r="HK1620" i="2"/>
  <c r="HJ1620" i="2"/>
  <c r="HI1620" i="2"/>
  <c r="HH1620" i="2"/>
  <c r="HG1620" i="2"/>
  <c r="HF1620" i="2"/>
  <c r="HE1620" i="2"/>
  <c r="HD1620" i="2"/>
  <c r="HC1620" i="2"/>
  <c r="HB1620" i="2"/>
  <c r="HA1620" i="2"/>
  <c r="GZ1620" i="2"/>
  <c r="GZ1619" i="2"/>
  <c r="HT1617" i="2"/>
  <c r="HS1617" i="2"/>
  <c r="HR1617" i="2"/>
  <c r="HQ1617" i="2"/>
  <c r="HP1617" i="2"/>
  <c r="HO1617" i="2"/>
  <c r="HN1617" i="2"/>
  <c r="HM1617" i="2"/>
  <c r="HL1617" i="2"/>
  <c r="HK1617" i="2"/>
  <c r="HJ1617" i="2"/>
  <c r="HI1617" i="2"/>
  <c r="HH1617" i="2"/>
  <c r="HG1617" i="2"/>
  <c r="HF1617" i="2"/>
  <c r="HE1617" i="2"/>
  <c r="HD1617" i="2"/>
  <c r="HC1617" i="2"/>
  <c r="HB1617" i="2"/>
  <c r="HA1617" i="2"/>
  <c r="GZ1617" i="2"/>
  <c r="GZ1616" i="2"/>
  <c r="HT1614" i="2"/>
  <c r="HS1614" i="2"/>
  <c r="HR1614" i="2"/>
  <c r="HQ1614" i="2"/>
  <c r="HP1614" i="2"/>
  <c r="HO1614" i="2"/>
  <c r="HN1614" i="2"/>
  <c r="HM1614" i="2"/>
  <c r="HL1614" i="2"/>
  <c r="HK1614" i="2"/>
  <c r="HJ1614" i="2"/>
  <c r="HI1614" i="2"/>
  <c r="HH1614" i="2"/>
  <c r="HG1614" i="2"/>
  <c r="HF1614" i="2"/>
  <c r="HE1614" i="2"/>
  <c r="HD1614" i="2"/>
  <c r="HC1614" i="2"/>
  <c r="HB1614" i="2"/>
  <c r="HA1614" i="2"/>
  <c r="GZ1614" i="2"/>
  <c r="GZ1613" i="2"/>
  <c r="HT1611" i="2"/>
  <c r="HS1611" i="2"/>
  <c r="HR1611" i="2"/>
  <c r="HQ1611" i="2"/>
  <c r="HP1611" i="2"/>
  <c r="HO1611" i="2"/>
  <c r="HN1611" i="2"/>
  <c r="HM1611" i="2"/>
  <c r="HL1611" i="2"/>
  <c r="HK1611" i="2"/>
  <c r="HJ1611" i="2"/>
  <c r="HI1611" i="2"/>
  <c r="HH1611" i="2"/>
  <c r="HG1611" i="2"/>
  <c r="HF1611" i="2"/>
  <c r="HE1611" i="2"/>
  <c r="HD1611" i="2"/>
  <c r="HC1611" i="2"/>
  <c r="HB1611" i="2"/>
  <c r="HA1611" i="2"/>
  <c r="GZ1611" i="2"/>
  <c r="GZ1610" i="2"/>
  <c r="HT1608" i="2"/>
  <c r="HS1608" i="2"/>
  <c r="HR1608" i="2"/>
  <c r="HQ1608" i="2"/>
  <c r="HP1608" i="2"/>
  <c r="HO1608" i="2"/>
  <c r="HN1608" i="2"/>
  <c r="HM1608" i="2"/>
  <c r="HL1608" i="2"/>
  <c r="HK1608" i="2"/>
  <c r="HJ1608" i="2"/>
  <c r="HI1608" i="2"/>
  <c r="HH1608" i="2"/>
  <c r="HG1608" i="2"/>
  <c r="HF1608" i="2"/>
  <c r="HE1608" i="2"/>
  <c r="HD1608" i="2"/>
  <c r="HC1608" i="2"/>
  <c r="HB1608" i="2"/>
  <c r="HA1608" i="2"/>
  <c r="GZ1608" i="2"/>
  <c r="GZ1607" i="2"/>
  <c r="HT1605" i="2"/>
  <c r="HS1605" i="2"/>
  <c r="HR1605" i="2"/>
  <c r="HQ1605" i="2"/>
  <c r="HP1605" i="2"/>
  <c r="HO1605" i="2"/>
  <c r="HN1605" i="2"/>
  <c r="HM1605" i="2"/>
  <c r="HL1605" i="2"/>
  <c r="HK1605" i="2"/>
  <c r="HJ1605" i="2"/>
  <c r="HI1605" i="2"/>
  <c r="HH1605" i="2"/>
  <c r="HG1605" i="2"/>
  <c r="HF1605" i="2"/>
  <c r="HE1605" i="2"/>
  <c r="HD1605" i="2"/>
  <c r="HC1605" i="2"/>
  <c r="HB1605" i="2"/>
  <c r="HA1605" i="2"/>
  <c r="GZ1605" i="2"/>
  <c r="GZ1604" i="2"/>
  <c r="HT1602" i="2"/>
  <c r="HS1602" i="2"/>
  <c r="HR1602" i="2"/>
  <c r="HQ1602" i="2"/>
  <c r="HP1602" i="2"/>
  <c r="HO1602" i="2"/>
  <c r="HN1602" i="2"/>
  <c r="HM1602" i="2"/>
  <c r="HL1602" i="2"/>
  <c r="HK1602" i="2"/>
  <c r="HJ1602" i="2"/>
  <c r="HI1602" i="2"/>
  <c r="HH1602" i="2"/>
  <c r="HG1602" i="2"/>
  <c r="HF1602" i="2"/>
  <c r="HE1602" i="2"/>
  <c r="HD1602" i="2"/>
  <c r="HC1602" i="2"/>
  <c r="HB1602" i="2"/>
  <c r="HA1602" i="2"/>
  <c r="GZ1602" i="2"/>
  <c r="GZ1601" i="2"/>
  <c r="HT1599" i="2"/>
  <c r="HS1599" i="2"/>
  <c r="HR1599" i="2"/>
  <c r="HQ1599" i="2"/>
  <c r="HP1599" i="2"/>
  <c r="HO1599" i="2"/>
  <c r="HN1599" i="2"/>
  <c r="HM1599" i="2"/>
  <c r="HL1599" i="2"/>
  <c r="HK1599" i="2"/>
  <c r="HJ1599" i="2"/>
  <c r="HI1599" i="2"/>
  <c r="HH1599" i="2"/>
  <c r="HG1599" i="2"/>
  <c r="HF1599" i="2"/>
  <c r="HE1599" i="2"/>
  <c r="HD1599" i="2"/>
  <c r="HC1599" i="2"/>
  <c r="HB1599" i="2"/>
  <c r="HA1599" i="2"/>
  <c r="GZ1599" i="2"/>
  <c r="GZ1598" i="2"/>
  <c r="HT1596" i="2"/>
  <c r="HS1596" i="2"/>
  <c r="HR1596" i="2"/>
  <c r="HQ1596" i="2"/>
  <c r="HP1596" i="2"/>
  <c r="HO1596" i="2"/>
  <c r="HN1596" i="2"/>
  <c r="HM1596" i="2"/>
  <c r="HL1596" i="2"/>
  <c r="HK1596" i="2"/>
  <c r="HJ1596" i="2"/>
  <c r="HI1596" i="2"/>
  <c r="HH1596" i="2"/>
  <c r="HG1596" i="2"/>
  <c r="HF1596" i="2"/>
  <c r="HE1596" i="2"/>
  <c r="HD1596" i="2"/>
  <c r="HC1596" i="2"/>
  <c r="HB1596" i="2"/>
  <c r="HA1596" i="2"/>
  <c r="GZ1596" i="2"/>
  <c r="GZ1595" i="2"/>
  <c r="HT1593" i="2"/>
  <c r="HS1593" i="2"/>
  <c r="HR1593" i="2"/>
  <c r="HQ1593" i="2"/>
  <c r="HP1593" i="2"/>
  <c r="HO1593" i="2"/>
  <c r="HN1593" i="2"/>
  <c r="HM1593" i="2"/>
  <c r="HL1593" i="2"/>
  <c r="HK1593" i="2"/>
  <c r="HJ1593" i="2"/>
  <c r="HI1593" i="2"/>
  <c r="HH1593" i="2"/>
  <c r="HG1593" i="2"/>
  <c r="HF1593" i="2"/>
  <c r="HE1593" i="2"/>
  <c r="HD1593" i="2"/>
  <c r="HC1593" i="2"/>
  <c r="HB1593" i="2"/>
  <c r="HA1593" i="2"/>
  <c r="GZ1593" i="2"/>
  <c r="GZ1592" i="2"/>
  <c r="HT1590" i="2"/>
  <c r="HS1590" i="2"/>
  <c r="HR1590" i="2"/>
  <c r="HQ1590" i="2"/>
  <c r="HP1590" i="2"/>
  <c r="HO1590" i="2"/>
  <c r="HN1590" i="2"/>
  <c r="HM1590" i="2"/>
  <c r="HL1590" i="2"/>
  <c r="HK1590" i="2"/>
  <c r="HJ1590" i="2"/>
  <c r="HI1590" i="2"/>
  <c r="HH1590" i="2"/>
  <c r="HG1590" i="2"/>
  <c r="HF1590" i="2"/>
  <c r="HE1590" i="2"/>
  <c r="HD1590" i="2"/>
  <c r="HC1590" i="2"/>
  <c r="HB1590" i="2"/>
  <c r="HA1590" i="2"/>
  <c r="GZ1590" i="2"/>
  <c r="GZ1589" i="2"/>
  <c r="HT1587" i="2"/>
  <c r="HS1587" i="2"/>
  <c r="HR1587" i="2"/>
  <c r="HQ1587" i="2"/>
  <c r="HP1587" i="2"/>
  <c r="HO1587" i="2"/>
  <c r="HN1587" i="2"/>
  <c r="HM1587" i="2"/>
  <c r="HL1587" i="2"/>
  <c r="HK1587" i="2"/>
  <c r="HJ1587" i="2"/>
  <c r="HI1587" i="2"/>
  <c r="HH1587" i="2"/>
  <c r="HG1587" i="2"/>
  <c r="HF1587" i="2"/>
  <c r="HE1587" i="2"/>
  <c r="HD1587" i="2"/>
  <c r="HC1587" i="2"/>
  <c r="HB1587" i="2"/>
  <c r="HA1587" i="2"/>
  <c r="GZ1587" i="2"/>
  <c r="GZ1586" i="2"/>
  <c r="HT1584" i="2"/>
  <c r="HS1584" i="2"/>
  <c r="HR1584" i="2"/>
  <c r="HQ1584" i="2"/>
  <c r="HP1584" i="2"/>
  <c r="HO1584" i="2"/>
  <c r="HN1584" i="2"/>
  <c r="HM1584" i="2"/>
  <c r="HL1584" i="2"/>
  <c r="HK1584" i="2"/>
  <c r="HJ1584" i="2"/>
  <c r="HI1584" i="2"/>
  <c r="HH1584" i="2"/>
  <c r="HG1584" i="2"/>
  <c r="HF1584" i="2"/>
  <c r="HE1584" i="2"/>
  <c r="HD1584" i="2"/>
  <c r="HC1584" i="2"/>
  <c r="HB1584" i="2"/>
  <c r="HA1584" i="2"/>
  <c r="GZ1584" i="2"/>
  <c r="GZ1583" i="2"/>
  <c r="HT1581" i="2"/>
  <c r="HS1581" i="2"/>
  <c r="HR1581" i="2"/>
  <c r="HQ1581" i="2"/>
  <c r="HP1581" i="2"/>
  <c r="HO1581" i="2"/>
  <c r="HN1581" i="2"/>
  <c r="HM1581" i="2"/>
  <c r="HL1581" i="2"/>
  <c r="HK1581" i="2"/>
  <c r="HJ1581" i="2"/>
  <c r="HI1581" i="2"/>
  <c r="HH1581" i="2"/>
  <c r="HG1581" i="2"/>
  <c r="HF1581" i="2"/>
  <c r="HE1581" i="2"/>
  <c r="HD1581" i="2"/>
  <c r="HC1581" i="2"/>
  <c r="HB1581" i="2"/>
  <c r="HA1581" i="2"/>
  <c r="GZ1581" i="2"/>
  <c r="GZ1580" i="2"/>
  <c r="HT1578" i="2"/>
  <c r="HS1578" i="2"/>
  <c r="HR1578" i="2"/>
  <c r="HQ1578" i="2"/>
  <c r="HP1578" i="2"/>
  <c r="HO1578" i="2"/>
  <c r="HN1578" i="2"/>
  <c r="HM1578" i="2"/>
  <c r="HL1578" i="2"/>
  <c r="HK1578" i="2"/>
  <c r="HJ1578" i="2"/>
  <c r="HI1578" i="2"/>
  <c r="HH1578" i="2"/>
  <c r="HG1578" i="2"/>
  <c r="HF1578" i="2"/>
  <c r="HE1578" i="2"/>
  <c r="HD1578" i="2"/>
  <c r="HC1578" i="2"/>
  <c r="HB1578" i="2"/>
  <c r="HA1578" i="2"/>
  <c r="GZ1578" i="2"/>
  <c r="GZ1577" i="2"/>
  <c r="HT1575" i="2"/>
  <c r="HS1575" i="2"/>
  <c r="HR1575" i="2"/>
  <c r="HQ1575" i="2"/>
  <c r="HP1575" i="2"/>
  <c r="HO1575" i="2"/>
  <c r="HN1575" i="2"/>
  <c r="HM1575" i="2"/>
  <c r="HL1575" i="2"/>
  <c r="HK1575" i="2"/>
  <c r="HJ1575" i="2"/>
  <c r="HI1575" i="2"/>
  <c r="HH1575" i="2"/>
  <c r="HG1575" i="2"/>
  <c r="HF1575" i="2"/>
  <c r="HE1575" i="2"/>
  <c r="HD1575" i="2"/>
  <c r="HC1575" i="2"/>
  <c r="HB1575" i="2"/>
  <c r="HA1575" i="2"/>
  <c r="GZ1575" i="2"/>
  <c r="GZ1574" i="2"/>
  <c r="HT1572" i="2"/>
  <c r="HS1572" i="2"/>
  <c r="HR1572" i="2"/>
  <c r="HQ1572" i="2"/>
  <c r="HP1572" i="2"/>
  <c r="HO1572" i="2"/>
  <c r="HN1572" i="2"/>
  <c r="HM1572" i="2"/>
  <c r="HL1572" i="2"/>
  <c r="HK1572" i="2"/>
  <c r="HJ1572" i="2"/>
  <c r="HI1572" i="2"/>
  <c r="HH1572" i="2"/>
  <c r="HG1572" i="2"/>
  <c r="HF1572" i="2"/>
  <c r="HE1572" i="2"/>
  <c r="HD1572" i="2"/>
  <c r="HC1572" i="2"/>
  <c r="HB1572" i="2"/>
  <c r="HA1572" i="2"/>
  <c r="GZ1572" i="2"/>
  <c r="GZ1571" i="2"/>
  <c r="HT1569" i="2"/>
  <c r="HS1569" i="2"/>
  <c r="HR1569" i="2"/>
  <c r="HQ1569" i="2"/>
  <c r="HP1569" i="2"/>
  <c r="HO1569" i="2"/>
  <c r="HN1569" i="2"/>
  <c r="HM1569" i="2"/>
  <c r="HL1569" i="2"/>
  <c r="HK1569" i="2"/>
  <c r="HJ1569" i="2"/>
  <c r="HI1569" i="2"/>
  <c r="HH1569" i="2"/>
  <c r="HG1569" i="2"/>
  <c r="HF1569" i="2"/>
  <c r="HE1569" i="2"/>
  <c r="HD1569" i="2"/>
  <c r="HC1569" i="2"/>
  <c r="HB1569" i="2"/>
  <c r="HA1569" i="2"/>
  <c r="GZ1569" i="2"/>
  <c r="GZ1568" i="2"/>
  <c r="HT1566" i="2"/>
  <c r="HS1566" i="2"/>
  <c r="HR1566" i="2"/>
  <c r="HQ1566" i="2"/>
  <c r="HP1566" i="2"/>
  <c r="HO1566" i="2"/>
  <c r="HN1566" i="2"/>
  <c r="HM1566" i="2"/>
  <c r="HL1566" i="2"/>
  <c r="HK1566" i="2"/>
  <c r="HJ1566" i="2"/>
  <c r="HI1566" i="2"/>
  <c r="HH1566" i="2"/>
  <c r="HG1566" i="2"/>
  <c r="HF1566" i="2"/>
  <c r="HE1566" i="2"/>
  <c r="HD1566" i="2"/>
  <c r="HC1566" i="2"/>
  <c r="HB1566" i="2"/>
  <c r="HA1566" i="2"/>
  <c r="GZ1566" i="2"/>
  <c r="GZ1565" i="2"/>
  <c r="HT1563" i="2"/>
  <c r="HS1563" i="2"/>
  <c r="HR1563" i="2"/>
  <c r="HQ1563" i="2"/>
  <c r="HP1563" i="2"/>
  <c r="HO1563" i="2"/>
  <c r="HN1563" i="2"/>
  <c r="HM1563" i="2"/>
  <c r="HL1563" i="2"/>
  <c r="HK1563" i="2"/>
  <c r="HJ1563" i="2"/>
  <c r="HI1563" i="2"/>
  <c r="HH1563" i="2"/>
  <c r="HG1563" i="2"/>
  <c r="HF1563" i="2"/>
  <c r="HE1563" i="2"/>
  <c r="HD1563" i="2"/>
  <c r="HC1563" i="2"/>
  <c r="HB1563" i="2"/>
  <c r="HA1563" i="2"/>
  <c r="GZ1563" i="2"/>
  <c r="GZ1562" i="2"/>
  <c r="HT1560" i="2"/>
  <c r="HS1560" i="2"/>
  <c r="HR1560" i="2"/>
  <c r="HQ1560" i="2"/>
  <c r="HP1560" i="2"/>
  <c r="HO1560" i="2"/>
  <c r="HN1560" i="2"/>
  <c r="HM1560" i="2"/>
  <c r="HL1560" i="2"/>
  <c r="HK1560" i="2"/>
  <c r="HJ1560" i="2"/>
  <c r="HI1560" i="2"/>
  <c r="HH1560" i="2"/>
  <c r="HG1560" i="2"/>
  <c r="HF1560" i="2"/>
  <c r="HE1560" i="2"/>
  <c r="HD1560" i="2"/>
  <c r="HC1560" i="2"/>
  <c r="HB1560" i="2"/>
  <c r="HA1560" i="2"/>
  <c r="GZ1560" i="2"/>
  <c r="GZ1559" i="2"/>
  <c r="HT1557" i="2"/>
  <c r="HS1557" i="2"/>
  <c r="HR1557" i="2"/>
  <c r="HQ1557" i="2"/>
  <c r="HP1557" i="2"/>
  <c r="HO1557" i="2"/>
  <c r="HN1557" i="2"/>
  <c r="HM1557" i="2"/>
  <c r="HL1557" i="2"/>
  <c r="HK1557" i="2"/>
  <c r="HJ1557" i="2"/>
  <c r="HI1557" i="2"/>
  <c r="HH1557" i="2"/>
  <c r="HG1557" i="2"/>
  <c r="HF1557" i="2"/>
  <c r="HE1557" i="2"/>
  <c r="HD1557" i="2"/>
  <c r="HC1557" i="2"/>
  <c r="HB1557" i="2"/>
  <c r="HA1557" i="2"/>
  <c r="GZ1557" i="2"/>
  <c r="GZ1556" i="2"/>
  <c r="HT1554" i="2"/>
  <c r="HS1554" i="2"/>
  <c r="HR1554" i="2"/>
  <c r="HQ1554" i="2"/>
  <c r="HP1554" i="2"/>
  <c r="HO1554" i="2"/>
  <c r="HN1554" i="2"/>
  <c r="HM1554" i="2"/>
  <c r="HL1554" i="2"/>
  <c r="HK1554" i="2"/>
  <c r="HJ1554" i="2"/>
  <c r="HI1554" i="2"/>
  <c r="HH1554" i="2"/>
  <c r="HG1554" i="2"/>
  <c r="HF1554" i="2"/>
  <c r="HE1554" i="2"/>
  <c r="HD1554" i="2"/>
  <c r="HC1554" i="2"/>
  <c r="HB1554" i="2"/>
  <c r="HA1554" i="2"/>
  <c r="GZ1554" i="2"/>
  <c r="GZ1553" i="2"/>
  <c r="HT1551" i="2"/>
  <c r="HS1551" i="2"/>
  <c r="HR1551" i="2"/>
  <c r="HQ1551" i="2"/>
  <c r="HP1551" i="2"/>
  <c r="HO1551" i="2"/>
  <c r="HN1551" i="2"/>
  <c r="HM1551" i="2"/>
  <c r="HL1551" i="2"/>
  <c r="HK1551" i="2"/>
  <c r="HJ1551" i="2"/>
  <c r="HI1551" i="2"/>
  <c r="HH1551" i="2"/>
  <c r="HG1551" i="2"/>
  <c r="HF1551" i="2"/>
  <c r="HE1551" i="2"/>
  <c r="HD1551" i="2"/>
  <c r="HC1551" i="2"/>
  <c r="HB1551" i="2"/>
  <c r="HA1551" i="2"/>
  <c r="GZ1551" i="2"/>
  <c r="GZ1550" i="2"/>
  <c r="HT1548" i="2"/>
  <c r="HS1548" i="2"/>
  <c r="HR1548" i="2"/>
  <c r="HQ1548" i="2"/>
  <c r="HP1548" i="2"/>
  <c r="HO1548" i="2"/>
  <c r="HN1548" i="2"/>
  <c r="HM1548" i="2"/>
  <c r="HL1548" i="2"/>
  <c r="HK1548" i="2"/>
  <c r="HJ1548" i="2"/>
  <c r="HI1548" i="2"/>
  <c r="HH1548" i="2"/>
  <c r="HG1548" i="2"/>
  <c r="HF1548" i="2"/>
  <c r="HE1548" i="2"/>
  <c r="HD1548" i="2"/>
  <c r="HC1548" i="2"/>
  <c r="HB1548" i="2"/>
  <c r="HA1548" i="2"/>
  <c r="GZ1548" i="2"/>
  <c r="GZ1547" i="2"/>
  <c r="HT1545" i="2"/>
  <c r="HS1545" i="2"/>
  <c r="HR1545" i="2"/>
  <c r="HQ1545" i="2"/>
  <c r="HP1545" i="2"/>
  <c r="HO1545" i="2"/>
  <c r="HN1545" i="2"/>
  <c r="HM1545" i="2"/>
  <c r="HL1545" i="2"/>
  <c r="HK1545" i="2"/>
  <c r="HJ1545" i="2"/>
  <c r="HI1545" i="2"/>
  <c r="HH1545" i="2"/>
  <c r="HG1545" i="2"/>
  <c r="HF1545" i="2"/>
  <c r="HE1545" i="2"/>
  <c r="HD1545" i="2"/>
  <c r="HC1545" i="2"/>
  <c r="HB1545" i="2"/>
  <c r="HA1545" i="2"/>
  <c r="GZ1545" i="2"/>
  <c r="GZ1544" i="2"/>
  <c r="HT1542" i="2"/>
  <c r="HS1542" i="2"/>
  <c r="HR1542" i="2"/>
  <c r="HQ1542" i="2"/>
  <c r="HP1542" i="2"/>
  <c r="HO1542" i="2"/>
  <c r="HN1542" i="2"/>
  <c r="HM1542" i="2"/>
  <c r="HL1542" i="2"/>
  <c r="HK1542" i="2"/>
  <c r="HJ1542" i="2"/>
  <c r="HI1542" i="2"/>
  <c r="HH1542" i="2"/>
  <c r="HG1542" i="2"/>
  <c r="HF1542" i="2"/>
  <c r="HE1542" i="2"/>
  <c r="HD1542" i="2"/>
  <c r="HC1542" i="2"/>
  <c r="HB1542" i="2"/>
  <c r="HA1542" i="2"/>
  <c r="GZ1542" i="2"/>
  <c r="GZ1541" i="2"/>
  <c r="HT1539" i="2"/>
  <c r="HS1539" i="2"/>
  <c r="HR1539" i="2"/>
  <c r="HQ1539" i="2"/>
  <c r="HP1539" i="2"/>
  <c r="HO1539" i="2"/>
  <c r="HN1539" i="2"/>
  <c r="HM1539" i="2"/>
  <c r="HL1539" i="2"/>
  <c r="HK1539" i="2"/>
  <c r="HJ1539" i="2"/>
  <c r="HI1539" i="2"/>
  <c r="HH1539" i="2"/>
  <c r="HG1539" i="2"/>
  <c r="HF1539" i="2"/>
  <c r="HE1539" i="2"/>
  <c r="HD1539" i="2"/>
  <c r="HC1539" i="2"/>
  <c r="HB1539" i="2"/>
  <c r="HA1539" i="2"/>
  <c r="GZ1539" i="2"/>
  <c r="GZ1538" i="2"/>
  <c r="HT1536" i="2"/>
  <c r="HS1536" i="2"/>
  <c r="HR1536" i="2"/>
  <c r="HQ1536" i="2"/>
  <c r="HP1536" i="2"/>
  <c r="HO1536" i="2"/>
  <c r="HN1536" i="2"/>
  <c r="HM1536" i="2"/>
  <c r="HL1536" i="2"/>
  <c r="HK1536" i="2"/>
  <c r="HJ1536" i="2"/>
  <c r="HI1536" i="2"/>
  <c r="HH1536" i="2"/>
  <c r="HG1536" i="2"/>
  <c r="HF1536" i="2"/>
  <c r="HE1536" i="2"/>
  <c r="HD1536" i="2"/>
  <c r="HC1536" i="2"/>
  <c r="HB1536" i="2"/>
  <c r="HA1536" i="2"/>
  <c r="GZ1536" i="2"/>
  <c r="GZ1535" i="2"/>
  <c r="HT1533" i="2"/>
  <c r="HS1533" i="2"/>
  <c r="HR1533" i="2"/>
  <c r="HQ1533" i="2"/>
  <c r="HP1533" i="2"/>
  <c r="HO1533" i="2"/>
  <c r="HN1533" i="2"/>
  <c r="HM1533" i="2"/>
  <c r="HL1533" i="2"/>
  <c r="HK1533" i="2"/>
  <c r="HJ1533" i="2"/>
  <c r="HI1533" i="2"/>
  <c r="HH1533" i="2"/>
  <c r="HG1533" i="2"/>
  <c r="HF1533" i="2"/>
  <c r="HE1533" i="2"/>
  <c r="HD1533" i="2"/>
  <c r="HC1533" i="2"/>
  <c r="HB1533" i="2"/>
  <c r="HA1533" i="2"/>
  <c r="GZ1533" i="2"/>
  <c r="GZ1532" i="2"/>
  <c r="HT1530" i="2"/>
  <c r="HS1530" i="2"/>
  <c r="HR1530" i="2"/>
  <c r="HQ1530" i="2"/>
  <c r="HP1530" i="2"/>
  <c r="HO1530" i="2"/>
  <c r="HN1530" i="2"/>
  <c r="HM1530" i="2"/>
  <c r="HL1530" i="2"/>
  <c r="HK1530" i="2"/>
  <c r="HJ1530" i="2"/>
  <c r="HI1530" i="2"/>
  <c r="HH1530" i="2"/>
  <c r="HG1530" i="2"/>
  <c r="HF1530" i="2"/>
  <c r="HE1530" i="2"/>
  <c r="HD1530" i="2"/>
  <c r="HC1530" i="2"/>
  <c r="HB1530" i="2"/>
  <c r="HA1530" i="2"/>
  <c r="GZ1530" i="2"/>
  <c r="GZ1529" i="2"/>
  <c r="HT1527" i="2"/>
  <c r="HS1527" i="2"/>
  <c r="HR1527" i="2"/>
  <c r="HQ1527" i="2"/>
  <c r="HP1527" i="2"/>
  <c r="HO1527" i="2"/>
  <c r="HN1527" i="2"/>
  <c r="HM1527" i="2"/>
  <c r="HL1527" i="2"/>
  <c r="HK1527" i="2"/>
  <c r="HJ1527" i="2"/>
  <c r="HI1527" i="2"/>
  <c r="HH1527" i="2"/>
  <c r="HG1527" i="2"/>
  <c r="HF1527" i="2"/>
  <c r="HE1527" i="2"/>
  <c r="HD1527" i="2"/>
  <c r="HC1527" i="2"/>
  <c r="HB1527" i="2"/>
  <c r="HA1527" i="2"/>
  <c r="GZ1527" i="2"/>
  <c r="GZ1526" i="2"/>
  <c r="HT1524" i="2"/>
  <c r="HS1524" i="2"/>
  <c r="HR1524" i="2"/>
  <c r="HQ1524" i="2"/>
  <c r="HP1524" i="2"/>
  <c r="HO1524" i="2"/>
  <c r="HN1524" i="2"/>
  <c r="HM1524" i="2"/>
  <c r="HL1524" i="2"/>
  <c r="HK1524" i="2"/>
  <c r="HJ1524" i="2"/>
  <c r="HI1524" i="2"/>
  <c r="HH1524" i="2"/>
  <c r="HG1524" i="2"/>
  <c r="HF1524" i="2"/>
  <c r="HE1524" i="2"/>
  <c r="HD1524" i="2"/>
  <c r="HC1524" i="2"/>
  <c r="HB1524" i="2"/>
  <c r="HA1524" i="2"/>
  <c r="GZ1524" i="2"/>
  <c r="GZ1523" i="2"/>
  <c r="HT1521" i="2"/>
  <c r="HS1521" i="2"/>
  <c r="HR1521" i="2"/>
  <c r="HQ1521" i="2"/>
  <c r="HP1521" i="2"/>
  <c r="HO1521" i="2"/>
  <c r="HN1521" i="2"/>
  <c r="HM1521" i="2"/>
  <c r="HL1521" i="2"/>
  <c r="HK1521" i="2"/>
  <c r="HJ1521" i="2"/>
  <c r="HI1521" i="2"/>
  <c r="HH1521" i="2"/>
  <c r="HG1521" i="2"/>
  <c r="HF1521" i="2"/>
  <c r="HE1521" i="2"/>
  <c r="HD1521" i="2"/>
  <c r="HC1521" i="2"/>
  <c r="HB1521" i="2"/>
  <c r="HA1521" i="2"/>
  <c r="GZ1521" i="2"/>
  <c r="GZ1520" i="2"/>
  <c r="HT1518" i="2"/>
  <c r="HS1518" i="2"/>
  <c r="HR1518" i="2"/>
  <c r="HQ1518" i="2"/>
  <c r="HP1518" i="2"/>
  <c r="HO1518" i="2"/>
  <c r="HN1518" i="2"/>
  <c r="HM1518" i="2"/>
  <c r="HL1518" i="2"/>
  <c r="HK1518" i="2"/>
  <c r="HJ1518" i="2"/>
  <c r="HI1518" i="2"/>
  <c r="HH1518" i="2"/>
  <c r="HG1518" i="2"/>
  <c r="HF1518" i="2"/>
  <c r="HE1518" i="2"/>
  <c r="HD1518" i="2"/>
  <c r="HC1518" i="2"/>
  <c r="HB1518" i="2"/>
  <c r="HA1518" i="2"/>
  <c r="GZ1518" i="2"/>
  <c r="GZ1517" i="2"/>
  <c r="HT1515" i="2"/>
  <c r="HS1515" i="2"/>
  <c r="HR1515" i="2"/>
  <c r="HQ1515" i="2"/>
  <c r="HP1515" i="2"/>
  <c r="HO1515" i="2"/>
  <c r="HN1515" i="2"/>
  <c r="HM1515" i="2"/>
  <c r="HL1515" i="2"/>
  <c r="HK1515" i="2"/>
  <c r="HJ1515" i="2"/>
  <c r="HI1515" i="2"/>
  <c r="HH1515" i="2"/>
  <c r="HG1515" i="2"/>
  <c r="HF1515" i="2"/>
  <c r="HE1515" i="2"/>
  <c r="HD1515" i="2"/>
  <c r="HC1515" i="2"/>
  <c r="HB1515" i="2"/>
  <c r="HA1515" i="2"/>
  <c r="GZ1515" i="2"/>
  <c r="GZ1514" i="2"/>
  <c r="HT1512" i="2"/>
  <c r="HS1512" i="2"/>
  <c r="HR1512" i="2"/>
  <c r="HQ1512" i="2"/>
  <c r="HP1512" i="2"/>
  <c r="HO1512" i="2"/>
  <c r="HN1512" i="2"/>
  <c r="HM1512" i="2"/>
  <c r="HL1512" i="2"/>
  <c r="HK1512" i="2"/>
  <c r="HJ1512" i="2"/>
  <c r="HI1512" i="2"/>
  <c r="HH1512" i="2"/>
  <c r="HG1512" i="2"/>
  <c r="HF1512" i="2"/>
  <c r="HE1512" i="2"/>
  <c r="HD1512" i="2"/>
  <c r="HC1512" i="2"/>
  <c r="HB1512" i="2"/>
  <c r="HA1512" i="2"/>
  <c r="GZ1512" i="2"/>
  <c r="GZ1511" i="2"/>
  <c r="HT1509" i="2"/>
  <c r="HS1509" i="2"/>
  <c r="HR1509" i="2"/>
  <c r="HQ1509" i="2"/>
  <c r="HP1509" i="2"/>
  <c r="HO1509" i="2"/>
  <c r="HN1509" i="2"/>
  <c r="HM1509" i="2"/>
  <c r="HL1509" i="2"/>
  <c r="HK1509" i="2"/>
  <c r="HJ1509" i="2"/>
  <c r="HI1509" i="2"/>
  <c r="HH1509" i="2"/>
  <c r="HG1509" i="2"/>
  <c r="HF1509" i="2"/>
  <c r="HE1509" i="2"/>
  <c r="HD1509" i="2"/>
  <c r="HC1509" i="2"/>
  <c r="HB1509" i="2"/>
  <c r="HA1509" i="2"/>
  <c r="GZ1509" i="2"/>
  <c r="GZ1508" i="2"/>
  <c r="HT1506" i="2"/>
  <c r="HS1506" i="2"/>
  <c r="HR1506" i="2"/>
  <c r="HQ1506" i="2"/>
  <c r="HP1506" i="2"/>
  <c r="HO1506" i="2"/>
  <c r="HN1506" i="2"/>
  <c r="HM1506" i="2"/>
  <c r="HL1506" i="2"/>
  <c r="HK1506" i="2"/>
  <c r="HJ1506" i="2"/>
  <c r="HI1506" i="2"/>
  <c r="HH1506" i="2"/>
  <c r="HG1506" i="2"/>
  <c r="HF1506" i="2"/>
  <c r="HE1506" i="2"/>
  <c r="HD1506" i="2"/>
  <c r="HC1506" i="2"/>
  <c r="HB1506" i="2"/>
  <c r="HA1506" i="2"/>
  <c r="GZ1506" i="2"/>
  <c r="GZ1505" i="2"/>
  <c r="HT1503" i="2"/>
  <c r="HS1503" i="2"/>
  <c r="HR1503" i="2"/>
  <c r="HQ1503" i="2"/>
  <c r="HP1503" i="2"/>
  <c r="HO1503" i="2"/>
  <c r="HN1503" i="2"/>
  <c r="HM1503" i="2"/>
  <c r="HL1503" i="2"/>
  <c r="HK1503" i="2"/>
  <c r="HJ1503" i="2"/>
  <c r="HI1503" i="2"/>
  <c r="HH1503" i="2"/>
  <c r="HG1503" i="2"/>
  <c r="HF1503" i="2"/>
  <c r="HE1503" i="2"/>
  <c r="HD1503" i="2"/>
  <c r="HC1503" i="2"/>
  <c r="HB1503" i="2"/>
  <c r="HA1503" i="2"/>
  <c r="GZ1503" i="2"/>
  <c r="GZ1502" i="2"/>
  <c r="HT1500" i="2"/>
  <c r="HS1500" i="2"/>
  <c r="HR1500" i="2"/>
  <c r="HQ1500" i="2"/>
  <c r="HP1500" i="2"/>
  <c r="HO1500" i="2"/>
  <c r="HN1500" i="2"/>
  <c r="HM1500" i="2"/>
  <c r="HL1500" i="2"/>
  <c r="HK1500" i="2"/>
  <c r="HJ1500" i="2"/>
  <c r="HI1500" i="2"/>
  <c r="HH1500" i="2"/>
  <c r="HG1500" i="2"/>
  <c r="HF1500" i="2"/>
  <c r="HE1500" i="2"/>
  <c r="HD1500" i="2"/>
  <c r="HC1500" i="2"/>
  <c r="HB1500" i="2"/>
  <c r="HA1500" i="2"/>
  <c r="GZ1500" i="2"/>
  <c r="GZ1499" i="2"/>
  <c r="HT1497" i="2"/>
  <c r="HS1497" i="2"/>
  <c r="HR1497" i="2"/>
  <c r="HQ1497" i="2"/>
  <c r="HP1497" i="2"/>
  <c r="HO1497" i="2"/>
  <c r="HN1497" i="2"/>
  <c r="HM1497" i="2"/>
  <c r="HL1497" i="2"/>
  <c r="HK1497" i="2"/>
  <c r="HJ1497" i="2"/>
  <c r="HI1497" i="2"/>
  <c r="HH1497" i="2"/>
  <c r="HG1497" i="2"/>
  <c r="HF1497" i="2"/>
  <c r="HE1497" i="2"/>
  <c r="HD1497" i="2"/>
  <c r="HC1497" i="2"/>
  <c r="HB1497" i="2"/>
  <c r="HA1497" i="2"/>
  <c r="GZ1497" i="2"/>
  <c r="GZ1496" i="2"/>
  <c r="HT1494" i="2"/>
  <c r="HS1494" i="2"/>
  <c r="HR1494" i="2"/>
  <c r="HQ1494" i="2"/>
  <c r="HP1494" i="2"/>
  <c r="HO1494" i="2"/>
  <c r="HN1494" i="2"/>
  <c r="HM1494" i="2"/>
  <c r="HL1494" i="2"/>
  <c r="HK1494" i="2"/>
  <c r="HJ1494" i="2"/>
  <c r="HI1494" i="2"/>
  <c r="HH1494" i="2"/>
  <c r="HG1494" i="2"/>
  <c r="HF1494" i="2"/>
  <c r="HE1494" i="2"/>
  <c r="HD1494" i="2"/>
  <c r="HC1494" i="2"/>
  <c r="HB1494" i="2"/>
  <c r="HA1494" i="2"/>
  <c r="GZ1494" i="2"/>
  <c r="GZ1493" i="2"/>
  <c r="HT1491" i="2"/>
  <c r="HS1491" i="2"/>
  <c r="HR1491" i="2"/>
  <c r="HQ1491" i="2"/>
  <c r="HP1491" i="2"/>
  <c r="HO1491" i="2"/>
  <c r="HN1491" i="2"/>
  <c r="HM1491" i="2"/>
  <c r="HL1491" i="2"/>
  <c r="HK1491" i="2"/>
  <c r="HJ1491" i="2"/>
  <c r="HI1491" i="2"/>
  <c r="HH1491" i="2"/>
  <c r="HG1491" i="2"/>
  <c r="HF1491" i="2"/>
  <c r="HE1491" i="2"/>
  <c r="HD1491" i="2"/>
  <c r="HC1491" i="2"/>
  <c r="HB1491" i="2"/>
  <c r="HA1491" i="2"/>
  <c r="GZ1491" i="2"/>
  <c r="GZ1490" i="2"/>
  <c r="HT1488" i="2"/>
  <c r="HS1488" i="2"/>
  <c r="HR1488" i="2"/>
  <c r="HQ1488" i="2"/>
  <c r="HP1488" i="2"/>
  <c r="HO1488" i="2"/>
  <c r="HN1488" i="2"/>
  <c r="HM1488" i="2"/>
  <c r="HL1488" i="2"/>
  <c r="HK1488" i="2"/>
  <c r="HJ1488" i="2"/>
  <c r="HI1488" i="2"/>
  <c r="HH1488" i="2"/>
  <c r="HG1488" i="2"/>
  <c r="HF1488" i="2"/>
  <c r="HE1488" i="2"/>
  <c r="HD1488" i="2"/>
  <c r="HC1488" i="2"/>
  <c r="HB1488" i="2"/>
  <c r="HA1488" i="2"/>
  <c r="GZ1488" i="2"/>
  <c r="GZ1487" i="2"/>
  <c r="HT1485" i="2"/>
  <c r="HS1485" i="2"/>
  <c r="HR1485" i="2"/>
  <c r="HQ1485" i="2"/>
  <c r="HP1485" i="2"/>
  <c r="HO1485" i="2"/>
  <c r="HN1485" i="2"/>
  <c r="HM1485" i="2"/>
  <c r="HL1485" i="2"/>
  <c r="HK1485" i="2"/>
  <c r="HJ1485" i="2"/>
  <c r="HI1485" i="2"/>
  <c r="HH1485" i="2"/>
  <c r="HG1485" i="2"/>
  <c r="HF1485" i="2"/>
  <c r="HE1485" i="2"/>
  <c r="HD1485" i="2"/>
  <c r="HC1485" i="2"/>
  <c r="HB1485" i="2"/>
  <c r="HA1485" i="2"/>
  <c r="GZ1485" i="2"/>
  <c r="GZ1484" i="2"/>
  <c r="HT1482" i="2"/>
  <c r="HS1482" i="2"/>
  <c r="HR1482" i="2"/>
  <c r="HQ1482" i="2"/>
  <c r="HP1482" i="2"/>
  <c r="HO1482" i="2"/>
  <c r="HN1482" i="2"/>
  <c r="HM1482" i="2"/>
  <c r="HL1482" i="2"/>
  <c r="HK1482" i="2"/>
  <c r="HJ1482" i="2"/>
  <c r="HI1482" i="2"/>
  <c r="HH1482" i="2"/>
  <c r="HG1482" i="2"/>
  <c r="HF1482" i="2"/>
  <c r="HE1482" i="2"/>
  <c r="HD1482" i="2"/>
  <c r="HC1482" i="2"/>
  <c r="HB1482" i="2"/>
  <c r="HA1482" i="2"/>
  <c r="GZ1482" i="2"/>
  <c r="GZ1481" i="2"/>
  <c r="HT1479" i="2"/>
  <c r="HS1479" i="2"/>
  <c r="HR1479" i="2"/>
  <c r="HQ1479" i="2"/>
  <c r="HP1479" i="2"/>
  <c r="HO1479" i="2"/>
  <c r="HN1479" i="2"/>
  <c r="HM1479" i="2"/>
  <c r="HL1479" i="2"/>
  <c r="HK1479" i="2"/>
  <c r="HJ1479" i="2"/>
  <c r="HI1479" i="2"/>
  <c r="HH1479" i="2"/>
  <c r="HG1479" i="2"/>
  <c r="HF1479" i="2"/>
  <c r="HE1479" i="2"/>
  <c r="HD1479" i="2"/>
  <c r="HC1479" i="2"/>
  <c r="HB1479" i="2"/>
  <c r="HA1479" i="2"/>
  <c r="GZ1479" i="2"/>
  <c r="GZ1478" i="2"/>
  <c r="HT1476" i="2"/>
  <c r="HS1476" i="2"/>
  <c r="HR1476" i="2"/>
  <c r="HQ1476" i="2"/>
  <c r="HP1476" i="2"/>
  <c r="HO1476" i="2"/>
  <c r="HN1476" i="2"/>
  <c r="HM1476" i="2"/>
  <c r="HL1476" i="2"/>
  <c r="HK1476" i="2"/>
  <c r="HJ1476" i="2"/>
  <c r="HI1476" i="2"/>
  <c r="HH1476" i="2"/>
  <c r="HG1476" i="2"/>
  <c r="HF1476" i="2"/>
  <c r="HE1476" i="2"/>
  <c r="HD1476" i="2"/>
  <c r="HC1476" i="2"/>
  <c r="HB1476" i="2"/>
  <c r="HA1476" i="2"/>
  <c r="GZ1476" i="2"/>
  <c r="GZ1475" i="2"/>
  <c r="HT1473" i="2"/>
  <c r="HS1473" i="2"/>
  <c r="HR1473" i="2"/>
  <c r="HQ1473" i="2"/>
  <c r="HP1473" i="2"/>
  <c r="HO1473" i="2"/>
  <c r="HN1473" i="2"/>
  <c r="HM1473" i="2"/>
  <c r="HL1473" i="2"/>
  <c r="HK1473" i="2"/>
  <c r="HJ1473" i="2"/>
  <c r="HI1473" i="2"/>
  <c r="HH1473" i="2"/>
  <c r="HG1473" i="2"/>
  <c r="HF1473" i="2"/>
  <c r="HE1473" i="2"/>
  <c r="HD1473" i="2"/>
  <c r="HC1473" i="2"/>
  <c r="HB1473" i="2"/>
  <c r="HA1473" i="2"/>
  <c r="GZ1473" i="2"/>
  <c r="GZ1472" i="2"/>
  <c r="HT1470" i="2"/>
  <c r="HS1470" i="2"/>
  <c r="HR1470" i="2"/>
  <c r="HQ1470" i="2"/>
  <c r="HP1470" i="2"/>
  <c r="HO1470" i="2"/>
  <c r="HN1470" i="2"/>
  <c r="HM1470" i="2"/>
  <c r="HL1470" i="2"/>
  <c r="HK1470" i="2"/>
  <c r="HJ1470" i="2"/>
  <c r="HI1470" i="2"/>
  <c r="HH1470" i="2"/>
  <c r="HG1470" i="2"/>
  <c r="HF1470" i="2"/>
  <c r="HE1470" i="2"/>
  <c r="HD1470" i="2"/>
  <c r="HC1470" i="2"/>
  <c r="HB1470" i="2"/>
  <c r="HA1470" i="2"/>
  <c r="GZ1470" i="2"/>
  <c r="GZ1469" i="2"/>
  <c r="HT1467" i="2"/>
  <c r="HS1467" i="2"/>
  <c r="HR1467" i="2"/>
  <c r="HQ1467" i="2"/>
  <c r="HP1467" i="2"/>
  <c r="HO1467" i="2"/>
  <c r="HN1467" i="2"/>
  <c r="HM1467" i="2"/>
  <c r="HL1467" i="2"/>
  <c r="HK1467" i="2"/>
  <c r="HJ1467" i="2"/>
  <c r="HI1467" i="2"/>
  <c r="HH1467" i="2"/>
  <c r="HG1467" i="2"/>
  <c r="HF1467" i="2"/>
  <c r="HE1467" i="2"/>
  <c r="HD1467" i="2"/>
  <c r="HC1467" i="2"/>
  <c r="HB1467" i="2"/>
  <c r="HA1467" i="2"/>
  <c r="GZ1467" i="2"/>
  <c r="GZ1466" i="2"/>
  <c r="HT1464" i="2"/>
  <c r="HS1464" i="2"/>
  <c r="HR1464" i="2"/>
  <c r="HQ1464" i="2"/>
  <c r="HP1464" i="2"/>
  <c r="HO1464" i="2"/>
  <c r="HN1464" i="2"/>
  <c r="HM1464" i="2"/>
  <c r="HL1464" i="2"/>
  <c r="HK1464" i="2"/>
  <c r="HJ1464" i="2"/>
  <c r="HI1464" i="2"/>
  <c r="HH1464" i="2"/>
  <c r="HG1464" i="2"/>
  <c r="HF1464" i="2"/>
  <c r="HE1464" i="2"/>
  <c r="HD1464" i="2"/>
  <c r="HC1464" i="2"/>
  <c r="HB1464" i="2"/>
  <c r="HA1464" i="2"/>
  <c r="GZ1464" i="2"/>
  <c r="GZ1463" i="2"/>
  <c r="HT1461" i="2"/>
  <c r="HS1461" i="2"/>
  <c r="HR1461" i="2"/>
  <c r="HQ1461" i="2"/>
  <c r="HP1461" i="2"/>
  <c r="HO1461" i="2"/>
  <c r="HN1461" i="2"/>
  <c r="HM1461" i="2"/>
  <c r="HL1461" i="2"/>
  <c r="HK1461" i="2"/>
  <c r="HJ1461" i="2"/>
  <c r="HI1461" i="2"/>
  <c r="HH1461" i="2"/>
  <c r="HG1461" i="2"/>
  <c r="HF1461" i="2"/>
  <c r="HE1461" i="2"/>
  <c r="HD1461" i="2"/>
  <c r="HC1461" i="2"/>
  <c r="HB1461" i="2"/>
  <c r="HA1461" i="2"/>
  <c r="GZ1461" i="2"/>
  <c r="GZ1460" i="2"/>
  <c r="HT1458" i="2"/>
  <c r="HS1458" i="2"/>
  <c r="HR1458" i="2"/>
  <c r="HQ1458" i="2"/>
  <c r="HP1458" i="2"/>
  <c r="HO1458" i="2"/>
  <c r="HN1458" i="2"/>
  <c r="HM1458" i="2"/>
  <c r="HL1458" i="2"/>
  <c r="HK1458" i="2"/>
  <c r="HJ1458" i="2"/>
  <c r="HI1458" i="2"/>
  <c r="HH1458" i="2"/>
  <c r="HG1458" i="2"/>
  <c r="HF1458" i="2"/>
  <c r="HE1458" i="2"/>
  <c r="HD1458" i="2"/>
  <c r="HC1458" i="2"/>
  <c r="HB1458" i="2"/>
  <c r="HA1458" i="2"/>
  <c r="GZ1458" i="2"/>
  <c r="GZ1457" i="2"/>
  <c r="HT1455" i="2"/>
  <c r="HS1455" i="2"/>
  <c r="HR1455" i="2"/>
  <c r="HQ1455" i="2"/>
  <c r="HP1455" i="2"/>
  <c r="HO1455" i="2"/>
  <c r="HN1455" i="2"/>
  <c r="HM1455" i="2"/>
  <c r="HL1455" i="2"/>
  <c r="HK1455" i="2"/>
  <c r="HJ1455" i="2"/>
  <c r="HI1455" i="2"/>
  <c r="HH1455" i="2"/>
  <c r="HG1455" i="2"/>
  <c r="HF1455" i="2"/>
  <c r="HE1455" i="2"/>
  <c r="HD1455" i="2"/>
  <c r="HC1455" i="2"/>
  <c r="HB1455" i="2"/>
  <c r="HA1455" i="2"/>
  <c r="GZ1455" i="2"/>
  <c r="GZ1454" i="2"/>
  <c r="HT1452" i="2"/>
  <c r="HS1452" i="2"/>
  <c r="HR1452" i="2"/>
  <c r="HQ1452" i="2"/>
  <c r="HP1452" i="2"/>
  <c r="HO1452" i="2"/>
  <c r="HN1452" i="2"/>
  <c r="HM1452" i="2"/>
  <c r="HL1452" i="2"/>
  <c r="HK1452" i="2"/>
  <c r="HJ1452" i="2"/>
  <c r="HI1452" i="2"/>
  <c r="HH1452" i="2"/>
  <c r="HG1452" i="2"/>
  <c r="HF1452" i="2"/>
  <c r="HE1452" i="2"/>
  <c r="HD1452" i="2"/>
  <c r="HC1452" i="2"/>
  <c r="HB1452" i="2"/>
  <c r="HA1452" i="2"/>
  <c r="GZ1452" i="2"/>
  <c r="GZ1451" i="2"/>
  <c r="HT1449" i="2"/>
  <c r="HS1449" i="2"/>
  <c r="HR1449" i="2"/>
  <c r="HQ1449" i="2"/>
  <c r="HP1449" i="2"/>
  <c r="HO1449" i="2"/>
  <c r="HN1449" i="2"/>
  <c r="HM1449" i="2"/>
  <c r="HL1449" i="2"/>
  <c r="HK1449" i="2"/>
  <c r="HJ1449" i="2"/>
  <c r="HI1449" i="2"/>
  <c r="HH1449" i="2"/>
  <c r="HG1449" i="2"/>
  <c r="HF1449" i="2"/>
  <c r="HE1449" i="2"/>
  <c r="HD1449" i="2"/>
  <c r="HC1449" i="2"/>
  <c r="HB1449" i="2"/>
  <c r="HA1449" i="2"/>
  <c r="GZ1449" i="2"/>
  <c r="GZ1448" i="2"/>
  <c r="HT1446" i="2"/>
  <c r="HS1446" i="2"/>
  <c r="HR1446" i="2"/>
  <c r="HQ1446" i="2"/>
  <c r="HP1446" i="2"/>
  <c r="HO1446" i="2"/>
  <c r="HN1446" i="2"/>
  <c r="HM1446" i="2"/>
  <c r="HL1446" i="2"/>
  <c r="HK1446" i="2"/>
  <c r="HJ1446" i="2"/>
  <c r="HI1446" i="2"/>
  <c r="HH1446" i="2"/>
  <c r="HG1446" i="2"/>
  <c r="HF1446" i="2"/>
  <c r="HE1446" i="2"/>
  <c r="HD1446" i="2"/>
  <c r="HC1446" i="2"/>
  <c r="HB1446" i="2"/>
  <c r="HA1446" i="2"/>
  <c r="GZ1446" i="2"/>
  <c r="GZ1445" i="2"/>
  <c r="HT1443" i="2"/>
  <c r="HS1443" i="2"/>
  <c r="HR1443" i="2"/>
  <c r="HQ1443" i="2"/>
  <c r="HP1443" i="2"/>
  <c r="HO1443" i="2"/>
  <c r="HN1443" i="2"/>
  <c r="HM1443" i="2"/>
  <c r="HL1443" i="2"/>
  <c r="HK1443" i="2"/>
  <c r="HJ1443" i="2"/>
  <c r="HI1443" i="2"/>
  <c r="HH1443" i="2"/>
  <c r="HG1443" i="2"/>
  <c r="HF1443" i="2"/>
  <c r="HE1443" i="2"/>
  <c r="HD1443" i="2"/>
  <c r="HC1443" i="2"/>
  <c r="HB1443" i="2"/>
  <c r="HA1443" i="2"/>
  <c r="GZ1443" i="2"/>
  <c r="GZ1442" i="2"/>
  <c r="HT1440" i="2"/>
  <c r="HS1440" i="2"/>
  <c r="HR1440" i="2"/>
  <c r="HQ1440" i="2"/>
  <c r="HP1440" i="2"/>
  <c r="HO1440" i="2"/>
  <c r="HN1440" i="2"/>
  <c r="HM1440" i="2"/>
  <c r="HL1440" i="2"/>
  <c r="HK1440" i="2"/>
  <c r="HJ1440" i="2"/>
  <c r="HI1440" i="2"/>
  <c r="HH1440" i="2"/>
  <c r="HG1440" i="2"/>
  <c r="HF1440" i="2"/>
  <c r="HE1440" i="2"/>
  <c r="HD1440" i="2"/>
  <c r="HC1440" i="2"/>
  <c r="HB1440" i="2"/>
  <c r="HA1440" i="2"/>
  <c r="GZ1440" i="2"/>
  <c r="GZ1439" i="2"/>
  <c r="HT1437" i="2"/>
  <c r="HS1437" i="2"/>
  <c r="HR1437" i="2"/>
  <c r="HQ1437" i="2"/>
  <c r="HP1437" i="2"/>
  <c r="HO1437" i="2"/>
  <c r="HN1437" i="2"/>
  <c r="HM1437" i="2"/>
  <c r="HL1437" i="2"/>
  <c r="HK1437" i="2"/>
  <c r="HJ1437" i="2"/>
  <c r="HI1437" i="2"/>
  <c r="HH1437" i="2"/>
  <c r="HG1437" i="2"/>
  <c r="HF1437" i="2"/>
  <c r="HE1437" i="2"/>
  <c r="HD1437" i="2"/>
  <c r="HC1437" i="2"/>
  <c r="HB1437" i="2"/>
  <c r="HA1437" i="2"/>
  <c r="GZ1437" i="2"/>
  <c r="GZ1436" i="2"/>
  <c r="HT1434" i="2"/>
  <c r="HS1434" i="2"/>
  <c r="HR1434" i="2"/>
  <c r="HQ1434" i="2"/>
  <c r="HP1434" i="2"/>
  <c r="HO1434" i="2"/>
  <c r="HN1434" i="2"/>
  <c r="HM1434" i="2"/>
  <c r="HL1434" i="2"/>
  <c r="HK1434" i="2"/>
  <c r="HJ1434" i="2"/>
  <c r="HI1434" i="2"/>
  <c r="HH1434" i="2"/>
  <c r="HG1434" i="2"/>
  <c r="HF1434" i="2"/>
  <c r="HE1434" i="2"/>
  <c r="HD1434" i="2"/>
  <c r="HC1434" i="2"/>
  <c r="HB1434" i="2"/>
  <c r="HA1434" i="2"/>
  <c r="GZ1434" i="2"/>
  <c r="GZ1433" i="2"/>
  <c r="HT1431" i="2"/>
  <c r="HS1431" i="2"/>
  <c r="HR1431" i="2"/>
  <c r="HQ1431" i="2"/>
  <c r="HP1431" i="2"/>
  <c r="HO1431" i="2"/>
  <c r="HN1431" i="2"/>
  <c r="HM1431" i="2"/>
  <c r="HL1431" i="2"/>
  <c r="HK1431" i="2"/>
  <c r="HJ1431" i="2"/>
  <c r="HI1431" i="2"/>
  <c r="HH1431" i="2"/>
  <c r="HG1431" i="2"/>
  <c r="HF1431" i="2"/>
  <c r="HE1431" i="2"/>
  <c r="HD1431" i="2"/>
  <c r="HC1431" i="2"/>
  <c r="HB1431" i="2"/>
  <c r="HA1431" i="2"/>
  <c r="GZ1431" i="2"/>
  <c r="GZ1430" i="2"/>
  <c r="HT1428" i="2"/>
  <c r="HS1428" i="2"/>
  <c r="HR1428" i="2"/>
  <c r="HQ1428" i="2"/>
  <c r="HP1428" i="2"/>
  <c r="HO1428" i="2"/>
  <c r="HN1428" i="2"/>
  <c r="HM1428" i="2"/>
  <c r="HL1428" i="2"/>
  <c r="HK1428" i="2"/>
  <c r="HJ1428" i="2"/>
  <c r="HI1428" i="2"/>
  <c r="HH1428" i="2"/>
  <c r="HG1428" i="2"/>
  <c r="HF1428" i="2"/>
  <c r="HE1428" i="2"/>
  <c r="HD1428" i="2"/>
  <c r="HC1428" i="2"/>
  <c r="HB1428" i="2"/>
  <c r="HA1428" i="2"/>
  <c r="GZ1428" i="2"/>
  <c r="GZ1427" i="2"/>
  <c r="HT1425" i="2"/>
  <c r="HS1425" i="2"/>
  <c r="HR1425" i="2"/>
  <c r="HQ1425" i="2"/>
  <c r="HP1425" i="2"/>
  <c r="HO1425" i="2"/>
  <c r="HN1425" i="2"/>
  <c r="HM1425" i="2"/>
  <c r="HL1425" i="2"/>
  <c r="HK1425" i="2"/>
  <c r="HJ1425" i="2"/>
  <c r="HI1425" i="2"/>
  <c r="HH1425" i="2"/>
  <c r="HG1425" i="2"/>
  <c r="HF1425" i="2"/>
  <c r="HE1425" i="2"/>
  <c r="HD1425" i="2"/>
  <c r="HC1425" i="2"/>
  <c r="HB1425" i="2"/>
  <c r="HA1425" i="2"/>
  <c r="GZ1425" i="2"/>
  <c r="GZ1424" i="2"/>
  <c r="HT1422" i="2"/>
  <c r="HS1422" i="2"/>
  <c r="HR1422" i="2"/>
  <c r="HQ1422" i="2"/>
  <c r="HP1422" i="2"/>
  <c r="HO1422" i="2"/>
  <c r="HN1422" i="2"/>
  <c r="HM1422" i="2"/>
  <c r="HL1422" i="2"/>
  <c r="HK1422" i="2"/>
  <c r="HJ1422" i="2"/>
  <c r="HI1422" i="2"/>
  <c r="HH1422" i="2"/>
  <c r="HG1422" i="2"/>
  <c r="HF1422" i="2"/>
  <c r="HE1422" i="2"/>
  <c r="HD1422" i="2"/>
  <c r="HC1422" i="2"/>
  <c r="HB1422" i="2"/>
  <c r="HA1422" i="2"/>
  <c r="GZ1422" i="2"/>
  <c r="GZ1421" i="2"/>
  <c r="HT1419" i="2"/>
  <c r="HS1419" i="2"/>
  <c r="HR1419" i="2"/>
  <c r="HQ1419" i="2"/>
  <c r="HP1419" i="2"/>
  <c r="HO1419" i="2"/>
  <c r="HN1419" i="2"/>
  <c r="HM1419" i="2"/>
  <c r="HL1419" i="2"/>
  <c r="HK1419" i="2"/>
  <c r="HJ1419" i="2"/>
  <c r="HI1419" i="2"/>
  <c r="HH1419" i="2"/>
  <c r="HG1419" i="2"/>
  <c r="HF1419" i="2"/>
  <c r="HE1419" i="2"/>
  <c r="HD1419" i="2"/>
  <c r="HC1419" i="2"/>
  <c r="HB1419" i="2"/>
  <c r="HA1419" i="2"/>
  <c r="GZ1419" i="2"/>
  <c r="GZ1418" i="2"/>
  <c r="HT1416" i="2"/>
  <c r="HS1416" i="2"/>
  <c r="HR1416" i="2"/>
  <c r="HQ1416" i="2"/>
  <c r="HP1416" i="2"/>
  <c r="HO1416" i="2"/>
  <c r="HN1416" i="2"/>
  <c r="HM1416" i="2"/>
  <c r="HL1416" i="2"/>
  <c r="HK1416" i="2"/>
  <c r="HJ1416" i="2"/>
  <c r="HI1416" i="2"/>
  <c r="HH1416" i="2"/>
  <c r="HG1416" i="2"/>
  <c r="HF1416" i="2"/>
  <c r="HE1416" i="2"/>
  <c r="HD1416" i="2"/>
  <c r="HC1416" i="2"/>
  <c r="HB1416" i="2"/>
  <c r="HA1416" i="2"/>
  <c r="GZ1416" i="2"/>
  <c r="GZ1415" i="2"/>
  <c r="HT1413" i="2"/>
  <c r="HS1413" i="2"/>
  <c r="HR1413" i="2"/>
  <c r="HQ1413" i="2"/>
  <c r="HP1413" i="2"/>
  <c r="HO1413" i="2"/>
  <c r="HN1413" i="2"/>
  <c r="HM1413" i="2"/>
  <c r="HL1413" i="2"/>
  <c r="HK1413" i="2"/>
  <c r="HJ1413" i="2"/>
  <c r="HI1413" i="2"/>
  <c r="HH1413" i="2"/>
  <c r="HG1413" i="2"/>
  <c r="HF1413" i="2"/>
  <c r="HE1413" i="2"/>
  <c r="HD1413" i="2"/>
  <c r="HC1413" i="2"/>
  <c r="HB1413" i="2"/>
  <c r="HA1413" i="2"/>
  <c r="GZ1413" i="2"/>
  <c r="GZ1412" i="2"/>
  <c r="HT1410" i="2"/>
  <c r="HS1410" i="2"/>
  <c r="HR1410" i="2"/>
  <c r="HQ1410" i="2"/>
  <c r="HP1410" i="2"/>
  <c r="HO1410" i="2"/>
  <c r="HN1410" i="2"/>
  <c r="HM1410" i="2"/>
  <c r="HL1410" i="2"/>
  <c r="HK1410" i="2"/>
  <c r="HJ1410" i="2"/>
  <c r="HI1410" i="2"/>
  <c r="HH1410" i="2"/>
  <c r="HG1410" i="2"/>
  <c r="HF1410" i="2"/>
  <c r="HE1410" i="2"/>
  <c r="HD1410" i="2"/>
  <c r="HC1410" i="2"/>
  <c r="HB1410" i="2"/>
  <c r="HA1410" i="2"/>
  <c r="GZ1410" i="2"/>
  <c r="GZ1409" i="2"/>
  <c r="HT1407" i="2"/>
  <c r="HS1407" i="2"/>
  <c r="HR1407" i="2"/>
  <c r="HQ1407" i="2"/>
  <c r="HP1407" i="2"/>
  <c r="HO1407" i="2"/>
  <c r="HN1407" i="2"/>
  <c r="HM1407" i="2"/>
  <c r="HL1407" i="2"/>
  <c r="HK1407" i="2"/>
  <c r="HJ1407" i="2"/>
  <c r="HI1407" i="2"/>
  <c r="HH1407" i="2"/>
  <c r="HG1407" i="2"/>
  <c r="HF1407" i="2"/>
  <c r="HE1407" i="2"/>
  <c r="HD1407" i="2"/>
  <c r="HC1407" i="2"/>
  <c r="HB1407" i="2"/>
  <c r="HA1407" i="2"/>
  <c r="GZ1407" i="2"/>
  <c r="GZ1406" i="2"/>
  <c r="HT1404" i="2"/>
  <c r="HS1404" i="2"/>
  <c r="HR1404" i="2"/>
  <c r="HQ1404" i="2"/>
  <c r="HP1404" i="2"/>
  <c r="HO1404" i="2"/>
  <c r="HN1404" i="2"/>
  <c r="HM1404" i="2"/>
  <c r="HL1404" i="2"/>
  <c r="HK1404" i="2"/>
  <c r="HJ1404" i="2"/>
  <c r="HI1404" i="2"/>
  <c r="HH1404" i="2"/>
  <c r="HG1404" i="2"/>
  <c r="HF1404" i="2"/>
  <c r="HE1404" i="2"/>
  <c r="HD1404" i="2"/>
  <c r="HC1404" i="2"/>
  <c r="HB1404" i="2"/>
  <c r="HA1404" i="2"/>
  <c r="GZ1404" i="2"/>
  <c r="GZ1403" i="2"/>
  <c r="HT1401" i="2"/>
  <c r="HS1401" i="2"/>
  <c r="HR1401" i="2"/>
  <c r="HQ1401" i="2"/>
  <c r="HP1401" i="2"/>
  <c r="HO1401" i="2"/>
  <c r="HN1401" i="2"/>
  <c r="HM1401" i="2"/>
  <c r="HL1401" i="2"/>
  <c r="HK1401" i="2"/>
  <c r="HJ1401" i="2"/>
  <c r="HI1401" i="2"/>
  <c r="HH1401" i="2"/>
  <c r="HG1401" i="2"/>
  <c r="HF1401" i="2"/>
  <c r="HE1401" i="2"/>
  <c r="HD1401" i="2"/>
  <c r="HC1401" i="2"/>
  <c r="HB1401" i="2"/>
  <c r="HA1401" i="2"/>
  <c r="GZ1401" i="2"/>
  <c r="GZ1400" i="2"/>
  <c r="HT1398" i="2"/>
  <c r="HS1398" i="2"/>
  <c r="HR1398" i="2"/>
  <c r="HQ1398" i="2"/>
  <c r="HP1398" i="2"/>
  <c r="HO1398" i="2"/>
  <c r="HN1398" i="2"/>
  <c r="HM1398" i="2"/>
  <c r="HL1398" i="2"/>
  <c r="HK1398" i="2"/>
  <c r="HJ1398" i="2"/>
  <c r="HI1398" i="2"/>
  <c r="HH1398" i="2"/>
  <c r="HG1398" i="2"/>
  <c r="HF1398" i="2"/>
  <c r="HE1398" i="2"/>
  <c r="HD1398" i="2"/>
  <c r="HC1398" i="2"/>
  <c r="HB1398" i="2"/>
  <c r="HA1398" i="2"/>
  <c r="GZ1398" i="2"/>
  <c r="GZ1397" i="2"/>
  <c r="HT1395" i="2"/>
  <c r="HS1395" i="2"/>
  <c r="HR1395" i="2"/>
  <c r="HQ1395" i="2"/>
  <c r="HP1395" i="2"/>
  <c r="HO1395" i="2"/>
  <c r="HN1395" i="2"/>
  <c r="HM1395" i="2"/>
  <c r="HL1395" i="2"/>
  <c r="HK1395" i="2"/>
  <c r="HJ1395" i="2"/>
  <c r="HI1395" i="2"/>
  <c r="HH1395" i="2"/>
  <c r="HG1395" i="2"/>
  <c r="HF1395" i="2"/>
  <c r="HE1395" i="2"/>
  <c r="HD1395" i="2"/>
  <c r="HC1395" i="2"/>
  <c r="HB1395" i="2"/>
  <c r="HA1395" i="2"/>
  <c r="GZ1395" i="2"/>
  <c r="GZ1394" i="2"/>
  <c r="HT1392" i="2"/>
  <c r="HS1392" i="2"/>
  <c r="HR1392" i="2"/>
  <c r="HQ1392" i="2"/>
  <c r="HP1392" i="2"/>
  <c r="HO1392" i="2"/>
  <c r="HN1392" i="2"/>
  <c r="HM1392" i="2"/>
  <c r="HL1392" i="2"/>
  <c r="HK1392" i="2"/>
  <c r="HJ1392" i="2"/>
  <c r="HI1392" i="2"/>
  <c r="HH1392" i="2"/>
  <c r="HG1392" i="2"/>
  <c r="HF1392" i="2"/>
  <c r="HE1392" i="2"/>
  <c r="HD1392" i="2"/>
  <c r="HC1392" i="2"/>
  <c r="HB1392" i="2"/>
  <c r="HA1392" i="2"/>
  <c r="GZ1392" i="2"/>
  <c r="GZ1391" i="2"/>
  <c r="HT1389" i="2"/>
  <c r="HS1389" i="2"/>
  <c r="HR1389" i="2"/>
  <c r="HQ1389" i="2"/>
  <c r="HP1389" i="2"/>
  <c r="HO1389" i="2"/>
  <c r="HN1389" i="2"/>
  <c r="HM1389" i="2"/>
  <c r="HL1389" i="2"/>
  <c r="HK1389" i="2"/>
  <c r="HJ1389" i="2"/>
  <c r="HI1389" i="2"/>
  <c r="HH1389" i="2"/>
  <c r="HG1389" i="2"/>
  <c r="HF1389" i="2"/>
  <c r="HE1389" i="2"/>
  <c r="HD1389" i="2"/>
  <c r="HC1389" i="2"/>
  <c r="HB1389" i="2"/>
  <c r="HA1389" i="2"/>
  <c r="GZ1389" i="2"/>
  <c r="GZ1388" i="2"/>
  <c r="HT1386" i="2"/>
  <c r="HS1386" i="2"/>
  <c r="HR1386" i="2"/>
  <c r="HQ1386" i="2"/>
  <c r="HP1386" i="2"/>
  <c r="HO1386" i="2"/>
  <c r="HN1386" i="2"/>
  <c r="HM1386" i="2"/>
  <c r="HL1386" i="2"/>
  <c r="HK1386" i="2"/>
  <c r="HJ1386" i="2"/>
  <c r="HI1386" i="2"/>
  <c r="HH1386" i="2"/>
  <c r="HG1386" i="2"/>
  <c r="HF1386" i="2"/>
  <c r="HE1386" i="2"/>
  <c r="HD1386" i="2"/>
  <c r="HC1386" i="2"/>
  <c r="HB1386" i="2"/>
  <c r="HA1386" i="2"/>
  <c r="GZ1386" i="2"/>
  <c r="GZ1385" i="2"/>
  <c r="HT1383" i="2"/>
  <c r="HS1383" i="2"/>
  <c r="HR1383" i="2"/>
  <c r="HQ1383" i="2"/>
  <c r="HP1383" i="2"/>
  <c r="HO1383" i="2"/>
  <c r="HN1383" i="2"/>
  <c r="HM1383" i="2"/>
  <c r="HL1383" i="2"/>
  <c r="HK1383" i="2"/>
  <c r="HJ1383" i="2"/>
  <c r="HI1383" i="2"/>
  <c r="HH1383" i="2"/>
  <c r="HG1383" i="2"/>
  <c r="HF1383" i="2"/>
  <c r="HE1383" i="2"/>
  <c r="HD1383" i="2"/>
  <c r="HC1383" i="2"/>
  <c r="HB1383" i="2"/>
  <c r="HA1383" i="2"/>
  <c r="GZ1383" i="2"/>
  <c r="GZ1382" i="2"/>
  <c r="HT1380" i="2"/>
  <c r="HS1380" i="2"/>
  <c r="HR1380" i="2"/>
  <c r="HQ1380" i="2"/>
  <c r="HP1380" i="2"/>
  <c r="HO1380" i="2"/>
  <c r="HN1380" i="2"/>
  <c r="HM1380" i="2"/>
  <c r="HL1380" i="2"/>
  <c r="HK1380" i="2"/>
  <c r="HJ1380" i="2"/>
  <c r="HI1380" i="2"/>
  <c r="HH1380" i="2"/>
  <c r="HG1380" i="2"/>
  <c r="HF1380" i="2"/>
  <c r="HE1380" i="2"/>
  <c r="HD1380" i="2"/>
  <c r="HC1380" i="2"/>
  <c r="HB1380" i="2"/>
  <c r="HA1380" i="2"/>
  <c r="GZ1380" i="2"/>
  <c r="GZ1379" i="2"/>
  <c r="HT1377" i="2"/>
  <c r="HS1377" i="2"/>
  <c r="HR1377" i="2"/>
  <c r="HQ1377" i="2"/>
  <c r="HP1377" i="2"/>
  <c r="HO1377" i="2"/>
  <c r="HN1377" i="2"/>
  <c r="HM1377" i="2"/>
  <c r="HL1377" i="2"/>
  <c r="HK1377" i="2"/>
  <c r="HJ1377" i="2"/>
  <c r="HI1377" i="2"/>
  <c r="HH1377" i="2"/>
  <c r="HG1377" i="2"/>
  <c r="HF1377" i="2"/>
  <c r="HE1377" i="2"/>
  <c r="HD1377" i="2"/>
  <c r="HC1377" i="2"/>
  <c r="HB1377" i="2"/>
  <c r="HA1377" i="2"/>
  <c r="GZ1377" i="2"/>
  <c r="GZ1376" i="2"/>
  <c r="HT1374" i="2"/>
  <c r="HS1374" i="2"/>
  <c r="HR1374" i="2"/>
  <c r="HQ1374" i="2"/>
  <c r="HP1374" i="2"/>
  <c r="HO1374" i="2"/>
  <c r="HN1374" i="2"/>
  <c r="HM1374" i="2"/>
  <c r="HL1374" i="2"/>
  <c r="HK1374" i="2"/>
  <c r="HJ1374" i="2"/>
  <c r="HI1374" i="2"/>
  <c r="HH1374" i="2"/>
  <c r="HG1374" i="2"/>
  <c r="HF1374" i="2"/>
  <c r="HE1374" i="2"/>
  <c r="HD1374" i="2"/>
  <c r="HC1374" i="2"/>
  <c r="HB1374" i="2"/>
  <c r="HA1374" i="2"/>
  <c r="GZ1374" i="2"/>
  <c r="GZ1373" i="2"/>
  <c r="HT1371" i="2"/>
  <c r="HS1371" i="2"/>
  <c r="HR1371" i="2"/>
  <c r="HQ1371" i="2"/>
  <c r="HP1371" i="2"/>
  <c r="HO1371" i="2"/>
  <c r="HN1371" i="2"/>
  <c r="HM1371" i="2"/>
  <c r="HL1371" i="2"/>
  <c r="HK1371" i="2"/>
  <c r="HJ1371" i="2"/>
  <c r="HI1371" i="2"/>
  <c r="HH1371" i="2"/>
  <c r="HG1371" i="2"/>
  <c r="HF1371" i="2"/>
  <c r="HE1371" i="2"/>
  <c r="HD1371" i="2"/>
  <c r="HC1371" i="2"/>
  <c r="HB1371" i="2"/>
  <c r="HA1371" i="2"/>
  <c r="GZ1371" i="2"/>
  <c r="GZ1370" i="2"/>
  <c r="HT1368" i="2"/>
  <c r="HS1368" i="2"/>
  <c r="HR1368" i="2"/>
  <c r="HQ1368" i="2"/>
  <c r="HP1368" i="2"/>
  <c r="HO1368" i="2"/>
  <c r="HN1368" i="2"/>
  <c r="HM1368" i="2"/>
  <c r="HL1368" i="2"/>
  <c r="HK1368" i="2"/>
  <c r="HJ1368" i="2"/>
  <c r="HI1368" i="2"/>
  <c r="HH1368" i="2"/>
  <c r="HG1368" i="2"/>
  <c r="HF1368" i="2"/>
  <c r="HE1368" i="2"/>
  <c r="HD1368" i="2"/>
  <c r="HC1368" i="2"/>
  <c r="HB1368" i="2"/>
  <c r="HA1368" i="2"/>
  <c r="GZ1368" i="2"/>
  <c r="GZ1367" i="2"/>
  <c r="HT1365" i="2"/>
  <c r="HS1365" i="2"/>
  <c r="HR1365" i="2"/>
  <c r="HQ1365" i="2"/>
  <c r="HP1365" i="2"/>
  <c r="HO1365" i="2"/>
  <c r="HN1365" i="2"/>
  <c r="HM1365" i="2"/>
  <c r="HL1365" i="2"/>
  <c r="HK1365" i="2"/>
  <c r="HJ1365" i="2"/>
  <c r="HI1365" i="2"/>
  <c r="HH1365" i="2"/>
  <c r="HG1365" i="2"/>
  <c r="HF1365" i="2"/>
  <c r="HE1365" i="2"/>
  <c r="HD1365" i="2"/>
  <c r="HC1365" i="2"/>
  <c r="HB1365" i="2"/>
  <c r="HA1365" i="2"/>
  <c r="GZ1365" i="2"/>
  <c r="GZ1364" i="2"/>
  <c r="HT1362" i="2"/>
  <c r="HS1362" i="2"/>
  <c r="HR1362" i="2"/>
  <c r="HQ1362" i="2"/>
  <c r="HP1362" i="2"/>
  <c r="HO1362" i="2"/>
  <c r="HN1362" i="2"/>
  <c r="HM1362" i="2"/>
  <c r="HL1362" i="2"/>
  <c r="HK1362" i="2"/>
  <c r="HJ1362" i="2"/>
  <c r="HI1362" i="2"/>
  <c r="HH1362" i="2"/>
  <c r="HG1362" i="2"/>
  <c r="HF1362" i="2"/>
  <c r="HE1362" i="2"/>
  <c r="HD1362" i="2"/>
  <c r="HC1362" i="2"/>
  <c r="HB1362" i="2"/>
  <c r="HA1362" i="2"/>
  <c r="GZ1362" i="2"/>
  <c r="GZ1361" i="2"/>
  <c r="HT1359" i="2"/>
  <c r="HS1359" i="2"/>
  <c r="HR1359" i="2"/>
  <c r="HQ1359" i="2"/>
  <c r="HP1359" i="2"/>
  <c r="HO1359" i="2"/>
  <c r="HN1359" i="2"/>
  <c r="HM1359" i="2"/>
  <c r="HL1359" i="2"/>
  <c r="HK1359" i="2"/>
  <c r="HJ1359" i="2"/>
  <c r="HI1359" i="2"/>
  <c r="HH1359" i="2"/>
  <c r="HG1359" i="2"/>
  <c r="HF1359" i="2"/>
  <c r="HE1359" i="2"/>
  <c r="HD1359" i="2"/>
  <c r="HC1359" i="2"/>
  <c r="HB1359" i="2"/>
  <c r="HA1359" i="2"/>
  <c r="GZ1359" i="2"/>
  <c r="GZ1358" i="2"/>
  <c r="HT1356" i="2"/>
  <c r="HS1356" i="2"/>
  <c r="HR1356" i="2"/>
  <c r="HQ1356" i="2"/>
  <c r="HP1356" i="2"/>
  <c r="HO1356" i="2"/>
  <c r="HN1356" i="2"/>
  <c r="HM1356" i="2"/>
  <c r="HL1356" i="2"/>
  <c r="HK1356" i="2"/>
  <c r="HJ1356" i="2"/>
  <c r="HI1356" i="2"/>
  <c r="HH1356" i="2"/>
  <c r="HG1356" i="2"/>
  <c r="HF1356" i="2"/>
  <c r="HE1356" i="2"/>
  <c r="HD1356" i="2"/>
  <c r="HC1356" i="2"/>
  <c r="HB1356" i="2"/>
  <c r="HA1356" i="2"/>
  <c r="GZ1356" i="2"/>
  <c r="GZ1355" i="2"/>
  <c r="HT1353" i="2"/>
  <c r="HS1353" i="2"/>
  <c r="HR1353" i="2"/>
  <c r="HQ1353" i="2"/>
  <c r="HP1353" i="2"/>
  <c r="HO1353" i="2"/>
  <c r="HN1353" i="2"/>
  <c r="HM1353" i="2"/>
  <c r="HL1353" i="2"/>
  <c r="HK1353" i="2"/>
  <c r="HJ1353" i="2"/>
  <c r="HI1353" i="2"/>
  <c r="HH1353" i="2"/>
  <c r="HG1353" i="2"/>
  <c r="HF1353" i="2"/>
  <c r="HE1353" i="2"/>
  <c r="HD1353" i="2"/>
  <c r="HC1353" i="2"/>
  <c r="HB1353" i="2"/>
  <c r="HA1353" i="2"/>
  <c r="GZ1353" i="2"/>
  <c r="GZ1352" i="2"/>
  <c r="HT1350" i="2"/>
  <c r="HS1350" i="2"/>
  <c r="HR1350" i="2"/>
  <c r="HQ1350" i="2"/>
  <c r="HP1350" i="2"/>
  <c r="HO1350" i="2"/>
  <c r="HN1350" i="2"/>
  <c r="HM1350" i="2"/>
  <c r="HL1350" i="2"/>
  <c r="HK1350" i="2"/>
  <c r="HJ1350" i="2"/>
  <c r="HI1350" i="2"/>
  <c r="HH1350" i="2"/>
  <c r="HG1350" i="2"/>
  <c r="HF1350" i="2"/>
  <c r="HE1350" i="2"/>
  <c r="HD1350" i="2"/>
  <c r="HC1350" i="2"/>
  <c r="HB1350" i="2"/>
  <c r="HA1350" i="2"/>
  <c r="GZ1350" i="2"/>
  <c r="GZ1349" i="2"/>
  <c r="HT1347" i="2"/>
  <c r="HS1347" i="2"/>
  <c r="HR1347" i="2"/>
  <c r="HQ1347" i="2"/>
  <c r="HP1347" i="2"/>
  <c r="HO1347" i="2"/>
  <c r="HN1347" i="2"/>
  <c r="HM1347" i="2"/>
  <c r="HL1347" i="2"/>
  <c r="HK1347" i="2"/>
  <c r="HJ1347" i="2"/>
  <c r="HI1347" i="2"/>
  <c r="HH1347" i="2"/>
  <c r="HG1347" i="2"/>
  <c r="HF1347" i="2"/>
  <c r="HE1347" i="2"/>
  <c r="HD1347" i="2"/>
  <c r="HC1347" i="2"/>
  <c r="HB1347" i="2"/>
  <c r="HA1347" i="2"/>
  <c r="GZ1347" i="2"/>
  <c r="GZ1346" i="2"/>
  <c r="HT1344" i="2"/>
  <c r="HS1344" i="2"/>
  <c r="HR1344" i="2"/>
  <c r="HQ1344" i="2"/>
  <c r="HP1344" i="2"/>
  <c r="HO1344" i="2"/>
  <c r="HN1344" i="2"/>
  <c r="HM1344" i="2"/>
  <c r="HL1344" i="2"/>
  <c r="HK1344" i="2"/>
  <c r="HJ1344" i="2"/>
  <c r="HI1344" i="2"/>
  <c r="HH1344" i="2"/>
  <c r="HG1344" i="2"/>
  <c r="HF1344" i="2"/>
  <c r="HE1344" i="2"/>
  <c r="HD1344" i="2"/>
  <c r="HC1344" i="2"/>
  <c r="HB1344" i="2"/>
  <c r="HA1344" i="2"/>
  <c r="GZ1344" i="2"/>
  <c r="GZ1343" i="2"/>
  <c r="HT1341" i="2"/>
  <c r="HS1341" i="2"/>
  <c r="HR1341" i="2"/>
  <c r="HQ1341" i="2"/>
  <c r="HP1341" i="2"/>
  <c r="HO1341" i="2"/>
  <c r="HN1341" i="2"/>
  <c r="HM1341" i="2"/>
  <c r="HL1341" i="2"/>
  <c r="HK1341" i="2"/>
  <c r="HJ1341" i="2"/>
  <c r="HI1341" i="2"/>
  <c r="HH1341" i="2"/>
  <c r="HG1341" i="2"/>
  <c r="HF1341" i="2"/>
  <c r="HE1341" i="2"/>
  <c r="HD1341" i="2"/>
  <c r="HC1341" i="2"/>
  <c r="HB1341" i="2"/>
  <c r="HA1341" i="2"/>
  <c r="GZ1341" i="2"/>
  <c r="GZ1340" i="2"/>
  <c r="HT1338" i="2"/>
  <c r="HS1338" i="2"/>
  <c r="HR1338" i="2"/>
  <c r="HQ1338" i="2"/>
  <c r="HP1338" i="2"/>
  <c r="HO1338" i="2"/>
  <c r="HN1338" i="2"/>
  <c r="HM1338" i="2"/>
  <c r="HL1338" i="2"/>
  <c r="HK1338" i="2"/>
  <c r="HJ1338" i="2"/>
  <c r="HI1338" i="2"/>
  <c r="HH1338" i="2"/>
  <c r="HG1338" i="2"/>
  <c r="HF1338" i="2"/>
  <c r="HE1338" i="2"/>
  <c r="HD1338" i="2"/>
  <c r="HC1338" i="2"/>
  <c r="HB1338" i="2"/>
  <c r="HA1338" i="2"/>
  <c r="GZ1338" i="2"/>
  <c r="GZ1337" i="2"/>
  <c r="HT1335" i="2"/>
  <c r="HS1335" i="2"/>
  <c r="HR1335" i="2"/>
  <c r="HQ1335" i="2"/>
  <c r="HP1335" i="2"/>
  <c r="HO1335" i="2"/>
  <c r="HN1335" i="2"/>
  <c r="HM1335" i="2"/>
  <c r="HL1335" i="2"/>
  <c r="HK1335" i="2"/>
  <c r="HJ1335" i="2"/>
  <c r="HI1335" i="2"/>
  <c r="HH1335" i="2"/>
  <c r="HG1335" i="2"/>
  <c r="HF1335" i="2"/>
  <c r="HE1335" i="2"/>
  <c r="HD1335" i="2"/>
  <c r="HC1335" i="2"/>
  <c r="HB1335" i="2"/>
  <c r="HA1335" i="2"/>
  <c r="GZ1335" i="2"/>
  <c r="GZ1334" i="2"/>
  <c r="HT1332" i="2"/>
  <c r="HS1332" i="2"/>
  <c r="HR1332" i="2"/>
  <c r="HQ1332" i="2"/>
  <c r="HP1332" i="2"/>
  <c r="HO1332" i="2"/>
  <c r="HN1332" i="2"/>
  <c r="HM1332" i="2"/>
  <c r="HL1332" i="2"/>
  <c r="HK1332" i="2"/>
  <c r="HJ1332" i="2"/>
  <c r="HI1332" i="2"/>
  <c r="HH1332" i="2"/>
  <c r="HG1332" i="2"/>
  <c r="HF1332" i="2"/>
  <c r="HE1332" i="2"/>
  <c r="HD1332" i="2"/>
  <c r="HC1332" i="2"/>
  <c r="HB1332" i="2"/>
  <c r="HA1332" i="2"/>
  <c r="GZ1332" i="2"/>
  <c r="GZ1331" i="2"/>
  <c r="HT1329" i="2"/>
  <c r="HS1329" i="2"/>
  <c r="HR1329" i="2"/>
  <c r="HQ1329" i="2"/>
  <c r="HP1329" i="2"/>
  <c r="HO1329" i="2"/>
  <c r="HN1329" i="2"/>
  <c r="HM1329" i="2"/>
  <c r="HL1329" i="2"/>
  <c r="HK1329" i="2"/>
  <c r="HJ1329" i="2"/>
  <c r="HI1329" i="2"/>
  <c r="HH1329" i="2"/>
  <c r="HG1329" i="2"/>
  <c r="HF1329" i="2"/>
  <c r="HE1329" i="2"/>
  <c r="HD1329" i="2"/>
  <c r="HC1329" i="2"/>
  <c r="HB1329" i="2"/>
  <c r="HA1329" i="2"/>
  <c r="GZ1329" i="2"/>
  <c r="GZ1328" i="2"/>
  <c r="HT1326" i="2"/>
  <c r="HS1326" i="2"/>
  <c r="HR1326" i="2"/>
  <c r="HQ1326" i="2"/>
  <c r="HP1326" i="2"/>
  <c r="HO1326" i="2"/>
  <c r="HN1326" i="2"/>
  <c r="HM1326" i="2"/>
  <c r="HL1326" i="2"/>
  <c r="HK1326" i="2"/>
  <c r="HJ1326" i="2"/>
  <c r="HI1326" i="2"/>
  <c r="HH1326" i="2"/>
  <c r="HG1326" i="2"/>
  <c r="HF1326" i="2"/>
  <c r="HE1326" i="2"/>
  <c r="HD1326" i="2"/>
  <c r="HC1326" i="2"/>
  <c r="HB1326" i="2"/>
  <c r="HA1326" i="2"/>
  <c r="GZ1326" i="2"/>
  <c r="GZ1325" i="2"/>
  <c r="HT1323" i="2"/>
  <c r="HS1323" i="2"/>
  <c r="HR1323" i="2"/>
  <c r="HQ1323" i="2"/>
  <c r="HP1323" i="2"/>
  <c r="HO1323" i="2"/>
  <c r="HN1323" i="2"/>
  <c r="HM1323" i="2"/>
  <c r="HL1323" i="2"/>
  <c r="HK1323" i="2"/>
  <c r="HJ1323" i="2"/>
  <c r="HI1323" i="2"/>
  <c r="HH1323" i="2"/>
  <c r="HG1323" i="2"/>
  <c r="HF1323" i="2"/>
  <c r="HE1323" i="2"/>
  <c r="HD1323" i="2"/>
  <c r="HC1323" i="2"/>
  <c r="HB1323" i="2"/>
  <c r="HA1323" i="2"/>
  <c r="GZ1323" i="2"/>
  <c r="GZ1322" i="2"/>
  <c r="HT1320" i="2"/>
  <c r="HS1320" i="2"/>
  <c r="HR1320" i="2"/>
  <c r="HQ1320" i="2"/>
  <c r="HP1320" i="2"/>
  <c r="HO1320" i="2"/>
  <c r="HN1320" i="2"/>
  <c r="HM1320" i="2"/>
  <c r="HL1320" i="2"/>
  <c r="HK1320" i="2"/>
  <c r="HJ1320" i="2"/>
  <c r="HI1320" i="2"/>
  <c r="HH1320" i="2"/>
  <c r="HG1320" i="2"/>
  <c r="HF1320" i="2"/>
  <c r="HE1320" i="2"/>
  <c r="HD1320" i="2"/>
  <c r="HC1320" i="2"/>
  <c r="HB1320" i="2"/>
  <c r="HA1320" i="2"/>
  <c r="GZ1320" i="2"/>
  <c r="GZ1319" i="2"/>
  <c r="HT1317" i="2"/>
  <c r="HS1317" i="2"/>
  <c r="HR1317" i="2"/>
  <c r="HQ1317" i="2"/>
  <c r="HP1317" i="2"/>
  <c r="HO1317" i="2"/>
  <c r="HN1317" i="2"/>
  <c r="HM1317" i="2"/>
  <c r="HL1317" i="2"/>
  <c r="HK1317" i="2"/>
  <c r="HJ1317" i="2"/>
  <c r="HI1317" i="2"/>
  <c r="HH1317" i="2"/>
  <c r="HG1317" i="2"/>
  <c r="HF1317" i="2"/>
  <c r="HE1317" i="2"/>
  <c r="HD1317" i="2"/>
  <c r="HC1317" i="2"/>
  <c r="HB1317" i="2"/>
  <c r="HA1317" i="2"/>
  <c r="GZ1317" i="2"/>
  <c r="GZ1316" i="2"/>
  <c r="HT1314" i="2"/>
  <c r="HS1314" i="2"/>
  <c r="HR1314" i="2"/>
  <c r="HQ1314" i="2"/>
  <c r="HP1314" i="2"/>
  <c r="HO1314" i="2"/>
  <c r="HN1314" i="2"/>
  <c r="HM1314" i="2"/>
  <c r="HL1314" i="2"/>
  <c r="HK1314" i="2"/>
  <c r="HJ1314" i="2"/>
  <c r="HI1314" i="2"/>
  <c r="HH1314" i="2"/>
  <c r="HG1314" i="2"/>
  <c r="HF1314" i="2"/>
  <c r="HE1314" i="2"/>
  <c r="HD1314" i="2"/>
  <c r="HC1314" i="2"/>
  <c r="HB1314" i="2"/>
  <c r="HA1314" i="2"/>
  <c r="GZ1314" i="2"/>
  <c r="GZ1313" i="2"/>
  <c r="HT1311" i="2"/>
  <c r="HS1311" i="2"/>
  <c r="HR1311" i="2"/>
  <c r="HQ1311" i="2"/>
  <c r="HP1311" i="2"/>
  <c r="HO1311" i="2"/>
  <c r="HN1311" i="2"/>
  <c r="HM1311" i="2"/>
  <c r="HL1311" i="2"/>
  <c r="HK1311" i="2"/>
  <c r="HJ1311" i="2"/>
  <c r="HI1311" i="2"/>
  <c r="HH1311" i="2"/>
  <c r="HG1311" i="2"/>
  <c r="HF1311" i="2"/>
  <c r="HE1311" i="2"/>
  <c r="HD1311" i="2"/>
  <c r="HC1311" i="2"/>
  <c r="HB1311" i="2"/>
  <c r="HA1311" i="2"/>
  <c r="GZ1311" i="2"/>
  <c r="GZ1310" i="2"/>
  <c r="HT1308" i="2"/>
  <c r="HS1308" i="2"/>
  <c r="HR1308" i="2"/>
  <c r="HQ1308" i="2"/>
  <c r="HP1308" i="2"/>
  <c r="HO1308" i="2"/>
  <c r="HN1308" i="2"/>
  <c r="HM1308" i="2"/>
  <c r="HL1308" i="2"/>
  <c r="HK1308" i="2"/>
  <c r="HJ1308" i="2"/>
  <c r="HI1308" i="2"/>
  <c r="HH1308" i="2"/>
  <c r="HG1308" i="2"/>
  <c r="HF1308" i="2"/>
  <c r="HE1308" i="2"/>
  <c r="HD1308" i="2"/>
  <c r="HC1308" i="2"/>
  <c r="HB1308" i="2"/>
  <c r="HA1308" i="2"/>
  <c r="GZ1308" i="2"/>
  <c r="GZ1307" i="2"/>
  <c r="HT1305" i="2"/>
  <c r="HS1305" i="2"/>
  <c r="HR1305" i="2"/>
  <c r="HQ1305" i="2"/>
  <c r="HP1305" i="2"/>
  <c r="HO1305" i="2"/>
  <c r="HN1305" i="2"/>
  <c r="HM1305" i="2"/>
  <c r="HL1305" i="2"/>
  <c r="HK1305" i="2"/>
  <c r="HJ1305" i="2"/>
  <c r="HI1305" i="2"/>
  <c r="HH1305" i="2"/>
  <c r="HG1305" i="2"/>
  <c r="HF1305" i="2"/>
  <c r="HE1305" i="2"/>
  <c r="HD1305" i="2"/>
  <c r="HC1305" i="2"/>
  <c r="HB1305" i="2"/>
  <c r="HA1305" i="2"/>
  <c r="GZ1305" i="2"/>
  <c r="GZ1304" i="2"/>
  <c r="HT1302" i="2"/>
  <c r="HS1302" i="2"/>
  <c r="HR1302" i="2"/>
  <c r="HQ1302" i="2"/>
  <c r="HP1302" i="2"/>
  <c r="HO1302" i="2"/>
  <c r="HN1302" i="2"/>
  <c r="HM1302" i="2"/>
  <c r="HL1302" i="2"/>
  <c r="HK1302" i="2"/>
  <c r="HJ1302" i="2"/>
  <c r="HI1302" i="2"/>
  <c r="HH1302" i="2"/>
  <c r="HG1302" i="2"/>
  <c r="HF1302" i="2"/>
  <c r="HE1302" i="2"/>
  <c r="HD1302" i="2"/>
  <c r="HC1302" i="2"/>
  <c r="HB1302" i="2"/>
  <c r="HA1302" i="2"/>
  <c r="GZ1302" i="2"/>
  <c r="GZ1301" i="2"/>
  <c r="HT1299" i="2"/>
  <c r="HS1299" i="2"/>
  <c r="HR1299" i="2"/>
  <c r="HQ1299" i="2"/>
  <c r="HP1299" i="2"/>
  <c r="HO1299" i="2"/>
  <c r="HN1299" i="2"/>
  <c r="HM1299" i="2"/>
  <c r="HL1299" i="2"/>
  <c r="HK1299" i="2"/>
  <c r="HJ1299" i="2"/>
  <c r="HI1299" i="2"/>
  <c r="HH1299" i="2"/>
  <c r="HG1299" i="2"/>
  <c r="HF1299" i="2"/>
  <c r="HE1299" i="2"/>
  <c r="HD1299" i="2"/>
  <c r="HC1299" i="2"/>
  <c r="HB1299" i="2"/>
  <c r="HA1299" i="2"/>
  <c r="GZ1299" i="2"/>
  <c r="GZ1298" i="2"/>
  <c r="HT1296" i="2"/>
  <c r="HS1296" i="2"/>
  <c r="HR1296" i="2"/>
  <c r="HQ1296" i="2"/>
  <c r="HP1296" i="2"/>
  <c r="HO1296" i="2"/>
  <c r="HN1296" i="2"/>
  <c r="HM1296" i="2"/>
  <c r="HL1296" i="2"/>
  <c r="HK1296" i="2"/>
  <c r="HJ1296" i="2"/>
  <c r="HI1296" i="2"/>
  <c r="HH1296" i="2"/>
  <c r="HG1296" i="2"/>
  <c r="HF1296" i="2"/>
  <c r="HE1296" i="2"/>
  <c r="HD1296" i="2"/>
  <c r="HC1296" i="2"/>
  <c r="HB1296" i="2"/>
  <c r="HA1296" i="2"/>
  <c r="GZ1296" i="2"/>
  <c r="GZ1295" i="2"/>
  <c r="HT1293" i="2"/>
  <c r="HS1293" i="2"/>
  <c r="HR1293" i="2"/>
  <c r="HQ1293" i="2"/>
  <c r="HP1293" i="2"/>
  <c r="HO1293" i="2"/>
  <c r="HN1293" i="2"/>
  <c r="HM1293" i="2"/>
  <c r="HL1293" i="2"/>
  <c r="HK1293" i="2"/>
  <c r="HJ1293" i="2"/>
  <c r="HI1293" i="2"/>
  <c r="HH1293" i="2"/>
  <c r="HG1293" i="2"/>
  <c r="HF1293" i="2"/>
  <c r="HE1293" i="2"/>
  <c r="HD1293" i="2"/>
  <c r="HC1293" i="2"/>
  <c r="HB1293" i="2"/>
  <c r="HA1293" i="2"/>
  <c r="GZ1293" i="2"/>
  <c r="GZ1292" i="2"/>
  <c r="HT1290" i="2"/>
  <c r="HS1290" i="2"/>
  <c r="HR1290" i="2"/>
  <c r="HQ1290" i="2"/>
  <c r="HP1290" i="2"/>
  <c r="HO1290" i="2"/>
  <c r="HN1290" i="2"/>
  <c r="HM1290" i="2"/>
  <c r="HL1290" i="2"/>
  <c r="HK1290" i="2"/>
  <c r="HJ1290" i="2"/>
  <c r="HI1290" i="2"/>
  <c r="HH1290" i="2"/>
  <c r="HG1290" i="2"/>
  <c r="HF1290" i="2"/>
  <c r="HE1290" i="2"/>
  <c r="HD1290" i="2"/>
  <c r="HC1290" i="2"/>
  <c r="HB1290" i="2"/>
  <c r="HA1290" i="2"/>
  <c r="GZ1290" i="2"/>
  <c r="GZ1289" i="2"/>
  <c r="HT1287" i="2"/>
  <c r="HS1287" i="2"/>
  <c r="HR1287" i="2"/>
  <c r="HQ1287" i="2"/>
  <c r="HP1287" i="2"/>
  <c r="HO1287" i="2"/>
  <c r="HN1287" i="2"/>
  <c r="HM1287" i="2"/>
  <c r="HL1287" i="2"/>
  <c r="HK1287" i="2"/>
  <c r="HJ1287" i="2"/>
  <c r="HI1287" i="2"/>
  <c r="HH1287" i="2"/>
  <c r="HG1287" i="2"/>
  <c r="HF1287" i="2"/>
  <c r="HE1287" i="2"/>
  <c r="HD1287" i="2"/>
  <c r="HC1287" i="2"/>
  <c r="HB1287" i="2"/>
  <c r="HA1287" i="2"/>
  <c r="GZ1287" i="2"/>
  <c r="GZ1286" i="2"/>
  <c r="HT1284" i="2"/>
  <c r="HS1284" i="2"/>
  <c r="HR1284" i="2"/>
  <c r="HQ1284" i="2"/>
  <c r="HP1284" i="2"/>
  <c r="HO1284" i="2"/>
  <c r="HN1284" i="2"/>
  <c r="HM1284" i="2"/>
  <c r="HL1284" i="2"/>
  <c r="HK1284" i="2"/>
  <c r="HJ1284" i="2"/>
  <c r="HI1284" i="2"/>
  <c r="HH1284" i="2"/>
  <c r="HG1284" i="2"/>
  <c r="HF1284" i="2"/>
  <c r="HE1284" i="2"/>
  <c r="HD1284" i="2"/>
  <c r="HC1284" i="2"/>
  <c r="HB1284" i="2"/>
  <c r="HA1284" i="2"/>
  <c r="GZ1284" i="2"/>
  <c r="GZ1283" i="2"/>
  <c r="HT1281" i="2"/>
  <c r="HS1281" i="2"/>
  <c r="HR1281" i="2"/>
  <c r="HQ1281" i="2"/>
  <c r="HP1281" i="2"/>
  <c r="HO1281" i="2"/>
  <c r="HN1281" i="2"/>
  <c r="HM1281" i="2"/>
  <c r="HL1281" i="2"/>
  <c r="HK1281" i="2"/>
  <c r="HJ1281" i="2"/>
  <c r="HI1281" i="2"/>
  <c r="HH1281" i="2"/>
  <c r="HG1281" i="2"/>
  <c r="HF1281" i="2"/>
  <c r="HE1281" i="2"/>
  <c r="HD1281" i="2"/>
  <c r="HC1281" i="2"/>
  <c r="HB1281" i="2"/>
  <c r="HA1281" i="2"/>
  <c r="GZ1281" i="2"/>
  <c r="GZ1280" i="2"/>
  <c r="HT1278" i="2"/>
  <c r="HS1278" i="2"/>
  <c r="HR1278" i="2"/>
  <c r="HQ1278" i="2"/>
  <c r="HP1278" i="2"/>
  <c r="HO1278" i="2"/>
  <c r="HN1278" i="2"/>
  <c r="HM1278" i="2"/>
  <c r="HL1278" i="2"/>
  <c r="HK1278" i="2"/>
  <c r="HJ1278" i="2"/>
  <c r="HI1278" i="2"/>
  <c r="HH1278" i="2"/>
  <c r="HG1278" i="2"/>
  <c r="HF1278" i="2"/>
  <c r="HE1278" i="2"/>
  <c r="HD1278" i="2"/>
  <c r="HC1278" i="2"/>
  <c r="HB1278" i="2"/>
  <c r="HA1278" i="2"/>
  <c r="GZ1278" i="2"/>
  <c r="GZ1277" i="2"/>
  <c r="HT1275" i="2"/>
  <c r="HS1275" i="2"/>
  <c r="HR1275" i="2"/>
  <c r="HQ1275" i="2"/>
  <c r="HP1275" i="2"/>
  <c r="HO1275" i="2"/>
  <c r="HN1275" i="2"/>
  <c r="HM1275" i="2"/>
  <c r="HL1275" i="2"/>
  <c r="HK1275" i="2"/>
  <c r="HJ1275" i="2"/>
  <c r="HI1275" i="2"/>
  <c r="HH1275" i="2"/>
  <c r="HG1275" i="2"/>
  <c r="HF1275" i="2"/>
  <c r="HE1275" i="2"/>
  <c r="HD1275" i="2"/>
  <c r="HC1275" i="2"/>
  <c r="HB1275" i="2"/>
  <c r="HA1275" i="2"/>
  <c r="GZ1275" i="2"/>
  <c r="GZ1274" i="2"/>
  <c r="HT1272" i="2"/>
  <c r="HS1272" i="2"/>
  <c r="HR1272" i="2"/>
  <c r="HQ1272" i="2"/>
  <c r="HP1272" i="2"/>
  <c r="HO1272" i="2"/>
  <c r="HN1272" i="2"/>
  <c r="HM1272" i="2"/>
  <c r="HL1272" i="2"/>
  <c r="HK1272" i="2"/>
  <c r="HJ1272" i="2"/>
  <c r="HI1272" i="2"/>
  <c r="HH1272" i="2"/>
  <c r="HG1272" i="2"/>
  <c r="HF1272" i="2"/>
  <c r="HE1272" i="2"/>
  <c r="HD1272" i="2"/>
  <c r="HC1272" i="2"/>
  <c r="HB1272" i="2"/>
  <c r="HA1272" i="2"/>
  <c r="GZ1272" i="2"/>
  <c r="GZ1271" i="2"/>
  <c r="HT1269" i="2"/>
  <c r="HS1269" i="2"/>
  <c r="HR1269" i="2"/>
  <c r="HQ1269" i="2"/>
  <c r="HP1269" i="2"/>
  <c r="HO1269" i="2"/>
  <c r="HN1269" i="2"/>
  <c r="HM1269" i="2"/>
  <c r="HL1269" i="2"/>
  <c r="HK1269" i="2"/>
  <c r="HJ1269" i="2"/>
  <c r="HI1269" i="2"/>
  <c r="HH1269" i="2"/>
  <c r="HG1269" i="2"/>
  <c r="HF1269" i="2"/>
  <c r="HE1269" i="2"/>
  <c r="HD1269" i="2"/>
  <c r="HC1269" i="2"/>
  <c r="HB1269" i="2"/>
  <c r="HA1269" i="2"/>
  <c r="GZ1269" i="2"/>
  <c r="GZ1268" i="2"/>
  <c r="HT1266" i="2"/>
  <c r="HS1266" i="2"/>
  <c r="HR1266" i="2"/>
  <c r="HQ1266" i="2"/>
  <c r="HP1266" i="2"/>
  <c r="HO1266" i="2"/>
  <c r="HN1266" i="2"/>
  <c r="HM1266" i="2"/>
  <c r="HL1266" i="2"/>
  <c r="HK1266" i="2"/>
  <c r="HJ1266" i="2"/>
  <c r="HI1266" i="2"/>
  <c r="HH1266" i="2"/>
  <c r="HG1266" i="2"/>
  <c r="HF1266" i="2"/>
  <c r="HE1266" i="2"/>
  <c r="HD1266" i="2"/>
  <c r="HC1266" i="2"/>
  <c r="HB1266" i="2"/>
  <c r="HA1266" i="2"/>
  <c r="GZ1266" i="2"/>
  <c r="GZ1265" i="2"/>
  <c r="HT1263" i="2"/>
  <c r="HS1263" i="2"/>
  <c r="HR1263" i="2"/>
  <c r="HQ1263" i="2"/>
  <c r="HP1263" i="2"/>
  <c r="HO1263" i="2"/>
  <c r="HN1263" i="2"/>
  <c r="HM1263" i="2"/>
  <c r="HL1263" i="2"/>
  <c r="HK1263" i="2"/>
  <c r="HJ1263" i="2"/>
  <c r="HI1263" i="2"/>
  <c r="HH1263" i="2"/>
  <c r="HG1263" i="2"/>
  <c r="HF1263" i="2"/>
  <c r="HE1263" i="2"/>
  <c r="HD1263" i="2"/>
  <c r="HC1263" i="2"/>
  <c r="HB1263" i="2"/>
  <c r="HA1263" i="2"/>
  <c r="GZ1263" i="2"/>
  <c r="GZ1262" i="2"/>
  <c r="HT1260" i="2"/>
  <c r="HS1260" i="2"/>
  <c r="HR1260" i="2"/>
  <c r="HQ1260" i="2"/>
  <c r="HP1260" i="2"/>
  <c r="HO1260" i="2"/>
  <c r="HN1260" i="2"/>
  <c r="HM1260" i="2"/>
  <c r="HL1260" i="2"/>
  <c r="HK1260" i="2"/>
  <c r="HJ1260" i="2"/>
  <c r="HI1260" i="2"/>
  <c r="HH1260" i="2"/>
  <c r="HG1260" i="2"/>
  <c r="HF1260" i="2"/>
  <c r="HE1260" i="2"/>
  <c r="HD1260" i="2"/>
  <c r="HC1260" i="2"/>
  <c r="HB1260" i="2"/>
  <c r="HA1260" i="2"/>
  <c r="GZ1260" i="2"/>
  <c r="GZ1259" i="2"/>
  <c r="HT1257" i="2"/>
  <c r="HS1257" i="2"/>
  <c r="HR1257" i="2"/>
  <c r="HQ1257" i="2"/>
  <c r="HP1257" i="2"/>
  <c r="HO1257" i="2"/>
  <c r="HN1257" i="2"/>
  <c r="HM1257" i="2"/>
  <c r="HL1257" i="2"/>
  <c r="HK1257" i="2"/>
  <c r="HJ1257" i="2"/>
  <c r="HI1257" i="2"/>
  <c r="HH1257" i="2"/>
  <c r="HG1257" i="2"/>
  <c r="HF1257" i="2"/>
  <c r="HE1257" i="2"/>
  <c r="HD1257" i="2"/>
  <c r="HC1257" i="2"/>
  <c r="HB1257" i="2"/>
  <c r="HA1257" i="2"/>
  <c r="GZ1257" i="2"/>
  <c r="GZ1256" i="2"/>
  <c r="HT1254" i="2"/>
  <c r="HS1254" i="2"/>
  <c r="HR1254" i="2"/>
  <c r="HQ1254" i="2"/>
  <c r="HP1254" i="2"/>
  <c r="HO1254" i="2"/>
  <c r="HN1254" i="2"/>
  <c r="HM1254" i="2"/>
  <c r="HL1254" i="2"/>
  <c r="HK1254" i="2"/>
  <c r="HJ1254" i="2"/>
  <c r="HI1254" i="2"/>
  <c r="HH1254" i="2"/>
  <c r="HG1254" i="2"/>
  <c r="HF1254" i="2"/>
  <c r="HE1254" i="2"/>
  <c r="HD1254" i="2"/>
  <c r="HC1254" i="2"/>
  <c r="HB1254" i="2"/>
  <c r="HA1254" i="2"/>
  <c r="GZ1254" i="2"/>
  <c r="GZ1253" i="2"/>
  <c r="HT1251" i="2"/>
  <c r="HS1251" i="2"/>
  <c r="HR1251" i="2"/>
  <c r="HQ1251" i="2"/>
  <c r="HP1251" i="2"/>
  <c r="HO1251" i="2"/>
  <c r="HN1251" i="2"/>
  <c r="HM1251" i="2"/>
  <c r="HL1251" i="2"/>
  <c r="HK1251" i="2"/>
  <c r="HJ1251" i="2"/>
  <c r="HI1251" i="2"/>
  <c r="HH1251" i="2"/>
  <c r="HG1251" i="2"/>
  <c r="HF1251" i="2"/>
  <c r="HE1251" i="2"/>
  <c r="HD1251" i="2"/>
  <c r="HC1251" i="2"/>
  <c r="HB1251" i="2"/>
  <c r="HA1251" i="2"/>
  <c r="GZ1251" i="2"/>
  <c r="GZ1250" i="2"/>
  <c r="HT1248" i="2"/>
  <c r="HS1248" i="2"/>
  <c r="HR1248" i="2"/>
  <c r="HQ1248" i="2"/>
  <c r="HP1248" i="2"/>
  <c r="HO1248" i="2"/>
  <c r="HN1248" i="2"/>
  <c r="HM1248" i="2"/>
  <c r="HL1248" i="2"/>
  <c r="HK1248" i="2"/>
  <c r="HJ1248" i="2"/>
  <c r="HI1248" i="2"/>
  <c r="HH1248" i="2"/>
  <c r="HG1248" i="2"/>
  <c r="HF1248" i="2"/>
  <c r="HE1248" i="2"/>
  <c r="HD1248" i="2"/>
  <c r="HC1248" i="2"/>
  <c r="HB1248" i="2"/>
  <c r="HA1248" i="2"/>
  <c r="GZ1248" i="2"/>
  <c r="GZ1247" i="2"/>
  <c r="HT1245" i="2"/>
  <c r="HS1245" i="2"/>
  <c r="HR1245" i="2"/>
  <c r="HQ1245" i="2"/>
  <c r="HP1245" i="2"/>
  <c r="HO1245" i="2"/>
  <c r="HN1245" i="2"/>
  <c r="HM1245" i="2"/>
  <c r="HL1245" i="2"/>
  <c r="HK1245" i="2"/>
  <c r="HJ1245" i="2"/>
  <c r="HI1245" i="2"/>
  <c r="HH1245" i="2"/>
  <c r="HG1245" i="2"/>
  <c r="HF1245" i="2"/>
  <c r="HE1245" i="2"/>
  <c r="HD1245" i="2"/>
  <c r="HC1245" i="2"/>
  <c r="HB1245" i="2"/>
  <c r="HA1245" i="2"/>
  <c r="GZ1245" i="2"/>
  <c r="GZ1244" i="2"/>
  <c r="HT1242" i="2"/>
  <c r="HS1242" i="2"/>
  <c r="HR1242" i="2"/>
  <c r="HQ1242" i="2"/>
  <c r="HP1242" i="2"/>
  <c r="HO1242" i="2"/>
  <c r="HN1242" i="2"/>
  <c r="HM1242" i="2"/>
  <c r="HL1242" i="2"/>
  <c r="HK1242" i="2"/>
  <c r="HJ1242" i="2"/>
  <c r="HI1242" i="2"/>
  <c r="HH1242" i="2"/>
  <c r="HG1242" i="2"/>
  <c r="HF1242" i="2"/>
  <c r="HE1242" i="2"/>
  <c r="HD1242" i="2"/>
  <c r="HC1242" i="2"/>
  <c r="HB1242" i="2"/>
  <c r="HA1242" i="2"/>
  <c r="GZ1242" i="2"/>
  <c r="GZ1241" i="2"/>
  <c r="HT1239" i="2"/>
  <c r="HS1239" i="2"/>
  <c r="HR1239" i="2"/>
  <c r="HQ1239" i="2"/>
  <c r="HP1239" i="2"/>
  <c r="HO1239" i="2"/>
  <c r="HN1239" i="2"/>
  <c r="HM1239" i="2"/>
  <c r="HL1239" i="2"/>
  <c r="HK1239" i="2"/>
  <c r="HJ1239" i="2"/>
  <c r="HI1239" i="2"/>
  <c r="HH1239" i="2"/>
  <c r="HG1239" i="2"/>
  <c r="HF1239" i="2"/>
  <c r="HE1239" i="2"/>
  <c r="HD1239" i="2"/>
  <c r="HC1239" i="2"/>
  <c r="HB1239" i="2"/>
  <c r="HA1239" i="2"/>
  <c r="GZ1239" i="2"/>
  <c r="GZ1238" i="2"/>
  <c r="HT1236" i="2"/>
  <c r="HS1236" i="2"/>
  <c r="HR1236" i="2"/>
  <c r="HQ1236" i="2"/>
  <c r="HP1236" i="2"/>
  <c r="HO1236" i="2"/>
  <c r="HN1236" i="2"/>
  <c r="HM1236" i="2"/>
  <c r="HL1236" i="2"/>
  <c r="HK1236" i="2"/>
  <c r="HJ1236" i="2"/>
  <c r="HI1236" i="2"/>
  <c r="HH1236" i="2"/>
  <c r="HG1236" i="2"/>
  <c r="HF1236" i="2"/>
  <c r="HE1236" i="2"/>
  <c r="HD1236" i="2"/>
  <c r="HC1236" i="2"/>
  <c r="HB1236" i="2"/>
  <c r="HA1236" i="2"/>
  <c r="GZ1236" i="2"/>
  <c r="GZ1235" i="2"/>
  <c r="HT1233" i="2"/>
  <c r="HS1233" i="2"/>
  <c r="HR1233" i="2"/>
  <c r="HQ1233" i="2"/>
  <c r="HP1233" i="2"/>
  <c r="HO1233" i="2"/>
  <c r="HN1233" i="2"/>
  <c r="HM1233" i="2"/>
  <c r="HL1233" i="2"/>
  <c r="HK1233" i="2"/>
  <c r="HJ1233" i="2"/>
  <c r="HI1233" i="2"/>
  <c r="HH1233" i="2"/>
  <c r="HG1233" i="2"/>
  <c r="HF1233" i="2"/>
  <c r="HE1233" i="2"/>
  <c r="HD1233" i="2"/>
  <c r="HC1233" i="2"/>
  <c r="HB1233" i="2"/>
  <c r="HA1233" i="2"/>
  <c r="GZ1233" i="2"/>
  <c r="GZ1232" i="2"/>
  <c r="HT1230" i="2"/>
  <c r="HS1230" i="2"/>
  <c r="HR1230" i="2"/>
  <c r="HQ1230" i="2"/>
  <c r="HP1230" i="2"/>
  <c r="HO1230" i="2"/>
  <c r="HN1230" i="2"/>
  <c r="HM1230" i="2"/>
  <c r="HL1230" i="2"/>
  <c r="HK1230" i="2"/>
  <c r="HJ1230" i="2"/>
  <c r="HI1230" i="2"/>
  <c r="HH1230" i="2"/>
  <c r="HG1230" i="2"/>
  <c r="HF1230" i="2"/>
  <c r="HE1230" i="2"/>
  <c r="HD1230" i="2"/>
  <c r="HC1230" i="2"/>
  <c r="HB1230" i="2"/>
  <c r="HA1230" i="2"/>
  <c r="GZ1230" i="2"/>
  <c r="GZ1229" i="2"/>
  <c r="HT1227" i="2"/>
  <c r="HS1227" i="2"/>
  <c r="HR1227" i="2"/>
  <c r="HQ1227" i="2"/>
  <c r="HP1227" i="2"/>
  <c r="HO1227" i="2"/>
  <c r="HN1227" i="2"/>
  <c r="HM1227" i="2"/>
  <c r="HL1227" i="2"/>
  <c r="HK1227" i="2"/>
  <c r="HJ1227" i="2"/>
  <c r="HI1227" i="2"/>
  <c r="HH1227" i="2"/>
  <c r="HG1227" i="2"/>
  <c r="HF1227" i="2"/>
  <c r="HE1227" i="2"/>
  <c r="HD1227" i="2"/>
  <c r="HC1227" i="2"/>
  <c r="HB1227" i="2"/>
  <c r="HA1227" i="2"/>
  <c r="GZ1227" i="2"/>
  <c r="GZ1226" i="2"/>
  <c r="HT1224" i="2"/>
  <c r="HS1224" i="2"/>
  <c r="HR1224" i="2"/>
  <c r="HQ1224" i="2"/>
  <c r="HP1224" i="2"/>
  <c r="HO1224" i="2"/>
  <c r="HN1224" i="2"/>
  <c r="HM1224" i="2"/>
  <c r="HL1224" i="2"/>
  <c r="HK1224" i="2"/>
  <c r="HJ1224" i="2"/>
  <c r="HI1224" i="2"/>
  <c r="HH1224" i="2"/>
  <c r="HG1224" i="2"/>
  <c r="HF1224" i="2"/>
  <c r="HE1224" i="2"/>
  <c r="HD1224" i="2"/>
  <c r="HC1224" i="2"/>
  <c r="HB1224" i="2"/>
  <c r="HA1224" i="2"/>
  <c r="GZ1224" i="2"/>
  <c r="GZ1223" i="2"/>
  <c r="HT1221" i="2"/>
  <c r="HS1221" i="2"/>
  <c r="HR1221" i="2"/>
  <c r="HQ1221" i="2"/>
  <c r="HP1221" i="2"/>
  <c r="HO1221" i="2"/>
  <c r="HN1221" i="2"/>
  <c r="HM1221" i="2"/>
  <c r="HL1221" i="2"/>
  <c r="HK1221" i="2"/>
  <c r="HJ1221" i="2"/>
  <c r="HI1221" i="2"/>
  <c r="HH1221" i="2"/>
  <c r="HG1221" i="2"/>
  <c r="HF1221" i="2"/>
  <c r="HE1221" i="2"/>
  <c r="HD1221" i="2"/>
  <c r="HC1221" i="2"/>
  <c r="HB1221" i="2"/>
  <c r="HA1221" i="2"/>
  <c r="GZ1221" i="2"/>
  <c r="GZ1220" i="2"/>
  <c r="HT1218" i="2"/>
  <c r="HS1218" i="2"/>
  <c r="HR1218" i="2"/>
  <c r="HQ1218" i="2"/>
  <c r="HP1218" i="2"/>
  <c r="HO1218" i="2"/>
  <c r="HN1218" i="2"/>
  <c r="HM1218" i="2"/>
  <c r="HL1218" i="2"/>
  <c r="HK1218" i="2"/>
  <c r="HJ1218" i="2"/>
  <c r="HI1218" i="2"/>
  <c r="HH1218" i="2"/>
  <c r="HG1218" i="2"/>
  <c r="HF1218" i="2"/>
  <c r="HE1218" i="2"/>
  <c r="HD1218" i="2"/>
  <c r="HC1218" i="2"/>
  <c r="HB1218" i="2"/>
  <c r="HA1218" i="2"/>
  <c r="GZ1218" i="2"/>
  <c r="GZ1217" i="2"/>
  <c r="HT1215" i="2"/>
  <c r="HS1215" i="2"/>
  <c r="HR1215" i="2"/>
  <c r="HQ1215" i="2"/>
  <c r="HP1215" i="2"/>
  <c r="HO1215" i="2"/>
  <c r="HN1215" i="2"/>
  <c r="HM1215" i="2"/>
  <c r="HL1215" i="2"/>
  <c r="HK1215" i="2"/>
  <c r="HJ1215" i="2"/>
  <c r="HI1215" i="2"/>
  <c r="HH1215" i="2"/>
  <c r="HG1215" i="2"/>
  <c r="HF1215" i="2"/>
  <c r="HE1215" i="2"/>
  <c r="HD1215" i="2"/>
  <c r="HC1215" i="2"/>
  <c r="HB1215" i="2"/>
  <c r="HA1215" i="2"/>
  <c r="GZ1215" i="2"/>
  <c r="GZ1214" i="2"/>
  <c r="HT1212" i="2"/>
  <c r="HS1212" i="2"/>
  <c r="HR1212" i="2"/>
  <c r="HQ1212" i="2"/>
  <c r="HP1212" i="2"/>
  <c r="HO1212" i="2"/>
  <c r="HN1212" i="2"/>
  <c r="HM1212" i="2"/>
  <c r="HL1212" i="2"/>
  <c r="HK1212" i="2"/>
  <c r="HJ1212" i="2"/>
  <c r="HI1212" i="2"/>
  <c r="HH1212" i="2"/>
  <c r="HG1212" i="2"/>
  <c r="HF1212" i="2"/>
  <c r="HE1212" i="2"/>
  <c r="HD1212" i="2"/>
  <c r="HC1212" i="2"/>
  <c r="HB1212" i="2"/>
  <c r="HA1212" i="2"/>
  <c r="GZ1212" i="2"/>
  <c r="GZ1211" i="2"/>
  <c r="HT1209" i="2"/>
  <c r="HS1209" i="2"/>
  <c r="HR1209" i="2"/>
  <c r="HQ1209" i="2"/>
  <c r="HP1209" i="2"/>
  <c r="HO1209" i="2"/>
  <c r="HN1209" i="2"/>
  <c r="HM1209" i="2"/>
  <c r="HL1209" i="2"/>
  <c r="HK1209" i="2"/>
  <c r="HJ1209" i="2"/>
  <c r="HI1209" i="2"/>
  <c r="HH1209" i="2"/>
  <c r="HG1209" i="2"/>
  <c r="HF1209" i="2"/>
  <c r="HE1209" i="2"/>
  <c r="HD1209" i="2"/>
  <c r="HC1209" i="2"/>
  <c r="HB1209" i="2"/>
  <c r="HA1209" i="2"/>
  <c r="GZ1209" i="2"/>
  <c r="GZ1208" i="2"/>
  <c r="HT1206" i="2"/>
  <c r="HS1206" i="2"/>
  <c r="HR1206" i="2"/>
  <c r="HQ1206" i="2"/>
  <c r="HP1206" i="2"/>
  <c r="HO1206" i="2"/>
  <c r="HN1206" i="2"/>
  <c r="HM1206" i="2"/>
  <c r="HL1206" i="2"/>
  <c r="HK1206" i="2"/>
  <c r="HJ1206" i="2"/>
  <c r="HI1206" i="2"/>
  <c r="HH1206" i="2"/>
  <c r="HG1206" i="2"/>
  <c r="HF1206" i="2"/>
  <c r="HE1206" i="2"/>
  <c r="HD1206" i="2"/>
  <c r="HC1206" i="2"/>
  <c r="HB1206" i="2"/>
  <c r="HA1206" i="2"/>
  <c r="GZ1206" i="2"/>
  <c r="GZ1205" i="2"/>
  <c r="HT1203" i="2"/>
  <c r="HS1203" i="2"/>
  <c r="HR1203" i="2"/>
  <c r="HQ1203" i="2"/>
  <c r="HP1203" i="2"/>
  <c r="HO1203" i="2"/>
  <c r="HN1203" i="2"/>
  <c r="HM1203" i="2"/>
  <c r="HL1203" i="2"/>
  <c r="HK1203" i="2"/>
  <c r="HJ1203" i="2"/>
  <c r="HI1203" i="2"/>
  <c r="HH1203" i="2"/>
  <c r="HG1203" i="2"/>
  <c r="HF1203" i="2"/>
  <c r="HE1203" i="2"/>
  <c r="HD1203" i="2"/>
  <c r="HC1203" i="2"/>
  <c r="HB1203" i="2"/>
  <c r="HA1203" i="2"/>
  <c r="GZ1203" i="2"/>
  <c r="GZ1202" i="2"/>
  <c r="HT1200" i="2"/>
  <c r="HS1200" i="2"/>
  <c r="HR1200" i="2"/>
  <c r="HQ1200" i="2"/>
  <c r="HP1200" i="2"/>
  <c r="HO1200" i="2"/>
  <c r="HN1200" i="2"/>
  <c r="HM1200" i="2"/>
  <c r="HL1200" i="2"/>
  <c r="HK1200" i="2"/>
  <c r="HJ1200" i="2"/>
  <c r="HI1200" i="2"/>
  <c r="HH1200" i="2"/>
  <c r="HG1200" i="2"/>
  <c r="HF1200" i="2"/>
  <c r="HE1200" i="2"/>
  <c r="HD1200" i="2"/>
  <c r="HC1200" i="2"/>
  <c r="HB1200" i="2"/>
  <c r="HA1200" i="2"/>
  <c r="GZ1200" i="2"/>
  <c r="GZ1199" i="2"/>
  <c r="HT1197" i="2"/>
  <c r="HS1197" i="2"/>
  <c r="HR1197" i="2"/>
  <c r="HQ1197" i="2"/>
  <c r="HP1197" i="2"/>
  <c r="HO1197" i="2"/>
  <c r="HN1197" i="2"/>
  <c r="HM1197" i="2"/>
  <c r="HL1197" i="2"/>
  <c r="HK1197" i="2"/>
  <c r="HJ1197" i="2"/>
  <c r="HI1197" i="2"/>
  <c r="HH1197" i="2"/>
  <c r="HG1197" i="2"/>
  <c r="HF1197" i="2"/>
  <c r="HE1197" i="2"/>
  <c r="HD1197" i="2"/>
  <c r="HC1197" i="2"/>
  <c r="HB1197" i="2"/>
  <c r="HA1197" i="2"/>
  <c r="GZ1197" i="2"/>
  <c r="GZ1196" i="2"/>
  <c r="HT1194" i="2"/>
  <c r="HS1194" i="2"/>
  <c r="HR1194" i="2"/>
  <c r="HQ1194" i="2"/>
  <c r="HP1194" i="2"/>
  <c r="HO1194" i="2"/>
  <c r="HN1194" i="2"/>
  <c r="HM1194" i="2"/>
  <c r="HL1194" i="2"/>
  <c r="HK1194" i="2"/>
  <c r="HJ1194" i="2"/>
  <c r="HI1194" i="2"/>
  <c r="HH1194" i="2"/>
  <c r="HG1194" i="2"/>
  <c r="HF1194" i="2"/>
  <c r="HE1194" i="2"/>
  <c r="HD1194" i="2"/>
  <c r="HC1194" i="2"/>
  <c r="HB1194" i="2"/>
  <c r="HA1194" i="2"/>
  <c r="GZ1194" i="2"/>
  <c r="GZ1193" i="2"/>
  <c r="HT1191" i="2"/>
  <c r="HS1191" i="2"/>
  <c r="HR1191" i="2"/>
  <c r="HQ1191" i="2"/>
  <c r="HP1191" i="2"/>
  <c r="HO1191" i="2"/>
  <c r="HN1191" i="2"/>
  <c r="HM1191" i="2"/>
  <c r="HL1191" i="2"/>
  <c r="HK1191" i="2"/>
  <c r="HJ1191" i="2"/>
  <c r="HI1191" i="2"/>
  <c r="HH1191" i="2"/>
  <c r="HG1191" i="2"/>
  <c r="HF1191" i="2"/>
  <c r="HE1191" i="2"/>
  <c r="HD1191" i="2"/>
  <c r="HC1191" i="2"/>
  <c r="HB1191" i="2"/>
  <c r="HA1191" i="2"/>
  <c r="GZ1191" i="2"/>
  <c r="GZ1190" i="2"/>
  <c r="HT1188" i="2"/>
  <c r="HS1188" i="2"/>
  <c r="HR1188" i="2"/>
  <c r="HQ1188" i="2"/>
  <c r="HP1188" i="2"/>
  <c r="HO1188" i="2"/>
  <c r="HN1188" i="2"/>
  <c r="HM1188" i="2"/>
  <c r="HL1188" i="2"/>
  <c r="HK1188" i="2"/>
  <c r="HJ1188" i="2"/>
  <c r="HI1188" i="2"/>
  <c r="HH1188" i="2"/>
  <c r="HG1188" i="2"/>
  <c r="HF1188" i="2"/>
  <c r="HE1188" i="2"/>
  <c r="HD1188" i="2"/>
  <c r="HC1188" i="2"/>
  <c r="HB1188" i="2"/>
  <c r="HA1188" i="2"/>
  <c r="GZ1188" i="2"/>
  <c r="GZ1187" i="2"/>
  <c r="HT1185" i="2"/>
  <c r="HS1185" i="2"/>
  <c r="HR1185" i="2"/>
  <c r="HQ1185" i="2"/>
  <c r="HP1185" i="2"/>
  <c r="HO1185" i="2"/>
  <c r="HN1185" i="2"/>
  <c r="HM1185" i="2"/>
  <c r="HL1185" i="2"/>
  <c r="HK1185" i="2"/>
  <c r="HJ1185" i="2"/>
  <c r="HI1185" i="2"/>
  <c r="HH1185" i="2"/>
  <c r="HG1185" i="2"/>
  <c r="HF1185" i="2"/>
  <c r="HE1185" i="2"/>
  <c r="HD1185" i="2"/>
  <c r="HC1185" i="2"/>
  <c r="HB1185" i="2"/>
  <c r="HA1185" i="2"/>
  <c r="GZ1185" i="2"/>
  <c r="GZ1184" i="2"/>
  <c r="HT1182" i="2"/>
  <c r="HS1182" i="2"/>
  <c r="HR1182" i="2"/>
  <c r="HQ1182" i="2"/>
  <c r="HP1182" i="2"/>
  <c r="HO1182" i="2"/>
  <c r="HN1182" i="2"/>
  <c r="HM1182" i="2"/>
  <c r="HL1182" i="2"/>
  <c r="HK1182" i="2"/>
  <c r="HJ1182" i="2"/>
  <c r="HI1182" i="2"/>
  <c r="HH1182" i="2"/>
  <c r="HG1182" i="2"/>
  <c r="HF1182" i="2"/>
  <c r="HE1182" i="2"/>
  <c r="HD1182" i="2"/>
  <c r="HC1182" i="2"/>
  <c r="HB1182" i="2"/>
  <c r="HA1182" i="2"/>
  <c r="GZ1182" i="2"/>
  <c r="GZ1181" i="2"/>
  <c r="HT1179" i="2"/>
  <c r="HS1179" i="2"/>
  <c r="HR1179" i="2"/>
  <c r="HQ1179" i="2"/>
  <c r="HP1179" i="2"/>
  <c r="HO1179" i="2"/>
  <c r="HN1179" i="2"/>
  <c r="HM1179" i="2"/>
  <c r="HL1179" i="2"/>
  <c r="HK1179" i="2"/>
  <c r="HJ1179" i="2"/>
  <c r="HI1179" i="2"/>
  <c r="HH1179" i="2"/>
  <c r="HG1179" i="2"/>
  <c r="HF1179" i="2"/>
  <c r="HE1179" i="2"/>
  <c r="HD1179" i="2"/>
  <c r="HC1179" i="2"/>
  <c r="HB1179" i="2"/>
  <c r="HA1179" i="2"/>
  <c r="GZ1179" i="2"/>
  <c r="GZ1178" i="2"/>
  <c r="HT1176" i="2"/>
  <c r="HS1176" i="2"/>
  <c r="HR1176" i="2"/>
  <c r="HQ1176" i="2"/>
  <c r="HP1176" i="2"/>
  <c r="HO1176" i="2"/>
  <c r="HN1176" i="2"/>
  <c r="HM1176" i="2"/>
  <c r="HL1176" i="2"/>
  <c r="HK1176" i="2"/>
  <c r="HJ1176" i="2"/>
  <c r="HI1176" i="2"/>
  <c r="HH1176" i="2"/>
  <c r="HG1176" i="2"/>
  <c r="HF1176" i="2"/>
  <c r="HE1176" i="2"/>
  <c r="HD1176" i="2"/>
  <c r="HC1176" i="2"/>
  <c r="HB1176" i="2"/>
  <c r="HA1176" i="2"/>
  <c r="GZ1176" i="2"/>
  <c r="GZ1175" i="2"/>
  <c r="HT1173" i="2"/>
  <c r="HS1173" i="2"/>
  <c r="HR1173" i="2"/>
  <c r="HQ1173" i="2"/>
  <c r="HP1173" i="2"/>
  <c r="HO1173" i="2"/>
  <c r="HN1173" i="2"/>
  <c r="HM1173" i="2"/>
  <c r="HL1173" i="2"/>
  <c r="HK1173" i="2"/>
  <c r="HJ1173" i="2"/>
  <c r="HI1173" i="2"/>
  <c r="HH1173" i="2"/>
  <c r="HG1173" i="2"/>
  <c r="HF1173" i="2"/>
  <c r="HE1173" i="2"/>
  <c r="HD1173" i="2"/>
  <c r="HC1173" i="2"/>
  <c r="HB1173" i="2"/>
  <c r="HA1173" i="2"/>
  <c r="GZ1173" i="2"/>
  <c r="GZ1172" i="2"/>
  <c r="HT1170" i="2"/>
  <c r="HS1170" i="2"/>
  <c r="HR1170" i="2"/>
  <c r="HQ1170" i="2"/>
  <c r="HP1170" i="2"/>
  <c r="HO1170" i="2"/>
  <c r="HN1170" i="2"/>
  <c r="HM1170" i="2"/>
  <c r="HL1170" i="2"/>
  <c r="HK1170" i="2"/>
  <c r="HJ1170" i="2"/>
  <c r="HI1170" i="2"/>
  <c r="HH1170" i="2"/>
  <c r="HG1170" i="2"/>
  <c r="HF1170" i="2"/>
  <c r="HE1170" i="2"/>
  <c r="HD1170" i="2"/>
  <c r="HC1170" i="2"/>
  <c r="HB1170" i="2"/>
  <c r="HA1170" i="2"/>
  <c r="GZ1170" i="2"/>
  <c r="GZ1169" i="2"/>
  <c r="HT1167" i="2"/>
  <c r="HS1167" i="2"/>
  <c r="HR1167" i="2"/>
  <c r="HQ1167" i="2"/>
  <c r="HP1167" i="2"/>
  <c r="HO1167" i="2"/>
  <c r="HN1167" i="2"/>
  <c r="HM1167" i="2"/>
  <c r="HL1167" i="2"/>
  <c r="HK1167" i="2"/>
  <c r="HJ1167" i="2"/>
  <c r="HI1167" i="2"/>
  <c r="HH1167" i="2"/>
  <c r="HG1167" i="2"/>
  <c r="HF1167" i="2"/>
  <c r="HE1167" i="2"/>
  <c r="HD1167" i="2"/>
  <c r="HC1167" i="2"/>
  <c r="HB1167" i="2"/>
  <c r="HA1167" i="2"/>
  <c r="GZ1167" i="2"/>
  <c r="GZ1166" i="2"/>
  <c r="HT1164" i="2"/>
  <c r="HS1164" i="2"/>
  <c r="HR1164" i="2"/>
  <c r="HQ1164" i="2"/>
  <c r="HP1164" i="2"/>
  <c r="HO1164" i="2"/>
  <c r="HN1164" i="2"/>
  <c r="HM1164" i="2"/>
  <c r="HL1164" i="2"/>
  <c r="HK1164" i="2"/>
  <c r="HJ1164" i="2"/>
  <c r="HI1164" i="2"/>
  <c r="HH1164" i="2"/>
  <c r="HG1164" i="2"/>
  <c r="HF1164" i="2"/>
  <c r="HE1164" i="2"/>
  <c r="HD1164" i="2"/>
  <c r="HC1164" i="2"/>
  <c r="HB1164" i="2"/>
  <c r="HA1164" i="2"/>
  <c r="GZ1164" i="2"/>
  <c r="GZ1163" i="2"/>
  <c r="HT1161" i="2"/>
  <c r="HS1161" i="2"/>
  <c r="HR1161" i="2"/>
  <c r="HQ1161" i="2"/>
  <c r="HP1161" i="2"/>
  <c r="HO1161" i="2"/>
  <c r="HN1161" i="2"/>
  <c r="HM1161" i="2"/>
  <c r="HL1161" i="2"/>
  <c r="HK1161" i="2"/>
  <c r="HJ1161" i="2"/>
  <c r="HI1161" i="2"/>
  <c r="HH1161" i="2"/>
  <c r="HG1161" i="2"/>
  <c r="HF1161" i="2"/>
  <c r="HE1161" i="2"/>
  <c r="HD1161" i="2"/>
  <c r="HC1161" i="2"/>
  <c r="HB1161" i="2"/>
  <c r="HA1161" i="2"/>
  <c r="GZ1161" i="2"/>
  <c r="GZ1160" i="2"/>
  <c r="HT1158" i="2"/>
  <c r="HS1158" i="2"/>
  <c r="HR1158" i="2"/>
  <c r="HQ1158" i="2"/>
  <c r="HP1158" i="2"/>
  <c r="HO1158" i="2"/>
  <c r="HN1158" i="2"/>
  <c r="HM1158" i="2"/>
  <c r="HL1158" i="2"/>
  <c r="HK1158" i="2"/>
  <c r="HJ1158" i="2"/>
  <c r="HI1158" i="2"/>
  <c r="HH1158" i="2"/>
  <c r="HG1158" i="2"/>
  <c r="HF1158" i="2"/>
  <c r="HE1158" i="2"/>
  <c r="HD1158" i="2"/>
  <c r="HC1158" i="2"/>
  <c r="HB1158" i="2"/>
  <c r="HA1158" i="2"/>
  <c r="GZ1158" i="2"/>
  <c r="GZ1157" i="2"/>
  <c r="HT1155" i="2"/>
  <c r="HS1155" i="2"/>
  <c r="HR1155" i="2"/>
  <c r="HQ1155" i="2"/>
  <c r="HP1155" i="2"/>
  <c r="HO1155" i="2"/>
  <c r="HN1155" i="2"/>
  <c r="HM1155" i="2"/>
  <c r="HL1155" i="2"/>
  <c r="HK1155" i="2"/>
  <c r="HJ1155" i="2"/>
  <c r="HI1155" i="2"/>
  <c r="HH1155" i="2"/>
  <c r="HG1155" i="2"/>
  <c r="HF1155" i="2"/>
  <c r="HE1155" i="2"/>
  <c r="HD1155" i="2"/>
  <c r="HC1155" i="2"/>
  <c r="HB1155" i="2"/>
  <c r="HA1155" i="2"/>
  <c r="GZ1155" i="2"/>
  <c r="GZ1154" i="2"/>
  <c r="HT1152" i="2"/>
  <c r="HS1152" i="2"/>
  <c r="HR1152" i="2"/>
  <c r="HQ1152" i="2"/>
  <c r="HP1152" i="2"/>
  <c r="HO1152" i="2"/>
  <c r="HN1152" i="2"/>
  <c r="HM1152" i="2"/>
  <c r="HL1152" i="2"/>
  <c r="HK1152" i="2"/>
  <c r="HJ1152" i="2"/>
  <c r="HI1152" i="2"/>
  <c r="HH1152" i="2"/>
  <c r="HG1152" i="2"/>
  <c r="HF1152" i="2"/>
  <c r="HE1152" i="2"/>
  <c r="HD1152" i="2"/>
  <c r="HC1152" i="2"/>
  <c r="HB1152" i="2"/>
  <c r="HA1152" i="2"/>
  <c r="GZ1152" i="2"/>
  <c r="GZ1151" i="2"/>
  <c r="HT1149" i="2"/>
  <c r="HS1149" i="2"/>
  <c r="HR1149" i="2"/>
  <c r="HQ1149" i="2"/>
  <c r="HP1149" i="2"/>
  <c r="HO1149" i="2"/>
  <c r="HN1149" i="2"/>
  <c r="HM1149" i="2"/>
  <c r="HL1149" i="2"/>
  <c r="HK1149" i="2"/>
  <c r="HJ1149" i="2"/>
  <c r="HI1149" i="2"/>
  <c r="HH1149" i="2"/>
  <c r="HG1149" i="2"/>
  <c r="HF1149" i="2"/>
  <c r="HE1149" i="2"/>
  <c r="HD1149" i="2"/>
  <c r="HC1149" i="2"/>
  <c r="HB1149" i="2"/>
  <c r="HA1149" i="2"/>
  <c r="GZ1149" i="2"/>
  <c r="GZ1148" i="2"/>
  <c r="HT1146" i="2"/>
  <c r="HS1146" i="2"/>
  <c r="HR1146" i="2"/>
  <c r="HQ1146" i="2"/>
  <c r="HP1146" i="2"/>
  <c r="HO1146" i="2"/>
  <c r="HN1146" i="2"/>
  <c r="HM1146" i="2"/>
  <c r="HL1146" i="2"/>
  <c r="HK1146" i="2"/>
  <c r="HJ1146" i="2"/>
  <c r="HI1146" i="2"/>
  <c r="HH1146" i="2"/>
  <c r="HG1146" i="2"/>
  <c r="HF1146" i="2"/>
  <c r="HE1146" i="2"/>
  <c r="HD1146" i="2"/>
  <c r="HC1146" i="2"/>
  <c r="HB1146" i="2"/>
  <c r="HA1146" i="2"/>
  <c r="GZ1146" i="2"/>
  <c r="GZ1145" i="2"/>
  <c r="HT1143" i="2"/>
  <c r="HS1143" i="2"/>
  <c r="HR1143" i="2"/>
  <c r="HQ1143" i="2"/>
  <c r="HP1143" i="2"/>
  <c r="HO1143" i="2"/>
  <c r="HN1143" i="2"/>
  <c r="HM1143" i="2"/>
  <c r="HL1143" i="2"/>
  <c r="HK1143" i="2"/>
  <c r="HJ1143" i="2"/>
  <c r="HI1143" i="2"/>
  <c r="HH1143" i="2"/>
  <c r="HG1143" i="2"/>
  <c r="HF1143" i="2"/>
  <c r="HE1143" i="2"/>
  <c r="HD1143" i="2"/>
  <c r="HC1143" i="2"/>
  <c r="HB1143" i="2"/>
  <c r="HA1143" i="2"/>
  <c r="GZ1143" i="2"/>
  <c r="GZ1142" i="2"/>
  <c r="HT1140" i="2"/>
  <c r="HS1140" i="2"/>
  <c r="HR1140" i="2"/>
  <c r="HQ1140" i="2"/>
  <c r="HP1140" i="2"/>
  <c r="HO1140" i="2"/>
  <c r="HN1140" i="2"/>
  <c r="HM1140" i="2"/>
  <c r="HL1140" i="2"/>
  <c r="HK1140" i="2"/>
  <c r="HJ1140" i="2"/>
  <c r="HI1140" i="2"/>
  <c r="HH1140" i="2"/>
  <c r="HG1140" i="2"/>
  <c r="HF1140" i="2"/>
  <c r="HE1140" i="2"/>
  <c r="HD1140" i="2"/>
  <c r="HC1140" i="2"/>
  <c r="HB1140" i="2"/>
  <c r="HA1140" i="2"/>
  <c r="GZ1140" i="2"/>
  <c r="GZ1139" i="2"/>
  <c r="HT1137" i="2"/>
  <c r="HS1137" i="2"/>
  <c r="HR1137" i="2"/>
  <c r="HQ1137" i="2"/>
  <c r="HP1137" i="2"/>
  <c r="HO1137" i="2"/>
  <c r="HN1137" i="2"/>
  <c r="HM1137" i="2"/>
  <c r="HL1137" i="2"/>
  <c r="HK1137" i="2"/>
  <c r="HJ1137" i="2"/>
  <c r="HI1137" i="2"/>
  <c r="HH1137" i="2"/>
  <c r="HG1137" i="2"/>
  <c r="HF1137" i="2"/>
  <c r="HE1137" i="2"/>
  <c r="HD1137" i="2"/>
  <c r="HC1137" i="2"/>
  <c r="HB1137" i="2"/>
  <c r="HA1137" i="2"/>
  <c r="GZ1137" i="2"/>
  <c r="GZ1136" i="2"/>
  <c r="HT1134" i="2"/>
  <c r="HS1134" i="2"/>
  <c r="HR1134" i="2"/>
  <c r="HQ1134" i="2"/>
  <c r="HP1134" i="2"/>
  <c r="HO1134" i="2"/>
  <c r="HN1134" i="2"/>
  <c r="HM1134" i="2"/>
  <c r="HL1134" i="2"/>
  <c r="HK1134" i="2"/>
  <c r="HJ1134" i="2"/>
  <c r="HI1134" i="2"/>
  <c r="HH1134" i="2"/>
  <c r="HG1134" i="2"/>
  <c r="HF1134" i="2"/>
  <c r="HE1134" i="2"/>
  <c r="HD1134" i="2"/>
  <c r="HC1134" i="2"/>
  <c r="HB1134" i="2"/>
  <c r="HA1134" i="2"/>
  <c r="GZ1134" i="2"/>
  <c r="GZ1133" i="2"/>
  <c r="HT1131" i="2"/>
  <c r="HS1131" i="2"/>
  <c r="HR1131" i="2"/>
  <c r="HQ1131" i="2"/>
  <c r="HP1131" i="2"/>
  <c r="HO1131" i="2"/>
  <c r="HN1131" i="2"/>
  <c r="HM1131" i="2"/>
  <c r="HL1131" i="2"/>
  <c r="HK1131" i="2"/>
  <c r="HJ1131" i="2"/>
  <c r="HI1131" i="2"/>
  <c r="HH1131" i="2"/>
  <c r="HG1131" i="2"/>
  <c r="HF1131" i="2"/>
  <c r="HE1131" i="2"/>
  <c r="HD1131" i="2"/>
  <c r="HC1131" i="2"/>
  <c r="HB1131" i="2"/>
  <c r="HA1131" i="2"/>
  <c r="GZ1131" i="2"/>
  <c r="GZ1130" i="2"/>
  <c r="HT1128" i="2"/>
  <c r="HS1128" i="2"/>
  <c r="HR1128" i="2"/>
  <c r="HQ1128" i="2"/>
  <c r="HP1128" i="2"/>
  <c r="HO1128" i="2"/>
  <c r="HN1128" i="2"/>
  <c r="HM1128" i="2"/>
  <c r="HL1128" i="2"/>
  <c r="HK1128" i="2"/>
  <c r="HJ1128" i="2"/>
  <c r="HI1128" i="2"/>
  <c r="HH1128" i="2"/>
  <c r="HG1128" i="2"/>
  <c r="HF1128" i="2"/>
  <c r="HE1128" i="2"/>
  <c r="HD1128" i="2"/>
  <c r="HC1128" i="2"/>
  <c r="HB1128" i="2"/>
  <c r="HA1128" i="2"/>
  <c r="GZ1128" i="2"/>
  <c r="GZ1127" i="2"/>
  <c r="HT1125" i="2"/>
  <c r="HS1125" i="2"/>
  <c r="HR1125" i="2"/>
  <c r="HQ1125" i="2"/>
  <c r="HP1125" i="2"/>
  <c r="HO1125" i="2"/>
  <c r="HN1125" i="2"/>
  <c r="HM1125" i="2"/>
  <c r="HL1125" i="2"/>
  <c r="HK1125" i="2"/>
  <c r="HJ1125" i="2"/>
  <c r="HI1125" i="2"/>
  <c r="HH1125" i="2"/>
  <c r="HG1125" i="2"/>
  <c r="HF1125" i="2"/>
  <c r="HE1125" i="2"/>
  <c r="HD1125" i="2"/>
  <c r="HC1125" i="2"/>
  <c r="HB1125" i="2"/>
  <c r="HA1125" i="2"/>
  <c r="GZ1125" i="2"/>
  <c r="GZ1124" i="2"/>
  <c r="HT1122" i="2"/>
  <c r="HS1122" i="2"/>
  <c r="HR1122" i="2"/>
  <c r="HQ1122" i="2"/>
  <c r="HP1122" i="2"/>
  <c r="HO1122" i="2"/>
  <c r="HN1122" i="2"/>
  <c r="HM1122" i="2"/>
  <c r="HL1122" i="2"/>
  <c r="HK1122" i="2"/>
  <c r="HJ1122" i="2"/>
  <c r="HI1122" i="2"/>
  <c r="HH1122" i="2"/>
  <c r="HG1122" i="2"/>
  <c r="HF1122" i="2"/>
  <c r="HE1122" i="2"/>
  <c r="HD1122" i="2"/>
  <c r="HC1122" i="2"/>
  <c r="HB1122" i="2"/>
  <c r="HA1122" i="2"/>
  <c r="GZ1122" i="2"/>
  <c r="GZ1121" i="2"/>
  <c r="HT1119" i="2"/>
  <c r="HS1119" i="2"/>
  <c r="HR1119" i="2"/>
  <c r="HQ1119" i="2"/>
  <c r="HP1119" i="2"/>
  <c r="HO1119" i="2"/>
  <c r="HN1119" i="2"/>
  <c r="HM1119" i="2"/>
  <c r="HL1119" i="2"/>
  <c r="HK1119" i="2"/>
  <c r="HJ1119" i="2"/>
  <c r="HI1119" i="2"/>
  <c r="HH1119" i="2"/>
  <c r="HG1119" i="2"/>
  <c r="HF1119" i="2"/>
  <c r="HE1119" i="2"/>
  <c r="HD1119" i="2"/>
  <c r="HC1119" i="2"/>
  <c r="HB1119" i="2"/>
  <c r="HA1119" i="2"/>
  <c r="GZ1119" i="2"/>
  <c r="GZ1118" i="2"/>
  <c r="HT1116" i="2"/>
  <c r="HS1116" i="2"/>
  <c r="HR1116" i="2"/>
  <c r="HQ1116" i="2"/>
  <c r="HP1116" i="2"/>
  <c r="HO1116" i="2"/>
  <c r="HN1116" i="2"/>
  <c r="HM1116" i="2"/>
  <c r="HL1116" i="2"/>
  <c r="HK1116" i="2"/>
  <c r="HJ1116" i="2"/>
  <c r="HI1116" i="2"/>
  <c r="HH1116" i="2"/>
  <c r="HG1116" i="2"/>
  <c r="HF1116" i="2"/>
  <c r="HE1116" i="2"/>
  <c r="HD1116" i="2"/>
  <c r="HC1116" i="2"/>
  <c r="HB1116" i="2"/>
  <c r="HA1116" i="2"/>
  <c r="GZ1116" i="2"/>
  <c r="GZ1115" i="2"/>
  <c r="HT1113" i="2"/>
  <c r="HS1113" i="2"/>
  <c r="HR1113" i="2"/>
  <c r="HQ1113" i="2"/>
  <c r="HP1113" i="2"/>
  <c r="HO1113" i="2"/>
  <c r="HN1113" i="2"/>
  <c r="HM1113" i="2"/>
  <c r="HL1113" i="2"/>
  <c r="HK1113" i="2"/>
  <c r="HJ1113" i="2"/>
  <c r="HI1113" i="2"/>
  <c r="HH1113" i="2"/>
  <c r="HG1113" i="2"/>
  <c r="HF1113" i="2"/>
  <c r="HE1113" i="2"/>
  <c r="HD1113" i="2"/>
  <c r="HC1113" i="2"/>
  <c r="HB1113" i="2"/>
  <c r="HA1113" i="2"/>
  <c r="GZ1113" i="2"/>
  <c r="GZ1112" i="2"/>
  <c r="HT1110" i="2"/>
  <c r="HS1110" i="2"/>
  <c r="HR1110" i="2"/>
  <c r="HQ1110" i="2"/>
  <c r="HP1110" i="2"/>
  <c r="HO1110" i="2"/>
  <c r="HN1110" i="2"/>
  <c r="HM1110" i="2"/>
  <c r="HL1110" i="2"/>
  <c r="HK1110" i="2"/>
  <c r="HJ1110" i="2"/>
  <c r="HI1110" i="2"/>
  <c r="HH1110" i="2"/>
  <c r="HG1110" i="2"/>
  <c r="HF1110" i="2"/>
  <c r="HE1110" i="2"/>
  <c r="HD1110" i="2"/>
  <c r="HC1110" i="2"/>
  <c r="HB1110" i="2"/>
  <c r="HA1110" i="2"/>
  <c r="GZ1110" i="2"/>
  <c r="GZ1109" i="2"/>
  <c r="HT1107" i="2"/>
  <c r="HS1107" i="2"/>
  <c r="HR1107" i="2"/>
  <c r="HQ1107" i="2"/>
  <c r="HP1107" i="2"/>
  <c r="HO1107" i="2"/>
  <c r="HN1107" i="2"/>
  <c r="HM1107" i="2"/>
  <c r="HL1107" i="2"/>
  <c r="HK1107" i="2"/>
  <c r="HJ1107" i="2"/>
  <c r="HI1107" i="2"/>
  <c r="HH1107" i="2"/>
  <c r="HG1107" i="2"/>
  <c r="HF1107" i="2"/>
  <c r="HE1107" i="2"/>
  <c r="HD1107" i="2"/>
  <c r="HC1107" i="2"/>
  <c r="HB1107" i="2"/>
  <c r="HA1107" i="2"/>
  <c r="GZ1107" i="2"/>
  <c r="GZ1106" i="2"/>
  <c r="HT1104" i="2"/>
  <c r="HS1104" i="2"/>
  <c r="HR1104" i="2"/>
  <c r="HQ1104" i="2"/>
  <c r="HP1104" i="2"/>
  <c r="HO1104" i="2"/>
  <c r="HN1104" i="2"/>
  <c r="HM1104" i="2"/>
  <c r="HL1104" i="2"/>
  <c r="HK1104" i="2"/>
  <c r="HJ1104" i="2"/>
  <c r="HI1104" i="2"/>
  <c r="HH1104" i="2"/>
  <c r="HG1104" i="2"/>
  <c r="HF1104" i="2"/>
  <c r="HE1104" i="2"/>
  <c r="HD1104" i="2"/>
  <c r="HC1104" i="2"/>
  <c r="HB1104" i="2"/>
  <c r="HA1104" i="2"/>
  <c r="GZ1104" i="2"/>
  <c r="GZ1103" i="2"/>
  <c r="HT1101" i="2"/>
  <c r="HS1101" i="2"/>
  <c r="HR1101" i="2"/>
  <c r="HQ1101" i="2"/>
  <c r="HP1101" i="2"/>
  <c r="HO1101" i="2"/>
  <c r="HN1101" i="2"/>
  <c r="HM1101" i="2"/>
  <c r="HL1101" i="2"/>
  <c r="HK1101" i="2"/>
  <c r="HJ1101" i="2"/>
  <c r="HI1101" i="2"/>
  <c r="HH1101" i="2"/>
  <c r="HG1101" i="2"/>
  <c r="HF1101" i="2"/>
  <c r="HE1101" i="2"/>
  <c r="HD1101" i="2"/>
  <c r="HC1101" i="2"/>
  <c r="HB1101" i="2"/>
  <c r="HA1101" i="2"/>
  <c r="GZ1101" i="2"/>
  <c r="GZ1100" i="2"/>
  <c r="HT1098" i="2"/>
  <c r="HS1098" i="2"/>
  <c r="HR1098" i="2"/>
  <c r="HQ1098" i="2"/>
  <c r="HP1098" i="2"/>
  <c r="HO1098" i="2"/>
  <c r="HN1098" i="2"/>
  <c r="HM1098" i="2"/>
  <c r="HL1098" i="2"/>
  <c r="HK1098" i="2"/>
  <c r="HJ1098" i="2"/>
  <c r="HI1098" i="2"/>
  <c r="HH1098" i="2"/>
  <c r="HG1098" i="2"/>
  <c r="HF1098" i="2"/>
  <c r="HE1098" i="2"/>
  <c r="HD1098" i="2"/>
  <c r="HC1098" i="2"/>
  <c r="HB1098" i="2"/>
  <c r="HA1098" i="2"/>
  <c r="GZ1098" i="2"/>
  <c r="GZ1097" i="2"/>
  <c r="HT1095" i="2"/>
  <c r="HS1095" i="2"/>
  <c r="HR1095" i="2"/>
  <c r="HQ1095" i="2"/>
  <c r="HP1095" i="2"/>
  <c r="HO1095" i="2"/>
  <c r="HN1095" i="2"/>
  <c r="HM1095" i="2"/>
  <c r="HL1095" i="2"/>
  <c r="HK1095" i="2"/>
  <c r="HJ1095" i="2"/>
  <c r="HI1095" i="2"/>
  <c r="HH1095" i="2"/>
  <c r="HG1095" i="2"/>
  <c r="HF1095" i="2"/>
  <c r="HE1095" i="2"/>
  <c r="HD1095" i="2"/>
  <c r="HC1095" i="2"/>
  <c r="HB1095" i="2"/>
  <c r="HA1095" i="2"/>
  <c r="GZ1095" i="2"/>
  <c r="GZ1094" i="2"/>
  <c r="HT1092" i="2"/>
  <c r="HS1092" i="2"/>
  <c r="HR1092" i="2"/>
  <c r="HQ1092" i="2"/>
  <c r="HP1092" i="2"/>
  <c r="HO1092" i="2"/>
  <c r="HN1092" i="2"/>
  <c r="HM1092" i="2"/>
  <c r="HL1092" i="2"/>
  <c r="HK1092" i="2"/>
  <c r="HJ1092" i="2"/>
  <c r="HI1092" i="2"/>
  <c r="HH1092" i="2"/>
  <c r="HG1092" i="2"/>
  <c r="HF1092" i="2"/>
  <c r="HE1092" i="2"/>
  <c r="HD1092" i="2"/>
  <c r="HC1092" i="2"/>
  <c r="HB1092" i="2"/>
  <c r="HA1092" i="2"/>
  <c r="GZ1092" i="2"/>
  <c r="GZ1091" i="2"/>
  <c r="HT1089" i="2"/>
  <c r="HS1089" i="2"/>
  <c r="HR1089" i="2"/>
  <c r="HQ1089" i="2"/>
  <c r="HP1089" i="2"/>
  <c r="HO1089" i="2"/>
  <c r="HN1089" i="2"/>
  <c r="HM1089" i="2"/>
  <c r="HL1089" i="2"/>
  <c r="HK1089" i="2"/>
  <c r="HJ1089" i="2"/>
  <c r="HI1089" i="2"/>
  <c r="HH1089" i="2"/>
  <c r="HG1089" i="2"/>
  <c r="HF1089" i="2"/>
  <c r="HE1089" i="2"/>
  <c r="HD1089" i="2"/>
  <c r="HC1089" i="2"/>
  <c r="HB1089" i="2"/>
  <c r="HA1089" i="2"/>
  <c r="GZ1089" i="2"/>
  <c r="GZ1088" i="2"/>
  <c r="HT1086" i="2"/>
  <c r="HS1086" i="2"/>
  <c r="HR1086" i="2"/>
  <c r="HQ1086" i="2"/>
  <c r="HP1086" i="2"/>
  <c r="HO1086" i="2"/>
  <c r="HN1086" i="2"/>
  <c r="HM1086" i="2"/>
  <c r="HL1086" i="2"/>
  <c r="HK1086" i="2"/>
  <c r="HJ1086" i="2"/>
  <c r="HI1086" i="2"/>
  <c r="HH1086" i="2"/>
  <c r="HG1086" i="2"/>
  <c r="HF1086" i="2"/>
  <c r="HE1086" i="2"/>
  <c r="HD1086" i="2"/>
  <c r="HC1086" i="2"/>
  <c r="HB1086" i="2"/>
  <c r="HA1086" i="2"/>
  <c r="GZ1086" i="2"/>
  <c r="GZ1085" i="2"/>
  <c r="HT1083" i="2"/>
  <c r="HS1083" i="2"/>
  <c r="HR1083" i="2"/>
  <c r="HQ1083" i="2"/>
  <c r="HP1083" i="2"/>
  <c r="HO1083" i="2"/>
  <c r="HN1083" i="2"/>
  <c r="HM1083" i="2"/>
  <c r="HL1083" i="2"/>
  <c r="HK1083" i="2"/>
  <c r="HJ1083" i="2"/>
  <c r="HI1083" i="2"/>
  <c r="HH1083" i="2"/>
  <c r="HG1083" i="2"/>
  <c r="HF1083" i="2"/>
  <c r="HE1083" i="2"/>
  <c r="HD1083" i="2"/>
  <c r="HC1083" i="2"/>
  <c r="HB1083" i="2"/>
  <c r="HA1083" i="2"/>
  <c r="GZ1083" i="2"/>
  <c r="GZ1082" i="2"/>
  <c r="HT1080" i="2"/>
  <c r="HS1080" i="2"/>
  <c r="HR1080" i="2"/>
  <c r="HQ1080" i="2"/>
  <c r="HP1080" i="2"/>
  <c r="HO1080" i="2"/>
  <c r="HN1080" i="2"/>
  <c r="HM1080" i="2"/>
  <c r="HL1080" i="2"/>
  <c r="HK1080" i="2"/>
  <c r="HJ1080" i="2"/>
  <c r="HI1080" i="2"/>
  <c r="HH1080" i="2"/>
  <c r="HG1080" i="2"/>
  <c r="HF1080" i="2"/>
  <c r="HE1080" i="2"/>
  <c r="HD1080" i="2"/>
  <c r="HC1080" i="2"/>
  <c r="HB1080" i="2"/>
  <c r="HA1080" i="2"/>
  <c r="GZ1080" i="2"/>
  <c r="GZ1079" i="2"/>
  <c r="HT1077" i="2"/>
  <c r="HS1077" i="2"/>
  <c r="HR1077" i="2"/>
  <c r="HQ1077" i="2"/>
  <c r="HP1077" i="2"/>
  <c r="HO1077" i="2"/>
  <c r="HN1077" i="2"/>
  <c r="HM1077" i="2"/>
  <c r="HL1077" i="2"/>
  <c r="HK1077" i="2"/>
  <c r="HJ1077" i="2"/>
  <c r="HI1077" i="2"/>
  <c r="HH1077" i="2"/>
  <c r="HG1077" i="2"/>
  <c r="HF1077" i="2"/>
  <c r="HE1077" i="2"/>
  <c r="HD1077" i="2"/>
  <c r="HC1077" i="2"/>
  <c r="HB1077" i="2"/>
  <c r="HA1077" i="2"/>
  <c r="GZ1077" i="2"/>
  <c r="GZ1076" i="2"/>
  <c r="HT1074" i="2"/>
  <c r="HS1074" i="2"/>
  <c r="HR1074" i="2"/>
  <c r="HQ1074" i="2"/>
  <c r="HP1074" i="2"/>
  <c r="HO1074" i="2"/>
  <c r="HN1074" i="2"/>
  <c r="HM1074" i="2"/>
  <c r="HL1074" i="2"/>
  <c r="HK1074" i="2"/>
  <c r="HJ1074" i="2"/>
  <c r="HI1074" i="2"/>
  <c r="HH1074" i="2"/>
  <c r="HG1074" i="2"/>
  <c r="HF1074" i="2"/>
  <c r="HE1074" i="2"/>
  <c r="HD1074" i="2"/>
  <c r="HC1074" i="2"/>
  <c r="HB1074" i="2"/>
  <c r="HA1074" i="2"/>
  <c r="GZ1074" i="2"/>
  <c r="GZ1073" i="2"/>
  <c r="HT1071" i="2"/>
  <c r="HS1071" i="2"/>
  <c r="HR1071" i="2"/>
  <c r="HQ1071" i="2"/>
  <c r="HP1071" i="2"/>
  <c r="HO1071" i="2"/>
  <c r="HN1071" i="2"/>
  <c r="HM1071" i="2"/>
  <c r="HL1071" i="2"/>
  <c r="HK1071" i="2"/>
  <c r="HJ1071" i="2"/>
  <c r="HI1071" i="2"/>
  <c r="HH1071" i="2"/>
  <c r="HG1071" i="2"/>
  <c r="HF1071" i="2"/>
  <c r="HE1071" i="2"/>
  <c r="HD1071" i="2"/>
  <c r="HC1071" i="2"/>
  <c r="HB1071" i="2"/>
  <c r="HA1071" i="2"/>
  <c r="GZ1071" i="2"/>
  <c r="GZ1070" i="2"/>
  <c r="HT1068" i="2"/>
  <c r="HS1068" i="2"/>
  <c r="HR1068" i="2"/>
  <c r="HQ1068" i="2"/>
  <c r="HP1068" i="2"/>
  <c r="HO1068" i="2"/>
  <c r="HN1068" i="2"/>
  <c r="HM1068" i="2"/>
  <c r="HL1068" i="2"/>
  <c r="HK1068" i="2"/>
  <c r="HJ1068" i="2"/>
  <c r="HI1068" i="2"/>
  <c r="HH1068" i="2"/>
  <c r="HG1068" i="2"/>
  <c r="HF1068" i="2"/>
  <c r="HE1068" i="2"/>
  <c r="HD1068" i="2"/>
  <c r="HC1068" i="2"/>
  <c r="HB1068" i="2"/>
  <c r="HA1068" i="2"/>
  <c r="GZ1068" i="2"/>
  <c r="GZ1067" i="2"/>
  <c r="HT1065" i="2"/>
  <c r="HS1065" i="2"/>
  <c r="HR1065" i="2"/>
  <c r="HQ1065" i="2"/>
  <c r="HP1065" i="2"/>
  <c r="HO1065" i="2"/>
  <c r="HN1065" i="2"/>
  <c r="HM1065" i="2"/>
  <c r="HL1065" i="2"/>
  <c r="HK1065" i="2"/>
  <c r="HJ1065" i="2"/>
  <c r="HI1065" i="2"/>
  <c r="HH1065" i="2"/>
  <c r="HG1065" i="2"/>
  <c r="HF1065" i="2"/>
  <c r="HE1065" i="2"/>
  <c r="HD1065" i="2"/>
  <c r="HC1065" i="2"/>
  <c r="HB1065" i="2"/>
  <c r="HA1065" i="2"/>
  <c r="GZ1065" i="2"/>
  <c r="GZ1064" i="2"/>
  <c r="HT1062" i="2"/>
  <c r="HS1062" i="2"/>
  <c r="HR1062" i="2"/>
  <c r="HQ1062" i="2"/>
  <c r="HP1062" i="2"/>
  <c r="HO1062" i="2"/>
  <c r="HN1062" i="2"/>
  <c r="HM1062" i="2"/>
  <c r="HL1062" i="2"/>
  <c r="HK1062" i="2"/>
  <c r="HJ1062" i="2"/>
  <c r="HI1062" i="2"/>
  <c r="HH1062" i="2"/>
  <c r="HG1062" i="2"/>
  <c r="HF1062" i="2"/>
  <c r="HE1062" i="2"/>
  <c r="HD1062" i="2"/>
  <c r="HC1062" i="2"/>
  <c r="HB1062" i="2"/>
  <c r="HA1062" i="2"/>
  <c r="GZ1062" i="2"/>
  <c r="GZ1061" i="2"/>
  <c r="HT1059" i="2"/>
  <c r="HS1059" i="2"/>
  <c r="HR1059" i="2"/>
  <c r="HQ1059" i="2"/>
  <c r="HP1059" i="2"/>
  <c r="HO1059" i="2"/>
  <c r="HN1059" i="2"/>
  <c r="HM1059" i="2"/>
  <c r="HL1059" i="2"/>
  <c r="HK1059" i="2"/>
  <c r="HJ1059" i="2"/>
  <c r="HI1059" i="2"/>
  <c r="HH1059" i="2"/>
  <c r="HG1059" i="2"/>
  <c r="HF1059" i="2"/>
  <c r="HE1059" i="2"/>
  <c r="HD1059" i="2"/>
  <c r="HC1059" i="2"/>
  <c r="HB1059" i="2"/>
  <c r="HA1059" i="2"/>
  <c r="GZ1059" i="2"/>
  <c r="GZ1058" i="2"/>
  <c r="HT1056" i="2"/>
  <c r="HS1056" i="2"/>
  <c r="HR1056" i="2"/>
  <c r="HQ1056" i="2"/>
  <c r="HP1056" i="2"/>
  <c r="HO1056" i="2"/>
  <c r="HN1056" i="2"/>
  <c r="HM1056" i="2"/>
  <c r="HL1056" i="2"/>
  <c r="HK1056" i="2"/>
  <c r="HJ1056" i="2"/>
  <c r="HI1056" i="2"/>
  <c r="HH1056" i="2"/>
  <c r="HG1056" i="2"/>
  <c r="HF1056" i="2"/>
  <c r="HE1056" i="2"/>
  <c r="HD1056" i="2"/>
  <c r="HC1056" i="2"/>
  <c r="HB1056" i="2"/>
  <c r="HA1056" i="2"/>
  <c r="GZ1056" i="2"/>
  <c r="GZ1055" i="2"/>
  <c r="HT1053" i="2"/>
  <c r="HS1053" i="2"/>
  <c r="HR1053" i="2"/>
  <c r="HQ1053" i="2"/>
  <c r="HP1053" i="2"/>
  <c r="HO1053" i="2"/>
  <c r="HN1053" i="2"/>
  <c r="HM1053" i="2"/>
  <c r="HL1053" i="2"/>
  <c r="HK1053" i="2"/>
  <c r="HJ1053" i="2"/>
  <c r="HI1053" i="2"/>
  <c r="HH1053" i="2"/>
  <c r="HG1053" i="2"/>
  <c r="HF1053" i="2"/>
  <c r="HE1053" i="2"/>
  <c r="HD1053" i="2"/>
  <c r="HC1053" i="2"/>
  <c r="HB1053" i="2"/>
  <c r="HA1053" i="2"/>
  <c r="GZ1053" i="2"/>
  <c r="GZ1052" i="2"/>
  <c r="HT1050" i="2"/>
  <c r="HS1050" i="2"/>
  <c r="HR1050" i="2"/>
  <c r="HQ1050" i="2"/>
  <c r="HP1050" i="2"/>
  <c r="HO1050" i="2"/>
  <c r="HN1050" i="2"/>
  <c r="HM1050" i="2"/>
  <c r="HL1050" i="2"/>
  <c r="HK1050" i="2"/>
  <c r="HJ1050" i="2"/>
  <c r="HI1050" i="2"/>
  <c r="HH1050" i="2"/>
  <c r="HG1050" i="2"/>
  <c r="HF1050" i="2"/>
  <c r="HE1050" i="2"/>
  <c r="HD1050" i="2"/>
  <c r="HC1050" i="2"/>
  <c r="HB1050" i="2"/>
  <c r="HA1050" i="2"/>
  <c r="GZ1050" i="2"/>
  <c r="GZ1049" i="2"/>
  <c r="HT1047" i="2"/>
  <c r="HS1047" i="2"/>
  <c r="HR1047" i="2"/>
  <c r="HQ1047" i="2"/>
  <c r="HP1047" i="2"/>
  <c r="HO1047" i="2"/>
  <c r="HN1047" i="2"/>
  <c r="HM1047" i="2"/>
  <c r="HL1047" i="2"/>
  <c r="HK1047" i="2"/>
  <c r="HJ1047" i="2"/>
  <c r="HI1047" i="2"/>
  <c r="HH1047" i="2"/>
  <c r="HG1047" i="2"/>
  <c r="HF1047" i="2"/>
  <c r="HE1047" i="2"/>
  <c r="HD1047" i="2"/>
  <c r="HC1047" i="2"/>
  <c r="HB1047" i="2"/>
  <c r="HA1047" i="2"/>
  <c r="GZ1047" i="2"/>
  <c r="GZ1046" i="2"/>
  <c r="HT1044" i="2"/>
  <c r="HS1044" i="2"/>
  <c r="HR1044" i="2"/>
  <c r="HQ1044" i="2"/>
  <c r="HP1044" i="2"/>
  <c r="HO1044" i="2"/>
  <c r="HN1044" i="2"/>
  <c r="HM1044" i="2"/>
  <c r="HL1044" i="2"/>
  <c r="HK1044" i="2"/>
  <c r="HJ1044" i="2"/>
  <c r="HI1044" i="2"/>
  <c r="HH1044" i="2"/>
  <c r="HG1044" i="2"/>
  <c r="HF1044" i="2"/>
  <c r="HE1044" i="2"/>
  <c r="HD1044" i="2"/>
  <c r="HC1044" i="2"/>
  <c r="HB1044" i="2"/>
  <c r="HA1044" i="2"/>
  <c r="GZ1044" i="2"/>
  <c r="GZ1043" i="2"/>
  <c r="HT1041" i="2"/>
  <c r="HS1041" i="2"/>
  <c r="HR1041" i="2"/>
  <c r="HQ1041" i="2"/>
  <c r="HP1041" i="2"/>
  <c r="HO1041" i="2"/>
  <c r="HN1041" i="2"/>
  <c r="HM1041" i="2"/>
  <c r="HL1041" i="2"/>
  <c r="HK1041" i="2"/>
  <c r="HJ1041" i="2"/>
  <c r="HI1041" i="2"/>
  <c r="HH1041" i="2"/>
  <c r="HG1041" i="2"/>
  <c r="HF1041" i="2"/>
  <c r="HE1041" i="2"/>
  <c r="HD1041" i="2"/>
  <c r="HC1041" i="2"/>
  <c r="HB1041" i="2"/>
  <c r="HA1041" i="2"/>
  <c r="GZ1041" i="2"/>
  <c r="GZ1040" i="2"/>
  <c r="HT1038" i="2"/>
  <c r="HS1038" i="2"/>
  <c r="HR1038" i="2"/>
  <c r="HQ1038" i="2"/>
  <c r="HP1038" i="2"/>
  <c r="HO1038" i="2"/>
  <c r="HN1038" i="2"/>
  <c r="HM1038" i="2"/>
  <c r="HL1038" i="2"/>
  <c r="HK1038" i="2"/>
  <c r="HJ1038" i="2"/>
  <c r="HI1038" i="2"/>
  <c r="HH1038" i="2"/>
  <c r="HG1038" i="2"/>
  <c r="HF1038" i="2"/>
  <c r="HE1038" i="2"/>
  <c r="HD1038" i="2"/>
  <c r="HC1038" i="2"/>
  <c r="HB1038" i="2"/>
  <c r="HA1038" i="2"/>
  <c r="GZ1038" i="2"/>
  <c r="GZ1037" i="2"/>
  <c r="HT1035" i="2"/>
  <c r="HS1035" i="2"/>
  <c r="HR1035" i="2"/>
  <c r="HQ1035" i="2"/>
  <c r="HP1035" i="2"/>
  <c r="HO1035" i="2"/>
  <c r="HN1035" i="2"/>
  <c r="HM1035" i="2"/>
  <c r="HL1035" i="2"/>
  <c r="HK1035" i="2"/>
  <c r="HJ1035" i="2"/>
  <c r="HI1035" i="2"/>
  <c r="HH1035" i="2"/>
  <c r="HG1035" i="2"/>
  <c r="HF1035" i="2"/>
  <c r="HE1035" i="2"/>
  <c r="HD1035" i="2"/>
  <c r="HC1035" i="2"/>
  <c r="HB1035" i="2"/>
  <c r="HA1035" i="2"/>
  <c r="GZ1035" i="2"/>
  <c r="GZ1034" i="2"/>
  <c r="HT1032" i="2"/>
  <c r="HS1032" i="2"/>
  <c r="HR1032" i="2"/>
  <c r="HQ1032" i="2"/>
  <c r="HP1032" i="2"/>
  <c r="HO1032" i="2"/>
  <c r="HN1032" i="2"/>
  <c r="HM1032" i="2"/>
  <c r="HL1032" i="2"/>
  <c r="HK1032" i="2"/>
  <c r="HJ1032" i="2"/>
  <c r="HI1032" i="2"/>
  <c r="HH1032" i="2"/>
  <c r="HG1032" i="2"/>
  <c r="HF1032" i="2"/>
  <c r="HE1032" i="2"/>
  <c r="HD1032" i="2"/>
  <c r="HC1032" i="2"/>
  <c r="HB1032" i="2"/>
  <c r="HA1032" i="2"/>
  <c r="GZ1032" i="2"/>
  <c r="GZ1031" i="2"/>
  <c r="HT1029" i="2"/>
  <c r="HS1029" i="2"/>
  <c r="HR1029" i="2"/>
  <c r="HQ1029" i="2"/>
  <c r="HP1029" i="2"/>
  <c r="HO1029" i="2"/>
  <c r="HN1029" i="2"/>
  <c r="HM1029" i="2"/>
  <c r="HL1029" i="2"/>
  <c r="HK1029" i="2"/>
  <c r="HJ1029" i="2"/>
  <c r="HI1029" i="2"/>
  <c r="HH1029" i="2"/>
  <c r="HG1029" i="2"/>
  <c r="HF1029" i="2"/>
  <c r="HE1029" i="2"/>
  <c r="HD1029" i="2"/>
  <c r="HC1029" i="2"/>
  <c r="HB1029" i="2"/>
  <c r="HA1029" i="2"/>
  <c r="GZ1029" i="2"/>
  <c r="GZ1028" i="2"/>
  <c r="HT1026" i="2"/>
  <c r="HS1026" i="2"/>
  <c r="HR1026" i="2"/>
  <c r="HQ1026" i="2"/>
  <c r="HP1026" i="2"/>
  <c r="HO1026" i="2"/>
  <c r="HN1026" i="2"/>
  <c r="HM1026" i="2"/>
  <c r="HL1026" i="2"/>
  <c r="HK1026" i="2"/>
  <c r="HJ1026" i="2"/>
  <c r="HI1026" i="2"/>
  <c r="HH1026" i="2"/>
  <c r="HG1026" i="2"/>
  <c r="HF1026" i="2"/>
  <c r="HE1026" i="2"/>
  <c r="HD1026" i="2"/>
  <c r="HC1026" i="2"/>
  <c r="HB1026" i="2"/>
  <c r="HA1026" i="2"/>
  <c r="GZ1026" i="2"/>
  <c r="GZ1025" i="2"/>
  <c r="HT1023" i="2"/>
  <c r="HS1023" i="2"/>
  <c r="HR1023" i="2"/>
  <c r="HQ1023" i="2"/>
  <c r="HP1023" i="2"/>
  <c r="HO1023" i="2"/>
  <c r="HN1023" i="2"/>
  <c r="HM1023" i="2"/>
  <c r="HL1023" i="2"/>
  <c r="HK1023" i="2"/>
  <c r="HJ1023" i="2"/>
  <c r="HI1023" i="2"/>
  <c r="HH1023" i="2"/>
  <c r="HG1023" i="2"/>
  <c r="HF1023" i="2"/>
  <c r="HE1023" i="2"/>
  <c r="HD1023" i="2"/>
  <c r="HC1023" i="2"/>
  <c r="HB1023" i="2"/>
  <c r="HA1023" i="2"/>
  <c r="GZ1023" i="2"/>
  <c r="GZ1022" i="2"/>
  <c r="HT1020" i="2"/>
  <c r="HS1020" i="2"/>
  <c r="HR1020" i="2"/>
  <c r="HQ1020" i="2"/>
  <c r="HP1020" i="2"/>
  <c r="HO1020" i="2"/>
  <c r="HN1020" i="2"/>
  <c r="HM1020" i="2"/>
  <c r="HL1020" i="2"/>
  <c r="HK1020" i="2"/>
  <c r="HJ1020" i="2"/>
  <c r="HI1020" i="2"/>
  <c r="HH1020" i="2"/>
  <c r="HG1020" i="2"/>
  <c r="HF1020" i="2"/>
  <c r="HE1020" i="2"/>
  <c r="HD1020" i="2"/>
  <c r="HC1020" i="2"/>
  <c r="HB1020" i="2"/>
  <c r="HA1020" i="2"/>
  <c r="GZ1020" i="2"/>
  <c r="GZ1019" i="2"/>
  <c r="HT1017" i="2"/>
  <c r="HS1017" i="2"/>
  <c r="HR1017" i="2"/>
  <c r="HQ1017" i="2"/>
  <c r="HP1017" i="2"/>
  <c r="HO1017" i="2"/>
  <c r="HN1017" i="2"/>
  <c r="HM1017" i="2"/>
  <c r="HL1017" i="2"/>
  <c r="HK1017" i="2"/>
  <c r="HJ1017" i="2"/>
  <c r="HI1017" i="2"/>
  <c r="HH1017" i="2"/>
  <c r="HG1017" i="2"/>
  <c r="HF1017" i="2"/>
  <c r="HE1017" i="2"/>
  <c r="HD1017" i="2"/>
  <c r="HC1017" i="2"/>
  <c r="HB1017" i="2"/>
  <c r="HA1017" i="2"/>
  <c r="GZ1017" i="2"/>
  <c r="GZ1016" i="2"/>
  <c r="HT1014" i="2"/>
  <c r="HS1014" i="2"/>
  <c r="HR1014" i="2"/>
  <c r="HQ1014" i="2"/>
  <c r="HP1014" i="2"/>
  <c r="HO1014" i="2"/>
  <c r="HN1014" i="2"/>
  <c r="HM1014" i="2"/>
  <c r="HL1014" i="2"/>
  <c r="HK1014" i="2"/>
  <c r="HJ1014" i="2"/>
  <c r="HI1014" i="2"/>
  <c r="HH1014" i="2"/>
  <c r="HG1014" i="2"/>
  <c r="HF1014" i="2"/>
  <c r="HE1014" i="2"/>
  <c r="HD1014" i="2"/>
  <c r="HC1014" i="2"/>
  <c r="HB1014" i="2"/>
  <c r="HA1014" i="2"/>
  <c r="GZ1014" i="2"/>
  <c r="GZ1013" i="2"/>
  <c r="HT1011" i="2"/>
  <c r="HS1011" i="2"/>
  <c r="HR1011" i="2"/>
  <c r="HQ1011" i="2"/>
  <c r="HP1011" i="2"/>
  <c r="HO1011" i="2"/>
  <c r="HN1011" i="2"/>
  <c r="HM1011" i="2"/>
  <c r="HL1011" i="2"/>
  <c r="HK1011" i="2"/>
  <c r="HJ1011" i="2"/>
  <c r="HI1011" i="2"/>
  <c r="HH1011" i="2"/>
  <c r="HG1011" i="2"/>
  <c r="HF1011" i="2"/>
  <c r="HE1011" i="2"/>
  <c r="HD1011" i="2"/>
  <c r="HC1011" i="2"/>
  <c r="HB1011" i="2"/>
  <c r="HA1011" i="2"/>
  <c r="GZ1011" i="2"/>
  <c r="GZ1010" i="2"/>
  <c r="HT1008" i="2"/>
  <c r="HS1008" i="2"/>
  <c r="HR1008" i="2"/>
  <c r="HQ1008" i="2"/>
  <c r="HP1008" i="2"/>
  <c r="HO1008" i="2"/>
  <c r="HN1008" i="2"/>
  <c r="HM1008" i="2"/>
  <c r="HL1008" i="2"/>
  <c r="HK1008" i="2"/>
  <c r="HJ1008" i="2"/>
  <c r="HI1008" i="2"/>
  <c r="HH1008" i="2"/>
  <c r="HG1008" i="2"/>
  <c r="HF1008" i="2"/>
  <c r="HE1008" i="2"/>
  <c r="HD1008" i="2"/>
  <c r="HC1008" i="2"/>
  <c r="HB1008" i="2"/>
  <c r="HA1008" i="2"/>
  <c r="GZ1008" i="2"/>
  <c r="GZ1007" i="2"/>
  <c r="HT1005" i="2"/>
  <c r="HS1005" i="2"/>
  <c r="HR1005" i="2"/>
  <c r="HQ1005" i="2"/>
  <c r="HP1005" i="2"/>
  <c r="HO1005" i="2"/>
  <c r="HN1005" i="2"/>
  <c r="HM1005" i="2"/>
  <c r="HL1005" i="2"/>
  <c r="HK1005" i="2"/>
  <c r="HJ1005" i="2"/>
  <c r="HI1005" i="2"/>
  <c r="HH1005" i="2"/>
  <c r="HG1005" i="2"/>
  <c r="HF1005" i="2"/>
  <c r="HE1005" i="2"/>
  <c r="HD1005" i="2"/>
  <c r="HC1005" i="2"/>
  <c r="HB1005" i="2"/>
  <c r="HA1005" i="2"/>
  <c r="GZ1005" i="2"/>
  <c r="GZ1004" i="2"/>
  <c r="HT1002" i="2"/>
  <c r="HS1002" i="2"/>
  <c r="HR1002" i="2"/>
  <c r="HQ1002" i="2"/>
  <c r="HP1002" i="2"/>
  <c r="HO1002" i="2"/>
  <c r="HN1002" i="2"/>
  <c r="HM1002" i="2"/>
  <c r="HL1002" i="2"/>
  <c r="HK1002" i="2"/>
  <c r="HJ1002" i="2"/>
  <c r="HI1002" i="2"/>
  <c r="HH1002" i="2"/>
  <c r="HG1002" i="2"/>
  <c r="HF1002" i="2"/>
  <c r="HE1002" i="2"/>
  <c r="HD1002" i="2"/>
  <c r="HC1002" i="2"/>
  <c r="HB1002" i="2"/>
  <c r="HA1002" i="2"/>
  <c r="GZ1002" i="2"/>
  <c r="GZ1001" i="2"/>
  <c r="HT999" i="2"/>
  <c r="HS999" i="2"/>
  <c r="HR999" i="2"/>
  <c r="HQ999" i="2"/>
  <c r="HP999" i="2"/>
  <c r="HO999" i="2"/>
  <c r="HN999" i="2"/>
  <c r="HM999" i="2"/>
  <c r="HL999" i="2"/>
  <c r="HK999" i="2"/>
  <c r="HJ999" i="2"/>
  <c r="HI999" i="2"/>
  <c r="HH999" i="2"/>
  <c r="HG999" i="2"/>
  <c r="HF999" i="2"/>
  <c r="HE999" i="2"/>
  <c r="HD999" i="2"/>
  <c r="HC999" i="2"/>
  <c r="HB999" i="2"/>
  <c r="HA999" i="2"/>
  <c r="GZ999" i="2"/>
  <c r="GZ998" i="2"/>
  <c r="HT996" i="2"/>
  <c r="HS996" i="2"/>
  <c r="HR996" i="2"/>
  <c r="HQ996" i="2"/>
  <c r="HP996" i="2"/>
  <c r="HO996" i="2"/>
  <c r="HN996" i="2"/>
  <c r="HM996" i="2"/>
  <c r="HL996" i="2"/>
  <c r="HK996" i="2"/>
  <c r="HJ996" i="2"/>
  <c r="HI996" i="2"/>
  <c r="HH996" i="2"/>
  <c r="HG996" i="2"/>
  <c r="HF996" i="2"/>
  <c r="HE996" i="2"/>
  <c r="HD996" i="2"/>
  <c r="HC996" i="2"/>
  <c r="HB996" i="2"/>
  <c r="HA996" i="2"/>
  <c r="GZ996" i="2"/>
  <c r="GZ995" i="2"/>
  <c r="HT993" i="2"/>
  <c r="HS993" i="2"/>
  <c r="HR993" i="2"/>
  <c r="HQ993" i="2"/>
  <c r="HP993" i="2"/>
  <c r="HO993" i="2"/>
  <c r="HN993" i="2"/>
  <c r="HM993" i="2"/>
  <c r="HL993" i="2"/>
  <c r="HK993" i="2"/>
  <c r="HJ993" i="2"/>
  <c r="HI993" i="2"/>
  <c r="HH993" i="2"/>
  <c r="HG993" i="2"/>
  <c r="HF993" i="2"/>
  <c r="HE993" i="2"/>
  <c r="HD993" i="2"/>
  <c r="HC993" i="2"/>
  <c r="HB993" i="2"/>
  <c r="HA993" i="2"/>
  <c r="GZ993" i="2"/>
  <c r="GZ992" i="2"/>
  <c r="HT990" i="2"/>
  <c r="HS990" i="2"/>
  <c r="HR990" i="2"/>
  <c r="HQ990" i="2"/>
  <c r="HP990" i="2"/>
  <c r="HO990" i="2"/>
  <c r="HN990" i="2"/>
  <c r="HM990" i="2"/>
  <c r="HL990" i="2"/>
  <c r="HK990" i="2"/>
  <c r="HJ990" i="2"/>
  <c r="HI990" i="2"/>
  <c r="HH990" i="2"/>
  <c r="HG990" i="2"/>
  <c r="HF990" i="2"/>
  <c r="HE990" i="2"/>
  <c r="HD990" i="2"/>
  <c r="HC990" i="2"/>
  <c r="HB990" i="2"/>
  <c r="HA990" i="2"/>
  <c r="GZ990" i="2"/>
  <c r="GZ989" i="2"/>
  <c r="HT987" i="2"/>
  <c r="HS987" i="2"/>
  <c r="HR987" i="2"/>
  <c r="HQ987" i="2"/>
  <c r="HP987" i="2"/>
  <c r="HO987" i="2"/>
  <c r="HN987" i="2"/>
  <c r="HM987" i="2"/>
  <c r="HL987" i="2"/>
  <c r="HK987" i="2"/>
  <c r="HJ987" i="2"/>
  <c r="HI987" i="2"/>
  <c r="HH987" i="2"/>
  <c r="HG987" i="2"/>
  <c r="HF987" i="2"/>
  <c r="HE987" i="2"/>
  <c r="HD987" i="2"/>
  <c r="HC987" i="2"/>
  <c r="HB987" i="2"/>
  <c r="HA987" i="2"/>
  <c r="GZ987" i="2"/>
  <c r="GZ986" i="2"/>
  <c r="HT984" i="2"/>
  <c r="HS984" i="2"/>
  <c r="HR984" i="2"/>
  <c r="HQ984" i="2"/>
  <c r="HP984" i="2"/>
  <c r="HO984" i="2"/>
  <c r="HN984" i="2"/>
  <c r="HM984" i="2"/>
  <c r="HL984" i="2"/>
  <c r="HK984" i="2"/>
  <c r="HJ984" i="2"/>
  <c r="HI984" i="2"/>
  <c r="HH984" i="2"/>
  <c r="HG984" i="2"/>
  <c r="HF984" i="2"/>
  <c r="HE984" i="2"/>
  <c r="HD984" i="2"/>
  <c r="HC984" i="2"/>
  <c r="HB984" i="2"/>
  <c r="HA984" i="2"/>
  <c r="GZ984" i="2"/>
  <c r="GZ983" i="2"/>
  <c r="HT981" i="2"/>
  <c r="HS981" i="2"/>
  <c r="HR981" i="2"/>
  <c r="HQ981" i="2"/>
  <c r="HP981" i="2"/>
  <c r="HO981" i="2"/>
  <c r="HN981" i="2"/>
  <c r="HM981" i="2"/>
  <c r="HL981" i="2"/>
  <c r="HK981" i="2"/>
  <c r="HJ981" i="2"/>
  <c r="HI981" i="2"/>
  <c r="HH981" i="2"/>
  <c r="HG981" i="2"/>
  <c r="HF981" i="2"/>
  <c r="HE981" i="2"/>
  <c r="HD981" i="2"/>
  <c r="HC981" i="2"/>
  <c r="HB981" i="2"/>
  <c r="HA981" i="2"/>
  <c r="GZ981" i="2"/>
  <c r="GZ980" i="2"/>
  <c r="HT978" i="2"/>
  <c r="HS978" i="2"/>
  <c r="HR978" i="2"/>
  <c r="HQ978" i="2"/>
  <c r="HP978" i="2"/>
  <c r="HO978" i="2"/>
  <c r="HN978" i="2"/>
  <c r="HM978" i="2"/>
  <c r="HL978" i="2"/>
  <c r="HK978" i="2"/>
  <c r="HJ978" i="2"/>
  <c r="HI978" i="2"/>
  <c r="HH978" i="2"/>
  <c r="HG978" i="2"/>
  <c r="HF978" i="2"/>
  <c r="HE978" i="2"/>
  <c r="HD978" i="2"/>
  <c r="HC978" i="2"/>
  <c r="HB978" i="2"/>
  <c r="HA978" i="2"/>
  <c r="GZ978" i="2"/>
  <c r="GZ977" i="2"/>
  <c r="HT975" i="2"/>
  <c r="HS975" i="2"/>
  <c r="HR975" i="2"/>
  <c r="HQ975" i="2"/>
  <c r="HP975" i="2"/>
  <c r="HO975" i="2"/>
  <c r="HN975" i="2"/>
  <c r="HM975" i="2"/>
  <c r="HL975" i="2"/>
  <c r="HK975" i="2"/>
  <c r="HJ975" i="2"/>
  <c r="HI975" i="2"/>
  <c r="HH975" i="2"/>
  <c r="HG975" i="2"/>
  <c r="HF975" i="2"/>
  <c r="HE975" i="2"/>
  <c r="HD975" i="2"/>
  <c r="HC975" i="2"/>
  <c r="HB975" i="2"/>
  <c r="HA975" i="2"/>
  <c r="GZ975" i="2"/>
  <c r="GZ974" i="2"/>
  <c r="HT972" i="2"/>
  <c r="HS972" i="2"/>
  <c r="HR972" i="2"/>
  <c r="HQ972" i="2"/>
  <c r="HP972" i="2"/>
  <c r="HO972" i="2"/>
  <c r="HN972" i="2"/>
  <c r="HM972" i="2"/>
  <c r="HL972" i="2"/>
  <c r="HK972" i="2"/>
  <c r="HJ972" i="2"/>
  <c r="HI972" i="2"/>
  <c r="HH972" i="2"/>
  <c r="HG972" i="2"/>
  <c r="HF972" i="2"/>
  <c r="HE972" i="2"/>
  <c r="HD972" i="2"/>
  <c r="HC972" i="2"/>
  <c r="HB972" i="2"/>
  <c r="HA972" i="2"/>
  <c r="GZ972" i="2"/>
  <c r="GZ971" i="2"/>
  <c r="HT969" i="2"/>
  <c r="HS969" i="2"/>
  <c r="HR969" i="2"/>
  <c r="HQ969" i="2"/>
  <c r="HP969" i="2"/>
  <c r="HO969" i="2"/>
  <c r="HN969" i="2"/>
  <c r="HM969" i="2"/>
  <c r="HL969" i="2"/>
  <c r="HK969" i="2"/>
  <c r="HJ969" i="2"/>
  <c r="HI969" i="2"/>
  <c r="HH969" i="2"/>
  <c r="HG969" i="2"/>
  <c r="HF969" i="2"/>
  <c r="HE969" i="2"/>
  <c r="HD969" i="2"/>
  <c r="HC969" i="2"/>
  <c r="HB969" i="2"/>
  <c r="HA969" i="2"/>
  <c r="GZ969" i="2"/>
  <c r="GZ968" i="2"/>
  <c r="HT966" i="2"/>
  <c r="HS966" i="2"/>
  <c r="HR966" i="2"/>
  <c r="HQ966" i="2"/>
  <c r="HP966" i="2"/>
  <c r="HO966" i="2"/>
  <c r="HN966" i="2"/>
  <c r="HM966" i="2"/>
  <c r="HL966" i="2"/>
  <c r="HK966" i="2"/>
  <c r="HJ966" i="2"/>
  <c r="HI966" i="2"/>
  <c r="HH966" i="2"/>
  <c r="HG966" i="2"/>
  <c r="HF966" i="2"/>
  <c r="HE966" i="2"/>
  <c r="HD966" i="2"/>
  <c r="HC966" i="2"/>
  <c r="HB966" i="2"/>
  <c r="HA966" i="2"/>
  <c r="GZ966" i="2"/>
  <c r="GZ965" i="2"/>
  <c r="HT963" i="2"/>
  <c r="HS963" i="2"/>
  <c r="HR963" i="2"/>
  <c r="HQ963" i="2"/>
  <c r="HP963" i="2"/>
  <c r="HO963" i="2"/>
  <c r="HN963" i="2"/>
  <c r="HM963" i="2"/>
  <c r="HL963" i="2"/>
  <c r="HK963" i="2"/>
  <c r="HJ963" i="2"/>
  <c r="HI963" i="2"/>
  <c r="HH963" i="2"/>
  <c r="HG963" i="2"/>
  <c r="HF963" i="2"/>
  <c r="HE963" i="2"/>
  <c r="HD963" i="2"/>
  <c r="HC963" i="2"/>
  <c r="HB963" i="2"/>
  <c r="HA963" i="2"/>
  <c r="GZ963" i="2"/>
  <c r="GZ962" i="2"/>
  <c r="HT960" i="2"/>
  <c r="HS960" i="2"/>
  <c r="HR960" i="2"/>
  <c r="HQ960" i="2"/>
  <c r="HP960" i="2"/>
  <c r="HO960" i="2"/>
  <c r="HN960" i="2"/>
  <c r="HM960" i="2"/>
  <c r="HL960" i="2"/>
  <c r="HK960" i="2"/>
  <c r="HJ960" i="2"/>
  <c r="HI960" i="2"/>
  <c r="HH960" i="2"/>
  <c r="HG960" i="2"/>
  <c r="HF960" i="2"/>
  <c r="HE960" i="2"/>
  <c r="HD960" i="2"/>
  <c r="HC960" i="2"/>
  <c r="HB960" i="2"/>
  <c r="HA960" i="2"/>
  <c r="GZ960" i="2"/>
  <c r="GZ959" i="2"/>
  <c r="HT957" i="2"/>
  <c r="HS957" i="2"/>
  <c r="HR957" i="2"/>
  <c r="HQ957" i="2"/>
  <c r="HP957" i="2"/>
  <c r="HO957" i="2"/>
  <c r="HN957" i="2"/>
  <c r="HM957" i="2"/>
  <c r="HL957" i="2"/>
  <c r="HK957" i="2"/>
  <c r="HJ957" i="2"/>
  <c r="HI957" i="2"/>
  <c r="HH957" i="2"/>
  <c r="HG957" i="2"/>
  <c r="HF957" i="2"/>
  <c r="HE957" i="2"/>
  <c r="HD957" i="2"/>
  <c r="HC957" i="2"/>
  <c r="HB957" i="2"/>
  <c r="HA957" i="2"/>
  <c r="GZ957" i="2"/>
  <c r="GZ956" i="2"/>
  <c r="HT954" i="2"/>
  <c r="HS954" i="2"/>
  <c r="HR954" i="2"/>
  <c r="HQ954" i="2"/>
  <c r="HP954" i="2"/>
  <c r="HO954" i="2"/>
  <c r="HN954" i="2"/>
  <c r="HM954" i="2"/>
  <c r="HL954" i="2"/>
  <c r="HK954" i="2"/>
  <c r="HJ954" i="2"/>
  <c r="HI954" i="2"/>
  <c r="HH954" i="2"/>
  <c r="HG954" i="2"/>
  <c r="HF954" i="2"/>
  <c r="HE954" i="2"/>
  <c r="HD954" i="2"/>
  <c r="HC954" i="2"/>
  <c r="HB954" i="2"/>
  <c r="HA954" i="2"/>
  <c r="GZ954" i="2"/>
  <c r="GZ953" i="2"/>
  <c r="HT951" i="2"/>
  <c r="HS951" i="2"/>
  <c r="HR951" i="2"/>
  <c r="HQ951" i="2"/>
  <c r="HP951" i="2"/>
  <c r="HO951" i="2"/>
  <c r="HN951" i="2"/>
  <c r="HM951" i="2"/>
  <c r="HL951" i="2"/>
  <c r="HK951" i="2"/>
  <c r="HJ951" i="2"/>
  <c r="HI951" i="2"/>
  <c r="HH951" i="2"/>
  <c r="HG951" i="2"/>
  <c r="HF951" i="2"/>
  <c r="HE951" i="2"/>
  <c r="HD951" i="2"/>
  <c r="HC951" i="2"/>
  <c r="HB951" i="2"/>
  <c r="HA951" i="2"/>
  <c r="GZ951" i="2"/>
  <c r="GZ950" i="2"/>
  <c r="HT948" i="2"/>
  <c r="HS948" i="2"/>
  <c r="HR948" i="2"/>
  <c r="HQ948" i="2"/>
  <c r="HP948" i="2"/>
  <c r="HO948" i="2"/>
  <c r="HN948" i="2"/>
  <c r="HM948" i="2"/>
  <c r="HL948" i="2"/>
  <c r="HK948" i="2"/>
  <c r="HJ948" i="2"/>
  <c r="HI948" i="2"/>
  <c r="HH948" i="2"/>
  <c r="HG948" i="2"/>
  <c r="HF948" i="2"/>
  <c r="HE948" i="2"/>
  <c r="HD948" i="2"/>
  <c r="HC948" i="2"/>
  <c r="HB948" i="2"/>
  <c r="HA948" i="2"/>
  <c r="GZ948" i="2"/>
  <c r="GZ947" i="2"/>
  <c r="HT945" i="2"/>
  <c r="HS945" i="2"/>
  <c r="HR945" i="2"/>
  <c r="HQ945" i="2"/>
  <c r="HP945" i="2"/>
  <c r="HO945" i="2"/>
  <c r="HN945" i="2"/>
  <c r="HM945" i="2"/>
  <c r="HL945" i="2"/>
  <c r="HK945" i="2"/>
  <c r="HJ945" i="2"/>
  <c r="HI945" i="2"/>
  <c r="HH945" i="2"/>
  <c r="HG945" i="2"/>
  <c r="HF945" i="2"/>
  <c r="HE945" i="2"/>
  <c r="HD945" i="2"/>
  <c r="HC945" i="2"/>
  <c r="HB945" i="2"/>
  <c r="HA945" i="2"/>
  <c r="GZ945" i="2"/>
  <c r="GZ944" i="2"/>
  <c r="HT942" i="2"/>
  <c r="HS942" i="2"/>
  <c r="HR942" i="2"/>
  <c r="HQ942" i="2"/>
  <c r="HP942" i="2"/>
  <c r="HO942" i="2"/>
  <c r="HN942" i="2"/>
  <c r="HM942" i="2"/>
  <c r="HL942" i="2"/>
  <c r="HK942" i="2"/>
  <c r="HJ942" i="2"/>
  <c r="HI942" i="2"/>
  <c r="HH942" i="2"/>
  <c r="HG942" i="2"/>
  <c r="HF942" i="2"/>
  <c r="HE942" i="2"/>
  <c r="HD942" i="2"/>
  <c r="HC942" i="2"/>
  <c r="HB942" i="2"/>
  <c r="HA942" i="2"/>
  <c r="GZ942" i="2"/>
  <c r="GZ941" i="2"/>
  <c r="HT939" i="2"/>
  <c r="HS939" i="2"/>
  <c r="HR939" i="2"/>
  <c r="HQ939" i="2"/>
  <c r="HP939" i="2"/>
  <c r="HO939" i="2"/>
  <c r="HN939" i="2"/>
  <c r="HM939" i="2"/>
  <c r="HL939" i="2"/>
  <c r="HK939" i="2"/>
  <c r="HJ939" i="2"/>
  <c r="HI939" i="2"/>
  <c r="HH939" i="2"/>
  <c r="HG939" i="2"/>
  <c r="HF939" i="2"/>
  <c r="HE939" i="2"/>
  <c r="HD939" i="2"/>
  <c r="HC939" i="2"/>
  <c r="HB939" i="2"/>
  <c r="HA939" i="2"/>
  <c r="GZ939" i="2"/>
  <c r="GZ938" i="2"/>
  <c r="HT936" i="2"/>
  <c r="HS936" i="2"/>
  <c r="HR936" i="2"/>
  <c r="HQ936" i="2"/>
  <c r="HP936" i="2"/>
  <c r="HO936" i="2"/>
  <c r="HN936" i="2"/>
  <c r="HM936" i="2"/>
  <c r="HL936" i="2"/>
  <c r="HK936" i="2"/>
  <c r="HJ936" i="2"/>
  <c r="HI936" i="2"/>
  <c r="HH936" i="2"/>
  <c r="HG936" i="2"/>
  <c r="HF936" i="2"/>
  <c r="HE936" i="2"/>
  <c r="HD936" i="2"/>
  <c r="HC936" i="2"/>
  <c r="HB936" i="2"/>
  <c r="HA936" i="2"/>
  <c r="GZ936" i="2"/>
  <c r="GZ935" i="2"/>
  <c r="HT933" i="2"/>
  <c r="HS933" i="2"/>
  <c r="HR933" i="2"/>
  <c r="HQ933" i="2"/>
  <c r="HP933" i="2"/>
  <c r="HO933" i="2"/>
  <c r="HN933" i="2"/>
  <c r="HM933" i="2"/>
  <c r="HL933" i="2"/>
  <c r="HK933" i="2"/>
  <c r="HJ933" i="2"/>
  <c r="HI933" i="2"/>
  <c r="HH933" i="2"/>
  <c r="HG933" i="2"/>
  <c r="HF933" i="2"/>
  <c r="HE933" i="2"/>
  <c r="HD933" i="2"/>
  <c r="HC933" i="2"/>
  <c r="HB933" i="2"/>
  <c r="HA933" i="2"/>
  <c r="GZ933" i="2"/>
  <c r="GZ932" i="2"/>
  <c r="HT930" i="2"/>
  <c r="HS930" i="2"/>
  <c r="HR930" i="2"/>
  <c r="HQ930" i="2"/>
  <c r="HP930" i="2"/>
  <c r="HO930" i="2"/>
  <c r="HN930" i="2"/>
  <c r="HM930" i="2"/>
  <c r="HL930" i="2"/>
  <c r="HK930" i="2"/>
  <c r="HJ930" i="2"/>
  <c r="HI930" i="2"/>
  <c r="HH930" i="2"/>
  <c r="HG930" i="2"/>
  <c r="HF930" i="2"/>
  <c r="HE930" i="2"/>
  <c r="HD930" i="2"/>
  <c r="HC930" i="2"/>
  <c r="HB930" i="2"/>
  <c r="HA930" i="2"/>
  <c r="GZ930" i="2"/>
  <c r="GZ929" i="2"/>
  <c r="HT927" i="2"/>
  <c r="HS927" i="2"/>
  <c r="HR927" i="2"/>
  <c r="HQ927" i="2"/>
  <c r="HP927" i="2"/>
  <c r="HO927" i="2"/>
  <c r="HN927" i="2"/>
  <c r="HM927" i="2"/>
  <c r="HL927" i="2"/>
  <c r="HK927" i="2"/>
  <c r="HJ927" i="2"/>
  <c r="HI927" i="2"/>
  <c r="HH927" i="2"/>
  <c r="HG927" i="2"/>
  <c r="HF927" i="2"/>
  <c r="HE927" i="2"/>
  <c r="HD927" i="2"/>
  <c r="HC927" i="2"/>
  <c r="HB927" i="2"/>
  <c r="HA927" i="2"/>
  <c r="GZ927" i="2"/>
  <c r="GZ926" i="2"/>
  <c r="HT924" i="2"/>
  <c r="HS924" i="2"/>
  <c r="HR924" i="2"/>
  <c r="HQ924" i="2"/>
  <c r="HP924" i="2"/>
  <c r="HO924" i="2"/>
  <c r="HN924" i="2"/>
  <c r="HM924" i="2"/>
  <c r="HL924" i="2"/>
  <c r="HK924" i="2"/>
  <c r="HJ924" i="2"/>
  <c r="HI924" i="2"/>
  <c r="HH924" i="2"/>
  <c r="HG924" i="2"/>
  <c r="HF924" i="2"/>
  <c r="HE924" i="2"/>
  <c r="HD924" i="2"/>
  <c r="HC924" i="2"/>
  <c r="HB924" i="2"/>
  <c r="HA924" i="2"/>
  <c r="GZ924" i="2"/>
  <c r="GZ923" i="2"/>
  <c r="HT921" i="2"/>
  <c r="HS921" i="2"/>
  <c r="HR921" i="2"/>
  <c r="HQ921" i="2"/>
  <c r="HP921" i="2"/>
  <c r="HO921" i="2"/>
  <c r="HN921" i="2"/>
  <c r="HM921" i="2"/>
  <c r="HL921" i="2"/>
  <c r="HK921" i="2"/>
  <c r="HJ921" i="2"/>
  <c r="HI921" i="2"/>
  <c r="HH921" i="2"/>
  <c r="HG921" i="2"/>
  <c r="HF921" i="2"/>
  <c r="HE921" i="2"/>
  <c r="HD921" i="2"/>
  <c r="HC921" i="2"/>
  <c r="HB921" i="2"/>
  <c r="HA921" i="2"/>
  <c r="GZ921" i="2"/>
  <c r="GZ920" i="2"/>
  <c r="HT918" i="2"/>
  <c r="HS918" i="2"/>
  <c r="HR918" i="2"/>
  <c r="HQ918" i="2"/>
  <c r="HP918" i="2"/>
  <c r="HO918" i="2"/>
  <c r="HN918" i="2"/>
  <c r="HM918" i="2"/>
  <c r="HL918" i="2"/>
  <c r="HK918" i="2"/>
  <c r="HJ918" i="2"/>
  <c r="HI918" i="2"/>
  <c r="HH918" i="2"/>
  <c r="HG918" i="2"/>
  <c r="HF918" i="2"/>
  <c r="HE918" i="2"/>
  <c r="HD918" i="2"/>
  <c r="HC918" i="2"/>
  <c r="HB918" i="2"/>
  <c r="HA918" i="2"/>
  <c r="GZ918" i="2"/>
  <c r="GZ917" i="2"/>
  <c r="HT915" i="2"/>
  <c r="HS915" i="2"/>
  <c r="HR915" i="2"/>
  <c r="HQ915" i="2"/>
  <c r="HP915" i="2"/>
  <c r="HO915" i="2"/>
  <c r="HN915" i="2"/>
  <c r="HM915" i="2"/>
  <c r="HL915" i="2"/>
  <c r="HK915" i="2"/>
  <c r="HJ915" i="2"/>
  <c r="HI915" i="2"/>
  <c r="HH915" i="2"/>
  <c r="HG915" i="2"/>
  <c r="HF915" i="2"/>
  <c r="HE915" i="2"/>
  <c r="HD915" i="2"/>
  <c r="HC915" i="2"/>
  <c r="HB915" i="2"/>
  <c r="HA915" i="2"/>
  <c r="GZ915" i="2"/>
  <c r="GZ914" i="2"/>
  <c r="HT912" i="2"/>
  <c r="HS912" i="2"/>
  <c r="HR912" i="2"/>
  <c r="HQ912" i="2"/>
  <c r="HP912" i="2"/>
  <c r="HO912" i="2"/>
  <c r="HN912" i="2"/>
  <c r="HM912" i="2"/>
  <c r="HL912" i="2"/>
  <c r="HK912" i="2"/>
  <c r="HJ912" i="2"/>
  <c r="HI912" i="2"/>
  <c r="HH912" i="2"/>
  <c r="HG912" i="2"/>
  <c r="HF912" i="2"/>
  <c r="HE912" i="2"/>
  <c r="HD912" i="2"/>
  <c r="HC912" i="2"/>
  <c r="HB912" i="2"/>
  <c r="HA912" i="2"/>
  <c r="GZ912" i="2"/>
  <c r="GZ911" i="2"/>
  <c r="HT909" i="2"/>
  <c r="HS909" i="2"/>
  <c r="HR909" i="2"/>
  <c r="HQ909" i="2"/>
  <c r="HP909" i="2"/>
  <c r="HO909" i="2"/>
  <c r="HN909" i="2"/>
  <c r="HM909" i="2"/>
  <c r="HL909" i="2"/>
  <c r="HK909" i="2"/>
  <c r="HJ909" i="2"/>
  <c r="HI909" i="2"/>
  <c r="HH909" i="2"/>
  <c r="HG909" i="2"/>
  <c r="HF909" i="2"/>
  <c r="HE909" i="2"/>
  <c r="HD909" i="2"/>
  <c r="HC909" i="2"/>
  <c r="HB909" i="2"/>
  <c r="HA909" i="2"/>
  <c r="GZ909" i="2"/>
  <c r="GZ908" i="2"/>
  <c r="HT906" i="2"/>
  <c r="HS906" i="2"/>
  <c r="HR906" i="2"/>
  <c r="HQ906" i="2"/>
  <c r="HP906" i="2"/>
  <c r="HO906" i="2"/>
  <c r="HN906" i="2"/>
  <c r="HM906" i="2"/>
  <c r="HL906" i="2"/>
  <c r="HK906" i="2"/>
  <c r="HJ906" i="2"/>
  <c r="HI906" i="2"/>
  <c r="HH906" i="2"/>
  <c r="HG906" i="2"/>
  <c r="HF906" i="2"/>
  <c r="HE906" i="2"/>
  <c r="HD906" i="2"/>
  <c r="HC906" i="2"/>
  <c r="HB906" i="2"/>
  <c r="HA906" i="2"/>
  <c r="GZ906" i="2"/>
  <c r="GZ905" i="2"/>
  <c r="HT903" i="2"/>
  <c r="HS903" i="2"/>
  <c r="HR903" i="2"/>
  <c r="HQ903" i="2"/>
  <c r="HP903" i="2"/>
  <c r="HO903" i="2"/>
  <c r="HN903" i="2"/>
  <c r="HM903" i="2"/>
  <c r="HL903" i="2"/>
  <c r="HK903" i="2"/>
  <c r="HJ903" i="2"/>
  <c r="HI903" i="2"/>
  <c r="HH903" i="2"/>
  <c r="HG903" i="2"/>
  <c r="HF903" i="2"/>
  <c r="HE903" i="2"/>
  <c r="HD903" i="2"/>
  <c r="HC903" i="2"/>
  <c r="HB903" i="2"/>
  <c r="HA903" i="2"/>
  <c r="GZ903" i="2"/>
  <c r="GZ902" i="2"/>
  <c r="HT900" i="2"/>
  <c r="HS900" i="2"/>
  <c r="HR900" i="2"/>
  <c r="HQ900" i="2"/>
  <c r="HP900" i="2"/>
  <c r="HO900" i="2"/>
  <c r="HN900" i="2"/>
  <c r="HM900" i="2"/>
  <c r="HL900" i="2"/>
  <c r="HK900" i="2"/>
  <c r="HJ900" i="2"/>
  <c r="HI900" i="2"/>
  <c r="HH900" i="2"/>
  <c r="HG900" i="2"/>
  <c r="HF900" i="2"/>
  <c r="HE900" i="2"/>
  <c r="HD900" i="2"/>
  <c r="HC900" i="2"/>
  <c r="HB900" i="2"/>
  <c r="HA900" i="2"/>
  <c r="GZ900" i="2"/>
  <c r="GZ899" i="2"/>
  <c r="HT897" i="2"/>
  <c r="HS897" i="2"/>
  <c r="HR897" i="2"/>
  <c r="HQ897" i="2"/>
  <c r="HP897" i="2"/>
  <c r="HO897" i="2"/>
  <c r="HN897" i="2"/>
  <c r="HM897" i="2"/>
  <c r="HL897" i="2"/>
  <c r="HK897" i="2"/>
  <c r="HJ897" i="2"/>
  <c r="HI897" i="2"/>
  <c r="HH897" i="2"/>
  <c r="HG897" i="2"/>
  <c r="HF897" i="2"/>
  <c r="HE897" i="2"/>
  <c r="HD897" i="2"/>
  <c r="HC897" i="2"/>
  <c r="HB897" i="2"/>
  <c r="HA897" i="2"/>
  <c r="GZ897" i="2"/>
  <c r="GZ896" i="2"/>
  <c r="HT894" i="2"/>
  <c r="HS894" i="2"/>
  <c r="HR894" i="2"/>
  <c r="HQ894" i="2"/>
  <c r="HP894" i="2"/>
  <c r="HO894" i="2"/>
  <c r="HN894" i="2"/>
  <c r="HM894" i="2"/>
  <c r="HL894" i="2"/>
  <c r="HK894" i="2"/>
  <c r="HJ894" i="2"/>
  <c r="HI894" i="2"/>
  <c r="HH894" i="2"/>
  <c r="HG894" i="2"/>
  <c r="HF894" i="2"/>
  <c r="HE894" i="2"/>
  <c r="HD894" i="2"/>
  <c r="HC894" i="2"/>
  <c r="HB894" i="2"/>
  <c r="HA894" i="2"/>
  <c r="GZ894" i="2"/>
  <c r="GZ893" i="2"/>
  <c r="HT891" i="2"/>
  <c r="HS891" i="2"/>
  <c r="HR891" i="2"/>
  <c r="HQ891" i="2"/>
  <c r="HP891" i="2"/>
  <c r="HO891" i="2"/>
  <c r="HN891" i="2"/>
  <c r="HM891" i="2"/>
  <c r="HL891" i="2"/>
  <c r="HK891" i="2"/>
  <c r="HJ891" i="2"/>
  <c r="HI891" i="2"/>
  <c r="HH891" i="2"/>
  <c r="HG891" i="2"/>
  <c r="HF891" i="2"/>
  <c r="HE891" i="2"/>
  <c r="HD891" i="2"/>
  <c r="HC891" i="2"/>
  <c r="HB891" i="2"/>
  <c r="HA891" i="2"/>
  <c r="GZ891" i="2"/>
  <c r="GZ890" i="2"/>
  <c r="HT888" i="2"/>
  <c r="HS888" i="2"/>
  <c r="HR888" i="2"/>
  <c r="HQ888" i="2"/>
  <c r="HP888" i="2"/>
  <c r="HO888" i="2"/>
  <c r="HN888" i="2"/>
  <c r="HM888" i="2"/>
  <c r="HL888" i="2"/>
  <c r="HK888" i="2"/>
  <c r="HJ888" i="2"/>
  <c r="HI888" i="2"/>
  <c r="HH888" i="2"/>
  <c r="HG888" i="2"/>
  <c r="HF888" i="2"/>
  <c r="HE888" i="2"/>
  <c r="HD888" i="2"/>
  <c r="HC888" i="2"/>
  <c r="HB888" i="2"/>
  <c r="HA888" i="2"/>
  <c r="GZ888" i="2"/>
  <c r="GZ887" i="2"/>
  <c r="HT885" i="2"/>
  <c r="HS885" i="2"/>
  <c r="HR885" i="2"/>
  <c r="HQ885" i="2"/>
  <c r="HP885" i="2"/>
  <c r="HO885" i="2"/>
  <c r="HN885" i="2"/>
  <c r="HM885" i="2"/>
  <c r="HL885" i="2"/>
  <c r="HK885" i="2"/>
  <c r="HJ885" i="2"/>
  <c r="HI885" i="2"/>
  <c r="HH885" i="2"/>
  <c r="HG885" i="2"/>
  <c r="HF885" i="2"/>
  <c r="HE885" i="2"/>
  <c r="HD885" i="2"/>
  <c r="HC885" i="2"/>
  <c r="HB885" i="2"/>
  <c r="HA885" i="2"/>
  <c r="GZ885" i="2"/>
  <c r="GZ884" i="2"/>
  <c r="HT882" i="2"/>
  <c r="HS882" i="2"/>
  <c r="HR882" i="2"/>
  <c r="HQ882" i="2"/>
  <c r="HP882" i="2"/>
  <c r="HO882" i="2"/>
  <c r="HN882" i="2"/>
  <c r="HM882" i="2"/>
  <c r="HL882" i="2"/>
  <c r="HK882" i="2"/>
  <c r="HJ882" i="2"/>
  <c r="HI882" i="2"/>
  <c r="HH882" i="2"/>
  <c r="HG882" i="2"/>
  <c r="HF882" i="2"/>
  <c r="HE882" i="2"/>
  <c r="HD882" i="2"/>
  <c r="HC882" i="2"/>
  <c r="HB882" i="2"/>
  <c r="HA882" i="2"/>
  <c r="GZ882" i="2"/>
  <c r="GZ881" i="2"/>
  <c r="HT879" i="2"/>
  <c r="HS879" i="2"/>
  <c r="HR879" i="2"/>
  <c r="HQ879" i="2"/>
  <c r="HP879" i="2"/>
  <c r="HO879" i="2"/>
  <c r="HN879" i="2"/>
  <c r="HM879" i="2"/>
  <c r="HL879" i="2"/>
  <c r="HK879" i="2"/>
  <c r="HJ879" i="2"/>
  <c r="HI879" i="2"/>
  <c r="HH879" i="2"/>
  <c r="HG879" i="2"/>
  <c r="HF879" i="2"/>
  <c r="HE879" i="2"/>
  <c r="HD879" i="2"/>
  <c r="HC879" i="2"/>
  <c r="HB879" i="2"/>
  <c r="HA879" i="2"/>
  <c r="GZ879" i="2"/>
  <c r="GZ878" i="2"/>
  <c r="HT876" i="2"/>
  <c r="HS876" i="2"/>
  <c r="HR876" i="2"/>
  <c r="HQ876" i="2"/>
  <c r="HP876" i="2"/>
  <c r="HO876" i="2"/>
  <c r="HN876" i="2"/>
  <c r="HM876" i="2"/>
  <c r="HL876" i="2"/>
  <c r="HK876" i="2"/>
  <c r="HJ876" i="2"/>
  <c r="HI876" i="2"/>
  <c r="HH876" i="2"/>
  <c r="HG876" i="2"/>
  <c r="HF876" i="2"/>
  <c r="HE876" i="2"/>
  <c r="HD876" i="2"/>
  <c r="HC876" i="2"/>
  <c r="HB876" i="2"/>
  <c r="HA876" i="2"/>
  <c r="GZ876" i="2"/>
  <c r="GZ875" i="2"/>
  <c r="HT873" i="2"/>
  <c r="HS873" i="2"/>
  <c r="HR873" i="2"/>
  <c r="HQ873" i="2"/>
  <c r="HP873" i="2"/>
  <c r="HO873" i="2"/>
  <c r="HN873" i="2"/>
  <c r="HM873" i="2"/>
  <c r="HL873" i="2"/>
  <c r="HK873" i="2"/>
  <c r="HJ873" i="2"/>
  <c r="HI873" i="2"/>
  <c r="HH873" i="2"/>
  <c r="HG873" i="2"/>
  <c r="HF873" i="2"/>
  <c r="HE873" i="2"/>
  <c r="HD873" i="2"/>
  <c r="HC873" i="2"/>
  <c r="HB873" i="2"/>
  <c r="HA873" i="2"/>
  <c r="GZ873" i="2"/>
  <c r="GZ872" i="2"/>
  <c r="HT870" i="2"/>
  <c r="HS870" i="2"/>
  <c r="HR870" i="2"/>
  <c r="HQ870" i="2"/>
  <c r="HP870" i="2"/>
  <c r="HO870" i="2"/>
  <c r="HN870" i="2"/>
  <c r="HM870" i="2"/>
  <c r="HL870" i="2"/>
  <c r="HK870" i="2"/>
  <c r="HJ870" i="2"/>
  <c r="HI870" i="2"/>
  <c r="HH870" i="2"/>
  <c r="HG870" i="2"/>
  <c r="HF870" i="2"/>
  <c r="HE870" i="2"/>
  <c r="HD870" i="2"/>
  <c r="HC870" i="2"/>
  <c r="HB870" i="2"/>
  <c r="HA870" i="2"/>
  <c r="GZ870" i="2"/>
  <c r="GZ869" i="2"/>
  <c r="HT867" i="2"/>
  <c r="HS867" i="2"/>
  <c r="HR867" i="2"/>
  <c r="HQ867" i="2"/>
  <c r="HP867" i="2"/>
  <c r="HO867" i="2"/>
  <c r="HN867" i="2"/>
  <c r="HM867" i="2"/>
  <c r="HL867" i="2"/>
  <c r="HK867" i="2"/>
  <c r="HJ867" i="2"/>
  <c r="HI867" i="2"/>
  <c r="HH867" i="2"/>
  <c r="HG867" i="2"/>
  <c r="HF867" i="2"/>
  <c r="HE867" i="2"/>
  <c r="HD867" i="2"/>
  <c r="HC867" i="2"/>
  <c r="HB867" i="2"/>
  <c r="HA867" i="2"/>
  <c r="GZ867" i="2"/>
  <c r="GZ866" i="2"/>
  <c r="HT864" i="2"/>
  <c r="HS864" i="2"/>
  <c r="HR864" i="2"/>
  <c r="HQ864" i="2"/>
  <c r="HP864" i="2"/>
  <c r="HO864" i="2"/>
  <c r="HN864" i="2"/>
  <c r="HM864" i="2"/>
  <c r="HL864" i="2"/>
  <c r="HK864" i="2"/>
  <c r="HJ864" i="2"/>
  <c r="HI864" i="2"/>
  <c r="HH864" i="2"/>
  <c r="HG864" i="2"/>
  <c r="HF864" i="2"/>
  <c r="HE864" i="2"/>
  <c r="HD864" i="2"/>
  <c r="HC864" i="2"/>
  <c r="HB864" i="2"/>
  <c r="HA864" i="2"/>
  <c r="GZ864" i="2"/>
  <c r="GZ863" i="2"/>
  <c r="HT861" i="2"/>
  <c r="HS861" i="2"/>
  <c r="HR861" i="2"/>
  <c r="HQ861" i="2"/>
  <c r="HP861" i="2"/>
  <c r="HO861" i="2"/>
  <c r="HN861" i="2"/>
  <c r="HM861" i="2"/>
  <c r="HL861" i="2"/>
  <c r="HK861" i="2"/>
  <c r="HJ861" i="2"/>
  <c r="HI861" i="2"/>
  <c r="HH861" i="2"/>
  <c r="HG861" i="2"/>
  <c r="HF861" i="2"/>
  <c r="HE861" i="2"/>
  <c r="HD861" i="2"/>
  <c r="HC861" i="2"/>
  <c r="HB861" i="2"/>
  <c r="HA861" i="2"/>
  <c r="GZ861" i="2"/>
  <c r="GZ860" i="2"/>
  <c r="HT858" i="2"/>
  <c r="HS858" i="2"/>
  <c r="HR858" i="2"/>
  <c r="HQ858" i="2"/>
  <c r="HP858" i="2"/>
  <c r="HO858" i="2"/>
  <c r="HN858" i="2"/>
  <c r="HM858" i="2"/>
  <c r="HL858" i="2"/>
  <c r="HK858" i="2"/>
  <c r="HJ858" i="2"/>
  <c r="HI858" i="2"/>
  <c r="HH858" i="2"/>
  <c r="HG858" i="2"/>
  <c r="HF858" i="2"/>
  <c r="HE858" i="2"/>
  <c r="HD858" i="2"/>
  <c r="HC858" i="2"/>
  <c r="HB858" i="2"/>
  <c r="HA858" i="2"/>
  <c r="GZ858" i="2"/>
  <c r="GZ857" i="2"/>
  <c r="HT855" i="2"/>
  <c r="HS855" i="2"/>
  <c r="HR855" i="2"/>
  <c r="HQ855" i="2"/>
  <c r="HP855" i="2"/>
  <c r="HO855" i="2"/>
  <c r="HN855" i="2"/>
  <c r="HM855" i="2"/>
  <c r="HL855" i="2"/>
  <c r="HK855" i="2"/>
  <c r="HJ855" i="2"/>
  <c r="HI855" i="2"/>
  <c r="HH855" i="2"/>
  <c r="HG855" i="2"/>
  <c r="HF855" i="2"/>
  <c r="HE855" i="2"/>
  <c r="HD855" i="2"/>
  <c r="HC855" i="2"/>
  <c r="HB855" i="2"/>
  <c r="HA855" i="2"/>
  <c r="GZ855" i="2"/>
  <c r="GZ854" i="2"/>
  <c r="HT852" i="2"/>
  <c r="HS852" i="2"/>
  <c r="HR852" i="2"/>
  <c r="HQ852" i="2"/>
  <c r="HP852" i="2"/>
  <c r="HO852" i="2"/>
  <c r="HN852" i="2"/>
  <c r="HM852" i="2"/>
  <c r="HL852" i="2"/>
  <c r="HK852" i="2"/>
  <c r="HJ852" i="2"/>
  <c r="HI852" i="2"/>
  <c r="HH852" i="2"/>
  <c r="HG852" i="2"/>
  <c r="HF852" i="2"/>
  <c r="HE852" i="2"/>
  <c r="HD852" i="2"/>
  <c r="HC852" i="2"/>
  <c r="HB852" i="2"/>
  <c r="HA852" i="2"/>
  <c r="GZ852" i="2"/>
  <c r="GZ851" i="2"/>
  <c r="HT849" i="2"/>
  <c r="HS849" i="2"/>
  <c r="HR849" i="2"/>
  <c r="HQ849" i="2"/>
  <c r="HP849" i="2"/>
  <c r="HO849" i="2"/>
  <c r="HN849" i="2"/>
  <c r="HM849" i="2"/>
  <c r="HL849" i="2"/>
  <c r="HK849" i="2"/>
  <c r="HJ849" i="2"/>
  <c r="HI849" i="2"/>
  <c r="HH849" i="2"/>
  <c r="HG849" i="2"/>
  <c r="HF849" i="2"/>
  <c r="HE849" i="2"/>
  <c r="HD849" i="2"/>
  <c r="HC849" i="2"/>
  <c r="HB849" i="2"/>
  <c r="HA849" i="2"/>
  <c r="GZ849" i="2"/>
  <c r="GZ848" i="2"/>
  <c r="HT846" i="2"/>
  <c r="HS846" i="2"/>
  <c r="HR846" i="2"/>
  <c r="HQ846" i="2"/>
  <c r="HP846" i="2"/>
  <c r="HO846" i="2"/>
  <c r="HN846" i="2"/>
  <c r="HM846" i="2"/>
  <c r="HL846" i="2"/>
  <c r="HK846" i="2"/>
  <c r="HJ846" i="2"/>
  <c r="HI846" i="2"/>
  <c r="HH846" i="2"/>
  <c r="HG846" i="2"/>
  <c r="HF846" i="2"/>
  <c r="HE846" i="2"/>
  <c r="HD846" i="2"/>
  <c r="HC846" i="2"/>
  <c r="HB846" i="2"/>
  <c r="HA846" i="2"/>
  <c r="GZ846" i="2"/>
  <c r="GZ845" i="2"/>
  <c r="HT843" i="2"/>
  <c r="HS843" i="2"/>
  <c r="HR843" i="2"/>
  <c r="HQ843" i="2"/>
  <c r="HP843" i="2"/>
  <c r="HO843" i="2"/>
  <c r="HN843" i="2"/>
  <c r="HM843" i="2"/>
  <c r="HL843" i="2"/>
  <c r="HK843" i="2"/>
  <c r="HJ843" i="2"/>
  <c r="HI843" i="2"/>
  <c r="HH843" i="2"/>
  <c r="HG843" i="2"/>
  <c r="HF843" i="2"/>
  <c r="HE843" i="2"/>
  <c r="HD843" i="2"/>
  <c r="HC843" i="2"/>
  <c r="HB843" i="2"/>
  <c r="HA843" i="2"/>
  <c r="GZ843" i="2"/>
  <c r="GZ842" i="2"/>
  <c r="HT840" i="2"/>
  <c r="HS840" i="2"/>
  <c r="HR840" i="2"/>
  <c r="HQ840" i="2"/>
  <c r="HP840" i="2"/>
  <c r="HO840" i="2"/>
  <c r="HN840" i="2"/>
  <c r="HM840" i="2"/>
  <c r="HL840" i="2"/>
  <c r="HK840" i="2"/>
  <c r="HJ840" i="2"/>
  <c r="HI840" i="2"/>
  <c r="HH840" i="2"/>
  <c r="HG840" i="2"/>
  <c r="HF840" i="2"/>
  <c r="HE840" i="2"/>
  <c r="HD840" i="2"/>
  <c r="HC840" i="2"/>
  <c r="HB840" i="2"/>
  <c r="HA840" i="2"/>
  <c r="GZ840" i="2"/>
  <c r="GZ839" i="2"/>
  <c r="HT837" i="2"/>
  <c r="HS837" i="2"/>
  <c r="HR837" i="2"/>
  <c r="HQ837" i="2"/>
  <c r="HP837" i="2"/>
  <c r="HO837" i="2"/>
  <c r="HN837" i="2"/>
  <c r="HM837" i="2"/>
  <c r="HL837" i="2"/>
  <c r="HK837" i="2"/>
  <c r="HJ837" i="2"/>
  <c r="HI837" i="2"/>
  <c r="HH837" i="2"/>
  <c r="HG837" i="2"/>
  <c r="HF837" i="2"/>
  <c r="HE837" i="2"/>
  <c r="HD837" i="2"/>
  <c r="HC837" i="2"/>
  <c r="HB837" i="2"/>
  <c r="HA837" i="2"/>
  <c r="GZ837" i="2"/>
  <c r="GZ836" i="2"/>
  <c r="HT834" i="2"/>
  <c r="HS834" i="2"/>
  <c r="HR834" i="2"/>
  <c r="HQ834" i="2"/>
  <c r="HP834" i="2"/>
  <c r="HO834" i="2"/>
  <c r="HN834" i="2"/>
  <c r="HM834" i="2"/>
  <c r="HL834" i="2"/>
  <c r="HK834" i="2"/>
  <c r="HJ834" i="2"/>
  <c r="HI834" i="2"/>
  <c r="HH834" i="2"/>
  <c r="HG834" i="2"/>
  <c r="HF834" i="2"/>
  <c r="HE834" i="2"/>
  <c r="HD834" i="2"/>
  <c r="HC834" i="2"/>
  <c r="HB834" i="2"/>
  <c r="HA834" i="2"/>
  <c r="GZ834" i="2"/>
  <c r="GZ833" i="2"/>
  <c r="HT831" i="2"/>
  <c r="HS831" i="2"/>
  <c r="HR831" i="2"/>
  <c r="HQ831" i="2"/>
  <c r="HP831" i="2"/>
  <c r="HO831" i="2"/>
  <c r="HN831" i="2"/>
  <c r="HM831" i="2"/>
  <c r="HL831" i="2"/>
  <c r="HK831" i="2"/>
  <c r="HJ831" i="2"/>
  <c r="HI831" i="2"/>
  <c r="HH831" i="2"/>
  <c r="HG831" i="2"/>
  <c r="HF831" i="2"/>
  <c r="HE831" i="2"/>
  <c r="HD831" i="2"/>
  <c r="HC831" i="2"/>
  <c r="HB831" i="2"/>
  <c r="HA831" i="2"/>
  <c r="GZ831" i="2"/>
  <c r="GZ830" i="2"/>
  <c r="HT828" i="2"/>
  <c r="HS828" i="2"/>
  <c r="HR828" i="2"/>
  <c r="HQ828" i="2"/>
  <c r="HP828" i="2"/>
  <c r="HO828" i="2"/>
  <c r="HN828" i="2"/>
  <c r="HM828" i="2"/>
  <c r="HL828" i="2"/>
  <c r="HK828" i="2"/>
  <c r="HJ828" i="2"/>
  <c r="HI828" i="2"/>
  <c r="HH828" i="2"/>
  <c r="HG828" i="2"/>
  <c r="HF828" i="2"/>
  <c r="HE828" i="2"/>
  <c r="HD828" i="2"/>
  <c r="HC828" i="2"/>
  <c r="HB828" i="2"/>
  <c r="HA828" i="2"/>
  <c r="GZ828" i="2"/>
  <c r="GZ827" i="2"/>
  <c r="HT825" i="2"/>
  <c r="HS825" i="2"/>
  <c r="HR825" i="2"/>
  <c r="HQ825" i="2"/>
  <c r="HP825" i="2"/>
  <c r="HO825" i="2"/>
  <c r="HN825" i="2"/>
  <c r="HM825" i="2"/>
  <c r="HL825" i="2"/>
  <c r="HK825" i="2"/>
  <c r="HJ825" i="2"/>
  <c r="HI825" i="2"/>
  <c r="HH825" i="2"/>
  <c r="HG825" i="2"/>
  <c r="HF825" i="2"/>
  <c r="HE825" i="2"/>
  <c r="HD825" i="2"/>
  <c r="HC825" i="2"/>
  <c r="HB825" i="2"/>
  <c r="HA825" i="2"/>
  <c r="GZ825" i="2"/>
  <c r="GZ824" i="2"/>
  <c r="HT822" i="2"/>
  <c r="HS822" i="2"/>
  <c r="HR822" i="2"/>
  <c r="HQ822" i="2"/>
  <c r="HP822" i="2"/>
  <c r="HO822" i="2"/>
  <c r="HN822" i="2"/>
  <c r="HM822" i="2"/>
  <c r="HL822" i="2"/>
  <c r="HK822" i="2"/>
  <c r="HJ822" i="2"/>
  <c r="HI822" i="2"/>
  <c r="HH822" i="2"/>
  <c r="HG822" i="2"/>
  <c r="HF822" i="2"/>
  <c r="HE822" i="2"/>
  <c r="HD822" i="2"/>
  <c r="HC822" i="2"/>
  <c r="HB822" i="2"/>
  <c r="HA822" i="2"/>
  <c r="GZ822" i="2"/>
  <c r="GZ821" i="2"/>
  <c r="HT819" i="2"/>
  <c r="HS819" i="2"/>
  <c r="HR819" i="2"/>
  <c r="HQ819" i="2"/>
  <c r="HP819" i="2"/>
  <c r="HO819" i="2"/>
  <c r="HN819" i="2"/>
  <c r="HM819" i="2"/>
  <c r="HL819" i="2"/>
  <c r="HK819" i="2"/>
  <c r="HJ819" i="2"/>
  <c r="HI819" i="2"/>
  <c r="HH819" i="2"/>
  <c r="HG819" i="2"/>
  <c r="HF819" i="2"/>
  <c r="HE819" i="2"/>
  <c r="HD819" i="2"/>
  <c r="HC819" i="2"/>
  <c r="HB819" i="2"/>
  <c r="HA819" i="2"/>
  <c r="GZ819" i="2"/>
  <c r="GZ818" i="2"/>
  <c r="HT816" i="2"/>
  <c r="HS816" i="2"/>
  <c r="HR816" i="2"/>
  <c r="HQ816" i="2"/>
  <c r="HP816" i="2"/>
  <c r="HO816" i="2"/>
  <c r="HN816" i="2"/>
  <c r="HM816" i="2"/>
  <c r="HL816" i="2"/>
  <c r="HK816" i="2"/>
  <c r="HJ816" i="2"/>
  <c r="HI816" i="2"/>
  <c r="HH816" i="2"/>
  <c r="HG816" i="2"/>
  <c r="HF816" i="2"/>
  <c r="HE816" i="2"/>
  <c r="HD816" i="2"/>
  <c r="HC816" i="2"/>
  <c r="HB816" i="2"/>
  <c r="HA816" i="2"/>
  <c r="GZ816" i="2"/>
  <c r="GZ815" i="2"/>
  <c r="HT813" i="2"/>
  <c r="HS813" i="2"/>
  <c r="HR813" i="2"/>
  <c r="HQ813" i="2"/>
  <c r="HP813" i="2"/>
  <c r="HO813" i="2"/>
  <c r="HN813" i="2"/>
  <c r="HM813" i="2"/>
  <c r="HL813" i="2"/>
  <c r="HK813" i="2"/>
  <c r="HJ813" i="2"/>
  <c r="HI813" i="2"/>
  <c r="HH813" i="2"/>
  <c r="HG813" i="2"/>
  <c r="HF813" i="2"/>
  <c r="HE813" i="2"/>
  <c r="HD813" i="2"/>
  <c r="HC813" i="2"/>
  <c r="HB813" i="2"/>
  <c r="HA813" i="2"/>
  <c r="GZ813" i="2"/>
  <c r="GZ812" i="2"/>
  <c r="HT810" i="2"/>
  <c r="HS810" i="2"/>
  <c r="HR810" i="2"/>
  <c r="HQ810" i="2"/>
  <c r="HP810" i="2"/>
  <c r="HO810" i="2"/>
  <c r="HN810" i="2"/>
  <c r="HM810" i="2"/>
  <c r="HL810" i="2"/>
  <c r="HK810" i="2"/>
  <c r="HJ810" i="2"/>
  <c r="HI810" i="2"/>
  <c r="HH810" i="2"/>
  <c r="HG810" i="2"/>
  <c r="HF810" i="2"/>
  <c r="HE810" i="2"/>
  <c r="HD810" i="2"/>
  <c r="HC810" i="2"/>
  <c r="HB810" i="2"/>
  <c r="HA810" i="2"/>
  <c r="GZ810" i="2"/>
  <c r="GZ809" i="2"/>
  <c r="HT807" i="2"/>
  <c r="HS807" i="2"/>
  <c r="HR807" i="2"/>
  <c r="HQ807" i="2"/>
  <c r="HP807" i="2"/>
  <c r="HO807" i="2"/>
  <c r="HN807" i="2"/>
  <c r="HM807" i="2"/>
  <c r="HL807" i="2"/>
  <c r="HK807" i="2"/>
  <c r="HJ807" i="2"/>
  <c r="HI807" i="2"/>
  <c r="HH807" i="2"/>
  <c r="HG807" i="2"/>
  <c r="HF807" i="2"/>
  <c r="HE807" i="2"/>
  <c r="HD807" i="2"/>
  <c r="HC807" i="2"/>
  <c r="HB807" i="2"/>
  <c r="HA807" i="2"/>
  <c r="GZ807" i="2"/>
  <c r="GZ806" i="2"/>
  <c r="HT804" i="2"/>
  <c r="HS804" i="2"/>
  <c r="HR804" i="2"/>
  <c r="HQ804" i="2"/>
  <c r="HP804" i="2"/>
  <c r="HO804" i="2"/>
  <c r="HN804" i="2"/>
  <c r="HM804" i="2"/>
  <c r="HL804" i="2"/>
  <c r="HK804" i="2"/>
  <c r="HJ804" i="2"/>
  <c r="HI804" i="2"/>
  <c r="HH804" i="2"/>
  <c r="HG804" i="2"/>
  <c r="HF804" i="2"/>
  <c r="HE804" i="2"/>
  <c r="HD804" i="2"/>
  <c r="HC804" i="2"/>
  <c r="HB804" i="2"/>
  <c r="HA804" i="2"/>
  <c r="GZ804" i="2"/>
  <c r="GZ803" i="2"/>
  <c r="HT801" i="2"/>
  <c r="HS801" i="2"/>
  <c r="HR801" i="2"/>
  <c r="HQ801" i="2"/>
  <c r="HP801" i="2"/>
  <c r="HO801" i="2"/>
  <c r="HN801" i="2"/>
  <c r="HM801" i="2"/>
  <c r="HL801" i="2"/>
  <c r="HK801" i="2"/>
  <c r="HJ801" i="2"/>
  <c r="HI801" i="2"/>
  <c r="HH801" i="2"/>
  <c r="HG801" i="2"/>
  <c r="HF801" i="2"/>
  <c r="HE801" i="2"/>
  <c r="HD801" i="2"/>
  <c r="HC801" i="2"/>
  <c r="HB801" i="2"/>
  <c r="HA801" i="2"/>
  <c r="GZ801" i="2"/>
  <c r="GZ800" i="2"/>
  <c r="HT798" i="2"/>
  <c r="HS798" i="2"/>
  <c r="HR798" i="2"/>
  <c r="HQ798" i="2"/>
  <c r="HP798" i="2"/>
  <c r="HO798" i="2"/>
  <c r="HN798" i="2"/>
  <c r="HM798" i="2"/>
  <c r="HL798" i="2"/>
  <c r="HK798" i="2"/>
  <c r="HJ798" i="2"/>
  <c r="HI798" i="2"/>
  <c r="HH798" i="2"/>
  <c r="HG798" i="2"/>
  <c r="HF798" i="2"/>
  <c r="HE798" i="2"/>
  <c r="HD798" i="2"/>
  <c r="HC798" i="2"/>
  <c r="HB798" i="2"/>
  <c r="HA798" i="2"/>
  <c r="GZ798" i="2"/>
  <c r="GZ797" i="2"/>
  <c r="HT795" i="2"/>
  <c r="HS795" i="2"/>
  <c r="HR795" i="2"/>
  <c r="HQ795" i="2"/>
  <c r="HP795" i="2"/>
  <c r="HO795" i="2"/>
  <c r="HN795" i="2"/>
  <c r="HM795" i="2"/>
  <c r="HL795" i="2"/>
  <c r="HK795" i="2"/>
  <c r="HJ795" i="2"/>
  <c r="HI795" i="2"/>
  <c r="HH795" i="2"/>
  <c r="HG795" i="2"/>
  <c r="HF795" i="2"/>
  <c r="HE795" i="2"/>
  <c r="HD795" i="2"/>
  <c r="HC795" i="2"/>
  <c r="HB795" i="2"/>
  <c r="HA795" i="2"/>
  <c r="GZ795" i="2"/>
  <c r="GZ794" i="2"/>
  <c r="HT792" i="2"/>
  <c r="HS792" i="2"/>
  <c r="HR792" i="2"/>
  <c r="HQ792" i="2"/>
  <c r="HP792" i="2"/>
  <c r="HO792" i="2"/>
  <c r="HN792" i="2"/>
  <c r="HM792" i="2"/>
  <c r="HL792" i="2"/>
  <c r="HK792" i="2"/>
  <c r="HJ792" i="2"/>
  <c r="HI792" i="2"/>
  <c r="HH792" i="2"/>
  <c r="HG792" i="2"/>
  <c r="HF792" i="2"/>
  <c r="HE792" i="2"/>
  <c r="HD792" i="2"/>
  <c r="HC792" i="2"/>
  <c r="HB792" i="2"/>
  <c r="HA792" i="2"/>
  <c r="GZ792" i="2"/>
  <c r="GZ791" i="2"/>
  <c r="HT789" i="2"/>
  <c r="HS789" i="2"/>
  <c r="HR789" i="2"/>
  <c r="HQ789" i="2"/>
  <c r="HP789" i="2"/>
  <c r="HO789" i="2"/>
  <c r="HN789" i="2"/>
  <c r="HM789" i="2"/>
  <c r="HL789" i="2"/>
  <c r="HK789" i="2"/>
  <c r="HJ789" i="2"/>
  <c r="HI789" i="2"/>
  <c r="HH789" i="2"/>
  <c r="HG789" i="2"/>
  <c r="HF789" i="2"/>
  <c r="HE789" i="2"/>
  <c r="HD789" i="2"/>
  <c r="HC789" i="2"/>
  <c r="HB789" i="2"/>
  <c r="HA789" i="2"/>
  <c r="GZ789" i="2"/>
  <c r="GZ788" i="2"/>
  <c r="HT786" i="2"/>
  <c r="HS786" i="2"/>
  <c r="HR786" i="2"/>
  <c r="HQ786" i="2"/>
  <c r="HP786" i="2"/>
  <c r="HO786" i="2"/>
  <c r="HN786" i="2"/>
  <c r="HM786" i="2"/>
  <c r="HL786" i="2"/>
  <c r="HK786" i="2"/>
  <c r="HJ786" i="2"/>
  <c r="HI786" i="2"/>
  <c r="HH786" i="2"/>
  <c r="HG786" i="2"/>
  <c r="HF786" i="2"/>
  <c r="HE786" i="2"/>
  <c r="HD786" i="2"/>
  <c r="HC786" i="2"/>
  <c r="HB786" i="2"/>
  <c r="HA786" i="2"/>
  <c r="GZ786" i="2"/>
  <c r="GZ785" i="2"/>
  <c r="HT783" i="2"/>
  <c r="HS783" i="2"/>
  <c r="HR783" i="2"/>
  <c r="HQ783" i="2"/>
  <c r="HP783" i="2"/>
  <c r="HO783" i="2"/>
  <c r="HN783" i="2"/>
  <c r="HM783" i="2"/>
  <c r="HL783" i="2"/>
  <c r="HK783" i="2"/>
  <c r="HJ783" i="2"/>
  <c r="HI783" i="2"/>
  <c r="HH783" i="2"/>
  <c r="HG783" i="2"/>
  <c r="HF783" i="2"/>
  <c r="HE783" i="2"/>
  <c r="HD783" i="2"/>
  <c r="HC783" i="2"/>
  <c r="HB783" i="2"/>
  <c r="HA783" i="2"/>
  <c r="GZ783" i="2"/>
  <c r="GZ782" i="2"/>
  <c r="HT780" i="2"/>
  <c r="HS780" i="2"/>
  <c r="HR780" i="2"/>
  <c r="HQ780" i="2"/>
  <c r="HP780" i="2"/>
  <c r="HO780" i="2"/>
  <c r="HN780" i="2"/>
  <c r="HM780" i="2"/>
  <c r="HL780" i="2"/>
  <c r="HK780" i="2"/>
  <c r="HJ780" i="2"/>
  <c r="HI780" i="2"/>
  <c r="HH780" i="2"/>
  <c r="HG780" i="2"/>
  <c r="HF780" i="2"/>
  <c r="HE780" i="2"/>
  <c r="HD780" i="2"/>
  <c r="HC780" i="2"/>
  <c r="HB780" i="2"/>
  <c r="HA780" i="2"/>
  <c r="GZ780" i="2"/>
  <c r="GZ779" i="2"/>
  <c r="HT777" i="2"/>
  <c r="HS777" i="2"/>
  <c r="HR777" i="2"/>
  <c r="HQ777" i="2"/>
  <c r="HP777" i="2"/>
  <c r="HO777" i="2"/>
  <c r="HN777" i="2"/>
  <c r="HM777" i="2"/>
  <c r="HL777" i="2"/>
  <c r="HK777" i="2"/>
  <c r="HJ777" i="2"/>
  <c r="HI777" i="2"/>
  <c r="HH777" i="2"/>
  <c r="HG777" i="2"/>
  <c r="HF777" i="2"/>
  <c r="HE777" i="2"/>
  <c r="HD777" i="2"/>
  <c r="HC777" i="2"/>
  <c r="HB777" i="2"/>
  <c r="HA777" i="2"/>
  <c r="GZ777" i="2"/>
  <c r="GZ776" i="2"/>
  <c r="HT774" i="2"/>
  <c r="HS774" i="2"/>
  <c r="HR774" i="2"/>
  <c r="HQ774" i="2"/>
  <c r="HP774" i="2"/>
  <c r="HO774" i="2"/>
  <c r="HN774" i="2"/>
  <c r="HM774" i="2"/>
  <c r="HL774" i="2"/>
  <c r="HK774" i="2"/>
  <c r="HJ774" i="2"/>
  <c r="HI774" i="2"/>
  <c r="HH774" i="2"/>
  <c r="HG774" i="2"/>
  <c r="HF774" i="2"/>
  <c r="HE774" i="2"/>
  <c r="HD774" i="2"/>
  <c r="HC774" i="2"/>
  <c r="HB774" i="2"/>
  <c r="HA774" i="2"/>
  <c r="GZ774" i="2"/>
  <c r="GZ773" i="2"/>
  <c r="HT771" i="2"/>
  <c r="HS771" i="2"/>
  <c r="HR771" i="2"/>
  <c r="HQ771" i="2"/>
  <c r="HP771" i="2"/>
  <c r="HO771" i="2"/>
  <c r="HN771" i="2"/>
  <c r="HM771" i="2"/>
  <c r="HL771" i="2"/>
  <c r="HK771" i="2"/>
  <c r="HJ771" i="2"/>
  <c r="HI771" i="2"/>
  <c r="HH771" i="2"/>
  <c r="HG771" i="2"/>
  <c r="HF771" i="2"/>
  <c r="HE771" i="2"/>
  <c r="HD771" i="2"/>
  <c r="HC771" i="2"/>
  <c r="HB771" i="2"/>
  <c r="HA771" i="2"/>
  <c r="GZ771" i="2"/>
  <c r="GZ770" i="2"/>
  <c r="HT768" i="2"/>
  <c r="HS768" i="2"/>
  <c r="HR768" i="2"/>
  <c r="HQ768" i="2"/>
  <c r="HP768" i="2"/>
  <c r="HO768" i="2"/>
  <c r="HN768" i="2"/>
  <c r="HM768" i="2"/>
  <c r="HL768" i="2"/>
  <c r="HK768" i="2"/>
  <c r="HJ768" i="2"/>
  <c r="HI768" i="2"/>
  <c r="HH768" i="2"/>
  <c r="HG768" i="2"/>
  <c r="HF768" i="2"/>
  <c r="HE768" i="2"/>
  <c r="HD768" i="2"/>
  <c r="HC768" i="2"/>
  <c r="HB768" i="2"/>
  <c r="HA768" i="2"/>
  <c r="GZ768" i="2"/>
  <c r="GZ767" i="2"/>
  <c r="HT765" i="2"/>
  <c r="HS765" i="2"/>
  <c r="HR765" i="2"/>
  <c r="HQ765" i="2"/>
  <c r="HP765" i="2"/>
  <c r="HO765" i="2"/>
  <c r="HN765" i="2"/>
  <c r="HM765" i="2"/>
  <c r="HL765" i="2"/>
  <c r="HK765" i="2"/>
  <c r="HJ765" i="2"/>
  <c r="HI765" i="2"/>
  <c r="HH765" i="2"/>
  <c r="HG765" i="2"/>
  <c r="HF765" i="2"/>
  <c r="HE765" i="2"/>
  <c r="HD765" i="2"/>
  <c r="HC765" i="2"/>
  <c r="HB765" i="2"/>
  <c r="HA765" i="2"/>
  <c r="GZ765" i="2"/>
  <c r="GZ764" i="2"/>
  <c r="HT762" i="2"/>
  <c r="HS762" i="2"/>
  <c r="HR762" i="2"/>
  <c r="HQ762" i="2"/>
  <c r="HP762" i="2"/>
  <c r="HO762" i="2"/>
  <c r="HN762" i="2"/>
  <c r="HM762" i="2"/>
  <c r="HL762" i="2"/>
  <c r="HK762" i="2"/>
  <c r="HJ762" i="2"/>
  <c r="HI762" i="2"/>
  <c r="HH762" i="2"/>
  <c r="HG762" i="2"/>
  <c r="HF762" i="2"/>
  <c r="HE762" i="2"/>
  <c r="HD762" i="2"/>
  <c r="HC762" i="2"/>
  <c r="HB762" i="2"/>
  <c r="HA762" i="2"/>
  <c r="GZ762" i="2"/>
  <c r="GZ761" i="2"/>
  <c r="HT759" i="2"/>
  <c r="HS759" i="2"/>
  <c r="HR759" i="2"/>
  <c r="HQ759" i="2"/>
  <c r="HP759" i="2"/>
  <c r="HO759" i="2"/>
  <c r="HN759" i="2"/>
  <c r="HM759" i="2"/>
  <c r="HL759" i="2"/>
  <c r="HK759" i="2"/>
  <c r="HJ759" i="2"/>
  <c r="HI759" i="2"/>
  <c r="HH759" i="2"/>
  <c r="HG759" i="2"/>
  <c r="HF759" i="2"/>
  <c r="HE759" i="2"/>
  <c r="HD759" i="2"/>
  <c r="HC759" i="2"/>
  <c r="HB759" i="2"/>
  <c r="HA759" i="2"/>
  <c r="GZ759" i="2"/>
  <c r="GZ758" i="2"/>
  <c r="HT756" i="2"/>
  <c r="HS756" i="2"/>
  <c r="HR756" i="2"/>
  <c r="HQ756" i="2"/>
  <c r="HP756" i="2"/>
  <c r="HO756" i="2"/>
  <c r="HN756" i="2"/>
  <c r="HM756" i="2"/>
  <c r="HL756" i="2"/>
  <c r="HK756" i="2"/>
  <c r="HJ756" i="2"/>
  <c r="HI756" i="2"/>
  <c r="HH756" i="2"/>
  <c r="HG756" i="2"/>
  <c r="HF756" i="2"/>
  <c r="HE756" i="2"/>
  <c r="HD756" i="2"/>
  <c r="HC756" i="2"/>
  <c r="HB756" i="2"/>
  <c r="HA756" i="2"/>
  <c r="GZ756" i="2"/>
  <c r="GZ755" i="2"/>
  <c r="HT753" i="2"/>
  <c r="HS753" i="2"/>
  <c r="HR753" i="2"/>
  <c r="HQ753" i="2"/>
  <c r="HP753" i="2"/>
  <c r="HO753" i="2"/>
  <c r="HN753" i="2"/>
  <c r="HM753" i="2"/>
  <c r="HL753" i="2"/>
  <c r="HK753" i="2"/>
  <c r="HJ753" i="2"/>
  <c r="HI753" i="2"/>
  <c r="HH753" i="2"/>
  <c r="HG753" i="2"/>
  <c r="HF753" i="2"/>
  <c r="HE753" i="2"/>
  <c r="HD753" i="2"/>
  <c r="HC753" i="2"/>
  <c r="HB753" i="2"/>
  <c r="HA753" i="2"/>
  <c r="GZ753" i="2"/>
  <c r="GZ752" i="2"/>
  <c r="HT750" i="2"/>
  <c r="HS750" i="2"/>
  <c r="HR750" i="2"/>
  <c r="HQ750" i="2"/>
  <c r="HP750" i="2"/>
  <c r="HO750" i="2"/>
  <c r="HN750" i="2"/>
  <c r="HM750" i="2"/>
  <c r="HL750" i="2"/>
  <c r="HK750" i="2"/>
  <c r="HJ750" i="2"/>
  <c r="HI750" i="2"/>
  <c r="HH750" i="2"/>
  <c r="HG750" i="2"/>
  <c r="HF750" i="2"/>
  <c r="HE750" i="2"/>
  <c r="HD750" i="2"/>
  <c r="HC750" i="2"/>
  <c r="HB750" i="2"/>
  <c r="HA750" i="2"/>
  <c r="GZ750" i="2"/>
  <c r="GZ749" i="2"/>
  <c r="HT747" i="2"/>
  <c r="HS747" i="2"/>
  <c r="HR747" i="2"/>
  <c r="HQ747" i="2"/>
  <c r="HP747" i="2"/>
  <c r="HO747" i="2"/>
  <c r="HN747" i="2"/>
  <c r="HM747" i="2"/>
  <c r="HL747" i="2"/>
  <c r="HK747" i="2"/>
  <c r="HJ747" i="2"/>
  <c r="HI747" i="2"/>
  <c r="HH747" i="2"/>
  <c r="HG747" i="2"/>
  <c r="HF747" i="2"/>
  <c r="HE747" i="2"/>
  <c r="HD747" i="2"/>
  <c r="HC747" i="2"/>
  <c r="HB747" i="2"/>
  <c r="HA747" i="2"/>
  <c r="GZ747" i="2"/>
  <c r="GZ746" i="2"/>
  <c r="HT744" i="2"/>
  <c r="HS744" i="2"/>
  <c r="HR744" i="2"/>
  <c r="HQ744" i="2"/>
  <c r="HP744" i="2"/>
  <c r="HO744" i="2"/>
  <c r="HN744" i="2"/>
  <c r="HM744" i="2"/>
  <c r="HL744" i="2"/>
  <c r="HK744" i="2"/>
  <c r="HJ744" i="2"/>
  <c r="HI744" i="2"/>
  <c r="HH744" i="2"/>
  <c r="HG744" i="2"/>
  <c r="HF744" i="2"/>
  <c r="HE744" i="2"/>
  <c r="HD744" i="2"/>
  <c r="HC744" i="2"/>
  <c r="HB744" i="2"/>
  <c r="HA744" i="2"/>
  <c r="GZ744" i="2"/>
  <c r="GZ743" i="2"/>
  <c r="HT741" i="2"/>
  <c r="HS741" i="2"/>
  <c r="HR741" i="2"/>
  <c r="HQ741" i="2"/>
  <c r="HP741" i="2"/>
  <c r="HO741" i="2"/>
  <c r="HN741" i="2"/>
  <c r="HM741" i="2"/>
  <c r="HL741" i="2"/>
  <c r="HK741" i="2"/>
  <c r="HJ741" i="2"/>
  <c r="HI741" i="2"/>
  <c r="HH741" i="2"/>
  <c r="HG741" i="2"/>
  <c r="HF741" i="2"/>
  <c r="HE741" i="2"/>
  <c r="HD741" i="2"/>
  <c r="HC741" i="2"/>
  <c r="HB741" i="2"/>
  <c r="HA741" i="2"/>
  <c r="GZ741" i="2"/>
  <c r="GZ740" i="2"/>
  <c r="HT738" i="2"/>
  <c r="HS738" i="2"/>
  <c r="HR738" i="2"/>
  <c r="HQ738" i="2"/>
  <c r="HP738" i="2"/>
  <c r="HO738" i="2"/>
  <c r="HN738" i="2"/>
  <c r="HM738" i="2"/>
  <c r="HL738" i="2"/>
  <c r="HK738" i="2"/>
  <c r="HJ738" i="2"/>
  <c r="HI738" i="2"/>
  <c r="HH738" i="2"/>
  <c r="HG738" i="2"/>
  <c r="HF738" i="2"/>
  <c r="HE738" i="2"/>
  <c r="HD738" i="2"/>
  <c r="HC738" i="2"/>
  <c r="HB738" i="2"/>
  <c r="HA738" i="2"/>
  <c r="GZ738" i="2"/>
  <c r="GZ737" i="2"/>
  <c r="HT735" i="2"/>
  <c r="HS735" i="2"/>
  <c r="HR735" i="2"/>
  <c r="HQ735" i="2"/>
  <c r="HP735" i="2"/>
  <c r="HO735" i="2"/>
  <c r="HN735" i="2"/>
  <c r="HM735" i="2"/>
  <c r="HL735" i="2"/>
  <c r="HK735" i="2"/>
  <c r="HJ735" i="2"/>
  <c r="HI735" i="2"/>
  <c r="HH735" i="2"/>
  <c r="HG735" i="2"/>
  <c r="HF735" i="2"/>
  <c r="HE735" i="2"/>
  <c r="HD735" i="2"/>
  <c r="HC735" i="2"/>
  <c r="HB735" i="2"/>
  <c r="HA735" i="2"/>
  <c r="GZ735" i="2"/>
  <c r="GZ734" i="2"/>
  <c r="HT732" i="2"/>
  <c r="HS732" i="2"/>
  <c r="HR732" i="2"/>
  <c r="HQ732" i="2"/>
  <c r="HP732" i="2"/>
  <c r="HO732" i="2"/>
  <c r="HN732" i="2"/>
  <c r="HM732" i="2"/>
  <c r="HL732" i="2"/>
  <c r="HK732" i="2"/>
  <c r="HJ732" i="2"/>
  <c r="HI732" i="2"/>
  <c r="HH732" i="2"/>
  <c r="HG732" i="2"/>
  <c r="HF732" i="2"/>
  <c r="HE732" i="2"/>
  <c r="HD732" i="2"/>
  <c r="HC732" i="2"/>
  <c r="HB732" i="2"/>
  <c r="HA732" i="2"/>
  <c r="GZ732" i="2"/>
  <c r="GZ731" i="2"/>
  <c r="HT729" i="2"/>
  <c r="HS729" i="2"/>
  <c r="HR729" i="2"/>
  <c r="HQ729" i="2"/>
  <c r="HP729" i="2"/>
  <c r="HO729" i="2"/>
  <c r="HN729" i="2"/>
  <c r="HM729" i="2"/>
  <c r="HL729" i="2"/>
  <c r="HK729" i="2"/>
  <c r="HJ729" i="2"/>
  <c r="HI729" i="2"/>
  <c r="HH729" i="2"/>
  <c r="HG729" i="2"/>
  <c r="HF729" i="2"/>
  <c r="HE729" i="2"/>
  <c r="HD729" i="2"/>
  <c r="HC729" i="2"/>
  <c r="HB729" i="2"/>
  <c r="HA729" i="2"/>
  <c r="GZ729" i="2"/>
  <c r="GZ728" i="2"/>
  <c r="HT726" i="2"/>
  <c r="HS726" i="2"/>
  <c r="HR726" i="2"/>
  <c r="HQ726" i="2"/>
  <c r="HP726" i="2"/>
  <c r="HO726" i="2"/>
  <c r="HN726" i="2"/>
  <c r="HM726" i="2"/>
  <c r="HL726" i="2"/>
  <c r="HK726" i="2"/>
  <c r="HJ726" i="2"/>
  <c r="HI726" i="2"/>
  <c r="HH726" i="2"/>
  <c r="HG726" i="2"/>
  <c r="HF726" i="2"/>
  <c r="HE726" i="2"/>
  <c r="HD726" i="2"/>
  <c r="HC726" i="2"/>
  <c r="HB726" i="2"/>
  <c r="HA726" i="2"/>
  <c r="GZ726" i="2"/>
  <c r="GZ725" i="2"/>
  <c r="HT723" i="2"/>
  <c r="HS723" i="2"/>
  <c r="HR723" i="2"/>
  <c r="HQ723" i="2"/>
  <c r="HP723" i="2"/>
  <c r="HO723" i="2"/>
  <c r="HN723" i="2"/>
  <c r="HM723" i="2"/>
  <c r="HL723" i="2"/>
  <c r="HK723" i="2"/>
  <c r="HJ723" i="2"/>
  <c r="HI723" i="2"/>
  <c r="HH723" i="2"/>
  <c r="HG723" i="2"/>
  <c r="HF723" i="2"/>
  <c r="HE723" i="2"/>
  <c r="HD723" i="2"/>
  <c r="HC723" i="2"/>
  <c r="HB723" i="2"/>
  <c r="HA723" i="2"/>
  <c r="GZ723" i="2"/>
  <c r="GZ722" i="2"/>
  <c r="HT720" i="2"/>
  <c r="HS720" i="2"/>
  <c r="HR720" i="2"/>
  <c r="HQ720" i="2"/>
  <c r="HP720" i="2"/>
  <c r="HO720" i="2"/>
  <c r="HN720" i="2"/>
  <c r="HM720" i="2"/>
  <c r="HL720" i="2"/>
  <c r="HK720" i="2"/>
  <c r="HJ720" i="2"/>
  <c r="HI720" i="2"/>
  <c r="HH720" i="2"/>
  <c r="HG720" i="2"/>
  <c r="HF720" i="2"/>
  <c r="HE720" i="2"/>
  <c r="HD720" i="2"/>
  <c r="HC720" i="2"/>
  <c r="HB720" i="2"/>
  <c r="HA720" i="2"/>
  <c r="GZ720" i="2"/>
  <c r="GZ719" i="2"/>
  <c r="HT717" i="2"/>
  <c r="HS717" i="2"/>
  <c r="HR717" i="2"/>
  <c r="HQ717" i="2"/>
  <c r="HP717" i="2"/>
  <c r="HO717" i="2"/>
  <c r="HN717" i="2"/>
  <c r="HM717" i="2"/>
  <c r="HL717" i="2"/>
  <c r="HK717" i="2"/>
  <c r="HJ717" i="2"/>
  <c r="HI717" i="2"/>
  <c r="HH717" i="2"/>
  <c r="HG717" i="2"/>
  <c r="HF717" i="2"/>
  <c r="HE717" i="2"/>
  <c r="HD717" i="2"/>
  <c r="HC717" i="2"/>
  <c r="HB717" i="2"/>
  <c r="HA717" i="2"/>
  <c r="GZ717" i="2"/>
  <c r="GZ716" i="2"/>
  <c r="HT714" i="2"/>
  <c r="HS714" i="2"/>
  <c r="HR714" i="2"/>
  <c r="HQ714" i="2"/>
  <c r="HP714" i="2"/>
  <c r="HO714" i="2"/>
  <c r="HN714" i="2"/>
  <c r="HM714" i="2"/>
  <c r="HL714" i="2"/>
  <c r="HK714" i="2"/>
  <c r="HJ714" i="2"/>
  <c r="HI714" i="2"/>
  <c r="HH714" i="2"/>
  <c r="HG714" i="2"/>
  <c r="HF714" i="2"/>
  <c r="HE714" i="2"/>
  <c r="HD714" i="2"/>
  <c r="HC714" i="2"/>
  <c r="HB714" i="2"/>
  <c r="HA714" i="2"/>
  <c r="GZ714" i="2"/>
  <c r="GZ713" i="2"/>
  <c r="HT711" i="2"/>
  <c r="HS711" i="2"/>
  <c r="HR711" i="2"/>
  <c r="HQ711" i="2"/>
  <c r="HP711" i="2"/>
  <c r="HO711" i="2"/>
  <c r="HN711" i="2"/>
  <c r="HM711" i="2"/>
  <c r="HL711" i="2"/>
  <c r="HK711" i="2"/>
  <c r="HJ711" i="2"/>
  <c r="HI711" i="2"/>
  <c r="HH711" i="2"/>
  <c r="HG711" i="2"/>
  <c r="HF711" i="2"/>
  <c r="HE711" i="2"/>
  <c r="HD711" i="2"/>
  <c r="HC711" i="2"/>
  <c r="HB711" i="2"/>
  <c r="HA711" i="2"/>
  <c r="GZ711" i="2"/>
  <c r="GZ710" i="2"/>
  <c r="HT708" i="2"/>
  <c r="HS708" i="2"/>
  <c r="HR708" i="2"/>
  <c r="HQ708" i="2"/>
  <c r="HP708" i="2"/>
  <c r="HO708" i="2"/>
  <c r="HN708" i="2"/>
  <c r="HM708" i="2"/>
  <c r="HL708" i="2"/>
  <c r="HK708" i="2"/>
  <c r="HJ708" i="2"/>
  <c r="HI708" i="2"/>
  <c r="HH708" i="2"/>
  <c r="HG708" i="2"/>
  <c r="HF708" i="2"/>
  <c r="HE708" i="2"/>
  <c r="HD708" i="2"/>
  <c r="HC708" i="2"/>
  <c r="HB708" i="2"/>
  <c r="HA708" i="2"/>
  <c r="GZ708" i="2"/>
  <c r="GZ707" i="2"/>
  <c r="HT705" i="2"/>
  <c r="HS705" i="2"/>
  <c r="HR705" i="2"/>
  <c r="HQ705" i="2"/>
  <c r="HP705" i="2"/>
  <c r="HO705" i="2"/>
  <c r="HN705" i="2"/>
  <c r="HM705" i="2"/>
  <c r="HL705" i="2"/>
  <c r="HK705" i="2"/>
  <c r="HJ705" i="2"/>
  <c r="HI705" i="2"/>
  <c r="HH705" i="2"/>
  <c r="HG705" i="2"/>
  <c r="HF705" i="2"/>
  <c r="HE705" i="2"/>
  <c r="HD705" i="2"/>
  <c r="HC705" i="2"/>
  <c r="HB705" i="2"/>
  <c r="HA705" i="2"/>
  <c r="GZ705" i="2"/>
  <c r="GZ704" i="2"/>
  <c r="HT702" i="2"/>
  <c r="HS702" i="2"/>
  <c r="HR702" i="2"/>
  <c r="HQ702" i="2"/>
  <c r="HP702" i="2"/>
  <c r="HO702" i="2"/>
  <c r="HN702" i="2"/>
  <c r="HM702" i="2"/>
  <c r="HL702" i="2"/>
  <c r="HK702" i="2"/>
  <c r="HJ702" i="2"/>
  <c r="HI702" i="2"/>
  <c r="HH702" i="2"/>
  <c r="HG702" i="2"/>
  <c r="HF702" i="2"/>
  <c r="HE702" i="2"/>
  <c r="HD702" i="2"/>
  <c r="HC702" i="2"/>
  <c r="HB702" i="2"/>
  <c r="HA702" i="2"/>
  <c r="GZ702" i="2"/>
  <c r="GZ701" i="2"/>
  <c r="HT699" i="2"/>
  <c r="HS699" i="2"/>
  <c r="HR699" i="2"/>
  <c r="HQ699" i="2"/>
  <c r="HP699" i="2"/>
  <c r="HO699" i="2"/>
  <c r="HN699" i="2"/>
  <c r="HM699" i="2"/>
  <c r="HL699" i="2"/>
  <c r="HK699" i="2"/>
  <c r="HJ699" i="2"/>
  <c r="HI699" i="2"/>
  <c r="HH699" i="2"/>
  <c r="HG699" i="2"/>
  <c r="HF699" i="2"/>
  <c r="HE699" i="2"/>
  <c r="HD699" i="2"/>
  <c r="HC699" i="2"/>
  <c r="HB699" i="2"/>
  <c r="HA699" i="2"/>
  <c r="GZ699" i="2"/>
  <c r="GZ698" i="2"/>
  <c r="HT696" i="2"/>
  <c r="HS696" i="2"/>
  <c r="HR696" i="2"/>
  <c r="HQ696" i="2"/>
  <c r="HP696" i="2"/>
  <c r="HO696" i="2"/>
  <c r="HN696" i="2"/>
  <c r="HM696" i="2"/>
  <c r="HL696" i="2"/>
  <c r="HK696" i="2"/>
  <c r="HJ696" i="2"/>
  <c r="HI696" i="2"/>
  <c r="HH696" i="2"/>
  <c r="HG696" i="2"/>
  <c r="HF696" i="2"/>
  <c r="HE696" i="2"/>
  <c r="HD696" i="2"/>
  <c r="HC696" i="2"/>
  <c r="HB696" i="2"/>
  <c r="HA696" i="2"/>
  <c r="GZ696" i="2"/>
  <c r="GZ695" i="2"/>
  <c r="HT693" i="2"/>
  <c r="HS693" i="2"/>
  <c r="HR693" i="2"/>
  <c r="HQ693" i="2"/>
  <c r="HP693" i="2"/>
  <c r="HO693" i="2"/>
  <c r="HN693" i="2"/>
  <c r="HM693" i="2"/>
  <c r="HL693" i="2"/>
  <c r="HK693" i="2"/>
  <c r="HJ693" i="2"/>
  <c r="HI693" i="2"/>
  <c r="HH693" i="2"/>
  <c r="HG693" i="2"/>
  <c r="HF693" i="2"/>
  <c r="HE693" i="2"/>
  <c r="HD693" i="2"/>
  <c r="HC693" i="2"/>
  <c r="HB693" i="2"/>
  <c r="HA693" i="2"/>
  <c r="GZ693" i="2"/>
  <c r="GZ692" i="2"/>
  <c r="HT690" i="2"/>
  <c r="HS690" i="2"/>
  <c r="HR690" i="2"/>
  <c r="HQ690" i="2"/>
  <c r="HP690" i="2"/>
  <c r="HO690" i="2"/>
  <c r="HN690" i="2"/>
  <c r="HM690" i="2"/>
  <c r="HL690" i="2"/>
  <c r="HK690" i="2"/>
  <c r="HJ690" i="2"/>
  <c r="HI690" i="2"/>
  <c r="HH690" i="2"/>
  <c r="HG690" i="2"/>
  <c r="HF690" i="2"/>
  <c r="HE690" i="2"/>
  <c r="HD690" i="2"/>
  <c r="HC690" i="2"/>
  <c r="HB690" i="2"/>
  <c r="HA690" i="2"/>
  <c r="GZ690" i="2"/>
  <c r="GZ689" i="2"/>
  <c r="HT687" i="2"/>
  <c r="HS687" i="2"/>
  <c r="HR687" i="2"/>
  <c r="HQ687" i="2"/>
  <c r="HP687" i="2"/>
  <c r="HO687" i="2"/>
  <c r="HN687" i="2"/>
  <c r="HM687" i="2"/>
  <c r="HL687" i="2"/>
  <c r="HK687" i="2"/>
  <c r="HJ687" i="2"/>
  <c r="HI687" i="2"/>
  <c r="HH687" i="2"/>
  <c r="HG687" i="2"/>
  <c r="HF687" i="2"/>
  <c r="HE687" i="2"/>
  <c r="HD687" i="2"/>
  <c r="HC687" i="2"/>
  <c r="HB687" i="2"/>
  <c r="HA687" i="2"/>
  <c r="GZ687" i="2"/>
  <c r="GZ686" i="2"/>
  <c r="HT684" i="2"/>
  <c r="HS684" i="2"/>
  <c r="HR684" i="2"/>
  <c r="HQ684" i="2"/>
  <c r="HP684" i="2"/>
  <c r="HO684" i="2"/>
  <c r="HN684" i="2"/>
  <c r="HM684" i="2"/>
  <c r="HL684" i="2"/>
  <c r="HK684" i="2"/>
  <c r="HJ684" i="2"/>
  <c r="HI684" i="2"/>
  <c r="HH684" i="2"/>
  <c r="HG684" i="2"/>
  <c r="HF684" i="2"/>
  <c r="HE684" i="2"/>
  <c r="HD684" i="2"/>
  <c r="HC684" i="2"/>
  <c r="HB684" i="2"/>
  <c r="HA684" i="2"/>
  <c r="GZ684" i="2"/>
  <c r="GZ683" i="2"/>
  <c r="HT681" i="2"/>
  <c r="HS681" i="2"/>
  <c r="HR681" i="2"/>
  <c r="HQ681" i="2"/>
  <c r="HP681" i="2"/>
  <c r="HO681" i="2"/>
  <c r="HN681" i="2"/>
  <c r="HM681" i="2"/>
  <c r="HL681" i="2"/>
  <c r="HK681" i="2"/>
  <c r="HJ681" i="2"/>
  <c r="HI681" i="2"/>
  <c r="HH681" i="2"/>
  <c r="HG681" i="2"/>
  <c r="HF681" i="2"/>
  <c r="HE681" i="2"/>
  <c r="HD681" i="2"/>
  <c r="HC681" i="2"/>
  <c r="HB681" i="2"/>
  <c r="HA681" i="2"/>
  <c r="GZ681" i="2"/>
  <c r="GZ680" i="2"/>
  <c r="HT678" i="2"/>
  <c r="HS678" i="2"/>
  <c r="HR678" i="2"/>
  <c r="HQ678" i="2"/>
  <c r="HP678" i="2"/>
  <c r="HO678" i="2"/>
  <c r="HN678" i="2"/>
  <c r="HM678" i="2"/>
  <c r="HL678" i="2"/>
  <c r="HK678" i="2"/>
  <c r="HJ678" i="2"/>
  <c r="HI678" i="2"/>
  <c r="HH678" i="2"/>
  <c r="HG678" i="2"/>
  <c r="HF678" i="2"/>
  <c r="HE678" i="2"/>
  <c r="HD678" i="2"/>
  <c r="HC678" i="2"/>
  <c r="HB678" i="2"/>
  <c r="HA678" i="2"/>
  <c r="GZ678" i="2"/>
  <c r="GZ677" i="2"/>
  <c r="HT675" i="2"/>
  <c r="HS675" i="2"/>
  <c r="HR675" i="2"/>
  <c r="HQ675" i="2"/>
  <c r="HP675" i="2"/>
  <c r="HO675" i="2"/>
  <c r="HN675" i="2"/>
  <c r="HM675" i="2"/>
  <c r="HL675" i="2"/>
  <c r="HK675" i="2"/>
  <c r="HJ675" i="2"/>
  <c r="HI675" i="2"/>
  <c r="HH675" i="2"/>
  <c r="HG675" i="2"/>
  <c r="HF675" i="2"/>
  <c r="HE675" i="2"/>
  <c r="HD675" i="2"/>
  <c r="HC675" i="2"/>
  <c r="HB675" i="2"/>
  <c r="HA675" i="2"/>
  <c r="GZ675" i="2"/>
  <c r="GZ674" i="2"/>
  <c r="HT672" i="2"/>
  <c r="HS672" i="2"/>
  <c r="HR672" i="2"/>
  <c r="HQ672" i="2"/>
  <c r="HP672" i="2"/>
  <c r="HO672" i="2"/>
  <c r="HN672" i="2"/>
  <c r="HM672" i="2"/>
  <c r="HL672" i="2"/>
  <c r="HK672" i="2"/>
  <c r="HJ672" i="2"/>
  <c r="HI672" i="2"/>
  <c r="HH672" i="2"/>
  <c r="HG672" i="2"/>
  <c r="HF672" i="2"/>
  <c r="HE672" i="2"/>
  <c r="HD672" i="2"/>
  <c r="HC672" i="2"/>
  <c r="HB672" i="2"/>
  <c r="HA672" i="2"/>
  <c r="GZ672" i="2"/>
  <c r="GZ671" i="2"/>
  <c r="HT669" i="2"/>
  <c r="HS669" i="2"/>
  <c r="HR669" i="2"/>
  <c r="HQ669" i="2"/>
  <c r="HP669" i="2"/>
  <c r="HO669" i="2"/>
  <c r="HN669" i="2"/>
  <c r="HM669" i="2"/>
  <c r="HL669" i="2"/>
  <c r="HK669" i="2"/>
  <c r="HJ669" i="2"/>
  <c r="HI669" i="2"/>
  <c r="HH669" i="2"/>
  <c r="HG669" i="2"/>
  <c r="HF669" i="2"/>
  <c r="HE669" i="2"/>
  <c r="HD669" i="2"/>
  <c r="HC669" i="2"/>
  <c r="HB669" i="2"/>
  <c r="HA669" i="2"/>
  <c r="GZ669" i="2"/>
  <c r="GZ668" i="2"/>
  <c r="HT666" i="2"/>
  <c r="HS666" i="2"/>
  <c r="HR666" i="2"/>
  <c r="HQ666" i="2"/>
  <c r="HP666" i="2"/>
  <c r="HO666" i="2"/>
  <c r="HN666" i="2"/>
  <c r="HM666" i="2"/>
  <c r="HL666" i="2"/>
  <c r="HK666" i="2"/>
  <c r="HJ666" i="2"/>
  <c r="HI666" i="2"/>
  <c r="HH666" i="2"/>
  <c r="HG666" i="2"/>
  <c r="HF666" i="2"/>
  <c r="HE666" i="2"/>
  <c r="HD666" i="2"/>
  <c r="HC666" i="2"/>
  <c r="HB666" i="2"/>
  <c r="HA666" i="2"/>
  <c r="GZ666" i="2"/>
  <c r="GZ665" i="2"/>
  <c r="HT663" i="2"/>
  <c r="HS663" i="2"/>
  <c r="HR663" i="2"/>
  <c r="HQ663" i="2"/>
  <c r="HP663" i="2"/>
  <c r="HO663" i="2"/>
  <c r="HN663" i="2"/>
  <c r="HM663" i="2"/>
  <c r="HL663" i="2"/>
  <c r="HK663" i="2"/>
  <c r="HJ663" i="2"/>
  <c r="HI663" i="2"/>
  <c r="HH663" i="2"/>
  <c r="HG663" i="2"/>
  <c r="HF663" i="2"/>
  <c r="HE663" i="2"/>
  <c r="HD663" i="2"/>
  <c r="HC663" i="2"/>
  <c r="HB663" i="2"/>
  <c r="HA663" i="2"/>
  <c r="GZ663" i="2"/>
  <c r="GZ662" i="2"/>
  <c r="HT660" i="2"/>
  <c r="HS660" i="2"/>
  <c r="HR660" i="2"/>
  <c r="HQ660" i="2"/>
  <c r="HP660" i="2"/>
  <c r="HO660" i="2"/>
  <c r="HN660" i="2"/>
  <c r="HM660" i="2"/>
  <c r="HL660" i="2"/>
  <c r="HK660" i="2"/>
  <c r="HJ660" i="2"/>
  <c r="HI660" i="2"/>
  <c r="HH660" i="2"/>
  <c r="HG660" i="2"/>
  <c r="HF660" i="2"/>
  <c r="HE660" i="2"/>
  <c r="HD660" i="2"/>
  <c r="HC660" i="2"/>
  <c r="HB660" i="2"/>
  <c r="HA660" i="2"/>
  <c r="GZ660" i="2"/>
  <c r="GZ659" i="2"/>
  <c r="HT657" i="2"/>
  <c r="HS657" i="2"/>
  <c r="HR657" i="2"/>
  <c r="HQ657" i="2"/>
  <c r="HP657" i="2"/>
  <c r="HO657" i="2"/>
  <c r="HN657" i="2"/>
  <c r="HM657" i="2"/>
  <c r="HL657" i="2"/>
  <c r="HK657" i="2"/>
  <c r="HJ657" i="2"/>
  <c r="HI657" i="2"/>
  <c r="HH657" i="2"/>
  <c r="HG657" i="2"/>
  <c r="HF657" i="2"/>
  <c r="HE657" i="2"/>
  <c r="HD657" i="2"/>
  <c r="HC657" i="2"/>
  <c r="HB657" i="2"/>
  <c r="HA657" i="2"/>
  <c r="GZ657" i="2"/>
  <c r="GZ656" i="2"/>
  <c r="HT654" i="2"/>
  <c r="HS654" i="2"/>
  <c r="HR654" i="2"/>
  <c r="HQ654" i="2"/>
  <c r="HP654" i="2"/>
  <c r="HO654" i="2"/>
  <c r="HN654" i="2"/>
  <c r="HM654" i="2"/>
  <c r="HL654" i="2"/>
  <c r="HK654" i="2"/>
  <c r="HJ654" i="2"/>
  <c r="HI654" i="2"/>
  <c r="HH654" i="2"/>
  <c r="HG654" i="2"/>
  <c r="HF654" i="2"/>
  <c r="HE654" i="2"/>
  <c r="HD654" i="2"/>
  <c r="HC654" i="2"/>
  <c r="HB654" i="2"/>
  <c r="HA654" i="2"/>
  <c r="GZ654" i="2"/>
  <c r="GZ653" i="2"/>
  <c r="HT651" i="2"/>
  <c r="HS651" i="2"/>
  <c r="HR651" i="2"/>
  <c r="HQ651" i="2"/>
  <c r="HP651" i="2"/>
  <c r="HO651" i="2"/>
  <c r="HN651" i="2"/>
  <c r="HM651" i="2"/>
  <c r="HL651" i="2"/>
  <c r="HK651" i="2"/>
  <c r="HJ651" i="2"/>
  <c r="HI651" i="2"/>
  <c r="HH651" i="2"/>
  <c r="HG651" i="2"/>
  <c r="HF651" i="2"/>
  <c r="HE651" i="2"/>
  <c r="HD651" i="2"/>
  <c r="HC651" i="2"/>
  <c r="HB651" i="2"/>
  <c r="HA651" i="2"/>
  <c r="GZ651" i="2"/>
  <c r="GZ650" i="2"/>
  <c r="HT648" i="2"/>
  <c r="HS648" i="2"/>
  <c r="HR648" i="2"/>
  <c r="HQ648" i="2"/>
  <c r="HP648" i="2"/>
  <c r="HO648" i="2"/>
  <c r="HN648" i="2"/>
  <c r="HM648" i="2"/>
  <c r="HL648" i="2"/>
  <c r="HK648" i="2"/>
  <c r="HJ648" i="2"/>
  <c r="HI648" i="2"/>
  <c r="HH648" i="2"/>
  <c r="HG648" i="2"/>
  <c r="HF648" i="2"/>
  <c r="HE648" i="2"/>
  <c r="HD648" i="2"/>
  <c r="HC648" i="2"/>
  <c r="HB648" i="2"/>
  <c r="HA648" i="2"/>
  <c r="GZ648" i="2"/>
  <c r="GZ647" i="2"/>
  <c r="HT645" i="2"/>
  <c r="HS645" i="2"/>
  <c r="HR645" i="2"/>
  <c r="HQ645" i="2"/>
  <c r="HP645" i="2"/>
  <c r="HO645" i="2"/>
  <c r="HN645" i="2"/>
  <c r="HM645" i="2"/>
  <c r="HL645" i="2"/>
  <c r="HK645" i="2"/>
  <c r="HJ645" i="2"/>
  <c r="HI645" i="2"/>
  <c r="HH645" i="2"/>
  <c r="HG645" i="2"/>
  <c r="HF645" i="2"/>
  <c r="HE645" i="2"/>
  <c r="HD645" i="2"/>
  <c r="HC645" i="2"/>
  <c r="HB645" i="2"/>
  <c r="HA645" i="2"/>
  <c r="GZ645" i="2"/>
  <c r="GZ644" i="2"/>
  <c r="HT642" i="2"/>
  <c r="HS642" i="2"/>
  <c r="HR642" i="2"/>
  <c r="HQ642" i="2"/>
  <c r="HP642" i="2"/>
  <c r="HO642" i="2"/>
  <c r="HN642" i="2"/>
  <c r="HM642" i="2"/>
  <c r="HL642" i="2"/>
  <c r="HK642" i="2"/>
  <c r="HJ642" i="2"/>
  <c r="HI642" i="2"/>
  <c r="HH642" i="2"/>
  <c r="HG642" i="2"/>
  <c r="HF642" i="2"/>
  <c r="HE642" i="2"/>
  <c r="HD642" i="2"/>
  <c r="HC642" i="2"/>
  <c r="HB642" i="2"/>
  <c r="HA642" i="2"/>
  <c r="GZ642" i="2"/>
  <c r="GZ641" i="2"/>
  <c r="HT639" i="2"/>
  <c r="HS639" i="2"/>
  <c r="HR639" i="2"/>
  <c r="HQ639" i="2"/>
  <c r="HP639" i="2"/>
  <c r="HO639" i="2"/>
  <c r="HN639" i="2"/>
  <c r="HM639" i="2"/>
  <c r="HL639" i="2"/>
  <c r="HK639" i="2"/>
  <c r="HJ639" i="2"/>
  <c r="HI639" i="2"/>
  <c r="HH639" i="2"/>
  <c r="HG639" i="2"/>
  <c r="HF639" i="2"/>
  <c r="HE639" i="2"/>
  <c r="HD639" i="2"/>
  <c r="HC639" i="2"/>
  <c r="HB639" i="2"/>
  <c r="HA639" i="2"/>
  <c r="GZ639" i="2"/>
  <c r="GZ638" i="2"/>
  <c r="HT636" i="2"/>
  <c r="HS636" i="2"/>
  <c r="HR636" i="2"/>
  <c r="HQ636" i="2"/>
  <c r="HP636" i="2"/>
  <c r="HO636" i="2"/>
  <c r="HN636" i="2"/>
  <c r="HM636" i="2"/>
  <c r="HL636" i="2"/>
  <c r="HK636" i="2"/>
  <c r="HJ636" i="2"/>
  <c r="HI636" i="2"/>
  <c r="HH636" i="2"/>
  <c r="HG636" i="2"/>
  <c r="HF636" i="2"/>
  <c r="HE636" i="2"/>
  <c r="HD636" i="2"/>
  <c r="HC636" i="2"/>
  <c r="HB636" i="2"/>
  <c r="HA636" i="2"/>
  <c r="GZ636" i="2"/>
  <c r="GZ635" i="2"/>
  <c r="HT633" i="2"/>
  <c r="HS633" i="2"/>
  <c r="HR633" i="2"/>
  <c r="HQ633" i="2"/>
  <c r="HP633" i="2"/>
  <c r="HO633" i="2"/>
  <c r="HN633" i="2"/>
  <c r="HM633" i="2"/>
  <c r="HL633" i="2"/>
  <c r="HK633" i="2"/>
  <c r="HJ633" i="2"/>
  <c r="HI633" i="2"/>
  <c r="HH633" i="2"/>
  <c r="HG633" i="2"/>
  <c r="HF633" i="2"/>
  <c r="HE633" i="2"/>
  <c r="HD633" i="2"/>
  <c r="HC633" i="2"/>
  <c r="HB633" i="2"/>
  <c r="HA633" i="2"/>
  <c r="GZ633" i="2"/>
  <c r="GZ632" i="2"/>
  <c r="HT630" i="2"/>
  <c r="HS630" i="2"/>
  <c r="HR630" i="2"/>
  <c r="HQ630" i="2"/>
  <c r="HP630" i="2"/>
  <c r="HO630" i="2"/>
  <c r="HN630" i="2"/>
  <c r="HM630" i="2"/>
  <c r="HL630" i="2"/>
  <c r="HK630" i="2"/>
  <c r="HJ630" i="2"/>
  <c r="HI630" i="2"/>
  <c r="HH630" i="2"/>
  <c r="HG630" i="2"/>
  <c r="HF630" i="2"/>
  <c r="HE630" i="2"/>
  <c r="HD630" i="2"/>
  <c r="HC630" i="2"/>
  <c r="HB630" i="2"/>
  <c r="HA630" i="2"/>
  <c r="GZ630" i="2"/>
  <c r="GZ629" i="2"/>
  <c r="HT627" i="2"/>
  <c r="HS627" i="2"/>
  <c r="HR627" i="2"/>
  <c r="HQ627" i="2"/>
  <c r="HP627" i="2"/>
  <c r="HO627" i="2"/>
  <c r="HN627" i="2"/>
  <c r="HM627" i="2"/>
  <c r="HL627" i="2"/>
  <c r="HK627" i="2"/>
  <c r="HJ627" i="2"/>
  <c r="HI627" i="2"/>
  <c r="HH627" i="2"/>
  <c r="HG627" i="2"/>
  <c r="HF627" i="2"/>
  <c r="HE627" i="2"/>
  <c r="HD627" i="2"/>
  <c r="HC627" i="2"/>
  <c r="HB627" i="2"/>
  <c r="HA627" i="2"/>
  <c r="GZ627" i="2"/>
  <c r="GZ626" i="2"/>
  <c r="HT624" i="2"/>
  <c r="HS624" i="2"/>
  <c r="HR624" i="2"/>
  <c r="HQ624" i="2"/>
  <c r="HP624" i="2"/>
  <c r="HO624" i="2"/>
  <c r="HN624" i="2"/>
  <c r="HM624" i="2"/>
  <c r="HL624" i="2"/>
  <c r="HK624" i="2"/>
  <c r="HJ624" i="2"/>
  <c r="HI624" i="2"/>
  <c r="HH624" i="2"/>
  <c r="HG624" i="2"/>
  <c r="HF624" i="2"/>
  <c r="HE624" i="2"/>
  <c r="HD624" i="2"/>
  <c r="HC624" i="2"/>
  <c r="HB624" i="2"/>
  <c r="HA624" i="2"/>
  <c r="GZ624" i="2"/>
  <c r="GZ623" i="2"/>
  <c r="HT621" i="2"/>
  <c r="HS621" i="2"/>
  <c r="HR621" i="2"/>
  <c r="HQ621" i="2"/>
  <c r="HP621" i="2"/>
  <c r="HO621" i="2"/>
  <c r="HN621" i="2"/>
  <c r="HM621" i="2"/>
  <c r="HL621" i="2"/>
  <c r="HK621" i="2"/>
  <c r="HJ621" i="2"/>
  <c r="HI621" i="2"/>
  <c r="HH621" i="2"/>
  <c r="HG621" i="2"/>
  <c r="HF621" i="2"/>
  <c r="HE621" i="2"/>
  <c r="HD621" i="2"/>
  <c r="HC621" i="2"/>
  <c r="HB621" i="2"/>
  <c r="HA621" i="2"/>
  <c r="GZ621" i="2"/>
  <c r="GZ620" i="2"/>
  <c r="HT618" i="2"/>
  <c r="HS618" i="2"/>
  <c r="HR618" i="2"/>
  <c r="HQ618" i="2"/>
  <c r="HP618" i="2"/>
  <c r="HO618" i="2"/>
  <c r="HN618" i="2"/>
  <c r="HM618" i="2"/>
  <c r="HL618" i="2"/>
  <c r="HK618" i="2"/>
  <c r="HJ618" i="2"/>
  <c r="HI618" i="2"/>
  <c r="HH618" i="2"/>
  <c r="HG618" i="2"/>
  <c r="HF618" i="2"/>
  <c r="HE618" i="2"/>
  <c r="HD618" i="2"/>
  <c r="HC618" i="2"/>
  <c r="HB618" i="2"/>
  <c r="HA618" i="2"/>
  <c r="GZ618" i="2"/>
  <c r="GZ617" i="2"/>
  <c r="HT615" i="2"/>
  <c r="HS615" i="2"/>
  <c r="HR615" i="2"/>
  <c r="HQ615" i="2"/>
  <c r="HP615" i="2"/>
  <c r="HO615" i="2"/>
  <c r="HN615" i="2"/>
  <c r="HM615" i="2"/>
  <c r="HL615" i="2"/>
  <c r="HK615" i="2"/>
  <c r="HJ615" i="2"/>
  <c r="HI615" i="2"/>
  <c r="HH615" i="2"/>
  <c r="HG615" i="2"/>
  <c r="HF615" i="2"/>
  <c r="HE615" i="2"/>
  <c r="HD615" i="2"/>
  <c r="HC615" i="2"/>
  <c r="HB615" i="2"/>
  <c r="HA615" i="2"/>
  <c r="GZ615" i="2"/>
  <c r="GZ614" i="2"/>
  <c r="HT612" i="2"/>
  <c r="HS612" i="2"/>
  <c r="HR612" i="2"/>
  <c r="HQ612" i="2"/>
  <c r="HP612" i="2"/>
  <c r="HO612" i="2"/>
  <c r="HN612" i="2"/>
  <c r="HM612" i="2"/>
  <c r="HL612" i="2"/>
  <c r="HK612" i="2"/>
  <c r="HJ612" i="2"/>
  <c r="HI612" i="2"/>
  <c r="HH612" i="2"/>
  <c r="HG612" i="2"/>
  <c r="HF612" i="2"/>
  <c r="HE612" i="2"/>
  <c r="HD612" i="2"/>
  <c r="HC612" i="2"/>
  <c r="HB612" i="2"/>
  <c r="HA612" i="2"/>
  <c r="GZ612" i="2"/>
  <c r="GZ611" i="2"/>
  <c r="HT609" i="2"/>
  <c r="HS609" i="2"/>
  <c r="HR609" i="2"/>
  <c r="HQ609" i="2"/>
  <c r="HP609" i="2"/>
  <c r="HO609" i="2"/>
  <c r="HN609" i="2"/>
  <c r="HM609" i="2"/>
  <c r="HL609" i="2"/>
  <c r="HK609" i="2"/>
  <c r="HJ609" i="2"/>
  <c r="HI609" i="2"/>
  <c r="HH609" i="2"/>
  <c r="HG609" i="2"/>
  <c r="HF609" i="2"/>
  <c r="HE609" i="2"/>
  <c r="HD609" i="2"/>
  <c r="HC609" i="2"/>
  <c r="HB609" i="2"/>
  <c r="HA609" i="2"/>
  <c r="GZ609" i="2"/>
  <c r="GZ608" i="2"/>
  <c r="HT606" i="2"/>
  <c r="HS606" i="2"/>
  <c r="HR606" i="2"/>
  <c r="HQ606" i="2"/>
  <c r="HP606" i="2"/>
  <c r="HO606" i="2"/>
  <c r="HN606" i="2"/>
  <c r="HM606" i="2"/>
  <c r="HL606" i="2"/>
  <c r="HK606" i="2"/>
  <c r="HJ606" i="2"/>
  <c r="HI606" i="2"/>
  <c r="HH606" i="2"/>
  <c r="HG606" i="2"/>
  <c r="HF606" i="2"/>
  <c r="HE606" i="2"/>
  <c r="HD606" i="2"/>
  <c r="HC606" i="2"/>
  <c r="HB606" i="2"/>
  <c r="HA606" i="2"/>
  <c r="GZ606" i="2"/>
  <c r="GZ605" i="2"/>
  <c r="HT603" i="2"/>
  <c r="HS603" i="2"/>
  <c r="HR603" i="2"/>
  <c r="HQ603" i="2"/>
  <c r="HP603" i="2"/>
  <c r="HO603" i="2"/>
  <c r="HN603" i="2"/>
  <c r="HM603" i="2"/>
  <c r="HL603" i="2"/>
  <c r="HK603" i="2"/>
  <c r="HJ603" i="2"/>
  <c r="HI603" i="2"/>
  <c r="HH603" i="2"/>
  <c r="HG603" i="2"/>
  <c r="HF603" i="2"/>
  <c r="HE603" i="2"/>
  <c r="HD603" i="2"/>
  <c r="HC603" i="2"/>
  <c r="HB603" i="2"/>
  <c r="HA603" i="2"/>
  <c r="GZ603" i="2"/>
  <c r="GZ602" i="2"/>
  <c r="HT600" i="2"/>
  <c r="HS600" i="2"/>
  <c r="HR600" i="2"/>
  <c r="HQ600" i="2"/>
  <c r="HP600" i="2"/>
  <c r="HO600" i="2"/>
  <c r="HN600" i="2"/>
  <c r="HM600" i="2"/>
  <c r="HL600" i="2"/>
  <c r="HK600" i="2"/>
  <c r="HJ600" i="2"/>
  <c r="HI600" i="2"/>
  <c r="HH600" i="2"/>
  <c r="HG600" i="2"/>
  <c r="HF600" i="2"/>
  <c r="HE600" i="2"/>
  <c r="HD600" i="2"/>
  <c r="HC600" i="2"/>
  <c r="HB600" i="2"/>
  <c r="HA600" i="2"/>
  <c r="GZ600" i="2"/>
  <c r="GZ599" i="2"/>
  <c r="HT597" i="2"/>
  <c r="HS597" i="2"/>
  <c r="HR597" i="2"/>
  <c r="HQ597" i="2"/>
  <c r="HP597" i="2"/>
  <c r="HO597" i="2"/>
  <c r="HN597" i="2"/>
  <c r="HM597" i="2"/>
  <c r="HL597" i="2"/>
  <c r="HK597" i="2"/>
  <c r="HJ597" i="2"/>
  <c r="HI597" i="2"/>
  <c r="HH597" i="2"/>
  <c r="HG597" i="2"/>
  <c r="HF597" i="2"/>
  <c r="HE597" i="2"/>
  <c r="HD597" i="2"/>
  <c r="HC597" i="2"/>
  <c r="HB597" i="2"/>
  <c r="HA597" i="2"/>
  <c r="GZ597" i="2"/>
  <c r="GZ596" i="2"/>
  <c r="HT594" i="2"/>
  <c r="HS594" i="2"/>
  <c r="HR594" i="2"/>
  <c r="HQ594" i="2"/>
  <c r="HP594" i="2"/>
  <c r="HO594" i="2"/>
  <c r="HN594" i="2"/>
  <c r="HM594" i="2"/>
  <c r="HL594" i="2"/>
  <c r="HK594" i="2"/>
  <c r="HJ594" i="2"/>
  <c r="HI594" i="2"/>
  <c r="HH594" i="2"/>
  <c r="HG594" i="2"/>
  <c r="HF594" i="2"/>
  <c r="HE594" i="2"/>
  <c r="HD594" i="2"/>
  <c r="HC594" i="2"/>
  <c r="HB594" i="2"/>
  <c r="HA594" i="2"/>
  <c r="GZ594" i="2"/>
  <c r="GZ593" i="2"/>
  <c r="HT591" i="2"/>
  <c r="HS591" i="2"/>
  <c r="HR591" i="2"/>
  <c r="HQ591" i="2"/>
  <c r="HP591" i="2"/>
  <c r="HO591" i="2"/>
  <c r="HN591" i="2"/>
  <c r="HM591" i="2"/>
  <c r="HL591" i="2"/>
  <c r="HK591" i="2"/>
  <c r="HJ591" i="2"/>
  <c r="HI591" i="2"/>
  <c r="HH591" i="2"/>
  <c r="HG591" i="2"/>
  <c r="HF591" i="2"/>
  <c r="HE591" i="2"/>
  <c r="HD591" i="2"/>
  <c r="HC591" i="2"/>
  <c r="HB591" i="2"/>
  <c r="HA591" i="2"/>
  <c r="GZ591" i="2"/>
  <c r="GZ590" i="2"/>
  <c r="HT588" i="2"/>
  <c r="HS588" i="2"/>
  <c r="HR588" i="2"/>
  <c r="HQ588" i="2"/>
  <c r="HP588" i="2"/>
  <c r="HO588" i="2"/>
  <c r="HN588" i="2"/>
  <c r="HM588" i="2"/>
  <c r="HL588" i="2"/>
  <c r="HK588" i="2"/>
  <c r="HJ588" i="2"/>
  <c r="HI588" i="2"/>
  <c r="HH588" i="2"/>
  <c r="HG588" i="2"/>
  <c r="HF588" i="2"/>
  <c r="HE588" i="2"/>
  <c r="HD588" i="2"/>
  <c r="HC588" i="2"/>
  <c r="HB588" i="2"/>
  <c r="HA588" i="2"/>
  <c r="GZ588" i="2"/>
  <c r="GZ587" i="2"/>
  <c r="HT585" i="2"/>
  <c r="HS585" i="2"/>
  <c r="HR585" i="2"/>
  <c r="HQ585" i="2"/>
  <c r="HP585" i="2"/>
  <c r="HO585" i="2"/>
  <c r="HN585" i="2"/>
  <c r="HM585" i="2"/>
  <c r="HL585" i="2"/>
  <c r="HK585" i="2"/>
  <c r="HJ585" i="2"/>
  <c r="HI585" i="2"/>
  <c r="HH585" i="2"/>
  <c r="HG585" i="2"/>
  <c r="HF585" i="2"/>
  <c r="HE585" i="2"/>
  <c r="HD585" i="2"/>
  <c r="HC585" i="2"/>
  <c r="HB585" i="2"/>
  <c r="HA585" i="2"/>
  <c r="GZ585" i="2"/>
  <c r="GZ584" i="2"/>
  <c r="HT582" i="2"/>
  <c r="HS582" i="2"/>
  <c r="HR582" i="2"/>
  <c r="HQ582" i="2"/>
  <c r="HP582" i="2"/>
  <c r="HO582" i="2"/>
  <c r="HN582" i="2"/>
  <c r="HM582" i="2"/>
  <c r="HL582" i="2"/>
  <c r="HK582" i="2"/>
  <c r="HJ582" i="2"/>
  <c r="HI582" i="2"/>
  <c r="HH582" i="2"/>
  <c r="HG582" i="2"/>
  <c r="HF582" i="2"/>
  <c r="HE582" i="2"/>
  <c r="HD582" i="2"/>
  <c r="HC582" i="2"/>
  <c r="HB582" i="2"/>
  <c r="HA582" i="2"/>
  <c r="GZ582" i="2"/>
  <c r="GZ581" i="2"/>
  <c r="HT579" i="2"/>
  <c r="HS579" i="2"/>
  <c r="HR579" i="2"/>
  <c r="HQ579" i="2"/>
  <c r="HP579" i="2"/>
  <c r="HO579" i="2"/>
  <c r="HN579" i="2"/>
  <c r="HM579" i="2"/>
  <c r="HL579" i="2"/>
  <c r="HK579" i="2"/>
  <c r="HJ579" i="2"/>
  <c r="HI579" i="2"/>
  <c r="HH579" i="2"/>
  <c r="HG579" i="2"/>
  <c r="HF579" i="2"/>
  <c r="HE579" i="2"/>
  <c r="HD579" i="2"/>
  <c r="HC579" i="2"/>
  <c r="HB579" i="2"/>
  <c r="HA579" i="2"/>
  <c r="GZ579" i="2"/>
  <c r="GZ578" i="2"/>
  <c r="HT576" i="2"/>
  <c r="HS576" i="2"/>
  <c r="HR576" i="2"/>
  <c r="HQ576" i="2"/>
  <c r="HP576" i="2"/>
  <c r="HO576" i="2"/>
  <c r="HN576" i="2"/>
  <c r="HM576" i="2"/>
  <c r="HL576" i="2"/>
  <c r="HK576" i="2"/>
  <c r="HJ576" i="2"/>
  <c r="HI576" i="2"/>
  <c r="HH576" i="2"/>
  <c r="HG576" i="2"/>
  <c r="HF576" i="2"/>
  <c r="HE576" i="2"/>
  <c r="HD576" i="2"/>
  <c r="HC576" i="2"/>
  <c r="HB576" i="2"/>
  <c r="HA576" i="2"/>
  <c r="GZ576" i="2"/>
  <c r="GZ575" i="2"/>
  <c r="HT573" i="2"/>
  <c r="HS573" i="2"/>
  <c r="HR573" i="2"/>
  <c r="HQ573" i="2"/>
  <c r="HP573" i="2"/>
  <c r="HO573" i="2"/>
  <c r="HN573" i="2"/>
  <c r="HM573" i="2"/>
  <c r="HL573" i="2"/>
  <c r="HK573" i="2"/>
  <c r="HJ573" i="2"/>
  <c r="HI573" i="2"/>
  <c r="HH573" i="2"/>
  <c r="HG573" i="2"/>
  <c r="HF573" i="2"/>
  <c r="HE573" i="2"/>
  <c r="HD573" i="2"/>
  <c r="HC573" i="2"/>
  <c r="HB573" i="2"/>
  <c r="HA573" i="2"/>
  <c r="GZ573" i="2"/>
  <c r="GZ572" i="2"/>
  <c r="HT570" i="2"/>
  <c r="HS570" i="2"/>
  <c r="HR570" i="2"/>
  <c r="HQ570" i="2"/>
  <c r="HP570" i="2"/>
  <c r="HO570" i="2"/>
  <c r="HN570" i="2"/>
  <c r="HM570" i="2"/>
  <c r="HL570" i="2"/>
  <c r="HK570" i="2"/>
  <c r="HJ570" i="2"/>
  <c r="HI570" i="2"/>
  <c r="HH570" i="2"/>
  <c r="HG570" i="2"/>
  <c r="HF570" i="2"/>
  <c r="HE570" i="2"/>
  <c r="HD570" i="2"/>
  <c r="HC570" i="2"/>
  <c r="HB570" i="2"/>
  <c r="HA570" i="2"/>
  <c r="GZ570" i="2"/>
  <c r="GZ569" i="2"/>
  <c r="HT567" i="2"/>
  <c r="HS567" i="2"/>
  <c r="HR567" i="2"/>
  <c r="HQ567" i="2"/>
  <c r="HP567" i="2"/>
  <c r="HO567" i="2"/>
  <c r="HN567" i="2"/>
  <c r="HM567" i="2"/>
  <c r="HL567" i="2"/>
  <c r="HK567" i="2"/>
  <c r="HJ567" i="2"/>
  <c r="HI567" i="2"/>
  <c r="HH567" i="2"/>
  <c r="HG567" i="2"/>
  <c r="HF567" i="2"/>
  <c r="HE567" i="2"/>
  <c r="HD567" i="2"/>
  <c r="HC567" i="2"/>
  <c r="HB567" i="2"/>
  <c r="HA567" i="2"/>
  <c r="GZ567" i="2"/>
  <c r="GZ566" i="2"/>
  <c r="HT564" i="2"/>
  <c r="HS564" i="2"/>
  <c r="HR564" i="2"/>
  <c r="HQ564" i="2"/>
  <c r="HP564" i="2"/>
  <c r="HO564" i="2"/>
  <c r="HN564" i="2"/>
  <c r="HM564" i="2"/>
  <c r="HL564" i="2"/>
  <c r="HK564" i="2"/>
  <c r="HJ564" i="2"/>
  <c r="HI564" i="2"/>
  <c r="HH564" i="2"/>
  <c r="HG564" i="2"/>
  <c r="HF564" i="2"/>
  <c r="HE564" i="2"/>
  <c r="HD564" i="2"/>
  <c r="HC564" i="2"/>
  <c r="HB564" i="2"/>
  <c r="HA564" i="2"/>
  <c r="GZ564" i="2"/>
  <c r="GZ563" i="2"/>
  <c r="HT561" i="2"/>
  <c r="HS561" i="2"/>
  <c r="HR561" i="2"/>
  <c r="HQ561" i="2"/>
  <c r="HP561" i="2"/>
  <c r="HO561" i="2"/>
  <c r="HN561" i="2"/>
  <c r="HM561" i="2"/>
  <c r="HL561" i="2"/>
  <c r="HK561" i="2"/>
  <c r="HJ561" i="2"/>
  <c r="HI561" i="2"/>
  <c r="HH561" i="2"/>
  <c r="HG561" i="2"/>
  <c r="HF561" i="2"/>
  <c r="HE561" i="2"/>
  <c r="HD561" i="2"/>
  <c r="HC561" i="2"/>
  <c r="HB561" i="2"/>
  <c r="HA561" i="2"/>
  <c r="GZ561" i="2"/>
  <c r="GZ560" i="2"/>
  <c r="HT558" i="2"/>
  <c r="HS558" i="2"/>
  <c r="HR558" i="2"/>
  <c r="HQ558" i="2"/>
  <c r="HP558" i="2"/>
  <c r="HO558" i="2"/>
  <c r="HN558" i="2"/>
  <c r="HM558" i="2"/>
  <c r="HL558" i="2"/>
  <c r="HK558" i="2"/>
  <c r="HJ558" i="2"/>
  <c r="HI558" i="2"/>
  <c r="HH558" i="2"/>
  <c r="HG558" i="2"/>
  <c r="HF558" i="2"/>
  <c r="HE558" i="2"/>
  <c r="HD558" i="2"/>
  <c r="HC558" i="2"/>
  <c r="HB558" i="2"/>
  <c r="HA558" i="2"/>
  <c r="GZ558" i="2"/>
  <c r="GZ557" i="2"/>
  <c r="HT555" i="2"/>
  <c r="HS555" i="2"/>
  <c r="HR555" i="2"/>
  <c r="HQ555" i="2"/>
  <c r="HP555" i="2"/>
  <c r="HO555" i="2"/>
  <c r="HN555" i="2"/>
  <c r="HM555" i="2"/>
  <c r="HL555" i="2"/>
  <c r="HK555" i="2"/>
  <c r="HJ555" i="2"/>
  <c r="HI555" i="2"/>
  <c r="HH555" i="2"/>
  <c r="HG555" i="2"/>
  <c r="HF555" i="2"/>
  <c r="HE555" i="2"/>
  <c r="HD555" i="2"/>
  <c r="HC555" i="2"/>
  <c r="HB555" i="2"/>
  <c r="HA555" i="2"/>
  <c r="GZ555" i="2"/>
  <c r="GZ554" i="2"/>
  <c r="HT552" i="2"/>
  <c r="HS552" i="2"/>
  <c r="HR552" i="2"/>
  <c r="HQ552" i="2"/>
  <c r="HP552" i="2"/>
  <c r="HO552" i="2"/>
  <c r="HN552" i="2"/>
  <c r="HM552" i="2"/>
  <c r="HL552" i="2"/>
  <c r="HK552" i="2"/>
  <c r="HJ552" i="2"/>
  <c r="HI552" i="2"/>
  <c r="HH552" i="2"/>
  <c r="HG552" i="2"/>
  <c r="HF552" i="2"/>
  <c r="HE552" i="2"/>
  <c r="HD552" i="2"/>
  <c r="HC552" i="2"/>
  <c r="HB552" i="2"/>
  <c r="HA552" i="2"/>
  <c r="GZ552" i="2"/>
  <c r="GZ551" i="2"/>
  <c r="HT549" i="2"/>
  <c r="HS549" i="2"/>
  <c r="HR549" i="2"/>
  <c r="HQ549" i="2"/>
  <c r="HP549" i="2"/>
  <c r="HO549" i="2"/>
  <c r="HN549" i="2"/>
  <c r="HM549" i="2"/>
  <c r="HL549" i="2"/>
  <c r="HK549" i="2"/>
  <c r="HJ549" i="2"/>
  <c r="HI549" i="2"/>
  <c r="HH549" i="2"/>
  <c r="HG549" i="2"/>
  <c r="HF549" i="2"/>
  <c r="HE549" i="2"/>
  <c r="HD549" i="2"/>
  <c r="HC549" i="2"/>
  <c r="HB549" i="2"/>
  <c r="HA549" i="2"/>
  <c r="GZ549" i="2"/>
  <c r="GZ548" i="2"/>
  <c r="HT546" i="2"/>
  <c r="HS546" i="2"/>
  <c r="HR546" i="2"/>
  <c r="HQ546" i="2"/>
  <c r="HP546" i="2"/>
  <c r="HO546" i="2"/>
  <c r="HN546" i="2"/>
  <c r="HM546" i="2"/>
  <c r="HL546" i="2"/>
  <c r="HK546" i="2"/>
  <c r="HJ546" i="2"/>
  <c r="HI546" i="2"/>
  <c r="HH546" i="2"/>
  <c r="HG546" i="2"/>
  <c r="HF546" i="2"/>
  <c r="HE546" i="2"/>
  <c r="HD546" i="2"/>
  <c r="HC546" i="2"/>
  <c r="HB546" i="2"/>
  <c r="HA546" i="2"/>
  <c r="GZ546" i="2"/>
  <c r="GZ545" i="2"/>
  <c r="HT543" i="2"/>
  <c r="HS543" i="2"/>
  <c r="HR543" i="2"/>
  <c r="HQ543" i="2"/>
  <c r="HP543" i="2"/>
  <c r="HO543" i="2"/>
  <c r="HN543" i="2"/>
  <c r="HM543" i="2"/>
  <c r="HL543" i="2"/>
  <c r="HK543" i="2"/>
  <c r="HJ543" i="2"/>
  <c r="HI543" i="2"/>
  <c r="HH543" i="2"/>
  <c r="HG543" i="2"/>
  <c r="HF543" i="2"/>
  <c r="HE543" i="2"/>
  <c r="HD543" i="2"/>
  <c r="HC543" i="2"/>
  <c r="HB543" i="2"/>
  <c r="HA543" i="2"/>
  <c r="GZ543" i="2"/>
  <c r="GZ542" i="2"/>
  <c r="HT540" i="2"/>
  <c r="HS540" i="2"/>
  <c r="HR540" i="2"/>
  <c r="HQ540" i="2"/>
  <c r="HP540" i="2"/>
  <c r="HO540" i="2"/>
  <c r="HN540" i="2"/>
  <c r="HM540" i="2"/>
  <c r="HL540" i="2"/>
  <c r="HK540" i="2"/>
  <c r="HJ540" i="2"/>
  <c r="HI540" i="2"/>
  <c r="HH540" i="2"/>
  <c r="HG540" i="2"/>
  <c r="HF540" i="2"/>
  <c r="HE540" i="2"/>
  <c r="HD540" i="2"/>
  <c r="HC540" i="2"/>
  <c r="HB540" i="2"/>
  <c r="HA540" i="2"/>
  <c r="GZ540" i="2"/>
  <c r="GZ539" i="2"/>
  <c r="HT537" i="2"/>
  <c r="HS537" i="2"/>
  <c r="HR537" i="2"/>
  <c r="HQ537" i="2"/>
  <c r="HP537" i="2"/>
  <c r="HO537" i="2"/>
  <c r="HN537" i="2"/>
  <c r="HM537" i="2"/>
  <c r="HL537" i="2"/>
  <c r="HK537" i="2"/>
  <c r="HJ537" i="2"/>
  <c r="HI537" i="2"/>
  <c r="HH537" i="2"/>
  <c r="HG537" i="2"/>
  <c r="HF537" i="2"/>
  <c r="HE537" i="2"/>
  <c r="HD537" i="2"/>
  <c r="HC537" i="2"/>
  <c r="HB537" i="2"/>
  <c r="HA537" i="2"/>
  <c r="GZ537" i="2"/>
  <c r="GZ536" i="2"/>
  <c r="HT534" i="2"/>
  <c r="HS534" i="2"/>
  <c r="HR534" i="2"/>
  <c r="HQ534" i="2"/>
  <c r="HP534" i="2"/>
  <c r="HO534" i="2"/>
  <c r="HN534" i="2"/>
  <c r="HM534" i="2"/>
  <c r="HL534" i="2"/>
  <c r="HK534" i="2"/>
  <c r="HJ534" i="2"/>
  <c r="HI534" i="2"/>
  <c r="HH534" i="2"/>
  <c r="HG534" i="2"/>
  <c r="HF534" i="2"/>
  <c r="HE534" i="2"/>
  <c r="HD534" i="2"/>
  <c r="HC534" i="2"/>
  <c r="HB534" i="2"/>
  <c r="HA534" i="2"/>
  <c r="GZ534" i="2"/>
  <c r="GZ533" i="2"/>
  <c r="HT531" i="2"/>
  <c r="HS531" i="2"/>
  <c r="HR531" i="2"/>
  <c r="HQ531" i="2"/>
  <c r="HP531" i="2"/>
  <c r="HO531" i="2"/>
  <c r="HN531" i="2"/>
  <c r="HM531" i="2"/>
  <c r="HL531" i="2"/>
  <c r="HK531" i="2"/>
  <c r="HJ531" i="2"/>
  <c r="HI531" i="2"/>
  <c r="HH531" i="2"/>
  <c r="HG531" i="2"/>
  <c r="HF531" i="2"/>
  <c r="HE531" i="2"/>
  <c r="HD531" i="2"/>
  <c r="HC531" i="2"/>
  <c r="HB531" i="2"/>
  <c r="HA531" i="2"/>
  <c r="GZ531" i="2"/>
  <c r="GZ530" i="2"/>
  <c r="HT528" i="2"/>
  <c r="HS528" i="2"/>
  <c r="HR528" i="2"/>
  <c r="HQ528" i="2"/>
  <c r="HP528" i="2"/>
  <c r="HO528" i="2"/>
  <c r="HN528" i="2"/>
  <c r="HM528" i="2"/>
  <c r="HL528" i="2"/>
  <c r="HK528" i="2"/>
  <c r="HJ528" i="2"/>
  <c r="HI528" i="2"/>
  <c r="HH528" i="2"/>
  <c r="HG528" i="2"/>
  <c r="HF528" i="2"/>
  <c r="HE528" i="2"/>
  <c r="HD528" i="2"/>
  <c r="HC528" i="2"/>
  <c r="HB528" i="2"/>
  <c r="HA528" i="2"/>
  <c r="GZ528" i="2"/>
  <c r="GZ527" i="2"/>
  <c r="HT525" i="2"/>
  <c r="HS525" i="2"/>
  <c r="HR525" i="2"/>
  <c r="HQ525" i="2"/>
  <c r="HP525" i="2"/>
  <c r="HO525" i="2"/>
  <c r="HN525" i="2"/>
  <c r="HM525" i="2"/>
  <c r="HL525" i="2"/>
  <c r="HK525" i="2"/>
  <c r="HJ525" i="2"/>
  <c r="HI525" i="2"/>
  <c r="HH525" i="2"/>
  <c r="HG525" i="2"/>
  <c r="HF525" i="2"/>
  <c r="HE525" i="2"/>
  <c r="HD525" i="2"/>
  <c r="HC525" i="2"/>
  <c r="HB525" i="2"/>
  <c r="HA525" i="2"/>
  <c r="GZ525" i="2"/>
  <c r="GZ524" i="2"/>
  <c r="HT522" i="2"/>
  <c r="HS522" i="2"/>
  <c r="HR522" i="2"/>
  <c r="HQ522" i="2"/>
  <c r="HP522" i="2"/>
  <c r="HO522" i="2"/>
  <c r="HN522" i="2"/>
  <c r="HM522" i="2"/>
  <c r="HL522" i="2"/>
  <c r="HK522" i="2"/>
  <c r="HJ522" i="2"/>
  <c r="HI522" i="2"/>
  <c r="HH522" i="2"/>
  <c r="HG522" i="2"/>
  <c r="HF522" i="2"/>
  <c r="HE522" i="2"/>
  <c r="HD522" i="2"/>
  <c r="HC522" i="2"/>
  <c r="HB522" i="2"/>
  <c r="HA522" i="2"/>
  <c r="GZ522" i="2"/>
  <c r="GZ521" i="2"/>
  <c r="HT519" i="2"/>
  <c r="HS519" i="2"/>
  <c r="HR519" i="2"/>
  <c r="HQ519" i="2"/>
  <c r="HP519" i="2"/>
  <c r="HO519" i="2"/>
  <c r="HN519" i="2"/>
  <c r="HM519" i="2"/>
  <c r="HL519" i="2"/>
  <c r="HK519" i="2"/>
  <c r="HJ519" i="2"/>
  <c r="HI519" i="2"/>
  <c r="HH519" i="2"/>
  <c r="HG519" i="2"/>
  <c r="HF519" i="2"/>
  <c r="HE519" i="2"/>
  <c r="HD519" i="2"/>
  <c r="HC519" i="2"/>
  <c r="HB519" i="2"/>
  <c r="HA519" i="2"/>
  <c r="GZ519" i="2"/>
  <c r="GZ518" i="2"/>
  <c r="HT516" i="2"/>
  <c r="HS516" i="2"/>
  <c r="HR516" i="2"/>
  <c r="HQ516" i="2"/>
  <c r="HP516" i="2"/>
  <c r="HO516" i="2"/>
  <c r="HN516" i="2"/>
  <c r="HM516" i="2"/>
  <c r="HL516" i="2"/>
  <c r="HK516" i="2"/>
  <c r="HJ516" i="2"/>
  <c r="HI516" i="2"/>
  <c r="HH516" i="2"/>
  <c r="HG516" i="2"/>
  <c r="HF516" i="2"/>
  <c r="HE516" i="2"/>
  <c r="HD516" i="2"/>
  <c r="HC516" i="2"/>
  <c r="HB516" i="2"/>
  <c r="HA516" i="2"/>
  <c r="GZ516" i="2"/>
  <c r="GZ515" i="2"/>
  <c r="HT513" i="2"/>
  <c r="HS513" i="2"/>
  <c r="HR513" i="2"/>
  <c r="HQ513" i="2"/>
  <c r="HP513" i="2"/>
  <c r="HO513" i="2"/>
  <c r="HN513" i="2"/>
  <c r="HM513" i="2"/>
  <c r="HL513" i="2"/>
  <c r="HK513" i="2"/>
  <c r="HJ513" i="2"/>
  <c r="HI513" i="2"/>
  <c r="HH513" i="2"/>
  <c r="HG513" i="2"/>
  <c r="HF513" i="2"/>
  <c r="HE513" i="2"/>
  <c r="HD513" i="2"/>
  <c r="HC513" i="2"/>
  <c r="HB513" i="2"/>
  <c r="HA513" i="2"/>
  <c r="GZ513" i="2"/>
  <c r="GZ512" i="2"/>
  <c r="HT510" i="2"/>
  <c r="HS510" i="2"/>
  <c r="HR510" i="2"/>
  <c r="HQ510" i="2"/>
  <c r="HP510" i="2"/>
  <c r="HO510" i="2"/>
  <c r="HN510" i="2"/>
  <c r="HM510" i="2"/>
  <c r="HL510" i="2"/>
  <c r="HK510" i="2"/>
  <c r="HJ510" i="2"/>
  <c r="HI510" i="2"/>
  <c r="HH510" i="2"/>
  <c r="HG510" i="2"/>
  <c r="HF510" i="2"/>
  <c r="HE510" i="2"/>
  <c r="HD510" i="2"/>
  <c r="HC510" i="2"/>
  <c r="HB510" i="2"/>
  <c r="HA510" i="2"/>
  <c r="GZ510" i="2"/>
  <c r="GZ509" i="2"/>
  <c r="HT507" i="2"/>
  <c r="HS507" i="2"/>
  <c r="HR507" i="2"/>
  <c r="HQ507" i="2"/>
  <c r="HP507" i="2"/>
  <c r="HO507" i="2"/>
  <c r="HN507" i="2"/>
  <c r="HM507" i="2"/>
  <c r="HL507" i="2"/>
  <c r="HK507" i="2"/>
  <c r="HJ507" i="2"/>
  <c r="HI507" i="2"/>
  <c r="HH507" i="2"/>
  <c r="HG507" i="2"/>
  <c r="HF507" i="2"/>
  <c r="HE507" i="2"/>
  <c r="HD507" i="2"/>
  <c r="HC507" i="2"/>
  <c r="HB507" i="2"/>
  <c r="HA507" i="2"/>
  <c r="GZ507" i="2"/>
  <c r="GZ506" i="2"/>
  <c r="HT504" i="2"/>
  <c r="HS504" i="2"/>
  <c r="HR504" i="2"/>
  <c r="HQ504" i="2"/>
  <c r="HP504" i="2"/>
  <c r="HO504" i="2"/>
  <c r="HN504" i="2"/>
  <c r="HM504" i="2"/>
  <c r="HL504" i="2"/>
  <c r="HK504" i="2"/>
  <c r="HJ504" i="2"/>
  <c r="HI504" i="2"/>
  <c r="HH504" i="2"/>
  <c r="HG504" i="2"/>
  <c r="HF504" i="2"/>
  <c r="HE504" i="2"/>
  <c r="HD504" i="2"/>
  <c r="HC504" i="2"/>
  <c r="HB504" i="2"/>
  <c r="HA504" i="2"/>
  <c r="GZ504" i="2"/>
  <c r="GZ503" i="2"/>
  <c r="HT501" i="2"/>
  <c r="HS501" i="2"/>
  <c r="HR501" i="2"/>
  <c r="HQ501" i="2"/>
  <c r="HP501" i="2"/>
  <c r="HO501" i="2"/>
  <c r="HN501" i="2"/>
  <c r="HM501" i="2"/>
  <c r="HL501" i="2"/>
  <c r="HK501" i="2"/>
  <c r="HJ501" i="2"/>
  <c r="HI501" i="2"/>
  <c r="HH501" i="2"/>
  <c r="HG501" i="2"/>
  <c r="HF501" i="2"/>
  <c r="HE501" i="2"/>
  <c r="HD501" i="2"/>
  <c r="HC501" i="2"/>
  <c r="HB501" i="2"/>
  <c r="HA501" i="2"/>
  <c r="GZ501" i="2"/>
  <c r="GZ500" i="2"/>
  <c r="HT498" i="2"/>
  <c r="HS498" i="2"/>
  <c r="HR498" i="2"/>
  <c r="HQ498" i="2"/>
  <c r="HP498" i="2"/>
  <c r="HO498" i="2"/>
  <c r="HN498" i="2"/>
  <c r="HM498" i="2"/>
  <c r="HL498" i="2"/>
  <c r="HK498" i="2"/>
  <c r="HJ498" i="2"/>
  <c r="HI498" i="2"/>
  <c r="HH498" i="2"/>
  <c r="HG498" i="2"/>
  <c r="HF498" i="2"/>
  <c r="HE498" i="2"/>
  <c r="HD498" i="2"/>
  <c r="HC498" i="2"/>
  <c r="HB498" i="2"/>
  <c r="HA498" i="2"/>
  <c r="GZ498" i="2"/>
  <c r="GZ497" i="2"/>
  <c r="HT495" i="2"/>
  <c r="HS495" i="2"/>
  <c r="HR495" i="2"/>
  <c r="HQ495" i="2"/>
  <c r="HP495" i="2"/>
  <c r="HO495" i="2"/>
  <c r="HN495" i="2"/>
  <c r="HM495" i="2"/>
  <c r="HL495" i="2"/>
  <c r="HK495" i="2"/>
  <c r="HJ495" i="2"/>
  <c r="HI495" i="2"/>
  <c r="HH495" i="2"/>
  <c r="HG495" i="2"/>
  <c r="HF495" i="2"/>
  <c r="HE495" i="2"/>
  <c r="HD495" i="2"/>
  <c r="HC495" i="2"/>
  <c r="HB495" i="2"/>
  <c r="HA495" i="2"/>
  <c r="GZ495" i="2"/>
  <c r="GZ494" i="2"/>
  <c r="HT492" i="2"/>
  <c r="HS492" i="2"/>
  <c r="HR492" i="2"/>
  <c r="HQ492" i="2"/>
  <c r="HP492" i="2"/>
  <c r="HO492" i="2"/>
  <c r="HN492" i="2"/>
  <c r="HM492" i="2"/>
  <c r="HL492" i="2"/>
  <c r="HK492" i="2"/>
  <c r="HJ492" i="2"/>
  <c r="HI492" i="2"/>
  <c r="HH492" i="2"/>
  <c r="HG492" i="2"/>
  <c r="HF492" i="2"/>
  <c r="HE492" i="2"/>
  <c r="HD492" i="2"/>
  <c r="HC492" i="2"/>
  <c r="HB492" i="2"/>
  <c r="HA492" i="2"/>
  <c r="GZ492" i="2"/>
  <c r="GZ491" i="2"/>
  <c r="HT489" i="2"/>
  <c r="HS489" i="2"/>
  <c r="HR489" i="2"/>
  <c r="HQ489" i="2"/>
  <c r="HP489" i="2"/>
  <c r="HO489" i="2"/>
  <c r="HN489" i="2"/>
  <c r="HM489" i="2"/>
  <c r="HL489" i="2"/>
  <c r="HK489" i="2"/>
  <c r="HJ489" i="2"/>
  <c r="HI489" i="2"/>
  <c r="HH489" i="2"/>
  <c r="HG489" i="2"/>
  <c r="HF489" i="2"/>
  <c r="HE489" i="2"/>
  <c r="HD489" i="2"/>
  <c r="HC489" i="2"/>
  <c r="HB489" i="2"/>
  <c r="HA489" i="2"/>
  <c r="GZ489" i="2"/>
  <c r="GZ488" i="2"/>
  <c r="HT486" i="2"/>
  <c r="HS486" i="2"/>
  <c r="HR486" i="2"/>
  <c r="HQ486" i="2"/>
  <c r="HP486" i="2"/>
  <c r="HO486" i="2"/>
  <c r="HN486" i="2"/>
  <c r="HM486" i="2"/>
  <c r="HL486" i="2"/>
  <c r="HK486" i="2"/>
  <c r="HJ486" i="2"/>
  <c r="HI486" i="2"/>
  <c r="HH486" i="2"/>
  <c r="HG486" i="2"/>
  <c r="HF486" i="2"/>
  <c r="HE486" i="2"/>
  <c r="HD486" i="2"/>
  <c r="HC486" i="2"/>
  <c r="HB486" i="2"/>
  <c r="HA486" i="2"/>
  <c r="GZ486" i="2"/>
  <c r="GZ485" i="2"/>
  <c r="HT483" i="2"/>
  <c r="HS483" i="2"/>
  <c r="HR483" i="2"/>
  <c r="HQ483" i="2"/>
  <c r="HP483" i="2"/>
  <c r="HO483" i="2"/>
  <c r="HN483" i="2"/>
  <c r="HM483" i="2"/>
  <c r="HL483" i="2"/>
  <c r="HK483" i="2"/>
  <c r="HJ483" i="2"/>
  <c r="HI483" i="2"/>
  <c r="HH483" i="2"/>
  <c r="HG483" i="2"/>
  <c r="HF483" i="2"/>
  <c r="HE483" i="2"/>
  <c r="HD483" i="2"/>
  <c r="HC483" i="2"/>
  <c r="HB483" i="2"/>
  <c r="HA483" i="2"/>
  <c r="GZ483" i="2"/>
  <c r="GZ482" i="2"/>
  <c r="HT480" i="2"/>
  <c r="HS480" i="2"/>
  <c r="HR480" i="2"/>
  <c r="HQ480" i="2"/>
  <c r="HP480" i="2"/>
  <c r="HO480" i="2"/>
  <c r="HN480" i="2"/>
  <c r="HM480" i="2"/>
  <c r="HL480" i="2"/>
  <c r="HK480" i="2"/>
  <c r="HJ480" i="2"/>
  <c r="HI480" i="2"/>
  <c r="HH480" i="2"/>
  <c r="HG480" i="2"/>
  <c r="HF480" i="2"/>
  <c r="HE480" i="2"/>
  <c r="HD480" i="2"/>
  <c r="HC480" i="2"/>
  <c r="HB480" i="2"/>
  <c r="HA480" i="2"/>
  <c r="GZ480" i="2"/>
  <c r="GZ479" i="2"/>
  <c r="HT477" i="2"/>
  <c r="HS477" i="2"/>
  <c r="HR477" i="2"/>
  <c r="HQ477" i="2"/>
  <c r="HP477" i="2"/>
  <c r="HO477" i="2"/>
  <c r="HN477" i="2"/>
  <c r="HM477" i="2"/>
  <c r="HL477" i="2"/>
  <c r="HK477" i="2"/>
  <c r="HJ477" i="2"/>
  <c r="HI477" i="2"/>
  <c r="HH477" i="2"/>
  <c r="HG477" i="2"/>
  <c r="HF477" i="2"/>
  <c r="HE477" i="2"/>
  <c r="HD477" i="2"/>
  <c r="HC477" i="2"/>
  <c r="HB477" i="2"/>
  <c r="HA477" i="2"/>
  <c r="GZ477" i="2"/>
  <c r="GZ476" i="2"/>
  <c r="HT474" i="2"/>
  <c r="HS474" i="2"/>
  <c r="HR474" i="2"/>
  <c r="HQ474" i="2"/>
  <c r="HP474" i="2"/>
  <c r="HO474" i="2"/>
  <c r="HN474" i="2"/>
  <c r="HM474" i="2"/>
  <c r="HL474" i="2"/>
  <c r="HK474" i="2"/>
  <c r="HJ474" i="2"/>
  <c r="HI474" i="2"/>
  <c r="HH474" i="2"/>
  <c r="HG474" i="2"/>
  <c r="HF474" i="2"/>
  <c r="HE474" i="2"/>
  <c r="HD474" i="2"/>
  <c r="HC474" i="2"/>
  <c r="HB474" i="2"/>
  <c r="HA474" i="2"/>
  <c r="GZ474" i="2"/>
  <c r="GZ473" i="2"/>
  <c r="HT471" i="2"/>
  <c r="HS471" i="2"/>
  <c r="HR471" i="2"/>
  <c r="HQ471" i="2"/>
  <c r="HP471" i="2"/>
  <c r="HO471" i="2"/>
  <c r="HN471" i="2"/>
  <c r="HM471" i="2"/>
  <c r="HL471" i="2"/>
  <c r="HK471" i="2"/>
  <c r="HJ471" i="2"/>
  <c r="HI471" i="2"/>
  <c r="HH471" i="2"/>
  <c r="HG471" i="2"/>
  <c r="HF471" i="2"/>
  <c r="HE471" i="2"/>
  <c r="HD471" i="2"/>
  <c r="HC471" i="2"/>
  <c r="HB471" i="2"/>
  <c r="HA471" i="2"/>
  <c r="GZ471" i="2"/>
  <c r="GZ470" i="2"/>
  <c r="HT468" i="2"/>
  <c r="HS468" i="2"/>
  <c r="HR468" i="2"/>
  <c r="HQ468" i="2"/>
  <c r="HP468" i="2"/>
  <c r="HO468" i="2"/>
  <c r="HN468" i="2"/>
  <c r="HM468" i="2"/>
  <c r="HL468" i="2"/>
  <c r="HK468" i="2"/>
  <c r="HJ468" i="2"/>
  <c r="HI468" i="2"/>
  <c r="HH468" i="2"/>
  <c r="HG468" i="2"/>
  <c r="HF468" i="2"/>
  <c r="HE468" i="2"/>
  <c r="HD468" i="2"/>
  <c r="HC468" i="2"/>
  <c r="HB468" i="2"/>
  <c r="HA468" i="2"/>
  <c r="GZ468" i="2"/>
  <c r="GZ467" i="2"/>
  <c r="HT465" i="2"/>
  <c r="HS465" i="2"/>
  <c r="HR465" i="2"/>
  <c r="HQ465" i="2"/>
  <c r="HP465" i="2"/>
  <c r="HO465" i="2"/>
  <c r="HN465" i="2"/>
  <c r="HM465" i="2"/>
  <c r="HL465" i="2"/>
  <c r="HK465" i="2"/>
  <c r="HJ465" i="2"/>
  <c r="HI465" i="2"/>
  <c r="HH465" i="2"/>
  <c r="HG465" i="2"/>
  <c r="HF465" i="2"/>
  <c r="HE465" i="2"/>
  <c r="HD465" i="2"/>
  <c r="HC465" i="2"/>
  <c r="HB465" i="2"/>
  <c r="HA465" i="2"/>
  <c r="GZ465" i="2"/>
  <c r="GZ464" i="2"/>
  <c r="HT462" i="2"/>
  <c r="HS462" i="2"/>
  <c r="HR462" i="2"/>
  <c r="HQ462" i="2"/>
  <c r="HP462" i="2"/>
  <c r="HO462" i="2"/>
  <c r="HN462" i="2"/>
  <c r="HM462" i="2"/>
  <c r="HL462" i="2"/>
  <c r="HK462" i="2"/>
  <c r="HJ462" i="2"/>
  <c r="HI462" i="2"/>
  <c r="HH462" i="2"/>
  <c r="HG462" i="2"/>
  <c r="HF462" i="2"/>
  <c r="HE462" i="2"/>
  <c r="HD462" i="2"/>
  <c r="HC462" i="2"/>
  <c r="HB462" i="2"/>
  <c r="HA462" i="2"/>
  <c r="GZ462" i="2"/>
  <c r="GZ461" i="2"/>
  <c r="HT459" i="2"/>
  <c r="HS459" i="2"/>
  <c r="HR459" i="2"/>
  <c r="HQ459" i="2"/>
  <c r="HP459" i="2"/>
  <c r="HO459" i="2"/>
  <c r="HN459" i="2"/>
  <c r="HM459" i="2"/>
  <c r="HL459" i="2"/>
  <c r="HK459" i="2"/>
  <c r="HJ459" i="2"/>
  <c r="HI459" i="2"/>
  <c r="HH459" i="2"/>
  <c r="HG459" i="2"/>
  <c r="HF459" i="2"/>
  <c r="HE459" i="2"/>
  <c r="HD459" i="2"/>
  <c r="HC459" i="2"/>
  <c r="HB459" i="2"/>
  <c r="HA459" i="2"/>
  <c r="GZ459" i="2"/>
  <c r="GZ458" i="2"/>
  <c r="HT456" i="2"/>
  <c r="HS456" i="2"/>
  <c r="HR456" i="2"/>
  <c r="HQ456" i="2"/>
  <c r="HP456" i="2"/>
  <c r="HO456" i="2"/>
  <c r="HN456" i="2"/>
  <c r="HM456" i="2"/>
  <c r="HL456" i="2"/>
  <c r="HK456" i="2"/>
  <c r="HJ456" i="2"/>
  <c r="HI456" i="2"/>
  <c r="HH456" i="2"/>
  <c r="HG456" i="2"/>
  <c r="HF456" i="2"/>
  <c r="HE456" i="2"/>
  <c r="HD456" i="2"/>
  <c r="HC456" i="2"/>
  <c r="HB456" i="2"/>
  <c r="HA456" i="2"/>
  <c r="GZ456" i="2"/>
  <c r="GZ455" i="2"/>
  <c r="HT453" i="2"/>
  <c r="HS453" i="2"/>
  <c r="HR453" i="2"/>
  <c r="HQ453" i="2"/>
  <c r="HP453" i="2"/>
  <c r="HO453" i="2"/>
  <c r="HN453" i="2"/>
  <c r="HM453" i="2"/>
  <c r="HL453" i="2"/>
  <c r="HK453" i="2"/>
  <c r="HJ453" i="2"/>
  <c r="HI453" i="2"/>
  <c r="HH453" i="2"/>
  <c r="HG453" i="2"/>
  <c r="HF453" i="2"/>
  <c r="HE453" i="2"/>
  <c r="HD453" i="2"/>
  <c r="HC453" i="2"/>
  <c r="HB453" i="2"/>
  <c r="HA453" i="2"/>
  <c r="GZ453" i="2"/>
  <c r="GZ452" i="2"/>
  <c r="HT450" i="2"/>
  <c r="HS450" i="2"/>
  <c r="HR450" i="2"/>
  <c r="HQ450" i="2"/>
  <c r="HP450" i="2"/>
  <c r="HO450" i="2"/>
  <c r="HN450" i="2"/>
  <c r="HM450" i="2"/>
  <c r="HL450" i="2"/>
  <c r="HK450" i="2"/>
  <c r="HJ450" i="2"/>
  <c r="HI450" i="2"/>
  <c r="HH450" i="2"/>
  <c r="HG450" i="2"/>
  <c r="HF450" i="2"/>
  <c r="HE450" i="2"/>
  <c r="HD450" i="2"/>
  <c r="HC450" i="2"/>
  <c r="HB450" i="2"/>
  <c r="HA450" i="2"/>
  <c r="GZ450" i="2"/>
  <c r="GZ449" i="2"/>
  <c r="HT447" i="2"/>
  <c r="HS447" i="2"/>
  <c r="HR447" i="2"/>
  <c r="HQ447" i="2"/>
  <c r="HP447" i="2"/>
  <c r="HO447" i="2"/>
  <c r="HN447" i="2"/>
  <c r="HM447" i="2"/>
  <c r="HL447" i="2"/>
  <c r="HK447" i="2"/>
  <c r="HJ447" i="2"/>
  <c r="HI447" i="2"/>
  <c r="HH447" i="2"/>
  <c r="HG447" i="2"/>
  <c r="HF447" i="2"/>
  <c r="HE447" i="2"/>
  <c r="HD447" i="2"/>
  <c r="HC447" i="2"/>
  <c r="HB447" i="2"/>
  <c r="HA447" i="2"/>
  <c r="GZ447" i="2"/>
  <c r="GZ446" i="2"/>
  <c r="HT444" i="2"/>
  <c r="HS444" i="2"/>
  <c r="HR444" i="2"/>
  <c r="HQ444" i="2"/>
  <c r="HP444" i="2"/>
  <c r="HO444" i="2"/>
  <c r="HN444" i="2"/>
  <c r="HM444" i="2"/>
  <c r="HL444" i="2"/>
  <c r="HK444" i="2"/>
  <c r="HJ444" i="2"/>
  <c r="HI444" i="2"/>
  <c r="HH444" i="2"/>
  <c r="HG444" i="2"/>
  <c r="HF444" i="2"/>
  <c r="HE444" i="2"/>
  <c r="HD444" i="2"/>
  <c r="HC444" i="2"/>
  <c r="HB444" i="2"/>
  <c r="HA444" i="2"/>
  <c r="GZ444" i="2"/>
  <c r="GZ443" i="2"/>
  <c r="HT441" i="2"/>
  <c r="HS441" i="2"/>
  <c r="HR441" i="2"/>
  <c r="HQ441" i="2"/>
  <c r="HP441" i="2"/>
  <c r="HO441" i="2"/>
  <c r="HN441" i="2"/>
  <c r="HM441" i="2"/>
  <c r="HL441" i="2"/>
  <c r="HK441" i="2"/>
  <c r="HJ441" i="2"/>
  <c r="HI441" i="2"/>
  <c r="HH441" i="2"/>
  <c r="HG441" i="2"/>
  <c r="HF441" i="2"/>
  <c r="HE441" i="2"/>
  <c r="HD441" i="2"/>
  <c r="HC441" i="2"/>
  <c r="HB441" i="2"/>
  <c r="HA441" i="2"/>
  <c r="GZ441" i="2"/>
  <c r="GZ440" i="2"/>
  <c r="HT438" i="2"/>
  <c r="HS438" i="2"/>
  <c r="HR438" i="2"/>
  <c r="HQ438" i="2"/>
  <c r="HP438" i="2"/>
  <c r="HO438" i="2"/>
  <c r="HN438" i="2"/>
  <c r="HM438" i="2"/>
  <c r="HL438" i="2"/>
  <c r="HK438" i="2"/>
  <c r="HJ438" i="2"/>
  <c r="HI438" i="2"/>
  <c r="HH438" i="2"/>
  <c r="HG438" i="2"/>
  <c r="HF438" i="2"/>
  <c r="HE438" i="2"/>
  <c r="HD438" i="2"/>
  <c r="HC438" i="2"/>
  <c r="HB438" i="2"/>
  <c r="HA438" i="2"/>
  <c r="GZ438" i="2"/>
  <c r="GZ437" i="2"/>
  <c r="HT435" i="2"/>
  <c r="HS435" i="2"/>
  <c r="HR435" i="2"/>
  <c r="HQ435" i="2"/>
  <c r="HP435" i="2"/>
  <c r="HO435" i="2"/>
  <c r="HN435" i="2"/>
  <c r="HM435" i="2"/>
  <c r="HL435" i="2"/>
  <c r="HK435" i="2"/>
  <c r="HJ435" i="2"/>
  <c r="HI435" i="2"/>
  <c r="HH435" i="2"/>
  <c r="HG435" i="2"/>
  <c r="HF435" i="2"/>
  <c r="HE435" i="2"/>
  <c r="HD435" i="2"/>
  <c r="HC435" i="2"/>
  <c r="HB435" i="2"/>
  <c r="HA435" i="2"/>
  <c r="GZ435" i="2"/>
  <c r="GZ434" i="2"/>
  <c r="HT432" i="2"/>
  <c r="HS432" i="2"/>
  <c r="HR432" i="2"/>
  <c r="HQ432" i="2"/>
  <c r="HP432" i="2"/>
  <c r="HO432" i="2"/>
  <c r="HN432" i="2"/>
  <c r="HM432" i="2"/>
  <c r="HL432" i="2"/>
  <c r="HK432" i="2"/>
  <c r="HJ432" i="2"/>
  <c r="HI432" i="2"/>
  <c r="HH432" i="2"/>
  <c r="HG432" i="2"/>
  <c r="HF432" i="2"/>
  <c r="HE432" i="2"/>
  <c r="HD432" i="2"/>
  <c r="HC432" i="2"/>
  <c r="HB432" i="2"/>
  <c r="HA432" i="2"/>
  <c r="GZ432" i="2"/>
  <c r="GZ431" i="2"/>
  <c r="HT429" i="2"/>
  <c r="HS429" i="2"/>
  <c r="HR429" i="2"/>
  <c r="HQ429" i="2"/>
  <c r="HP429" i="2"/>
  <c r="HO429" i="2"/>
  <c r="HN429" i="2"/>
  <c r="HM429" i="2"/>
  <c r="HL429" i="2"/>
  <c r="HK429" i="2"/>
  <c r="HJ429" i="2"/>
  <c r="HI429" i="2"/>
  <c r="HH429" i="2"/>
  <c r="HG429" i="2"/>
  <c r="HF429" i="2"/>
  <c r="HE429" i="2"/>
  <c r="HD429" i="2"/>
  <c r="HC429" i="2"/>
  <c r="HB429" i="2"/>
  <c r="HA429" i="2"/>
  <c r="GZ429" i="2"/>
  <c r="GZ428" i="2"/>
  <c r="HT426" i="2"/>
  <c r="HS426" i="2"/>
  <c r="HR426" i="2"/>
  <c r="HQ426" i="2"/>
  <c r="HP426" i="2"/>
  <c r="HO426" i="2"/>
  <c r="HN426" i="2"/>
  <c r="HM426" i="2"/>
  <c r="HL426" i="2"/>
  <c r="HK426" i="2"/>
  <c r="HJ426" i="2"/>
  <c r="HI426" i="2"/>
  <c r="HH426" i="2"/>
  <c r="HG426" i="2"/>
  <c r="HF426" i="2"/>
  <c r="HE426" i="2"/>
  <c r="HD426" i="2"/>
  <c r="HC426" i="2"/>
  <c r="HB426" i="2"/>
  <c r="HA426" i="2"/>
  <c r="GZ426" i="2"/>
  <c r="GZ425" i="2"/>
  <c r="HT423" i="2"/>
  <c r="HS423" i="2"/>
  <c r="HR423" i="2"/>
  <c r="HQ423" i="2"/>
  <c r="HP423" i="2"/>
  <c r="HO423" i="2"/>
  <c r="HN423" i="2"/>
  <c r="HM423" i="2"/>
  <c r="HL423" i="2"/>
  <c r="HK423" i="2"/>
  <c r="HJ423" i="2"/>
  <c r="HI423" i="2"/>
  <c r="HH423" i="2"/>
  <c r="HG423" i="2"/>
  <c r="HF423" i="2"/>
  <c r="HE423" i="2"/>
  <c r="HD423" i="2"/>
  <c r="HC423" i="2"/>
  <c r="HB423" i="2"/>
  <c r="HA423" i="2"/>
  <c r="GZ423" i="2"/>
  <c r="GZ422" i="2"/>
  <c r="HT420" i="2"/>
  <c r="HS420" i="2"/>
  <c r="HR420" i="2"/>
  <c r="HQ420" i="2"/>
  <c r="HP420" i="2"/>
  <c r="HO420" i="2"/>
  <c r="HN420" i="2"/>
  <c r="HM420" i="2"/>
  <c r="HL420" i="2"/>
  <c r="HK420" i="2"/>
  <c r="HJ420" i="2"/>
  <c r="HI420" i="2"/>
  <c r="HH420" i="2"/>
  <c r="HG420" i="2"/>
  <c r="HF420" i="2"/>
  <c r="HE420" i="2"/>
  <c r="HD420" i="2"/>
  <c r="HC420" i="2"/>
  <c r="HB420" i="2"/>
  <c r="HA420" i="2"/>
  <c r="GZ420" i="2"/>
  <c r="GZ419" i="2"/>
  <c r="HT417" i="2"/>
  <c r="HS417" i="2"/>
  <c r="HR417" i="2"/>
  <c r="HQ417" i="2"/>
  <c r="HP417" i="2"/>
  <c r="HO417" i="2"/>
  <c r="HN417" i="2"/>
  <c r="HM417" i="2"/>
  <c r="HL417" i="2"/>
  <c r="HK417" i="2"/>
  <c r="HJ417" i="2"/>
  <c r="HI417" i="2"/>
  <c r="HH417" i="2"/>
  <c r="HG417" i="2"/>
  <c r="HF417" i="2"/>
  <c r="HE417" i="2"/>
  <c r="HD417" i="2"/>
  <c r="HC417" i="2"/>
  <c r="HB417" i="2"/>
  <c r="HA417" i="2"/>
  <c r="GZ417" i="2"/>
  <c r="GZ416" i="2"/>
  <c r="HT414" i="2"/>
  <c r="HS414" i="2"/>
  <c r="HR414" i="2"/>
  <c r="HQ414" i="2"/>
  <c r="HP414" i="2"/>
  <c r="HO414" i="2"/>
  <c r="HN414" i="2"/>
  <c r="HM414" i="2"/>
  <c r="HL414" i="2"/>
  <c r="HK414" i="2"/>
  <c r="HJ414" i="2"/>
  <c r="HI414" i="2"/>
  <c r="HH414" i="2"/>
  <c r="HG414" i="2"/>
  <c r="HF414" i="2"/>
  <c r="HE414" i="2"/>
  <c r="HD414" i="2"/>
  <c r="HC414" i="2"/>
  <c r="HB414" i="2"/>
  <c r="HA414" i="2"/>
  <c r="GZ414" i="2"/>
  <c r="GZ413" i="2"/>
  <c r="HT411" i="2"/>
  <c r="HS411" i="2"/>
  <c r="HR411" i="2"/>
  <c r="HQ411" i="2"/>
  <c r="HP411" i="2"/>
  <c r="HO411" i="2"/>
  <c r="HN411" i="2"/>
  <c r="HM411" i="2"/>
  <c r="HL411" i="2"/>
  <c r="HK411" i="2"/>
  <c r="HJ411" i="2"/>
  <c r="HI411" i="2"/>
  <c r="HH411" i="2"/>
  <c r="HG411" i="2"/>
  <c r="HF411" i="2"/>
  <c r="HE411" i="2"/>
  <c r="HD411" i="2"/>
  <c r="HC411" i="2"/>
  <c r="HB411" i="2"/>
  <c r="HA411" i="2"/>
  <c r="GZ411" i="2"/>
  <c r="GZ410" i="2"/>
  <c r="HT408" i="2"/>
  <c r="HS408" i="2"/>
  <c r="HR408" i="2"/>
  <c r="HQ408" i="2"/>
  <c r="HP408" i="2"/>
  <c r="HO408" i="2"/>
  <c r="HN408" i="2"/>
  <c r="HM408" i="2"/>
  <c r="HL408" i="2"/>
  <c r="HK408" i="2"/>
  <c r="HJ408" i="2"/>
  <c r="HI408" i="2"/>
  <c r="HH408" i="2"/>
  <c r="HG408" i="2"/>
  <c r="HF408" i="2"/>
  <c r="HE408" i="2"/>
  <c r="HD408" i="2"/>
  <c r="HC408" i="2"/>
  <c r="HB408" i="2"/>
  <c r="HA408" i="2"/>
  <c r="GZ408" i="2"/>
  <c r="GZ407" i="2"/>
  <c r="HT405" i="2"/>
  <c r="HS405" i="2"/>
  <c r="HR405" i="2"/>
  <c r="HQ405" i="2"/>
  <c r="HP405" i="2"/>
  <c r="HO405" i="2"/>
  <c r="HN405" i="2"/>
  <c r="HM405" i="2"/>
  <c r="HL405" i="2"/>
  <c r="HK405" i="2"/>
  <c r="HJ405" i="2"/>
  <c r="HI405" i="2"/>
  <c r="HH405" i="2"/>
  <c r="HG405" i="2"/>
  <c r="HF405" i="2"/>
  <c r="HE405" i="2"/>
  <c r="HD405" i="2"/>
  <c r="HC405" i="2"/>
  <c r="HB405" i="2"/>
  <c r="HA405" i="2"/>
  <c r="GZ405" i="2"/>
  <c r="GZ404" i="2"/>
  <c r="HT402" i="2"/>
  <c r="HS402" i="2"/>
  <c r="HR402" i="2"/>
  <c r="HQ402" i="2"/>
  <c r="HP402" i="2"/>
  <c r="HO402" i="2"/>
  <c r="HN402" i="2"/>
  <c r="HM402" i="2"/>
  <c r="HL402" i="2"/>
  <c r="HK402" i="2"/>
  <c r="HJ402" i="2"/>
  <c r="HI402" i="2"/>
  <c r="HH402" i="2"/>
  <c r="HG402" i="2"/>
  <c r="HF402" i="2"/>
  <c r="HE402" i="2"/>
  <c r="HD402" i="2"/>
  <c r="HC402" i="2"/>
  <c r="HB402" i="2"/>
  <c r="HA402" i="2"/>
  <c r="GZ402" i="2"/>
  <c r="GZ401" i="2"/>
  <c r="HT399" i="2"/>
  <c r="HS399" i="2"/>
  <c r="HR399" i="2"/>
  <c r="HQ399" i="2"/>
  <c r="HP399" i="2"/>
  <c r="HO399" i="2"/>
  <c r="HN399" i="2"/>
  <c r="HM399" i="2"/>
  <c r="HL399" i="2"/>
  <c r="HK399" i="2"/>
  <c r="HJ399" i="2"/>
  <c r="HI399" i="2"/>
  <c r="HH399" i="2"/>
  <c r="HG399" i="2"/>
  <c r="HF399" i="2"/>
  <c r="HE399" i="2"/>
  <c r="HD399" i="2"/>
  <c r="HC399" i="2"/>
  <c r="HB399" i="2"/>
  <c r="HA399" i="2"/>
  <c r="GZ399" i="2"/>
  <c r="GZ398" i="2"/>
  <c r="HT396" i="2"/>
  <c r="HS396" i="2"/>
  <c r="HR396" i="2"/>
  <c r="HQ396" i="2"/>
  <c r="HP396" i="2"/>
  <c r="HO396" i="2"/>
  <c r="HN396" i="2"/>
  <c r="HM396" i="2"/>
  <c r="HL396" i="2"/>
  <c r="HK396" i="2"/>
  <c r="HJ396" i="2"/>
  <c r="HI396" i="2"/>
  <c r="HH396" i="2"/>
  <c r="HG396" i="2"/>
  <c r="HF396" i="2"/>
  <c r="HE396" i="2"/>
  <c r="HD396" i="2"/>
  <c r="HC396" i="2"/>
  <c r="HB396" i="2"/>
  <c r="HA396" i="2"/>
  <c r="GZ396" i="2"/>
  <c r="GZ395" i="2"/>
  <c r="HT393" i="2"/>
  <c r="HS393" i="2"/>
  <c r="HR393" i="2"/>
  <c r="HQ393" i="2"/>
  <c r="HP393" i="2"/>
  <c r="HO393" i="2"/>
  <c r="HN393" i="2"/>
  <c r="HM393" i="2"/>
  <c r="HL393" i="2"/>
  <c r="HK393" i="2"/>
  <c r="HJ393" i="2"/>
  <c r="HI393" i="2"/>
  <c r="HH393" i="2"/>
  <c r="HG393" i="2"/>
  <c r="HF393" i="2"/>
  <c r="HE393" i="2"/>
  <c r="HD393" i="2"/>
  <c r="HC393" i="2"/>
  <c r="HB393" i="2"/>
  <c r="HA393" i="2"/>
  <c r="GZ393" i="2"/>
  <c r="GZ392" i="2"/>
  <c r="HT390" i="2"/>
  <c r="HS390" i="2"/>
  <c r="HR390" i="2"/>
  <c r="HQ390" i="2"/>
  <c r="HP390" i="2"/>
  <c r="HO390" i="2"/>
  <c r="HN390" i="2"/>
  <c r="HM390" i="2"/>
  <c r="HL390" i="2"/>
  <c r="HK390" i="2"/>
  <c r="HJ390" i="2"/>
  <c r="HI390" i="2"/>
  <c r="HH390" i="2"/>
  <c r="HG390" i="2"/>
  <c r="HF390" i="2"/>
  <c r="HE390" i="2"/>
  <c r="HD390" i="2"/>
  <c r="HC390" i="2"/>
  <c r="HB390" i="2"/>
  <c r="HA390" i="2"/>
  <c r="GZ390" i="2"/>
  <c r="GZ389" i="2"/>
  <c r="HT387" i="2"/>
  <c r="HS387" i="2"/>
  <c r="HR387" i="2"/>
  <c r="HQ387" i="2"/>
  <c r="HP387" i="2"/>
  <c r="HO387" i="2"/>
  <c r="HN387" i="2"/>
  <c r="HM387" i="2"/>
  <c r="HL387" i="2"/>
  <c r="HK387" i="2"/>
  <c r="HJ387" i="2"/>
  <c r="HI387" i="2"/>
  <c r="HH387" i="2"/>
  <c r="HG387" i="2"/>
  <c r="HF387" i="2"/>
  <c r="HE387" i="2"/>
  <c r="HD387" i="2"/>
  <c r="HC387" i="2"/>
  <c r="HB387" i="2"/>
  <c r="HA387" i="2"/>
  <c r="GZ387" i="2"/>
  <c r="GZ386" i="2"/>
  <c r="HT384" i="2"/>
  <c r="HS384" i="2"/>
  <c r="HR384" i="2"/>
  <c r="HQ384" i="2"/>
  <c r="HP384" i="2"/>
  <c r="HO384" i="2"/>
  <c r="HN384" i="2"/>
  <c r="HM384" i="2"/>
  <c r="HL384" i="2"/>
  <c r="HK384" i="2"/>
  <c r="HJ384" i="2"/>
  <c r="HI384" i="2"/>
  <c r="HH384" i="2"/>
  <c r="HG384" i="2"/>
  <c r="HF384" i="2"/>
  <c r="HE384" i="2"/>
  <c r="HD384" i="2"/>
  <c r="HC384" i="2"/>
  <c r="HB384" i="2"/>
  <c r="HA384" i="2"/>
  <c r="GZ384" i="2"/>
  <c r="GZ383" i="2"/>
  <c r="HT381" i="2"/>
  <c r="HS381" i="2"/>
  <c r="HR381" i="2"/>
  <c r="HQ381" i="2"/>
  <c r="HP381" i="2"/>
  <c r="HO381" i="2"/>
  <c r="HN381" i="2"/>
  <c r="HM381" i="2"/>
  <c r="HL381" i="2"/>
  <c r="HK381" i="2"/>
  <c r="HJ381" i="2"/>
  <c r="HI381" i="2"/>
  <c r="HH381" i="2"/>
  <c r="HG381" i="2"/>
  <c r="HF381" i="2"/>
  <c r="HE381" i="2"/>
  <c r="HD381" i="2"/>
  <c r="HC381" i="2"/>
  <c r="HB381" i="2"/>
  <c r="HA381" i="2"/>
  <c r="GZ381" i="2"/>
  <c r="GZ380" i="2"/>
  <c r="HT378" i="2"/>
  <c r="HS378" i="2"/>
  <c r="HR378" i="2"/>
  <c r="HQ378" i="2"/>
  <c r="HP378" i="2"/>
  <c r="HO378" i="2"/>
  <c r="HN378" i="2"/>
  <c r="HM378" i="2"/>
  <c r="HL378" i="2"/>
  <c r="HK378" i="2"/>
  <c r="HJ378" i="2"/>
  <c r="HI378" i="2"/>
  <c r="HH378" i="2"/>
  <c r="HG378" i="2"/>
  <c r="HF378" i="2"/>
  <c r="HE378" i="2"/>
  <c r="HD378" i="2"/>
  <c r="HC378" i="2"/>
  <c r="HB378" i="2"/>
  <c r="HA378" i="2"/>
  <c r="GZ378" i="2"/>
  <c r="GZ377" i="2"/>
  <c r="HT375" i="2"/>
  <c r="HS375" i="2"/>
  <c r="HR375" i="2"/>
  <c r="HQ375" i="2"/>
  <c r="HP375" i="2"/>
  <c r="HO375" i="2"/>
  <c r="HN375" i="2"/>
  <c r="HM375" i="2"/>
  <c r="HL375" i="2"/>
  <c r="HK375" i="2"/>
  <c r="HJ375" i="2"/>
  <c r="HI375" i="2"/>
  <c r="HH375" i="2"/>
  <c r="HG375" i="2"/>
  <c r="HF375" i="2"/>
  <c r="HE375" i="2"/>
  <c r="HD375" i="2"/>
  <c r="HC375" i="2"/>
  <c r="HB375" i="2"/>
  <c r="HA375" i="2"/>
  <c r="GZ375" i="2"/>
  <c r="GZ374" i="2"/>
  <c r="HT372" i="2"/>
  <c r="HS372" i="2"/>
  <c r="HR372" i="2"/>
  <c r="HQ372" i="2"/>
  <c r="HP372" i="2"/>
  <c r="HO372" i="2"/>
  <c r="HN372" i="2"/>
  <c r="HM372" i="2"/>
  <c r="HL372" i="2"/>
  <c r="HK372" i="2"/>
  <c r="HJ372" i="2"/>
  <c r="HI372" i="2"/>
  <c r="HH372" i="2"/>
  <c r="HG372" i="2"/>
  <c r="HF372" i="2"/>
  <c r="HE372" i="2"/>
  <c r="HD372" i="2"/>
  <c r="HC372" i="2"/>
  <c r="HB372" i="2"/>
  <c r="HA372" i="2"/>
  <c r="GZ372" i="2"/>
  <c r="GZ371" i="2"/>
  <c r="HT369" i="2"/>
  <c r="HS369" i="2"/>
  <c r="HR369" i="2"/>
  <c r="HQ369" i="2"/>
  <c r="HP369" i="2"/>
  <c r="HO369" i="2"/>
  <c r="HN369" i="2"/>
  <c r="HM369" i="2"/>
  <c r="HL369" i="2"/>
  <c r="HK369" i="2"/>
  <c r="HJ369" i="2"/>
  <c r="HI369" i="2"/>
  <c r="HH369" i="2"/>
  <c r="HG369" i="2"/>
  <c r="HF369" i="2"/>
  <c r="HE369" i="2"/>
  <c r="HD369" i="2"/>
  <c r="HC369" i="2"/>
  <c r="HB369" i="2"/>
  <c r="HA369" i="2"/>
  <c r="GZ369" i="2"/>
  <c r="GZ368" i="2"/>
  <c r="HT366" i="2"/>
  <c r="HS366" i="2"/>
  <c r="HR366" i="2"/>
  <c r="HQ366" i="2"/>
  <c r="HP366" i="2"/>
  <c r="HO366" i="2"/>
  <c r="HN366" i="2"/>
  <c r="HM366" i="2"/>
  <c r="HL366" i="2"/>
  <c r="HK366" i="2"/>
  <c r="HJ366" i="2"/>
  <c r="HI366" i="2"/>
  <c r="HH366" i="2"/>
  <c r="HG366" i="2"/>
  <c r="HF366" i="2"/>
  <c r="HE366" i="2"/>
  <c r="HD366" i="2"/>
  <c r="HC366" i="2"/>
  <c r="HB366" i="2"/>
  <c r="HA366" i="2"/>
  <c r="GZ366" i="2"/>
  <c r="GZ365" i="2"/>
  <c r="HT363" i="2"/>
  <c r="HS363" i="2"/>
  <c r="HR363" i="2"/>
  <c r="HQ363" i="2"/>
  <c r="HP363" i="2"/>
  <c r="HO363" i="2"/>
  <c r="HN363" i="2"/>
  <c r="HM363" i="2"/>
  <c r="HL363" i="2"/>
  <c r="HK363" i="2"/>
  <c r="HJ363" i="2"/>
  <c r="HI363" i="2"/>
  <c r="HH363" i="2"/>
  <c r="HG363" i="2"/>
  <c r="HF363" i="2"/>
  <c r="HE363" i="2"/>
  <c r="HD363" i="2"/>
  <c r="HC363" i="2"/>
  <c r="HB363" i="2"/>
  <c r="HA363" i="2"/>
  <c r="GZ363" i="2"/>
  <c r="GZ362" i="2"/>
  <c r="HT360" i="2"/>
  <c r="HS360" i="2"/>
  <c r="HR360" i="2"/>
  <c r="HQ360" i="2"/>
  <c r="HP360" i="2"/>
  <c r="HO360" i="2"/>
  <c r="HN360" i="2"/>
  <c r="HM360" i="2"/>
  <c r="HL360" i="2"/>
  <c r="HK360" i="2"/>
  <c r="HJ360" i="2"/>
  <c r="HI360" i="2"/>
  <c r="HH360" i="2"/>
  <c r="HG360" i="2"/>
  <c r="HF360" i="2"/>
  <c r="HE360" i="2"/>
  <c r="HD360" i="2"/>
  <c r="HC360" i="2"/>
  <c r="HB360" i="2"/>
  <c r="HA360" i="2"/>
  <c r="GZ360" i="2"/>
  <c r="GZ359" i="2"/>
  <c r="HT357" i="2"/>
  <c r="HS357" i="2"/>
  <c r="HR357" i="2"/>
  <c r="HQ357" i="2"/>
  <c r="HP357" i="2"/>
  <c r="HO357" i="2"/>
  <c r="HN357" i="2"/>
  <c r="HM357" i="2"/>
  <c r="HL357" i="2"/>
  <c r="HK357" i="2"/>
  <c r="HJ357" i="2"/>
  <c r="HI357" i="2"/>
  <c r="HH357" i="2"/>
  <c r="HG357" i="2"/>
  <c r="HF357" i="2"/>
  <c r="HE357" i="2"/>
  <c r="HD357" i="2"/>
  <c r="HC357" i="2"/>
  <c r="HB357" i="2"/>
  <c r="HA357" i="2"/>
  <c r="GZ357" i="2"/>
  <c r="GZ356" i="2"/>
  <c r="HT354" i="2"/>
  <c r="HS354" i="2"/>
  <c r="HR354" i="2"/>
  <c r="HQ354" i="2"/>
  <c r="HP354" i="2"/>
  <c r="HO354" i="2"/>
  <c r="HN354" i="2"/>
  <c r="HM354" i="2"/>
  <c r="HL354" i="2"/>
  <c r="HK354" i="2"/>
  <c r="HJ354" i="2"/>
  <c r="HI354" i="2"/>
  <c r="HH354" i="2"/>
  <c r="HG354" i="2"/>
  <c r="HF354" i="2"/>
  <c r="HE354" i="2"/>
  <c r="HD354" i="2"/>
  <c r="HC354" i="2"/>
  <c r="HB354" i="2"/>
  <c r="HA354" i="2"/>
  <c r="GZ354" i="2"/>
  <c r="GZ353" i="2"/>
  <c r="HT351" i="2"/>
  <c r="HS351" i="2"/>
  <c r="HR351" i="2"/>
  <c r="HQ351" i="2"/>
  <c r="HP351" i="2"/>
  <c r="HO351" i="2"/>
  <c r="HN351" i="2"/>
  <c r="HM351" i="2"/>
  <c r="HL351" i="2"/>
  <c r="HK351" i="2"/>
  <c r="HJ351" i="2"/>
  <c r="HI351" i="2"/>
  <c r="HH351" i="2"/>
  <c r="HG351" i="2"/>
  <c r="HF351" i="2"/>
  <c r="HE351" i="2"/>
  <c r="HD351" i="2"/>
  <c r="HC351" i="2"/>
  <c r="HB351" i="2"/>
  <c r="HA351" i="2"/>
  <c r="GZ351" i="2"/>
  <c r="GZ350" i="2"/>
  <c r="HT348" i="2"/>
  <c r="HS348" i="2"/>
  <c r="HR348" i="2"/>
  <c r="HQ348" i="2"/>
  <c r="HP348" i="2"/>
  <c r="HO348" i="2"/>
  <c r="HN348" i="2"/>
  <c r="HM348" i="2"/>
  <c r="HL348" i="2"/>
  <c r="HK348" i="2"/>
  <c r="HJ348" i="2"/>
  <c r="HI348" i="2"/>
  <c r="HH348" i="2"/>
  <c r="HG348" i="2"/>
  <c r="HF348" i="2"/>
  <c r="HE348" i="2"/>
  <c r="HD348" i="2"/>
  <c r="HC348" i="2"/>
  <c r="HB348" i="2"/>
  <c r="HA348" i="2"/>
  <c r="GZ348" i="2"/>
  <c r="GZ347" i="2"/>
  <c r="HT345" i="2"/>
  <c r="HS345" i="2"/>
  <c r="HR345" i="2"/>
  <c r="HQ345" i="2"/>
  <c r="HP345" i="2"/>
  <c r="HO345" i="2"/>
  <c r="HN345" i="2"/>
  <c r="HM345" i="2"/>
  <c r="HL345" i="2"/>
  <c r="HK345" i="2"/>
  <c r="HJ345" i="2"/>
  <c r="HI345" i="2"/>
  <c r="HH345" i="2"/>
  <c r="HG345" i="2"/>
  <c r="HF345" i="2"/>
  <c r="HE345" i="2"/>
  <c r="HD345" i="2"/>
  <c r="HC345" i="2"/>
  <c r="HB345" i="2"/>
  <c r="HA345" i="2"/>
  <c r="GZ345" i="2"/>
  <c r="GZ344" i="2"/>
  <c r="HT342" i="2"/>
  <c r="HS342" i="2"/>
  <c r="HR342" i="2"/>
  <c r="HQ342" i="2"/>
  <c r="HP342" i="2"/>
  <c r="HO342" i="2"/>
  <c r="HN342" i="2"/>
  <c r="HM342" i="2"/>
  <c r="HL342" i="2"/>
  <c r="HK342" i="2"/>
  <c r="HJ342" i="2"/>
  <c r="HI342" i="2"/>
  <c r="HH342" i="2"/>
  <c r="HG342" i="2"/>
  <c r="HF342" i="2"/>
  <c r="HE342" i="2"/>
  <c r="HD342" i="2"/>
  <c r="HC342" i="2"/>
  <c r="HB342" i="2"/>
  <c r="HA342" i="2"/>
  <c r="GZ342" i="2"/>
  <c r="GZ341" i="2"/>
  <c r="HT339" i="2"/>
  <c r="HS339" i="2"/>
  <c r="HR339" i="2"/>
  <c r="HQ339" i="2"/>
  <c r="HP339" i="2"/>
  <c r="HO339" i="2"/>
  <c r="HN339" i="2"/>
  <c r="HM339" i="2"/>
  <c r="HL339" i="2"/>
  <c r="HK339" i="2"/>
  <c r="HJ339" i="2"/>
  <c r="HI339" i="2"/>
  <c r="HH339" i="2"/>
  <c r="HG339" i="2"/>
  <c r="HF339" i="2"/>
  <c r="HE339" i="2"/>
  <c r="HD339" i="2"/>
  <c r="HC339" i="2"/>
  <c r="HB339" i="2"/>
  <c r="HA339" i="2"/>
  <c r="GZ339" i="2"/>
  <c r="GZ338" i="2"/>
  <c r="HT336" i="2"/>
  <c r="HS336" i="2"/>
  <c r="HR336" i="2"/>
  <c r="HQ336" i="2"/>
  <c r="HP336" i="2"/>
  <c r="HO336" i="2"/>
  <c r="HN336" i="2"/>
  <c r="HM336" i="2"/>
  <c r="HL336" i="2"/>
  <c r="HK336" i="2"/>
  <c r="HJ336" i="2"/>
  <c r="HI336" i="2"/>
  <c r="HH336" i="2"/>
  <c r="HG336" i="2"/>
  <c r="HF336" i="2"/>
  <c r="HE336" i="2"/>
  <c r="HD336" i="2"/>
  <c r="HC336" i="2"/>
  <c r="HB336" i="2"/>
  <c r="HA336" i="2"/>
  <c r="GZ336" i="2"/>
  <c r="GZ335" i="2"/>
  <c r="HT333" i="2"/>
  <c r="HS333" i="2"/>
  <c r="HR333" i="2"/>
  <c r="HQ333" i="2"/>
  <c r="HP333" i="2"/>
  <c r="HO333" i="2"/>
  <c r="HN333" i="2"/>
  <c r="HM333" i="2"/>
  <c r="HL333" i="2"/>
  <c r="HK333" i="2"/>
  <c r="HJ333" i="2"/>
  <c r="HI333" i="2"/>
  <c r="HH333" i="2"/>
  <c r="HG333" i="2"/>
  <c r="HF333" i="2"/>
  <c r="HE333" i="2"/>
  <c r="HD333" i="2"/>
  <c r="HC333" i="2"/>
  <c r="HB333" i="2"/>
  <c r="HA333" i="2"/>
  <c r="GZ333" i="2"/>
  <c r="GZ332" i="2"/>
  <c r="HT330" i="2"/>
  <c r="HS330" i="2"/>
  <c r="HR330" i="2"/>
  <c r="HQ330" i="2"/>
  <c r="HP330" i="2"/>
  <c r="HO330" i="2"/>
  <c r="HN330" i="2"/>
  <c r="HM330" i="2"/>
  <c r="HL330" i="2"/>
  <c r="HK330" i="2"/>
  <c r="HJ330" i="2"/>
  <c r="HI330" i="2"/>
  <c r="HH330" i="2"/>
  <c r="HG330" i="2"/>
  <c r="HF330" i="2"/>
  <c r="HE330" i="2"/>
  <c r="HD330" i="2"/>
  <c r="HC330" i="2"/>
  <c r="HB330" i="2"/>
  <c r="HA330" i="2"/>
  <c r="GZ330" i="2"/>
  <c r="GZ329" i="2"/>
  <c r="HT327" i="2"/>
  <c r="HS327" i="2"/>
  <c r="HR327" i="2"/>
  <c r="HQ327" i="2"/>
  <c r="HP327" i="2"/>
  <c r="HO327" i="2"/>
  <c r="HN327" i="2"/>
  <c r="HM327" i="2"/>
  <c r="HL327" i="2"/>
  <c r="HK327" i="2"/>
  <c r="HJ327" i="2"/>
  <c r="HI327" i="2"/>
  <c r="HH327" i="2"/>
  <c r="HG327" i="2"/>
  <c r="HF327" i="2"/>
  <c r="HE327" i="2"/>
  <c r="HD327" i="2"/>
  <c r="HC327" i="2"/>
  <c r="HB327" i="2"/>
  <c r="HA327" i="2"/>
  <c r="GZ327" i="2"/>
  <c r="GZ326" i="2"/>
  <c r="HT324" i="2"/>
  <c r="HS324" i="2"/>
  <c r="HR324" i="2"/>
  <c r="HQ324" i="2"/>
  <c r="HP324" i="2"/>
  <c r="HO324" i="2"/>
  <c r="HN324" i="2"/>
  <c r="HM324" i="2"/>
  <c r="HL324" i="2"/>
  <c r="HK324" i="2"/>
  <c r="HJ324" i="2"/>
  <c r="HI324" i="2"/>
  <c r="HH324" i="2"/>
  <c r="HG324" i="2"/>
  <c r="HF324" i="2"/>
  <c r="HE324" i="2"/>
  <c r="HD324" i="2"/>
  <c r="HC324" i="2"/>
  <c r="HB324" i="2"/>
  <c r="HA324" i="2"/>
  <c r="GZ324" i="2"/>
  <c r="GZ323" i="2"/>
  <c r="HT321" i="2"/>
  <c r="HS321" i="2"/>
  <c r="HR321" i="2"/>
  <c r="HQ321" i="2"/>
  <c r="HP321" i="2"/>
  <c r="HO321" i="2"/>
  <c r="HN321" i="2"/>
  <c r="HM321" i="2"/>
  <c r="HL321" i="2"/>
  <c r="HK321" i="2"/>
  <c r="HJ321" i="2"/>
  <c r="HI321" i="2"/>
  <c r="HH321" i="2"/>
  <c r="HG321" i="2"/>
  <c r="HF321" i="2"/>
  <c r="HE321" i="2"/>
  <c r="HD321" i="2"/>
  <c r="HC321" i="2"/>
  <c r="HB321" i="2"/>
  <c r="HA321" i="2"/>
  <c r="GZ321" i="2"/>
  <c r="GZ320" i="2"/>
  <c r="HT318" i="2"/>
  <c r="HS318" i="2"/>
  <c r="HR318" i="2"/>
  <c r="HQ318" i="2"/>
  <c r="HP318" i="2"/>
  <c r="HO318" i="2"/>
  <c r="HN318" i="2"/>
  <c r="HM318" i="2"/>
  <c r="HL318" i="2"/>
  <c r="HK318" i="2"/>
  <c r="HJ318" i="2"/>
  <c r="HI318" i="2"/>
  <c r="HH318" i="2"/>
  <c r="HG318" i="2"/>
  <c r="HF318" i="2"/>
  <c r="HE318" i="2"/>
  <c r="HD318" i="2"/>
  <c r="HC318" i="2"/>
  <c r="HB318" i="2"/>
  <c r="HA318" i="2"/>
  <c r="GZ318" i="2"/>
  <c r="GZ317" i="2"/>
  <c r="HT315" i="2"/>
  <c r="HS315" i="2"/>
  <c r="HR315" i="2"/>
  <c r="HQ315" i="2"/>
  <c r="HP315" i="2"/>
  <c r="HO315" i="2"/>
  <c r="HN315" i="2"/>
  <c r="HM315" i="2"/>
  <c r="HL315" i="2"/>
  <c r="HK315" i="2"/>
  <c r="HJ315" i="2"/>
  <c r="HI315" i="2"/>
  <c r="HH315" i="2"/>
  <c r="HG315" i="2"/>
  <c r="HF315" i="2"/>
  <c r="HE315" i="2"/>
  <c r="HD315" i="2"/>
  <c r="HC315" i="2"/>
  <c r="HB315" i="2"/>
  <c r="HA315" i="2"/>
  <c r="GZ315" i="2"/>
  <c r="GZ314" i="2"/>
  <c r="HT312" i="2"/>
  <c r="HS312" i="2"/>
  <c r="HR312" i="2"/>
  <c r="HQ312" i="2"/>
  <c r="HP312" i="2"/>
  <c r="HO312" i="2"/>
  <c r="HN312" i="2"/>
  <c r="HM312" i="2"/>
  <c r="HL312" i="2"/>
  <c r="HK312" i="2"/>
  <c r="HJ312" i="2"/>
  <c r="HI312" i="2"/>
  <c r="HH312" i="2"/>
  <c r="HG312" i="2"/>
  <c r="HF312" i="2"/>
  <c r="HE312" i="2"/>
  <c r="HD312" i="2"/>
  <c r="HC312" i="2"/>
  <c r="HB312" i="2"/>
  <c r="HA312" i="2"/>
  <c r="GZ312" i="2"/>
  <c r="GZ311" i="2"/>
  <c r="HT309" i="2"/>
  <c r="HS309" i="2"/>
  <c r="HR309" i="2"/>
  <c r="HQ309" i="2"/>
  <c r="HP309" i="2"/>
  <c r="HO309" i="2"/>
  <c r="HN309" i="2"/>
  <c r="HM309" i="2"/>
  <c r="HL309" i="2"/>
  <c r="HK309" i="2"/>
  <c r="HJ309" i="2"/>
  <c r="HI309" i="2"/>
  <c r="HH309" i="2"/>
  <c r="HG309" i="2"/>
  <c r="HF309" i="2"/>
  <c r="HE309" i="2"/>
  <c r="HD309" i="2"/>
  <c r="HC309" i="2"/>
  <c r="HB309" i="2"/>
  <c r="HA309" i="2"/>
  <c r="GZ309" i="2"/>
  <c r="GZ308" i="2"/>
  <c r="HT306" i="2"/>
  <c r="HS306" i="2"/>
  <c r="HR306" i="2"/>
  <c r="HQ306" i="2"/>
  <c r="HP306" i="2"/>
  <c r="HO306" i="2"/>
  <c r="HN306" i="2"/>
  <c r="HM306" i="2"/>
  <c r="HL306" i="2"/>
  <c r="HK306" i="2"/>
  <c r="HJ306" i="2"/>
  <c r="HI306" i="2"/>
  <c r="HH306" i="2"/>
  <c r="HG306" i="2"/>
  <c r="HF306" i="2"/>
  <c r="HE306" i="2"/>
  <c r="HD306" i="2"/>
  <c r="HC306" i="2"/>
  <c r="HB306" i="2"/>
  <c r="HA306" i="2"/>
  <c r="GZ306" i="2"/>
  <c r="GZ305" i="2"/>
  <c r="HT303" i="2"/>
  <c r="HS303" i="2"/>
  <c r="HR303" i="2"/>
  <c r="HQ303" i="2"/>
  <c r="HP303" i="2"/>
  <c r="HO303" i="2"/>
  <c r="HN303" i="2"/>
  <c r="HM303" i="2"/>
  <c r="HL303" i="2"/>
  <c r="HK303" i="2"/>
  <c r="HJ303" i="2"/>
  <c r="HI303" i="2"/>
  <c r="HH303" i="2"/>
  <c r="HG303" i="2"/>
  <c r="HF303" i="2"/>
  <c r="HE303" i="2"/>
  <c r="HD303" i="2"/>
  <c r="HC303" i="2"/>
  <c r="HB303" i="2"/>
  <c r="HA303" i="2"/>
  <c r="GZ303" i="2"/>
  <c r="GZ302" i="2"/>
  <c r="HT300" i="2"/>
  <c r="HS300" i="2"/>
  <c r="HR300" i="2"/>
  <c r="HQ300" i="2"/>
  <c r="HP300" i="2"/>
  <c r="HO300" i="2"/>
  <c r="HN300" i="2"/>
  <c r="HM300" i="2"/>
  <c r="HL300" i="2"/>
  <c r="HK300" i="2"/>
  <c r="HJ300" i="2"/>
  <c r="HI300" i="2"/>
  <c r="HH300" i="2"/>
  <c r="HG300" i="2"/>
  <c r="HF300" i="2"/>
  <c r="HE300" i="2"/>
  <c r="HD300" i="2"/>
  <c r="HC300" i="2"/>
  <c r="HB300" i="2"/>
  <c r="HA300" i="2"/>
  <c r="GZ300" i="2"/>
  <c r="GZ299" i="2"/>
  <c r="HT297" i="2"/>
  <c r="HS297" i="2"/>
  <c r="HR297" i="2"/>
  <c r="HQ297" i="2"/>
  <c r="HP297" i="2"/>
  <c r="HO297" i="2"/>
  <c r="HN297" i="2"/>
  <c r="HM297" i="2"/>
  <c r="HL297" i="2"/>
  <c r="HK297" i="2"/>
  <c r="HJ297" i="2"/>
  <c r="HI297" i="2"/>
  <c r="HH297" i="2"/>
  <c r="HG297" i="2"/>
  <c r="HF297" i="2"/>
  <c r="HE297" i="2"/>
  <c r="HD297" i="2"/>
  <c r="HC297" i="2"/>
  <c r="HB297" i="2"/>
  <c r="HA297" i="2"/>
  <c r="GZ297" i="2"/>
  <c r="GZ296" i="2"/>
  <c r="HT294" i="2"/>
  <c r="HS294" i="2"/>
  <c r="HR294" i="2"/>
  <c r="HQ294" i="2"/>
  <c r="HP294" i="2"/>
  <c r="HO294" i="2"/>
  <c r="HN294" i="2"/>
  <c r="HM294" i="2"/>
  <c r="HL294" i="2"/>
  <c r="HK294" i="2"/>
  <c r="HJ294" i="2"/>
  <c r="HI294" i="2"/>
  <c r="HH294" i="2"/>
  <c r="HG294" i="2"/>
  <c r="HF294" i="2"/>
  <c r="HE294" i="2"/>
  <c r="HD294" i="2"/>
  <c r="HC294" i="2"/>
  <c r="HB294" i="2"/>
  <c r="HA294" i="2"/>
  <c r="GZ294" i="2"/>
  <c r="GZ293" i="2"/>
  <c r="HT291" i="2"/>
  <c r="HS291" i="2"/>
  <c r="HR291" i="2"/>
  <c r="HQ291" i="2"/>
  <c r="HP291" i="2"/>
  <c r="HO291" i="2"/>
  <c r="HN291" i="2"/>
  <c r="HM291" i="2"/>
  <c r="HL291" i="2"/>
  <c r="HK291" i="2"/>
  <c r="HJ291" i="2"/>
  <c r="HI291" i="2"/>
  <c r="HH291" i="2"/>
  <c r="HG291" i="2"/>
  <c r="HF291" i="2"/>
  <c r="HE291" i="2"/>
  <c r="HD291" i="2"/>
  <c r="HC291" i="2"/>
  <c r="HB291" i="2"/>
  <c r="HA291" i="2"/>
  <c r="GZ291" i="2"/>
  <c r="GZ290" i="2"/>
  <c r="HT288" i="2"/>
  <c r="HS288" i="2"/>
  <c r="HR288" i="2"/>
  <c r="HQ288" i="2"/>
  <c r="HP288" i="2"/>
  <c r="HO288" i="2"/>
  <c r="HN288" i="2"/>
  <c r="HM288" i="2"/>
  <c r="HL288" i="2"/>
  <c r="HK288" i="2"/>
  <c r="HJ288" i="2"/>
  <c r="HI288" i="2"/>
  <c r="HH288" i="2"/>
  <c r="HG288" i="2"/>
  <c r="HF288" i="2"/>
  <c r="HE288" i="2"/>
  <c r="HD288" i="2"/>
  <c r="HC288" i="2"/>
  <c r="HB288" i="2"/>
  <c r="HA288" i="2"/>
  <c r="GZ288" i="2"/>
  <c r="GZ287" i="2"/>
  <c r="HT285" i="2"/>
  <c r="HS285" i="2"/>
  <c r="HR285" i="2"/>
  <c r="HQ285" i="2"/>
  <c r="HP285" i="2"/>
  <c r="HO285" i="2"/>
  <c r="HN285" i="2"/>
  <c r="HM285" i="2"/>
  <c r="HL285" i="2"/>
  <c r="HK285" i="2"/>
  <c r="HJ285" i="2"/>
  <c r="HI285" i="2"/>
  <c r="HH285" i="2"/>
  <c r="HG285" i="2"/>
  <c r="HF285" i="2"/>
  <c r="HE285" i="2"/>
  <c r="HD285" i="2"/>
  <c r="HC285" i="2"/>
  <c r="HB285" i="2"/>
  <c r="HA285" i="2"/>
  <c r="GZ285" i="2"/>
  <c r="GZ284" i="2"/>
  <c r="HT282" i="2"/>
  <c r="HS282" i="2"/>
  <c r="HR282" i="2"/>
  <c r="HQ282" i="2"/>
  <c r="HP282" i="2"/>
  <c r="HO282" i="2"/>
  <c r="HN282" i="2"/>
  <c r="HM282" i="2"/>
  <c r="HL282" i="2"/>
  <c r="HK282" i="2"/>
  <c r="HJ282" i="2"/>
  <c r="HI282" i="2"/>
  <c r="HH282" i="2"/>
  <c r="HG282" i="2"/>
  <c r="HF282" i="2"/>
  <c r="HE282" i="2"/>
  <c r="HD282" i="2"/>
  <c r="HC282" i="2"/>
  <c r="HB282" i="2"/>
  <c r="HA282" i="2"/>
  <c r="GZ282" i="2"/>
  <c r="GZ281" i="2"/>
  <c r="HT279" i="2"/>
  <c r="HS279" i="2"/>
  <c r="HR279" i="2"/>
  <c r="HQ279" i="2"/>
  <c r="HP279" i="2"/>
  <c r="HO279" i="2"/>
  <c r="HN279" i="2"/>
  <c r="HM279" i="2"/>
  <c r="HL279" i="2"/>
  <c r="HK279" i="2"/>
  <c r="HJ279" i="2"/>
  <c r="HI279" i="2"/>
  <c r="HH279" i="2"/>
  <c r="HG279" i="2"/>
  <c r="HF279" i="2"/>
  <c r="HE279" i="2"/>
  <c r="HD279" i="2"/>
  <c r="HC279" i="2"/>
  <c r="HB279" i="2"/>
  <c r="HA279" i="2"/>
  <c r="GZ279" i="2"/>
  <c r="GZ278" i="2"/>
  <c r="HT276" i="2"/>
  <c r="HS276" i="2"/>
  <c r="HR276" i="2"/>
  <c r="HQ276" i="2"/>
  <c r="HP276" i="2"/>
  <c r="HO276" i="2"/>
  <c r="HN276" i="2"/>
  <c r="HM276" i="2"/>
  <c r="HL276" i="2"/>
  <c r="HK276" i="2"/>
  <c r="HJ276" i="2"/>
  <c r="HI276" i="2"/>
  <c r="HH276" i="2"/>
  <c r="HG276" i="2"/>
  <c r="HF276" i="2"/>
  <c r="HE276" i="2"/>
  <c r="HD276" i="2"/>
  <c r="HC276" i="2"/>
  <c r="HB276" i="2"/>
  <c r="HA276" i="2"/>
  <c r="GZ276" i="2"/>
  <c r="GZ275" i="2"/>
  <c r="HT273" i="2"/>
  <c r="HS273" i="2"/>
  <c r="HR273" i="2"/>
  <c r="HQ273" i="2"/>
  <c r="HP273" i="2"/>
  <c r="HO273" i="2"/>
  <c r="HN273" i="2"/>
  <c r="HM273" i="2"/>
  <c r="HL273" i="2"/>
  <c r="HK273" i="2"/>
  <c r="HJ273" i="2"/>
  <c r="HI273" i="2"/>
  <c r="HH273" i="2"/>
  <c r="HG273" i="2"/>
  <c r="HF273" i="2"/>
  <c r="HE273" i="2"/>
  <c r="HD273" i="2"/>
  <c r="HC273" i="2"/>
  <c r="HB273" i="2"/>
  <c r="HA273" i="2"/>
  <c r="GZ273" i="2"/>
  <c r="GZ272" i="2"/>
  <c r="HT270" i="2"/>
  <c r="HS270" i="2"/>
  <c r="HR270" i="2"/>
  <c r="HQ270" i="2"/>
  <c r="HP270" i="2"/>
  <c r="HO270" i="2"/>
  <c r="HN270" i="2"/>
  <c r="HM270" i="2"/>
  <c r="HL270" i="2"/>
  <c r="HK270" i="2"/>
  <c r="HJ270" i="2"/>
  <c r="HI270" i="2"/>
  <c r="HH270" i="2"/>
  <c r="HG270" i="2"/>
  <c r="HF270" i="2"/>
  <c r="HE270" i="2"/>
  <c r="HD270" i="2"/>
  <c r="HC270" i="2"/>
  <c r="HB270" i="2"/>
  <c r="HA270" i="2"/>
  <c r="GZ270" i="2"/>
  <c r="GZ269" i="2"/>
  <c r="HT267" i="2"/>
  <c r="HS267" i="2"/>
  <c r="HR267" i="2"/>
  <c r="HQ267" i="2"/>
  <c r="HP267" i="2"/>
  <c r="HO267" i="2"/>
  <c r="HN267" i="2"/>
  <c r="HM267" i="2"/>
  <c r="HL267" i="2"/>
  <c r="HK267" i="2"/>
  <c r="HJ267" i="2"/>
  <c r="HI267" i="2"/>
  <c r="HH267" i="2"/>
  <c r="HG267" i="2"/>
  <c r="HF267" i="2"/>
  <c r="HE267" i="2"/>
  <c r="HD267" i="2"/>
  <c r="HC267" i="2"/>
  <c r="HB267" i="2"/>
  <c r="HA267" i="2"/>
  <c r="GZ267" i="2"/>
  <c r="GZ266" i="2"/>
  <c r="HT264" i="2"/>
  <c r="HS264" i="2"/>
  <c r="HR264" i="2"/>
  <c r="HQ264" i="2"/>
  <c r="HP264" i="2"/>
  <c r="HO264" i="2"/>
  <c r="HN264" i="2"/>
  <c r="HM264" i="2"/>
  <c r="HL264" i="2"/>
  <c r="HK264" i="2"/>
  <c r="HJ264" i="2"/>
  <c r="HI264" i="2"/>
  <c r="HH264" i="2"/>
  <c r="HG264" i="2"/>
  <c r="HF264" i="2"/>
  <c r="HE264" i="2"/>
  <c r="HD264" i="2"/>
  <c r="HC264" i="2"/>
  <c r="HB264" i="2"/>
  <c r="HA264" i="2"/>
  <c r="GZ264" i="2"/>
  <c r="GZ263" i="2"/>
  <c r="HT261" i="2"/>
  <c r="HS261" i="2"/>
  <c r="HR261" i="2"/>
  <c r="HQ261" i="2"/>
  <c r="HP261" i="2"/>
  <c r="HO261" i="2"/>
  <c r="HN261" i="2"/>
  <c r="HM261" i="2"/>
  <c r="HL261" i="2"/>
  <c r="HK261" i="2"/>
  <c r="HJ261" i="2"/>
  <c r="HI261" i="2"/>
  <c r="HH261" i="2"/>
  <c r="HG261" i="2"/>
  <c r="HF261" i="2"/>
  <c r="HE261" i="2"/>
  <c r="HD261" i="2"/>
  <c r="HC261" i="2"/>
  <c r="HB261" i="2"/>
  <c r="HA261" i="2"/>
  <c r="GZ261" i="2"/>
  <c r="GZ260" i="2"/>
  <c r="HT258" i="2"/>
  <c r="HS258" i="2"/>
  <c r="HR258" i="2"/>
  <c r="HQ258" i="2"/>
  <c r="HP258" i="2"/>
  <c r="HO258" i="2"/>
  <c r="HN258" i="2"/>
  <c r="HM258" i="2"/>
  <c r="HL258" i="2"/>
  <c r="HK258" i="2"/>
  <c r="HJ258" i="2"/>
  <c r="HI258" i="2"/>
  <c r="HH258" i="2"/>
  <c r="HG258" i="2"/>
  <c r="HF258" i="2"/>
  <c r="HE258" i="2"/>
  <c r="HD258" i="2"/>
  <c r="HC258" i="2"/>
  <c r="HB258" i="2"/>
  <c r="HA258" i="2"/>
  <c r="GZ258" i="2"/>
  <c r="GZ257" i="2"/>
  <c r="HT255" i="2"/>
  <c r="HS255" i="2"/>
  <c r="HR255" i="2"/>
  <c r="HQ255" i="2"/>
  <c r="HP255" i="2"/>
  <c r="HO255" i="2"/>
  <c r="HN255" i="2"/>
  <c r="HM255" i="2"/>
  <c r="HL255" i="2"/>
  <c r="HK255" i="2"/>
  <c r="HJ255" i="2"/>
  <c r="HI255" i="2"/>
  <c r="HH255" i="2"/>
  <c r="HG255" i="2"/>
  <c r="HF255" i="2"/>
  <c r="HE255" i="2"/>
  <c r="HD255" i="2"/>
  <c r="HC255" i="2"/>
  <c r="HB255" i="2"/>
  <c r="HA255" i="2"/>
  <c r="GZ255" i="2"/>
  <c r="GZ254" i="2"/>
  <c r="HT252" i="2"/>
  <c r="HS252" i="2"/>
  <c r="HR252" i="2"/>
  <c r="HQ252" i="2"/>
  <c r="HP252" i="2"/>
  <c r="HO252" i="2"/>
  <c r="HN252" i="2"/>
  <c r="HM252" i="2"/>
  <c r="HL252" i="2"/>
  <c r="HK252" i="2"/>
  <c r="HJ252" i="2"/>
  <c r="HI252" i="2"/>
  <c r="HH252" i="2"/>
  <c r="HG252" i="2"/>
  <c r="HF252" i="2"/>
  <c r="HE252" i="2"/>
  <c r="HD252" i="2"/>
  <c r="HC252" i="2"/>
  <c r="HB252" i="2"/>
  <c r="HA252" i="2"/>
  <c r="GZ252" i="2"/>
  <c r="GZ251" i="2"/>
  <c r="HT249" i="2"/>
  <c r="HS249" i="2"/>
  <c r="HR249" i="2"/>
  <c r="HQ249" i="2"/>
  <c r="HP249" i="2"/>
  <c r="HO249" i="2"/>
  <c r="HN249" i="2"/>
  <c r="HM249" i="2"/>
  <c r="HL249" i="2"/>
  <c r="HK249" i="2"/>
  <c r="HJ249" i="2"/>
  <c r="HI249" i="2"/>
  <c r="HH249" i="2"/>
  <c r="HG249" i="2"/>
  <c r="HF249" i="2"/>
  <c r="HE249" i="2"/>
  <c r="HD249" i="2"/>
  <c r="HC249" i="2"/>
  <c r="HB249" i="2"/>
  <c r="HA249" i="2"/>
  <c r="GZ249" i="2"/>
  <c r="GZ248" i="2"/>
  <c r="HT246" i="2"/>
  <c r="HS246" i="2"/>
  <c r="HR246" i="2"/>
  <c r="HQ246" i="2"/>
  <c r="HP246" i="2"/>
  <c r="HO246" i="2"/>
  <c r="HN246" i="2"/>
  <c r="HM246" i="2"/>
  <c r="HL246" i="2"/>
  <c r="HK246" i="2"/>
  <c r="HJ246" i="2"/>
  <c r="HI246" i="2"/>
  <c r="HH246" i="2"/>
  <c r="HG246" i="2"/>
  <c r="HF246" i="2"/>
  <c r="HE246" i="2"/>
  <c r="HD246" i="2"/>
  <c r="HC246" i="2"/>
  <c r="HB246" i="2"/>
  <c r="HA246" i="2"/>
  <c r="GZ246" i="2"/>
  <c r="GZ245" i="2"/>
  <c r="HT243" i="2"/>
  <c r="HS243" i="2"/>
  <c r="HR243" i="2"/>
  <c r="HQ243" i="2"/>
  <c r="HP243" i="2"/>
  <c r="HO243" i="2"/>
  <c r="HN243" i="2"/>
  <c r="HM243" i="2"/>
  <c r="HL243" i="2"/>
  <c r="HK243" i="2"/>
  <c r="HJ243" i="2"/>
  <c r="HI243" i="2"/>
  <c r="HH243" i="2"/>
  <c r="HG243" i="2"/>
  <c r="HF243" i="2"/>
  <c r="HE243" i="2"/>
  <c r="HD243" i="2"/>
  <c r="HC243" i="2"/>
  <c r="HB243" i="2"/>
  <c r="HA243" i="2"/>
  <c r="GZ243" i="2"/>
  <c r="GZ242" i="2"/>
  <c r="HT240" i="2"/>
  <c r="HS240" i="2"/>
  <c r="HR240" i="2"/>
  <c r="HQ240" i="2"/>
  <c r="HP240" i="2"/>
  <c r="HO240" i="2"/>
  <c r="HN240" i="2"/>
  <c r="HM240" i="2"/>
  <c r="HL240" i="2"/>
  <c r="HK240" i="2"/>
  <c r="HJ240" i="2"/>
  <c r="HI240" i="2"/>
  <c r="HH240" i="2"/>
  <c r="HG240" i="2"/>
  <c r="HF240" i="2"/>
  <c r="HE240" i="2"/>
  <c r="HD240" i="2"/>
  <c r="HC240" i="2"/>
  <c r="HB240" i="2"/>
  <c r="HA240" i="2"/>
  <c r="GZ240" i="2"/>
  <c r="GZ239" i="2"/>
  <c r="HT237" i="2"/>
  <c r="HS237" i="2"/>
  <c r="HR237" i="2"/>
  <c r="HQ237" i="2"/>
  <c r="HP237" i="2"/>
  <c r="HO237" i="2"/>
  <c r="HN237" i="2"/>
  <c r="HM237" i="2"/>
  <c r="HL237" i="2"/>
  <c r="HK237" i="2"/>
  <c r="HJ237" i="2"/>
  <c r="HI237" i="2"/>
  <c r="HH237" i="2"/>
  <c r="HG237" i="2"/>
  <c r="HF237" i="2"/>
  <c r="HE237" i="2"/>
  <c r="HD237" i="2"/>
  <c r="HC237" i="2"/>
  <c r="HB237" i="2"/>
  <c r="HA237" i="2"/>
  <c r="GZ237" i="2"/>
  <c r="GZ236" i="2"/>
  <c r="HT234" i="2"/>
  <c r="HS234" i="2"/>
  <c r="HR234" i="2"/>
  <c r="HQ234" i="2"/>
  <c r="HP234" i="2"/>
  <c r="HO234" i="2"/>
  <c r="HN234" i="2"/>
  <c r="HM234" i="2"/>
  <c r="HL234" i="2"/>
  <c r="HK234" i="2"/>
  <c r="HJ234" i="2"/>
  <c r="HI234" i="2"/>
  <c r="HH234" i="2"/>
  <c r="HG234" i="2"/>
  <c r="HF234" i="2"/>
  <c r="HE234" i="2"/>
  <c r="HD234" i="2"/>
  <c r="HC234" i="2"/>
  <c r="HB234" i="2"/>
  <c r="HA234" i="2"/>
  <c r="GZ234" i="2"/>
  <c r="GZ233" i="2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Z230" i="2"/>
  <c r="HT228" i="2"/>
  <c r="HS228" i="2"/>
  <c r="HR228" i="2"/>
  <c r="HQ228" i="2"/>
  <c r="HP228" i="2"/>
  <c r="HO228" i="2"/>
  <c r="HN228" i="2"/>
  <c r="HM228" i="2"/>
  <c r="HL228" i="2"/>
  <c r="HK228" i="2"/>
  <c r="HJ228" i="2"/>
  <c r="HI228" i="2"/>
  <c r="HH228" i="2"/>
  <c r="HG228" i="2"/>
  <c r="HF228" i="2"/>
  <c r="HE228" i="2"/>
  <c r="HD228" i="2"/>
  <c r="HC228" i="2"/>
  <c r="HB228" i="2"/>
  <c r="HA228" i="2"/>
  <c r="GZ228" i="2"/>
  <c r="GZ227" i="2"/>
  <c r="HT225" i="2"/>
  <c r="HS225" i="2"/>
  <c r="HR225" i="2"/>
  <c r="HQ225" i="2"/>
  <c r="HP225" i="2"/>
  <c r="HO225" i="2"/>
  <c r="HN225" i="2"/>
  <c r="HM225" i="2"/>
  <c r="HL225" i="2"/>
  <c r="HK225" i="2"/>
  <c r="HJ225" i="2"/>
  <c r="HI225" i="2"/>
  <c r="HH225" i="2"/>
  <c r="HG225" i="2"/>
  <c r="HF225" i="2"/>
  <c r="HE225" i="2"/>
  <c r="HD225" i="2"/>
  <c r="HC225" i="2"/>
  <c r="HB225" i="2"/>
  <c r="HA225" i="2"/>
  <c r="GZ225" i="2"/>
  <c r="GZ224" i="2"/>
  <c r="HT222" i="2"/>
  <c r="HS222" i="2"/>
  <c r="HR222" i="2"/>
  <c r="HQ222" i="2"/>
  <c r="HP222" i="2"/>
  <c r="HO222" i="2"/>
  <c r="HN222" i="2"/>
  <c r="HM222" i="2"/>
  <c r="HL222" i="2"/>
  <c r="HK222" i="2"/>
  <c r="HJ222" i="2"/>
  <c r="HI222" i="2"/>
  <c r="HH222" i="2"/>
  <c r="HG222" i="2"/>
  <c r="HF222" i="2"/>
  <c r="HE222" i="2"/>
  <c r="HD222" i="2"/>
  <c r="HC222" i="2"/>
  <c r="HB222" i="2"/>
  <c r="HA222" i="2"/>
  <c r="GZ222" i="2"/>
  <c r="GZ221" i="2"/>
  <c r="HT219" i="2"/>
  <c r="HS219" i="2"/>
  <c r="HR219" i="2"/>
  <c r="HQ219" i="2"/>
  <c r="HP219" i="2"/>
  <c r="HO219" i="2"/>
  <c r="HN219" i="2"/>
  <c r="HM219" i="2"/>
  <c r="HL219" i="2"/>
  <c r="HK219" i="2"/>
  <c r="HJ219" i="2"/>
  <c r="HI219" i="2"/>
  <c r="HH219" i="2"/>
  <c r="HG219" i="2"/>
  <c r="HF219" i="2"/>
  <c r="HE219" i="2"/>
  <c r="HD219" i="2"/>
  <c r="HC219" i="2"/>
  <c r="HB219" i="2"/>
  <c r="HA219" i="2"/>
  <c r="GZ219" i="2"/>
  <c r="GZ218" i="2"/>
  <c r="HT216" i="2"/>
  <c r="HS216" i="2"/>
  <c r="HR216" i="2"/>
  <c r="HQ216" i="2"/>
  <c r="HP216" i="2"/>
  <c r="HO216" i="2"/>
  <c r="HN216" i="2"/>
  <c r="HM216" i="2"/>
  <c r="HL216" i="2"/>
  <c r="HK216" i="2"/>
  <c r="HJ216" i="2"/>
  <c r="HI216" i="2"/>
  <c r="HH216" i="2"/>
  <c r="HG216" i="2"/>
  <c r="HF216" i="2"/>
  <c r="HE216" i="2"/>
  <c r="HD216" i="2"/>
  <c r="HC216" i="2"/>
  <c r="HB216" i="2"/>
  <c r="HA216" i="2"/>
  <c r="GZ216" i="2"/>
  <c r="GZ215" i="2"/>
  <c r="HT213" i="2"/>
  <c r="HS213" i="2"/>
  <c r="HR213" i="2"/>
  <c r="HQ213" i="2"/>
  <c r="HP213" i="2"/>
  <c r="HO213" i="2"/>
  <c r="HN213" i="2"/>
  <c r="HM213" i="2"/>
  <c r="HL213" i="2"/>
  <c r="HK213" i="2"/>
  <c r="HJ213" i="2"/>
  <c r="HI213" i="2"/>
  <c r="HH213" i="2"/>
  <c r="HG213" i="2"/>
  <c r="HF213" i="2"/>
  <c r="HE213" i="2"/>
  <c r="HD213" i="2"/>
  <c r="HC213" i="2"/>
  <c r="HB213" i="2"/>
  <c r="HA213" i="2"/>
  <c r="GZ213" i="2"/>
  <c r="GZ212" i="2"/>
  <c r="HT210" i="2"/>
  <c r="HS210" i="2"/>
  <c r="HR210" i="2"/>
  <c r="HQ210" i="2"/>
  <c r="HP210" i="2"/>
  <c r="HO210" i="2"/>
  <c r="HN210" i="2"/>
  <c r="HM210" i="2"/>
  <c r="HL210" i="2"/>
  <c r="HK210" i="2"/>
  <c r="HJ210" i="2"/>
  <c r="HI210" i="2"/>
  <c r="HH210" i="2"/>
  <c r="HG210" i="2"/>
  <c r="HF210" i="2"/>
  <c r="HE210" i="2"/>
  <c r="HD210" i="2"/>
  <c r="HC210" i="2"/>
  <c r="HB210" i="2"/>
  <c r="HA210" i="2"/>
  <c r="GZ210" i="2"/>
  <c r="GZ209" i="2"/>
  <c r="HT207" i="2"/>
  <c r="HS207" i="2"/>
  <c r="HR207" i="2"/>
  <c r="HQ207" i="2"/>
  <c r="HP207" i="2"/>
  <c r="HO207" i="2"/>
  <c r="HN207" i="2"/>
  <c r="HM207" i="2"/>
  <c r="HL207" i="2"/>
  <c r="HK207" i="2"/>
  <c r="HJ207" i="2"/>
  <c r="HI207" i="2"/>
  <c r="HH207" i="2"/>
  <c r="HG207" i="2"/>
  <c r="HF207" i="2"/>
  <c r="HE207" i="2"/>
  <c r="HD207" i="2"/>
  <c r="HC207" i="2"/>
  <c r="HB207" i="2"/>
  <c r="HA207" i="2"/>
  <c r="GZ207" i="2"/>
  <c r="GZ206" i="2"/>
  <c r="HT204" i="2"/>
  <c r="HS204" i="2"/>
  <c r="HR204" i="2"/>
  <c r="HQ204" i="2"/>
  <c r="HP204" i="2"/>
  <c r="HO204" i="2"/>
  <c r="HN204" i="2"/>
  <c r="HM204" i="2"/>
  <c r="HL204" i="2"/>
  <c r="HK204" i="2"/>
  <c r="HJ204" i="2"/>
  <c r="HI204" i="2"/>
  <c r="HH204" i="2"/>
  <c r="HG204" i="2"/>
  <c r="HF204" i="2"/>
  <c r="HE204" i="2"/>
  <c r="HD204" i="2"/>
  <c r="HC204" i="2"/>
  <c r="HB204" i="2"/>
  <c r="HA204" i="2"/>
  <c r="GZ204" i="2"/>
  <c r="GZ203" i="2"/>
  <c r="HT201" i="2"/>
  <c r="HS201" i="2"/>
  <c r="HR201" i="2"/>
  <c r="HQ201" i="2"/>
  <c r="HP201" i="2"/>
  <c r="HO201" i="2"/>
  <c r="HN201" i="2"/>
  <c r="HM201" i="2"/>
  <c r="HL201" i="2"/>
  <c r="HK201" i="2"/>
  <c r="HJ201" i="2"/>
  <c r="HI201" i="2"/>
  <c r="HH201" i="2"/>
  <c r="HG201" i="2"/>
  <c r="HF201" i="2"/>
  <c r="HE201" i="2"/>
  <c r="HD201" i="2"/>
  <c r="HC201" i="2"/>
  <c r="HB201" i="2"/>
  <c r="HA201" i="2"/>
  <c r="GZ201" i="2"/>
  <c r="GZ200" i="2"/>
  <c r="HT198" i="2"/>
  <c r="HS198" i="2"/>
  <c r="HR198" i="2"/>
  <c r="HQ198" i="2"/>
  <c r="HP198" i="2"/>
  <c r="HO198" i="2"/>
  <c r="HN198" i="2"/>
  <c r="HM198" i="2"/>
  <c r="HL198" i="2"/>
  <c r="HK198" i="2"/>
  <c r="HJ198" i="2"/>
  <c r="HI198" i="2"/>
  <c r="HH198" i="2"/>
  <c r="HG198" i="2"/>
  <c r="HF198" i="2"/>
  <c r="HE198" i="2"/>
  <c r="HD198" i="2"/>
  <c r="HC198" i="2"/>
  <c r="HB198" i="2"/>
  <c r="HA198" i="2"/>
  <c r="GZ198" i="2"/>
  <c r="GZ197" i="2"/>
  <c r="HT195" i="2"/>
  <c r="HS195" i="2"/>
  <c r="HR195" i="2"/>
  <c r="HQ195" i="2"/>
  <c r="HP195" i="2"/>
  <c r="HO195" i="2"/>
  <c r="HN195" i="2"/>
  <c r="HM195" i="2"/>
  <c r="HL195" i="2"/>
  <c r="HK195" i="2"/>
  <c r="HJ195" i="2"/>
  <c r="HI195" i="2"/>
  <c r="HH195" i="2"/>
  <c r="HG195" i="2"/>
  <c r="HF195" i="2"/>
  <c r="HE195" i="2"/>
  <c r="HD195" i="2"/>
  <c r="HC195" i="2"/>
  <c r="HB195" i="2"/>
  <c r="HA195" i="2"/>
  <c r="GZ195" i="2"/>
  <c r="GZ194" i="2"/>
  <c r="HT192" i="2"/>
  <c r="HS192" i="2"/>
  <c r="HR192" i="2"/>
  <c r="HQ192" i="2"/>
  <c r="HP192" i="2"/>
  <c r="HO192" i="2"/>
  <c r="HN192" i="2"/>
  <c r="HM192" i="2"/>
  <c r="HL192" i="2"/>
  <c r="HK192" i="2"/>
  <c r="HJ192" i="2"/>
  <c r="HI192" i="2"/>
  <c r="HH192" i="2"/>
  <c r="HG192" i="2"/>
  <c r="HF192" i="2"/>
  <c r="HE192" i="2"/>
  <c r="HD192" i="2"/>
  <c r="HC192" i="2"/>
  <c r="HB192" i="2"/>
  <c r="HA192" i="2"/>
  <c r="GZ192" i="2"/>
  <c r="GZ191" i="2"/>
  <c r="HT189" i="2"/>
  <c r="HS189" i="2"/>
  <c r="HR189" i="2"/>
  <c r="HQ189" i="2"/>
  <c r="HP189" i="2"/>
  <c r="HO189" i="2"/>
  <c r="HN189" i="2"/>
  <c r="HM189" i="2"/>
  <c r="HL189" i="2"/>
  <c r="HK189" i="2"/>
  <c r="HJ189" i="2"/>
  <c r="HI189" i="2"/>
  <c r="HH189" i="2"/>
  <c r="HG189" i="2"/>
  <c r="HF189" i="2"/>
  <c r="HE189" i="2"/>
  <c r="HD189" i="2"/>
  <c r="HC189" i="2"/>
  <c r="HB189" i="2"/>
  <c r="HA189" i="2"/>
  <c r="GZ189" i="2"/>
  <c r="GZ188" i="2"/>
  <c r="HT186" i="2"/>
  <c r="HS186" i="2"/>
  <c r="HR186" i="2"/>
  <c r="HQ186" i="2"/>
  <c r="HP186" i="2"/>
  <c r="HO186" i="2"/>
  <c r="HN186" i="2"/>
  <c r="HM186" i="2"/>
  <c r="HL186" i="2"/>
  <c r="HK186" i="2"/>
  <c r="HJ186" i="2"/>
  <c r="HI186" i="2"/>
  <c r="HH186" i="2"/>
  <c r="HG186" i="2"/>
  <c r="HF186" i="2"/>
  <c r="HE186" i="2"/>
  <c r="HD186" i="2"/>
  <c r="HC186" i="2"/>
  <c r="HB186" i="2"/>
  <c r="HA186" i="2"/>
  <c r="GZ186" i="2"/>
  <c r="GZ185" i="2"/>
  <c r="HT183" i="2"/>
  <c r="HS183" i="2"/>
  <c r="HR183" i="2"/>
  <c r="HQ183" i="2"/>
  <c r="HP183" i="2"/>
  <c r="HO183" i="2"/>
  <c r="HN183" i="2"/>
  <c r="HM183" i="2"/>
  <c r="HL183" i="2"/>
  <c r="HK183" i="2"/>
  <c r="HJ183" i="2"/>
  <c r="HI183" i="2"/>
  <c r="HH183" i="2"/>
  <c r="HG183" i="2"/>
  <c r="HF183" i="2"/>
  <c r="HE183" i="2"/>
  <c r="HD183" i="2"/>
  <c r="HC183" i="2"/>
  <c r="HB183" i="2"/>
  <c r="HA183" i="2"/>
  <c r="GZ183" i="2"/>
  <c r="GZ182" i="2"/>
  <c r="HT180" i="2"/>
  <c r="HS180" i="2"/>
  <c r="HR180" i="2"/>
  <c r="HQ180" i="2"/>
  <c r="HP180" i="2"/>
  <c r="HO180" i="2"/>
  <c r="HN180" i="2"/>
  <c r="HM180" i="2"/>
  <c r="HL180" i="2"/>
  <c r="HK180" i="2"/>
  <c r="HJ180" i="2"/>
  <c r="HI180" i="2"/>
  <c r="HH180" i="2"/>
  <c r="HG180" i="2"/>
  <c r="HF180" i="2"/>
  <c r="HE180" i="2"/>
  <c r="HD180" i="2"/>
  <c r="HC180" i="2"/>
  <c r="HB180" i="2"/>
  <c r="HA180" i="2"/>
  <c r="GZ180" i="2"/>
  <c r="GZ179" i="2"/>
  <c r="HT177" i="2"/>
  <c r="HS177" i="2"/>
  <c r="HR177" i="2"/>
  <c r="HQ177" i="2"/>
  <c r="HP177" i="2"/>
  <c r="HO177" i="2"/>
  <c r="HN177" i="2"/>
  <c r="HM177" i="2"/>
  <c r="HL177" i="2"/>
  <c r="HK177" i="2"/>
  <c r="HJ177" i="2"/>
  <c r="HI177" i="2"/>
  <c r="HH177" i="2"/>
  <c r="HG177" i="2"/>
  <c r="HF177" i="2"/>
  <c r="HE177" i="2"/>
  <c r="HD177" i="2"/>
  <c r="HC177" i="2"/>
  <c r="HB177" i="2"/>
  <c r="HA177" i="2"/>
  <c r="GZ177" i="2"/>
  <c r="GZ176" i="2"/>
  <c r="HT174" i="2"/>
  <c r="HS174" i="2"/>
  <c r="HR174" i="2"/>
  <c r="HQ174" i="2"/>
  <c r="HP174" i="2"/>
  <c r="HO174" i="2"/>
  <c r="HN174" i="2"/>
  <c r="HM174" i="2"/>
  <c r="HL174" i="2"/>
  <c r="HK174" i="2"/>
  <c r="HJ174" i="2"/>
  <c r="HI174" i="2"/>
  <c r="HH174" i="2"/>
  <c r="HG174" i="2"/>
  <c r="HF174" i="2"/>
  <c r="HE174" i="2"/>
  <c r="HD174" i="2"/>
  <c r="HC174" i="2"/>
  <c r="HB174" i="2"/>
  <c r="HA174" i="2"/>
  <c r="GZ174" i="2"/>
  <c r="GZ173" i="2"/>
  <c r="HT171" i="2"/>
  <c r="HS171" i="2"/>
  <c r="HR171" i="2"/>
  <c r="HQ171" i="2"/>
  <c r="HP171" i="2"/>
  <c r="HO171" i="2"/>
  <c r="HN171" i="2"/>
  <c r="HM171" i="2"/>
  <c r="HL171" i="2"/>
  <c r="HK171" i="2"/>
  <c r="HJ171" i="2"/>
  <c r="HI171" i="2"/>
  <c r="HH171" i="2"/>
  <c r="HG171" i="2"/>
  <c r="HF171" i="2"/>
  <c r="HE171" i="2"/>
  <c r="HD171" i="2"/>
  <c r="HC171" i="2"/>
  <c r="HB171" i="2"/>
  <c r="HA171" i="2"/>
  <c r="GZ171" i="2"/>
  <c r="GZ170" i="2"/>
  <c r="HT168" i="2"/>
  <c r="HS168" i="2"/>
  <c r="HR168" i="2"/>
  <c r="HQ168" i="2"/>
  <c r="HP168" i="2"/>
  <c r="HO168" i="2"/>
  <c r="HN168" i="2"/>
  <c r="HM168" i="2"/>
  <c r="HL168" i="2"/>
  <c r="HK168" i="2"/>
  <c r="HJ168" i="2"/>
  <c r="HI168" i="2"/>
  <c r="HH168" i="2"/>
  <c r="HG168" i="2"/>
  <c r="HF168" i="2"/>
  <c r="HE168" i="2"/>
  <c r="HD168" i="2"/>
  <c r="HC168" i="2"/>
  <c r="HB168" i="2"/>
  <c r="HA168" i="2"/>
  <c r="GZ168" i="2"/>
  <c r="GZ167" i="2"/>
  <c r="HT165" i="2"/>
  <c r="HS165" i="2"/>
  <c r="HR165" i="2"/>
  <c r="HQ165" i="2"/>
  <c r="HP165" i="2"/>
  <c r="HO165" i="2"/>
  <c r="HN165" i="2"/>
  <c r="HM165" i="2"/>
  <c r="HL165" i="2"/>
  <c r="HK165" i="2"/>
  <c r="HJ165" i="2"/>
  <c r="HI165" i="2"/>
  <c r="HH165" i="2"/>
  <c r="HG165" i="2"/>
  <c r="HF165" i="2"/>
  <c r="HE165" i="2"/>
  <c r="HD165" i="2"/>
  <c r="HC165" i="2"/>
  <c r="HB165" i="2"/>
  <c r="HA165" i="2"/>
  <c r="GZ165" i="2"/>
  <c r="GZ164" i="2"/>
  <c r="HT162" i="2"/>
  <c r="HS162" i="2"/>
  <c r="HR162" i="2"/>
  <c r="HQ162" i="2"/>
  <c r="HP162" i="2"/>
  <c r="HO162" i="2"/>
  <c r="HN162" i="2"/>
  <c r="HM162" i="2"/>
  <c r="HL162" i="2"/>
  <c r="HK162" i="2"/>
  <c r="HJ162" i="2"/>
  <c r="HI162" i="2"/>
  <c r="HH162" i="2"/>
  <c r="HG162" i="2"/>
  <c r="HF162" i="2"/>
  <c r="HE162" i="2"/>
  <c r="HD162" i="2"/>
  <c r="HC162" i="2"/>
  <c r="HB162" i="2"/>
  <c r="HA162" i="2"/>
  <c r="GZ162" i="2"/>
  <c r="GZ161" i="2"/>
  <c r="HT159" i="2"/>
  <c r="HS159" i="2"/>
  <c r="HR159" i="2"/>
  <c r="HQ159" i="2"/>
  <c r="HP159" i="2"/>
  <c r="HO159" i="2"/>
  <c r="HN159" i="2"/>
  <c r="HM159" i="2"/>
  <c r="HL159" i="2"/>
  <c r="HK159" i="2"/>
  <c r="HJ159" i="2"/>
  <c r="HI159" i="2"/>
  <c r="HH159" i="2"/>
  <c r="HG159" i="2"/>
  <c r="HF159" i="2"/>
  <c r="HE159" i="2"/>
  <c r="HD159" i="2"/>
  <c r="HC159" i="2"/>
  <c r="HB159" i="2"/>
  <c r="HA159" i="2"/>
  <c r="GZ159" i="2"/>
  <c r="GZ158" i="2"/>
  <c r="HT156" i="2"/>
  <c r="HS156" i="2"/>
  <c r="HR156" i="2"/>
  <c r="HQ156" i="2"/>
  <c r="HP156" i="2"/>
  <c r="HO156" i="2"/>
  <c r="HN156" i="2"/>
  <c r="HM156" i="2"/>
  <c r="HL156" i="2"/>
  <c r="HK156" i="2"/>
  <c r="HJ156" i="2"/>
  <c r="HI156" i="2"/>
  <c r="HH156" i="2"/>
  <c r="HG156" i="2"/>
  <c r="HF156" i="2"/>
  <c r="HE156" i="2"/>
  <c r="HD156" i="2"/>
  <c r="HC156" i="2"/>
  <c r="HB156" i="2"/>
  <c r="HA156" i="2"/>
  <c r="GZ156" i="2"/>
  <c r="GZ155" i="2"/>
  <c r="HT153" i="2"/>
  <c r="HS153" i="2"/>
  <c r="HR153" i="2"/>
  <c r="HQ153" i="2"/>
  <c r="HP153" i="2"/>
  <c r="HO153" i="2"/>
  <c r="HN153" i="2"/>
  <c r="HM153" i="2"/>
  <c r="HL153" i="2"/>
  <c r="HK153" i="2"/>
  <c r="HJ153" i="2"/>
  <c r="HI153" i="2"/>
  <c r="HH153" i="2"/>
  <c r="HG153" i="2"/>
  <c r="HF153" i="2"/>
  <c r="HE153" i="2"/>
  <c r="HD153" i="2"/>
  <c r="HC153" i="2"/>
  <c r="HB153" i="2"/>
  <c r="HA153" i="2"/>
  <c r="GZ153" i="2"/>
  <c r="GZ152" i="2"/>
  <c r="HT150" i="2"/>
  <c r="HS150" i="2"/>
  <c r="HR150" i="2"/>
  <c r="HQ150" i="2"/>
  <c r="HP150" i="2"/>
  <c r="HO150" i="2"/>
  <c r="HN150" i="2"/>
  <c r="HM150" i="2"/>
  <c r="HL150" i="2"/>
  <c r="HK150" i="2"/>
  <c r="HJ150" i="2"/>
  <c r="HI150" i="2"/>
  <c r="HH150" i="2"/>
  <c r="HG150" i="2"/>
  <c r="HF150" i="2"/>
  <c r="HE150" i="2"/>
  <c r="HD150" i="2"/>
  <c r="HC150" i="2"/>
  <c r="HB150" i="2"/>
  <c r="HA150" i="2"/>
  <c r="GZ150" i="2"/>
  <c r="GZ149" i="2"/>
  <c r="HT147" i="2"/>
  <c r="HS147" i="2"/>
  <c r="HR147" i="2"/>
  <c r="HQ147" i="2"/>
  <c r="HP147" i="2"/>
  <c r="HO147" i="2"/>
  <c r="HN147" i="2"/>
  <c r="HM147" i="2"/>
  <c r="HL147" i="2"/>
  <c r="HK147" i="2"/>
  <c r="HJ147" i="2"/>
  <c r="HI147" i="2"/>
  <c r="HH147" i="2"/>
  <c r="HG147" i="2"/>
  <c r="HF147" i="2"/>
  <c r="HE147" i="2"/>
  <c r="HD147" i="2"/>
  <c r="HC147" i="2"/>
  <c r="HB147" i="2"/>
  <c r="HA147" i="2"/>
  <c r="GZ147" i="2"/>
  <c r="GZ146" i="2"/>
  <c r="HT144" i="2"/>
  <c r="HS144" i="2"/>
  <c r="HR144" i="2"/>
  <c r="HQ144" i="2"/>
  <c r="HP144" i="2"/>
  <c r="HO144" i="2"/>
  <c r="HN144" i="2"/>
  <c r="HM144" i="2"/>
  <c r="HL144" i="2"/>
  <c r="HK144" i="2"/>
  <c r="HJ144" i="2"/>
  <c r="HI144" i="2"/>
  <c r="HH144" i="2"/>
  <c r="HG144" i="2"/>
  <c r="HF144" i="2"/>
  <c r="HE144" i="2"/>
  <c r="HD144" i="2"/>
  <c r="HC144" i="2"/>
  <c r="HB144" i="2"/>
  <c r="HA144" i="2"/>
  <c r="GZ144" i="2"/>
  <c r="GZ143" i="2"/>
  <c r="HT141" i="2"/>
  <c r="HS141" i="2"/>
  <c r="HR141" i="2"/>
  <c r="HQ141" i="2"/>
  <c r="HP141" i="2"/>
  <c r="HO141" i="2"/>
  <c r="HN141" i="2"/>
  <c r="HM141" i="2"/>
  <c r="HL141" i="2"/>
  <c r="HK141" i="2"/>
  <c r="HJ141" i="2"/>
  <c r="HI141" i="2"/>
  <c r="HH141" i="2"/>
  <c r="HG141" i="2"/>
  <c r="HF141" i="2"/>
  <c r="HE141" i="2"/>
  <c r="HD141" i="2"/>
  <c r="HC141" i="2"/>
  <c r="HB141" i="2"/>
  <c r="HA141" i="2"/>
  <c r="GZ141" i="2"/>
  <c r="GZ140" i="2"/>
  <c r="HT138" i="2"/>
  <c r="HS138" i="2"/>
  <c r="HR138" i="2"/>
  <c r="HQ138" i="2"/>
  <c r="HP138" i="2"/>
  <c r="HO138" i="2"/>
  <c r="HN138" i="2"/>
  <c r="HM138" i="2"/>
  <c r="HL138" i="2"/>
  <c r="HK138" i="2"/>
  <c r="HJ138" i="2"/>
  <c r="HI138" i="2"/>
  <c r="HH138" i="2"/>
  <c r="HG138" i="2"/>
  <c r="HF138" i="2"/>
  <c r="HE138" i="2"/>
  <c r="HD138" i="2"/>
  <c r="HC138" i="2"/>
  <c r="HB138" i="2"/>
  <c r="HA138" i="2"/>
  <c r="GZ138" i="2"/>
  <c r="GZ137" i="2"/>
  <c r="HT135" i="2"/>
  <c r="HS135" i="2"/>
  <c r="HR135" i="2"/>
  <c r="HQ135" i="2"/>
  <c r="HP135" i="2"/>
  <c r="HO135" i="2"/>
  <c r="HN135" i="2"/>
  <c r="HM135" i="2"/>
  <c r="HL135" i="2"/>
  <c r="HK135" i="2"/>
  <c r="HJ135" i="2"/>
  <c r="HI135" i="2"/>
  <c r="HH135" i="2"/>
  <c r="HG135" i="2"/>
  <c r="HF135" i="2"/>
  <c r="HE135" i="2"/>
  <c r="HD135" i="2"/>
  <c r="HC135" i="2"/>
  <c r="HB135" i="2"/>
  <c r="HA135" i="2"/>
  <c r="GZ135" i="2"/>
  <c r="GZ134" i="2"/>
  <c r="HT132" i="2"/>
  <c r="HS132" i="2"/>
  <c r="HR132" i="2"/>
  <c r="HQ132" i="2"/>
  <c r="HP132" i="2"/>
  <c r="HO132" i="2"/>
  <c r="HN132" i="2"/>
  <c r="HM132" i="2"/>
  <c r="HL132" i="2"/>
  <c r="HK132" i="2"/>
  <c r="HJ132" i="2"/>
  <c r="HI132" i="2"/>
  <c r="HH132" i="2"/>
  <c r="HG132" i="2"/>
  <c r="HF132" i="2"/>
  <c r="HE132" i="2"/>
  <c r="HD132" i="2"/>
  <c r="HC132" i="2"/>
  <c r="HB132" i="2"/>
  <c r="HA132" i="2"/>
  <c r="GZ132" i="2"/>
  <c r="GZ131" i="2"/>
  <c r="HT129" i="2"/>
  <c r="HS129" i="2"/>
  <c r="HR129" i="2"/>
  <c r="HQ129" i="2"/>
  <c r="HP129" i="2"/>
  <c r="HO129" i="2"/>
  <c r="HN129" i="2"/>
  <c r="HM129" i="2"/>
  <c r="HL129" i="2"/>
  <c r="HK129" i="2"/>
  <c r="HJ129" i="2"/>
  <c r="HI129" i="2"/>
  <c r="HH129" i="2"/>
  <c r="HG129" i="2"/>
  <c r="HF129" i="2"/>
  <c r="HE129" i="2"/>
  <c r="HD129" i="2"/>
  <c r="HC129" i="2"/>
  <c r="HB129" i="2"/>
  <c r="HA129" i="2"/>
  <c r="GZ129" i="2"/>
  <c r="GZ128" i="2"/>
  <c r="HT126" i="2"/>
  <c r="HS126" i="2"/>
  <c r="HR126" i="2"/>
  <c r="HQ126" i="2"/>
  <c r="HP126" i="2"/>
  <c r="HO126" i="2"/>
  <c r="HN126" i="2"/>
  <c r="HM126" i="2"/>
  <c r="HL126" i="2"/>
  <c r="HK126" i="2"/>
  <c r="HJ126" i="2"/>
  <c r="HI126" i="2"/>
  <c r="HH126" i="2"/>
  <c r="HG126" i="2"/>
  <c r="HF126" i="2"/>
  <c r="HE126" i="2"/>
  <c r="HD126" i="2"/>
  <c r="HC126" i="2"/>
  <c r="HB126" i="2"/>
  <c r="HA126" i="2"/>
  <c r="GZ126" i="2"/>
  <c r="GZ125" i="2"/>
  <c r="HT123" i="2"/>
  <c r="HS123" i="2"/>
  <c r="HR123" i="2"/>
  <c r="HQ123" i="2"/>
  <c r="HP123" i="2"/>
  <c r="HO123" i="2"/>
  <c r="HN123" i="2"/>
  <c r="HM123" i="2"/>
  <c r="HL123" i="2"/>
  <c r="HK123" i="2"/>
  <c r="HJ123" i="2"/>
  <c r="HI123" i="2"/>
  <c r="HH123" i="2"/>
  <c r="HG123" i="2"/>
  <c r="HF123" i="2"/>
  <c r="HE123" i="2"/>
  <c r="HD123" i="2"/>
  <c r="HC123" i="2"/>
  <c r="HB123" i="2"/>
  <c r="HA123" i="2"/>
  <c r="GZ123" i="2"/>
  <c r="GZ122" i="2"/>
  <c r="HT120" i="2"/>
  <c r="HS120" i="2"/>
  <c r="HR120" i="2"/>
  <c r="HQ120" i="2"/>
  <c r="HP120" i="2"/>
  <c r="HO120" i="2"/>
  <c r="HN120" i="2"/>
  <c r="HM120" i="2"/>
  <c r="HL120" i="2"/>
  <c r="HK120" i="2"/>
  <c r="HJ120" i="2"/>
  <c r="HI120" i="2"/>
  <c r="HH120" i="2"/>
  <c r="HG120" i="2"/>
  <c r="HF120" i="2"/>
  <c r="HE120" i="2"/>
  <c r="HD120" i="2"/>
  <c r="HC120" i="2"/>
  <c r="HB120" i="2"/>
  <c r="HA120" i="2"/>
  <c r="GZ120" i="2"/>
  <c r="GZ119" i="2"/>
  <c r="HT117" i="2"/>
  <c r="HS117" i="2"/>
  <c r="HR117" i="2"/>
  <c r="HQ117" i="2"/>
  <c r="HP117" i="2"/>
  <c r="HO117" i="2"/>
  <c r="HN117" i="2"/>
  <c r="HM117" i="2"/>
  <c r="HL117" i="2"/>
  <c r="HK117" i="2"/>
  <c r="HJ117" i="2"/>
  <c r="HI117" i="2"/>
  <c r="HH117" i="2"/>
  <c r="HG117" i="2"/>
  <c r="HF117" i="2"/>
  <c r="HE117" i="2"/>
  <c r="HD117" i="2"/>
  <c r="HC117" i="2"/>
  <c r="HB117" i="2"/>
  <c r="HA117" i="2"/>
  <c r="GZ117" i="2"/>
  <c r="GZ116" i="2"/>
  <c r="HT114" i="2"/>
  <c r="HS114" i="2"/>
  <c r="HR114" i="2"/>
  <c r="HQ114" i="2"/>
  <c r="HP114" i="2"/>
  <c r="HO114" i="2"/>
  <c r="HN114" i="2"/>
  <c r="HM114" i="2"/>
  <c r="HL114" i="2"/>
  <c r="HK114" i="2"/>
  <c r="HJ114" i="2"/>
  <c r="HI114" i="2"/>
  <c r="HH114" i="2"/>
  <c r="HG114" i="2"/>
  <c r="HF114" i="2"/>
  <c r="HE114" i="2"/>
  <c r="HD114" i="2"/>
  <c r="HC114" i="2"/>
  <c r="HB114" i="2"/>
  <c r="HA114" i="2"/>
  <c r="GZ114" i="2"/>
  <c r="GZ113" i="2"/>
  <c r="HT111" i="2"/>
  <c r="HS111" i="2"/>
  <c r="HR111" i="2"/>
  <c r="HQ111" i="2"/>
  <c r="HP111" i="2"/>
  <c r="HO111" i="2"/>
  <c r="HN111" i="2"/>
  <c r="HM111" i="2"/>
  <c r="HL111" i="2"/>
  <c r="HK111" i="2"/>
  <c r="HJ111" i="2"/>
  <c r="HI111" i="2"/>
  <c r="HH111" i="2"/>
  <c r="HG111" i="2"/>
  <c r="HF111" i="2"/>
  <c r="HE111" i="2"/>
  <c r="HD111" i="2"/>
  <c r="HC111" i="2"/>
  <c r="HB111" i="2"/>
  <c r="HA111" i="2"/>
  <c r="GZ111" i="2"/>
  <c r="GZ110" i="2"/>
  <c r="HT108" i="2"/>
  <c r="HS108" i="2"/>
  <c r="HR108" i="2"/>
  <c r="HQ108" i="2"/>
  <c r="HP108" i="2"/>
  <c r="HO108" i="2"/>
  <c r="HN108" i="2"/>
  <c r="HM108" i="2"/>
  <c r="HL108" i="2"/>
  <c r="HK108" i="2"/>
  <c r="HJ108" i="2"/>
  <c r="HI108" i="2"/>
  <c r="HH108" i="2"/>
  <c r="HG108" i="2"/>
  <c r="HF108" i="2"/>
  <c r="HE108" i="2"/>
  <c r="HD108" i="2"/>
  <c r="HC108" i="2"/>
  <c r="HB108" i="2"/>
  <c r="HA108" i="2"/>
  <c r="GZ108" i="2"/>
  <c r="GZ107" i="2"/>
  <c r="HT105" i="2"/>
  <c r="HS105" i="2"/>
  <c r="HR105" i="2"/>
  <c r="HQ105" i="2"/>
  <c r="HP105" i="2"/>
  <c r="HO105" i="2"/>
  <c r="HN105" i="2"/>
  <c r="HM105" i="2"/>
  <c r="HL105" i="2"/>
  <c r="HK105" i="2"/>
  <c r="HJ105" i="2"/>
  <c r="HI105" i="2"/>
  <c r="HH105" i="2"/>
  <c r="HG105" i="2"/>
  <c r="HF105" i="2"/>
  <c r="HE105" i="2"/>
  <c r="HD105" i="2"/>
  <c r="HC105" i="2"/>
  <c r="HB105" i="2"/>
  <c r="HA105" i="2"/>
  <c r="GZ105" i="2"/>
  <c r="GZ104" i="2"/>
  <c r="HT102" i="2"/>
  <c r="HS102" i="2"/>
  <c r="HR102" i="2"/>
  <c r="HQ102" i="2"/>
  <c r="HP102" i="2"/>
  <c r="HO102" i="2"/>
  <c r="HN102" i="2"/>
  <c r="HM102" i="2"/>
  <c r="HL102" i="2"/>
  <c r="HK102" i="2"/>
  <c r="HJ102" i="2"/>
  <c r="HI102" i="2"/>
  <c r="HH102" i="2"/>
  <c r="HG102" i="2"/>
  <c r="HF102" i="2"/>
  <c r="HE102" i="2"/>
  <c r="HD102" i="2"/>
  <c r="HC102" i="2"/>
  <c r="HB102" i="2"/>
  <c r="HA102" i="2"/>
  <c r="GZ102" i="2"/>
  <c r="GZ101" i="2"/>
  <c r="HT99" i="2"/>
  <c r="HS99" i="2"/>
  <c r="HR99" i="2"/>
  <c r="HQ99" i="2"/>
  <c r="HP99" i="2"/>
  <c r="HO99" i="2"/>
  <c r="HN99" i="2"/>
  <c r="HM99" i="2"/>
  <c r="HL99" i="2"/>
  <c r="HK99" i="2"/>
  <c r="HJ99" i="2"/>
  <c r="HI99" i="2"/>
  <c r="HH99" i="2"/>
  <c r="HG99" i="2"/>
  <c r="HF99" i="2"/>
  <c r="HE99" i="2"/>
  <c r="HD99" i="2"/>
  <c r="HC99" i="2"/>
  <c r="HB99" i="2"/>
  <c r="HA99" i="2"/>
  <c r="GZ99" i="2"/>
  <c r="GZ98" i="2"/>
  <c r="HT96" i="2"/>
  <c r="HS96" i="2"/>
  <c r="HR96" i="2"/>
  <c r="HQ96" i="2"/>
  <c r="HP96" i="2"/>
  <c r="HO96" i="2"/>
  <c r="HN96" i="2"/>
  <c r="HM96" i="2"/>
  <c r="HL96" i="2"/>
  <c r="HK96" i="2"/>
  <c r="HJ96" i="2"/>
  <c r="HI96" i="2"/>
  <c r="HH96" i="2"/>
  <c r="HG96" i="2"/>
  <c r="HF96" i="2"/>
  <c r="HE96" i="2"/>
  <c r="HD96" i="2"/>
  <c r="HC96" i="2"/>
  <c r="HB96" i="2"/>
  <c r="HA96" i="2"/>
  <c r="GZ96" i="2"/>
  <c r="GZ95" i="2"/>
  <c r="HT93" i="2"/>
  <c r="HS93" i="2"/>
  <c r="HR93" i="2"/>
  <c r="HQ93" i="2"/>
  <c r="HP93" i="2"/>
  <c r="HO93" i="2"/>
  <c r="HN93" i="2"/>
  <c r="HM93" i="2"/>
  <c r="HL93" i="2"/>
  <c r="HK93" i="2"/>
  <c r="HJ93" i="2"/>
  <c r="HI93" i="2"/>
  <c r="HH93" i="2"/>
  <c r="HG93" i="2"/>
  <c r="HF93" i="2"/>
  <c r="HE93" i="2"/>
  <c r="HD93" i="2"/>
  <c r="HC93" i="2"/>
  <c r="HB93" i="2"/>
  <c r="HA93" i="2"/>
  <c r="GZ93" i="2"/>
  <c r="GZ92" i="2"/>
  <c r="HT90" i="2"/>
  <c r="HS90" i="2"/>
  <c r="HR90" i="2"/>
  <c r="HQ90" i="2"/>
  <c r="HP90" i="2"/>
  <c r="HO90" i="2"/>
  <c r="HN90" i="2"/>
  <c r="HM90" i="2"/>
  <c r="HL90" i="2"/>
  <c r="HK90" i="2"/>
  <c r="HJ90" i="2"/>
  <c r="HI90" i="2"/>
  <c r="HH90" i="2"/>
  <c r="HG90" i="2"/>
  <c r="HF90" i="2"/>
  <c r="HE90" i="2"/>
  <c r="HD90" i="2"/>
  <c r="HC90" i="2"/>
  <c r="HB90" i="2"/>
  <c r="HA90" i="2"/>
  <c r="GZ90" i="2"/>
  <c r="GZ89" i="2"/>
  <c r="HT87" i="2"/>
  <c r="HS87" i="2"/>
  <c r="HR87" i="2"/>
  <c r="HQ87" i="2"/>
  <c r="HP87" i="2"/>
  <c r="HO87" i="2"/>
  <c r="HN87" i="2"/>
  <c r="HM87" i="2"/>
  <c r="HL87" i="2"/>
  <c r="HK87" i="2"/>
  <c r="HJ87" i="2"/>
  <c r="HI87" i="2"/>
  <c r="HH87" i="2"/>
  <c r="HG87" i="2"/>
  <c r="HF87" i="2"/>
  <c r="HE87" i="2"/>
  <c r="HD87" i="2"/>
  <c r="HC87" i="2"/>
  <c r="HB87" i="2"/>
  <c r="HA87" i="2"/>
  <c r="GZ87" i="2"/>
  <c r="GZ86" i="2"/>
  <c r="HT84" i="2"/>
  <c r="HS84" i="2"/>
  <c r="HR84" i="2"/>
  <c r="HQ84" i="2"/>
  <c r="HP84" i="2"/>
  <c r="HO84" i="2"/>
  <c r="HN84" i="2"/>
  <c r="HM84" i="2"/>
  <c r="HL84" i="2"/>
  <c r="HK84" i="2"/>
  <c r="HJ84" i="2"/>
  <c r="HI84" i="2"/>
  <c r="HH84" i="2"/>
  <c r="HG84" i="2"/>
  <c r="HF84" i="2"/>
  <c r="HE84" i="2"/>
  <c r="HD84" i="2"/>
  <c r="HC84" i="2"/>
  <c r="HB84" i="2"/>
  <c r="HA84" i="2"/>
  <c r="GZ84" i="2"/>
  <c r="GZ83" i="2"/>
  <c r="HT81" i="2"/>
  <c r="HS81" i="2"/>
  <c r="HR81" i="2"/>
  <c r="HQ81" i="2"/>
  <c r="HP81" i="2"/>
  <c r="HO81" i="2"/>
  <c r="HN81" i="2"/>
  <c r="HM81" i="2"/>
  <c r="HL81" i="2"/>
  <c r="HK81" i="2"/>
  <c r="HJ81" i="2"/>
  <c r="HI81" i="2"/>
  <c r="HH81" i="2"/>
  <c r="HG81" i="2"/>
  <c r="HF81" i="2"/>
  <c r="HE81" i="2"/>
  <c r="HD81" i="2"/>
  <c r="HC81" i="2"/>
  <c r="HB81" i="2"/>
  <c r="HA81" i="2"/>
  <c r="GZ81" i="2"/>
  <c r="GZ80" i="2"/>
  <c r="HT78" i="2"/>
  <c r="HS78" i="2"/>
  <c r="HR78" i="2"/>
  <c r="HQ78" i="2"/>
  <c r="HP78" i="2"/>
  <c r="HO78" i="2"/>
  <c r="HN78" i="2"/>
  <c r="HM78" i="2"/>
  <c r="HL78" i="2"/>
  <c r="HK78" i="2"/>
  <c r="HJ78" i="2"/>
  <c r="HI78" i="2"/>
  <c r="HH78" i="2"/>
  <c r="HG78" i="2"/>
  <c r="HF78" i="2"/>
  <c r="HE78" i="2"/>
  <c r="HD78" i="2"/>
  <c r="HC78" i="2"/>
  <c r="HB78" i="2"/>
  <c r="HA78" i="2"/>
  <c r="GZ78" i="2"/>
  <c r="GZ77" i="2"/>
  <c r="HT75" i="2"/>
  <c r="HS75" i="2"/>
  <c r="HR75" i="2"/>
  <c r="HQ75" i="2"/>
  <c r="HP75" i="2"/>
  <c r="HO75" i="2"/>
  <c r="HN75" i="2"/>
  <c r="HM75" i="2"/>
  <c r="HL75" i="2"/>
  <c r="HK75" i="2"/>
  <c r="HJ75" i="2"/>
  <c r="HI75" i="2"/>
  <c r="HH75" i="2"/>
  <c r="HG75" i="2"/>
  <c r="HF75" i="2"/>
  <c r="HE75" i="2"/>
  <c r="HD75" i="2"/>
  <c r="HC75" i="2"/>
  <c r="HB75" i="2"/>
  <c r="HA75" i="2"/>
  <c r="GZ75" i="2"/>
  <c r="GZ74" i="2"/>
  <c r="HT72" i="2"/>
  <c r="HS72" i="2"/>
  <c r="HR72" i="2"/>
  <c r="HQ72" i="2"/>
  <c r="HP72" i="2"/>
  <c r="HO72" i="2"/>
  <c r="HN72" i="2"/>
  <c r="HM72" i="2"/>
  <c r="HL72" i="2"/>
  <c r="HK72" i="2"/>
  <c r="HJ72" i="2"/>
  <c r="HI72" i="2"/>
  <c r="HH72" i="2"/>
  <c r="HG72" i="2"/>
  <c r="HF72" i="2"/>
  <c r="HE72" i="2"/>
  <c r="HD72" i="2"/>
  <c r="HC72" i="2"/>
  <c r="HB72" i="2"/>
  <c r="HA72" i="2"/>
  <c r="GZ72" i="2"/>
  <c r="GZ71" i="2"/>
  <c r="HT69" i="2"/>
  <c r="HS69" i="2"/>
  <c r="HR69" i="2"/>
  <c r="HQ69" i="2"/>
  <c r="HP69" i="2"/>
  <c r="HO69" i="2"/>
  <c r="HN69" i="2"/>
  <c r="HM69" i="2"/>
  <c r="HL69" i="2"/>
  <c r="HK69" i="2"/>
  <c r="HJ69" i="2"/>
  <c r="HI69" i="2"/>
  <c r="HH69" i="2"/>
  <c r="HG69" i="2"/>
  <c r="HF69" i="2"/>
  <c r="HE69" i="2"/>
  <c r="HD69" i="2"/>
  <c r="HC69" i="2"/>
  <c r="HB69" i="2"/>
  <c r="HA69" i="2"/>
  <c r="GZ69" i="2"/>
  <c r="GZ68" i="2"/>
  <c r="HT66" i="2"/>
  <c r="HS66" i="2"/>
  <c r="HR66" i="2"/>
  <c r="HQ66" i="2"/>
  <c r="HP66" i="2"/>
  <c r="HO66" i="2"/>
  <c r="HN66" i="2"/>
  <c r="HM66" i="2"/>
  <c r="HL66" i="2"/>
  <c r="HK66" i="2"/>
  <c r="HJ66" i="2"/>
  <c r="HI66" i="2"/>
  <c r="HH66" i="2"/>
  <c r="HG66" i="2"/>
  <c r="HF66" i="2"/>
  <c r="HE66" i="2"/>
  <c r="HD66" i="2"/>
  <c r="HC66" i="2"/>
  <c r="HB66" i="2"/>
  <c r="HA66" i="2"/>
  <c r="GZ66" i="2"/>
  <c r="GZ65" i="2"/>
  <c r="HT63" i="2"/>
  <c r="HS63" i="2"/>
  <c r="HR63" i="2"/>
  <c r="HQ63" i="2"/>
  <c r="HP63" i="2"/>
  <c r="HO63" i="2"/>
  <c r="HN63" i="2"/>
  <c r="HM63" i="2"/>
  <c r="HL63" i="2"/>
  <c r="HK63" i="2"/>
  <c r="HJ63" i="2"/>
  <c r="HI63" i="2"/>
  <c r="HH63" i="2"/>
  <c r="HG63" i="2"/>
  <c r="HF63" i="2"/>
  <c r="HE63" i="2"/>
  <c r="HD63" i="2"/>
  <c r="HC63" i="2"/>
  <c r="HB63" i="2"/>
  <c r="HA63" i="2"/>
  <c r="GZ63" i="2"/>
  <c r="GZ62" i="2"/>
  <c r="HT60" i="2"/>
  <c r="HS60" i="2"/>
  <c r="HR60" i="2"/>
  <c r="HQ60" i="2"/>
  <c r="HP60" i="2"/>
  <c r="HO60" i="2"/>
  <c r="HN60" i="2"/>
  <c r="HM60" i="2"/>
  <c r="HL60" i="2"/>
  <c r="HK60" i="2"/>
  <c r="HJ60" i="2"/>
  <c r="HI60" i="2"/>
  <c r="HH60" i="2"/>
  <c r="HG60" i="2"/>
  <c r="HF60" i="2"/>
  <c r="HE60" i="2"/>
  <c r="HD60" i="2"/>
  <c r="HC60" i="2"/>
  <c r="HB60" i="2"/>
  <c r="HA60" i="2"/>
  <c r="GZ60" i="2"/>
  <c r="GZ59" i="2"/>
  <c r="HT57" i="2"/>
  <c r="HS57" i="2"/>
  <c r="HR57" i="2"/>
  <c r="HQ57" i="2"/>
  <c r="HP57" i="2"/>
  <c r="HO57" i="2"/>
  <c r="HN57" i="2"/>
  <c r="HM57" i="2"/>
  <c r="HL57" i="2"/>
  <c r="HK57" i="2"/>
  <c r="HJ57" i="2"/>
  <c r="HI57" i="2"/>
  <c r="HH57" i="2"/>
  <c r="HG57" i="2"/>
  <c r="HF57" i="2"/>
  <c r="HE57" i="2"/>
  <c r="HD57" i="2"/>
  <c r="HC57" i="2"/>
  <c r="HB57" i="2"/>
  <c r="HA57" i="2"/>
  <c r="GZ57" i="2"/>
  <c r="GZ56" i="2"/>
  <c r="HT54" i="2"/>
  <c r="HS54" i="2"/>
  <c r="HR54" i="2"/>
  <c r="HQ54" i="2"/>
  <c r="HP54" i="2"/>
  <c r="HO54" i="2"/>
  <c r="HN54" i="2"/>
  <c r="HM54" i="2"/>
  <c r="HL54" i="2"/>
  <c r="HK54" i="2"/>
  <c r="HJ54" i="2"/>
  <c r="HI54" i="2"/>
  <c r="HH54" i="2"/>
  <c r="HG54" i="2"/>
  <c r="HF54" i="2"/>
  <c r="HE54" i="2"/>
  <c r="HD54" i="2"/>
  <c r="HC54" i="2"/>
  <c r="HB54" i="2"/>
  <c r="HA54" i="2"/>
  <c r="GZ54" i="2"/>
  <c r="GZ53" i="2"/>
  <c r="HT51" i="2"/>
  <c r="HS51" i="2"/>
  <c r="HR51" i="2"/>
  <c r="HQ51" i="2"/>
  <c r="HP51" i="2"/>
  <c r="HO51" i="2"/>
  <c r="HN51" i="2"/>
  <c r="HM51" i="2"/>
  <c r="HL51" i="2"/>
  <c r="HK51" i="2"/>
  <c r="HJ51" i="2"/>
  <c r="HI51" i="2"/>
  <c r="HH51" i="2"/>
  <c r="HG51" i="2"/>
  <c r="HF51" i="2"/>
  <c r="HE51" i="2"/>
  <c r="HD51" i="2"/>
  <c r="HC51" i="2"/>
  <c r="HB51" i="2"/>
  <c r="HA51" i="2"/>
  <c r="GZ51" i="2"/>
  <c r="GZ50" i="2"/>
  <c r="HT48" i="2"/>
  <c r="HS48" i="2"/>
  <c r="HR48" i="2"/>
  <c r="HQ48" i="2"/>
  <c r="HP48" i="2"/>
  <c r="HO48" i="2"/>
  <c r="HN48" i="2"/>
  <c r="HM48" i="2"/>
  <c r="HL48" i="2"/>
  <c r="HK48" i="2"/>
  <c r="HJ48" i="2"/>
  <c r="HI48" i="2"/>
  <c r="HH48" i="2"/>
  <c r="HG48" i="2"/>
  <c r="HF48" i="2"/>
  <c r="HE48" i="2"/>
  <c r="HD48" i="2"/>
  <c r="HC48" i="2"/>
  <c r="HB48" i="2"/>
  <c r="HA48" i="2"/>
  <c r="GZ48" i="2"/>
  <c r="GZ47" i="2"/>
  <c r="HT45" i="2"/>
  <c r="HS45" i="2"/>
  <c r="HR45" i="2"/>
  <c r="HQ45" i="2"/>
  <c r="HP45" i="2"/>
  <c r="HO45" i="2"/>
  <c r="HN45" i="2"/>
  <c r="HM45" i="2"/>
  <c r="HL45" i="2"/>
  <c r="HK45" i="2"/>
  <c r="HJ45" i="2"/>
  <c r="HI45" i="2"/>
  <c r="HH45" i="2"/>
  <c r="HG45" i="2"/>
  <c r="HF45" i="2"/>
  <c r="HE45" i="2"/>
  <c r="HD45" i="2"/>
  <c r="HC45" i="2"/>
  <c r="HB45" i="2"/>
  <c r="HA45" i="2"/>
  <c r="GZ45" i="2"/>
  <c r="GZ44" i="2"/>
  <c r="HT42" i="2"/>
  <c r="HS42" i="2"/>
  <c r="HR42" i="2"/>
  <c r="HQ42" i="2"/>
  <c r="HP42" i="2"/>
  <c r="HO42" i="2"/>
  <c r="HN42" i="2"/>
  <c r="HM42" i="2"/>
  <c r="HL42" i="2"/>
  <c r="HK42" i="2"/>
  <c r="HJ42" i="2"/>
  <c r="HI42" i="2"/>
  <c r="HH42" i="2"/>
  <c r="HG42" i="2"/>
  <c r="HF42" i="2"/>
  <c r="HE42" i="2"/>
  <c r="HD42" i="2"/>
  <c r="HC42" i="2"/>
  <c r="HB42" i="2"/>
  <c r="HA42" i="2"/>
  <c r="GZ42" i="2"/>
  <c r="GZ41" i="2"/>
  <c r="HT39" i="2"/>
  <c r="HS39" i="2"/>
  <c r="HR39" i="2"/>
  <c r="HQ39" i="2"/>
  <c r="HP39" i="2"/>
  <c r="HO39" i="2"/>
  <c r="HN39" i="2"/>
  <c r="HM39" i="2"/>
  <c r="HL39" i="2"/>
  <c r="HK39" i="2"/>
  <c r="HJ39" i="2"/>
  <c r="HI39" i="2"/>
  <c r="HH39" i="2"/>
  <c r="HG39" i="2"/>
  <c r="HF39" i="2"/>
  <c r="HE39" i="2"/>
  <c r="HD39" i="2"/>
  <c r="HC39" i="2"/>
  <c r="HB39" i="2"/>
  <c r="HA39" i="2"/>
  <c r="GZ39" i="2"/>
  <c r="GZ38" i="2"/>
  <c r="HT36" i="2"/>
  <c r="HS36" i="2"/>
  <c r="HR36" i="2"/>
  <c r="HQ36" i="2"/>
  <c r="HP36" i="2"/>
  <c r="HO36" i="2"/>
  <c r="HN36" i="2"/>
  <c r="HM36" i="2"/>
  <c r="HL36" i="2"/>
  <c r="HK36" i="2"/>
  <c r="HJ36" i="2"/>
  <c r="HI36" i="2"/>
  <c r="HH36" i="2"/>
  <c r="HG36" i="2"/>
  <c r="HF36" i="2"/>
  <c r="HE36" i="2"/>
  <c r="HD36" i="2"/>
  <c r="HC36" i="2"/>
  <c r="HB36" i="2"/>
  <c r="HA36" i="2"/>
  <c r="GZ36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Z32" i="2"/>
  <c r="HT30" i="2"/>
  <c r="HS30" i="2"/>
  <c r="HR30" i="2"/>
  <c r="HQ30" i="2"/>
  <c r="HP30" i="2"/>
  <c r="HO30" i="2"/>
  <c r="HN30" i="2"/>
  <c r="HM30" i="2"/>
  <c r="HL30" i="2"/>
  <c r="HK30" i="2"/>
  <c r="HJ30" i="2"/>
  <c r="HI30" i="2"/>
  <c r="HH30" i="2"/>
  <c r="HG30" i="2"/>
  <c r="HF30" i="2"/>
  <c r="HE30" i="2"/>
  <c r="HD30" i="2"/>
  <c r="HC30" i="2"/>
  <c r="HB30" i="2"/>
  <c r="HA30" i="2"/>
  <c r="GZ30" i="2"/>
  <c r="GZ29" i="2"/>
  <c r="HT27" i="2"/>
  <c r="HS27" i="2"/>
  <c r="HR27" i="2"/>
  <c r="HQ27" i="2"/>
  <c r="HP27" i="2"/>
  <c r="HO27" i="2"/>
  <c r="HN27" i="2"/>
  <c r="HM27" i="2"/>
  <c r="HL27" i="2"/>
  <c r="HK27" i="2"/>
  <c r="HJ27" i="2"/>
  <c r="HI27" i="2"/>
  <c r="HH27" i="2"/>
  <c r="HG27" i="2"/>
  <c r="HF27" i="2"/>
  <c r="HE27" i="2"/>
  <c r="HD27" i="2"/>
  <c r="HC27" i="2"/>
  <c r="HB27" i="2"/>
  <c r="HA27" i="2"/>
  <c r="GZ27" i="2"/>
  <c r="GZ26" i="2"/>
  <c r="HT24" i="2"/>
  <c r="HS24" i="2"/>
  <c r="HR24" i="2"/>
  <c r="HQ24" i="2"/>
  <c r="HP24" i="2"/>
  <c r="HO24" i="2"/>
  <c r="HN24" i="2"/>
  <c r="HM24" i="2"/>
  <c r="HL24" i="2"/>
  <c r="HK24" i="2"/>
  <c r="HJ24" i="2"/>
  <c r="HI24" i="2"/>
  <c r="HH24" i="2"/>
  <c r="HG24" i="2"/>
  <c r="HF24" i="2"/>
  <c r="HE24" i="2"/>
  <c r="HD24" i="2"/>
  <c r="HC24" i="2"/>
  <c r="HB24" i="2"/>
  <c r="HA24" i="2"/>
  <c r="GZ24" i="2"/>
  <c r="GZ23" i="2"/>
  <c r="HT21" i="2"/>
  <c r="HS21" i="2"/>
  <c r="HR21" i="2"/>
  <c r="HQ21" i="2"/>
  <c r="HP21" i="2"/>
  <c r="HO21" i="2"/>
  <c r="HN21" i="2"/>
  <c r="HM21" i="2"/>
  <c r="HL21" i="2"/>
  <c r="HK21" i="2"/>
  <c r="HJ21" i="2"/>
  <c r="HI21" i="2"/>
  <c r="HH21" i="2"/>
  <c r="HG21" i="2"/>
  <c r="HF21" i="2"/>
  <c r="HE21" i="2"/>
  <c r="HD21" i="2"/>
  <c r="HC21" i="2"/>
  <c r="HB21" i="2"/>
  <c r="HA21" i="2"/>
  <c r="GZ21" i="2"/>
  <c r="GZ20" i="2"/>
  <c r="HT18" i="2"/>
  <c r="HS18" i="2"/>
  <c r="HR18" i="2"/>
  <c r="HQ18" i="2"/>
  <c r="HP18" i="2"/>
  <c r="HO18" i="2"/>
  <c r="HN18" i="2"/>
  <c r="HM18" i="2"/>
  <c r="HL18" i="2"/>
  <c r="HK18" i="2"/>
  <c r="HJ18" i="2"/>
  <c r="HI18" i="2"/>
  <c r="HH18" i="2"/>
  <c r="HG18" i="2"/>
  <c r="HF18" i="2"/>
  <c r="HE18" i="2"/>
  <c r="HD18" i="2"/>
  <c r="HC18" i="2"/>
  <c r="HB18" i="2"/>
  <c r="HA18" i="2"/>
  <c r="GZ18" i="2"/>
  <c r="GZ17" i="2"/>
  <c r="HT15" i="2"/>
  <c r="HS15" i="2"/>
  <c r="HR15" i="2"/>
  <c r="HQ15" i="2"/>
  <c r="HP15" i="2"/>
  <c r="HO15" i="2"/>
  <c r="HN15" i="2"/>
  <c r="HM15" i="2"/>
  <c r="HL15" i="2"/>
  <c r="HK15" i="2"/>
  <c r="HJ15" i="2"/>
  <c r="HI15" i="2"/>
  <c r="HH15" i="2"/>
  <c r="HG15" i="2"/>
  <c r="HF15" i="2"/>
  <c r="HE15" i="2"/>
  <c r="HD15" i="2"/>
  <c r="HC15" i="2"/>
  <c r="HB15" i="2"/>
  <c r="HA15" i="2"/>
  <c r="GZ15" i="2"/>
  <c r="GZ14" i="2"/>
  <c r="HT12" i="2"/>
  <c r="HS12" i="2"/>
  <c r="HR12" i="2"/>
  <c r="HQ12" i="2"/>
  <c r="HP12" i="2"/>
  <c r="HO12" i="2"/>
  <c r="HN12" i="2"/>
  <c r="HM12" i="2"/>
  <c r="HL12" i="2"/>
  <c r="HK12" i="2"/>
  <c r="HJ12" i="2"/>
  <c r="HI12" i="2"/>
  <c r="HH12" i="2"/>
  <c r="HG12" i="2"/>
  <c r="HF12" i="2"/>
  <c r="HE12" i="2"/>
  <c r="HD12" i="2"/>
  <c r="HC12" i="2"/>
  <c r="HB12" i="2"/>
  <c r="HA12" i="2"/>
  <c r="GZ12" i="2"/>
  <c r="GZ11" i="2"/>
  <c r="HT9" i="2"/>
  <c r="HS9" i="2"/>
  <c r="HR9" i="2"/>
  <c r="HQ9" i="2"/>
  <c r="HP9" i="2"/>
  <c r="HO9" i="2"/>
  <c r="HN9" i="2"/>
  <c r="HM9" i="2"/>
  <c r="HL9" i="2"/>
  <c r="HK9" i="2"/>
  <c r="HJ9" i="2"/>
  <c r="HI9" i="2"/>
  <c r="HH9" i="2"/>
  <c r="HG9" i="2"/>
  <c r="HF9" i="2"/>
  <c r="HE9" i="2"/>
  <c r="HD9" i="2"/>
  <c r="HC9" i="2"/>
  <c r="HB9" i="2"/>
  <c r="HA9" i="2"/>
  <c r="GZ9" i="2"/>
  <c r="GZ8" i="2"/>
  <c r="HT6" i="2"/>
  <c r="HS6" i="2"/>
  <c r="HR6" i="2"/>
  <c r="HQ6" i="2"/>
  <c r="HP6" i="2"/>
  <c r="HO6" i="2"/>
  <c r="HN6" i="2"/>
  <c r="HM6" i="2"/>
  <c r="HL6" i="2"/>
  <c r="HK6" i="2"/>
  <c r="HJ6" i="2"/>
  <c r="HI6" i="2"/>
  <c r="HH6" i="2"/>
  <c r="HG6" i="2"/>
  <c r="HF6" i="2"/>
  <c r="HE6" i="2"/>
  <c r="HD6" i="2"/>
  <c r="HC6" i="2"/>
  <c r="HB6" i="2"/>
  <c r="HA6" i="2"/>
  <c r="GZ6" i="2"/>
  <c r="GZ5" i="2"/>
  <c r="GV2" i="2" l="1"/>
  <c r="GV3" i="2"/>
  <c r="GV4" i="2"/>
  <c r="GV5" i="2"/>
  <c r="GV6" i="2"/>
  <c r="GV7" i="2"/>
  <c r="GV8" i="2"/>
  <c r="GV9" i="2"/>
  <c r="GV10" i="2"/>
  <c r="GV11" i="2"/>
  <c r="GV12" i="2"/>
  <c r="GV13" i="2"/>
  <c r="GV14" i="2"/>
  <c r="GV15" i="2"/>
  <c r="GV16" i="2"/>
  <c r="GV17" i="2"/>
  <c r="GV18" i="2"/>
  <c r="GV19" i="2"/>
  <c r="GV20" i="2"/>
  <c r="GV21" i="2"/>
  <c r="GV22" i="2"/>
  <c r="GV23" i="2"/>
  <c r="GV24" i="2"/>
  <c r="GV25" i="2"/>
  <c r="GV26" i="2"/>
  <c r="GV27" i="2"/>
  <c r="GV28" i="2"/>
  <c r="GV29" i="2"/>
  <c r="GV30" i="2"/>
  <c r="GV31" i="2"/>
  <c r="GV32" i="2"/>
  <c r="GV33" i="2"/>
  <c r="GV34" i="2"/>
  <c r="GV35" i="2"/>
  <c r="GV36" i="2"/>
  <c r="GV37" i="2"/>
  <c r="GV38" i="2"/>
  <c r="GV39" i="2"/>
  <c r="GV40" i="2"/>
  <c r="GV41" i="2"/>
  <c r="GV42" i="2"/>
  <c r="GV43" i="2"/>
  <c r="GV44" i="2"/>
  <c r="GV45" i="2"/>
  <c r="GV46" i="2"/>
  <c r="GV47" i="2"/>
  <c r="GV48" i="2"/>
  <c r="GV49" i="2"/>
  <c r="GV50" i="2"/>
  <c r="GV51" i="2"/>
  <c r="GV52" i="2"/>
  <c r="GV53" i="2"/>
  <c r="GV54" i="2"/>
  <c r="GV55" i="2"/>
  <c r="GV56" i="2"/>
  <c r="GV57" i="2"/>
  <c r="GV58" i="2"/>
  <c r="GV59" i="2"/>
  <c r="GV60" i="2"/>
  <c r="GV61" i="2"/>
  <c r="GV62" i="2"/>
  <c r="GV63" i="2"/>
  <c r="GV64" i="2"/>
  <c r="GV65" i="2"/>
  <c r="GV66" i="2"/>
  <c r="GV67" i="2"/>
  <c r="GV68" i="2"/>
  <c r="GV69" i="2"/>
  <c r="GV70" i="2"/>
  <c r="GV71" i="2"/>
  <c r="GV72" i="2"/>
  <c r="GV73" i="2"/>
  <c r="GV74" i="2"/>
  <c r="GV75" i="2"/>
  <c r="GV76" i="2"/>
  <c r="GV77" i="2"/>
  <c r="GV78" i="2"/>
  <c r="GV79" i="2"/>
  <c r="GV80" i="2"/>
  <c r="GV81" i="2"/>
  <c r="GV82" i="2"/>
  <c r="GV83" i="2"/>
  <c r="GV84" i="2"/>
  <c r="GV85" i="2"/>
  <c r="GV86" i="2"/>
  <c r="GV87" i="2"/>
  <c r="GV88" i="2"/>
  <c r="GV89" i="2"/>
  <c r="GV90" i="2"/>
  <c r="GV91" i="2"/>
  <c r="GV92" i="2"/>
  <c r="GV93" i="2"/>
  <c r="GV94" i="2"/>
  <c r="GV95" i="2"/>
  <c r="GV96" i="2"/>
  <c r="GV97" i="2"/>
  <c r="GV98" i="2"/>
  <c r="GV99" i="2"/>
  <c r="GV100" i="2"/>
  <c r="GV101" i="2"/>
  <c r="GV102" i="2"/>
  <c r="GV103" i="2"/>
  <c r="GV104" i="2"/>
  <c r="GV105" i="2"/>
  <c r="GV106" i="2"/>
  <c r="GV107" i="2"/>
  <c r="GV108" i="2"/>
  <c r="GV109" i="2"/>
  <c r="GV110" i="2"/>
  <c r="GV111" i="2"/>
  <c r="GV112" i="2"/>
  <c r="GV113" i="2"/>
  <c r="GV114" i="2"/>
  <c r="GV115" i="2"/>
  <c r="GV116" i="2"/>
  <c r="GV117" i="2"/>
  <c r="GV118" i="2"/>
  <c r="GV119" i="2"/>
  <c r="GV120" i="2"/>
  <c r="GV121" i="2"/>
  <c r="GV122" i="2"/>
  <c r="GV123" i="2"/>
  <c r="GV124" i="2"/>
  <c r="GV125" i="2"/>
  <c r="GV126" i="2"/>
  <c r="GV127" i="2"/>
  <c r="GV128" i="2"/>
  <c r="GV129" i="2"/>
  <c r="GV130" i="2"/>
  <c r="GV131" i="2"/>
  <c r="GV132" i="2"/>
  <c r="GV133" i="2"/>
  <c r="GV134" i="2"/>
  <c r="GV135" i="2"/>
  <c r="GV136" i="2"/>
  <c r="GV137" i="2"/>
  <c r="GV138" i="2"/>
  <c r="GV139" i="2"/>
  <c r="GV140" i="2"/>
  <c r="GV141" i="2"/>
  <c r="GV142" i="2"/>
  <c r="GV143" i="2"/>
  <c r="GV144" i="2"/>
  <c r="GV145" i="2"/>
  <c r="GV146" i="2"/>
  <c r="GV147" i="2"/>
  <c r="GV148" i="2"/>
  <c r="GV149" i="2"/>
  <c r="GV150" i="2"/>
  <c r="GV151" i="2"/>
  <c r="GV152" i="2"/>
  <c r="GV153" i="2"/>
  <c r="GV154" i="2"/>
  <c r="GV155" i="2"/>
  <c r="GV156" i="2"/>
  <c r="GV157" i="2"/>
  <c r="GV158" i="2"/>
  <c r="GV159" i="2"/>
  <c r="GV160" i="2"/>
  <c r="GV161" i="2"/>
  <c r="GV162" i="2"/>
  <c r="GV163" i="2"/>
  <c r="GV164" i="2"/>
  <c r="GV165" i="2"/>
  <c r="GV166" i="2"/>
  <c r="GV167" i="2"/>
  <c r="GV168" i="2"/>
  <c r="GV169" i="2"/>
  <c r="GV170" i="2"/>
  <c r="GV171" i="2"/>
  <c r="GV172" i="2"/>
  <c r="GV173" i="2"/>
  <c r="GV174" i="2"/>
  <c r="GV175" i="2"/>
  <c r="GV176" i="2"/>
  <c r="GV177" i="2"/>
  <c r="GV178" i="2"/>
  <c r="GV179" i="2"/>
  <c r="GV180" i="2"/>
  <c r="GV181" i="2"/>
  <c r="GV182" i="2"/>
  <c r="GV183" i="2"/>
  <c r="GV184" i="2"/>
  <c r="GV185" i="2"/>
  <c r="GV186" i="2"/>
  <c r="GV187" i="2"/>
  <c r="GV188" i="2"/>
  <c r="GV189" i="2"/>
  <c r="GV190" i="2"/>
  <c r="GV191" i="2"/>
  <c r="GV192" i="2"/>
  <c r="GV193" i="2"/>
  <c r="GV194" i="2"/>
  <c r="GV195" i="2"/>
  <c r="GV196" i="2"/>
  <c r="GV197" i="2"/>
  <c r="GV198" i="2"/>
  <c r="GV199" i="2"/>
  <c r="GV200" i="2"/>
  <c r="GV201" i="2"/>
  <c r="GV202" i="2"/>
  <c r="GV203" i="2"/>
  <c r="GV204" i="2"/>
  <c r="GV205" i="2"/>
  <c r="GV206" i="2"/>
  <c r="GV207" i="2"/>
  <c r="GV208" i="2"/>
  <c r="GV209" i="2"/>
  <c r="GV210" i="2"/>
  <c r="GV211" i="2"/>
  <c r="GV212" i="2"/>
  <c r="GV213" i="2"/>
  <c r="GV214" i="2"/>
  <c r="GV215" i="2"/>
  <c r="GV216" i="2"/>
  <c r="GV217" i="2"/>
  <c r="GV218" i="2"/>
  <c r="GV219" i="2"/>
  <c r="GV220" i="2"/>
  <c r="GV221" i="2"/>
  <c r="GV222" i="2"/>
  <c r="GV223" i="2"/>
  <c r="GV224" i="2"/>
  <c r="GV225" i="2"/>
  <c r="GV226" i="2"/>
  <c r="GV227" i="2"/>
  <c r="GV228" i="2"/>
  <c r="GV229" i="2"/>
  <c r="GV230" i="2"/>
  <c r="GV231" i="2"/>
  <c r="GV232" i="2"/>
  <c r="GV233" i="2"/>
  <c r="GV234" i="2"/>
  <c r="GV235" i="2"/>
  <c r="GV236" i="2"/>
  <c r="GV237" i="2"/>
  <c r="GV238" i="2"/>
  <c r="GV239" i="2"/>
  <c r="GV240" i="2"/>
  <c r="GV241" i="2"/>
  <c r="GV242" i="2"/>
  <c r="GV243" i="2"/>
  <c r="GV244" i="2"/>
  <c r="GV245" i="2"/>
  <c r="GV246" i="2"/>
  <c r="GV247" i="2"/>
  <c r="GV248" i="2"/>
  <c r="GV249" i="2"/>
  <c r="GV250" i="2"/>
  <c r="GV251" i="2"/>
  <c r="GV252" i="2"/>
  <c r="GV253" i="2"/>
  <c r="GV254" i="2"/>
  <c r="GV255" i="2"/>
  <c r="GV256" i="2"/>
  <c r="GV257" i="2"/>
  <c r="GV258" i="2"/>
  <c r="GV259" i="2"/>
  <c r="GV260" i="2"/>
  <c r="GV261" i="2"/>
  <c r="GV262" i="2"/>
  <c r="GV263" i="2"/>
  <c r="GV264" i="2"/>
  <c r="GV265" i="2"/>
  <c r="GV266" i="2"/>
  <c r="GV267" i="2"/>
  <c r="GV268" i="2"/>
  <c r="GV269" i="2"/>
  <c r="GV270" i="2"/>
  <c r="GV271" i="2"/>
  <c r="GV272" i="2"/>
  <c r="GV273" i="2"/>
  <c r="GV274" i="2"/>
  <c r="GV275" i="2"/>
  <c r="GV276" i="2"/>
  <c r="GV277" i="2"/>
  <c r="GV278" i="2"/>
  <c r="GV279" i="2"/>
  <c r="GV280" i="2"/>
  <c r="GV281" i="2"/>
  <c r="GV282" i="2"/>
  <c r="GV283" i="2"/>
  <c r="GV284" i="2"/>
  <c r="GV285" i="2"/>
  <c r="GV286" i="2"/>
  <c r="GV287" i="2"/>
  <c r="GV288" i="2"/>
  <c r="GV289" i="2"/>
  <c r="GV290" i="2"/>
  <c r="GV291" i="2"/>
  <c r="GV292" i="2"/>
  <c r="GV293" i="2"/>
  <c r="GV294" i="2"/>
  <c r="GV295" i="2"/>
  <c r="GV296" i="2"/>
  <c r="GV297" i="2"/>
  <c r="GV298" i="2"/>
  <c r="GV299" i="2"/>
  <c r="GV300" i="2"/>
  <c r="GV301" i="2"/>
  <c r="GV302" i="2"/>
  <c r="GV303" i="2"/>
  <c r="GV304" i="2"/>
  <c r="GV305" i="2"/>
  <c r="GV306" i="2"/>
  <c r="GV307" i="2"/>
  <c r="GV308" i="2"/>
  <c r="GV309" i="2"/>
  <c r="GV310" i="2"/>
  <c r="GV311" i="2"/>
  <c r="GV312" i="2"/>
  <c r="GV313" i="2"/>
  <c r="GV314" i="2"/>
  <c r="GV315" i="2"/>
  <c r="GV316" i="2"/>
  <c r="GV317" i="2"/>
  <c r="GV318" i="2"/>
  <c r="GV319" i="2"/>
  <c r="GV320" i="2"/>
  <c r="GV321" i="2"/>
  <c r="GV322" i="2"/>
  <c r="GV323" i="2"/>
  <c r="GV324" i="2"/>
  <c r="GV325" i="2"/>
  <c r="GV326" i="2"/>
  <c r="GV327" i="2"/>
  <c r="GV328" i="2"/>
  <c r="GV329" i="2"/>
  <c r="GV330" i="2"/>
  <c r="GV331" i="2"/>
  <c r="GV332" i="2"/>
  <c r="GV333" i="2"/>
  <c r="GV334" i="2"/>
  <c r="GV335" i="2"/>
  <c r="GV336" i="2"/>
  <c r="GV337" i="2"/>
  <c r="GV338" i="2"/>
  <c r="GV339" i="2"/>
  <c r="GV340" i="2"/>
  <c r="GV341" i="2"/>
  <c r="GV342" i="2"/>
  <c r="GV343" i="2"/>
  <c r="GV344" i="2"/>
  <c r="GV345" i="2"/>
  <c r="GV346" i="2"/>
  <c r="GV347" i="2"/>
  <c r="GV348" i="2"/>
  <c r="GV349" i="2"/>
  <c r="GV350" i="2"/>
  <c r="GV351" i="2"/>
  <c r="GV352" i="2"/>
  <c r="GV353" i="2"/>
  <c r="GV354" i="2"/>
  <c r="GV355" i="2"/>
  <c r="GV356" i="2"/>
  <c r="GV357" i="2"/>
  <c r="GV358" i="2"/>
  <c r="GV359" i="2"/>
  <c r="GV360" i="2"/>
  <c r="GV361" i="2"/>
  <c r="GV362" i="2"/>
  <c r="GV363" i="2"/>
  <c r="GV364" i="2"/>
  <c r="GV365" i="2"/>
  <c r="GV366" i="2"/>
  <c r="GV367" i="2"/>
  <c r="GV368" i="2"/>
  <c r="GV369" i="2"/>
  <c r="GV370" i="2"/>
  <c r="GV371" i="2"/>
  <c r="GV372" i="2"/>
  <c r="GV373" i="2"/>
  <c r="GV374" i="2"/>
  <c r="GV375" i="2"/>
  <c r="GV376" i="2"/>
  <c r="GV377" i="2"/>
  <c r="GV378" i="2"/>
  <c r="GV379" i="2"/>
  <c r="GV380" i="2"/>
  <c r="GV381" i="2"/>
  <c r="GV382" i="2"/>
  <c r="GV383" i="2"/>
  <c r="GV384" i="2"/>
  <c r="GV385" i="2"/>
  <c r="GV386" i="2"/>
  <c r="GV387" i="2"/>
  <c r="GV388" i="2"/>
  <c r="GV389" i="2"/>
  <c r="GV390" i="2"/>
  <c r="GV391" i="2"/>
  <c r="GV392" i="2"/>
  <c r="GV393" i="2"/>
  <c r="GV394" i="2"/>
  <c r="GV395" i="2"/>
  <c r="GV396" i="2"/>
  <c r="GV397" i="2"/>
  <c r="GV398" i="2"/>
  <c r="GV399" i="2"/>
  <c r="GV400" i="2"/>
  <c r="GV401" i="2"/>
  <c r="GV402" i="2"/>
  <c r="GV403" i="2"/>
  <c r="GV404" i="2"/>
  <c r="GV405" i="2"/>
  <c r="GV406" i="2"/>
  <c r="GV407" i="2"/>
  <c r="GV408" i="2"/>
  <c r="GV409" i="2"/>
  <c r="GV410" i="2"/>
  <c r="GV411" i="2"/>
  <c r="GV412" i="2"/>
  <c r="GV413" i="2"/>
  <c r="GV414" i="2"/>
  <c r="GV415" i="2"/>
  <c r="GV416" i="2"/>
  <c r="GV417" i="2"/>
  <c r="GV418" i="2"/>
  <c r="GV419" i="2"/>
  <c r="GV420" i="2"/>
  <c r="GV421" i="2"/>
  <c r="GV422" i="2"/>
  <c r="GV423" i="2"/>
  <c r="GV424" i="2"/>
  <c r="GV425" i="2"/>
  <c r="GV426" i="2"/>
  <c r="GV427" i="2"/>
  <c r="GV428" i="2"/>
  <c r="GV429" i="2"/>
  <c r="GV430" i="2"/>
  <c r="GV431" i="2"/>
  <c r="GV432" i="2"/>
  <c r="GV433" i="2"/>
  <c r="GV434" i="2"/>
  <c r="GV435" i="2"/>
  <c r="GV436" i="2"/>
  <c r="GV437" i="2"/>
  <c r="GV438" i="2"/>
  <c r="GV439" i="2"/>
  <c r="GV440" i="2"/>
  <c r="GV441" i="2"/>
  <c r="GV442" i="2"/>
  <c r="GV443" i="2"/>
  <c r="GV444" i="2"/>
  <c r="GV445" i="2"/>
  <c r="GV446" i="2"/>
  <c r="GV447" i="2"/>
  <c r="GV448" i="2"/>
  <c r="GV449" i="2"/>
  <c r="GV450" i="2"/>
  <c r="GV451" i="2"/>
  <c r="GV452" i="2"/>
  <c r="GV453" i="2"/>
  <c r="GV454" i="2"/>
  <c r="GV455" i="2"/>
  <c r="GV456" i="2"/>
  <c r="GV457" i="2"/>
  <c r="GV458" i="2"/>
  <c r="GV459" i="2"/>
  <c r="GV460" i="2"/>
  <c r="GV461" i="2"/>
  <c r="GV462" i="2"/>
  <c r="GV463" i="2"/>
  <c r="GV464" i="2"/>
  <c r="GV465" i="2"/>
  <c r="GV466" i="2"/>
  <c r="GV467" i="2"/>
  <c r="GV468" i="2"/>
  <c r="GV469" i="2"/>
  <c r="GV470" i="2"/>
  <c r="GV471" i="2"/>
  <c r="GV472" i="2"/>
  <c r="GV473" i="2"/>
  <c r="GV474" i="2"/>
  <c r="GV475" i="2"/>
  <c r="GV476" i="2"/>
  <c r="GV477" i="2"/>
  <c r="GV478" i="2"/>
  <c r="GV479" i="2"/>
  <c r="GV480" i="2"/>
  <c r="GV481" i="2"/>
  <c r="GV482" i="2"/>
  <c r="GV483" i="2"/>
  <c r="GV484" i="2"/>
  <c r="GV485" i="2"/>
  <c r="GV486" i="2"/>
  <c r="GV487" i="2"/>
  <c r="GV488" i="2"/>
  <c r="GV489" i="2"/>
  <c r="GV490" i="2"/>
  <c r="GV491" i="2"/>
  <c r="GV492" i="2"/>
  <c r="GV493" i="2"/>
  <c r="GV494" i="2"/>
  <c r="GV495" i="2"/>
  <c r="GV496" i="2"/>
  <c r="GV497" i="2"/>
  <c r="GV498" i="2"/>
  <c r="GV499" i="2"/>
  <c r="GV500" i="2"/>
  <c r="GV501" i="2"/>
  <c r="GV502" i="2"/>
  <c r="GV503" i="2"/>
  <c r="GV504" i="2"/>
  <c r="GV505" i="2"/>
  <c r="GV506" i="2"/>
  <c r="GV507" i="2"/>
  <c r="GV508" i="2"/>
  <c r="GV509" i="2"/>
  <c r="GV510" i="2"/>
  <c r="GV511" i="2"/>
  <c r="GV512" i="2"/>
  <c r="GV513" i="2"/>
  <c r="GV514" i="2"/>
  <c r="GV515" i="2"/>
  <c r="GV516" i="2"/>
  <c r="GV517" i="2"/>
  <c r="GV518" i="2"/>
  <c r="GV519" i="2"/>
  <c r="GV520" i="2"/>
  <c r="GV521" i="2"/>
  <c r="GV522" i="2"/>
  <c r="GV523" i="2"/>
  <c r="GV524" i="2"/>
  <c r="GV525" i="2"/>
  <c r="GV526" i="2"/>
  <c r="GV527" i="2"/>
  <c r="GV528" i="2"/>
  <c r="GV529" i="2"/>
  <c r="GV530" i="2"/>
  <c r="GV531" i="2"/>
  <c r="GV532" i="2"/>
  <c r="GV533" i="2"/>
  <c r="GV534" i="2"/>
  <c r="GV535" i="2"/>
  <c r="GV536" i="2"/>
  <c r="GV537" i="2"/>
  <c r="GV538" i="2"/>
  <c r="GV539" i="2"/>
  <c r="GV540" i="2"/>
  <c r="GV541" i="2"/>
  <c r="GV542" i="2"/>
  <c r="GV543" i="2"/>
  <c r="GV544" i="2"/>
  <c r="GV545" i="2"/>
  <c r="GV546" i="2"/>
  <c r="GV547" i="2"/>
  <c r="GV548" i="2"/>
  <c r="GV549" i="2"/>
  <c r="GV550" i="2"/>
  <c r="GV551" i="2"/>
  <c r="GV552" i="2"/>
  <c r="GV553" i="2"/>
  <c r="GV554" i="2"/>
  <c r="GV555" i="2"/>
  <c r="GV556" i="2"/>
  <c r="GV557" i="2"/>
  <c r="GV558" i="2"/>
  <c r="GV559" i="2"/>
  <c r="GV560" i="2"/>
  <c r="GV561" i="2"/>
  <c r="GV562" i="2"/>
  <c r="GV563" i="2"/>
  <c r="GV564" i="2"/>
  <c r="GV565" i="2"/>
  <c r="GV566" i="2"/>
  <c r="GV567" i="2"/>
  <c r="GV568" i="2"/>
  <c r="GV569" i="2"/>
  <c r="GV570" i="2"/>
  <c r="GV571" i="2"/>
  <c r="GV572" i="2"/>
  <c r="GV573" i="2"/>
  <c r="GV574" i="2"/>
  <c r="GV575" i="2"/>
  <c r="GV576" i="2"/>
  <c r="GV577" i="2"/>
  <c r="GV578" i="2"/>
  <c r="GV579" i="2"/>
  <c r="GV580" i="2"/>
  <c r="GV581" i="2"/>
  <c r="GV582" i="2"/>
  <c r="GV583" i="2"/>
  <c r="GV584" i="2"/>
  <c r="GV585" i="2"/>
  <c r="GV586" i="2"/>
  <c r="GV587" i="2"/>
  <c r="GV588" i="2"/>
  <c r="GV589" i="2"/>
  <c r="GV590" i="2"/>
  <c r="GV591" i="2"/>
  <c r="GV592" i="2"/>
  <c r="GV593" i="2"/>
  <c r="GV594" i="2"/>
  <c r="GV595" i="2"/>
  <c r="GV596" i="2"/>
  <c r="GV597" i="2"/>
  <c r="GV598" i="2"/>
  <c r="GV599" i="2"/>
  <c r="GV600" i="2"/>
  <c r="GV601" i="2"/>
  <c r="GV602" i="2"/>
  <c r="GV603" i="2"/>
  <c r="GV604" i="2"/>
  <c r="GV605" i="2"/>
  <c r="GV606" i="2"/>
  <c r="GV607" i="2"/>
  <c r="GV608" i="2"/>
  <c r="GV609" i="2"/>
  <c r="GV610" i="2"/>
  <c r="GV611" i="2"/>
  <c r="GV612" i="2"/>
  <c r="GV613" i="2"/>
  <c r="GV614" i="2"/>
  <c r="GV615" i="2"/>
  <c r="GV616" i="2"/>
  <c r="GV617" i="2"/>
  <c r="GV618" i="2"/>
  <c r="GV619" i="2"/>
  <c r="GV620" i="2"/>
  <c r="GV621" i="2"/>
  <c r="GV622" i="2"/>
  <c r="GV623" i="2"/>
  <c r="GV624" i="2"/>
  <c r="GV625" i="2"/>
  <c r="GV626" i="2"/>
  <c r="GV627" i="2"/>
  <c r="GV628" i="2"/>
  <c r="GV629" i="2"/>
  <c r="GV630" i="2"/>
  <c r="GV631" i="2"/>
  <c r="GV632" i="2"/>
  <c r="GV633" i="2"/>
  <c r="GV634" i="2"/>
  <c r="GV635" i="2"/>
  <c r="GV636" i="2"/>
  <c r="GV637" i="2"/>
  <c r="GV638" i="2"/>
  <c r="GV639" i="2"/>
  <c r="GV640" i="2"/>
  <c r="GV641" i="2"/>
  <c r="GV642" i="2"/>
  <c r="GV643" i="2"/>
  <c r="GV644" i="2"/>
  <c r="GV645" i="2"/>
  <c r="GV646" i="2"/>
  <c r="GV647" i="2"/>
  <c r="GV648" i="2"/>
  <c r="GV649" i="2"/>
  <c r="GV650" i="2"/>
  <c r="GV651" i="2"/>
  <c r="GV652" i="2"/>
  <c r="GV653" i="2"/>
  <c r="GV654" i="2"/>
  <c r="GV655" i="2"/>
  <c r="GV656" i="2"/>
  <c r="GV657" i="2"/>
  <c r="GV658" i="2"/>
  <c r="GV659" i="2"/>
  <c r="GV660" i="2"/>
  <c r="GV661" i="2"/>
  <c r="GV662" i="2"/>
  <c r="GV663" i="2"/>
  <c r="GV664" i="2"/>
  <c r="GV665" i="2"/>
  <c r="GV666" i="2"/>
  <c r="GV667" i="2"/>
  <c r="GV668" i="2"/>
  <c r="GV669" i="2"/>
  <c r="GV670" i="2"/>
  <c r="GV671" i="2"/>
  <c r="GV672" i="2"/>
  <c r="GV673" i="2"/>
  <c r="GV674" i="2"/>
  <c r="GV675" i="2"/>
  <c r="GV676" i="2"/>
  <c r="GV677" i="2"/>
  <c r="GV678" i="2"/>
  <c r="GV679" i="2"/>
  <c r="GV680" i="2"/>
  <c r="GV681" i="2"/>
  <c r="GV682" i="2"/>
  <c r="GV683" i="2"/>
  <c r="GV684" i="2"/>
  <c r="GV685" i="2"/>
  <c r="GV686" i="2"/>
  <c r="GV687" i="2"/>
  <c r="GV688" i="2"/>
  <c r="GV689" i="2"/>
  <c r="GV690" i="2"/>
  <c r="GV691" i="2"/>
  <c r="GV692" i="2"/>
  <c r="GV693" i="2"/>
  <c r="GV694" i="2"/>
  <c r="GV695" i="2"/>
  <c r="GV696" i="2"/>
  <c r="GV697" i="2"/>
  <c r="GV698" i="2"/>
  <c r="GV699" i="2"/>
  <c r="GV700" i="2"/>
  <c r="GV701" i="2"/>
  <c r="GV702" i="2"/>
  <c r="GV703" i="2"/>
  <c r="GV704" i="2"/>
  <c r="GV705" i="2"/>
  <c r="GV706" i="2"/>
  <c r="GV707" i="2"/>
  <c r="GV708" i="2"/>
  <c r="GV709" i="2"/>
  <c r="GV710" i="2"/>
  <c r="GV711" i="2"/>
  <c r="GV712" i="2"/>
  <c r="GV713" i="2"/>
  <c r="GV714" i="2"/>
  <c r="GV715" i="2"/>
  <c r="GV716" i="2"/>
  <c r="GV717" i="2"/>
  <c r="GV718" i="2"/>
  <c r="GV719" i="2"/>
  <c r="GV720" i="2"/>
  <c r="GV721" i="2"/>
  <c r="GV722" i="2"/>
  <c r="GV723" i="2"/>
  <c r="GV724" i="2"/>
  <c r="GV725" i="2"/>
  <c r="GV726" i="2"/>
  <c r="GV727" i="2"/>
  <c r="GV728" i="2"/>
  <c r="GV729" i="2"/>
  <c r="GV730" i="2"/>
  <c r="GV731" i="2"/>
  <c r="GV732" i="2"/>
  <c r="GV733" i="2"/>
  <c r="GV734" i="2"/>
  <c r="GV735" i="2"/>
  <c r="GV736" i="2"/>
  <c r="GV737" i="2"/>
  <c r="GV738" i="2"/>
  <c r="GV739" i="2"/>
  <c r="GV740" i="2"/>
  <c r="GV741" i="2"/>
  <c r="GV742" i="2"/>
  <c r="GV743" i="2"/>
  <c r="GV744" i="2"/>
  <c r="GV745" i="2"/>
  <c r="GV746" i="2"/>
  <c r="GV747" i="2"/>
  <c r="GV748" i="2"/>
  <c r="GV749" i="2"/>
  <c r="GV750" i="2"/>
  <c r="GV751" i="2"/>
  <c r="GV752" i="2"/>
  <c r="GV753" i="2"/>
  <c r="GV754" i="2"/>
  <c r="GV755" i="2"/>
  <c r="GV756" i="2"/>
  <c r="GV757" i="2"/>
  <c r="GV758" i="2"/>
  <c r="GV759" i="2"/>
  <c r="GV760" i="2"/>
  <c r="GV761" i="2"/>
  <c r="GV762" i="2"/>
  <c r="GV763" i="2"/>
  <c r="GV764" i="2"/>
  <c r="GV765" i="2"/>
  <c r="GV766" i="2"/>
  <c r="GV767" i="2"/>
  <c r="GV768" i="2"/>
  <c r="GV769" i="2"/>
  <c r="GV770" i="2"/>
  <c r="GV771" i="2"/>
  <c r="GV772" i="2"/>
  <c r="GV773" i="2"/>
  <c r="GV774" i="2"/>
  <c r="GV775" i="2"/>
  <c r="GV776" i="2"/>
  <c r="GV777" i="2"/>
  <c r="GV778" i="2"/>
  <c r="GV779" i="2"/>
  <c r="GV780" i="2"/>
  <c r="GV781" i="2"/>
  <c r="GV782" i="2"/>
  <c r="GV783" i="2"/>
  <c r="GV784" i="2"/>
  <c r="GV785" i="2"/>
  <c r="GV786" i="2"/>
  <c r="GV787" i="2"/>
  <c r="GV788" i="2"/>
  <c r="GV789" i="2"/>
  <c r="GV790" i="2"/>
  <c r="GV791" i="2"/>
  <c r="GV792" i="2"/>
  <c r="GV793" i="2"/>
  <c r="GV794" i="2"/>
  <c r="GV795" i="2"/>
  <c r="GV796" i="2"/>
  <c r="GV797" i="2"/>
  <c r="GV798" i="2"/>
  <c r="GV799" i="2"/>
  <c r="GV800" i="2"/>
  <c r="GV801" i="2"/>
  <c r="GV802" i="2"/>
  <c r="GV803" i="2"/>
  <c r="GV804" i="2"/>
  <c r="GV805" i="2"/>
  <c r="GV806" i="2"/>
  <c r="GV807" i="2"/>
  <c r="GV808" i="2"/>
  <c r="GV809" i="2"/>
  <c r="GV810" i="2"/>
  <c r="GV811" i="2"/>
  <c r="GV812" i="2"/>
  <c r="GV813" i="2"/>
  <c r="GV814" i="2"/>
  <c r="GV815" i="2"/>
  <c r="GV816" i="2"/>
  <c r="GV817" i="2"/>
  <c r="GV818" i="2"/>
  <c r="GV819" i="2"/>
  <c r="GV820" i="2"/>
  <c r="GV821" i="2"/>
  <c r="GV822" i="2"/>
  <c r="GV823" i="2"/>
  <c r="GV824" i="2"/>
  <c r="GV825" i="2"/>
  <c r="GV826" i="2"/>
  <c r="GV827" i="2"/>
  <c r="GV828" i="2"/>
  <c r="GV829" i="2"/>
  <c r="GV830" i="2"/>
  <c r="GV831" i="2"/>
  <c r="GV832" i="2"/>
  <c r="GV833" i="2"/>
  <c r="GV834" i="2"/>
  <c r="GV835" i="2"/>
  <c r="GV836" i="2"/>
  <c r="GV837" i="2"/>
  <c r="GV838" i="2"/>
  <c r="GV839" i="2"/>
  <c r="GV840" i="2"/>
  <c r="GV841" i="2"/>
  <c r="GV842" i="2"/>
  <c r="GV843" i="2"/>
  <c r="GV844" i="2"/>
  <c r="GV845" i="2"/>
  <c r="GV846" i="2"/>
  <c r="GV847" i="2"/>
  <c r="GV848" i="2"/>
  <c r="GV849" i="2"/>
  <c r="GV850" i="2"/>
  <c r="GV851" i="2"/>
  <c r="GV852" i="2"/>
  <c r="GV853" i="2"/>
  <c r="GV854" i="2"/>
  <c r="GV855" i="2"/>
  <c r="GV856" i="2"/>
  <c r="GV857" i="2"/>
  <c r="GV858" i="2"/>
  <c r="GV859" i="2"/>
  <c r="GV860" i="2"/>
  <c r="GV861" i="2"/>
  <c r="GV862" i="2"/>
  <c r="GV863" i="2"/>
  <c r="GV864" i="2"/>
  <c r="GV865" i="2"/>
  <c r="GV866" i="2"/>
  <c r="GV867" i="2"/>
  <c r="GV868" i="2"/>
  <c r="GV869" i="2"/>
  <c r="GV870" i="2"/>
  <c r="GV871" i="2"/>
  <c r="GV872" i="2"/>
  <c r="GV873" i="2"/>
  <c r="GV874" i="2"/>
  <c r="GV875" i="2"/>
  <c r="GV876" i="2"/>
  <c r="GV877" i="2"/>
  <c r="GV878" i="2"/>
  <c r="GV879" i="2"/>
  <c r="GV880" i="2"/>
  <c r="GV881" i="2"/>
  <c r="GV882" i="2"/>
  <c r="GV883" i="2"/>
  <c r="GV884" i="2"/>
  <c r="GV885" i="2"/>
  <c r="GV886" i="2"/>
  <c r="GV887" i="2"/>
  <c r="GV888" i="2"/>
  <c r="GV889" i="2"/>
  <c r="GV890" i="2"/>
  <c r="GV891" i="2"/>
  <c r="GV892" i="2"/>
  <c r="GV893" i="2"/>
  <c r="GV894" i="2"/>
  <c r="GV895" i="2"/>
  <c r="GV896" i="2"/>
  <c r="GV897" i="2"/>
  <c r="GV898" i="2"/>
  <c r="GV899" i="2"/>
  <c r="GV900" i="2"/>
  <c r="GV901" i="2"/>
  <c r="GV902" i="2"/>
  <c r="GV903" i="2"/>
  <c r="GV904" i="2"/>
  <c r="GV905" i="2"/>
  <c r="GV906" i="2"/>
  <c r="GV907" i="2"/>
  <c r="GV908" i="2"/>
  <c r="GV909" i="2"/>
  <c r="GV910" i="2"/>
  <c r="GV911" i="2"/>
  <c r="GV912" i="2"/>
  <c r="GV913" i="2"/>
  <c r="GV914" i="2"/>
  <c r="GV915" i="2"/>
  <c r="GV916" i="2"/>
  <c r="GV917" i="2"/>
  <c r="GV918" i="2"/>
  <c r="GV919" i="2"/>
  <c r="GV920" i="2"/>
  <c r="GV921" i="2"/>
  <c r="GV922" i="2"/>
  <c r="GV923" i="2"/>
  <c r="GV924" i="2"/>
  <c r="GV925" i="2"/>
  <c r="GV926" i="2"/>
  <c r="GV927" i="2"/>
  <c r="GV928" i="2"/>
  <c r="GV929" i="2"/>
  <c r="GV930" i="2"/>
  <c r="GV931" i="2"/>
  <c r="GV932" i="2"/>
  <c r="GV933" i="2"/>
  <c r="GV934" i="2"/>
  <c r="GV935" i="2"/>
  <c r="GV936" i="2"/>
  <c r="GV937" i="2"/>
  <c r="GV938" i="2"/>
  <c r="GV939" i="2"/>
  <c r="GV940" i="2"/>
  <c r="GV941" i="2"/>
  <c r="GV942" i="2"/>
  <c r="GV943" i="2"/>
  <c r="GV944" i="2"/>
  <c r="GV945" i="2"/>
  <c r="GV946" i="2"/>
  <c r="GV947" i="2"/>
  <c r="GV948" i="2"/>
  <c r="GV949" i="2"/>
  <c r="GV950" i="2"/>
  <c r="GV951" i="2"/>
  <c r="GV952" i="2"/>
  <c r="GV953" i="2"/>
  <c r="GV954" i="2"/>
  <c r="GV955" i="2"/>
  <c r="GV956" i="2"/>
  <c r="GV957" i="2"/>
  <c r="GV958" i="2"/>
  <c r="GV959" i="2"/>
  <c r="GV960" i="2"/>
  <c r="GV961" i="2"/>
  <c r="GV962" i="2"/>
  <c r="GV963" i="2"/>
  <c r="GV964" i="2"/>
  <c r="GV965" i="2"/>
  <c r="GV966" i="2"/>
  <c r="GV967" i="2"/>
  <c r="GV968" i="2"/>
  <c r="GV969" i="2"/>
  <c r="GV970" i="2"/>
  <c r="GV971" i="2"/>
  <c r="GV972" i="2"/>
  <c r="GV973" i="2"/>
  <c r="GV974" i="2"/>
  <c r="GV975" i="2"/>
  <c r="GV976" i="2"/>
  <c r="GV977" i="2"/>
  <c r="GV978" i="2"/>
  <c r="GV979" i="2"/>
  <c r="GV980" i="2"/>
  <c r="GV981" i="2"/>
  <c r="GV982" i="2"/>
  <c r="GV983" i="2"/>
  <c r="GV984" i="2"/>
  <c r="GV985" i="2"/>
  <c r="GV986" i="2"/>
  <c r="GV987" i="2"/>
  <c r="GV988" i="2"/>
  <c r="GV989" i="2"/>
  <c r="GV990" i="2"/>
  <c r="GV991" i="2"/>
  <c r="GV992" i="2"/>
  <c r="GV993" i="2"/>
  <c r="GV994" i="2"/>
  <c r="GV995" i="2"/>
  <c r="GV996" i="2"/>
  <c r="GV997" i="2"/>
  <c r="GV998" i="2"/>
  <c r="GV999" i="2"/>
  <c r="GV1000" i="2"/>
  <c r="GV1001" i="2"/>
  <c r="GV1002" i="2"/>
  <c r="GV1003" i="2"/>
  <c r="GV1004" i="2"/>
  <c r="GV1005" i="2"/>
  <c r="GV1006" i="2"/>
  <c r="GV1007" i="2"/>
  <c r="GV1008" i="2"/>
  <c r="GV1009" i="2"/>
  <c r="GV1010" i="2"/>
  <c r="GV1011" i="2"/>
  <c r="GV1012" i="2"/>
  <c r="GV1013" i="2"/>
  <c r="GV1014" i="2"/>
  <c r="GV1015" i="2"/>
  <c r="GV1016" i="2"/>
  <c r="GV1017" i="2"/>
  <c r="GV1018" i="2"/>
  <c r="GV1019" i="2"/>
  <c r="GV1020" i="2"/>
  <c r="GV1021" i="2"/>
  <c r="GV1022" i="2"/>
  <c r="GV1023" i="2"/>
  <c r="GV1024" i="2"/>
  <c r="GV1025" i="2"/>
  <c r="GV1026" i="2"/>
  <c r="GV1027" i="2"/>
  <c r="GV1028" i="2"/>
  <c r="GV1029" i="2"/>
  <c r="GV1030" i="2"/>
  <c r="GV1031" i="2"/>
  <c r="GV1032" i="2"/>
  <c r="GV1033" i="2"/>
  <c r="GV1034" i="2"/>
  <c r="GV1035" i="2"/>
  <c r="GV1036" i="2"/>
  <c r="GV1037" i="2"/>
  <c r="GV1038" i="2"/>
  <c r="GV1039" i="2"/>
  <c r="GV1040" i="2"/>
  <c r="GV1041" i="2"/>
  <c r="GV1042" i="2"/>
  <c r="GV1043" i="2"/>
  <c r="GV1044" i="2"/>
  <c r="GV1045" i="2"/>
  <c r="GV1046" i="2"/>
  <c r="GV1047" i="2"/>
  <c r="GV1048" i="2"/>
  <c r="GV1049" i="2"/>
  <c r="GV1050" i="2"/>
  <c r="GV1051" i="2"/>
  <c r="GV1052" i="2"/>
  <c r="GV1053" i="2"/>
  <c r="GV1054" i="2"/>
  <c r="GV1055" i="2"/>
  <c r="GV1056" i="2"/>
  <c r="GV1057" i="2"/>
  <c r="GV1058" i="2"/>
  <c r="GV1059" i="2"/>
  <c r="GV1060" i="2"/>
  <c r="GV1061" i="2"/>
  <c r="GV1062" i="2"/>
  <c r="GV1063" i="2"/>
  <c r="GV1064" i="2"/>
  <c r="GV1065" i="2"/>
  <c r="GV1066" i="2"/>
  <c r="GV1067" i="2"/>
  <c r="GV1068" i="2"/>
  <c r="GV1069" i="2"/>
  <c r="GV1070" i="2"/>
  <c r="GV1071" i="2"/>
  <c r="GV1072" i="2"/>
  <c r="GV1073" i="2"/>
  <c r="GV1074" i="2"/>
  <c r="GV1075" i="2"/>
  <c r="GV1076" i="2"/>
  <c r="GV1077" i="2"/>
  <c r="GV1078" i="2"/>
  <c r="GV1079" i="2"/>
  <c r="GV1080" i="2"/>
  <c r="GV1081" i="2"/>
  <c r="GV1082" i="2"/>
  <c r="GV1083" i="2"/>
  <c r="GV1084" i="2"/>
  <c r="GV1085" i="2"/>
  <c r="GV1086" i="2"/>
  <c r="GV1087" i="2"/>
  <c r="GV1088" i="2"/>
  <c r="GV1089" i="2"/>
  <c r="GV1090" i="2"/>
  <c r="GV1091" i="2"/>
  <c r="GV1092" i="2"/>
  <c r="GV1093" i="2"/>
  <c r="GV1094" i="2"/>
  <c r="GV1095" i="2"/>
  <c r="GV1096" i="2"/>
  <c r="GV1097" i="2"/>
  <c r="GV1098" i="2"/>
  <c r="GV1099" i="2"/>
  <c r="GV1100" i="2"/>
  <c r="GV1101" i="2"/>
  <c r="GV1102" i="2"/>
  <c r="GV1103" i="2"/>
  <c r="GV1104" i="2"/>
  <c r="GV1105" i="2"/>
  <c r="GV1106" i="2"/>
  <c r="GV1107" i="2"/>
  <c r="GV1108" i="2"/>
  <c r="GV1109" i="2"/>
  <c r="GV1110" i="2"/>
  <c r="GV1111" i="2"/>
  <c r="GV1112" i="2"/>
  <c r="GV1113" i="2"/>
  <c r="GV1114" i="2"/>
  <c r="GV1115" i="2"/>
  <c r="GV1116" i="2"/>
  <c r="GV1117" i="2"/>
  <c r="GV1118" i="2"/>
  <c r="GV1119" i="2"/>
  <c r="GV1120" i="2"/>
  <c r="GV1121" i="2"/>
  <c r="GV1122" i="2"/>
  <c r="GV1123" i="2"/>
  <c r="GV1124" i="2"/>
  <c r="GV1125" i="2"/>
  <c r="GV1126" i="2"/>
  <c r="GV1127" i="2"/>
  <c r="GV1128" i="2"/>
  <c r="GV1129" i="2"/>
  <c r="GV1130" i="2"/>
  <c r="GV1131" i="2"/>
  <c r="GV1132" i="2"/>
  <c r="GV1133" i="2"/>
  <c r="GV1134" i="2"/>
  <c r="GV1135" i="2"/>
  <c r="GV1136" i="2"/>
  <c r="GV1137" i="2"/>
  <c r="GV1138" i="2"/>
  <c r="GV1139" i="2"/>
  <c r="GV1140" i="2"/>
  <c r="GV1141" i="2"/>
  <c r="GV1142" i="2"/>
  <c r="GV1143" i="2"/>
  <c r="GV1144" i="2"/>
  <c r="GV1145" i="2"/>
  <c r="GV1146" i="2"/>
  <c r="GV1147" i="2"/>
  <c r="GV1148" i="2"/>
  <c r="GV1149" i="2"/>
  <c r="GV1150" i="2"/>
  <c r="GV1151" i="2"/>
  <c r="GV1152" i="2"/>
  <c r="GV1153" i="2"/>
  <c r="GV1154" i="2"/>
  <c r="GV1155" i="2"/>
  <c r="GV1156" i="2"/>
  <c r="GV1157" i="2"/>
  <c r="GV1158" i="2"/>
  <c r="GV1159" i="2"/>
  <c r="GV1160" i="2"/>
  <c r="GV1161" i="2"/>
  <c r="GV1162" i="2"/>
  <c r="GV1163" i="2"/>
  <c r="GV1164" i="2"/>
  <c r="GV1165" i="2"/>
  <c r="GV1166" i="2"/>
  <c r="GV1167" i="2"/>
  <c r="GV1168" i="2"/>
  <c r="GV1169" i="2"/>
  <c r="GV1170" i="2"/>
  <c r="GV1171" i="2"/>
  <c r="GV1172" i="2"/>
  <c r="GV1173" i="2"/>
  <c r="GV1174" i="2"/>
  <c r="GV1175" i="2"/>
  <c r="GV1176" i="2"/>
  <c r="GV1177" i="2"/>
  <c r="GV1178" i="2"/>
  <c r="GV1179" i="2"/>
  <c r="GV1180" i="2"/>
  <c r="GV1181" i="2"/>
  <c r="GV1182" i="2"/>
  <c r="GV1183" i="2"/>
  <c r="GV1184" i="2"/>
  <c r="GV1185" i="2"/>
  <c r="GV1186" i="2"/>
  <c r="GV1187" i="2"/>
  <c r="GV1188" i="2"/>
  <c r="GV1189" i="2"/>
  <c r="GV1190" i="2"/>
  <c r="GV1191" i="2"/>
  <c r="GV1192" i="2"/>
  <c r="GV1193" i="2"/>
  <c r="GV1194" i="2"/>
  <c r="GV1195" i="2"/>
  <c r="GV1196" i="2"/>
  <c r="GV1197" i="2"/>
  <c r="GV1198" i="2"/>
  <c r="GV1199" i="2"/>
  <c r="GV1200" i="2"/>
  <c r="GV1201" i="2"/>
  <c r="GV1202" i="2"/>
  <c r="GV1203" i="2"/>
  <c r="GV1204" i="2"/>
  <c r="GV1205" i="2"/>
  <c r="GV1206" i="2"/>
  <c r="GV1207" i="2"/>
  <c r="GV1208" i="2"/>
  <c r="GV1209" i="2"/>
  <c r="GV1210" i="2"/>
  <c r="GV1211" i="2"/>
  <c r="GV1212" i="2"/>
  <c r="GV1213" i="2"/>
  <c r="GV1214" i="2"/>
  <c r="GV1215" i="2"/>
  <c r="GV1216" i="2"/>
  <c r="GV1217" i="2"/>
  <c r="GV1218" i="2"/>
  <c r="GV1219" i="2"/>
  <c r="GV1220" i="2"/>
  <c r="GV1221" i="2"/>
  <c r="GV1222" i="2"/>
  <c r="GV1223" i="2"/>
  <c r="GV1224" i="2"/>
  <c r="GV1225" i="2"/>
  <c r="GV1226" i="2"/>
  <c r="GV1227" i="2"/>
  <c r="GV1228" i="2"/>
  <c r="GV1229" i="2"/>
  <c r="GV1230" i="2"/>
  <c r="GV1231" i="2"/>
  <c r="GV1232" i="2"/>
  <c r="GV1233" i="2"/>
  <c r="GV1234" i="2"/>
  <c r="GV1235" i="2"/>
  <c r="GV1236" i="2"/>
  <c r="GV1237" i="2"/>
  <c r="GV1238" i="2"/>
  <c r="GV1239" i="2"/>
  <c r="GV1240" i="2"/>
  <c r="GV1241" i="2"/>
  <c r="GV1242" i="2"/>
  <c r="GV1243" i="2"/>
  <c r="GV1244" i="2"/>
  <c r="GV1245" i="2"/>
  <c r="GV1246" i="2"/>
  <c r="GV1247" i="2"/>
  <c r="GV1248" i="2"/>
  <c r="GV1249" i="2"/>
  <c r="GV1250" i="2"/>
  <c r="GV1251" i="2"/>
  <c r="GV1252" i="2"/>
  <c r="GV1253" i="2"/>
  <c r="GV1254" i="2"/>
  <c r="GV1255" i="2"/>
  <c r="GV1256" i="2"/>
  <c r="GV1257" i="2"/>
  <c r="GV1258" i="2"/>
  <c r="GV1259" i="2"/>
  <c r="GV1260" i="2"/>
  <c r="GV1261" i="2"/>
  <c r="GV1262" i="2"/>
  <c r="GV1263" i="2"/>
  <c r="GV1264" i="2"/>
  <c r="GV1265" i="2"/>
  <c r="GV1266" i="2"/>
  <c r="GV1267" i="2"/>
  <c r="GV1268" i="2"/>
  <c r="GV1269" i="2"/>
  <c r="GV1270" i="2"/>
  <c r="GV1271" i="2"/>
  <c r="GV1272" i="2"/>
  <c r="GV1273" i="2"/>
  <c r="GV1274" i="2"/>
  <c r="GV1275" i="2"/>
  <c r="GV1276" i="2"/>
  <c r="GV1277" i="2"/>
  <c r="GV1278" i="2"/>
  <c r="GV1279" i="2"/>
  <c r="GV1280" i="2"/>
  <c r="GV1281" i="2"/>
  <c r="GV1282" i="2"/>
  <c r="GV1283" i="2"/>
  <c r="GV1284" i="2"/>
  <c r="GV1285" i="2"/>
  <c r="GV1286" i="2"/>
  <c r="GV1287" i="2"/>
  <c r="GV1288" i="2"/>
  <c r="GV1289" i="2"/>
  <c r="GV1290" i="2"/>
  <c r="GV1291" i="2"/>
  <c r="GV1292" i="2"/>
  <c r="GV1293" i="2"/>
  <c r="GV1294" i="2"/>
  <c r="GV1295" i="2"/>
  <c r="GV1296" i="2"/>
  <c r="GV1297" i="2"/>
  <c r="GV1298" i="2"/>
  <c r="GV1299" i="2"/>
  <c r="GV1300" i="2"/>
  <c r="GV1301" i="2"/>
  <c r="GV1302" i="2"/>
  <c r="GV1303" i="2"/>
  <c r="GV1304" i="2"/>
  <c r="GV1305" i="2"/>
  <c r="GV1306" i="2"/>
  <c r="GV1307" i="2"/>
  <c r="GV1308" i="2"/>
  <c r="GV1309" i="2"/>
  <c r="GV1310" i="2"/>
  <c r="GV1311" i="2"/>
  <c r="GV1312" i="2"/>
  <c r="GV1313" i="2"/>
  <c r="GV1314" i="2"/>
  <c r="GV1315" i="2"/>
  <c r="GV1316" i="2"/>
  <c r="GV1317" i="2"/>
  <c r="GV1318" i="2"/>
  <c r="GZ1318" i="2" s="1"/>
  <c r="GV1319" i="2"/>
  <c r="GV1320" i="2"/>
  <c r="GV1321" i="2"/>
  <c r="GV1322" i="2"/>
  <c r="GV1323" i="2"/>
  <c r="GV1324" i="2"/>
  <c r="GV1325" i="2"/>
  <c r="GV1326" i="2"/>
  <c r="GV1327" i="2"/>
  <c r="GV1328" i="2"/>
  <c r="GV1329" i="2"/>
  <c r="GV1330" i="2"/>
  <c r="GV1331" i="2"/>
  <c r="GV1332" i="2"/>
  <c r="GV1333" i="2"/>
  <c r="GV1334" i="2"/>
  <c r="GV1335" i="2"/>
  <c r="GV1336" i="2"/>
  <c r="GV1337" i="2"/>
  <c r="GV1338" i="2"/>
  <c r="GV1339" i="2"/>
  <c r="GV1340" i="2"/>
  <c r="GV1341" i="2"/>
  <c r="GV1342" i="2"/>
  <c r="GV1343" i="2"/>
  <c r="GV1344" i="2"/>
  <c r="GV1345" i="2"/>
  <c r="GV1346" i="2"/>
  <c r="GV1347" i="2"/>
  <c r="GV1348" i="2"/>
  <c r="GV1349" i="2"/>
  <c r="GV1350" i="2"/>
  <c r="GV1351" i="2"/>
  <c r="GV1352" i="2"/>
  <c r="GV1353" i="2"/>
  <c r="GV1354" i="2"/>
  <c r="GV1355" i="2"/>
  <c r="GV1356" i="2"/>
  <c r="GV1357" i="2"/>
  <c r="GV1358" i="2"/>
  <c r="GV1359" i="2"/>
  <c r="GV1360" i="2"/>
  <c r="GV1361" i="2"/>
  <c r="GV1362" i="2"/>
  <c r="GV1363" i="2"/>
  <c r="GV1364" i="2"/>
  <c r="GV1365" i="2"/>
  <c r="GV1366" i="2"/>
  <c r="GV1367" i="2"/>
  <c r="GV1368" i="2"/>
  <c r="GV1369" i="2"/>
  <c r="GV1370" i="2"/>
  <c r="GV1371" i="2"/>
  <c r="GV1372" i="2"/>
  <c r="GV1373" i="2"/>
  <c r="GV1374" i="2"/>
  <c r="GV1375" i="2"/>
  <c r="GV1376" i="2"/>
  <c r="GV1377" i="2"/>
  <c r="GV1378" i="2"/>
  <c r="GV1379" i="2"/>
  <c r="GV1380" i="2"/>
  <c r="GV1381" i="2"/>
  <c r="GV1382" i="2"/>
  <c r="GV1383" i="2"/>
  <c r="GV1384" i="2"/>
  <c r="GV1385" i="2"/>
  <c r="GV1386" i="2"/>
  <c r="GV1387" i="2"/>
  <c r="GV1388" i="2"/>
  <c r="GV1389" i="2"/>
  <c r="GV1390" i="2"/>
  <c r="GV1391" i="2"/>
  <c r="GV1392" i="2"/>
  <c r="GV1393" i="2"/>
  <c r="GV1394" i="2"/>
  <c r="GV1395" i="2"/>
  <c r="GV1396" i="2"/>
  <c r="GV1397" i="2"/>
  <c r="GV1398" i="2"/>
  <c r="GV1399" i="2"/>
  <c r="GV1400" i="2"/>
  <c r="GV1401" i="2"/>
  <c r="GV1402" i="2"/>
  <c r="GV1403" i="2"/>
  <c r="GV1404" i="2"/>
  <c r="GV1405" i="2"/>
  <c r="GV1406" i="2"/>
  <c r="GV1407" i="2"/>
  <c r="GV1408" i="2"/>
  <c r="GV1409" i="2"/>
  <c r="GV1410" i="2"/>
  <c r="GV1411" i="2"/>
  <c r="GV1412" i="2"/>
  <c r="GV1413" i="2"/>
  <c r="GV1414" i="2"/>
  <c r="GV1415" i="2"/>
  <c r="GV1416" i="2"/>
  <c r="GV1417" i="2"/>
  <c r="GV1418" i="2"/>
  <c r="GV1419" i="2"/>
  <c r="GV1420" i="2"/>
  <c r="GV1421" i="2"/>
  <c r="GV1422" i="2"/>
  <c r="GV1423" i="2"/>
  <c r="GV1424" i="2"/>
  <c r="GV1425" i="2"/>
  <c r="GV1426" i="2"/>
  <c r="GV1427" i="2"/>
  <c r="GV1428" i="2"/>
  <c r="GV1429" i="2"/>
  <c r="GV1430" i="2"/>
  <c r="GV1431" i="2"/>
  <c r="GV1432" i="2"/>
  <c r="GV1433" i="2"/>
  <c r="GV1434" i="2"/>
  <c r="GV1435" i="2"/>
  <c r="GV1436" i="2"/>
  <c r="GV1437" i="2"/>
  <c r="GV1438" i="2"/>
  <c r="GV1439" i="2"/>
  <c r="GV1440" i="2"/>
  <c r="GV1441" i="2"/>
  <c r="GV1442" i="2"/>
  <c r="GV1443" i="2"/>
  <c r="GV1444" i="2"/>
  <c r="GV1445" i="2"/>
  <c r="GV1446" i="2"/>
  <c r="GV1447" i="2"/>
  <c r="GV1448" i="2"/>
  <c r="GV1449" i="2"/>
  <c r="GV1450" i="2"/>
  <c r="GV1451" i="2"/>
  <c r="GV1452" i="2"/>
  <c r="GV1453" i="2"/>
  <c r="GV1454" i="2"/>
  <c r="GV1455" i="2"/>
  <c r="GV1456" i="2"/>
  <c r="GV1457" i="2"/>
  <c r="GV1458" i="2"/>
  <c r="GV1459" i="2"/>
  <c r="GV1460" i="2"/>
  <c r="GV1461" i="2"/>
  <c r="GV1462" i="2"/>
  <c r="GV1463" i="2"/>
  <c r="GV1464" i="2"/>
  <c r="GV1465" i="2"/>
  <c r="GV1466" i="2"/>
  <c r="GV1467" i="2"/>
  <c r="GV1468" i="2"/>
  <c r="GV1469" i="2"/>
  <c r="GV1470" i="2"/>
  <c r="GV1471" i="2"/>
  <c r="GV1472" i="2"/>
  <c r="GV1473" i="2"/>
  <c r="GV1474" i="2"/>
  <c r="GV1475" i="2"/>
  <c r="GV1476" i="2"/>
  <c r="GV1477" i="2"/>
  <c r="GV1478" i="2"/>
  <c r="GV1479" i="2"/>
  <c r="GV1480" i="2"/>
  <c r="GV1481" i="2"/>
  <c r="GV1482" i="2"/>
  <c r="GV1483" i="2"/>
  <c r="GV1484" i="2"/>
  <c r="GV1485" i="2"/>
  <c r="GV1486" i="2"/>
  <c r="GV1487" i="2"/>
  <c r="GV1488" i="2"/>
  <c r="GV1489" i="2"/>
  <c r="GV1490" i="2"/>
  <c r="GV1491" i="2"/>
  <c r="GV1492" i="2"/>
  <c r="GV1493" i="2"/>
  <c r="GV1494" i="2"/>
  <c r="GV1495" i="2"/>
  <c r="GV1496" i="2"/>
  <c r="GV1497" i="2"/>
  <c r="GV1498" i="2"/>
  <c r="GV1499" i="2"/>
  <c r="GV1500" i="2"/>
  <c r="GV1501" i="2"/>
  <c r="GV1502" i="2"/>
  <c r="GV1503" i="2"/>
  <c r="GV1504" i="2"/>
  <c r="GV1505" i="2"/>
  <c r="GV1506" i="2"/>
  <c r="GV1507" i="2"/>
  <c r="GV1508" i="2"/>
  <c r="GV1509" i="2"/>
  <c r="GV1510" i="2"/>
  <c r="GV1511" i="2"/>
  <c r="GV1512" i="2"/>
  <c r="GV1513" i="2"/>
  <c r="GV1514" i="2"/>
  <c r="GV1515" i="2"/>
  <c r="GV1516" i="2"/>
  <c r="GV1517" i="2"/>
  <c r="GV1518" i="2"/>
  <c r="GV1519" i="2"/>
  <c r="GV1520" i="2"/>
  <c r="GV1521" i="2"/>
  <c r="GV1522" i="2"/>
  <c r="GV1523" i="2"/>
  <c r="GV1524" i="2"/>
  <c r="GV1525" i="2"/>
  <c r="GV1526" i="2"/>
  <c r="GV1527" i="2"/>
  <c r="GV1528" i="2"/>
  <c r="GV1529" i="2"/>
  <c r="GV1530" i="2"/>
  <c r="GV1531" i="2"/>
  <c r="GV1532" i="2"/>
  <c r="GV1533" i="2"/>
  <c r="GV1534" i="2"/>
  <c r="GV1535" i="2"/>
  <c r="GV1536" i="2"/>
  <c r="GV1537" i="2"/>
  <c r="GV1538" i="2"/>
  <c r="GV1539" i="2"/>
  <c r="GV1540" i="2"/>
  <c r="GV1541" i="2"/>
  <c r="GV1542" i="2"/>
  <c r="GV1543" i="2"/>
  <c r="GV1544" i="2"/>
  <c r="GV1545" i="2"/>
  <c r="GV1546" i="2"/>
  <c r="GV1547" i="2"/>
  <c r="GV1548" i="2"/>
  <c r="GV1549" i="2"/>
  <c r="GV1550" i="2"/>
  <c r="GV1551" i="2"/>
  <c r="GV1552" i="2"/>
  <c r="GV1553" i="2"/>
  <c r="GV1554" i="2"/>
  <c r="GV1555" i="2"/>
  <c r="GV1556" i="2"/>
  <c r="GV1557" i="2"/>
  <c r="GV1558" i="2"/>
  <c r="GV1559" i="2"/>
  <c r="GV1560" i="2"/>
  <c r="GV1561" i="2"/>
  <c r="GV1562" i="2"/>
  <c r="GV1563" i="2"/>
  <c r="GV1564" i="2"/>
  <c r="GV1565" i="2"/>
  <c r="GV1566" i="2"/>
  <c r="GV1567" i="2"/>
  <c r="GV1568" i="2"/>
  <c r="GV1569" i="2"/>
  <c r="GV1570" i="2"/>
  <c r="GV1571" i="2"/>
  <c r="GV1572" i="2"/>
  <c r="GV1573" i="2"/>
  <c r="GV1574" i="2"/>
  <c r="GV1575" i="2"/>
  <c r="GV1576" i="2"/>
  <c r="GV1577" i="2"/>
  <c r="GV1578" i="2"/>
  <c r="GV1579" i="2"/>
  <c r="GV1580" i="2"/>
  <c r="GV1581" i="2"/>
  <c r="GV1582" i="2"/>
  <c r="GV1583" i="2"/>
  <c r="GV1584" i="2"/>
  <c r="GV1585" i="2"/>
  <c r="GV1586" i="2"/>
  <c r="GV1587" i="2"/>
  <c r="GV1588" i="2"/>
  <c r="GV1589" i="2"/>
  <c r="GV1590" i="2"/>
  <c r="GV1591" i="2"/>
  <c r="GV1592" i="2"/>
  <c r="GV1593" i="2"/>
  <c r="GV1594" i="2"/>
  <c r="GV1595" i="2"/>
  <c r="GV1596" i="2"/>
  <c r="GV1597" i="2"/>
  <c r="GV1598" i="2"/>
  <c r="GV1599" i="2"/>
  <c r="GV1600" i="2"/>
  <c r="GV1601" i="2"/>
  <c r="GV1602" i="2"/>
  <c r="GV1603" i="2"/>
  <c r="GV1604" i="2"/>
  <c r="GV1605" i="2"/>
  <c r="GV1606" i="2"/>
  <c r="GV1607" i="2"/>
  <c r="GV1608" i="2"/>
  <c r="GV1609" i="2"/>
  <c r="GV1610" i="2"/>
  <c r="GV1611" i="2"/>
  <c r="GV1612" i="2"/>
  <c r="GV1613" i="2"/>
  <c r="GV1614" i="2"/>
  <c r="GV1615" i="2"/>
  <c r="GV1616" i="2"/>
  <c r="GV1617" i="2"/>
  <c r="GV1618" i="2"/>
  <c r="GV1619" i="2"/>
  <c r="GV1620" i="2"/>
  <c r="GV1621" i="2"/>
  <c r="GV1622" i="2"/>
  <c r="GV1623" i="2"/>
  <c r="GV1624" i="2"/>
  <c r="GV1625" i="2"/>
  <c r="GV1626" i="2"/>
  <c r="GV1627" i="2"/>
  <c r="GV1628" i="2"/>
  <c r="GV1629" i="2"/>
  <c r="GV1630" i="2"/>
  <c r="GV1631" i="2"/>
  <c r="GV1632" i="2"/>
  <c r="GV1633" i="2"/>
  <c r="GV1634" i="2"/>
  <c r="GV1635" i="2"/>
  <c r="GV1636" i="2"/>
  <c r="GV1637" i="2"/>
  <c r="GV1638" i="2"/>
  <c r="GV1639" i="2"/>
  <c r="GV1640" i="2"/>
  <c r="GV1641" i="2"/>
  <c r="GV1642" i="2"/>
  <c r="GV1643" i="2"/>
  <c r="GV1644" i="2"/>
  <c r="GV1645" i="2"/>
  <c r="GV1646" i="2"/>
  <c r="GV1647" i="2"/>
  <c r="GV1648" i="2"/>
  <c r="GV1649" i="2"/>
  <c r="GV1650" i="2"/>
  <c r="GV1651" i="2"/>
  <c r="GV1652" i="2"/>
  <c r="GV1653" i="2"/>
  <c r="GV1654" i="2"/>
  <c r="GV1655" i="2"/>
  <c r="GV1656" i="2"/>
  <c r="GV1657" i="2"/>
  <c r="GV1658" i="2"/>
  <c r="GV1659" i="2"/>
  <c r="GV1660" i="2"/>
  <c r="GV1661" i="2"/>
  <c r="GV1662" i="2"/>
  <c r="GV1663" i="2"/>
  <c r="GV1664" i="2"/>
  <c r="GV1665" i="2"/>
  <c r="GV1666" i="2"/>
  <c r="GV1667" i="2"/>
  <c r="GV1668" i="2"/>
  <c r="GV1669" i="2"/>
  <c r="GV1670" i="2"/>
  <c r="GV1671" i="2"/>
  <c r="GV1672" i="2"/>
  <c r="GV1673" i="2"/>
  <c r="GV1674" i="2"/>
  <c r="GV1675" i="2"/>
  <c r="GV1676" i="2"/>
  <c r="GV1677" i="2"/>
  <c r="GV1678" i="2"/>
  <c r="GV1679" i="2"/>
  <c r="GV1680" i="2"/>
  <c r="GV1681" i="2"/>
  <c r="GV1682" i="2"/>
  <c r="GV1683" i="2"/>
  <c r="GV1684" i="2"/>
  <c r="GV1685" i="2"/>
  <c r="GV1686" i="2"/>
  <c r="GV1687" i="2"/>
  <c r="GV1688" i="2"/>
  <c r="GV1689" i="2"/>
  <c r="GV1690" i="2"/>
  <c r="GV1691" i="2"/>
  <c r="GV1692" i="2"/>
  <c r="GV1693" i="2"/>
  <c r="GV1694" i="2"/>
  <c r="GV1695" i="2"/>
  <c r="GV1696" i="2"/>
  <c r="GV1697" i="2"/>
  <c r="GV1698" i="2"/>
  <c r="GV1699" i="2"/>
  <c r="GV1700" i="2"/>
  <c r="GV1701" i="2"/>
  <c r="GV1702" i="2"/>
  <c r="GV1703" i="2"/>
  <c r="GV1704" i="2"/>
  <c r="GV1705" i="2"/>
  <c r="GV1706" i="2"/>
  <c r="GV1707" i="2"/>
  <c r="GV1708" i="2"/>
  <c r="GV1709" i="2"/>
  <c r="GV1710" i="2"/>
  <c r="GV1711" i="2"/>
  <c r="GV1712" i="2"/>
  <c r="GV1713" i="2"/>
  <c r="GV1714" i="2"/>
  <c r="GV1715" i="2"/>
  <c r="GV1716" i="2"/>
  <c r="GV1717" i="2"/>
  <c r="GV1718" i="2"/>
  <c r="GV1719" i="2"/>
  <c r="GV1720" i="2"/>
  <c r="GV1721" i="2"/>
  <c r="GV1722" i="2"/>
  <c r="GV1723" i="2"/>
  <c r="GV1724" i="2"/>
  <c r="GV1725" i="2"/>
  <c r="GV1726" i="2"/>
  <c r="GV1727" i="2"/>
  <c r="GV1728" i="2"/>
  <c r="GV1729" i="2"/>
  <c r="GV1730" i="2"/>
  <c r="GV1731" i="2"/>
  <c r="GV1732" i="2"/>
  <c r="GV1733" i="2"/>
  <c r="GV1734" i="2"/>
  <c r="GV1735" i="2"/>
  <c r="GV1736" i="2"/>
  <c r="GV1737" i="2"/>
  <c r="GV1738" i="2"/>
  <c r="GV1739" i="2"/>
  <c r="GV1740" i="2"/>
  <c r="GV1741" i="2"/>
  <c r="GV1742" i="2"/>
  <c r="GV1743" i="2"/>
  <c r="GV1744" i="2"/>
  <c r="GV1745" i="2"/>
  <c r="GV1746" i="2"/>
  <c r="GV1747" i="2"/>
  <c r="GV1748" i="2"/>
  <c r="GV1749" i="2"/>
  <c r="GV1750" i="2"/>
  <c r="GV1751" i="2"/>
  <c r="GV1752" i="2"/>
  <c r="GV1753" i="2"/>
  <c r="GV1754" i="2"/>
  <c r="GV1755" i="2"/>
  <c r="GV1756" i="2"/>
  <c r="GV1757" i="2"/>
  <c r="GV1758" i="2"/>
  <c r="GV1759" i="2"/>
  <c r="GV1760" i="2"/>
  <c r="GV1761" i="2"/>
  <c r="GV1762" i="2"/>
  <c r="GV1763" i="2"/>
  <c r="GV1764" i="2"/>
  <c r="GV1765" i="2"/>
  <c r="GV1766" i="2"/>
  <c r="GV1767" i="2"/>
  <c r="GV1768" i="2"/>
  <c r="GV1769" i="2"/>
  <c r="GV1770" i="2"/>
  <c r="GV1771" i="2"/>
  <c r="GV1772" i="2"/>
  <c r="GV1773" i="2"/>
  <c r="GV1774" i="2"/>
  <c r="GV1775" i="2"/>
  <c r="GV1776" i="2"/>
  <c r="GV1777" i="2"/>
  <c r="GV1778" i="2"/>
  <c r="GV1779" i="2"/>
  <c r="GV1780" i="2"/>
  <c r="GV1781" i="2"/>
  <c r="GV1782" i="2"/>
  <c r="GV1783" i="2"/>
  <c r="GV1784" i="2"/>
  <c r="GV1785" i="2"/>
  <c r="GV1786" i="2"/>
  <c r="GV1787" i="2"/>
  <c r="GV1788" i="2"/>
  <c r="GV1789" i="2"/>
  <c r="GV1790" i="2"/>
  <c r="GV1791" i="2"/>
  <c r="GV1792" i="2"/>
  <c r="GV1793" i="2"/>
  <c r="GV1794" i="2"/>
  <c r="GV1795" i="2"/>
  <c r="GV1796" i="2"/>
  <c r="GV1797" i="2"/>
  <c r="GV1798" i="2"/>
  <c r="GV1799" i="2"/>
  <c r="GV1800" i="2"/>
  <c r="GV1801" i="2"/>
  <c r="GV1802" i="2"/>
  <c r="GV1803" i="2"/>
  <c r="GV1804" i="2"/>
  <c r="GV1805" i="2"/>
  <c r="GV1806" i="2"/>
  <c r="GV1807" i="2"/>
  <c r="GV1808" i="2"/>
  <c r="GV1809" i="2"/>
  <c r="GV1810" i="2"/>
  <c r="GV1811" i="2"/>
  <c r="GV1812" i="2"/>
  <c r="GV1813" i="2"/>
  <c r="GV1814" i="2"/>
  <c r="GV1815" i="2"/>
  <c r="GV1816" i="2"/>
  <c r="GV1817" i="2"/>
  <c r="GV1818" i="2"/>
  <c r="GV1819" i="2"/>
  <c r="GV1820" i="2"/>
  <c r="GV1821" i="2"/>
  <c r="GV1822" i="2"/>
  <c r="GV1823" i="2"/>
  <c r="GV1824" i="2"/>
  <c r="GV1825" i="2"/>
  <c r="GV1826" i="2"/>
  <c r="GV1827" i="2"/>
  <c r="GV1828" i="2"/>
  <c r="GV1829" i="2"/>
  <c r="GV1830" i="2"/>
  <c r="GV1831" i="2"/>
  <c r="GV1832" i="2"/>
  <c r="GV1833" i="2"/>
  <c r="GV1834" i="2"/>
  <c r="GV1835" i="2"/>
  <c r="GV1836" i="2"/>
  <c r="GV1837" i="2"/>
  <c r="GV1838" i="2"/>
  <c r="GV1839" i="2"/>
  <c r="GV1840" i="2"/>
  <c r="GV1841" i="2"/>
  <c r="GV1842" i="2"/>
  <c r="GV1843" i="2"/>
  <c r="GV1844" i="2"/>
  <c r="GV1845" i="2"/>
  <c r="GV1846" i="2"/>
  <c r="GV1847" i="2"/>
  <c r="GV1848" i="2"/>
  <c r="GV1849" i="2"/>
  <c r="GV1850" i="2"/>
  <c r="GV1851" i="2"/>
  <c r="GV1852" i="2"/>
  <c r="GV1853" i="2"/>
  <c r="GV1854" i="2"/>
  <c r="GV1855" i="2"/>
  <c r="GV1856" i="2"/>
  <c r="GV1857" i="2"/>
  <c r="GV1858" i="2"/>
  <c r="GV1859" i="2"/>
  <c r="GV1860" i="2"/>
  <c r="GV1861" i="2"/>
  <c r="GV1862" i="2"/>
  <c r="GV1863" i="2"/>
  <c r="GV1864" i="2"/>
  <c r="GV1865" i="2"/>
  <c r="GV1866" i="2"/>
  <c r="GV1867" i="2"/>
  <c r="GV1868" i="2"/>
  <c r="GV1869" i="2"/>
  <c r="GV1870" i="2"/>
  <c r="GV1871" i="2"/>
  <c r="GV1872" i="2"/>
  <c r="GV1873" i="2"/>
  <c r="GV1874" i="2"/>
  <c r="GV1875" i="2"/>
  <c r="GV1876" i="2"/>
  <c r="GV1877" i="2"/>
  <c r="GV1878" i="2"/>
  <c r="GV1879" i="2"/>
  <c r="GV1880" i="2"/>
  <c r="GV1881" i="2"/>
  <c r="GV1882" i="2"/>
  <c r="GV1883" i="2"/>
  <c r="GV1884" i="2"/>
  <c r="GV1885" i="2"/>
  <c r="GV1886" i="2"/>
  <c r="GV1887" i="2"/>
  <c r="GV1888" i="2"/>
  <c r="GV1889" i="2"/>
  <c r="GV1890" i="2"/>
  <c r="GV1891" i="2"/>
  <c r="GV1892" i="2"/>
  <c r="GV1893" i="2"/>
  <c r="GV1894" i="2"/>
  <c r="GV1895" i="2"/>
  <c r="GV1896" i="2"/>
  <c r="GV1897" i="2"/>
  <c r="GV1898" i="2"/>
  <c r="GV1899" i="2"/>
  <c r="GV1900" i="2"/>
  <c r="GV1901" i="2"/>
  <c r="GV1902" i="2"/>
  <c r="GV1903" i="2"/>
  <c r="GV1904" i="2"/>
  <c r="GV1905" i="2"/>
  <c r="GV1906" i="2"/>
  <c r="GV1907" i="2"/>
  <c r="GV1908" i="2"/>
  <c r="GV1909" i="2"/>
  <c r="GV1910" i="2"/>
  <c r="GV1911" i="2"/>
  <c r="GV1912" i="2"/>
  <c r="GV1913" i="2"/>
  <c r="GV1914" i="2"/>
  <c r="GV1915" i="2"/>
  <c r="GV1916" i="2"/>
  <c r="GV1917" i="2"/>
  <c r="GV1918" i="2"/>
  <c r="GV1919" i="2"/>
  <c r="GV1920" i="2"/>
  <c r="GV1921" i="2"/>
  <c r="GV1922" i="2"/>
  <c r="GV1923" i="2"/>
  <c r="GV1924" i="2"/>
  <c r="GV1925" i="2"/>
  <c r="GV1926" i="2"/>
  <c r="GV1927" i="2"/>
  <c r="GV1928" i="2"/>
  <c r="GV1929" i="2"/>
  <c r="GV1930" i="2"/>
  <c r="GV1931" i="2"/>
  <c r="GV1932" i="2"/>
  <c r="GV1933" i="2"/>
  <c r="GV1934" i="2"/>
  <c r="GV1935" i="2"/>
  <c r="GV1936" i="2"/>
  <c r="GV1937" i="2"/>
  <c r="GV1938" i="2"/>
  <c r="GV1939" i="2"/>
  <c r="GV1940" i="2"/>
  <c r="GV1941" i="2"/>
  <c r="GV1942" i="2"/>
  <c r="GV1943" i="2"/>
  <c r="GV1944" i="2"/>
  <c r="GV1945" i="2"/>
  <c r="GV1946" i="2"/>
  <c r="GV1947" i="2"/>
  <c r="GV1948" i="2"/>
  <c r="GV1949" i="2"/>
  <c r="GV1950" i="2"/>
  <c r="GV1951" i="2"/>
  <c r="GV1952" i="2"/>
  <c r="GV1953" i="2"/>
  <c r="GV1954" i="2"/>
  <c r="GV1955" i="2"/>
  <c r="GV1956" i="2"/>
  <c r="GV1957" i="2"/>
  <c r="GV1958" i="2"/>
  <c r="GV1959" i="2"/>
  <c r="GV1960" i="2"/>
  <c r="GV1961" i="2"/>
  <c r="GV1962" i="2"/>
  <c r="GV1963" i="2"/>
  <c r="GV1964" i="2"/>
  <c r="GV1965" i="2"/>
  <c r="GV1966" i="2"/>
  <c r="GV1967" i="2"/>
  <c r="GV1968" i="2"/>
  <c r="GV1969" i="2"/>
  <c r="GV1970" i="2"/>
  <c r="GV1971" i="2"/>
  <c r="GV1972" i="2"/>
  <c r="GV1973" i="2"/>
  <c r="GV1974" i="2"/>
  <c r="GV1975" i="2"/>
  <c r="GV1976" i="2"/>
  <c r="GV1977" i="2"/>
  <c r="GV1978" i="2"/>
  <c r="GV1979" i="2"/>
  <c r="GV1980" i="2"/>
  <c r="GV1981" i="2"/>
  <c r="GV1982" i="2"/>
  <c r="GV1983" i="2"/>
  <c r="GV1984" i="2"/>
  <c r="GV1985" i="2"/>
  <c r="GV1986" i="2"/>
  <c r="GV1987" i="2"/>
  <c r="GV1988" i="2"/>
  <c r="GV1989" i="2"/>
  <c r="GV1990" i="2"/>
  <c r="GV1991" i="2"/>
  <c r="GV1992" i="2"/>
  <c r="GV1993" i="2"/>
  <c r="GV1994" i="2"/>
  <c r="GV1995" i="2"/>
  <c r="GV1996" i="2"/>
  <c r="GV1997" i="2"/>
  <c r="GV1998" i="2"/>
  <c r="GV1999" i="2"/>
  <c r="GV2000" i="2"/>
  <c r="GV2001" i="2"/>
  <c r="GV2002" i="2"/>
  <c r="GV2003" i="2"/>
  <c r="GV2004" i="2"/>
  <c r="GV2005" i="2"/>
  <c r="GV2006" i="2"/>
  <c r="GV2007" i="2"/>
  <c r="GV2008" i="2"/>
  <c r="GV2009" i="2"/>
  <c r="GV2010" i="2"/>
  <c r="GV2011" i="2"/>
  <c r="GV2012" i="2"/>
  <c r="GV2013" i="2"/>
  <c r="GV2014" i="2"/>
  <c r="GV2015" i="2"/>
  <c r="GV2016" i="2"/>
  <c r="GV2017" i="2"/>
  <c r="GV2018" i="2"/>
  <c r="GV2019" i="2"/>
  <c r="GV2020" i="2"/>
  <c r="GV2021" i="2"/>
  <c r="GV2022" i="2"/>
  <c r="GV2023" i="2"/>
  <c r="GV2024" i="2"/>
  <c r="GV2025" i="2"/>
  <c r="GV2026" i="2"/>
  <c r="GV2027" i="2"/>
  <c r="GV2028" i="2"/>
  <c r="GV2029" i="2"/>
  <c r="GV2030" i="2"/>
  <c r="GV2031" i="2"/>
  <c r="GV2032" i="2"/>
  <c r="GV2033" i="2"/>
  <c r="GV2034" i="2"/>
  <c r="GV2035" i="2"/>
  <c r="GV2036" i="2"/>
  <c r="GV2037" i="2"/>
  <c r="GV2038" i="2"/>
  <c r="GV2039" i="2"/>
  <c r="GV2040" i="2"/>
  <c r="GV2041" i="2"/>
  <c r="GV2042" i="2"/>
  <c r="GV2043" i="2"/>
  <c r="GV2044" i="2"/>
  <c r="GV2045" i="2"/>
  <c r="GV2046" i="2"/>
  <c r="GV2047" i="2"/>
  <c r="GV2048" i="2"/>
  <c r="GV2049" i="2"/>
  <c r="GV2050" i="2"/>
  <c r="GV2051" i="2"/>
  <c r="GV2052" i="2"/>
  <c r="GV2053" i="2"/>
  <c r="GV2054" i="2"/>
  <c r="GV2055" i="2"/>
  <c r="GV2056" i="2"/>
  <c r="GV2057" i="2"/>
  <c r="GV2058" i="2"/>
  <c r="GV2059" i="2"/>
  <c r="GW2059" i="2" l="1"/>
  <c r="GZ2059" i="2" s="1"/>
  <c r="GW2058" i="2"/>
  <c r="GW2057" i="2"/>
  <c r="GW2056" i="2"/>
  <c r="GZ2056" i="2" s="1"/>
  <c r="GW2055" i="2"/>
  <c r="GW2054" i="2"/>
  <c r="GW2053" i="2"/>
  <c r="GZ2053" i="2" s="1"/>
  <c r="GW2052" i="2"/>
  <c r="GW2051" i="2"/>
  <c r="HT3" i="2"/>
  <c r="HS3" i="2"/>
  <c r="HR3" i="2"/>
  <c r="HQ3" i="2"/>
  <c r="HP3" i="2"/>
  <c r="HO3" i="2"/>
  <c r="HN3" i="2"/>
  <c r="HM3" i="2"/>
  <c r="HL3" i="2"/>
  <c r="HK3" i="2"/>
  <c r="HJ3" i="2"/>
  <c r="HI3" i="2"/>
  <c r="HH3" i="2"/>
  <c r="HG3" i="2"/>
  <c r="HF3" i="2"/>
  <c r="HE3" i="2"/>
  <c r="HD3" i="2"/>
  <c r="HC3" i="2"/>
  <c r="HB3" i="2"/>
  <c r="HA3" i="2"/>
  <c r="GZ3" i="2"/>
  <c r="HA1" i="2" l="1"/>
  <c r="GW4" i="2"/>
  <c r="GZ2" i="2"/>
  <c r="HA2057" i="2" l="1"/>
  <c r="HA2059" i="2" s="1"/>
  <c r="HA2045" i="2"/>
  <c r="HA2033" i="2"/>
  <c r="HA2021" i="2"/>
  <c r="HA2009" i="2"/>
  <c r="HA1997" i="2"/>
  <c r="HA1985" i="2"/>
  <c r="HA1973" i="2"/>
  <c r="HA2054" i="2"/>
  <c r="HA2056" i="2" s="1"/>
  <c r="HA2042" i="2"/>
  <c r="HA2030" i="2"/>
  <c r="HA2018" i="2"/>
  <c r="HA2006" i="2"/>
  <c r="HA1994" i="2"/>
  <c r="HA1982" i="2"/>
  <c r="HA1970" i="2"/>
  <c r="HA2051" i="2"/>
  <c r="HA2053" i="2" s="1"/>
  <c r="HA2039" i="2"/>
  <c r="HA2027" i="2"/>
  <c r="HA2015" i="2"/>
  <c r="HA2003" i="2"/>
  <c r="HA1991" i="2"/>
  <c r="HA1979" i="2"/>
  <c r="HA1967" i="2"/>
  <c r="HA2048" i="2"/>
  <c r="HA2036" i="2"/>
  <c r="HA2024" i="2"/>
  <c r="HA2012" i="2"/>
  <c r="HA2000" i="2"/>
  <c r="HA1988" i="2"/>
  <c r="HA1976" i="2"/>
  <c r="HA1964" i="2"/>
  <c r="HA1961" i="2"/>
  <c r="HA1949" i="2"/>
  <c r="HA1937" i="2"/>
  <c r="HA1925" i="2"/>
  <c r="HA1913" i="2"/>
  <c r="HA1958" i="2"/>
  <c r="HA1946" i="2"/>
  <c r="HA1934" i="2"/>
  <c r="HA1922" i="2"/>
  <c r="HA1919" i="2"/>
  <c r="HA1916" i="2"/>
  <c r="HA1904" i="2"/>
  <c r="HA1892" i="2"/>
  <c r="HA1880" i="2"/>
  <c r="HA1868" i="2"/>
  <c r="HA1952" i="2"/>
  <c r="HA1901" i="2"/>
  <c r="HA1889" i="2"/>
  <c r="HA1877" i="2"/>
  <c r="HA1865" i="2"/>
  <c r="HA1940" i="2"/>
  <c r="HA1898" i="2"/>
  <c r="HA1886" i="2"/>
  <c r="HA1874" i="2"/>
  <c r="HA1862" i="2"/>
  <c r="HA1955" i="2"/>
  <c r="HA1928" i="2"/>
  <c r="HA1910" i="2"/>
  <c r="HA1907" i="2"/>
  <c r="HA1895" i="2"/>
  <c r="HA1883" i="2"/>
  <c r="HA1871" i="2"/>
  <c r="HA1943" i="2"/>
  <c r="HA1931" i="2"/>
  <c r="HA1859" i="2"/>
  <c r="HA1847" i="2"/>
  <c r="HA1835" i="2"/>
  <c r="HA1823" i="2"/>
  <c r="HA1811" i="2"/>
  <c r="HA1799" i="2"/>
  <c r="HA1787" i="2"/>
  <c r="HA1775" i="2"/>
  <c r="HA1844" i="2"/>
  <c r="HA1832" i="2"/>
  <c r="HA1820" i="2"/>
  <c r="HA1808" i="2"/>
  <c r="HA1796" i="2"/>
  <c r="HA1784" i="2"/>
  <c r="HA1772" i="2"/>
  <c r="HA1856" i="2"/>
  <c r="HA1853" i="2"/>
  <c r="HA1841" i="2"/>
  <c r="HA1829" i="2"/>
  <c r="HA1817" i="2"/>
  <c r="HA1805" i="2"/>
  <c r="HA1793" i="2"/>
  <c r="HA1781" i="2"/>
  <c r="HA1769" i="2"/>
  <c r="HA1850" i="2"/>
  <c r="HA1838" i="2"/>
  <c r="HA1826" i="2"/>
  <c r="HA1814" i="2"/>
  <c r="HA1802" i="2"/>
  <c r="HA1790" i="2"/>
  <c r="HA1778" i="2"/>
  <c r="HA1766" i="2"/>
  <c r="HA1754" i="2"/>
  <c r="HA1742" i="2"/>
  <c r="HA1730" i="2"/>
  <c r="HA1718" i="2"/>
  <c r="HA1706" i="2"/>
  <c r="HA1694" i="2"/>
  <c r="HA1682" i="2"/>
  <c r="HA1763" i="2"/>
  <c r="HA1751" i="2"/>
  <c r="HA1739" i="2"/>
  <c r="HA1727" i="2"/>
  <c r="HA1715" i="2"/>
  <c r="HA1703" i="2"/>
  <c r="HA1691" i="2"/>
  <c r="HA1679" i="2"/>
  <c r="HA1760" i="2"/>
  <c r="HA1748" i="2"/>
  <c r="HA1736" i="2"/>
  <c r="HA1724" i="2"/>
  <c r="HA1712" i="2"/>
  <c r="HA1757" i="2"/>
  <c r="HA1745" i="2"/>
  <c r="HA1733" i="2"/>
  <c r="HA1721" i="2"/>
  <c r="HA1709" i="2"/>
  <c r="HA1697" i="2"/>
  <c r="HA1685" i="2"/>
  <c r="HA1673" i="2"/>
  <c r="HA1667" i="2"/>
  <c r="HA1655" i="2"/>
  <c r="HA1643" i="2"/>
  <c r="HA1631" i="2"/>
  <c r="HA1619" i="2"/>
  <c r="HA1607" i="2"/>
  <c r="HA1595" i="2"/>
  <c r="HA1583" i="2"/>
  <c r="HA1664" i="2"/>
  <c r="HA1652" i="2"/>
  <c r="HA1640" i="2"/>
  <c r="HA1628" i="2"/>
  <c r="HA1616" i="2"/>
  <c r="HA1604" i="2"/>
  <c r="HA1592" i="2"/>
  <c r="HA1580" i="2"/>
  <c r="HA1661" i="2"/>
  <c r="HA1649" i="2"/>
  <c r="HA1637" i="2"/>
  <c r="HA1625" i="2"/>
  <c r="HA1613" i="2"/>
  <c r="HA1601" i="2"/>
  <c r="HA1589" i="2"/>
  <c r="HA1700" i="2"/>
  <c r="HA1676" i="2"/>
  <c r="HA1670" i="2"/>
  <c r="HA1658" i="2"/>
  <c r="HA1646" i="2"/>
  <c r="HA1634" i="2"/>
  <c r="HA1622" i="2"/>
  <c r="HA1610" i="2"/>
  <c r="HA1598" i="2"/>
  <c r="HA1586" i="2"/>
  <c r="HA1688" i="2"/>
  <c r="HA1565" i="2"/>
  <c r="HA1553" i="2"/>
  <c r="HA1541" i="2"/>
  <c r="HA1529" i="2"/>
  <c r="HA1517" i="2"/>
  <c r="HA1505" i="2"/>
  <c r="HA1493" i="2"/>
  <c r="HA1481" i="2"/>
  <c r="HA1574" i="2"/>
  <c r="HA1562" i="2"/>
  <c r="HA1550" i="2"/>
  <c r="HA1538" i="2"/>
  <c r="HA1526" i="2"/>
  <c r="HA1514" i="2"/>
  <c r="HA1502" i="2"/>
  <c r="HA1490" i="2"/>
  <c r="HA1577" i="2"/>
  <c r="HA1571" i="2"/>
  <c r="HA1559" i="2"/>
  <c r="HA1547" i="2"/>
  <c r="HA1535" i="2"/>
  <c r="HA1523" i="2"/>
  <c r="HA1511" i="2"/>
  <c r="HA1499" i="2"/>
  <c r="HA1487" i="2"/>
  <c r="HA1568" i="2"/>
  <c r="HA1556" i="2"/>
  <c r="HA1544" i="2"/>
  <c r="HA1532" i="2"/>
  <c r="HA1520" i="2"/>
  <c r="HA1508" i="2"/>
  <c r="HA1496" i="2"/>
  <c r="HA1484" i="2"/>
  <c r="HA1475" i="2"/>
  <c r="HA1463" i="2"/>
  <c r="HA1451" i="2"/>
  <c r="HA1439" i="2"/>
  <c r="HA1427" i="2"/>
  <c r="HA1415" i="2"/>
  <c r="HA1403" i="2"/>
  <c r="HA1391" i="2"/>
  <c r="HA1472" i="2"/>
  <c r="HA1460" i="2"/>
  <c r="HA1448" i="2"/>
  <c r="HA1436" i="2"/>
  <c r="HA1424" i="2"/>
  <c r="HA1412" i="2"/>
  <c r="HA1400" i="2"/>
  <c r="HA1388" i="2"/>
  <c r="HA1469" i="2"/>
  <c r="HA1457" i="2"/>
  <c r="HA1445" i="2"/>
  <c r="HA1433" i="2"/>
  <c r="HA1421" i="2"/>
  <c r="HA1409" i="2"/>
  <c r="HA1397" i="2"/>
  <c r="HA1385" i="2"/>
  <c r="HA1478" i="2"/>
  <c r="HA1466" i="2"/>
  <c r="HA1454" i="2"/>
  <c r="HA1442" i="2"/>
  <c r="HA1430" i="2"/>
  <c r="HA1418" i="2"/>
  <c r="HA1406" i="2"/>
  <c r="HA1394" i="2"/>
  <c r="HA1382" i="2"/>
  <c r="HA1370" i="2"/>
  <c r="HA1358" i="2"/>
  <c r="HA1346" i="2"/>
  <c r="HA1334" i="2"/>
  <c r="HA1322" i="2"/>
  <c r="HA1310" i="2"/>
  <c r="HA1298" i="2"/>
  <c r="HA1286" i="2"/>
  <c r="HA1274" i="2"/>
  <c r="HA1262" i="2"/>
  <c r="HA1250" i="2"/>
  <c r="HA1238" i="2"/>
  <c r="HA1226" i="2"/>
  <c r="HA1214" i="2"/>
  <c r="HA1202" i="2"/>
  <c r="HA1190" i="2"/>
  <c r="HA1379" i="2"/>
  <c r="HA1367" i="2"/>
  <c r="HA1355" i="2"/>
  <c r="HA1343" i="2"/>
  <c r="HA1331" i="2"/>
  <c r="HA1319" i="2"/>
  <c r="HA1307" i="2"/>
  <c r="HA1295" i="2"/>
  <c r="HA1283" i="2"/>
  <c r="HA1271" i="2"/>
  <c r="HA1259" i="2"/>
  <c r="HA1247" i="2"/>
  <c r="HA1235" i="2"/>
  <c r="HA1223" i="2"/>
  <c r="HA1211" i="2"/>
  <c r="HA1199" i="2"/>
  <c r="HA1187" i="2"/>
  <c r="HA1376" i="2"/>
  <c r="HA1364" i="2"/>
  <c r="HA1352" i="2"/>
  <c r="HA1340" i="2"/>
  <c r="HA1328" i="2"/>
  <c r="HA1316" i="2"/>
  <c r="HA1318" i="2" s="1"/>
  <c r="HA1304" i="2"/>
  <c r="HA1292" i="2"/>
  <c r="HA1280" i="2"/>
  <c r="HA1268" i="2"/>
  <c r="HA1256" i="2"/>
  <c r="HA1244" i="2"/>
  <c r="HA1232" i="2"/>
  <c r="HA1220" i="2"/>
  <c r="HA1208" i="2"/>
  <c r="HA1196" i="2"/>
  <c r="HA1373" i="2"/>
  <c r="HA1361" i="2"/>
  <c r="HA1349" i="2"/>
  <c r="HA1337" i="2"/>
  <c r="HA1325" i="2"/>
  <c r="HA1313" i="2"/>
  <c r="HA1301" i="2"/>
  <c r="HA1289" i="2"/>
  <c r="HA1277" i="2"/>
  <c r="HA1265" i="2"/>
  <c r="HA1253" i="2"/>
  <c r="HA1241" i="2"/>
  <c r="HA1229" i="2"/>
  <c r="HA1217" i="2"/>
  <c r="HA1205" i="2"/>
  <c r="HA1193" i="2"/>
  <c r="HA1175" i="2"/>
  <c r="HA1163" i="2"/>
  <c r="HA1151" i="2"/>
  <c r="HA1139" i="2"/>
  <c r="HA1127" i="2"/>
  <c r="HA1115" i="2"/>
  <c r="HA1103" i="2"/>
  <c r="HA1091" i="2"/>
  <c r="HA1079" i="2"/>
  <c r="HA1067" i="2"/>
  <c r="HA1055" i="2"/>
  <c r="HA1043" i="2"/>
  <c r="HA1031" i="2"/>
  <c r="HA1019" i="2"/>
  <c r="HA1184" i="2"/>
  <c r="HA1172" i="2"/>
  <c r="HA1160" i="2"/>
  <c r="HA1148" i="2"/>
  <c r="HA1136" i="2"/>
  <c r="HA1124" i="2"/>
  <c r="HA1112" i="2"/>
  <c r="HA1100" i="2"/>
  <c r="HA1088" i="2"/>
  <c r="HA1076" i="2"/>
  <c r="HA1064" i="2"/>
  <c r="HA1052" i="2"/>
  <c r="HA1040" i="2"/>
  <c r="HA1028" i="2"/>
  <c r="HA1016" i="2"/>
  <c r="HA1004" i="2"/>
  <c r="HA1181" i="2"/>
  <c r="HA1169" i="2"/>
  <c r="HA1157" i="2"/>
  <c r="HA1145" i="2"/>
  <c r="HA1133" i="2"/>
  <c r="HA1121" i="2"/>
  <c r="HA1109" i="2"/>
  <c r="HA1097" i="2"/>
  <c r="HA1085" i="2"/>
  <c r="HA1073" i="2"/>
  <c r="HA1061" i="2"/>
  <c r="HA1049" i="2"/>
  <c r="HA1037" i="2"/>
  <c r="HA1025" i="2"/>
  <c r="HA1013" i="2"/>
  <c r="HA1001" i="2"/>
  <c r="HA989" i="2"/>
  <c r="HA1178" i="2"/>
  <c r="HA1166" i="2"/>
  <c r="HA1154" i="2"/>
  <c r="HA1142" i="2"/>
  <c r="HA1130" i="2"/>
  <c r="HA1118" i="2"/>
  <c r="HA1106" i="2"/>
  <c r="HA1094" i="2"/>
  <c r="HA1082" i="2"/>
  <c r="HA1070" i="2"/>
  <c r="HA1058" i="2"/>
  <c r="HA1046" i="2"/>
  <c r="HA1034" i="2"/>
  <c r="HA1022" i="2"/>
  <c r="HA1010" i="2"/>
  <c r="HA998" i="2"/>
  <c r="HA995" i="2"/>
  <c r="HA992" i="2"/>
  <c r="HA986" i="2"/>
  <c r="HA974" i="2"/>
  <c r="HA962" i="2"/>
  <c r="HA950" i="2"/>
  <c r="HA938" i="2"/>
  <c r="HA926" i="2"/>
  <c r="HA914" i="2"/>
  <c r="HA902" i="2"/>
  <c r="HA890" i="2"/>
  <c r="HA878" i="2"/>
  <c r="HA866" i="2"/>
  <c r="HA854" i="2"/>
  <c r="HA842" i="2"/>
  <c r="HA830" i="2"/>
  <c r="HA818" i="2"/>
  <c r="HA983" i="2"/>
  <c r="HA971" i="2"/>
  <c r="HA959" i="2"/>
  <c r="HA947" i="2"/>
  <c r="HA935" i="2"/>
  <c r="HA923" i="2"/>
  <c r="HA911" i="2"/>
  <c r="HA899" i="2"/>
  <c r="HA887" i="2"/>
  <c r="HA875" i="2"/>
  <c r="HA863" i="2"/>
  <c r="HA851" i="2"/>
  <c r="HA839" i="2"/>
  <c r="HA827" i="2"/>
  <c r="HA815" i="2"/>
  <c r="HA803" i="2"/>
  <c r="HA1007" i="2"/>
  <c r="HA980" i="2"/>
  <c r="HA968" i="2"/>
  <c r="HA956" i="2"/>
  <c r="HA944" i="2"/>
  <c r="HA932" i="2"/>
  <c r="HA920" i="2"/>
  <c r="HA908" i="2"/>
  <c r="HA896" i="2"/>
  <c r="HA884" i="2"/>
  <c r="HA872" i="2"/>
  <c r="HA860" i="2"/>
  <c r="HA848" i="2"/>
  <c r="HA836" i="2"/>
  <c r="HA824" i="2"/>
  <c r="HA977" i="2"/>
  <c r="HA965" i="2"/>
  <c r="HA953" i="2"/>
  <c r="HA941" i="2"/>
  <c r="HA929" i="2"/>
  <c r="HA905" i="2"/>
  <c r="HA857" i="2"/>
  <c r="HA806" i="2"/>
  <c r="HA788" i="2"/>
  <c r="HA776" i="2"/>
  <c r="HA764" i="2"/>
  <c r="HA752" i="2"/>
  <c r="HA740" i="2"/>
  <c r="HA728" i="2"/>
  <c r="HA893" i="2"/>
  <c r="HA845" i="2"/>
  <c r="HA809" i="2"/>
  <c r="HA785" i="2"/>
  <c r="HA773" i="2"/>
  <c r="HA761" i="2"/>
  <c r="HA749" i="2"/>
  <c r="HA737" i="2"/>
  <c r="HA725" i="2"/>
  <c r="HA713" i="2"/>
  <c r="HA701" i="2"/>
  <c r="HA689" i="2"/>
  <c r="HA677" i="2"/>
  <c r="HA665" i="2"/>
  <c r="HA653" i="2"/>
  <c r="HA641" i="2"/>
  <c r="HA629" i="2"/>
  <c r="HA617" i="2"/>
  <c r="HA881" i="2"/>
  <c r="HA833" i="2"/>
  <c r="HA812" i="2"/>
  <c r="HA794" i="2"/>
  <c r="HA782" i="2"/>
  <c r="HA770" i="2"/>
  <c r="HA758" i="2"/>
  <c r="HA746" i="2"/>
  <c r="HA734" i="2"/>
  <c r="HA722" i="2"/>
  <c r="HA710" i="2"/>
  <c r="HA698" i="2"/>
  <c r="HA686" i="2"/>
  <c r="HA674" i="2"/>
  <c r="HA662" i="2"/>
  <c r="HA650" i="2"/>
  <c r="HA638" i="2"/>
  <c r="HA626" i="2"/>
  <c r="HA614" i="2"/>
  <c r="HA800" i="2"/>
  <c r="HA917" i="2"/>
  <c r="HA869" i="2"/>
  <c r="HA821" i="2"/>
  <c r="HA797" i="2"/>
  <c r="HA791" i="2"/>
  <c r="HA779" i="2"/>
  <c r="HA767" i="2"/>
  <c r="HA755" i="2"/>
  <c r="HA743" i="2"/>
  <c r="HA731" i="2"/>
  <c r="HA719" i="2"/>
  <c r="HA707" i="2"/>
  <c r="HA695" i="2"/>
  <c r="HA683" i="2"/>
  <c r="HA671" i="2"/>
  <c r="HA659" i="2"/>
  <c r="HA647" i="2"/>
  <c r="HA635" i="2"/>
  <c r="HA623" i="2"/>
  <c r="HA602" i="2"/>
  <c r="HA590" i="2"/>
  <c r="HA578" i="2"/>
  <c r="HA566" i="2"/>
  <c r="HA554" i="2"/>
  <c r="HA542" i="2"/>
  <c r="HA530" i="2"/>
  <c r="HA518" i="2"/>
  <c r="HA506" i="2"/>
  <c r="HA494" i="2"/>
  <c r="HA482" i="2"/>
  <c r="HA470" i="2"/>
  <c r="HA458" i="2"/>
  <c r="HA446" i="2"/>
  <c r="HA704" i="2"/>
  <c r="HA656" i="2"/>
  <c r="HA632" i="2"/>
  <c r="HA611" i="2"/>
  <c r="HA599" i="2"/>
  <c r="HA587" i="2"/>
  <c r="HA575" i="2"/>
  <c r="HA563" i="2"/>
  <c r="HA551" i="2"/>
  <c r="HA539" i="2"/>
  <c r="HA527" i="2"/>
  <c r="HA515" i="2"/>
  <c r="HA503" i="2"/>
  <c r="HA491" i="2"/>
  <c r="HA479" i="2"/>
  <c r="HA467" i="2"/>
  <c r="HA455" i="2"/>
  <c r="HA443" i="2"/>
  <c r="HA692" i="2"/>
  <c r="HA644" i="2"/>
  <c r="HA620" i="2"/>
  <c r="HA608" i="2"/>
  <c r="HA596" i="2"/>
  <c r="HA584" i="2"/>
  <c r="HA572" i="2"/>
  <c r="HA560" i="2"/>
  <c r="HA548" i="2"/>
  <c r="HA536" i="2"/>
  <c r="HA524" i="2"/>
  <c r="HA512" i="2"/>
  <c r="HA500" i="2"/>
  <c r="HA488" i="2"/>
  <c r="HA476" i="2"/>
  <c r="HA464" i="2"/>
  <c r="HA452" i="2"/>
  <c r="HA680" i="2"/>
  <c r="HA605" i="2"/>
  <c r="HA593" i="2"/>
  <c r="HA581" i="2"/>
  <c r="HA569" i="2"/>
  <c r="HA557" i="2"/>
  <c r="HA545" i="2"/>
  <c r="HA533" i="2"/>
  <c r="HA521" i="2"/>
  <c r="HA509" i="2"/>
  <c r="HA497" i="2"/>
  <c r="HA485" i="2"/>
  <c r="HA473" i="2"/>
  <c r="HA461" i="2"/>
  <c r="HA449" i="2"/>
  <c r="HA716" i="2"/>
  <c r="HA668" i="2"/>
  <c r="HA437" i="2"/>
  <c r="HA425" i="2"/>
  <c r="HA413" i="2"/>
  <c r="HA401" i="2"/>
  <c r="HA389" i="2"/>
  <c r="HA377" i="2"/>
  <c r="HA365" i="2"/>
  <c r="HA353" i="2"/>
  <c r="HA341" i="2"/>
  <c r="HA329" i="2"/>
  <c r="HA317" i="2"/>
  <c r="HA305" i="2"/>
  <c r="HA293" i="2"/>
  <c r="HA281" i="2"/>
  <c r="HA269" i="2"/>
  <c r="HA257" i="2"/>
  <c r="HA434" i="2"/>
  <c r="HA422" i="2"/>
  <c r="HA410" i="2"/>
  <c r="HA398" i="2"/>
  <c r="HA386" i="2"/>
  <c r="HA374" i="2"/>
  <c r="HA362" i="2"/>
  <c r="HA350" i="2"/>
  <c r="HA338" i="2"/>
  <c r="HA326" i="2"/>
  <c r="HA314" i="2"/>
  <c r="HA302" i="2"/>
  <c r="HA290" i="2"/>
  <c r="HA278" i="2"/>
  <c r="HA266" i="2"/>
  <c r="HA254" i="2"/>
  <c r="HA431" i="2"/>
  <c r="HA419" i="2"/>
  <c r="HA407" i="2"/>
  <c r="HA395" i="2"/>
  <c r="HA383" i="2"/>
  <c r="HA371" i="2"/>
  <c r="HA359" i="2"/>
  <c r="HA347" i="2"/>
  <c r="HA335" i="2"/>
  <c r="HA323" i="2"/>
  <c r="HA311" i="2"/>
  <c r="HA299" i="2"/>
  <c r="HA287" i="2"/>
  <c r="HA275" i="2"/>
  <c r="HA263" i="2"/>
  <c r="HA440" i="2"/>
  <c r="HA428" i="2"/>
  <c r="HA416" i="2"/>
  <c r="HA404" i="2"/>
  <c r="HA392" i="2"/>
  <c r="HA380" i="2"/>
  <c r="HA368" i="2"/>
  <c r="HA356" i="2"/>
  <c r="HA344" i="2"/>
  <c r="HA332" i="2"/>
  <c r="HA320" i="2"/>
  <c r="HA308" i="2"/>
  <c r="HA296" i="2"/>
  <c r="HA284" i="2"/>
  <c r="HA260" i="2"/>
  <c r="HA251" i="2"/>
  <c r="HA239" i="2"/>
  <c r="HA227" i="2"/>
  <c r="HA215" i="2"/>
  <c r="HA203" i="2"/>
  <c r="HA191" i="2"/>
  <c r="HA179" i="2"/>
  <c r="HA167" i="2"/>
  <c r="HA155" i="2"/>
  <c r="HA143" i="2"/>
  <c r="HA131" i="2"/>
  <c r="HA119" i="2"/>
  <c r="HA107" i="2"/>
  <c r="HA95" i="2"/>
  <c r="HA83" i="2"/>
  <c r="HA71" i="2"/>
  <c r="HA248" i="2"/>
  <c r="HA236" i="2"/>
  <c r="HA224" i="2"/>
  <c r="HA212" i="2"/>
  <c r="HA200" i="2"/>
  <c r="HA245" i="2"/>
  <c r="HA233" i="2"/>
  <c r="HA221" i="2"/>
  <c r="HA209" i="2"/>
  <c r="HA197" i="2"/>
  <c r="HA185" i="2"/>
  <c r="HA173" i="2"/>
  <c r="HA161" i="2"/>
  <c r="HA149" i="2"/>
  <c r="HA137" i="2"/>
  <c r="HA125" i="2"/>
  <c r="HA113" i="2"/>
  <c r="HA101" i="2"/>
  <c r="HA89" i="2"/>
  <c r="HA77" i="2"/>
  <c r="HA272" i="2"/>
  <c r="HA242" i="2"/>
  <c r="HA230" i="2"/>
  <c r="HA218" i="2"/>
  <c r="HA206" i="2"/>
  <c r="HA194" i="2"/>
  <c r="HA182" i="2"/>
  <c r="HA170" i="2"/>
  <c r="HA158" i="2"/>
  <c r="HA134" i="2"/>
  <c r="HA110" i="2"/>
  <c r="HA86" i="2"/>
  <c r="HA26" i="2"/>
  <c r="HA14" i="2"/>
  <c r="HA62" i="2"/>
  <c r="HA50" i="2"/>
  <c r="HA38" i="2"/>
  <c r="HA53" i="2"/>
  <c r="HA164" i="2"/>
  <c r="HA140" i="2"/>
  <c r="HA116" i="2"/>
  <c r="HA80" i="2"/>
  <c r="HA23" i="2"/>
  <c r="HA11" i="2"/>
  <c r="HA41" i="2"/>
  <c r="HA59" i="2"/>
  <c r="HA47" i="2"/>
  <c r="HA35" i="2"/>
  <c r="HA188" i="2"/>
  <c r="HA146" i="2"/>
  <c r="HA122" i="2"/>
  <c r="HA98" i="2"/>
  <c r="HA74" i="2"/>
  <c r="HA32" i="2"/>
  <c r="HA20" i="2"/>
  <c r="HA8" i="2"/>
  <c r="HA56" i="2"/>
  <c r="HA44" i="2"/>
  <c r="HA65" i="2"/>
  <c r="HA176" i="2"/>
  <c r="HA152" i="2"/>
  <c r="HA128" i="2"/>
  <c r="HA104" i="2"/>
  <c r="HA92" i="2"/>
  <c r="HA68" i="2"/>
  <c r="HA29" i="2"/>
  <c r="HA17" i="2"/>
  <c r="HA5" i="2"/>
  <c r="HA2" i="2"/>
  <c r="HB1" i="2"/>
  <c r="GW2" i="2"/>
  <c r="GW3" i="2"/>
  <c r="GW5" i="2"/>
  <c r="GW6" i="2"/>
  <c r="GW7" i="2"/>
  <c r="GZ7" i="2" s="1"/>
  <c r="GW9" i="2"/>
  <c r="GW10" i="2"/>
  <c r="GZ10" i="2" s="1"/>
  <c r="GW11" i="2"/>
  <c r="GW12" i="2"/>
  <c r="GW13" i="2"/>
  <c r="GZ13" i="2" s="1"/>
  <c r="GW14" i="2"/>
  <c r="GW15" i="2"/>
  <c r="GW16" i="2"/>
  <c r="GZ16" i="2" s="1"/>
  <c r="GW17" i="2"/>
  <c r="GW18" i="2"/>
  <c r="GW19" i="2"/>
  <c r="GZ19" i="2" s="1"/>
  <c r="GW20" i="2"/>
  <c r="GW21" i="2"/>
  <c r="GW22" i="2"/>
  <c r="GZ22" i="2" s="1"/>
  <c r="GW23" i="2"/>
  <c r="GW24" i="2"/>
  <c r="GW25" i="2"/>
  <c r="GZ25" i="2" s="1"/>
  <c r="GW26" i="2"/>
  <c r="GW27" i="2"/>
  <c r="GW28" i="2"/>
  <c r="GZ28" i="2" s="1"/>
  <c r="GW29" i="2"/>
  <c r="GW30" i="2"/>
  <c r="GW31" i="2"/>
  <c r="GZ31" i="2" s="1"/>
  <c r="GW32" i="2"/>
  <c r="GW33" i="2"/>
  <c r="GW34" i="2"/>
  <c r="GZ34" i="2" s="1"/>
  <c r="GW35" i="2"/>
  <c r="GW36" i="2"/>
  <c r="GW37" i="2"/>
  <c r="GZ37" i="2" s="1"/>
  <c r="GW38" i="2"/>
  <c r="GW39" i="2"/>
  <c r="GW40" i="2"/>
  <c r="GZ40" i="2" s="1"/>
  <c r="GW41" i="2"/>
  <c r="GW42" i="2"/>
  <c r="GW43" i="2"/>
  <c r="GZ43" i="2" s="1"/>
  <c r="GW44" i="2"/>
  <c r="GW45" i="2"/>
  <c r="GW46" i="2"/>
  <c r="GZ46" i="2" s="1"/>
  <c r="GW47" i="2"/>
  <c r="GW48" i="2"/>
  <c r="GW49" i="2"/>
  <c r="GZ49" i="2" s="1"/>
  <c r="GW50" i="2"/>
  <c r="GW51" i="2"/>
  <c r="GW52" i="2"/>
  <c r="GZ52" i="2" s="1"/>
  <c r="GW53" i="2"/>
  <c r="GW54" i="2"/>
  <c r="GW55" i="2"/>
  <c r="GZ55" i="2" s="1"/>
  <c r="GW56" i="2"/>
  <c r="GW57" i="2"/>
  <c r="GW58" i="2"/>
  <c r="GZ58" i="2" s="1"/>
  <c r="GW59" i="2"/>
  <c r="GW60" i="2"/>
  <c r="GW61" i="2"/>
  <c r="GZ61" i="2" s="1"/>
  <c r="GW62" i="2"/>
  <c r="GW63" i="2"/>
  <c r="GW64" i="2"/>
  <c r="GZ64" i="2" s="1"/>
  <c r="GW65" i="2"/>
  <c r="GW66" i="2"/>
  <c r="GW67" i="2"/>
  <c r="GZ67" i="2" s="1"/>
  <c r="GW68" i="2"/>
  <c r="GW69" i="2"/>
  <c r="GW70" i="2"/>
  <c r="GZ70" i="2" s="1"/>
  <c r="HA70" i="2" s="1"/>
  <c r="GW71" i="2"/>
  <c r="GW72" i="2"/>
  <c r="GW73" i="2"/>
  <c r="GZ73" i="2" s="1"/>
  <c r="GW74" i="2"/>
  <c r="GW75" i="2"/>
  <c r="GW76" i="2"/>
  <c r="GZ76" i="2" s="1"/>
  <c r="GW77" i="2"/>
  <c r="GW78" i="2"/>
  <c r="GW79" i="2"/>
  <c r="GZ79" i="2" s="1"/>
  <c r="GW80" i="2"/>
  <c r="GW81" i="2"/>
  <c r="GW82" i="2"/>
  <c r="GZ82" i="2" s="1"/>
  <c r="GW83" i="2"/>
  <c r="GW84" i="2"/>
  <c r="GW85" i="2"/>
  <c r="GZ85" i="2" s="1"/>
  <c r="GW86" i="2"/>
  <c r="GW87" i="2"/>
  <c r="GW88" i="2"/>
  <c r="GZ88" i="2" s="1"/>
  <c r="GW89" i="2"/>
  <c r="GW90" i="2"/>
  <c r="GW91" i="2"/>
  <c r="GZ91" i="2" s="1"/>
  <c r="GW92" i="2"/>
  <c r="GW93" i="2"/>
  <c r="GW94" i="2"/>
  <c r="GZ94" i="2" s="1"/>
  <c r="GW95" i="2"/>
  <c r="GW96" i="2"/>
  <c r="GW97" i="2"/>
  <c r="GZ97" i="2" s="1"/>
  <c r="GW98" i="2"/>
  <c r="GW99" i="2"/>
  <c r="GW100" i="2"/>
  <c r="GZ100" i="2" s="1"/>
  <c r="GW101" i="2"/>
  <c r="GW102" i="2"/>
  <c r="GW103" i="2"/>
  <c r="GZ103" i="2" s="1"/>
  <c r="HA103" i="2" s="1"/>
  <c r="GW104" i="2"/>
  <c r="GW105" i="2"/>
  <c r="GW106" i="2"/>
  <c r="GZ106" i="2" s="1"/>
  <c r="GW107" i="2"/>
  <c r="GW108" i="2"/>
  <c r="GW109" i="2"/>
  <c r="GZ109" i="2" s="1"/>
  <c r="GW110" i="2"/>
  <c r="GW111" i="2"/>
  <c r="GW112" i="2"/>
  <c r="GZ112" i="2" s="1"/>
  <c r="GW113" i="2"/>
  <c r="GW114" i="2"/>
  <c r="GW115" i="2"/>
  <c r="GZ115" i="2" s="1"/>
  <c r="GW116" i="2"/>
  <c r="GW117" i="2"/>
  <c r="GW118" i="2"/>
  <c r="GZ118" i="2" s="1"/>
  <c r="HA118" i="2" s="1"/>
  <c r="GW119" i="2"/>
  <c r="GW120" i="2"/>
  <c r="GW121" i="2"/>
  <c r="GZ121" i="2" s="1"/>
  <c r="HA121" i="2" s="1"/>
  <c r="GW122" i="2"/>
  <c r="GW123" i="2"/>
  <c r="GW124" i="2"/>
  <c r="GZ124" i="2" s="1"/>
  <c r="GW125" i="2"/>
  <c r="GW126" i="2"/>
  <c r="GW127" i="2"/>
  <c r="GZ127" i="2" s="1"/>
  <c r="GW128" i="2"/>
  <c r="GW129" i="2"/>
  <c r="GW130" i="2"/>
  <c r="GZ130" i="2" s="1"/>
  <c r="GW131" i="2"/>
  <c r="GW132" i="2"/>
  <c r="GW133" i="2"/>
  <c r="GZ133" i="2" s="1"/>
  <c r="GW134" i="2"/>
  <c r="GW135" i="2"/>
  <c r="GW136" i="2"/>
  <c r="GZ136" i="2" s="1"/>
  <c r="GW137" i="2"/>
  <c r="GW138" i="2"/>
  <c r="GW139" i="2"/>
  <c r="GZ139" i="2" s="1"/>
  <c r="GW140" i="2"/>
  <c r="GW141" i="2"/>
  <c r="GW142" i="2"/>
  <c r="GZ142" i="2" s="1"/>
  <c r="GW143" i="2"/>
  <c r="GW144" i="2"/>
  <c r="GW145" i="2"/>
  <c r="GZ145" i="2" s="1"/>
  <c r="GW146" i="2"/>
  <c r="GW147" i="2"/>
  <c r="GW148" i="2"/>
  <c r="GZ148" i="2" s="1"/>
  <c r="GW149" i="2"/>
  <c r="GW150" i="2"/>
  <c r="GW151" i="2"/>
  <c r="GZ151" i="2" s="1"/>
  <c r="GW152" i="2"/>
  <c r="GW153" i="2"/>
  <c r="GW154" i="2"/>
  <c r="GZ154" i="2" s="1"/>
  <c r="GW155" i="2"/>
  <c r="GW156" i="2"/>
  <c r="GW157" i="2"/>
  <c r="GZ157" i="2" s="1"/>
  <c r="HA157" i="2" s="1"/>
  <c r="GW158" i="2"/>
  <c r="GW159" i="2"/>
  <c r="GW160" i="2"/>
  <c r="GZ160" i="2" s="1"/>
  <c r="GW161" i="2"/>
  <c r="GW162" i="2"/>
  <c r="GW163" i="2"/>
  <c r="GZ163" i="2" s="1"/>
  <c r="GW164" i="2"/>
  <c r="GW165" i="2"/>
  <c r="GW166" i="2"/>
  <c r="GZ166" i="2" s="1"/>
  <c r="GW167" i="2"/>
  <c r="GW168" i="2"/>
  <c r="GW169" i="2"/>
  <c r="GZ169" i="2" s="1"/>
  <c r="GW170" i="2"/>
  <c r="GW171" i="2"/>
  <c r="GW172" i="2"/>
  <c r="GZ172" i="2" s="1"/>
  <c r="GW173" i="2"/>
  <c r="GW174" i="2"/>
  <c r="GW175" i="2"/>
  <c r="GZ175" i="2" s="1"/>
  <c r="GW176" i="2"/>
  <c r="GW177" i="2"/>
  <c r="GW178" i="2"/>
  <c r="GZ178" i="2" s="1"/>
  <c r="GW179" i="2"/>
  <c r="GW180" i="2"/>
  <c r="GW181" i="2"/>
  <c r="GZ181" i="2" s="1"/>
  <c r="GW182" i="2"/>
  <c r="GW183" i="2"/>
  <c r="GW184" i="2"/>
  <c r="GZ184" i="2" s="1"/>
  <c r="HA184" i="2" s="1"/>
  <c r="GW185" i="2"/>
  <c r="GW186" i="2"/>
  <c r="GW187" i="2"/>
  <c r="GZ187" i="2" s="1"/>
  <c r="GW188" i="2"/>
  <c r="GW189" i="2"/>
  <c r="GW190" i="2"/>
  <c r="GZ190" i="2" s="1"/>
  <c r="HA190" i="2" s="1"/>
  <c r="GW191" i="2"/>
  <c r="GW192" i="2"/>
  <c r="GW193" i="2"/>
  <c r="GZ193" i="2" s="1"/>
  <c r="GW194" i="2"/>
  <c r="GW195" i="2"/>
  <c r="GW196" i="2"/>
  <c r="GZ196" i="2" s="1"/>
  <c r="GW197" i="2"/>
  <c r="GW198" i="2"/>
  <c r="GW199" i="2"/>
  <c r="GZ199" i="2" s="1"/>
  <c r="HA199" i="2" s="1"/>
  <c r="GW200" i="2"/>
  <c r="GW201" i="2"/>
  <c r="GW202" i="2"/>
  <c r="GZ202" i="2" s="1"/>
  <c r="HA202" i="2" s="1"/>
  <c r="GW203" i="2"/>
  <c r="GW204" i="2"/>
  <c r="GW205" i="2"/>
  <c r="GZ205" i="2" s="1"/>
  <c r="GW206" i="2"/>
  <c r="GW207" i="2"/>
  <c r="GW208" i="2"/>
  <c r="GZ208" i="2" s="1"/>
  <c r="GW209" i="2"/>
  <c r="GW210" i="2"/>
  <c r="GW211" i="2"/>
  <c r="GZ211" i="2" s="1"/>
  <c r="GW212" i="2"/>
  <c r="GW213" i="2"/>
  <c r="GW214" i="2"/>
  <c r="GZ214" i="2" s="1"/>
  <c r="GW215" i="2"/>
  <c r="GW216" i="2"/>
  <c r="GW217" i="2"/>
  <c r="GZ217" i="2" s="1"/>
  <c r="HA217" i="2" s="1"/>
  <c r="GW218" i="2"/>
  <c r="GW219" i="2"/>
  <c r="GW220" i="2"/>
  <c r="GZ220" i="2" s="1"/>
  <c r="GW221" i="2"/>
  <c r="GW222" i="2"/>
  <c r="GW223" i="2"/>
  <c r="GZ223" i="2" s="1"/>
  <c r="GW224" i="2"/>
  <c r="GW225" i="2"/>
  <c r="GW226" i="2"/>
  <c r="GZ226" i="2" s="1"/>
  <c r="GW227" i="2"/>
  <c r="GW228" i="2"/>
  <c r="GW229" i="2"/>
  <c r="GZ229" i="2" s="1"/>
  <c r="GW230" i="2"/>
  <c r="GW231" i="2"/>
  <c r="GW232" i="2"/>
  <c r="GZ232" i="2" s="1"/>
  <c r="GW233" i="2"/>
  <c r="GW234" i="2"/>
  <c r="GW235" i="2"/>
  <c r="GZ235" i="2" s="1"/>
  <c r="GW236" i="2"/>
  <c r="GW237" i="2"/>
  <c r="GW238" i="2"/>
  <c r="GZ238" i="2" s="1"/>
  <c r="GW239" i="2"/>
  <c r="GW240" i="2"/>
  <c r="GW241" i="2"/>
  <c r="GZ241" i="2" s="1"/>
  <c r="GW242" i="2"/>
  <c r="GW243" i="2"/>
  <c r="GW244" i="2"/>
  <c r="GZ244" i="2" s="1"/>
  <c r="GW245" i="2"/>
  <c r="GW246" i="2"/>
  <c r="GW247" i="2"/>
  <c r="GZ247" i="2" s="1"/>
  <c r="GW248" i="2"/>
  <c r="GW249" i="2"/>
  <c r="GW250" i="2"/>
  <c r="GZ250" i="2" s="1"/>
  <c r="HA250" i="2" s="1"/>
  <c r="GW251" i="2"/>
  <c r="GW252" i="2"/>
  <c r="GW253" i="2"/>
  <c r="GZ253" i="2" s="1"/>
  <c r="HA253" i="2" s="1"/>
  <c r="GW254" i="2"/>
  <c r="GW255" i="2"/>
  <c r="GW256" i="2"/>
  <c r="GZ256" i="2" s="1"/>
  <c r="GW257" i="2"/>
  <c r="GW258" i="2"/>
  <c r="GW259" i="2"/>
  <c r="GZ259" i="2" s="1"/>
  <c r="GW260" i="2"/>
  <c r="GW261" i="2"/>
  <c r="GW262" i="2"/>
  <c r="GZ262" i="2" s="1"/>
  <c r="GW263" i="2"/>
  <c r="GW264" i="2"/>
  <c r="GW265" i="2"/>
  <c r="GZ265" i="2" s="1"/>
  <c r="HA265" i="2" s="1"/>
  <c r="GW266" i="2"/>
  <c r="GW267" i="2"/>
  <c r="GW268" i="2"/>
  <c r="GZ268" i="2" s="1"/>
  <c r="HA268" i="2" s="1"/>
  <c r="GW269" i="2"/>
  <c r="GW270" i="2"/>
  <c r="GW271" i="2"/>
  <c r="GZ271" i="2" s="1"/>
  <c r="GW272" i="2"/>
  <c r="GW273" i="2"/>
  <c r="GW274" i="2"/>
  <c r="GZ274" i="2" s="1"/>
  <c r="HA274" i="2" s="1"/>
  <c r="GW275" i="2"/>
  <c r="GW276" i="2"/>
  <c r="GW277" i="2"/>
  <c r="GZ277" i="2" s="1"/>
  <c r="HA277" i="2" s="1"/>
  <c r="GW278" i="2"/>
  <c r="GW279" i="2"/>
  <c r="GW280" i="2"/>
  <c r="GZ280" i="2" s="1"/>
  <c r="GW281" i="2"/>
  <c r="GW282" i="2"/>
  <c r="GW283" i="2"/>
  <c r="GZ283" i="2" s="1"/>
  <c r="GW284" i="2"/>
  <c r="GW285" i="2"/>
  <c r="GW286" i="2"/>
  <c r="GZ286" i="2" s="1"/>
  <c r="GW287" i="2"/>
  <c r="GW288" i="2"/>
  <c r="GZ289" i="2"/>
  <c r="GW290" i="2"/>
  <c r="GW291" i="2"/>
  <c r="GW292" i="2"/>
  <c r="GZ292" i="2" s="1"/>
  <c r="HA292" i="2" s="1"/>
  <c r="GW293" i="2"/>
  <c r="GW294" i="2"/>
  <c r="GW295" i="2"/>
  <c r="GZ295" i="2" s="1"/>
  <c r="GW296" i="2"/>
  <c r="GW297" i="2"/>
  <c r="GW298" i="2"/>
  <c r="GZ298" i="2" s="1"/>
  <c r="GW299" i="2"/>
  <c r="GW300" i="2"/>
  <c r="GW301" i="2"/>
  <c r="GZ301" i="2" s="1"/>
  <c r="GW302" i="2"/>
  <c r="GW303" i="2"/>
  <c r="GW304" i="2"/>
  <c r="GZ304" i="2" s="1"/>
  <c r="GW305" i="2"/>
  <c r="GW306" i="2"/>
  <c r="GW307" i="2"/>
  <c r="GZ307" i="2" s="1"/>
  <c r="HA307" i="2" s="1"/>
  <c r="GW308" i="2"/>
  <c r="GW309" i="2"/>
  <c r="GW310" i="2"/>
  <c r="GZ310" i="2" s="1"/>
  <c r="GW311" i="2"/>
  <c r="GW312" i="2"/>
  <c r="GW313" i="2"/>
  <c r="GZ313" i="2" s="1"/>
  <c r="GW314" i="2"/>
  <c r="GW315" i="2"/>
  <c r="GW316" i="2"/>
  <c r="GZ316" i="2" s="1"/>
  <c r="GW317" i="2"/>
  <c r="GW318" i="2"/>
  <c r="GW319" i="2"/>
  <c r="GZ319" i="2" s="1"/>
  <c r="GW320" i="2"/>
  <c r="GW321" i="2"/>
  <c r="GW322" i="2"/>
  <c r="GZ322" i="2" s="1"/>
  <c r="GW323" i="2"/>
  <c r="GW324" i="2"/>
  <c r="GW325" i="2"/>
  <c r="GZ325" i="2" s="1"/>
  <c r="GW326" i="2"/>
  <c r="GW327" i="2"/>
  <c r="GW328" i="2"/>
  <c r="GZ328" i="2" s="1"/>
  <c r="GW329" i="2"/>
  <c r="GW330" i="2"/>
  <c r="GW331" i="2"/>
  <c r="GZ331" i="2" s="1"/>
  <c r="GW332" i="2"/>
  <c r="GW333" i="2"/>
  <c r="GW334" i="2"/>
  <c r="GZ334" i="2" s="1"/>
  <c r="GW335" i="2"/>
  <c r="GW336" i="2"/>
  <c r="GW337" i="2"/>
  <c r="GZ337" i="2" s="1"/>
  <c r="GW338" i="2"/>
  <c r="GW339" i="2"/>
  <c r="GW340" i="2"/>
  <c r="GZ340" i="2" s="1"/>
  <c r="GW341" i="2"/>
  <c r="GW342" i="2"/>
  <c r="GW343" i="2"/>
  <c r="GZ343" i="2" s="1"/>
  <c r="GW344" i="2"/>
  <c r="GW345" i="2"/>
  <c r="GW346" i="2"/>
  <c r="GZ346" i="2" s="1"/>
  <c r="GW347" i="2"/>
  <c r="GW348" i="2"/>
  <c r="GW349" i="2"/>
  <c r="GZ349" i="2" s="1"/>
  <c r="GW350" i="2"/>
  <c r="GW351" i="2"/>
  <c r="GW352" i="2"/>
  <c r="GZ352" i="2" s="1"/>
  <c r="GW353" i="2"/>
  <c r="GW354" i="2"/>
  <c r="GW355" i="2"/>
  <c r="GZ355" i="2" s="1"/>
  <c r="GW356" i="2"/>
  <c r="GW357" i="2"/>
  <c r="GW358" i="2"/>
  <c r="GZ358" i="2" s="1"/>
  <c r="HA358" i="2" s="1"/>
  <c r="GW359" i="2"/>
  <c r="GW360" i="2"/>
  <c r="GW361" i="2"/>
  <c r="GZ361" i="2" s="1"/>
  <c r="HA361" i="2" s="1"/>
  <c r="GW362" i="2"/>
  <c r="GW363" i="2"/>
  <c r="GW364" i="2"/>
  <c r="GZ364" i="2" s="1"/>
  <c r="HA364" i="2" s="1"/>
  <c r="GW365" i="2"/>
  <c r="GW366" i="2"/>
  <c r="GW367" i="2"/>
  <c r="GZ367" i="2" s="1"/>
  <c r="GW368" i="2"/>
  <c r="GW369" i="2"/>
  <c r="GW370" i="2"/>
  <c r="GZ370" i="2" s="1"/>
  <c r="GW371" i="2"/>
  <c r="GW372" i="2"/>
  <c r="GW373" i="2"/>
  <c r="GZ373" i="2" s="1"/>
  <c r="HA373" i="2" s="1"/>
  <c r="GW374" i="2"/>
  <c r="GW375" i="2"/>
  <c r="GW376" i="2"/>
  <c r="GZ376" i="2" s="1"/>
  <c r="GW377" i="2"/>
  <c r="GW378" i="2"/>
  <c r="GW379" i="2"/>
  <c r="GZ379" i="2" s="1"/>
  <c r="GW380" i="2"/>
  <c r="GW381" i="2"/>
  <c r="GW382" i="2"/>
  <c r="GZ382" i="2" s="1"/>
  <c r="GW383" i="2"/>
  <c r="GW384" i="2"/>
  <c r="GW385" i="2"/>
  <c r="GZ385" i="2" s="1"/>
  <c r="GW386" i="2"/>
  <c r="GW387" i="2"/>
  <c r="GW388" i="2"/>
  <c r="GZ388" i="2" s="1"/>
  <c r="HA388" i="2" s="1"/>
  <c r="GW389" i="2"/>
  <c r="GW390" i="2"/>
  <c r="GW391" i="2"/>
  <c r="GZ391" i="2" s="1"/>
  <c r="GW392" i="2"/>
  <c r="GW393" i="2"/>
  <c r="GW394" i="2"/>
  <c r="GZ394" i="2" s="1"/>
  <c r="GW395" i="2"/>
  <c r="GW396" i="2"/>
  <c r="GW397" i="2"/>
  <c r="GZ397" i="2" s="1"/>
  <c r="GW398" i="2"/>
  <c r="GW399" i="2"/>
  <c r="GW400" i="2"/>
  <c r="GZ400" i="2" s="1"/>
  <c r="GW401" i="2"/>
  <c r="GW402" i="2"/>
  <c r="GW403" i="2"/>
  <c r="GZ403" i="2" s="1"/>
  <c r="HA403" i="2" s="1"/>
  <c r="GW404" i="2"/>
  <c r="GW405" i="2"/>
  <c r="GW406" i="2"/>
  <c r="GZ406" i="2" s="1"/>
  <c r="GW407" i="2"/>
  <c r="GW408" i="2"/>
  <c r="GW409" i="2"/>
  <c r="GZ409" i="2" s="1"/>
  <c r="GW410" i="2"/>
  <c r="GW411" i="2"/>
  <c r="GW412" i="2"/>
  <c r="GZ412" i="2" s="1"/>
  <c r="GW413" i="2"/>
  <c r="GW414" i="2"/>
  <c r="GW415" i="2"/>
  <c r="GZ415" i="2" s="1"/>
  <c r="GW416" i="2"/>
  <c r="GW417" i="2"/>
  <c r="GW418" i="2"/>
  <c r="GZ418" i="2" s="1"/>
  <c r="GW419" i="2"/>
  <c r="GW420" i="2"/>
  <c r="GW421" i="2"/>
  <c r="GZ421" i="2" s="1"/>
  <c r="GW422" i="2"/>
  <c r="GW423" i="2"/>
  <c r="GW424" i="2"/>
  <c r="GZ424" i="2" s="1"/>
  <c r="GW425" i="2"/>
  <c r="GW426" i="2"/>
  <c r="GW427" i="2"/>
  <c r="GZ427" i="2" s="1"/>
  <c r="GW428" i="2"/>
  <c r="GW429" i="2"/>
  <c r="GW430" i="2"/>
  <c r="GZ430" i="2" s="1"/>
  <c r="GW431" i="2"/>
  <c r="GW432" i="2"/>
  <c r="GW433" i="2"/>
  <c r="GZ433" i="2" s="1"/>
  <c r="GW434" i="2"/>
  <c r="GW435" i="2"/>
  <c r="GW436" i="2"/>
  <c r="GZ436" i="2" s="1"/>
  <c r="GW437" i="2"/>
  <c r="GW438" i="2"/>
  <c r="GW439" i="2"/>
  <c r="GZ439" i="2" s="1"/>
  <c r="GW440" i="2"/>
  <c r="GW441" i="2"/>
  <c r="GW442" i="2"/>
  <c r="GZ442" i="2" s="1"/>
  <c r="GW443" i="2"/>
  <c r="GW444" i="2"/>
  <c r="GW445" i="2"/>
  <c r="GZ445" i="2" s="1"/>
  <c r="HA445" i="2" s="1"/>
  <c r="GW446" i="2"/>
  <c r="GW447" i="2"/>
  <c r="GW448" i="2"/>
  <c r="GZ448" i="2" s="1"/>
  <c r="GW449" i="2"/>
  <c r="GW450" i="2"/>
  <c r="GW451" i="2"/>
  <c r="GZ451" i="2" s="1"/>
  <c r="GW452" i="2"/>
  <c r="GW453" i="2"/>
  <c r="GW454" i="2"/>
  <c r="GZ454" i="2" s="1"/>
  <c r="HA454" i="2" s="1"/>
  <c r="GW455" i="2"/>
  <c r="GW456" i="2"/>
  <c r="GW457" i="2"/>
  <c r="GZ457" i="2" s="1"/>
  <c r="GW458" i="2"/>
  <c r="GW459" i="2"/>
  <c r="GW460" i="2"/>
  <c r="GZ460" i="2" s="1"/>
  <c r="GW461" i="2"/>
  <c r="GW462" i="2"/>
  <c r="GW463" i="2"/>
  <c r="GZ463" i="2" s="1"/>
  <c r="GW464" i="2"/>
  <c r="GW465" i="2"/>
  <c r="GW466" i="2"/>
  <c r="GZ466" i="2" s="1"/>
  <c r="GW467" i="2"/>
  <c r="GW468" i="2"/>
  <c r="GW469" i="2"/>
  <c r="GZ469" i="2" s="1"/>
  <c r="GW470" i="2"/>
  <c r="GW471" i="2"/>
  <c r="GW472" i="2"/>
  <c r="GZ472" i="2" s="1"/>
  <c r="GW473" i="2"/>
  <c r="GW474" i="2"/>
  <c r="GW475" i="2"/>
  <c r="GZ475" i="2" s="1"/>
  <c r="HA475" i="2" s="1"/>
  <c r="GW476" i="2"/>
  <c r="GW477" i="2"/>
  <c r="GW478" i="2"/>
  <c r="GZ478" i="2" s="1"/>
  <c r="GW479" i="2"/>
  <c r="GW480" i="2"/>
  <c r="GW481" i="2"/>
  <c r="GZ481" i="2" s="1"/>
  <c r="GW482" i="2"/>
  <c r="GW483" i="2"/>
  <c r="GW484" i="2"/>
  <c r="GZ484" i="2" s="1"/>
  <c r="GW485" i="2"/>
  <c r="GW486" i="2"/>
  <c r="GW487" i="2"/>
  <c r="GZ487" i="2" s="1"/>
  <c r="GW488" i="2"/>
  <c r="GW489" i="2"/>
  <c r="GW490" i="2"/>
  <c r="GZ490" i="2" s="1"/>
  <c r="GW491" i="2"/>
  <c r="GW492" i="2"/>
  <c r="GW493" i="2"/>
  <c r="GZ493" i="2" s="1"/>
  <c r="GW494" i="2"/>
  <c r="GW495" i="2"/>
  <c r="GW496" i="2"/>
  <c r="GZ496" i="2" s="1"/>
  <c r="GW497" i="2"/>
  <c r="GW498" i="2"/>
  <c r="GW499" i="2"/>
  <c r="GZ499" i="2" s="1"/>
  <c r="GW500" i="2"/>
  <c r="GW501" i="2"/>
  <c r="GW502" i="2"/>
  <c r="GZ502" i="2" s="1"/>
  <c r="GW503" i="2"/>
  <c r="GW504" i="2"/>
  <c r="GW505" i="2"/>
  <c r="GZ505" i="2" s="1"/>
  <c r="GW506" i="2"/>
  <c r="GW507" i="2"/>
  <c r="GW508" i="2"/>
  <c r="GZ508" i="2" s="1"/>
  <c r="HA508" i="2" s="1"/>
  <c r="GW509" i="2"/>
  <c r="GW510" i="2"/>
  <c r="GW511" i="2"/>
  <c r="GZ511" i="2" s="1"/>
  <c r="GW512" i="2"/>
  <c r="GW513" i="2"/>
  <c r="GW514" i="2"/>
  <c r="GZ514" i="2" s="1"/>
  <c r="GW515" i="2"/>
  <c r="GW516" i="2"/>
  <c r="GW517" i="2"/>
  <c r="GZ517" i="2" s="1"/>
  <c r="GW518" i="2"/>
  <c r="GW519" i="2"/>
  <c r="GW520" i="2"/>
  <c r="GZ520" i="2" s="1"/>
  <c r="GW521" i="2"/>
  <c r="GW522" i="2"/>
  <c r="GW523" i="2"/>
  <c r="GZ523" i="2" s="1"/>
  <c r="GW524" i="2"/>
  <c r="GW525" i="2"/>
  <c r="GW526" i="2"/>
  <c r="GZ526" i="2" s="1"/>
  <c r="GW527" i="2"/>
  <c r="GW528" i="2"/>
  <c r="GW529" i="2"/>
  <c r="GZ529" i="2" s="1"/>
  <c r="HA529" i="2" s="1"/>
  <c r="GW530" i="2"/>
  <c r="GW531" i="2"/>
  <c r="GW532" i="2"/>
  <c r="GZ532" i="2" s="1"/>
  <c r="HA532" i="2" s="1"/>
  <c r="GW533" i="2"/>
  <c r="GW534" i="2"/>
  <c r="GW535" i="2"/>
  <c r="GZ535" i="2" s="1"/>
  <c r="HA535" i="2" s="1"/>
  <c r="GW536" i="2"/>
  <c r="GW537" i="2"/>
  <c r="GW538" i="2"/>
  <c r="GZ538" i="2" s="1"/>
  <c r="GW539" i="2"/>
  <c r="GW540" i="2"/>
  <c r="GW541" i="2"/>
  <c r="GZ541" i="2" s="1"/>
  <c r="HA541" i="2" s="1"/>
  <c r="GW542" i="2"/>
  <c r="GW543" i="2"/>
  <c r="GW544" i="2"/>
  <c r="GZ544" i="2" s="1"/>
  <c r="GW545" i="2"/>
  <c r="GW546" i="2"/>
  <c r="GW547" i="2"/>
  <c r="GZ547" i="2" s="1"/>
  <c r="GW548" i="2"/>
  <c r="GW549" i="2"/>
  <c r="GW550" i="2"/>
  <c r="GZ550" i="2" s="1"/>
  <c r="HA550" i="2" s="1"/>
  <c r="GW551" i="2"/>
  <c r="GW552" i="2"/>
  <c r="GW553" i="2"/>
  <c r="GZ553" i="2" s="1"/>
  <c r="GW554" i="2"/>
  <c r="GW555" i="2"/>
  <c r="GW556" i="2"/>
  <c r="GZ556" i="2" s="1"/>
  <c r="GW557" i="2"/>
  <c r="GW558" i="2"/>
  <c r="GW559" i="2"/>
  <c r="GZ559" i="2" s="1"/>
  <c r="GW560" i="2"/>
  <c r="GW561" i="2"/>
  <c r="GW562" i="2"/>
  <c r="GZ562" i="2" s="1"/>
  <c r="GW563" i="2"/>
  <c r="GW564" i="2"/>
  <c r="GW565" i="2"/>
  <c r="GZ565" i="2" s="1"/>
  <c r="GW566" i="2"/>
  <c r="GW567" i="2"/>
  <c r="GW568" i="2"/>
  <c r="GZ568" i="2" s="1"/>
  <c r="GW569" i="2"/>
  <c r="GW570" i="2"/>
  <c r="GW571" i="2"/>
  <c r="GZ571" i="2" s="1"/>
  <c r="HA571" i="2" s="1"/>
  <c r="GW572" i="2"/>
  <c r="GW573" i="2"/>
  <c r="GW574" i="2"/>
  <c r="GZ574" i="2" s="1"/>
  <c r="GW575" i="2"/>
  <c r="GW576" i="2"/>
  <c r="GW577" i="2"/>
  <c r="GZ577" i="2" s="1"/>
  <c r="GW578" i="2"/>
  <c r="GW579" i="2"/>
  <c r="GW580" i="2"/>
  <c r="GZ580" i="2" s="1"/>
  <c r="GW581" i="2"/>
  <c r="GW582" i="2"/>
  <c r="GW583" i="2"/>
  <c r="GZ583" i="2" s="1"/>
  <c r="GW584" i="2"/>
  <c r="GW585" i="2"/>
  <c r="GW586" i="2"/>
  <c r="GZ586" i="2" s="1"/>
  <c r="GW587" i="2"/>
  <c r="GW588" i="2"/>
  <c r="GW589" i="2"/>
  <c r="GZ589" i="2" s="1"/>
  <c r="GW590" i="2"/>
  <c r="GW591" i="2"/>
  <c r="GW592" i="2"/>
  <c r="GZ592" i="2" s="1"/>
  <c r="GW593" i="2"/>
  <c r="GW594" i="2"/>
  <c r="GW595" i="2"/>
  <c r="GZ595" i="2" s="1"/>
  <c r="GW596" i="2"/>
  <c r="GW597" i="2"/>
  <c r="GW598" i="2"/>
  <c r="GZ598" i="2" s="1"/>
  <c r="GW599" i="2"/>
  <c r="GW600" i="2"/>
  <c r="GW601" i="2"/>
  <c r="GZ601" i="2" s="1"/>
  <c r="GW602" i="2"/>
  <c r="GW603" i="2"/>
  <c r="GW604" i="2"/>
  <c r="GZ604" i="2" s="1"/>
  <c r="HA604" i="2" s="1"/>
  <c r="GW605" i="2"/>
  <c r="GW606" i="2"/>
  <c r="GW607" i="2"/>
  <c r="GZ607" i="2" s="1"/>
  <c r="GW608" i="2"/>
  <c r="GW609" i="2"/>
  <c r="GW610" i="2"/>
  <c r="GZ610" i="2" s="1"/>
  <c r="GW611" i="2"/>
  <c r="GW612" i="2"/>
  <c r="GW613" i="2"/>
  <c r="GZ613" i="2" s="1"/>
  <c r="GW614" i="2"/>
  <c r="GW615" i="2"/>
  <c r="GW616" i="2"/>
  <c r="GZ616" i="2" s="1"/>
  <c r="GW617" i="2"/>
  <c r="GW618" i="2"/>
  <c r="GW619" i="2"/>
  <c r="GZ619" i="2" s="1"/>
  <c r="HA619" i="2" s="1"/>
  <c r="GW620" i="2"/>
  <c r="GW621" i="2"/>
  <c r="GW622" i="2"/>
  <c r="GZ622" i="2" s="1"/>
  <c r="GW623" i="2"/>
  <c r="GW624" i="2"/>
  <c r="GW625" i="2"/>
  <c r="GZ625" i="2" s="1"/>
  <c r="GW626" i="2"/>
  <c r="GW627" i="2"/>
  <c r="GW628" i="2"/>
  <c r="GZ628" i="2" s="1"/>
  <c r="GW629" i="2"/>
  <c r="GW630" i="2"/>
  <c r="GW631" i="2"/>
  <c r="GZ631" i="2" s="1"/>
  <c r="GW632" i="2"/>
  <c r="GW633" i="2"/>
  <c r="GW634" i="2"/>
  <c r="GZ634" i="2" s="1"/>
  <c r="HA634" i="2" s="1"/>
  <c r="GW635" i="2"/>
  <c r="GW636" i="2"/>
  <c r="GW637" i="2"/>
  <c r="GZ637" i="2" s="1"/>
  <c r="GW638" i="2"/>
  <c r="GW639" i="2"/>
  <c r="GW640" i="2"/>
  <c r="GZ640" i="2" s="1"/>
  <c r="GW641" i="2"/>
  <c r="GW642" i="2"/>
  <c r="GW643" i="2"/>
  <c r="GZ643" i="2" s="1"/>
  <c r="GW644" i="2"/>
  <c r="GW645" i="2"/>
  <c r="GW646" i="2"/>
  <c r="GZ646" i="2" s="1"/>
  <c r="GW647" i="2"/>
  <c r="GW648" i="2"/>
  <c r="GW649" i="2"/>
  <c r="GZ649" i="2" s="1"/>
  <c r="GW650" i="2"/>
  <c r="GW651" i="2"/>
  <c r="GW652" i="2"/>
  <c r="GZ652" i="2" s="1"/>
  <c r="HA652" i="2" s="1"/>
  <c r="GW653" i="2"/>
  <c r="GW654" i="2"/>
  <c r="GW655" i="2"/>
  <c r="GZ655" i="2" s="1"/>
  <c r="GW656" i="2"/>
  <c r="GW657" i="2"/>
  <c r="GW658" i="2"/>
  <c r="GZ658" i="2" s="1"/>
  <c r="GW659" i="2"/>
  <c r="GW660" i="2"/>
  <c r="GW661" i="2"/>
  <c r="GZ661" i="2" s="1"/>
  <c r="GW662" i="2"/>
  <c r="GW663" i="2"/>
  <c r="GW664" i="2"/>
  <c r="GZ664" i="2" s="1"/>
  <c r="GW665" i="2"/>
  <c r="GW666" i="2"/>
  <c r="GW667" i="2"/>
  <c r="GZ667" i="2" s="1"/>
  <c r="GW668" i="2"/>
  <c r="GW669" i="2"/>
  <c r="GW670" i="2"/>
  <c r="GZ670" i="2" s="1"/>
  <c r="GW671" i="2"/>
  <c r="GW672" i="2"/>
  <c r="GW673" i="2"/>
  <c r="GZ673" i="2" s="1"/>
  <c r="HA673" i="2" s="1"/>
  <c r="GW674" i="2"/>
  <c r="GW675" i="2"/>
  <c r="GW676" i="2"/>
  <c r="GZ676" i="2" s="1"/>
  <c r="HA676" i="2" s="1"/>
  <c r="GW677" i="2"/>
  <c r="GW678" i="2"/>
  <c r="GW679" i="2"/>
  <c r="GZ679" i="2" s="1"/>
  <c r="GW680" i="2"/>
  <c r="GW681" i="2"/>
  <c r="GW682" i="2"/>
  <c r="GZ682" i="2" s="1"/>
  <c r="GW683" i="2"/>
  <c r="GW684" i="2"/>
  <c r="GW685" i="2"/>
  <c r="GZ685" i="2" s="1"/>
  <c r="GW686" i="2"/>
  <c r="GW687" i="2"/>
  <c r="GW688" i="2"/>
  <c r="GZ688" i="2" s="1"/>
  <c r="GW689" i="2"/>
  <c r="GW690" i="2"/>
  <c r="GW691" i="2"/>
  <c r="GZ691" i="2" s="1"/>
  <c r="GW692" i="2"/>
  <c r="GW693" i="2"/>
  <c r="GW694" i="2"/>
  <c r="GZ694" i="2" s="1"/>
  <c r="HA694" i="2" s="1"/>
  <c r="GW695" i="2"/>
  <c r="GW696" i="2"/>
  <c r="GW697" i="2"/>
  <c r="GZ697" i="2" s="1"/>
  <c r="GW698" i="2"/>
  <c r="GW699" i="2"/>
  <c r="GW700" i="2"/>
  <c r="GZ700" i="2" s="1"/>
  <c r="GW701" i="2"/>
  <c r="GW702" i="2"/>
  <c r="GW703" i="2"/>
  <c r="GZ703" i="2" s="1"/>
  <c r="HA703" i="2" s="1"/>
  <c r="GW704" i="2"/>
  <c r="GW705" i="2"/>
  <c r="GW706" i="2"/>
  <c r="GZ706" i="2" s="1"/>
  <c r="GW707" i="2"/>
  <c r="GW708" i="2"/>
  <c r="GW709" i="2"/>
  <c r="GZ709" i="2" s="1"/>
  <c r="HA709" i="2" s="1"/>
  <c r="GW710" i="2"/>
  <c r="GW711" i="2"/>
  <c r="GW712" i="2"/>
  <c r="GZ712" i="2" s="1"/>
  <c r="GW713" i="2"/>
  <c r="GW714" i="2"/>
  <c r="GW715" i="2"/>
  <c r="GZ715" i="2" s="1"/>
  <c r="HA715" i="2" s="1"/>
  <c r="GW716" i="2"/>
  <c r="GW717" i="2"/>
  <c r="GW718" i="2"/>
  <c r="GZ718" i="2" s="1"/>
  <c r="HA718" i="2" s="1"/>
  <c r="GW719" i="2"/>
  <c r="GW720" i="2"/>
  <c r="GW721" i="2"/>
  <c r="GZ721" i="2" s="1"/>
  <c r="GW722" i="2"/>
  <c r="GW723" i="2"/>
  <c r="GW724" i="2"/>
  <c r="GZ724" i="2" s="1"/>
  <c r="GW725" i="2"/>
  <c r="GW726" i="2"/>
  <c r="GW727" i="2"/>
  <c r="GZ727" i="2" s="1"/>
  <c r="GW728" i="2"/>
  <c r="GW729" i="2"/>
  <c r="GW730" i="2"/>
  <c r="GZ730" i="2" s="1"/>
  <c r="GW731" i="2"/>
  <c r="GW732" i="2"/>
  <c r="GW733" i="2"/>
  <c r="GZ733" i="2" s="1"/>
  <c r="GW734" i="2"/>
  <c r="GW735" i="2"/>
  <c r="GW736" i="2"/>
  <c r="GZ736" i="2" s="1"/>
  <c r="GW737" i="2"/>
  <c r="GW738" i="2"/>
  <c r="GW739" i="2"/>
  <c r="GZ739" i="2" s="1"/>
  <c r="GW740" i="2"/>
  <c r="GW741" i="2"/>
  <c r="GW742" i="2"/>
  <c r="GZ742" i="2" s="1"/>
  <c r="GW743" i="2"/>
  <c r="GW744" i="2"/>
  <c r="GW745" i="2"/>
  <c r="GZ745" i="2" s="1"/>
  <c r="GW746" i="2"/>
  <c r="GW747" i="2"/>
  <c r="GW748" i="2"/>
  <c r="GZ748" i="2" s="1"/>
  <c r="HA748" i="2" s="1"/>
  <c r="GW749" i="2"/>
  <c r="GW750" i="2"/>
  <c r="GW751" i="2"/>
  <c r="GZ751" i="2" s="1"/>
  <c r="GW752" i="2"/>
  <c r="GW753" i="2"/>
  <c r="GW754" i="2"/>
  <c r="GZ754" i="2" s="1"/>
  <c r="HA754" i="2" s="1"/>
  <c r="GW755" i="2"/>
  <c r="GW756" i="2"/>
  <c r="GW757" i="2"/>
  <c r="GZ757" i="2" s="1"/>
  <c r="GW758" i="2"/>
  <c r="GW759" i="2"/>
  <c r="GW760" i="2"/>
  <c r="GZ760" i="2" s="1"/>
  <c r="GW761" i="2"/>
  <c r="GW762" i="2"/>
  <c r="GW763" i="2"/>
  <c r="GZ763" i="2" s="1"/>
  <c r="GW764" i="2"/>
  <c r="GW765" i="2"/>
  <c r="GW766" i="2"/>
  <c r="GZ766" i="2" s="1"/>
  <c r="GW767" i="2"/>
  <c r="GW768" i="2"/>
  <c r="GW769" i="2"/>
  <c r="GZ769" i="2" s="1"/>
  <c r="HA769" i="2" s="1"/>
  <c r="GW770" i="2"/>
  <c r="GW771" i="2"/>
  <c r="GW772" i="2"/>
  <c r="GZ772" i="2" s="1"/>
  <c r="HA772" i="2" s="1"/>
  <c r="GW773" i="2"/>
  <c r="GW774" i="2"/>
  <c r="GW775" i="2"/>
  <c r="GZ775" i="2" s="1"/>
  <c r="GW776" i="2"/>
  <c r="GW777" i="2"/>
  <c r="GW778" i="2"/>
  <c r="GZ778" i="2" s="1"/>
  <c r="GW779" i="2"/>
  <c r="GW780" i="2"/>
  <c r="GW781" i="2"/>
  <c r="GZ781" i="2" s="1"/>
  <c r="GW782" i="2"/>
  <c r="GW783" i="2"/>
  <c r="GW784" i="2"/>
  <c r="GZ784" i="2" s="1"/>
  <c r="GW785" i="2"/>
  <c r="GW786" i="2"/>
  <c r="GW787" i="2"/>
  <c r="GZ787" i="2" s="1"/>
  <c r="GW788" i="2"/>
  <c r="GW789" i="2"/>
  <c r="GW790" i="2"/>
  <c r="GZ790" i="2" s="1"/>
  <c r="GW791" i="2"/>
  <c r="GW792" i="2"/>
  <c r="GW793" i="2"/>
  <c r="GZ793" i="2" s="1"/>
  <c r="GW794" i="2"/>
  <c r="GW795" i="2"/>
  <c r="GW796" i="2"/>
  <c r="GZ796" i="2" s="1"/>
  <c r="GW797" i="2"/>
  <c r="GW798" i="2"/>
  <c r="GW799" i="2"/>
  <c r="GZ799" i="2" s="1"/>
  <c r="HA799" i="2" s="1"/>
  <c r="GW800" i="2"/>
  <c r="GW801" i="2"/>
  <c r="GW802" i="2"/>
  <c r="GZ802" i="2" s="1"/>
  <c r="HA802" i="2" s="1"/>
  <c r="GW803" i="2"/>
  <c r="GW804" i="2"/>
  <c r="GW805" i="2"/>
  <c r="GZ805" i="2" s="1"/>
  <c r="GW806" i="2"/>
  <c r="GW807" i="2"/>
  <c r="GW808" i="2"/>
  <c r="GZ808" i="2" s="1"/>
  <c r="HA808" i="2" s="1"/>
  <c r="GW809" i="2"/>
  <c r="GW810" i="2"/>
  <c r="GW811" i="2"/>
  <c r="GZ811" i="2" s="1"/>
  <c r="GW812" i="2"/>
  <c r="GW813" i="2"/>
  <c r="GW814" i="2"/>
  <c r="GZ814" i="2" s="1"/>
  <c r="GW815" i="2"/>
  <c r="GW816" i="2"/>
  <c r="GW817" i="2"/>
  <c r="GZ817" i="2" s="1"/>
  <c r="HA817" i="2" s="1"/>
  <c r="GW818" i="2"/>
  <c r="GW819" i="2"/>
  <c r="GW820" i="2"/>
  <c r="GZ820" i="2" s="1"/>
  <c r="GW821" i="2"/>
  <c r="GW822" i="2"/>
  <c r="GW823" i="2"/>
  <c r="GZ823" i="2" s="1"/>
  <c r="GW824" i="2"/>
  <c r="GW825" i="2"/>
  <c r="GW826" i="2"/>
  <c r="GZ826" i="2" s="1"/>
  <c r="HA826" i="2" s="1"/>
  <c r="GW827" i="2"/>
  <c r="GW828" i="2"/>
  <c r="GW829" i="2"/>
  <c r="GZ829" i="2" s="1"/>
  <c r="HA829" i="2" s="1"/>
  <c r="GW830" i="2"/>
  <c r="GW831" i="2"/>
  <c r="GW832" i="2"/>
  <c r="GZ832" i="2" s="1"/>
  <c r="HA832" i="2" s="1"/>
  <c r="GW833" i="2"/>
  <c r="GW834" i="2"/>
  <c r="GW835" i="2"/>
  <c r="GZ835" i="2" s="1"/>
  <c r="GW836" i="2"/>
  <c r="GW837" i="2"/>
  <c r="GW838" i="2"/>
  <c r="GZ838" i="2" s="1"/>
  <c r="GW839" i="2"/>
  <c r="GW840" i="2"/>
  <c r="GW841" i="2"/>
  <c r="GZ841" i="2" s="1"/>
  <c r="GW842" i="2"/>
  <c r="GW843" i="2"/>
  <c r="GW844" i="2"/>
  <c r="GZ844" i="2" s="1"/>
  <c r="GW845" i="2"/>
  <c r="GW846" i="2"/>
  <c r="GW847" i="2"/>
  <c r="GZ847" i="2" s="1"/>
  <c r="HA847" i="2" s="1"/>
  <c r="GW848" i="2"/>
  <c r="GW849" i="2"/>
  <c r="GW850" i="2"/>
  <c r="GZ850" i="2" s="1"/>
  <c r="GW851" i="2"/>
  <c r="GW852" i="2"/>
  <c r="GW853" i="2"/>
  <c r="GZ853" i="2" s="1"/>
  <c r="GW854" i="2"/>
  <c r="GW855" i="2"/>
  <c r="GW856" i="2"/>
  <c r="GZ856" i="2" s="1"/>
  <c r="GW857" i="2"/>
  <c r="GW858" i="2"/>
  <c r="GW859" i="2"/>
  <c r="GZ859" i="2" s="1"/>
  <c r="GW860" i="2"/>
  <c r="GW861" i="2"/>
  <c r="GW862" i="2"/>
  <c r="GZ862" i="2" s="1"/>
  <c r="GW863" i="2"/>
  <c r="GW864" i="2"/>
  <c r="GW865" i="2"/>
  <c r="GZ865" i="2" s="1"/>
  <c r="GW866" i="2"/>
  <c r="GW867" i="2"/>
  <c r="GW868" i="2"/>
  <c r="GZ868" i="2" s="1"/>
  <c r="GW869" i="2"/>
  <c r="GW870" i="2"/>
  <c r="GW871" i="2"/>
  <c r="GZ871" i="2" s="1"/>
  <c r="GW872" i="2"/>
  <c r="GW873" i="2"/>
  <c r="GW874" i="2"/>
  <c r="GZ874" i="2" s="1"/>
  <c r="HA874" i="2" s="1"/>
  <c r="GW875" i="2"/>
  <c r="GW876" i="2"/>
  <c r="GW877" i="2"/>
  <c r="GZ877" i="2" s="1"/>
  <c r="GW878" i="2"/>
  <c r="GW879" i="2"/>
  <c r="GW880" i="2"/>
  <c r="GZ880" i="2" s="1"/>
  <c r="GW881" i="2"/>
  <c r="GW882" i="2"/>
  <c r="GW883" i="2"/>
  <c r="GZ883" i="2" s="1"/>
  <c r="GW884" i="2"/>
  <c r="GW885" i="2"/>
  <c r="GW886" i="2"/>
  <c r="GZ886" i="2" s="1"/>
  <c r="GW887" i="2"/>
  <c r="GW888" i="2"/>
  <c r="GW889" i="2"/>
  <c r="GZ889" i="2" s="1"/>
  <c r="GW890" i="2"/>
  <c r="GW891" i="2"/>
  <c r="GW892" i="2"/>
  <c r="GZ892" i="2" s="1"/>
  <c r="GW893" i="2"/>
  <c r="GW894" i="2"/>
  <c r="GW895" i="2"/>
  <c r="GZ895" i="2" s="1"/>
  <c r="GW896" i="2"/>
  <c r="GW897" i="2"/>
  <c r="GW898" i="2"/>
  <c r="GZ898" i="2" s="1"/>
  <c r="GW899" i="2"/>
  <c r="GW900" i="2"/>
  <c r="GW901" i="2"/>
  <c r="GZ901" i="2" s="1"/>
  <c r="GW902" i="2"/>
  <c r="GW903" i="2"/>
  <c r="GW904" i="2"/>
  <c r="GZ904" i="2" s="1"/>
  <c r="HA904" i="2" s="1"/>
  <c r="GW905" i="2"/>
  <c r="GW906" i="2"/>
  <c r="GW907" i="2"/>
  <c r="GZ907" i="2" s="1"/>
  <c r="GW908" i="2"/>
  <c r="GW909" i="2"/>
  <c r="GW910" i="2"/>
  <c r="GZ910" i="2" s="1"/>
  <c r="GW911" i="2"/>
  <c r="GW912" i="2"/>
  <c r="GW913" i="2"/>
  <c r="GZ913" i="2" s="1"/>
  <c r="HA913" i="2" s="1"/>
  <c r="GW914" i="2"/>
  <c r="GW915" i="2"/>
  <c r="GW916" i="2"/>
  <c r="GZ916" i="2" s="1"/>
  <c r="GW917" i="2"/>
  <c r="GW918" i="2"/>
  <c r="GW919" i="2"/>
  <c r="GZ919" i="2" s="1"/>
  <c r="GW920" i="2"/>
  <c r="GW921" i="2"/>
  <c r="GW922" i="2"/>
  <c r="GZ922" i="2" s="1"/>
  <c r="HA922" i="2" s="1"/>
  <c r="GW923" i="2"/>
  <c r="GW924" i="2"/>
  <c r="GW925" i="2"/>
  <c r="GZ925" i="2" s="1"/>
  <c r="HA925" i="2" s="1"/>
  <c r="GW926" i="2"/>
  <c r="GW927" i="2"/>
  <c r="GW928" i="2"/>
  <c r="GZ928" i="2" s="1"/>
  <c r="HA928" i="2" s="1"/>
  <c r="GW929" i="2"/>
  <c r="GW930" i="2"/>
  <c r="GW931" i="2"/>
  <c r="GZ931" i="2" s="1"/>
  <c r="HA931" i="2" s="1"/>
  <c r="GW932" i="2"/>
  <c r="GW933" i="2"/>
  <c r="GW934" i="2"/>
  <c r="GZ934" i="2" s="1"/>
  <c r="GW935" i="2"/>
  <c r="GW936" i="2"/>
  <c r="GW937" i="2"/>
  <c r="GZ937" i="2" s="1"/>
  <c r="GW938" i="2"/>
  <c r="GW939" i="2"/>
  <c r="GW940" i="2"/>
  <c r="GZ940" i="2" s="1"/>
  <c r="GW941" i="2"/>
  <c r="GW942" i="2"/>
  <c r="GW943" i="2"/>
  <c r="GZ943" i="2" s="1"/>
  <c r="GW944" i="2"/>
  <c r="GW945" i="2"/>
  <c r="GW946" i="2"/>
  <c r="GZ946" i="2" s="1"/>
  <c r="GW947" i="2"/>
  <c r="GW948" i="2"/>
  <c r="GW949" i="2"/>
  <c r="GZ949" i="2" s="1"/>
  <c r="GW950" i="2"/>
  <c r="GW951" i="2"/>
  <c r="GW952" i="2"/>
  <c r="GZ952" i="2" s="1"/>
  <c r="GW953" i="2"/>
  <c r="GW954" i="2"/>
  <c r="GW955" i="2"/>
  <c r="GZ955" i="2" s="1"/>
  <c r="GW956" i="2"/>
  <c r="GW957" i="2"/>
  <c r="GW958" i="2"/>
  <c r="GZ958" i="2" s="1"/>
  <c r="GW959" i="2"/>
  <c r="GW960" i="2"/>
  <c r="GW961" i="2"/>
  <c r="GZ961" i="2" s="1"/>
  <c r="GW962" i="2"/>
  <c r="GW963" i="2"/>
  <c r="GW964" i="2"/>
  <c r="GZ964" i="2" s="1"/>
  <c r="GW965" i="2"/>
  <c r="GW966" i="2"/>
  <c r="GW967" i="2"/>
  <c r="GZ967" i="2" s="1"/>
  <c r="GW968" i="2"/>
  <c r="GW969" i="2"/>
  <c r="GW970" i="2"/>
  <c r="GZ970" i="2" s="1"/>
  <c r="HA970" i="2" s="1"/>
  <c r="GW971" i="2"/>
  <c r="GW972" i="2"/>
  <c r="GW973" i="2"/>
  <c r="GZ973" i="2" s="1"/>
  <c r="GW974" i="2"/>
  <c r="GW975" i="2"/>
  <c r="GW976" i="2"/>
  <c r="GZ976" i="2" s="1"/>
  <c r="GW977" i="2"/>
  <c r="GW978" i="2"/>
  <c r="GW979" i="2"/>
  <c r="GZ979" i="2" s="1"/>
  <c r="GW980" i="2"/>
  <c r="GW981" i="2"/>
  <c r="GW982" i="2"/>
  <c r="GZ982" i="2" s="1"/>
  <c r="GW983" i="2"/>
  <c r="GW984" i="2"/>
  <c r="GW985" i="2"/>
  <c r="GZ985" i="2" s="1"/>
  <c r="GW986" i="2"/>
  <c r="GW987" i="2"/>
  <c r="GW988" i="2"/>
  <c r="GZ988" i="2" s="1"/>
  <c r="GW989" i="2"/>
  <c r="GW990" i="2"/>
  <c r="GW991" i="2"/>
  <c r="GZ991" i="2" s="1"/>
  <c r="HA991" i="2" s="1"/>
  <c r="GW992" i="2"/>
  <c r="GW993" i="2"/>
  <c r="GW994" i="2"/>
  <c r="GZ994" i="2" s="1"/>
  <c r="GW995" i="2"/>
  <c r="GW996" i="2"/>
  <c r="GW997" i="2"/>
  <c r="GZ997" i="2" s="1"/>
  <c r="GW998" i="2"/>
  <c r="GW999" i="2"/>
  <c r="GW1000" i="2"/>
  <c r="GZ1000" i="2" s="1"/>
  <c r="HA1000" i="2" s="1"/>
  <c r="GW1001" i="2"/>
  <c r="GW1002" i="2"/>
  <c r="GW1003" i="2"/>
  <c r="GZ1003" i="2" s="1"/>
  <c r="HA1003" i="2" s="1"/>
  <c r="GW1004" i="2"/>
  <c r="GW1005" i="2"/>
  <c r="GW1006" i="2"/>
  <c r="GZ1006" i="2" s="1"/>
  <c r="GW1007" i="2"/>
  <c r="GW1008" i="2"/>
  <c r="GW1009" i="2"/>
  <c r="GZ1009" i="2" s="1"/>
  <c r="GW1010" i="2"/>
  <c r="GW1011" i="2"/>
  <c r="GW1012" i="2"/>
  <c r="GZ1012" i="2" s="1"/>
  <c r="GW1013" i="2"/>
  <c r="GW1014" i="2"/>
  <c r="GW1015" i="2"/>
  <c r="GZ1015" i="2" s="1"/>
  <c r="GW1016" i="2"/>
  <c r="GW1017" i="2"/>
  <c r="GW1018" i="2"/>
  <c r="GZ1018" i="2" s="1"/>
  <c r="GW1019" i="2"/>
  <c r="GW1020" i="2"/>
  <c r="GW1021" i="2"/>
  <c r="GZ1021" i="2" s="1"/>
  <c r="HA1021" i="2" s="1"/>
  <c r="GW1022" i="2"/>
  <c r="GW1023" i="2"/>
  <c r="GW1024" i="2"/>
  <c r="GZ1024" i="2" s="1"/>
  <c r="GW1025" i="2"/>
  <c r="GW1026" i="2"/>
  <c r="GW1027" i="2"/>
  <c r="GZ1027" i="2" s="1"/>
  <c r="HA1027" i="2" s="1"/>
  <c r="GW1028" i="2"/>
  <c r="GW1029" i="2"/>
  <c r="GW1030" i="2"/>
  <c r="GZ1030" i="2" s="1"/>
  <c r="GW1031" i="2"/>
  <c r="GW1032" i="2"/>
  <c r="GW1033" i="2"/>
  <c r="GZ1033" i="2" s="1"/>
  <c r="GW1034" i="2"/>
  <c r="GW1035" i="2"/>
  <c r="GW1036" i="2"/>
  <c r="GZ1036" i="2" s="1"/>
  <c r="GW1037" i="2"/>
  <c r="GW1038" i="2"/>
  <c r="GW1039" i="2"/>
  <c r="GZ1039" i="2" s="1"/>
  <c r="GW1040" i="2"/>
  <c r="GW1041" i="2"/>
  <c r="GW1042" i="2"/>
  <c r="GZ1042" i="2" s="1"/>
  <c r="HA1042" i="2" s="1"/>
  <c r="GW1043" i="2"/>
  <c r="GW1044" i="2"/>
  <c r="GW1045" i="2"/>
  <c r="GZ1045" i="2" s="1"/>
  <c r="GW1046" i="2"/>
  <c r="GW1047" i="2"/>
  <c r="GW1048" i="2"/>
  <c r="GZ1048" i="2" s="1"/>
  <c r="GW1049" i="2"/>
  <c r="GW1050" i="2"/>
  <c r="GW1051" i="2"/>
  <c r="GZ1051" i="2" s="1"/>
  <c r="GW1052" i="2"/>
  <c r="GW1053" i="2"/>
  <c r="GW1054" i="2"/>
  <c r="GZ1054" i="2" s="1"/>
  <c r="GW1055" i="2"/>
  <c r="GW1056" i="2"/>
  <c r="GW1057" i="2"/>
  <c r="GZ1057" i="2" s="1"/>
  <c r="GW1058" i="2"/>
  <c r="GW1059" i="2"/>
  <c r="GW1060" i="2"/>
  <c r="GZ1060" i="2" s="1"/>
  <c r="GW1061" i="2"/>
  <c r="GW1062" i="2"/>
  <c r="GW1063" i="2"/>
  <c r="GZ1063" i="2" s="1"/>
  <c r="GW1064" i="2"/>
  <c r="GW1065" i="2"/>
  <c r="GW1066" i="2"/>
  <c r="GZ1066" i="2" s="1"/>
  <c r="GW1067" i="2"/>
  <c r="GW1068" i="2"/>
  <c r="GW1069" i="2"/>
  <c r="GZ1069" i="2" s="1"/>
  <c r="GW1070" i="2"/>
  <c r="GW1071" i="2"/>
  <c r="GW1072" i="2"/>
  <c r="GZ1072" i="2" s="1"/>
  <c r="HA1072" i="2" s="1"/>
  <c r="GW1073" i="2"/>
  <c r="GW1074" i="2"/>
  <c r="GW1075" i="2"/>
  <c r="GZ1075" i="2" s="1"/>
  <c r="GW1076" i="2"/>
  <c r="GW1077" i="2"/>
  <c r="GW1078" i="2"/>
  <c r="GZ1078" i="2" s="1"/>
  <c r="GW1079" i="2"/>
  <c r="GW1080" i="2"/>
  <c r="GW1081" i="2"/>
  <c r="GZ1081" i="2" s="1"/>
  <c r="GW1082" i="2"/>
  <c r="GW1083" i="2"/>
  <c r="GW1084" i="2"/>
  <c r="GZ1084" i="2" s="1"/>
  <c r="GW1085" i="2"/>
  <c r="GW1086" i="2"/>
  <c r="GW1087" i="2"/>
  <c r="GZ1087" i="2" s="1"/>
  <c r="HA1087" i="2" s="1"/>
  <c r="GW1088" i="2"/>
  <c r="GW1089" i="2"/>
  <c r="GW1090" i="2"/>
  <c r="GZ1090" i="2" s="1"/>
  <c r="HA1090" i="2" s="1"/>
  <c r="GW1091" i="2"/>
  <c r="GW1092" i="2"/>
  <c r="GW1093" i="2"/>
  <c r="GZ1093" i="2" s="1"/>
  <c r="GW1094" i="2"/>
  <c r="GW1095" i="2"/>
  <c r="GW1096" i="2"/>
  <c r="GZ1096" i="2" s="1"/>
  <c r="HA1096" i="2" s="1"/>
  <c r="GW1097" i="2"/>
  <c r="GW1098" i="2"/>
  <c r="GW1099" i="2"/>
  <c r="GZ1099" i="2" s="1"/>
  <c r="HA1099" i="2" s="1"/>
  <c r="GW1100" i="2"/>
  <c r="GW1101" i="2"/>
  <c r="GW1102" i="2"/>
  <c r="GZ1102" i="2" s="1"/>
  <c r="GW1103" i="2"/>
  <c r="GW1104" i="2"/>
  <c r="GW1105" i="2"/>
  <c r="GZ1105" i="2" s="1"/>
  <c r="HA1105" i="2" s="1"/>
  <c r="GW1106" i="2"/>
  <c r="GW1107" i="2"/>
  <c r="GW1108" i="2"/>
  <c r="GZ1108" i="2" s="1"/>
  <c r="GW1109" i="2"/>
  <c r="GW1110" i="2"/>
  <c r="GW1111" i="2"/>
  <c r="GZ1111" i="2" s="1"/>
  <c r="GW1112" i="2"/>
  <c r="GW1113" i="2"/>
  <c r="GW1114" i="2"/>
  <c r="GZ1114" i="2" s="1"/>
  <c r="GW1115" i="2"/>
  <c r="GW1116" i="2"/>
  <c r="GW1117" i="2"/>
  <c r="GZ1117" i="2" s="1"/>
  <c r="HA1117" i="2" s="1"/>
  <c r="GW1118" i="2"/>
  <c r="GW1119" i="2"/>
  <c r="GW1120" i="2"/>
  <c r="GZ1120" i="2" s="1"/>
  <c r="GW1121" i="2"/>
  <c r="GW1122" i="2"/>
  <c r="GW1123" i="2"/>
  <c r="GZ1123" i="2" s="1"/>
  <c r="HA1123" i="2" s="1"/>
  <c r="GW1124" i="2"/>
  <c r="GW1125" i="2"/>
  <c r="GW1126" i="2"/>
  <c r="GZ1126" i="2" s="1"/>
  <c r="GW1127" i="2"/>
  <c r="GW1128" i="2"/>
  <c r="GW1129" i="2"/>
  <c r="GZ1129" i="2" s="1"/>
  <c r="GW1130" i="2"/>
  <c r="GW1131" i="2"/>
  <c r="GW1132" i="2"/>
  <c r="GZ1132" i="2" s="1"/>
  <c r="GW1133" i="2"/>
  <c r="GW1134" i="2"/>
  <c r="GW1135" i="2"/>
  <c r="GZ1135" i="2" s="1"/>
  <c r="GW1136" i="2"/>
  <c r="GW1137" i="2"/>
  <c r="GW1138" i="2"/>
  <c r="GZ1138" i="2" s="1"/>
  <c r="HA1138" i="2" s="1"/>
  <c r="GW1139" i="2"/>
  <c r="GW1140" i="2"/>
  <c r="GW1141" i="2"/>
  <c r="GZ1141" i="2" s="1"/>
  <c r="GW1142" i="2"/>
  <c r="GW1143" i="2"/>
  <c r="GW1144" i="2"/>
  <c r="GZ1144" i="2" s="1"/>
  <c r="GW1145" i="2"/>
  <c r="GW1146" i="2"/>
  <c r="GW1147" i="2"/>
  <c r="GZ1147" i="2" s="1"/>
  <c r="GW1148" i="2"/>
  <c r="GW1149" i="2"/>
  <c r="GW1150" i="2"/>
  <c r="GZ1150" i="2" s="1"/>
  <c r="GW1151" i="2"/>
  <c r="GW1152" i="2"/>
  <c r="GW1153" i="2"/>
  <c r="GZ1153" i="2" s="1"/>
  <c r="GW1154" i="2"/>
  <c r="GW1155" i="2"/>
  <c r="GW1156" i="2"/>
  <c r="GZ1156" i="2" s="1"/>
  <c r="GW1157" i="2"/>
  <c r="GW1158" i="2"/>
  <c r="GW1159" i="2"/>
  <c r="GZ1159" i="2" s="1"/>
  <c r="GW1160" i="2"/>
  <c r="GW1161" i="2"/>
  <c r="GW1162" i="2"/>
  <c r="GZ1162" i="2" s="1"/>
  <c r="GW1163" i="2"/>
  <c r="GW1164" i="2"/>
  <c r="GW1165" i="2"/>
  <c r="GZ1165" i="2" s="1"/>
  <c r="GW1166" i="2"/>
  <c r="GW1167" i="2"/>
  <c r="GW1168" i="2"/>
  <c r="GZ1168" i="2" s="1"/>
  <c r="HA1168" i="2" s="1"/>
  <c r="GW1169" i="2"/>
  <c r="GW1170" i="2"/>
  <c r="GW1171" i="2"/>
  <c r="GZ1171" i="2" s="1"/>
  <c r="GW1172" i="2"/>
  <c r="GW1173" i="2"/>
  <c r="GW1174" i="2"/>
  <c r="GZ1174" i="2" s="1"/>
  <c r="GW1175" i="2"/>
  <c r="GW1176" i="2"/>
  <c r="GW1177" i="2"/>
  <c r="GZ1177" i="2" s="1"/>
  <c r="GW1178" i="2"/>
  <c r="GW1179" i="2"/>
  <c r="GW1180" i="2"/>
  <c r="GZ1180" i="2" s="1"/>
  <c r="GW1181" i="2"/>
  <c r="GW1182" i="2"/>
  <c r="GW1183" i="2"/>
  <c r="GZ1183" i="2" s="1"/>
  <c r="HA1183" i="2" s="1"/>
  <c r="GW1184" i="2"/>
  <c r="GW1185" i="2"/>
  <c r="GW1186" i="2"/>
  <c r="GZ1186" i="2" s="1"/>
  <c r="HA1186" i="2" s="1"/>
  <c r="GW1187" i="2"/>
  <c r="GW1188" i="2"/>
  <c r="GW1189" i="2"/>
  <c r="GZ1189" i="2" s="1"/>
  <c r="GW1190" i="2"/>
  <c r="GW1191" i="2"/>
  <c r="GW1192" i="2"/>
  <c r="GZ1192" i="2" s="1"/>
  <c r="HA1192" i="2" s="1"/>
  <c r="GW1193" i="2"/>
  <c r="GW1194" i="2"/>
  <c r="GW1195" i="2"/>
  <c r="GZ1195" i="2" s="1"/>
  <c r="GW1196" i="2"/>
  <c r="GW1197" i="2"/>
  <c r="GW1198" i="2"/>
  <c r="GZ1198" i="2" s="1"/>
  <c r="GW1199" i="2"/>
  <c r="GW1200" i="2"/>
  <c r="GW1201" i="2"/>
  <c r="GZ1201" i="2" s="1"/>
  <c r="HA1201" i="2" s="1"/>
  <c r="GW1202" i="2"/>
  <c r="GW1203" i="2"/>
  <c r="GW1204" i="2"/>
  <c r="GZ1204" i="2" s="1"/>
  <c r="GW1205" i="2"/>
  <c r="GW1206" i="2"/>
  <c r="GW1207" i="2"/>
  <c r="GZ1207" i="2" s="1"/>
  <c r="HA1207" i="2" s="1"/>
  <c r="GW1208" i="2"/>
  <c r="GW1209" i="2"/>
  <c r="GW1210" i="2"/>
  <c r="GZ1210" i="2" s="1"/>
  <c r="HA1210" i="2" s="1"/>
  <c r="GW1211" i="2"/>
  <c r="GW1212" i="2"/>
  <c r="GW1213" i="2"/>
  <c r="GZ1213" i="2" s="1"/>
  <c r="HA1213" i="2" s="1"/>
  <c r="GW1214" i="2"/>
  <c r="GW1215" i="2"/>
  <c r="GW1216" i="2"/>
  <c r="GZ1216" i="2" s="1"/>
  <c r="GW1217" i="2"/>
  <c r="GW1218" i="2"/>
  <c r="GW1219" i="2"/>
  <c r="GZ1219" i="2" s="1"/>
  <c r="HA1219" i="2" s="1"/>
  <c r="GW1220" i="2"/>
  <c r="GW1221" i="2"/>
  <c r="GW1222" i="2"/>
  <c r="GZ1222" i="2" s="1"/>
  <c r="GW1223" i="2"/>
  <c r="GW1224" i="2"/>
  <c r="GW1225" i="2"/>
  <c r="GZ1225" i="2" s="1"/>
  <c r="GW1226" i="2"/>
  <c r="GW1227" i="2"/>
  <c r="GW1228" i="2"/>
  <c r="GZ1228" i="2" s="1"/>
  <c r="GW1229" i="2"/>
  <c r="GW1230" i="2"/>
  <c r="GW1231" i="2"/>
  <c r="GZ1231" i="2" s="1"/>
  <c r="GW1232" i="2"/>
  <c r="GW1233" i="2"/>
  <c r="GW1234" i="2"/>
  <c r="GZ1234" i="2" s="1"/>
  <c r="GW1235" i="2"/>
  <c r="GW1236" i="2"/>
  <c r="GW1237" i="2"/>
  <c r="GZ1237" i="2" s="1"/>
  <c r="GW1238" i="2"/>
  <c r="GW1239" i="2"/>
  <c r="GW1240" i="2"/>
  <c r="GZ1240" i="2" s="1"/>
  <c r="GW1241" i="2"/>
  <c r="GW1242" i="2"/>
  <c r="GW1243" i="2"/>
  <c r="GZ1243" i="2" s="1"/>
  <c r="HA1243" i="2" s="1"/>
  <c r="GW1244" i="2"/>
  <c r="GW1245" i="2"/>
  <c r="GW1246" i="2"/>
  <c r="GZ1246" i="2" s="1"/>
  <c r="GW1247" i="2"/>
  <c r="GW1248" i="2"/>
  <c r="GW1249" i="2"/>
  <c r="GZ1249" i="2" s="1"/>
  <c r="GW1250" i="2"/>
  <c r="GW1251" i="2"/>
  <c r="GW1252" i="2"/>
  <c r="GZ1252" i="2" s="1"/>
  <c r="GW1253" i="2"/>
  <c r="GW1254" i="2"/>
  <c r="GW1255" i="2"/>
  <c r="GZ1255" i="2" s="1"/>
  <c r="GW1256" i="2"/>
  <c r="GW1257" i="2"/>
  <c r="GW1258" i="2"/>
  <c r="GZ1258" i="2" s="1"/>
  <c r="HA1258" i="2" s="1"/>
  <c r="GW1259" i="2"/>
  <c r="GW1260" i="2"/>
  <c r="GW1261" i="2"/>
  <c r="GZ1261" i="2" s="1"/>
  <c r="GW1262" i="2"/>
  <c r="GW1263" i="2"/>
  <c r="GW1264" i="2"/>
  <c r="GZ1264" i="2" s="1"/>
  <c r="HA1264" i="2" s="1"/>
  <c r="GW1265" i="2"/>
  <c r="GW1266" i="2"/>
  <c r="GW1267" i="2"/>
  <c r="GZ1267" i="2" s="1"/>
  <c r="GW1268" i="2"/>
  <c r="GW1269" i="2"/>
  <c r="GW1270" i="2"/>
  <c r="GZ1270" i="2" s="1"/>
  <c r="GW1271" i="2"/>
  <c r="GW1272" i="2"/>
  <c r="GW1273" i="2"/>
  <c r="GZ1273" i="2" s="1"/>
  <c r="GW1274" i="2"/>
  <c r="GW1275" i="2"/>
  <c r="GW1276" i="2"/>
  <c r="GZ1276" i="2" s="1"/>
  <c r="GW1277" i="2"/>
  <c r="GW1278" i="2"/>
  <c r="GW1279" i="2"/>
  <c r="GZ1279" i="2" s="1"/>
  <c r="GW1280" i="2"/>
  <c r="GW1281" i="2"/>
  <c r="GW1282" i="2"/>
  <c r="GZ1282" i="2" s="1"/>
  <c r="GW1283" i="2"/>
  <c r="GW1284" i="2"/>
  <c r="GW1285" i="2"/>
  <c r="GZ1285" i="2" s="1"/>
  <c r="GW1286" i="2"/>
  <c r="GW1287" i="2"/>
  <c r="GW1288" i="2"/>
  <c r="GZ1288" i="2" s="1"/>
  <c r="HA1288" i="2" s="1"/>
  <c r="GW1289" i="2"/>
  <c r="GW1290" i="2"/>
  <c r="GW1291" i="2"/>
  <c r="GZ1291" i="2" s="1"/>
  <c r="GW1292" i="2"/>
  <c r="GW1293" i="2"/>
  <c r="GW1294" i="2"/>
  <c r="GZ1294" i="2" s="1"/>
  <c r="GW1295" i="2"/>
  <c r="GW1296" i="2"/>
  <c r="GW1297" i="2"/>
  <c r="GZ1297" i="2" s="1"/>
  <c r="HA1297" i="2" s="1"/>
  <c r="GW1298" i="2"/>
  <c r="GW1299" i="2"/>
  <c r="GW1300" i="2"/>
  <c r="GZ1300" i="2" s="1"/>
  <c r="GW1301" i="2"/>
  <c r="GW1302" i="2"/>
  <c r="GW1303" i="2"/>
  <c r="GZ1303" i="2" s="1"/>
  <c r="HA1303" i="2" s="1"/>
  <c r="GW1304" i="2"/>
  <c r="GW1305" i="2"/>
  <c r="GW1306" i="2"/>
  <c r="GZ1306" i="2" s="1"/>
  <c r="HA1306" i="2" s="1"/>
  <c r="GW1307" i="2"/>
  <c r="GW1308" i="2"/>
  <c r="GW1309" i="2"/>
  <c r="GZ1309" i="2" s="1"/>
  <c r="HA1309" i="2" s="1"/>
  <c r="GW1310" i="2"/>
  <c r="GW1311" i="2"/>
  <c r="GW1312" i="2"/>
  <c r="GZ1312" i="2" s="1"/>
  <c r="GW1313" i="2"/>
  <c r="GW1314" i="2"/>
  <c r="GW1315" i="2"/>
  <c r="GZ1315" i="2" s="1"/>
  <c r="HA1315" i="2" s="1"/>
  <c r="GW1319" i="2"/>
  <c r="GW1320" i="2"/>
  <c r="GW1321" i="2"/>
  <c r="GZ1321" i="2" s="1"/>
  <c r="GW1322" i="2"/>
  <c r="GW1323" i="2"/>
  <c r="GW1324" i="2"/>
  <c r="GZ1324" i="2" s="1"/>
  <c r="GW1325" i="2"/>
  <c r="GW1326" i="2"/>
  <c r="GW1327" i="2"/>
  <c r="GZ1327" i="2" s="1"/>
  <c r="HA1327" i="2" s="1"/>
  <c r="GW1328" i="2"/>
  <c r="GW1329" i="2"/>
  <c r="GW1330" i="2"/>
  <c r="GZ1330" i="2" s="1"/>
  <c r="GW1331" i="2"/>
  <c r="GW1332" i="2"/>
  <c r="GW1333" i="2"/>
  <c r="GZ1333" i="2" s="1"/>
  <c r="GW1334" i="2"/>
  <c r="GW1335" i="2"/>
  <c r="GW1336" i="2"/>
  <c r="GZ1336" i="2" s="1"/>
  <c r="GW1337" i="2"/>
  <c r="GW1338" i="2"/>
  <c r="GW1339" i="2"/>
  <c r="GZ1339" i="2" s="1"/>
  <c r="GW1340" i="2"/>
  <c r="GW1341" i="2"/>
  <c r="GW1342" i="2"/>
  <c r="GZ1342" i="2" s="1"/>
  <c r="HA1342" i="2" s="1"/>
  <c r="GW1343" i="2"/>
  <c r="GW1344" i="2"/>
  <c r="GW1345" i="2"/>
  <c r="GZ1345" i="2" s="1"/>
  <c r="GW1346" i="2"/>
  <c r="GW1347" i="2"/>
  <c r="GW1348" i="2"/>
  <c r="GZ1348" i="2" s="1"/>
  <c r="HA1348" i="2" s="1"/>
  <c r="GW1349" i="2"/>
  <c r="GW1350" i="2"/>
  <c r="GW1351" i="2"/>
  <c r="GZ1351" i="2" s="1"/>
  <c r="GW1352" i="2"/>
  <c r="GW1353" i="2"/>
  <c r="GW1354" i="2"/>
  <c r="GZ1354" i="2" s="1"/>
  <c r="GW1355" i="2"/>
  <c r="GW1356" i="2"/>
  <c r="GW1357" i="2"/>
  <c r="GZ1357" i="2" s="1"/>
  <c r="GW1358" i="2"/>
  <c r="GW1359" i="2"/>
  <c r="GW1360" i="2"/>
  <c r="GZ1360" i="2" s="1"/>
  <c r="GW1361" i="2"/>
  <c r="GW1362" i="2"/>
  <c r="GW1363" i="2"/>
  <c r="GZ1363" i="2" s="1"/>
  <c r="GW1364" i="2"/>
  <c r="GW1365" i="2"/>
  <c r="GW1366" i="2"/>
  <c r="GZ1366" i="2" s="1"/>
  <c r="GW1367" i="2"/>
  <c r="GW1368" i="2"/>
  <c r="GW1369" i="2"/>
  <c r="GZ1369" i="2" s="1"/>
  <c r="GW1370" i="2"/>
  <c r="GW1371" i="2"/>
  <c r="GW1372" i="2"/>
  <c r="GZ1372" i="2" s="1"/>
  <c r="GW1373" i="2"/>
  <c r="GW1374" i="2"/>
  <c r="GW1375" i="2"/>
  <c r="GZ1375" i="2" s="1"/>
  <c r="GW1376" i="2"/>
  <c r="GW1377" i="2"/>
  <c r="GW1378" i="2"/>
  <c r="GZ1378" i="2" s="1"/>
  <c r="GW1379" i="2"/>
  <c r="GW1380" i="2"/>
  <c r="GW1381" i="2"/>
  <c r="GZ1381" i="2" s="1"/>
  <c r="GW1382" i="2"/>
  <c r="GW1383" i="2"/>
  <c r="GW1384" i="2"/>
  <c r="GZ1384" i="2" s="1"/>
  <c r="HA1384" i="2" s="1"/>
  <c r="GW1385" i="2"/>
  <c r="GW1386" i="2"/>
  <c r="GW1387" i="2"/>
  <c r="GZ1387" i="2" s="1"/>
  <c r="HA1387" i="2" s="1"/>
  <c r="GW1388" i="2"/>
  <c r="GW1389" i="2"/>
  <c r="GW1390" i="2"/>
  <c r="GZ1390" i="2" s="1"/>
  <c r="HA1390" i="2" s="1"/>
  <c r="GW1391" i="2"/>
  <c r="GW1392" i="2"/>
  <c r="GW1393" i="2"/>
  <c r="GZ1393" i="2" s="1"/>
  <c r="GW1394" i="2"/>
  <c r="GW1395" i="2"/>
  <c r="GW1396" i="2"/>
  <c r="GZ1396" i="2" s="1"/>
  <c r="HA1396" i="2" s="1"/>
  <c r="GW1397" i="2"/>
  <c r="GW1398" i="2"/>
  <c r="GW1399" i="2"/>
  <c r="GZ1399" i="2" s="1"/>
  <c r="HA1399" i="2" s="1"/>
  <c r="GW1400" i="2"/>
  <c r="GW1401" i="2"/>
  <c r="GW1402" i="2"/>
  <c r="GZ1402" i="2" s="1"/>
  <c r="GW1403" i="2"/>
  <c r="GW1404" i="2"/>
  <c r="GW1405" i="2"/>
  <c r="GZ1405" i="2" s="1"/>
  <c r="GW1406" i="2"/>
  <c r="GW1407" i="2"/>
  <c r="GW1408" i="2"/>
  <c r="GZ1408" i="2" s="1"/>
  <c r="GW1409" i="2"/>
  <c r="GW1410" i="2"/>
  <c r="GW1411" i="2"/>
  <c r="GZ1411" i="2" s="1"/>
  <c r="GW1412" i="2"/>
  <c r="GW1413" i="2"/>
  <c r="GW1414" i="2"/>
  <c r="GZ1414" i="2" s="1"/>
  <c r="HA1414" i="2" s="1"/>
  <c r="GW1415" i="2"/>
  <c r="GW1416" i="2"/>
  <c r="GW1417" i="2"/>
  <c r="GZ1417" i="2" s="1"/>
  <c r="GW1418" i="2"/>
  <c r="GW1419" i="2"/>
  <c r="GW1420" i="2"/>
  <c r="GZ1420" i="2" s="1"/>
  <c r="GW1421" i="2"/>
  <c r="GW1422" i="2"/>
  <c r="GW1423" i="2"/>
  <c r="GZ1423" i="2" s="1"/>
  <c r="GW1424" i="2"/>
  <c r="GW1425" i="2"/>
  <c r="GW1426" i="2"/>
  <c r="GZ1426" i="2" s="1"/>
  <c r="GW1427" i="2"/>
  <c r="GW1428" i="2"/>
  <c r="GW1429" i="2"/>
  <c r="GZ1429" i="2" s="1"/>
  <c r="HA1429" i="2" s="1"/>
  <c r="GW1430" i="2"/>
  <c r="GW1431" i="2"/>
  <c r="GW1432" i="2"/>
  <c r="GZ1432" i="2" s="1"/>
  <c r="GW1433" i="2"/>
  <c r="GW1434" i="2"/>
  <c r="GW1435" i="2"/>
  <c r="GZ1435" i="2" s="1"/>
  <c r="GW1436" i="2"/>
  <c r="GW1437" i="2"/>
  <c r="GW1438" i="2"/>
  <c r="GZ1438" i="2" s="1"/>
  <c r="GW1439" i="2"/>
  <c r="GW1440" i="2"/>
  <c r="GW1441" i="2"/>
  <c r="GZ1441" i="2" s="1"/>
  <c r="GW1442" i="2"/>
  <c r="GW1443" i="2"/>
  <c r="GW1444" i="2"/>
  <c r="GZ1444" i="2" s="1"/>
  <c r="HA1444" i="2" s="1"/>
  <c r="GW1445" i="2"/>
  <c r="GW1446" i="2"/>
  <c r="GW1447" i="2"/>
  <c r="GZ1447" i="2" s="1"/>
  <c r="GW1448" i="2"/>
  <c r="GW1449" i="2"/>
  <c r="GW1450" i="2"/>
  <c r="GZ1450" i="2" s="1"/>
  <c r="GW1451" i="2"/>
  <c r="GW1452" i="2"/>
  <c r="GW1453" i="2"/>
  <c r="GZ1453" i="2" s="1"/>
  <c r="GW1454" i="2"/>
  <c r="GW1455" i="2"/>
  <c r="GW1456" i="2"/>
  <c r="GZ1456" i="2" s="1"/>
  <c r="GW1457" i="2"/>
  <c r="GW1458" i="2"/>
  <c r="GW1459" i="2"/>
  <c r="GZ1459" i="2" s="1"/>
  <c r="GW1460" i="2"/>
  <c r="GW1461" i="2"/>
  <c r="GW1462" i="2"/>
  <c r="GZ1462" i="2" s="1"/>
  <c r="GW1463" i="2"/>
  <c r="GW1464" i="2"/>
  <c r="GW1465" i="2"/>
  <c r="GZ1465" i="2" s="1"/>
  <c r="GW1466" i="2"/>
  <c r="GW1467" i="2"/>
  <c r="GW1468" i="2"/>
  <c r="GZ1468" i="2" s="1"/>
  <c r="GW1469" i="2"/>
  <c r="GW1470" i="2"/>
  <c r="GW1471" i="2"/>
  <c r="GZ1471" i="2" s="1"/>
  <c r="HA1471" i="2" s="1"/>
  <c r="GW1472" i="2"/>
  <c r="GW1473" i="2"/>
  <c r="GW1474" i="2"/>
  <c r="GZ1474" i="2" s="1"/>
  <c r="HA1474" i="2" s="1"/>
  <c r="GW1475" i="2"/>
  <c r="GW1476" i="2"/>
  <c r="GW1477" i="2"/>
  <c r="GZ1477" i="2" s="1"/>
  <c r="HA1477" i="2" s="1"/>
  <c r="GW1478" i="2"/>
  <c r="GW1479" i="2"/>
  <c r="GW1480" i="2"/>
  <c r="GZ1480" i="2" s="1"/>
  <c r="HA1480" i="2" s="1"/>
  <c r="GW1481" i="2"/>
  <c r="GW1482" i="2"/>
  <c r="GW1483" i="2"/>
  <c r="GZ1483" i="2" s="1"/>
  <c r="GW1484" i="2"/>
  <c r="GW1485" i="2"/>
  <c r="GW1486" i="2"/>
  <c r="GZ1486" i="2" s="1"/>
  <c r="HA1486" i="2" s="1"/>
  <c r="GW1487" i="2"/>
  <c r="GW1488" i="2"/>
  <c r="GW1489" i="2"/>
  <c r="GZ1489" i="2" s="1"/>
  <c r="GW1490" i="2"/>
  <c r="GW1491" i="2"/>
  <c r="GW1492" i="2"/>
  <c r="GZ1492" i="2" s="1"/>
  <c r="GW1493" i="2"/>
  <c r="GW1494" i="2"/>
  <c r="GW1495" i="2"/>
  <c r="GZ1495" i="2" s="1"/>
  <c r="GW1496" i="2"/>
  <c r="GW1497" i="2"/>
  <c r="GW1498" i="2"/>
  <c r="GZ1498" i="2" s="1"/>
  <c r="GW1499" i="2"/>
  <c r="GW1500" i="2"/>
  <c r="GW1501" i="2"/>
  <c r="GZ1501" i="2" s="1"/>
  <c r="GW1502" i="2"/>
  <c r="GW1503" i="2"/>
  <c r="GW1504" i="2"/>
  <c r="GZ1504" i="2" s="1"/>
  <c r="GW1505" i="2"/>
  <c r="GW1506" i="2"/>
  <c r="GW1507" i="2"/>
  <c r="GZ1507" i="2" s="1"/>
  <c r="GW1508" i="2"/>
  <c r="GW1509" i="2"/>
  <c r="GW1510" i="2"/>
  <c r="GZ1510" i="2" s="1"/>
  <c r="HA1510" i="2" s="1"/>
  <c r="GW1511" i="2"/>
  <c r="GW1512" i="2"/>
  <c r="GW1513" i="2"/>
  <c r="GZ1513" i="2" s="1"/>
  <c r="GW1514" i="2"/>
  <c r="GW1515" i="2"/>
  <c r="GW1516" i="2"/>
  <c r="GZ1516" i="2" s="1"/>
  <c r="GW1517" i="2"/>
  <c r="GW1518" i="2"/>
  <c r="GW1519" i="2"/>
  <c r="GZ1519" i="2" s="1"/>
  <c r="GW1520" i="2"/>
  <c r="GW1521" i="2"/>
  <c r="GW1522" i="2"/>
  <c r="GZ1522" i="2" s="1"/>
  <c r="GW1523" i="2"/>
  <c r="GW1524" i="2"/>
  <c r="GW1525" i="2"/>
  <c r="GZ1525" i="2" s="1"/>
  <c r="HA1525" i="2" s="1"/>
  <c r="GW1526" i="2"/>
  <c r="GW1527" i="2"/>
  <c r="GW1528" i="2"/>
  <c r="GZ1528" i="2" s="1"/>
  <c r="GW1529" i="2"/>
  <c r="GW1530" i="2"/>
  <c r="GW1531" i="2"/>
  <c r="GZ1531" i="2" s="1"/>
  <c r="HA1531" i="2" s="1"/>
  <c r="GW1532" i="2"/>
  <c r="GW1533" i="2"/>
  <c r="GW1534" i="2"/>
  <c r="GZ1534" i="2" s="1"/>
  <c r="GW1535" i="2"/>
  <c r="GW1536" i="2"/>
  <c r="GW1537" i="2"/>
  <c r="GZ1537" i="2" s="1"/>
  <c r="GW1538" i="2"/>
  <c r="GW1539" i="2"/>
  <c r="GW1540" i="2"/>
  <c r="GZ1540" i="2" s="1"/>
  <c r="GW1541" i="2"/>
  <c r="GW1542" i="2"/>
  <c r="GW1543" i="2"/>
  <c r="GZ1543" i="2" s="1"/>
  <c r="GW1544" i="2"/>
  <c r="GW1545" i="2"/>
  <c r="GW1546" i="2"/>
  <c r="GZ1546" i="2" s="1"/>
  <c r="GW1547" i="2"/>
  <c r="GW1548" i="2"/>
  <c r="GW1549" i="2"/>
  <c r="GZ1549" i="2" s="1"/>
  <c r="GW1550" i="2"/>
  <c r="GW1551" i="2"/>
  <c r="GW1552" i="2"/>
  <c r="GZ1552" i="2" s="1"/>
  <c r="GW1553" i="2"/>
  <c r="GW1554" i="2"/>
  <c r="GW1555" i="2"/>
  <c r="GZ1555" i="2" s="1"/>
  <c r="HA1555" i="2" s="1"/>
  <c r="GW1556" i="2"/>
  <c r="GW1557" i="2"/>
  <c r="GW1558" i="2"/>
  <c r="GZ1558" i="2" s="1"/>
  <c r="GW1559" i="2"/>
  <c r="GW1560" i="2"/>
  <c r="GW1561" i="2"/>
  <c r="GZ1561" i="2" s="1"/>
  <c r="GW1562" i="2"/>
  <c r="GW1563" i="2"/>
  <c r="GW1564" i="2"/>
  <c r="GZ1564" i="2" s="1"/>
  <c r="HA1564" i="2" s="1"/>
  <c r="GW1565" i="2"/>
  <c r="GW1566" i="2"/>
  <c r="GW1567" i="2"/>
  <c r="GZ1567" i="2" s="1"/>
  <c r="GW1568" i="2"/>
  <c r="GW1569" i="2"/>
  <c r="GW1570" i="2"/>
  <c r="GZ1570" i="2" s="1"/>
  <c r="HA1570" i="2" s="1"/>
  <c r="GW1571" i="2"/>
  <c r="GW1572" i="2"/>
  <c r="GW1573" i="2"/>
  <c r="GZ1573" i="2" s="1"/>
  <c r="HA1573" i="2" s="1"/>
  <c r="GW1574" i="2"/>
  <c r="GW1575" i="2"/>
  <c r="GW1576" i="2"/>
  <c r="GZ1576" i="2" s="1"/>
  <c r="HA1576" i="2" s="1"/>
  <c r="GW1577" i="2"/>
  <c r="GW1578" i="2"/>
  <c r="GW1579" i="2"/>
  <c r="GZ1579" i="2" s="1"/>
  <c r="HA1579" i="2" s="1"/>
  <c r="GW1580" i="2"/>
  <c r="GW1581" i="2"/>
  <c r="GW1582" i="2"/>
  <c r="GZ1582" i="2" s="1"/>
  <c r="GW1583" i="2"/>
  <c r="GW1584" i="2"/>
  <c r="GW1585" i="2"/>
  <c r="GZ1585" i="2" s="1"/>
  <c r="GW1586" i="2"/>
  <c r="GW1587" i="2"/>
  <c r="GW1588" i="2"/>
  <c r="GZ1588" i="2" s="1"/>
  <c r="GW1589" i="2"/>
  <c r="GW1590" i="2"/>
  <c r="GW1591" i="2"/>
  <c r="GZ1591" i="2" s="1"/>
  <c r="GW1592" i="2"/>
  <c r="GW1593" i="2"/>
  <c r="GW1594" i="2"/>
  <c r="GZ1594" i="2" s="1"/>
  <c r="GW1595" i="2"/>
  <c r="GW1596" i="2"/>
  <c r="GW1597" i="2"/>
  <c r="GZ1597" i="2" s="1"/>
  <c r="GW1598" i="2"/>
  <c r="GW1599" i="2"/>
  <c r="GW1600" i="2"/>
  <c r="GZ1600" i="2" s="1"/>
  <c r="GW1601" i="2"/>
  <c r="GW1602" i="2"/>
  <c r="GW1603" i="2"/>
  <c r="GZ1603" i="2" s="1"/>
  <c r="HA1603" i="2" s="1"/>
  <c r="GW1604" i="2"/>
  <c r="GW1605" i="2"/>
  <c r="GW1606" i="2"/>
  <c r="GZ1606" i="2" s="1"/>
  <c r="GW1607" i="2"/>
  <c r="GW1608" i="2"/>
  <c r="GW1609" i="2"/>
  <c r="GZ1609" i="2" s="1"/>
  <c r="GW1610" i="2"/>
  <c r="GW1611" i="2"/>
  <c r="GW1612" i="2"/>
  <c r="GZ1612" i="2" s="1"/>
  <c r="HA1612" i="2" s="1"/>
  <c r="GW1613" i="2"/>
  <c r="GW1614" i="2"/>
  <c r="GW1615" i="2"/>
  <c r="GZ1615" i="2" s="1"/>
  <c r="GW1616" i="2"/>
  <c r="GW1617" i="2"/>
  <c r="GW1618" i="2"/>
  <c r="GZ1618" i="2" s="1"/>
  <c r="HA1618" i="2" s="1"/>
  <c r="GW1619" i="2"/>
  <c r="GW1620" i="2"/>
  <c r="GW1621" i="2"/>
  <c r="GZ1621" i="2" s="1"/>
  <c r="HA1621" i="2" s="1"/>
  <c r="GW1622" i="2"/>
  <c r="GW1623" i="2"/>
  <c r="GW1624" i="2"/>
  <c r="GZ1624" i="2" s="1"/>
  <c r="GW1625" i="2"/>
  <c r="GW1626" i="2"/>
  <c r="GW1627" i="2"/>
  <c r="GZ1627" i="2" s="1"/>
  <c r="HA1627" i="2" s="1"/>
  <c r="GW1628" i="2"/>
  <c r="GW1629" i="2"/>
  <c r="GW1630" i="2"/>
  <c r="GZ1630" i="2" s="1"/>
  <c r="HA1630" i="2" s="1"/>
  <c r="GW1631" i="2"/>
  <c r="GW1632" i="2"/>
  <c r="GW1633" i="2"/>
  <c r="GZ1633" i="2" s="1"/>
  <c r="HA1633" i="2" s="1"/>
  <c r="GW1634" i="2"/>
  <c r="GW1635" i="2"/>
  <c r="GW1636" i="2"/>
  <c r="GZ1636" i="2" s="1"/>
  <c r="HA1636" i="2" s="1"/>
  <c r="GW1637" i="2"/>
  <c r="GW1638" i="2"/>
  <c r="GW1639" i="2"/>
  <c r="GZ1639" i="2" s="1"/>
  <c r="GW1640" i="2"/>
  <c r="GW1641" i="2"/>
  <c r="GW1642" i="2"/>
  <c r="GZ1642" i="2" s="1"/>
  <c r="GW1643" i="2"/>
  <c r="GW1644" i="2"/>
  <c r="GW1645" i="2"/>
  <c r="GZ1645" i="2" s="1"/>
  <c r="GW1646" i="2"/>
  <c r="GW1647" i="2"/>
  <c r="GW1648" i="2"/>
  <c r="GZ1648" i="2" s="1"/>
  <c r="HA1648" i="2" s="1"/>
  <c r="GW1649" i="2"/>
  <c r="GW1650" i="2"/>
  <c r="GW1651" i="2"/>
  <c r="GZ1651" i="2" s="1"/>
  <c r="GW1652" i="2"/>
  <c r="GW1653" i="2"/>
  <c r="GW1654" i="2"/>
  <c r="GZ1654" i="2" s="1"/>
  <c r="GW1655" i="2"/>
  <c r="GW1656" i="2"/>
  <c r="GW1657" i="2"/>
  <c r="GZ1657" i="2" s="1"/>
  <c r="GW1658" i="2"/>
  <c r="GW1659" i="2"/>
  <c r="GW1660" i="2"/>
  <c r="GZ1660" i="2" s="1"/>
  <c r="HA1660" i="2" s="1"/>
  <c r="GW1661" i="2"/>
  <c r="GW1662" i="2"/>
  <c r="GW1663" i="2"/>
  <c r="GZ1663" i="2" s="1"/>
  <c r="GW1664" i="2"/>
  <c r="GW1665" i="2"/>
  <c r="GW1666" i="2"/>
  <c r="GZ1666" i="2" s="1"/>
  <c r="GW1667" i="2"/>
  <c r="GW1668" i="2"/>
  <c r="GW1669" i="2"/>
  <c r="GZ1669" i="2" s="1"/>
  <c r="GW1670" i="2"/>
  <c r="GW1671" i="2"/>
  <c r="GW1672" i="2"/>
  <c r="GZ1672" i="2" s="1"/>
  <c r="GW1673" i="2"/>
  <c r="GW1674" i="2"/>
  <c r="GW1675" i="2"/>
  <c r="GZ1675" i="2" s="1"/>
  <c r="GW1676" i="2"/>
  <c r="GW1677" i="2"/>
  <c r="GW1678" i="2"/>
  <c r="GZ1678" i="2" s="1"/>
  <c r="HA1678" i="2" s="1"/>
  <c r="GW1679" i="2"/>
  <c r="GW1680" i="2"/>
  <c r="GW1681" i="2"/>
  <c r="GZ1681" i="2" s="1"/>
  <c r="HA1681" i="2" s="1"/>
  <c r="GW1682" i="2"/>
  <c r="GW1683" i="2"/>
  <c r="GW1684" i="2"/>
  <c r="GZ1684" i="2" s="1"/>
  <c r="HA1684" i="2" s="1"/>
  <c r="GW1685" i="2"/>
  <c r="GW1686" i="2"/>
  <c r="GW1687" i="2"/>
  <c r="GZ1687" i="2" s="1"/>
  <c r="GW1688" i="2"/>
  <c r="GW1689" i="2"/>
  <c r="GW1690" i="2"/>
  <c r="GZ1690" i="2" s="1"/>
  <c r="GW1691" i="2"/>
  <c r="GW1692" i="2"/>
  <c r="GW1693" i="2"/>
  <c r="GZ1693" i="2" s="1"/>
  <c r="GW1694" i="2"/>
  <c r="GW1695" i="2"/>
  <c r="GW1696" i="2"/>
  <c r="GZ1696" i="2" s="1"/>
  <c r="GW1697" i="2"/>
  <c r="GW1698" i="2"/>
  <c r="GW1699" i="2"/>
  <c r="GZ1699" i="2" s="1"/>
  <c r="HA1699" i="2" s="1"/>
  <c r="GW1700" i="2"/>
  <c r="GW1701" i="2"/>
  <c r="GW1702" i="2"/>
  <c r="GZ1702" i="2" s="1"/>
  <c r="GW1703" i="2"/>
  <c r="GW1704" i="2"/>
  <c r="GW1705" i="2"/>
  <c r="GZ1705" i="2" s="1"/>
  <c r="GW1706" i="2"/>
  <c r="GW1707" i="2"/>
  <c r="GW1708" i="2"/>
  <c r="GZ1708" i="2" s="1"/>
  <c r="GW1709" i="2"/>
  <c r="GW1710" i="2"/>
  <c r="GW1711" i="2"/>
  <c r="GZ1711" i="2" s="1"/>
  <c r="GW1712" i="2"/>
  <c r="GW1713" i="2"/>
  <c r="GW1714" i="2"/>
  <c r="GZ1714" i="2" s="1"/>
  <c r="GW1715" i="2"/>
  <c r="GW1716" i="2"/>
  <c r="GW1717" i="2"/>
  <c r="GZ1717" i="2" s="1"/>
  <c r="HA1717" i="2" s="1"/>
  <c r="GW1718" i="2"/>
  <c r="GW1719" i="2"/>
  <c r="GW1720" i="2"/>
  <c r="GZ1720" i="2" s="1"/>
  <c r="GW1721" i="2"/>
  <c r="GW1722" i="2"/>
  <c r="GW1723" i="2"/>
  <c r="GZ1723" i="2" s="1"/>
  <c r="HA1723" i="2" s="1"/>
  <c r="GW1724" i="2"/>
  <c r="GW1725" i="2"/>
  <c r="GW1726" i="2"/>
  <c r="GZ1726" i="2" s="1"/>
  <c r="GW1727" i="2"/>
  <c r="GW1728" i="2"/>
  <c r="GW1729" i="2"/>
  <c r="GZ1729" i="2" s="1"/>
  <c r="GW1730" i="2"/>
  <c r="GW1731" i="2"/>
  <c r="GW1732" i="2"/>
  <c r="GZ1732" i="2" s="1"/>
  <c r="HA1732" i="2" s="1"/>
  <c r="GW1733" i="2"/>
  <c r="GW1734" i="2"/>
  <c r="GW1735" i="2"/>
  <c r="GZ1735" i="2" s="1"/>
  <c r="HA1735" i="2" s="1"/>
  <c r="GW1736" i="2"/>
  <c r="GW1737" i="2"/>
  <c r="GW1738" i="2"/>
  <c r="GZ1738" i="2" s="1"/>
  <c r="GW1739" i="2"/>
  <c r="GW1740" i="2"/>
  <c r="GW1741" i="2"/>
  <c r="GZ1741" i="2" s="1"/>
  <c r="GW1742" i="2"/>
  <c r="GW1743" i="2"/>
  <c r="GW1744" i="2"/>
  <c r="GZ1744" i="2" s="1"/>
  <c r="GW1745" i="2"/>
  <c r="GW1746" i="2"/>
  <c r="GW1747" i="2"/>
  <c r="GZ1747" i="2" s="1"/>
  <c r="GW1748" i="2"/>
  <c r="GW1749" i="2"/>
  <c r="GW1750" i="2"/>
  <c r="GZ1750" i="2" s="1"/>
  <c r="GW1751" i="2"/>
  <c r="GW1752" i="2"/>
  <c r="GW1753" i="2"/>
  <c r="GZ1753" i="2" s="1"/>
  <c r="HA1753" i="2" s="1"/>
  <c r="GW1754" i="2"/>
  <c r="GW1755" i="2"/>
  <c r="GW1756" i="2"/>
  <c r="GZ1756" i="2" s="1"/>
  <c r="HA1756" i="2" s="1"/>
  <c r="GW1757" i="2"/>
  <c r="GW1758" i="2"/>
  <c r="GW1759" i="2"/>
  <c r="GZ1759" i="2" s="1"/>
  <c r="GW1760" i="2"/>
  <c r="GW1761" i="2"/>
  <c r="GW1762" i="2"/>
  <c r="GZ1762" i="2" s="1"/>
  <c r="HA1762" i="2" s="1"/>
  <c r="GW1763" i="2"/>
  <c r="GW1764" i="2"/>
  <c r="GW1765" i="2"/>
  <c r="GZ1765" i="2" s="1"/>
  <c r="HA1765" i="2" s="1"/>
  <c r="GW1766" i="2"/>
  <c r="GW1767" i="2"/>
  <c r="GW1768" i="2"/>
  <c r="GZ1768" i="2" s="1"/>
  <c r="HA1768" i="2" s="1"/>
  <c r="GW1769" i="2"/>
  <c r="GW1770" i="2"/>
  <c r="GW1771" i="2"/>
  <c r="GZ1771" i="2" s="1"/>
  <c r="HA1771" i="2" s="1"/>
  <c r="GW1772" i="2"/>
  <c r="GW1773" i="2"/>
  <c r="GW1774" i="2"/>
  <c r="GZ1774" i="2" s="1"/>
  <c r="HA1774" i="2" s="1"/>
  <c r="GW1775" i="2"/>
  <c r="GW1776" i="2"/>
  <c r="GW1777" i="2"/>
  <c r="GZ1777" i="2" s="1"/>
  <c r="HA1777" i="2" s="1"/>
  <c r="GW1778" i="2"/>
  <c r="GW1779" i="2"/>
  <c r="GW1780" i="2"/>
  <c r="GZ1780" i="2" s="1"/>
  <c r="HA1780" i="2" s="1"/>
  <c r="GW1781" i="2"/>
  <c r="GW1782" i="2"/>
  <c r="GW1783" i="2"/>
  <c r="GZ1783" i="2" s="1"/>
  <c r="HA1783" i="2" s="1"/>
  <c r="GW1784" i="2"/>
  <c r="GW1785" i="2"/>
  <c r="GW1786" i="2"/>
  <c r="GZ1786" i="2" s="1"/>
  <c r="GW1787" i="2"/>
  <c r="GW1788" i="2"/>
  <c r="GW1789" i="2"/>
  <c r="GZ1789" i="2" s="1"/>
  <c r="HA1789" i="2" s="1"/>
  <c r="GW1790" i="2"/>
  <c r="GW1791" i="2"/>
  <c r="GW1792" i="2"/>
  <c r="GZ1792" i="2" s="1"/>
  <c r="GW1793" i="2"/>
  <c r="GW1794" i="2"/>
  <c r="GW1795" i="2"/>
  <c r="GZ1795" i="2" s="1"/>
  <c r="GW1796" i="2"/>
  <c r="GW1797" i="2"/>
  <c r="GW1798" i="2"/>
  <c r="GZ1798" i="2" s="1"/>
  <c r="HA1798" i="2" s="1"/>
  <c r="GW1799" i="2"/>
  <c r="GW1800" i="2"/>
  <c r="GW1801" i="2"/>
  <c r="GZ1801" i="2" s="1"/>
  <c r="GW1802" i="2"/>
  <c r="GW1803" i="2"/>
  <c r="GW1804" i="2"/>
  <c r="GZ1804" i="2" s="1"/>
  <c r="GW1805" i="2"/>
  <c r="GW1806" i="2"/>
  <c r="GW1807" i="2"/>
  <c r="GZ1807" i="2" s="1"/>
  <c r="GW1808" i="2"/>
  <c r="GW1809" i="2"/>
  <c r="GW1810" i="2"/>
  <c r="GZ1810" i="2" s="1"/>
  <c r="GW1811" i="2"/>
  <c r="GW1812" i="2"/>
  <c r="GW1813" i="2"/>
  <c r="GZ1813" i="2" s="1"/>
  <c r="GW1814" i="2"/>
  <c r="GW1815" i="2"/>
  <c r="GW1816" i="2"/>
  <c r="GZ1816" i="2" s="1"/>
  <c r="GW1817" i="2"/>
  <c r="GW1818" i="2"/>
  <c r="GW1819" i="2"/>
  <c r="GZ1819" i="2" s="1"/>
  <c r="GW1820" i="2"/>
  <c r="GW1821" i="2"/>
  <c r="GW1822" i="2"/>
  <c r="GZ1822" i="2" s="1"/>
  <c r="GW1823" i="2"/>
  <c r="GW1824" i="2"/>
  <c r="GW1825" i="2"/>
  <c r="GZ1825" i="2" s="1"/>
  <c r="GW1826" i="2"/>
  <c r="GW1827" i="2"/>
  <c r="GW1828" i="2"/>
  <c r="GZ1828" i="2" s="1"/>
  <c r="HA1828" i="2" s="1"/>
  <c r="GW1829" i="2"/>
  <c r="GW1830" i="2"/>
  <c r="GW1831" i="2"/>
  <c r="GZ1831" i="2" s="1"/>
  <c r="GW1832" i="2"/>
  <c r="GW1833" i="2"/>
  <c r="GW1834" i="2"/>
  <c r="GZ1834" i="2" s="1"/>
  <c r="GW1835" i="2"/>
  <c r="GW1836" i="2"/>
  <c r="GW1837" i="2"/>
  <c r="GZ1837" i="2" s="1"/>
  <c r="GW1838" i="2"/>
  <c r="GW1839" i="2"/>
  <c r="GW1840" i="2"/>
  <c r="GZ1840" i="2" s="1"/>
  <c r="GW1841" i="2"/>
  <c r="GW1842" i="2"/>
  <c r="GW1843" i="2"/>
  <c r="GZ1843" i="2" s="1"/>
  <c r="HA1843" i="2" s="1"/>
  <c r="GW1844" i="2"/>
  <c r="GW1845" i="2"/>
  <c r="GW1846" i="2"/>
  <c r="GZ1846" i="2" s="1"/>
  <c r="GW1847" i="2"/>
  <c r="GW1848" i="2"/>
  <c r="GW1849" i="2"/>
  <c r="GZ1849" i="2" s="1"/>
  <c r="GW1850" i="2"/>
  <c r="GW1851" i="2"/>
  <c r="GW1852" i="2"/>
  <c r="GZ1852" i="2" s="1"/>
  <c r="HA1852" i="2" s="1"/>
  <c r="GW1853" i="2"/>
  <c r="GW1854" i="2"/>
  <c r="GW1855" i="2"/>
  <c r="GZ1855" i="2" s="1"/>
  <c r="GW1856" i="2"/>
  <c r="GW1857" i="2"/>
  <c r="GW1858" i="2"/>
  <c r="GZ1858" i="2" s="1"/>
  <c r="HA1858" i="2" s="1"/>
  <c r="GW1859" i="2"/>
  <c r="GW1860" i="2"/>
  <c r="GW1861" i="2"/>
  <c r="GZ1861" i="2" s="1"/>
  <c r="HA1861" i="2" s="1"/>
  <c r="GW1862" i="2"/>
  <c r="GW1863" i="2"/>
  <c r="GW1864" i="2"/>
  <c r="GZ1864" i="2" s="1"/>
  <c r="HA1864" i="2" s="1"/>
  <c r="GW1865" i="2"/>
  <c r="GW1866" i="2"/>
  <c r="GW1867" i="2"/>
  <c r="GZ1867" i="2" s="1"/>
  <c r="HA1867" i="2" s="1"/>
  <c r="GW1868" i="2"/>
  <c r="GW1869" i="2"/>
  <c r="GW1870" i="2"/>
  <c r="GZ1870" i="2" s="1"/>
  <c r="HA1870" i="2" s="1"/>
  <c r="GW1871" i="2"/>
  <c r="GW1872" i="2"/>
  <c r="GW1873" i="2"/>
  <c r="GZ1873" i="2" s="1"/>
  <c r="GW1874" i="2"/>
  <c r="GW1875" i="2"/>
  <c r="GW1876" i="2"/>
  <c r="GZ1876" i="2" s="1"/>
  <c r="GW1877" i="2"/>
  <c r="GW1878" i="2"/>
  <c r="GW1879" i="2"/>
  <c r="GZ1879" i="2" s="1"/>
  <c r="GW1880" i="2"/>
  <c r="GW1881" i="2"/>
  <c r="GW1882" i="2"/>
  <c r="GZ1882" i="2" s="1"/>
  <c r="GW1883" i="2"/>
  <c r="GW1884" i="2"/>
  <c r="GW1885" i="2"/>
  <c r="GZ1885" i="2" s="1"/>
  <c r="GW1886" i="2"/>
  <c r="GW1887" i="2"/>
  <c r="GW1888" i="2"/>
  <c r="GZ1888" i="2" s="1"/>
  <c r="GW1889" i="2"/>
  <c r="GW1890" i="2"/>
  <c r="GW1891" i="2"/>
  <c r="GZ1891" i="2" s="1"/>
  <c r="HA1891" i="2" s="1"/>
  <c r="GW1892" i="2"/>
  <c r="GW1893" i="2"/>
  <c r="GW1894" i="2"/>
  <c r="GZ1894" i="2" s="1"/>
  <c r="GW1895" i="2"/>
  <c r="GW1896" i="2"/>
  <c r="GW1897" i="2"/>
  <c r="GZ1897" i="2" s="1"/>
  <c r="GW1898" i="2"/>
  <c r="GW1899" i="2"/>
  <c r="GW1900" i="2"/>
  <c r="GZ1900" i="2" s="1"/>
  <c r="GW1901" i="2"/>
  <c r="GW1902" i="2"/>
  <c r="GW1903" i="2"/>
  <c r="GZ1903" i="2" s="1"/>
  <c r="HA1903" i="2" s="1"/>
  <c r="GW1904" i="2"/>
  <c r="GW1905" i="2"/>
  <c r="GW1906" i="2"/>
  <c r="GZ1906" i="2" s="1"/>
  <c r="GW1907" i="2"/>
  <c r="GW1908" i="2"/>
  <c r="GW1909" i="2"/>
  <c r="GZ1909" i="2" s="1"/>
  <c r="GW1910" i="2"/>
  <c r="GW1911" i="2"/>
  <c r="GW1912" i="2"/>
  <c r="GZ1912" i="2" s="1"/>
  <c r="GW1913" i="2"/>
  <c r="GW1914" i="2"/>
  <c r="GW1915" i="2"/>
  <c r="GZ1915" i="2" s="1"/>
  <c r="GW1916" i="2"/>
  <c r="GW1917" i="2"/>
  <c r="GW1918" i="2"/>
  <c r="GZ1918" i="2" s="1"/>
  <c r="GW1919" i="2"/>
  <c r="GW1920" i="2"/>
  <c r="GW1921" i="2"/>
  <c r="GZ1921" i="2" s="1"/>
  <c r="HA1921" i="2" s="1"/>
  <c r="GW1922" i="2"/>
  <c r="GW1923" i="2"/>
  <c r="GW1924" i="2"/>
  <c r="GZ1924" i="2" s="1"/>
  <c r="HA1924" i="2" s="1"/>
  <c r="GW1925" i="2"/>
  <c r="GW1926" i="2"/>
  <c r="GW1927" i="2"/>
  <c r="GZ1927" i="2" s="1"/>
  <c r="GW1928" i="2"/>
  <c r="GW1929" i="2"/>
  <c r="GW1930" i="2"/>
  <c r="GZ1930" i="2" s="1"/>
  <c r="HA1930" i="2" s="1"/>
  <c r="GW1931" i="2"/>
  <c r="GW1932" i="2"/>
  <c r="GW1933" i="2"/>
  <c r="GZ1933" i="2" s="1"/>
  <c r="HA1933" i="2" s="1"/>
  <c r="GW1934" i="2"/>
  <c r="GW1935" i="2"/>
  <c r="GW1936" i="2"/>
  <c r="GZ1936" i="2" s="1"/>
  <c r="GW1937" i="2"/>
  <c r="GW1938" i="2"/>
  <c r="GW1939" i="2"/>
  <c r="GZ1939" i="2" s="1"/>
  <c r="HA1939" i="2" s="1"/>
  <c r="GW1940" i="2"/>
  <c r="GW1941" i="2"/>
  <c r="GW1942" i="2"/>
  <c r="GZ1942" i="2" s="1"/>
  <c r="GW1943" i="2"/>
  <c r="GW1944" i="2"/>
  <c r="GW1945" i="2"/>
  <c r="GZ1945" i="2" s="1"/>
  <c r="HA1945" i="2" s="1"/>
  <c r="GW1946" i="2"/>
  <c r="GW1947" i="2"/>
  <c r="GW1948" i="2"/>
  <c r="GZ1948" i="2" s="1"/>
  <c r="GW1949" i="2"/>
  <c r="GW1950" i="2"/>
  <c r="GW1951" i="2"/>
  <c r="GZ1951" i="2" s="1"/>
  <c r="HA1951" i="2" s="1"/>
  <c r="GW1952" i="2"/>
  <c r="GW1953" i="2"/>
  <c r="GW1954" i="2"/>
  <c r="GZ1954" i="2" s="1"/>
  <c r="GW1955" i="2"/>
  <c r="GW1956" i="2"/>
  <c r="GW1957" i="2"/>
  <c r="GZ1957" i="2" s="1"/>
  <c r="HA1957" i="2" s="1"/>
  <c r="GW1958" i="2"/>
  <c r="GW1959" i="2"/>
  <c r="GW1960" i="2"/>
  <c r="GZ1960" i="2" s="1"/>
  <c r="GW1961" i="2"/>
  <c r="GW1962" i="2"/>
  <c r="GW1963" i="2"/>
  <c r="GZ1963" i="2" s="1"/>
  <c r="HA1963" i="2" s="1"/>
  <c r="GW1964" i="2"/>
  <c r="GW1965" i="2"/>
  <c r="GW1966" i="2"/>
  <c r="GZ1966" i="2" s="1"/>
  <c r="GW1967" i="2"/>
  <c r="GW1968" i="2"/>
  <c r="GW1969" i="2"/>
  <c r="GZ1969" i="2" s="1"/>
  <c r="GW1970" i="2"/>
  <c r="GW1971" i="2"/>
  <c r="GW1972" i="2"/>
  <c r="GZ1972" i="2" s="1"/>
  <c r="GW1973" i="2"/>
  <c r="GW1974" i="2"/>
  <c r="GW1975" i="2"/>
  <c r="GZ1975" i="2" s="1"/>
  <c r="GW1976" i="2"/>
  <c r="GW1977" i="2"/>
  <c r="GW1978" i="2"/>
  <c r="GZ1978" i="2" s="1"/>
  <c r="GW1979" i="2"/>
  <c r="GW1980" i="2"/>
  <c r="GW1981" i="2"/>
  <c r="GZ1981" i="2" s="1"/>
  <c r="HA1981" i="2" s="1"/>
  <c r="GW1982" i="2"/>
  <c r="GW1983" i="2"/>
  <c r="GW1984" i="2"/>
  <c r="GZ1984" i="2" s="1"/>
  <c r="GW1985" i="2"/>
  <c r="GW1986" i="2"/>
  <c r="GW1987" i="2"/>
  <c r="GZ1987" i="2" s="1"/>
  <c r="GW1988" i="2"/>
  <c r="GW1989" i="2"/>
  <c r="GW1990" i="2"/>
  <c r="GZ1990" i="2" s="1"/>
  <c r="GW1991" i="2"/>
  <c r="GW1992" i="2"/>
  <c r="GW1993" i="2"/>
  <c r="GZ1993" i="2" s="1"/>
  <c r="GW1994" i="2"/>
  <c r="GW1995" i="2"/>
  <c r="GW1996" i="2"/>
  <c r="GZ1996" i="2" s="1"/>
  <c r="HA1996" i="2" s="1"/>
  <c r="GW1997" i="2"/>
  <c r="GW1998" i="2"/>
  <c r="GW1999" i="2"/>
  <c r="GZ1999" i="2" s="1"/>
  <c r="GW2000" i="2"/>
  <c r="GW2001" i="2"/>
  <c r="GW2002" i="2"/>
  <c r="GZ2002" i="2" s="1"/>
  <c r="GW2003" i="2"/>
  <c r="GW2004" i="2"/>
  <c r="GW2005" i="2"/>
  <c r="GZ2005" i="2" s="1"/>
  <c r="GW2006" i="2"/>
  <c r="GW2007" i="2"/>
  <c r="GW2008" i="2"/>
  <c r="GZ2008" i="2" s="1"/>
  <c r="GW2009" i="2"/>
  <c r="GW2010" i="2"/>
  <c r="GW2011" i="2"/>
  <c r="GZ2011" i="2" s="1"/>
  <c r="HA2011" i="2" s="1"/>
  <c r="GW2012" i="2"/>
  <c r="GW2013" i="2"/>
  <c r="GW2014" i="2"/>
  <c r="GZ2014" i="2" s="1"/>
  <c r="GW2015" i="2"/>
  <c r="GW2016" i="2"/>
  <c r="GW2017" i="2"/>
  <c r="GZ2017" i="2" s="1"/>
  <c r="HA2017" i="2" s="1"/>
  <c r="GW2018" i="2"/>
  <c r="GW2019" i="2"/>
  <c r="GW2020" i="2"/>
  <c r="GZ2020" i="2" s="1"/>
  <c r="HA2020" i="2" s="1"/>
  <c r="GW2021" i="2"/>
  <c r="GW2022" i="2"/>
  <c r="GW2023" i="2"/>
  <c r="GZ2023" i="2" s="1"/>
  <c r="HA2023" i="2" s="1"/>
  <c r="GW2024" i="2"/>
  <c r="GW2025" i="2"/>
  <c r="GW2026" i="2"/>
  <c r="GZ2026" i="2" s="1"/>
  <c r="HA2026" i="2" s="1"/>
  <c r="GW2027" i="2"/>
  <c r="GW2028" i="2"/>
  <c r="GW2029" i="2"/>
  <c r="GZ2029" i="2" s="1"/>
  <c r="HA2029" i="2" s="1"/>
  <c r="GW2030" i="2"/>
  <c r="GW2031" i="2"/>
  <c r="GW2032" i="2"/>
  <c r="GZ2032" i="2" s="1"/>
  <c r="HA2032" i="2" s="1"/>
  <c r="GW2033" i="2"/>
  <c r="GW2034" i="2"/>
  <c r="GW2035" i="2"/>
  <c r="GZ2035" i="2" s="1"/>
  <c r="HA2035" i="2" s="1"/>
  <c r="GW2036" i="2"/>
  <c r="GW2037" i="2"/>
  <c r="GW2038" i="2"/>
  <c r="GZ2038" i="2" s="1"/>
  <c r="HA2038" i="2" s="1"/>
  <c r="GW2039" i="2"/>
  <c r="GW2040" i="2"/>
  <c r="GW2041" i="2"/>
  <c r="GZ2041" i="2" s="1"/>
  <c r="HA2041" i="2" s="1"/>
  <c r="GW2042" i="2"/>
  <c r="GW2043" i="2"/>
  <c r="GW2044" i="2"/>
  <c r="GZ2044" i="2" s="1"/>
  <c r="HA2044" i="2" s="1"/>
  <c r="GW2045" i="2"/>
  <c r="GW2046" i="2"/>
  <c r="GW2047" i="2"/>
  <c r="GZ2047" i="2" s="1"/>
  <c r="HA2047" i="2" s="1"/>
  <c r="GW2048" i="2"/>
  <c r="GW2049" i="2"/>
  <c r="GW2050" i="2"/>
  <c r="GZ2050" i="2" s="1"/>
  <c r="HA2050" i="2" s="1"/>
  <c r="HA1966" i="2" l="1"/>
  <c r="HA1654" i="2"/>
  <c r="HA1693" i="2"/>
  <c r="HA1501" i="2"/>
  <c r="HA1405" i="2"/>
  <c r="HA1876" i="2"/>
  <c r="HA1492" i="2"/>
  <c r="HA1795" i="2"/>
  <c r="HA1747" i="2"/>
  <c r="HA1651" i="2"/>
  <c r="HA1483" i="2"/>
  <c r="HA1954" i="2"/>
  <c r="HA1786" i="2"/>
  <c r="HA1690" i="2"/>
  <c r="HA1873" i="2"/>
  <c r="HA1801" i="2"/>
  <c r="HA1657" i="2"/>
  <c r="HA1936" i="2"/>
  <c r="HA1792" i="2"/>
  <c r="HA1696" i="2"/>
  <c r="HA1672" i="2"/>
  <c r="HA1408" i="2"/>
  <c r="HA1312" i="2"/>
  <c r="HA1234" i="2"/>
  <c r="HA1225" i="2"/>
  <c r="HA1129" i="2"/>
  <c r="HA1033" i="2"/>
  <c r="HA1216" i="2"/>
  <c r="HA1120" i="2"/>
  <c r="HA1321" i="2"/>
  <c r="HA1990" i="2"/>
  <c r="HA1702" i="2"/>
  <c r="HA1582" i="2"/>
  <c r="HA1465" i="2"/>
  <c r="HA1552" i="2"/>
  <c r="HA1285" i="2"/>
  <c r="HA1879" i="2"/>
  <c r="HA1855" i="2"/>
  <c r="HA1711" i="2"/>
  <c r="HA1543" i="2"/>
  <c r="HA1180" i="2"/>
  <c r="HA1084" i="2"/>
  <c r="HA916" i="2"/>
  <c r="HA820" i="2"/>
  <c r="HA1918" i="2"/>
  <c r="HA1846" i="2"/>
  <c r="HA1750" i="2"/>
  <c r="HA1558" i="2"/>
  <c r="HA1462" i="2"/>
  <c r="HA1291" i="2"/>
  <c r="HA1195" i="2"/>
  <c r="HA1171" i="2"/>
  <c r="HA1075" i="2"/>
  <c r="HA979" i="2"/>
  <c r="HA883" i="2"/>
  <c r="HA811" i="2"/>
  <c r="HA523" i="2"/>
  <c r="HA355" i="2"/>
  <c r="HA259" i="2"/>
  <c r="HA211" i="2"/>
  <c r="HA115" i="2"/>
  <c r="HA1381" i="2"/>
  <c r="HA1468" i="2"/>
  <c r="HA1372" i="2"/>
  <c r="HA1459" i="2"/>
  <c r="HA736" i="2"/>
  <c r="HA640" i="2"/>
  <c r="HA592" i="2"/>
  <c r="HA496" i="2"/>
  <c r="HA1294" i="2"/>
  <c r="HA1198" i="2"/>
  <c r="HA1174" i="2"/>
  <c r="HA1078" i="2"/>
  <c r="HA910" i="2"/>
  <c r="HA1561" i="2"/>
  <c r="HA1189" i="2"/>
  <c r="HA1093" i="2"/>
  <c r="HA997" i="2"/>
  <c r="HA901" i="2"/>
  <c r="HA805" i="2"/>
  <c r="HA1615" i="2"/>
  <c r="HA1276" i="2"/>
  <c r="HA907" i="2"/>
  <c r="HA739" i="2"/>
  <c r="HA643" i="2"/>
  <c r="HA937" i="2"/>
  <c r="HA841" i="2"/>
  <c r="HA553" i="2"/>
  <c r="HA457" i="2"/>
  <c r="HA1024" i="2"/>
  <c r="HA952" i="2"/>
  <c r="HA856" i="2"/>
  <c r="HA1498" i="2"/>
  <c r="HA1402" i="2"/>
  <c r="HA1330" i="2"/>
  <c r="HA1231" i="2"/>
  <c r="HA1111" i="2"/>
  <c r="HA1015" i="2"/>
  <c r="HA871" i="2"/>
  <c r="HA367" i="2"/>
  <c r="HA271" i="2"/>
  <c r="HA763" i="2"/>
  <c r="HA667" i="2"/>
  <c r="HA163" i="2"/>
  <c r="HA43" i="2"/>
  <c r="HA208" i="2"/>
  <c r="HA682" i="2"/>
  <c r="HA538" i="2"/>
  <c r="HA1540" i="2"/>
  <c r="HA1273" i="2"/>
  <c r="HA1177" i="2"/>
  <c r="HA1081" i="2"/>
  <c r="HA1009" i="2"/>
  <c r="HA985" i="2"/>
  <c r="HA889" i="2"/>
  <c r="HA793" i="2"/>
  <c r="HA697" i="2"/>
  <c r="HA790" i="2"/>
  <c r="HA670" i="2"/>
  <c r="HA646" i="2"/>
  <c r="HA613" i="2"/>
  <c r="HA517" i="2"/>
  <c r="HA31" i="2"/>
  <c r="HA385" i="2"/>
  <c r="HA289" i="2"/>
  <c r="HA28" i="2"/>
  <c r="HA241" i="2"/>
  <c r="HA352" i="2"/>
  <c r="HA349" i="2"/>
  <c r="HA154" i="2"/>
  <c r="HA1900" i="2"/>
  <c r="HA1516" i="2"/>
  <c r="HA1249" i="2"/>
  <c r="HA1153" i="2"/>
  <c r="HA1057" i="2"/>
  <c r="HA961" i="2"/>
  <c r="HA865" i="2"/>
  <c r="HA577" i="2"/>
  <c r="HA481" i="2"/>
  <c r="HA409" i="2"/>
  <c r="HA313" i="2"/>
  <c r="HA1987" i="2"/>
  <c r="HA1675" i="2"/>
  <c r="HA1240" i="2"/>
  <c r="HA1144" i="2"/>
  <c r="HA1048" i="2"/>
  <c r="HA880" i="2"/>
  <c r="HA1819" i="2"/>
  <c r="HA1507" i="2"/>
  <c r="HA976" i="2"/>
  <c r="HA1882" i="2"/>
  <c r="HA1810" i="2"/>
  <c r="HA1714" i="2"/>
  <c r="HA1522" i="2"/>
  <c r="HA1426" i="2"/>
  <c r="HA1354" i="2"/>
  <c r="HA1255" i="2"/>
  <c r="HA1135" i="2"/>
  <c r="HA1039" i="2"/>
  <c r="HA943" i="2"/>
  <c r="HA583" i="2"/>
  <c r="HA487" i="2"/>
  <c r="HA415" i="2"/>
  <c r="HA319" i="2"/>
  <c r="HA1897" i="2"/>
  <c r="HA1825" i="2"/>
  <c r="HA1585" i="2"/>
  <c r="HA1345" i="2"/>
  <c r="HA598" i="2"/>
  <c r="HA502" i="2"/>
  <c r="HA406" i="2"/>
  <c r="HA310" i="2"/>
  <c r="HA1984" i="2"/>
  <c r="HA1960" i="2"/>
  <c r="HA1816" i="2"/>
  <c r="HA1720" i="2"/>
  <c r="HA1600" i="2"/>
  <c r="HA1432" i="2"/>
  <c r="HA1336" i="2"/>
  <c r="HA757" i="2"/>
  <c r="HA661" i="2"/>
  <c r="HA205" i="2"/>
  <c r="HA109" i="2"/>
  <c r="HA1423" i="2"/>
  <c r="HA1351" i="2"/>
  <c r="HA796" i="2"/>
  <c r="HA700" i="2"/>
  <c r="HA556" i="2"/>
  <c r="HA460" i="2"/>
  <c r="HA412" i="2"/>
  <c r="HA316" i="2"/>
  <c r="HA49" i="2"/>
  <c r="HA64" i="2"/>
  <c r="HA1915" i="2"/>
  <c r="HA2014" i="2"/>
  <c r="HA1942" i="2"/>
  <c r="HA1894" i="2"/>
  <c r="HA1822" i="2"/>
  <c r="HA1726" i="2"/>
  <c r="HA1606" i="2"/>
  <c r="HA2005" i="2"/>
  <c r="HA1909" i="2"/>
  <c r="HA1837" i="2"/>
  <c r="HA1741" i="2"/>
  <c r="HA1549" i="2"/>
  <c r="HA1453" i="2"/>
  <c r="HA1282" i="2"/>
  <c r="HA1162" i="2"/>
  <c r="HA1066" i="2"/>
  <c r="HA2002" i="2"/>
  <c r="HA1906" i="2"/>
  <c r="HA1834" i="2"/>
  <c r="HA1738" i="2"/>
  <c r="HA1594" i="2"/>
  <c r="HA1546" i="2"/>
  <c r="HA1450" i="2"/>
  <c r="HA1378" i="2"/>
  <c r="HA1279" i="2"/>
  <c r="HA1993" i="2"/>
  <c r="HA1849" i="2"/>
  <c r="HA1729" i="2"/>
  <c r="HA1609" i="2"/>
  <c r="HA1369" i="2"/>
  <c r="HA2008" i="2"/>
  <c r="HA1912" i="2"/>
  <c r="HA1840" i="2"/>
  <c r="HA1744" i="2"/>
  <c r="HA1624" i="2"/>
  <c r="HA1456" i="2"/>
  <c r="HA1360" i="2"/>
  <c r="HA1999" i="2"/>
  <c r="HA1927" i="2"/>
  <c r="HA1831" i="2"/>
  <c r="HA1687" i="2"/>
  <c r="HA1591" i="2"/>
  <c r="HA1519" i="2"/>
  <c r="HA1447" i="2"/>
  <c r="HA1375" i="2"/>
  <c r="HA1252" i="2"/>
  <c r="HA196" i="2"/>
  <c r="HA1156" i="2"/>
  <c r="HA1060" i="2"/>
  <c r="HA988" i="2"/>
  <c r="HA892" i="2"/>
  <c r="HA1597" i="2"/>
  <c r="HA1114" i="2"/>
  <c r="HA1018" i="2"/>
  <c r="HA946" i="2"/>
  <c r="HA850" i="2"/>
  <c r="HA730" i="2"/>
  <c r="HA442" i="2"/>
  <c r="HA346" i="2"/>
  <c r="HA733" i="2"/>
  <c r="HA637" i="2"/>
  <c r="HA835" i="2"/>
  <c r="HA787" i="2"/>
  <c r="HA691" i="2"/>
  <c r="HA187" i="2"/>
  <c r="HA91" i="2"/>
  <c r="HA994" i="2"/>
  <c r="HA898" i="2"/>
  <c r="HA778" i="2"/>
  <c r="HA601" i="2"/>
  <c r="HA505" i="2"/>
  <c r="HA433" i="2"/>
  <c r="HA337" i="2"/>
  <c r="HA25" i="2"/>
  <c r="HA1159" i="2"/>
  <c r="HA1063" i="2"/>
  <c r="HA967" i="2"/>
  <c r="HA781" i="2"/>
  <c r="HA685" i="2"/>
  <c r="HA229" i="2"/>
  <c r="HA133" i="2"/>
  <c r="HA1534" i="2"/>
  <c r="HA1438" i="2"/>
  <c r="HA1366" i="2"/>
  <c r="HA1267" i="2"/>
  <c r="HA1147" i="2"/>
  <c r="HA1051" i="2"/>
  <c r="HA67" i="2"/>
  <c r="HA19" i="2"/>
  <c r="HA1357" i="2"/>
  <c r="HA706" i="2"/>
  <c r="HA1435" i="2"/>
  <c r="HA1363" i="2"/>
  <c r="HA559" i="2"/>
  <c r="HA463" i="2"/>
  <c r="HA391" i="2"/>
  <c r="HA295" i="2"/>
  <c r="HA1537" i="2"/>
  <c r="HA1270" i="2"/>
  <c r="HA1150" i="2"/>
  <c r="HA1054" i="2"/>
  <c r="HA574" i="2"/>
  <c r="HA478" i="2"/>
  <c r="HA1528" i="2"/>
  <c r="HA1261" i="2"/>
  <c r="HA1165" i="2"/>
  <c r="HA1069" i="2"/>
  <c r="HA973" i="2"/>
  <c r="HA877" i="2"/>
  <c r="HA181" i="2"/>
  <c r="HA82" i="2"/>
  <c r="HA145" i="2"/>
  <c r="HA256" i="2"/>
  <c r="HA16" i="2"/>
  <c r="HA238" i="2"/>
  <c r="HA46" i="2"/>
  <c r="HA148" i="2"/>
  <c r="HA955" i="2"/>
  <c r="HA595" i="2"/>
  <c r="HA499" i="2"/>
  <c r="HA427" i="2"/>
  <c r="HA331" i="2"/>
  <c r="HA235" i="2"/>
  <c r="HA139" i="2"/>
  <c r="HA106" i="2"/>
  <c r="HA712" i="2"/>
  <c r="HA616" i="2"/>
  <c r="HA568" i="2"/>
  <c r="HA472" i="2"/>
  <c r="HA232" i="2"/>
  <c r="HA112" i="2"/>
  <c r="HA982" i="2"/>
  <c r="HA886" i="2"/>
  <c r="HA766" i="2"/>
  <c r="HA382" i="2"/>
  <c r="HA286" i="2"/>
  <c r="HA166" i="2"/>
  <c r="HA22" i="2"/>
  <c r="HA589" i="2"/>
  <c r="HA493" i="2"/>
  <c r="HA421" i="2"/>
  <c r="HA325" i="2"/>
  <c r="HA85" i="2"/>
  <c r="HA13" i="2"/>
  <c r="HA1669" i="2"/>
  <c r="HA1333" i="2"/>
  <c r="HA1972" i="2"/>
  <c r="HA1948" i="2"/>
  <c r="HA1804" i="2"/>
  <c r="HA1708" i="2"/>
  <c r="HA1588" i="2"/>
  <c r="HA1420" i="2"/>
  <c r="HA1324" i="2"/>
  <c r="HA745" i="2"/>
  <c r="HA649" i="2"/>
  <c r="HA193" i="2"/>
  <c r="HA97" i="2"/>
  <c r="HA1411" i="2"/>
  <c r="HA1339" i="2"/>
  <c r="HA784" i="2"/>
  <c r="HA688" i="2"/>
  <c r="HA544" i="2"/>
  <c r="HA448" i="2"/>
  <c r="HA400" i="2"/>
  <c r="HA304" i="2"/>
  <c r="HA160" i="2"/>
  <c r="HA40" i="2"/>
  <c r="HA1885" i="2"/>
  <c r="HA1978" i="2"/>
  <c r="HA1666" i="2"/>
  <c r="HA1813" i="2"/>
  <c r="HA1969" i="2"/>
  <c r="HA1705" i="2"/>
  <c r="HA1246" i="2"/>
  <c r="HA1126" i="2"/>
  <c r="HA1030" i="2"/>
  <c r="HA958" i="2"/>
  <c r="HA862" i="2"/>
  <c r="HA1888" i="2"/>
  <c r="HA1504" i="2"/>
  <c r="HA1237" i="2"/>
  <c r="HA1141" i="2"/>
  <c r="HA1045" i="2"/>
  <c r="HA949" i="2"/>
  <c r="HA853" i="2"/>
  <c r="HA565" i="2"/>
  <c r="HA469" i="2"/>
  <c r="HA397" i="2"/>
  <c r="HA301" i="2"/>
  <c r="HA61" i="2"/>
  <c r="HA1513" i="2"/>
  <c r="HA1417" i="2"/>
  <c r="HA1975" i="2"/>
  <c r="HA1807" i="2"/>
  <c r="HA1759" i="2"/>
  <c r="HA1663" i="2"/>
  <c r="HA1495" i="2"/>
  <c r="HA1228" i="2"/>
  <c r="HA1132" i="2"/>
  <c r="HA1036" i="2"/>
  <c r="HA964" i="2"/>
  <c r="HA868" i="2"/>
  <c r="HA76" i="2"/>
  <c r="HA37" i="2"/>
  <c r="HA859" i="2"/>
  <c r="HA283" i="2"/>
  <c r="HA547" i="2"/>
  <c r="HA451" i="2"/>
  <c r="HA379" i="2"/>
  <c r="HA1645" i="2"/>
  <c r="HA658" i="2"/>
  <c r="HA610" i="2"/>
  <c r="HA586" i="2"/>
  <c r="HA562" i="2"/>
  <c r="HA514" i="2"/>
  <c r="HA490" i="2"/>
  <c r="HA466" i="2"/>
  <c r="HA418" i="2"/>
  <c r="HA394" i="2"/>
  <c r="HA370" i="2"/>
  <c r="HA322" i="2"/>
  <c r="HA298" i="2"/>
  <c r="HA226" i="2"/>
  <c r="HA178" i="2"/>
  <c r="HA130" i="2"/>
  <c r="HA58" i="2"/>
  <c r="HA34" i="2"/>
  <c r="HA10" i="2"/>
  <c r="HA721" i="2"/>
  <c r="HA169" i="2"/>
  <c r="HA73" i="2"/>
  <c r="HA760" i="2"/>
  <c r="HA664" i="2"/>
  <c r="HA520" i="2"/>
  <c r="HA424" i="2"/>
  <c r="HA376" i="2"/>
  <c r="HA328" i="2"/>
  <c r="HA280" i="2"/>
  <c r="HA136" i="2"/>
  <c r="HA88" i="2"/>
  <c r="HA7" i="2"/>
  <c r="HA1642" i="2"/>
  <c r="HA919" i="2"/>
  <c r="HA895" i="2"/>
  <c r="HA823" i="2"/>
  <c r="HA775" i="2"/>
  <c r="HA751" i="2"/>
  <c r="HA727" i="2"/>
  <c r="HA679" i="2"/>
  <c r="HA655" i="2"/>
  <c r="HA631" i="2"/>
  <c r="HA607" i="2"/>
  <c r="HA511" i="2"/>
  <c r="HA439" i="2"/>
  <c r="HA343" i="2"/>
  <c r="HA247" i="2"/>
  <c r="HA223" i="2"/>
  <c r="HA175" i="2"/>
  <c r="HA151" i="2"/>
  <c r="HA127" i="2"/>
  <c r="HA79" i="2"/>
  <c r="HA55" i="2"/>
  <c r="HA625" i="2"/>
  <c r="HA1489" i="2"/>
  <c r="HA1393" i="2"/>
  <c r="HA1222" i="2"/>
  <c r="HA1102" i="2"/>
  <c r="HA1006" i="2"/>
  <c r="HA934" i="2"/>
  <c r="HA838" i="2"/>
  <c r="HA814" i="2"/>
  <c r="HA742" i="2"/>
  <c r="HA622" i="2"/>
  <c r="HA526" i="2"/>
  <c r="HA430" i="2"/>
  <c r="HA334" i="2"/>
  <c r="HA262" i="2"/>
  <c r="HA214" i="2"/>
  <c r="HA142" i="2"/>
  <c r="HA94" i="2"/>
  <c r="HA1639" i="2"/>
  <c r="HA1567" i="2"/>
  <c r="HA1300" i="2"/>
  <c r="HA1204" i="2"/>
  <c r="HA1108" i="2"/>
  <c r="HA1012" i="2"/>
  <c r="HA940" i="2"/>
  <c r="HA844" i="2"/>
  <c r="HA724" i="2"/>
  <c r="HA628" i="2"/>
  <c r="HA580" i="2"/>
  <c r="HA484" i="2"/>
  <c r="HA436" i="2"/>
  <c r="HA340" i="2"/>
  <c r="HA244" i="2"/>
  <c r="HA220" i="2"/>
  <c r="HA172" i="2"/>
  <c r="HA124" i="2"/>
  <c r="HA100" i="2"/>
  <c r="HA52" i="2"/>
  <c r="HB2057" i="2"/>
  <c r="HB2059" i="2" s="1"/>
  <c r="HB2051" i="2"/>
  <c r="HB2053" i="2" s="1"/>
  <c r="HB2048" i="2"/>
  <c r="HB2050" i="2" s="1"/>
  <c r="HB2045" i="2"/>
  <c r="HB2047" i="2" s="1"/>
  <c r="HB1958" i="2"/>
  <c r="HB1946" i="2"/>
  <c r="HB2039" i="2"/>
  <c r="HB2041" i="2" s="1"/>
  <c r="HB2036" i="2"/>
  <c r="HB2038" i="2" s="1"/>
  <c r="HB2033" i="2"/>
  <c r="HB2035" i="2" s="1"/>
  <c r="HB2030" i="2"/>
  <c r="HB2032" i="2" s="1"/>
  <c r="HB2027" i="2"/>
  <c r="HB2029" i="2" s="1"/>
  <c r="HB2024" i="2"/>
  <c r="HB2026" i="2" s="1"/>
  <c r="HB2021" i="2"/>
  <c r="HB2023" i="2" s="1"/>
  <c r="HB2018" i="2"/>
  <c r="HB2020" i="2" s="1"/>
  <c r="HB2015" i="2"/>
  <c r="HB2017" i="2" s="1"/>
  <c r="HB2012" i="2"/>
  <c r="HB2009" i="2"/>
  <c r="HB2011" i="2" s="1"/>
  <c r="HB2006" i="2"/>
  <c r="HB2003" i="2"/>
  <c r="HB2000" i="2"/>
  <c r="HB1997" i="2"/>
  <c r="HB1994" i="2"/>
  <c r="HB1996" i="2" s="1"/>
  <c r="HB1991" i="2"/>
  <c r="HB1988" i="2"/>
  <c r="HB1985" i="2"/>
  <c r="HB1982" i="2"/>
  <c r="HB1979" i="2"/>
  <c r="HB1981" i="2" s="1"/>
  <c r="HB1976" i="2"/>
  <c r="HB1973" i="2"/>
  <c r="HB1970" i="2"/>
  <c r="HB1967" i="2"/>
  <c r="HB1964" i="2"/>
  <c r="HB1966" i="2" s="1"/>
  <c r="HB2054" i="2"/>
  <c r="HB2056" i="2" s="1"/>
  <c r="HB2042" i="2"/>
  <c r="HB2044" i="2" s="1"/>
  <c r="HB1961" i="2"/>
  <c r="HB1963" i="2" s="1"/>
  <c r="HB1952" i="2"/>
  <c r="HB1954" i="2" s="1"/>
  <c r="HB1901" i="2"/>
  <c r="HB1903" i="2" s="1"/>
  <c r="HB1889" i="2"/>
  <c r="HB1891" i="2" s="1"/>
  <c r="HB1877" i="2"/>
  <c r="HB1940" i="2"/>
  <c r="HB1934" i="2"/>
  <c r="HB1936" i="2" s="1"/>
  <c r="HB1925" i="2"/>
  <c r="HB1898" i="2"/>
  <c r="HB1886" i="2"/>
  <c r="HB1874" i="2"/>
  <c r="HB1876" i="2" s="1"/>
  <c r="HB1955" i="2"/>
  <c r="HB1957" i="2" s="1"/>
  <c r="HB1949" i="2"/>
  <c r="HB1951" i="2" s="1"/>
  <c r="HB1928" i="2"/>
  <c r="HB1930" i="2" s="1"/>
  <c r="HB1910" i="2"/>
  <c r="HB1907" i="2"/>
  <c r="HB1895" i="2"/>
  <c r="HB1883" i="2"/>
  <c r="HB1871" i="2"/>
  <c r="HB1859" i="2"/>
  <c r="HB1861" i="2" s="1"/>
  <c r="HB1943" i="2"/>
  <c r="HB1945" i="2" s="1"/>
  <c r="HB1937" i="2"/>
  <c r="HB1939" i="2" s="1"/>
  <c r="HB1931" i="2"/>
  <c r="HB1933" i="2" s="1"/>
  <c r="HB1922" i="2"/>
  <c r="HB1924" i="2" s="1"/>
  <c r="HB1919" i="2"/>
  <c r="HB1921" i="2" s="1"/>
  <c r="HB1916" i="2"/>
  <c r="HB1913" i="2"/>
  <c r="HB1904" i="2"/>
  <c r="HB1865" i="2"/>
  <c r="HB1867" i="2" s="1"/>
  <c r="HB1844" i="2"/>
  <c r="HB1832" i="2"/>
  <c r="HB1820" i="2"/>
  <c r="HB1808" i="2"/>
  <c r="HB1796" i="2"/>
  <c r="HB1798" i="2" s="1"/>
  <c r="HB1892" i="2"/>
  <c r="HB1868" i="2"/>
  <c r="HB1870" i="2" s="1"/>
  <c r="HB1856" i="2"/>
  <c r="HB1858" i="2" s="1"/>
  <c r="HB1853" i="2"/>
  <c r="HB1841" i="2"/>
  <c r="HB1843" i="2" s="1"/>
  <c r="HB1829" i="2"/>
  <c r="HB1817" i="2"/>
  <c r="HB1805" i="2"/>
  <c r="HB1793" i="2"/>
  <c r="HB1880" i="2"/>
  <c r="HB1850" i="2"/>
  <c r="HB1852" i="2" s="1"/>
  <c r="HB1838" i="2"/>
  <c r="HB1826" i="2"/>
  <c r="HB1828" i="2" s="1"/>
  <c r="HB1814" i="2"/>
  <c r="HB1802" i="2"/>
  <c r="HB1790" i="2"/>
  <c r="HB1792" i="2" s="1"/>
  <c r="HB1778" i="2"/>
  <c r="HB1780" i="2" s="1"/>
  <c r="HB1862" i="2"/>
  <c r="HB1864" i="2" s="1"/>
  <c r="HB1847" i="2"/>
  <c r="HB1835" i="2"/>
  <c r="HB1823" i="2"/>
  <c r="HB1811" i="2"/>
  <c r="HB1799" i="2"/>
  <c r="HB1801" i="2" s="1"/>
  <c r="HB1787" i="2"/>
  <c r="HB1789" i="2" s="1"/>
  <c r="HB1775" i="2"/>
  <c r="HB1777" i="2" s="1"/>
  <c r="HB1754" i="2"/>
  <c r="HB1756" i="2" s="1"/>
  <c r="HB1742" i="2"/>
  <c r="HB1730" i="2"/>
  <c r="HB1732" i="2" s="1"/>
  <c r="HB1718" i="2"/>
  <c r="HB1706" i="2"/>
  <c r="HB1694" i="2"/>
  <c r="HB1696" i="2" s="1"/>
  <c r="HB1682" i="2"/>
  <c r="HB1684" i="2" s="1"/>
  <c r="HB1781" i="2"/>
  <c r="HB1783" i="2" s="1"/>
  <c r="HB1772" i="2"/>
  <c r="HB1774" i="2" s="1"/>
  <c r="HB1769" i="2"/>
  <c r="HB1771" i="2" s="1"/>
  <c r="HB1763" i="2"/>
  <c r="HB1765" i="2" s="1"/>
  <c r="HB1751" i="2"/>
  <c r="HB1753" i="2" s="1"/>
  <c r="HB1739" i="2"/>
  <c r="HB1727" i="2"/>
  <c r="HB1715" i="2"/>
  <c r="HB1717" i="2" s="1"/>
  <c r="HB1703" i="2"/>
  <c r="HB1691" i="2"/>
  <c r="HB1693" i="2" s="1"/>
  <c r="HB1679" i="2"/>
  <c r="HB1681" i="2" s="1"/>
  <c r="HB1766" i="2"/>
  <c r="HB1768" i="2" s="1"/>
  <c r="HB1760" i="2"/>
  <c r="HB1762" i="2" s="1"/>
  <c r="HB1748" i="2"/>
  <c r="HB1736" i="2"/>
  <c r="HB1724" i="2"/>
  <c r="HB1712" i="2"/>
  <c r="HB1700" i="2"/>
  <c r="HB1688" i="2"/>
  <c r="HB1690" i="2" s="1"/>
  <c r="HB1784" i="2"/>
  <c r="HB1786" i="2" s="1"/>
  <c r="HB1757" i="2"/>
  <c r="HB1745" i="2"/>
  <c r="HB1747" i="2" s="1"/>
  <c r="HB1733" i="2"/>
  <c r="HB1735" i="2" s="1"/>
  <c r="HB1721" i="2"/>
  <c r="HB1723" i="2" s="1"/>
  <c r="HB1709" i="2"/>
  <c r="HB1697" i="2"/>
  <c r="HB1699" i="2" s="1"/>
  <c r="HB1685" i="2"/>
  <c r="HB1673" i="2"/>
  <c r="HB1664" i="2"/>
  <c r="HB1652" i="2"/>
  <c r="HB1654" i="2" s="1"/>
  <c r="HB1640" i="2"/>
  <c r="HB1628" i="2"/>
  <c r="HB1630" i="2" s="1"/>
  <c r="HB1616" i="2"/>
  <c r="HB1618" i="2" s="1"/>
  <c r="HB1604" i="2"/>
  <c r="HB1592" i="2"/>
  <c r="HB1580" i="2"/>
  <c r="HB1582" i="2" s="1"/>
  <c r="HB1661" i="2"/>
  <c r="HB1649" i="2"/>
  <c r="HB1651" i="2" s="1"/>
  <c r="HB1637" i="2"/>
  <c r="HB1625" i="2"/>
  <c r="HB1627" i="2" s="1"/>
  <c r="HB1613" i="2"/>
  <c r="HB1601" i="2"/>
  <c r="HB1603" i="2" s="1"/>
  <c r="HB1589" i="2"/>
  <c r="HB1676" i="2"/>
  <c r="HB1678" i="2" s="1"/>
  <c r="HB1670" i="2"/>
  <c r="HB1672" i="2" s="1"/>
  <c r="HB1658" i="2"/>
  <c r="HB1660" i="2" s="1"/>
  <c r="HB1646" i="2"/>
  <c r="HB1648" i="2" s="1"/>
  <c r="HB1634" i="2"/>
  <c r="HB1636" i="2" s="1"/>
  <c r="HB1622" i="2"/>
  <c r="HB1610" i="2"/>
  <c r="HB1612" i="2" s="1"/>
  <c r="HB1598" i="2"/>
  <c r="HB1586" i="2"/>
  <c r="HB1667" i="2"/>
  <c r="HB1655" i="2"/>
  <c r="HB1657" i="2" s="1"/>
  <c r="HB1643" i="2"/>
  <c r="HB1631" i="2"/>
  <c r="HB1633" i="2" s="1"/>
  <c r="HB1619" i="2"/>
  <c r="HB1621" i="2" s="1"/>
  <c r="HB1607" i="2"/>
  <c r="HB1595" i="2"/>
  <c r="HB1583" i="2"/>
  <c r="HB1574" i="2"/>
  <c r="HB1576" i="2" s="1"/>
  <c r="HB1562" i="2"/>
  <c r="HB1564" i="2" s="1"/>
  <c r="HB1550" i="2"/>
  <c r="HB1538" i="2"/>
  <c r="HB1526" i="2"/>
  <c r="HB1514" i="2"/>
  <c r="HB1502" i="2"/>
  <c r="HB1490" i="2"/>
  <c r="HB1577" i="2"/>
  <c r="HB1579" i="2" s="1"/>
  <c r="HB1571" i="2"/>
  <c r="HB1573" i="2" s="1"/>
  <c r="HB1559" i="2"/>
  <c r="HB1547" i="2"/>
  <c r="HB1535" i="2"/>
  <c r="HB1523" i="2"/>
  <c r="HB1525" i="2" s="1"/>
  <c r="HB1511" i="2"/>
  <c r="HB1499" i="2"/>
  <c r="HB1501" i="2" s="1"/>
  <c r="HB1568" i="2"/>
  <c r="HB1570" i="2" s="1"/>
  <c r="HB1556" i="2"/>
  <c r="HB1544" i="2"/>
  <c r="HB1532" i="2"/>
  <c r="HB1520" i="2"/>
  <c r="HB1508" i="2"/>
  <c r="HB1510" i="2" s="1"/>
  <c r="HB1496" i="2"/>
  <c r="HB1565" i="2"/>
  <c r="HB1553" i="2"/>
  <c r="HB1555" i="2" s="1"/>
  <c r="HB1541" i="2"/>
  <c r="HB1505" i="2"/>
  <c r="HB1475" i="2"/>
  <c r="HB1477" i="2" s="1"/>
  <c r="HB1463" i="2"/>
  <c r="HB1465" i="2" s="1"/>
  <c r="HB1451" i="2"/>
  <c r="HB1439" i="2"/>
  <c r="HB1427" i="2"/>
  <c r="HB1429" i="2" s="1"/>
  <c r="HB1415" i="2"/>
  <c r="HB1403" i="2"/>
  <c r="HB1405" i="2" s="1"/>
  <c r="HB1493" i="2"/>
  <c r="HB1487" i="2"/>
  <c r="HB1484" i="2"/>
  <c r="HB1486" i="2" s="1"/>
  <c r="HB1481" i="2"/>
  <c r="HB1483" i="2" s="1"/>
  <c r="HB1472" i="2"/>
  <c r="HB1474" i="2" s="1"/>
  <c r="HB1460" i="2"/>
  <c r="HB1448" i="2"/>
  <c r="HB1436" i="2"/>
  <c r="HB1424" i="2"/>
  <c r="HB1412" i="2"/>
  <c r="HB1414" i="2" s="1"/>
  <c r="HB1400" i="2"/>
  <c r="HB1529" i="2"/>
  <c r="HB1531" i="2" s="1"/>
  <c r="HB1469" i="2"/>
  <c r="HB1471" i="2" s="1"/>
  <c r="HB1457" i="2"/>
  <c r="HB1445" i="2"/>
  <c r="HB1433" i="2"/>
  <c r="HB1421" i="2"/>
  <c r="HB1409" i="2"/>
  <c r="HB1397" i="2"/>
  <c r="HB1399" i="2" s="1"/>
  <c r="HB1517" i="2"/>
  <c r="HB1478" i="2"/>
  <c r="HB1480" i="2" s="1"/>
  <c r="HB1466" i="2"/>
  <c r="HB1454" i="2"/>
  <c r="HB1442" i="2"/>
  <c r="HB1444" i="2" s="1"/>
  <c r="HB1430" i="2"/>
  <c r="HB1418" i="2"/>
  <c r="HB1406" i="2"/>
  <c r="HB1408" i="2" s="1"/>
  <c r="HB1394" i="2"/>
  <c r="HB1396" i="2" s="1"/>
  <c r="HB1382" i="2"/>
  <c r="HB1384" i="2" s="1"/>
  <c r="HB1370" i="2"/>
  <c r="HB1358" i="2"/>
  <c r="HB1346" i="2"/>
  <c r="HB1348" i="2" s="1"/>
  <c r="HB1334" i="2"/>
  <c r="HB1322" i="2"/>
  <c r="HB1310" i="2"/>
  <c r="HB1298" i="2"/>
  <c r="HB1286" i="2"/>
  <c r="HB1288" i="2" s="1"/>
  <c r="HB1274" i="2"/>
  <c r="HB1276" i="2" s="1"/>
  <c r="HB1262" i="2"/>
  <c r="HB1264" i="2" s="1"/>
  <c r="HB1250" i="2"/>
  <c r="HB1238" i="2"/>
  <c r="HB1226" i="2"/>
  <c r="HB1214" i="2"/>
  <c r="HB1202" i="2"/>
  <c r="HB1379" i="2"/>
  <c r="HB1367" i="2"/>
  <c r="HB1355" i="2"/>
  <c r="HB1343" i="2"/>
  <c r="HB1331" i="2"/>
  <c r="HB1319" i="2"/>
  <c r="HB1307" i="2"/>
  <c r="HB1309" i="2" s="1"/>
  <c r="HB1295" i="2"/>
  <c r="HB1297" i="2" s="1"/>
  <c r="HB1283" i="2"/>
  <c r="HB1285" i="2" s="1"/>
  <c r="HB1271" i="2"/>
  <c r="HB1259" i="2"/>
  <c r="HB1247" i="2"/>
  <c r="HB1235" i="2"/>
  <c r="HB1223" i="2"/>
  <c r="HB1225" i="2" s="1"/>
  <c r="HB1211" i="2"/>
  <c r="HB1213" i="2" s="1"/>
  <c r="HB1391" i="2"/>
  <c r="HB1376" i="2"/>
  <c r="HB1364" i="2"/>
  <c r="HB1352" i="2"/>
  <c r="HB1340" i="2"/>
  <c r="HB1342" i="2" s="1"/>
  <c r="HB1328" i="2"/>
  <c r="HB1316" i="2"/>
  <c r="HB1318" i="2" s="1"/>
  <c r="HB1304" i="2"/>
  <c r="HB1306" i="2" s="1"/>
  <c r="HB1292" i="2"/>
  <c r="HB1280" i="2"/>
  <c r="HB1268" i="2"/>
  <c r="HB1256" i="2"/>
  <c r="HB1258" i="2" s="1"/>
  <c r="HB1244" i="2"/>
  <c r="HB1232" i="2"/>
  <c r="HB1234" i="2" s="1"/>
  <c r="HB1220" i="2"/>
  <c r="HB1208" i="2"/>
  <c r="HB1210" i="2" s="1"/>
  <c r="HB1196" i="2"/>
  <c r="HB1388" i="2"/>
  <c r="HB1390" i="2" s="1"/>
  <c r="HB1373" i="2"/>
  <c r="HB1361" i="2"/>
  <c r="HB1349" i="2"/>
  <c r="HB1337" i="2"/>
  <c r="HB1325" i="2"/>
  <c r="HB1327" i="2" s="1"/>
  <c r="HB1313" i="2"/>
  <c r="HB1315" i="2" s="1"/>
  <c r="HB1301" i="2"/>
  <c r="HB1303" i="2" s="1"/>
  <c r="HB1289" i="2"/>
  <c r="HB1277" i="2"/>
  <c r="HB1265" i="2"/>
  <c r="HB1253" i="2"/>
  <c r="HB1241" i="2"/>
  <c r="HB1243" i="2" s="1"/>
  <c r="HB1229" i="2"/>
  <c r="HB1217" i="2"/>
  <c r="HB1219" i="2" s="1"/>
  <c r="HB1205" i="2"/>
  <c r="HB1207" i="2" s="1"/>
  <c r="HB1385" i="2"/>
  <c r="HB1387" i="2" s="1"/>
  <c r="HB1193" i="2"/>
  <c r="HB1190" i="2"/>
  <c r="HB1192" i="2" s="1"/>
  <c r="HB1184" i="2"/>
  <c r="HB1186" i="2" s="1"/>
  <c r="HB1172" i="2"/>
  <c r="HB1174" i="2" s="1"/>
  <c r="HB1160" i="2"/>
  <c r="HB1148" i="2"/>
  <c r="HB1136" i="2"/>
  <c r="HB1138" i="2" s="1"/>
  <c r="HB1124" i="2"/>
  <c r="HB1112" i="2"/>
  <c r="HB1100" i="2"/>
  <c r="HB1088" i="2"/>
  <c r="HB1090" i="2" s="1"/>
  <c r="HB1076" i="2"/>
  <c r="HB1064" i="2"/>
  <c r="HB1052" i="2"/>
  <c r="HB1040" i="2"/>
  <c r="HB1042" i="2" s="1"/>
  <c r="HB1028" i="2"/>
  <c r="HB1016" i="2"/>
  <c r="HB1199" i="2"/>
  <c r="HB1201" i="2" s="1"/>
  <c r="HB1187" i="2"/>
  <c r="HB1181" i="2"/>
  <c r="HB1183" i="2" s="1"/>
  <c r="HB1169" i="2"/>
  <c r="HB1157" i="2"/>
  <c r="HB1145" i="2"/>
  <c r="HB1133" i="2"/>
  <c r="HB1121" i="2"/>
  <c r="HB1123" i="2" s="1"/>
  <c r="HB1109" i="2"/>
  <c r="HB1097" i="2"/>
  <c r="HB1099" i="2" s="1"/>
  <c r="HB1085" i="2"/>
  <c r="HB1087" i="2" s="1"/>
  <c r="HB1073" i="2"/>
  <c r="HB1061" i="2"/>
  <c r="HB1049" i="2"/>
  <c r="HB1037" i="2"/>
  <c r="HB1025" i="2"/>
  <c r="HB1027" i="2" s="1"/>
  <c r="HB1013" i="2"/>
  <c r="HB1015" i="2" s="1"/>
  <c r="HB1001" i="2"/>
  <c r="HB1003" i="2" s="1"/>
  <c r="HB989" i="2"/>
  <c r="HB991" i="2" s="1"/>
  <c r="HB1178" i="2"/>
  <c r="HB1166" i="2"/>
  <c r="HB1168" i="2" s="1"/>
  <c r="HB1154" i="2"/>
  <c r="HB1142" i="2"/>
  <c r="HB1130" i="2"/>
  <c r="HB1118" i="2"/>
  <c r="HB1106" i="2"/>
  <c r="HB1094" i="2"/>
  <c r="HB1096" i="2" s="1"/>
  <c r="HB1082" i="2"/>
  <c r="HB1084" i="2" s="1"/>
  <c r="HB1070" i="2"/>
  <c r="HB1072" i="2" s="1"/>
  <c r="HB1058" i="2"/>
  <c r="HB1046" i="2"/>
  <c r="HB1034" i="2"/>
  <c r="HB1022" i="2"/>
  <c r="HB1024" i="2" s="1"/>
  <c r="HB1010" i="2"/>
  <c r="HB998" i="2"/>
  <c r="HB1000" i="2" s="1"/>
  <c r="HB1175" i="2"/>
  <c r="HB1163" i="2"/>
  <c r="HB1151" i="2"/>
  <c r="HB1139" i="2"/>
  <c r="HB1127" i="2"/>
  <c r="HB1129" i="2" s="1"/>
  <c r="HB1115" i="2"/>
  <c r="HB1117" i="2" s="1"/>
  <c r="HB1103" i="2"/>
  <c r="HB1105" i="2" s="1"/>
  <c r="HB1091" i="2"/>
  <c r="HB1079" i="2"/>
  <c r="HB1067" i="2"/>
  <c r="HB1055" i="2"/>
  <c r="HB1043" i="2"/>
  <c r="HB1031" i="2"/>
  <c r="HB1019" i="2"/>
  <c r="HB1021" i="2" s="1"/>
  <c r="HB1007" i="2"/>
  <c r="HB995" i="2"/>
  <c r="HB1004" i="2"/>
  <c r="HB986" i="2"/>
  <c r="HB974" i="2"/>
  <c r="HB962" i="2"/>
  <c r="HB950" i="2"/>
  <c r="HB938" i="2"/>
  <c r="HB926" i="2"/>
  <c r="HB928" i="2" s="1"/>
  <c r="HB914" i="2"/>
  <c r="HB902" i="2"/>
  <c r="HB904" i="2" s="1"/>
  <c r="HB890" i="2"/>
  <c r="HB878" i="2"/>
  <c r="HB866" i="2"/>
  <c r="HB854" i="2"/>
  <c r="HB842" i="2"/>
  <c r="HB830" i="2"/>
  <c r="HB832" i="2" s="1"/>
  <c r="HB818" i="2"/>
  <c r="HB806" i="2"/>
  <c r="HB808" i="2" s="1"/>
  <c r="HB983" i="2"/>
  <c r="HB985" i="2" s="1"/>
  <c r="HB971" i="2"/>
  <c r="HB959" i="2"/>
  <c r="HB947" i="2"/>
  <c r="HB935" i="2"/>
  <c r="HB923" i="2"/>
  <c r="HB925" i="2" s="1"/>
  <c r="HB911" i="2"/>
  <c r="HB913" i="2" s="1"/>
  <c r="HB899" i="2"/>
  <c r="HB887" i="2"/>
  <c r="HB875" i="2"/>
  <c r="HB863" i="2"/>
  <c r="HB851" i="2"/>
  <c r="HB839" i="2"/>
  <c r="HB827" i="2"/>
  <c r="HB829" i="2" s="1"/>
  <c r="HB815" i="2"/>
  <c r="HB817" i="2" s="1"/>
  <c r="HB803" i="2"/>
  <c r="HB980" i="2"/>
  <c r="HB968" i="2"/>
  <c r="HB970" i="2" s="1"/>
  <c r="HB956" i="2"/>
  <c r="HB944" i="2"/>
  <c r="HB932" i="2"/>
  <c r="HB920" i="2"/>
  <c r="HB922" i="2" s="1"/>
  <c r="HB908" i="2"/>
  <c r="HB910" i="2" s="1"/>
  <c r="HB896" i="2"/>
  <c r="HB884" i="2"/>
  <c r="HB872" i="2"/>
  <c r="HB860" i="2"/>
  <c r="HB848" i="2"/>
  <c r="HB836" i="2"/>
  <c r="HB824" i="2"/>
  <c r="HB826" i="2" s="1"/>
  <c r="HB812" i="2"/>
  <c r="HB977" i="2"/>
  <c r="HB965" i="2"/>
  <c r="HB953" i="2"/>
  <c r="HB941" i="2"/>
  <c r="HB929" i="2"/>
  <c r="HB931" i="2" s="1"/>
  <c r="HB917" i="2"/>
  <c r="HB905" i="2"/>
  <c r="HB893" i="2"/>
  <c r="HB881" i="2"/>
  <c r="HB869" i="2"/>
  <c r="HB857" i="2"/>
  <c r="HB845" i="2"/>
  <c r="HB847" i="2" s="1"/>
  <c r="HB833" i="2"/>
  <c r="HB821" i="2"/>
  <c r="HB809" i="2"/>
  <c r="HB797" i="2"/>
  <c r="HB799" i="2" s="1"/>
  <c r="HB992" i="2"/>
  <c r="HB785" i="2"/>
  <c r="HB773" i="2"/>
  <c r="HB761" i="2"/>
  <c r="HB749" i="2"/>
  <c r="HB737" i="2"/>
  <c r="HB725" i="2"/>
  <c r="HB713" i="2"/>
  <c r="HB715" i="2" s="1"/>
  <c r="HB701" i="2"/>
  <c r="HB703" i="2" s="1"/>
  <c r="HB689" i="2"/>
  <c r="HB677" i="2"/>
  <c r="HB665" i="2"/>
  <c r="HB653" i="2"/>
  <c r="HB794" i="2"/>
  <c r="HB782" i="2"/>
  <c r="HB770" i="2"/>
  <c r="HB772" i="2" s="1"/>
  <c r="HB758" i="2"/>
  <c r="HB746" i="2"/>
  <c r="HB748" i="2" s="1"/>
  <c r="HB734" i="2"/>
  <c r="HB736" i="2" s="1"/>
  <c r="HB722" i="2"/>
  <c r="HB710" i="2"/>
  <c r="HB698" i="2"/>
  <c r="HB686" i="2"/>
  <c r="HB674" i="2"/>
  <c r="HB676" i="2" s="1"/>
  <c r="HB662" i="2"/>
  <c r="HB650" i="2"/>
  <c r="HB652" i="2" s="1"/>
  <c r="HB800" i="2"/>
  <c r="HB802" i="2" s="1"/>
  <c r="HB791" i="2"/>
  <c r="HB793" i="2" s="1"/>
  <c r="HB779" i="2"/>
  <c r="HB767" i="2"/>
  <c r="HB769" i="2" s="1"/>
  <c r="HB755" i="2"/>
  <c r="HB743" i="2"/>
  <c r="HB731" i="2"/>
  <c r="HB719" i="2"/>
  <c r="HB707" i="2"/>
  <c r="HB709" i="2" s="1"/>
  <c r="HB695" i="2"/>
  <c r="HB683" i="2"/>
  <c r="HB671" i="2"/>
  <c r="HB673" i="2" s="1"/>
  <c r="HB659" i="2"/>
  <c r="HB647" i="2"/>
  <c r="HB788" i="2"/>
  <c r="HB776" i="2"/>
  <c r="HB764" i="2"/>
  <c r="HB752" i="2"/>
  <c r="HB754" i="2" s="1"/>
  <c r="HB740" i="2"/>
  <c r="HB728" i="2"/>
  <c r="HB716" i="2"/>
  <c r="HB718" i="2" s="1"/>
  <c r="HB704" i="2"/>
  <c r="HB692" i="2"/>
  <c r="HB694" i="2" s="1"/>
  <c r="HB680" i="2"/>
  <c r="HB668" i="2"/>
  <c r="HB656" i="2"/>
  <c r="HB644" i="2"/>
  <c r="HB632" i="2"/>
  <c r="HB634" i="2" s="1"/>
  <c r="HB623" i="2"/>
  <c r="HB614" i="2"/>
  <c r="HB611" i="2"/>
  <c r="HB599" i="2"/>
  <c r="HB587" i="2"/>
  <c r="HB575" i="2"/>
  <c r="HB563" i="2"/>
  <c r="HB551" i="2"/>
  <c r="HB539" i="2"/>
  <c r="HB541" i="2" s="1"/>
  <c r="HB527" i="2"/>
  <c r="HB529" i="2" s="1"/>
  <c r="HB515" i="2"/>
  <c r="HB517" i="2" s="1"/>
  <c r="HB503" i="2"/>
  <c r="HB491" i="2"/>
  <c r="HB479" i="2"/>
  <c r="HB467" i="2"/>
  <c r="HB455" i="2"/>
  <c r="HB641" i="2"/>
  <c r="HB620" i="2"/>
  <c r="HB608" i="2"/>
  <c r="HB596" i="2"/>
  <c r="HB584" i="2"/>
  <c r="HB572" i="2"/>
  <c r="HB560" i="2"/>
  <c r="HB548" i="2"/>
  <c r="HB550" i="2" s="1"/>
  <c r="HB536" i="2"/>
  <c r="HB524" i="2"/>
  <c r="HB512" i="2"/>
  <c r="HB500" i="2"/>
  <c r="HB488" i="2"/>
  <c r="HB476" i="2"/>
  <c r="HB638" i="2"/>
  <c r="HB629" i="2"/>
  <c r="HB605" i="2"/>
  <c r="HB593" i="2"/>
  <c r="HB581" i="2"/>
  <c r="HB569" i="2"/>
  <c r="HB571" i="2" s="1"/>
  <c r="HB557" i="2"/>
  <c r="HB545" i="2"/>
  <c r="HB533" i="2"/>
  <c r="HB535" i="2" s="1"/>
  <c r="HB521" i="2"/>
  <c r="HB635" i="2"/>
  <c r="HB626" i="2"/>
  <c r="HB617" i="2"/>
  <c r="HB619" i="2" s="1"/>
  <c r="HB602" i="2"/>
  <c r="HB604" i="2" s="1"/>
  <c r="HB590" i="2"/>
  <c r="HB578" i="2"/>
  <c r="HB566" i="2"/>
  <c r="HB554" i="2"/>
  <c r="HB542" i="2"/>
  <c r="HB530" i="2"/>
  <c r="HB532" i="2" s="1"/>
  <c r="HB518" i="2"/>
  <c r="HB506" i="2"/>
  <c r="HB508" i="2" s="1"/>
  <c r="HB494" i="2"/>
  <c r="HB482" i="2"/>
  <c r="HB470" i="2"/>
  <c r="HB458" i="2"/>
  <c r="HB485" i="2"/>
  <c r="HB437" i="2"/>
  <c r="HB425" i="2"/>
  <c r="HB413" i="2"/>
  <c r="HB401" i="2"/>
  <c r="HB403" i="2" s="1"/>
  <c r="HB389" i="2"/>
  <c r="HB377" i="2"/>
  <c r="HB365" i="2"/>
  <c r="HB353" i="2"/>
  <c r="HB355" i="2" s="1"/>
  <c r="HB341" i="2"/>
  <c r="HB329" i="2"/>
  <c r="HB317" i="2"/>
  <c r="HB305" i="2"/>
  <c r="HB307" i="2" s="1"/>
  <c r="HB293" i="2"/>
  <c r="HB281" i="2"/>
  <c r="HB473" i="2"/>
  <c r="HB475" i="2" s="1"/>
  <c r="HB461" i="2"/>
  <c r="HB452" i="2"/>
  <c r="HB454" i="2" s="1"/>
  <c r="HB434" i="2"/>
  <c r="HB422" i="2"/>
  <c r="HB410" i="2"/>
  <c r="HB398" i="2"/>
  <c r="HB386" i="2"/>
  <c r="HB388" i="2" s="1"/>
  <c r="HB374" i="2"/>
  <c r="HB362" i="2"/>
  <c r="HB364" i="2" s="1"/>
  <c r="HB350" i="2"/>
  <c r="HB338" i="2"/>
  <c r="HB326" i="2"/>
  <c r="HB314" i="2"/>
  <c r="HB302" i="2"/>
  <c r="HB290" i="2"/>
  <c r="HB292" i="2" s="1"/>
  <c r="HB278" i="2"/>
  <c r="HB509" i="2"/>
  <c r="HB446" i="2"/>
  <c r="HB443" i="2"/>
  <c r="HB445" i="2" s="1"/>
  <c r="HB431" i="2"/>
  <c r="HB419" i="2"/>
  <c r="HB407" i="2"/>
  <c r="HB395" i="2"/>
  <c r="HB383" i="2"/>
  <c r="HB371" i="2"/>
  <c r="HB373" i="2" s="1"/>
  <c r="HB359" i="2"/>
  <c r="HB361" i="2" s="1"/>
  <c r="HB347" i="2"/>
  <c r="HB335" i="2"/>
  <c r="HB323" i="2"/>
  <c r="HB311" i="2"/>
  <c r="HB299" i="2"/>
  <c r="HB287" i="2"/>
  <c r="HB497" i="2"/>
  <c r="HB464" i="2"/>
  <c r="HB449" i="2"/>
  <c r="HB440" i="2"/>
  <c r="HB428" i="2"/>
  <c r="HB416" i="2"/>
  <c r="HB404" i="2"/>
  <c r="HB392" i="2"/>
  <c r="HB380" i="2"/>
  <c r="HB368" i="2"/>
  <c r="HB356" i="2"/>
  <c r="HB358" i="2" s="1"/>
  <c r="HB344" i="2"/>
  <c r="HB332" i="2"/>
  <c r="HB320" i="2"/>
  <c r="HB308" i="2"/>
  <c r="HB296" i="2"/>
  <c r="HB284" i="2"/>
  <c r="HB251" i="2"/>
  <c r="HB253" i="2" s="1"/>
  <c r="HB239" i="2"/>
  <c r="HB227" i="2"/>
  <c r="HB215" i="2"/>
  <c r="HB217" i="2" s="1"/>
  <c r="HB203" i="2"/>
  <c r="HB191" i="2"/>
  <c r="HB179" i="2"/>
  <c r="HB167" i="2"/>
  <c r="HB155" i="2"/>
  <c r="HB157" i="2" s="1"/>
  <c r="HB143" i="2"/>
  <c r="HB131" i="2"/>
  <c r="HB119" i="2"/>
  <c r="HB121" i="2" s="1"/>
  <c r="HB107" i="2"/>
  <c r="HB269" i="2"/>
  <c r="HB248" i="2"/>
  <c r="HB250" i="2" s="1"/>
  <c r="HB236" i="2"/>
  <c r="HB224" i="2"/>
  <c r="HB212" i="2"/>
  <c r="HB200" i="2"/>
  <c r="HB202" i="2" s="1"/>
  <c r="HB188" i="2"/>
  <c r="HB190" i="2" s="1"/>
  <c r="HB176" i="2"/>
  <c r="HB164" i="2"/>
  <c r="HB152" i="2"/>
  <c r="HB140" i="2"/>
  <c r="HB128" i="2"/>
  <c r="HB116" i="2"/>
  <c r="HB118" i="2" s="1"/>
  <c r="HB104" i="2"/>
  <c r="HB275" i="2"/>
  <c r="HB277" i="2" s="1"/>
  <c r="HB266" i="2"/>
  <c r="HB268" i="2" s="1"/>
  <c r="HB257" i="2"/>
  <c r="HB245" i="2"/>
  <c r="HB233" i="2"/>
  <c r="HB221" i="2"/>
  <c r="HB209" i="2"/>
  <c r="HB197" i="2"/>
  <c r="HB199" i="2" s="1"/>
  <c r="HB185" i="2"/>
  <c r="HB173" i="2"/>
  <c r="HB161" i="2"/>
  <c r="HB149" i="2"/>
  <c r="HB137" i="2"/>
  <c r="HB125" i="2"/>
  <c r="HB113" i="2"/>
  <c r="HB272" i="2"/>
  <c r="HB274" i="2" s="1"/>
  <c r="HB263" i="2"/>
  <c r="HB265" i="2" s="1"/>
  <c r="HB254" i="2"/>
  <c r="HB242" i="2"/>
  <c r="HB230" i="2"/>
  <c r="HB218" i="2"/>
  <c r="HB206" i="2"/>
  <c r="HB208" i="2" s="1"/>
  <c r="HB194" i="2"/>
  <c r="HB182" i="2"/>
  <c r="HB184" i="2" s="1"/>
  <c r="HB170" i="2"/>
  <c r="HB158" i="2"/>
  <c r="HB146" i="2"/>
  <c r="HB134" i="2"/>
  <c r="HB122" i="2"/>
  <c r="HB110" i="2"/>
  <c r="HB98" i="2"/>
  <c r="HB260" i="2"/>
  <c r="HB62" i="2"/>
  <c r="HB50" i="2"/>
  <c r="HB38" i="2"/>
  <c r="HB95" i="2"/>
  <c r="HB80" i="2"/>
  <c r="HB71" i="2"/>
  <c r="HB23" i="2"/>
  <c r="HB11" i="2"/>
  <c r="HB59" i="2"/>
  <c r="HB47" i="2"/>
  <c r="HB35" i="2"/>
  <c r="HB77" i="2"/>
  <c r="HB14" i="2"/>
  <c r="HB89" i="2"/>
  <c r="HB74" i="2"/>
  <c r="HB32" i="2"/>
  <c r="HB20" i="2"/>
  <c r="HB8" i="2"/>
  <c r="HB101" i="2"/>
  <c r="HB103" i="2" s="1"/>
  <c r="HB56" i="2"/>
  <c r="HB44" i="2"/>
  <c r="HB92" i="2"/>
  <c r="HB83" i="2"/>
  <c r="HB68" i="2"/>
  <c r="HB70" i="2" s="1"/>
  <c r="HB29" i="2"/>
  <c r="HB31" i="2" s="1"/>
  <c r="HB17" i="2"/>
  <c r="HB5" i="2"/>
  <c r="HB65" i="2"/>
  <c r="HB53" i="2"/>
  <c r="HB41" i="2"/>
  <c r="HB86" i="2"/>
  <c r="HB26" i="2"/>
  <c r="HB874" i="2"/>
  <c r="HC1" i="2"/>
  <c r="HB2" i="2"/>
  <c r="A5" i="8"/>
  <c r="HB1492" i="2" l="1"/>
  <c r="HB1312" i="2"/>
  <c r="HB1873" i="2"/>
  <c r="HB811" i="2"/>
  <c r="HB163" i="2"/>
  <c r="HB646" i="2"/>
  <c r="HB1372" i="2"/>
  <c r="HB1795" i="2"/>
  <c r="HB805" i="2"/>
  <c r="HB1081" i="2"/>
  <c r="HB1231" i="2"/>
  <c r="HB640" i="2"/>
  <c r="HB952" i="2"/>
  <c r="HB1033" i="2"/>
  <c r="HB1195" i="2"/>
  <c r="HB259" i="2"/>
  <c r="HB682" i="2"/>
  <c r="HB871" i="2"/>
  <c r="HB889" i="2"/>
  <c r="HB1165" i="2"/>
  <c r="HB25" i="2"/>
  <c r="HB1534" i="2"/>
  <c r="HB916" i="2"/>
  <c r="HB1561" i="2"/>
  <c r="HB1552" i="2"/>
  <c r="HB907" i="2"/>
  <c r="HB496" i="2"/>
  <c r="HB427" i="2"/>
  <c r="HB1432" i="2"/>
  <c r="HB538" i="2"/>
  <c r="HB1189" i="2"/>
  <c r="HB385" i="2"/>
  <c r="HB367" i="2"/>
  <c r="HB739" i="2"/>
  <c r="HB1354" i="2"/>
  <c r="HB592" i="2"/>
  <c r="HB211" i="2"/>
  <c r="HB820" i="2"/>
  <c r="HB856" i="2"/>
  <c r="HB430" i="2"/>
  <c r="HB589" i="2"/>
  <c r="HB346" i="2"/>
  <c r="HB319" i="2"/>
  <c r="HB892" i="2"/>
  <c r="HB1159" i="2"/>
  <c r="HB1216" i="2"/>
  <c r="HB1624" i="2"/>
  <c r="HB1171" i="2"/>
  <c r="HB82" i="2"/>
  <c r="HB382" i="2"/>
  <c r="HB463" i="2"/>
  <c r="HB1009" i="2"/>
  <c r="HB1345" i="2"/>
  <c r="HB1543" i="2"/>
  <c r="HB1558" i="2"/>
  <c r="HB10" i="2"/>
  <c r="HB400" i="2"/>
  <c r="HB1291" i="2"/>
  <c r="HB1831" i="2"/>
  <c r="HB52" i="2"/>
  <c r="HB484" i="2"/>
  <c r="HB181" i="2"/>
  <c r="HB148" i="2"/>
  <c r="HB553" i="2"/>
  <c r="HB1120" i="2"/>
  <c r="HB1702" i="2"/>
  <c r="HB781" i="2"/>
  <c r="HB1468" i="2"/>
  <c r="HB205" i="2"/>
  <c r="HB835" i="2"/>
  <c r="HB1018" i="2"/>
  <c r="HB1585" i="2"/>
  <c r="HB1675" i="2"/>
  <c r="HB763" i="2"/>
  <c r="HB1135" i="2"/>
  <c r="HB1381" i="2"/>
  <c r="HB1594" i="2"/>
  <c r="HB937" i="2"/>
  <c r="HB1273" i="2"/>
  <c r="HB1855" i="2"/>
  <c r="HB1846" i="2"/>
  <c r="HB1369" i="2"/>
  <c r="HB841" i="2"/>
  <c r="HB1990" i="2"/>
  <c r="HB976" i="2"/>
  <c r="HB1294" i="2"/>
  <c r="HB28" i="2"/>
  <c r="HB1402" i="2"/>
  <c r="HB790" i="2"/>
  <c r="HB979" i="2"/>
  <c r="HB1321" i="2"/>
  <c r="HB997" i="2"/>
  <c r="HB109" i="2"/>
  <c r="HB667" i="2"/>
  <c r="HB1039" i="2"/>
  <c r="HB1282" i="2"/>
  <c r="HB316" i="2"/>
  <c r="HB559" i="2"/>
  <c r="HB670" i="2"/>
  <c r="HB877" i="2"/>
  <c r="HB1057" i="2"/>
  <c r="HB1147" i="2"/>
  <c r="HB1198" i="2"/>
  <c r="HB1882" i="2"/>
  <c r="HB1972" i="2"/>
  <c r="HB601" i="2"/>
  <c r="HB1054" i="2"/>
  <c r="HB1711" i="2"/>
  <c r="HB241" i="2"/>
  <c r="HB883" i="2"/>
  <c r="HB901" i="2"/>
  <c r="HB1177" i="2"/>
  <c r="HB1726" i="2"/>
  <c r="HB1330" i="2"/>
  <c r="HB1546" i="2"/>
  <c r="HB1252" i="2"/>
  <c r="HB1750" i="2"/>
  <c r="HB1816" i="2"/>
  <c r="HB313" i="2"/>
  <c r="HB580" i="2"/>
  <c r="HB658" i="2"/>
  <c r="HB697" i="2"/>
  <c r="HB1498" i="2"/>
  <c r="HB1879" i="2"/>
  <c r="HB115" i="2"/>
  <c r="HB1075" i="2"/>
  <c r="HB1540" i="2"/>
  <c r="HB1918" i="2"/>
  <c r="HB1093" i="2"/>
  <c r="HB643" i="2"/>
  <c r="HB289" i="2"/>
  <c r="HB271" i="2"/>
  <c r="HB469" i="2"/>
  <c r="HB1111" i="2"/>
  <c r="HB1459" i="2"/>
  <c r="HB523" i="2"/>
  <c r="HB1462" i="2"/>
  <c r="HB1615" i="2"/>
  <c r="HB1180" i="2"/>
  <c r="HB43" i="2"/>
  <c r="HB1078" i="2"/>
  <c r="HB457" i="2"/>
  <c r="HB613" i="2"/>
  <c r="HB685" i="2"/>
  <c r="HB1450" i="2"/>
  <c r="HB1720" i="2"/>
  <c r="HB2002" i="2"/>
  <c r="HB1927" i="2"/>
  <c r="HB2008" i="2"/>
  <c r="HB766" i="2"/>
  <c r="HB505" i="2"/>
  <c r="HB787" i="2"/>
  <c r="HB850" i="2"/>
  <c r="HB2014" i="2"/>
  <c r="HB1156" i="2"/>
  <c r="HB1912" i="2"/>
  <c r="HB196" i="2"/>
  <c r="HB349" i="2"/>
  <c r="HB583" i="2"/>
  <c r="HB1162" i="2"/>
  <c r="HB1906" i="2"/>
  <c r="HB1837" i="2"/>
  <c r="HB352" i="2"/>
  <c r="HB1240" i="2"/>
  <c r="HB1423" i="2"/>
  <c r="HB1810" i="2"/>
  <c r="HB1060" i="2"/>
  <c r="HB1840" i="2"/>
  <c r="HB1279" i="2"/>
  <c r="HB1909" i="2"/>
  <c r="HB796" i="2"/>
  <c r="HB946" i="2"/>
  <c r="HB49" i="2"/>
  <c r="HB943" i="2"/>
  <c r="HB961" i="2"/>
  <c r="HB1141" i="2"/>
  <c r="HB1606" i="2"/>
  <c r="HB1759" i="2"/>
  <c r="HB187" i="2"/>
  <c r="HB502" i="2"/>
  <c r="HB1522" i="2"/>
  <c r="HB487" i="2"/>
  <c r="HB154" i="2"/>
  <c r="HB577" i="2"/>
  <c r="HB1048" i="2"/>
  <c r="HB1300" i="2"/>
  <c r="HB1270" i="2"/>
  <c r="HB1447" i="2"/>
  <c r="HB1456" i="2"/>
  <c r="HB460" i="2"/>
  <c r="HB1069" i="2"/>
  <c r="HB1063" i="2"/>
  <c r="HB1894" i="2"/>
  <c r="HB733" i="2"/>
  <c r="HB898" i="2"/>
  <c r="HB1549" i="2"/>
  <c r="HB1888" i="2"/>
  <c r="HB1507" i="2"/>
  <c r="HB1738" i="2"/>
  <c r="HB1729" i="2"/>
  <c r="HB1897" i="2"/>
  <c r="HB238" i="2"/>
  <c r="HB661" i="2"/>
  <c r="HB1255" i="2"/>
  <c r="HB1249" i="2"/>
  <c r="HB1984" i="2"/>
  <c r="HB1366" i="2"/>
  <c r="HB1597" i="2"/>
  <c r="HB700" i="2"/>
  <c r="HB406" i="2"/>
  <c r="HB880" i="2"/>
  <c r="HB442" i="2"/>
  <c r="HB415" i="2"/>
  <c r="HB988" i="2"/>
  <c r="HB1537" i="2"/>
  <c r="HB1336" i="2"/>
  <c r="HB1426" i="2"/>
  <c r="HB1900" i="2"/>
  <c r="HB481" i="2"/>
  <c r="HB958" i="2"/>
  <c r="HB1591" i="2"/>
  <c r="HB1744" i="2"/>
  <c r="HB1993" i="2"/>
  <c r="HB1915" i="2"/>
  <c r="HB1687" i="2"/>
  <c r="HB1519" i="2"/>
  <c r="HB1834" i="2"/>
  <c r="HB1942" i="2"/>
  <c r="HB1516" i="2"/>
  <c r="HB409" i="2"/>
  <c r="HB1153" i="2"/>
  <c r="HB757" i="2"/>
  <c r="HB556" i="2"/>
  <c r="HB310" i="2"/>
  <c r="HB1849" i="2"/>
  <c r="HB1960" i="2"/>
  <c r="HB1825" i="2"/>
  <c r="HB1987" i="2"/>
  <c r="HB1819" i="2"/>
  <c r="HB1741" i="2"/>
  <c r="HB412" i="2"/>
  <c r="HB940" i="2"/>
  <c r="HB1132" i="2"/>
  <c r="HB1066" i="2"/>
  <c r="HB1351" i="2"/>
  <c r="HB67" i="2"/>
  <c r="HB391" i="2"/>
  <c r="HB478" i="2"/>
  <c r="HB865" i="2"/>
  <c r="HB1144" i="2"/>
  <c r="HB1126" i="2"/>
  <c r="HB1378" i="2"/>
  <c r="HB1600" i="2"/>
  <c r="HB64" i="2"/>
  <c r="HB229" i="2"/>
  <c r="HB433" i="2"/>
  <c r="HB598" i="2"/>
  <c r="HB691" i="2"/>
  <c r="HB1714" i="2"/>
  <c r="HB85" i="2"/>
  <c r="HB73" i="2"/>
  <c r="HB226" i="2"/>
  <c r="HB343" i="2"/>
  <c r="HB595" i="2"/>
  <c r="HB616" i="2"/>
  <c r="HB814" i="2"/>
  <c r="HB1339" i="2"/>
  <c r="HB2005" i="2"/>
  <c r="HB1375" i="2"/>
  <c r="HB1360" i="2"/>
  <c r="HB1609" i="2"/>
  <c r="HB1453" i="2"/>
  <c r="HB1822" i="2"/>
  <c r="HB1999" i="2"/>
  <c r="HB568" i="2"/>
  <c r="HB730" i="2"/>
  <c r="HB13" i="2"/>
  <c r="HB133" i="2"/>
  <c r="HB337" i="2"/>
  <c r="HB1528" i="2"/>
  <c r="HB655" i="2"/>
  <c r="HB520" i="2"/>
  <c r="HB868" i="2"/>
  <c r="HB862" i="2"/>
  <c r="HB145" i="2"/>
  <c r="HB679" i="2"/>
  <c r="HB19" i="2"/>
  <c r="HB295" i="2"/>
  <c r="HB1204" i="2"/>
  <c r="HB973" i="2"/>
  <c r="HB1114" i="2"/>
  <c r="HB286" i="2"/>
  <c r="HB499" i="2"/>
  <c r="HB637" i="2"/>
  <c r="HB376" i="2"/>
  <c r="HB193" i="2"/>
  <c r="HB1363" i="2"/>
  <c r="HB1435" i="2"/>
  <c r="HB778" i="2"/>
  <c r="HB967" i="2"/>
  <c r="HB1150" i="2"/>
  <c r="HB46" i="2"/>
  <c r="HB1267" i="2"/>
  <c r="HB1567" i="2"/>
  <c r="HB1222" i="2"/>
  <c r="HB1807" i="2"/>
  <c r="HB565" i="2"/>
  <c r="HB1666" i="2"/>
  <c r="HB1441" i="2"/>
  <c r="HB994" i="2"/>
  <c r="HB172" i="2"/>
  <c r="HB1393" i="2"/>
  <c r="HB7" i="2"/>
  <c r="HB664" i="2"/>
  <c r="HB964" i="2"/>
  <c r="HB853" i="2"/>
  <c r="HB1978" i="2"/>
  <c r="HB1324" i="2"/>
  <c r="HB1669" i="2"/>
  <c r="HB166" i="2"/>
  <c r="HB472" i="2"/>
  <c r="HB1261" i="2"/>
  <c r="HB1357" i="2"/>
  <c r="HB838" i="2"/>
  <c r="HB58" i="2"/>
  <c r="HB256" i="2"/>
  <c r="HB574" i="2"/>
  <c r="HB232" i="2"/>
  <c r="HB22" i="2"/>
  <c r="HB1051" i="2"/>
  <c r="HB91" i="2"/>
  <c r="HB223" i="2"/>
  <c r="HB130" i="2"/>
  <c r="HB466" i="2"/>
  <c r="HB439" i="2"/>
  <c r="HB628" i="2"/>
  <c r="HB526" i="2"/>
  <c r="HB622" i="2"/>
  <c r="HB706" i="2"/>
  <c r="HB16" i="2"/>
  <c r="HB544" i="2"/>
  <c r="HB745" i="2"/>
  <c r="HB1333" i="2"/>
  <c r="HB1645" i="2"/>
  <c r="HB1642" i="2"/>
  <c r="HB1438" i="2"/>
  <c r="HB340" i="2"/>
  <c r="HB298" i="2"/>
  <c r="HB1411" i="2"/>
  <c r="HB325" i="2"/>
  <c r="HB712" i="2"/>
  <c r="HB1663" i="2"/>
  <c r="HB1948" i="2"/>
  <c r="HB175" i="2"/>
  <c r="HB418" i="2"/>
  <c r="HB331" i="2"/>
  <c r="HB124" i="2"/>
  <c r="HB436" i="2"/>
  <c r="HB934" i="2"/>
  <c r="HB823" i="2"/>
  <c r="HB328" i="2"/>
  <c r="HB322" i="2"/>
  <c r="HB586" i="2"/>
  <c r="HB301" i="2"/>
  <c r="HB421" i="2"/>
  <c r="HB886" i="2"/>
  <c r="HB334" i="2"/>
  <c r="HB1006" i="2"/>
  <c r="HB610" i="2"/>
  <c r="HB397" i="2"/>
  <c r="HB1504" i="2"/>
  <c r="HB1969" i="2"/>
  <c r="HB493" i="2"/>
  <c r="HB1102" i="2"/>
  <c r="HB631" i="2"/>
  <c r="HB919" i="2"/>
  <c r="HB394" i="2"/>
  <c r="HB424" i="2"/>
  <c r="HB982" i="2"/>
  <c r="HB34" i="2"/>
  <c r="HB76" i="2"/>
  <c r="HB100" i="2"/>
  <c r="HB112" i="2"/>
  <c r="HB127" i="2"/>
  <c r="HB370" i="2"/>
  <c r="HB448" i="2"/>
  <c r="HB649" i="2"/>
  <c r="HB895" i="2"/>
  <c r="HB139" i="2"/>
  <c r="HB235" i="2"/>
  <c r="HB607" i="2"/>
  <c r="HB1813" i="2"/>
  <c r="HB151" i="2"/>
  <c r="HB304" i="2"/>
  <c r="HB724" i="2"/>
  <c r="HB859" i="2"/>
  <c r="HB955" i="2"/>
  <c r="HB262" i="2"/>
  <c r="HB106" i="2"/>
  <c r="HB721" i="2"/>
  <c r="HB1705" i="2"/>
  <c r="HB1237" i="2"/>
  <c r="HB1495" i="2"/>
  <c r="HB1639" i="2"/>
  <c r="HB1804" i="2"/>
  <c r="HB511" i="2"/>
  <c r="HB688" i="2"/>
  <c r="HB1108" i="2"/>
  <c r="HB79" i="2"/>
  <c r="HB97" i="2"/>
  <c r="HB1885" i="2"/>
  <c r="HB214" i="2"/>
  <c r="HB775" i="2"/>
  <c r="HB280" i="2"/>
  <c r="HB169" i="2"/>
  <c r="HB562" i="2"/>
  <c r="HB1228" i="2"/>
  <c r="HB61" i="2"/>
  <c r="HB1708" i="2"/>
  <c r="HB55" i="2"/>
  <c r="HB1012" i="2"/>
  <c r="HB1246" i="2"/>
  <c r="HB283" i="2"/>
  <c r="HB160" i="2"/>
  <c r="HB37" i="2"/>
  <c r="HB379" i="2"/>
  <c r="HB1975" i="2"/>
  <c r="HB220" i="2"/>
  <c r="HB844" i="2"/>
  <c r="HB742" i="2"/>
  <c r="HB1489" i="2"/>
  <c r="HB247" i="2"/>
  <c r="HB727" i="2"/>
  <c r="HB88" i="2"/>
  <c r="HB760" i="2"/>
  <c r="HB490" i="2"/>
  <c r="HB1036" i="2"/>
  <c r="HB1417" i="2"/>
  <c r="HB949" i="2"/>
  <c r="HB1030" i="2"/>
  <c r="HB784" i="2"/>
  <c r="HB1420" i="2"/>
  <c r="HB244" i="2"/>
  <c r="HB142" i="2"/>
  <c r="HB625" i="2"/>
  <c r="HB751" i="2"/>
  <c r="HB136" i="2"/>
  <c r="HB514" i="2"/>
  <c r="HB1513" i="2"/>
  <c r="HB1045" i="2"/>
  <c r="HB1588" i="2"/>
  <c r="HB40" i="2"/>
  <c r="HB94" i="2"/>
  <c r="HB547" i="2"/>
  <c r="HB178" i="2"/>
  <c r="HB451" i="2"/>
  <c r="HC2054" i="2"/>
  <c r="HC2056" i="2" s="1"/>
  <c r="HC2042" i="2"/>
  <c r="HC2044" i="2" s="1"/>
  <c r="HC2030" i="2"/>
  <c r="HC2032" i="2" s="1"/>
  <c r="HC2018" i="2"/>
  <c r="HC2020" i="2" s="1"/>
  <c r="HC2006" i="2"/>
  <c r="HC2008" i="2" s="1"/>
  <c r="HC1994" i="2"/>
  <c r="HC1996" i="2" s="1"/>
  <c r="HC1982" i="2"/>
  <c r="HC1970" i="2"/>
  <c r="HC2051" i="2"/>
  <c r="HC2053" i="2" s="1"/>
  <c r="HC2039" i="2"/>
  <c r="HC2041" i="2" s="1"/>
  <c r="HC2027" i="2"/>
  <c r="HC2029" i="2" s="1"/>
  <c r="HC2015" i="2"/>
  <c r="HC2017" i="2" s="1"/>
  <c r="HC2003" i="2"/>
  <c r="HC1991" i="2"/>
  <c r="HC1979" i="2"/>
  <c r="HC1981" i="2" s="1"/>
  <c r="HC1967" i="2"/>
  <c r="HC2048" i="2"/>
  <c r="HC2050" i="2" s="1"/>
  <c r="HC2036" i="2"/>
  <c r="HC2038" i="2" s="1"/>
  <c r="HC2024" i="2"/>
  <c r="HC2026" i="2" s="1"/>
  <c r="HC2012" i="2"/>
  <c r="HC2000" i="2"/>
  <c r="HC1988" i="2"/>
  <c r="HC1976" i="2"/>
  <c r="HC1964" i="2"/>
  <c r="HC1966" i="2" s="1"/>
  <c r="HC2057" i="2"/>
  <c r="HC2059" i="2" s="1"/>
  <c r="HC2045" i="2"/>
  <c r="HC2047" i="2" s="1"/>
  <c r="HC2033" i="2"/>
  <c r="HC2035" i="2" s="1"/>
  <c r="HC2021" i="2"/>
  <c r="HC2023" i="2" s="1"/>
  <c r="HC2009" i="2"/>
  <c r="HC2011" i="2" s="1"/>
  <c r="HC1997" i="2"/>
  <c r="HC1985" i="2"/>
  <c r="HC1973" i="2"/>
  <c r="HC1958" i="2"/>
  <c r="HC1946" i="2"/>
  <c r="HC1934" i="2"/>
  <c r="HC1936" i="2" s="1"/>
  <c r="HC1922" i="2"/>
  <c r="HC1924" i="2" s="1"/>
  <c r="HC1910" i="2"/>
  <c r="HC1955" i="2"/>
  <c r="HC1957" i="2" s="1"/>
  <c r="HC1943" i="2"/>
  <c r="HC1945" i="2" s="1"/>
  <c r="HC1931" i="2"/>
  <c r="HC1933" i="2" s="1"/>
  <c r="HC1901" i="2"/>
  <c r="HC1903" i="2" s="1"/>
  <c r="HC1889" i="2"/>
  <c r="HC1891" i="2" s="1"/>
  <c r="HC1877" i="2"/>
  <c r="HC1865" i="2"/>
  <c r="HC1867" i="2" s="1"/>
  <c r="HC1940" i="2"/>
  <c r="HC1925" i="2"/>
  <c r="HC1898" i="2"/>
  <c r="HC1886" i="2"/>
  <c r="HC1874" i="2"/>
  <c r="HC1876" i="2" s="1"/>
  <c r="HC1862" i="2"/>
  <c r="HC1864" i="2" s="1"/>
  <c r="HC1949" i="2"/>
  <c r="HC1951" i="2" s="1"/>
  <c r="HC1928" i="2"/>
  <c r="HC1930" i="2" s="1"/>
  <c r="HC1907" i="2"/>
  <c r="HC1895" i="2"/>
  <c r="HC1883" i="2"/>
  <c r="HC1871" i="2"/>
  <c r="HC1873" i="2" s="1"/>
  <c r="HC1859" i="2"/>
  <c r="HC1861" i="2" s="1"/>
  <c r="HC1937" i="2"/>
  <c r="HC1939" i="2" s="1"/>
  <c r="HC1919" i="2"/>
  <c r="HC1921" i="2" s="1"/>
  <c r="HC1916" i="2"/>
  <c r="HC1913" i="2"/>
  <c r="HC1904" i="2"/>
  <c r="HC1892" i="2"/>
  <c r="HC1880" i="2"/>
  <c r="HC1882" i="2" s="1"/>
  <c r="HC1868" i="2"/>
  <c r="HC1870" i="2" s="1"/>
  <c r="HC1961" i="2"/>
  <c r="HC1963" i="2" s="1"/>
  <c r="HC1952" i="2"/>
  <c r="HC1954" i="2" s="1"/>
  <c r="HC1844" i="2"/>
  <c r="HC1832" i="2"/>
  <c r="HC1820" i="2"/>
  <c r="HC1808" i="2"/>
  <c r="HC1796" i="2"/>
  <c r="HC1798" i="2" s="1"/>
  <c r="HC1784" i="2"/>
  <c r="HC1786" i="2" s="1"/>
  <c r="HC1772" i="2"/>
  <c r="HC1774" i="2" s="1"/>
  <c r="HC1856" i="2"/>
  <c r="HC1858" i="2" s="1"/>
  <c r="HC1853" i="2"/>
  <c r="HC1841" i="2"/>
  <c r="HC1843" i="2" s="1"/>
  <c r="HC1829" i="2"/>
  <c r="HC1817" i="2"/>
  <c r="HC1805" i="2"/>
  <c r="HC1793" i="2"/>
  <c r="HC1781" i="2"/>
  <c r="HC1783" i="2" s="1"/>
  <c r="HC1769" i="2"/>
  <c r="HC1771" i="2" s="1"/>
  <c r="HC1850" i="2"/>
  <c r="HC1852" i="2" s="1"/>
  <c r="HC1838" i="2"/>
  <c r="HC1826" i="2"/>
  <c r="HC1828" i="2" s="1"/>
  <c r="HC1814" i="2"/>
  <c r="HC1802" i="2"/>
  <c r="HC1790" i="2"/>
  <c r="HC1792" i="2" s="1"/>
  <c r="HC1778" i="2"/>
  <c r="HC1780" i="2" s="1"/>
  <c r="HC1766" i="2"/>
  <c r="HC1768" i="2" s="1"/>
  <c r="HC1847" i="2"/>
  <c r="HC1835" i="2"/>
  <c r="HC1823" i="2"/>
  <c r="HC1811" i="2"/>
  <c r="HC1799" i="2"/>
  <c r="HC1801" i="2" s="1"/>
  <c r="HC1787" i="2"/>
  <c r="HC1789" i="2" s="1"/>
  <c r="HC1775" i="2"/>
  <c r="HC1777" i="2" s="1"/>
  <c r="HC1763" i="2"/>
  <c r="HC1765" i="2" s="1"/>
  <c r="HC1751" i="2"/>
  <c r="HC1753" i="2" s="1"/>
  <c r="HC1739" i="2"/>
  <c r="HC1727" i="2"/>
  <c r="HC1715" i="2"/>
  <c r="HC1717" i="2" s="1"/>
  <c r="HC1703" i="2"/>
  <c r="HC1691" i="2"/>
  <c r="HC1693" i="2" s="1"/>
  <c r="HC1679" i="2"/>
  <c r="HC1681" i="2" s="1"/>
  <c r="HC1760" i="2"/>
  <c r="HC1762" i="2" s="1"/>
  <c r="HC1748" i="2"/>
  <c r="HC1736" i="2"/>
  <c r="HC1724" i="2"/>
  <c r="HC1712" i="2"/>
  <c r="HC1700" i="2"/>
  <c r="HC1688" i="2"/>
  <c r="HC1690" i="2" s="1"/>
  <c r="HC1676" i="2"/>
  <c r="HC1678" i="2" s="1"/>
  <c r="HC1757" i="2"/>
  <c r="HC1745" i="2"/>
  <c r="HC1747" i="2" s="1"/>
  <c r="HC1733" i="2"/>
  <c r="HC1735" i="2" s="1"/>
  <c r="HC1721" i="2"/>
  <c r="HC1723" i="2" s="1"/>
  <c r="HC1754" i="2"/>
  <c r="HC1756" i="2" s="1"/>
  <c r="HC1742" i="2"/>
  <c r="HC1730" i="2"/>
  <c r="HC1732" i="2" s="1"/>
  <c r="HC1718" i="2"/>
  <c r="HC1706" i="2"/>
  <c r="HC1694" i="2"/>
  <c r="HC1696" i="2" s="1"/>
  <c r="HC1682" i="2"/>
  <c r="HC1684" i="2" s="1"/>
  <c r="HC1670" i="2"/>
  <c r="HC1672" i="2" s="1"/>
  <c r="HC1685" i="2"/>
  <c r="HC1673" i="2"/>
  <c r="HC1664" i="2"/>
  <c r="HC1652" i="2"/>
  <c r="HC1654" i="2" s="1"/>
  <c r="HC1640" i="2"/>
  <c r="HC1628" i="2"/>
  <c r="HC1630" i="2" s="1"/>
  <c r="HC1616" i="2"/>
  <c r="HC1618" i="2" s="1"/>
  <c r="HC1604" i="2"/>
  <c r="HC1592" i="2"/>
  <c r="HC1580" i="2"/>
  <c r="HC1582" i="2" s="1"/>
  <c r="HC1661" i="2"/>
  <c r="HC1649" i="2"/>
  <c r="HC1651" i="2" s="1"/>
  <c r="HC1637" i="2"/>
  <c r="HC1625" i="2"/>
  <c r="HC1627" i="2" s="1"/>
  <c r="HC1613" i="2"/>
  <c r="HC1601" i="2"/>
  <c r="HC1603" i="2" s="1"/>
  <c r="HC1589" i="2"/>
  <c r="HC1577" i="2"/>
  <c r="HC1579" i="2" s="1"/>
  <c r="HC1709" i="2"/>
  <c r="HC1658" i="2"/>
  <c r="HC1660" i="2" s="1"/>
  <c r="HC1646" i="2"/>
  <c r="HC1648" i="2" s="1"/>
  <c r="HC1634" i="2"/>
  <c r="HC1636" i="2" s="1"/>
  <c r="HC1622" i="2"/>
  <c r="HC1610" i="2"/>
  <c r="HC1612" i="2" s="1"/>
  <c r="HC1598" i="2"/>
  <c r="HC1586" i="2"/>
  <c r="HC1697" i="2"/>
  <c r="HC1699" i="2" s="1"/>
  <c r="HC1667" i="2"/>
  <c r="HC1655" i="2"/>
  <c r="HC1657" i="2" s="1"/>
  <c r="HC1643" i="2"/>
  <c r="HC1631" i="2"/>
  <c r="HC1633" i="2" s="1"/>
  <c r="HC1619" i="2"/>
  <c r="HC1621" i="2" s="1"/>
  <c r="HC1607" i="2"/>
  <c r="HC1595" i="2"/>
  <c r="HC1583" i="2"/>
  <c r="HC1574" i="2"/>
  <c r="HC1576" i="2" s="1"/>
  <c r="HC1562" i="2"/>
  <c r="HC1564" i="2" s="1"/>
  <c r="HC1550" i="2"/>
  <c r="HC1552" i="2" s="1"/>
  <c r="HC1538" i="2"/>
  <c r="HC1526" i="2"/>
  <c r="HC1514" i="2"/>
  <c r="HC1502" i="2"/>
  <c r="HC1490" i="2"/>
  <c r="HC1492" i="2" s="1"/>
  <c r="HC1571" i="2"/>
  <c r="HC1573" i="2" s="1"/>
  <c r="HC1559" i="2"/>
  <c r="HC1547" i="2"/>
  <c r="HC1535" i="2"/>
  <c r="HC1523" i="2"/>
  <c r="HC1525" i="2" s="1"/>
  <c r="HC1511" i="2"/>
  <c r="HC1499" i="2"/>
  <c r="HC1501" i="2" s="1"/>
  <c r="HC1487" i="2"/>
  <c r="HC1568" i="2"/>
  <c r="HC1570" i="2" s="1"/>
  <c r="HC1556" i="2"/>
  <c r="HC1544" i="2"/>
  <c r="HC1532" i="2"/>
  <c r="HC1534" i="2" s="1"/>
  <c r="HC1520" i="2"/>
  <c r="HC1508" i="2"/>
  <c r="HC1510" i="2" s="1"/>
  <c r="HC1496" i="2"/>
  <c r="HC1484" i="2"/>
  <c r="HC1486" i="2" s="1"/>
  <c r="HC1565" i="2"/>
  <c r="HC1553" i="2"/>
  <c r="HC1555" i="2" s="1"/>
  <c r="HC1541" i="2"/>
  <c r="HC1529" i="2"/>
  <c r="HC1531" i="2" s="1"/>
  <c r="HC1517" i="2"/>
  <c r="HC1505" i="2"/>
  <c r="HC1493" i="2"/>
  <c r="HC1481" i="2"/>
  <c r="HC1483" i="2" s="1"/>
  <c r="HC1472" i="2"/>
  <c r="HC1474" i="2" s="1"/>
  <c r="HC1460" i="2"/>
  <c r="HC1448" i="2"/>
  <c r="HC1436" i="2"/>
  <c r="HC1424" i="2"/>
  <c r="HC1412" i="2"/>
  <c r="HC1414" i="2" s="1"/>
  <c r="HC1400" i="2"/>
  <c r="HC1402" i="2" s="1"/>
  <c r="HC1388" i="2"/>
  <c r="HC1390" i="2" s="1"/>
  <c r="HC1469" i="2"/>
  <c r="HC1471" i="2" s="1"/>
  <c r="HC1457" i="2"/>
  <c r="HC1445" i="2"/>
  <c r="HC1433" i="2"/>
  <c r="HC1421" i="2"/>
  <c r="HC1409" i="2"/>
  <c r="HC1397" i="2"/>
  <c r="HC1399" i="2" s="1"/>
  <c r="HC1385" i="2"/>
  <c r="HC1387" i="2" s="1"/>
  <c r="HC1478" i="2"/>
  <c r="HC1480" i="2" s="1"/>
  <c r="HC1466" i="2"/>
  <c r="HC1454" i="2"/>
  <c r="HC1442" i="2"/>
  <c r="HC1444" i="2" s="1"/>
  <c r="HC1430" i="2"/>
  <c r="HC1418" i="2"/>
  <c r="HC1406" i="2"/>
  <c r="HC1408" i="2" s="1"/>
  <c r="HC1394" i="2"/>
  <c r="HC1396" i="2" s="1"/>
  <c r="HC1475" i="2"/>
  <c r="HC1477" i="2" s="1"/>
  <c r="HC1463" i="2"/>
  <c r="HC1465" i="2" s="1"/>
  <c r="HC1451" i="2"/>
  <c r="HC1439" i="2"/>
  <c r="HC1427" i="2"/>
  <c r="HC1429" i="2" s="1"/>
  <c r="HC1415" i="2"/>
  <c r="HC1403" i="2"/>
  <c r="HC1405" i="2" s="1"/>
  <c r="HC1379" i="2"/>
  <c r="HC1367" i="2"/>
  <c r="HC1355" i="2"/>
  <c r="HC1343" i="2"/>
  <c r="HC1331" i="2"/>
  <c r="HC1319" i="2"/>
  <c r="HC1307" i="2"/>
  <c r="HC1309" i="2" s="1"/>
  <c r="HC1295" i="2"/>
  <c r="HC1297" i="2" s="1"/>
  <c r="HC1283" i="2"/>
  <c r="HC1285" i="2" s="1"/>
  <c r="HC1271" i="2"/>
  <c r="HC1259" i="2"/>
  <c r="HC1247" i="2"/>
  <c r="HC1235" i="2"/>
  <c r="HC1223" i="2"/>
  <c r="HC1225" i="2" s="1"/>
  <c r="HC1211" i="2"/>
  <c r="HC1213" i="2" s="1"/>
  <c r="HC1199" i="2"/>
  <c r="HC1201" i="2" s="1"/>
  <c r="HC1187" i="2"/>
  <c r="HC1391" i="2"/>
  <c r="HC1376" i="2"/>
  <c r="HC1364" i="2"/>
  <c r="HC1352" i="2"/>
  <c r="HC1354" i="2" s="1"/>
  <c r="HC1340" i="2"/>
  <c r="HC1342" i="2" s="1"/>
  <c r="HC1328" i="2"/>
  <c r="HC1316" i="2"/>
  <c r="HC1318" i="2" s="1"/>
  <c r="HC1304" i="2"/>
  <c r="HC1306" i="2" s="1"/>
  <c r="HC1292" i="2"/>
  <c r="HC1280" i="2"/>
  <c r="HC1268" i="2"/>
  <c r="HC1256" i="2"/>
  <c r="HC1258" i="2" s="1"/>
  <c r="HC1244" i="2"/>
  <c r="HC1232" i="2"/>
  <c r="HC1234" i="2" s="1"/>
  <c r="HC1220" i="2"/>
  <c r="HC1208" i="2"/>
  <c r="HC1210" i="2" s="1"/>
  <c r="HC1196" i="2"/>
  <c r="HC1373" i="2"/>
  <c r="HC1361" i="2"/>
  <c r="HC1349" i="2"/>
  <c r="HC1337" i="2"/>
  <c r="HC1325" i="2"/>
  <c r="HC1327" i="2" s="1"/>
  <c r="HC1313" i="2"/>
  <c r="HC1315" i="2" s="1"/>
  <c r="HC1301" i="2"/>
  <c r="HC1303" i="2" s="1"/>
  <c r="HC1289" i="2"/>
  <c r="HC1291" i="2" s="1"/>
  <c r="HC1277" i="2"/>
  <c r="HC1265" i="2"/>
  <c r="HC1253" i="2"/>
  <c r="HC1241" i="2"/>
  <c r="HC1243" i="2" s="1"/>
  <c r="HC1229" i="2"/>
  <c r="HC1231" i="2" s="1"/>
  <c r="HC1217" i="2"/>
  <c r="HC1219" i="2" s="1"/>
  <c r="HC1205" i="2"/>
  <c r="HC1207" i="2" s="1"/>
  <c r="HC1193" i="2"/>
  <c r="HC1382" i="2"/>
  <c r="HC1384" i="2" s="1"/>
  <c r="HC1370" i="2"/>
  <c r="HC1358" i="2"/>
  <c r="HC1346" i="2"/>
  <c r="HC1348" i="2" s="1"/>
  <c r="HC1334" i="2"/>
  <c r="HC1322" i="2"/>
  <c r="HC1310" i="2"/>
  <c r="HC1312" i="2" s="1"/>
  <c r="HC1298" i="2"/>
  <c r="HC1286" i="2"/>
  <c r="HC1288" i="2" s="1"/>
  <c r="HC1274" i="2"/>
  <c r="HC1276" i="2" s="1"/>
  <c r="HC1262" i="2"/>
  <c r="HC1264" i="2" s="1"/>
  <c r="HC1250" i="2"/>
  <c r="HC1238" i="2"/>
  <c r="HC1226" i="2"/>
  <c r="HC1214" i="2"/>
  <c r="HC1202" i="2"/>
  <c r="HC1190" i="2"/>
  <c r="HC1192" i="2" s="1"/>
  <c r="HC1184" i="2"/>
  <c r="HC1186" i="2" s="1"/>
  <c r="HC1172" i="2"/>
  <c r="HC1174" i="2" s="1"/>
  <c r="HC1160" i="2"/>
  <c r="HC1148" i="2"/>
  <c r="HC1136" i="2"/>
  <c r="HC1138" i="2" s="1"/>
  <c r="HC1124" i="2"/>
  <c r="HC1112" i="2"/>
  <c r="HC1100" i="2"/>
  <c r="HC1088" i="2"/>
  <c r="HC1090" i="2" s="1"/>
  <c r="HC1076" i="2"/>
  <c r="HC1064" i="2"/>
  <c r="HC1052" i="2"/>
  <c r="HC1040" i="2"/>
  <c r="HC1042" i="2" s="1"/>
  <c r="HC1028" i="2"/>
  <c r="HC1016" i="2"/>
  <c r="HC1181" i="2"/>
  <c r="HC1183" i="2" s="1"/>
  <c r="HC1169" i="2"/>
  <c r="HC1157" i="2"/>
  <c r="HC1159" i="2" s="1"/>
  <c r="HC1145" i="2"/>
  <c r="HC1133" i="2"/>
  <c r="HC1121" i="2"/>
  <c r="HC1123" i="2" s="1"/>
  <c r="HC1109" i="2"/>
  <c r="HC1097" i="2"/>
  <c r="HC1099" i="2" s="1"/>
  <c r="HC1085" i="2"/>
  <c r="HC1087" i="2" s="1"/>
  <c r="HC1073" i="2"/>
  <c r="HC1061" i="2"/>
  <c r="HC1049" i="2"/>
  <c r="HC1037" i="2"/>
  <c r="HC1025" i="2"/>
  <c r="HC1027" i="2" s="1"/>
  <c r="HC1013" i="2"/>
  <c r="HC1015" i="2" s="1"/>
  <c r="HC1001" i="2"/>
  <c r="HC1003" i="2" s="1"/>
  <c r="HC1178" i="2"/>
  <c r="HC1166" i="2"/>
  <c r="HC1168" i="2" s="1"/>
  <c r="HC1154" i="2"/>
  <c r="HC1142" i="2"/>
  <c r="HC1130" i="2"/>
  <c r="HC1118" i="2"/>
  <c r="HC1106" i="2"/>
  <c r="HC1094" i="2"/>
  <c r="HC1096" i="2" s="1"/>
  <c r="HC1082" i="2"/>
  <c r="HC1084" i="2" s="1"/>
  <c r="HC1070" i="2"/>
  <c r="HC1072" i="2" s="1"/>
  <c r="HC1058" i="2"/>
  <c r="HC1046" i="2"/>
  <c r="HC1034" i="2"/>
  <c r="HC1022" i="2"/>
  <c r="HC1024" i="2" s="1"/>
  <c r="HC1010" i="2"/>
  <c r="HC998" i="2"/>
  <c r="HC1000" i="2" s="1"/>
  <c r="HC1175" i="2"/>
  <c r="HC1163" i="2"/>
  <c r="HC1165" i="2" s="1"/>
  <c r="HC1151" i="2"/>
  <c r="HC1139" i="2"/>
  <c r="HC1127" i="2"/>
  <c r="HC1129" i="2" s="1"/>
  <c r="HC1115" i="2"/>
  <c r="HC1117" i="2" s="1"/>
  <c r="HC1103" i="2"/>
  <c r="HC1105" i="2" s="1"/>
  <c r="HC1091" i="2"/>
  <c r="HC1079" i="2"/>
  <c r="HC1081" i="2" s="1"/>
  <c r="HC1067" i="2"/>
  <c r="HC1055" i="2"/>
  <c r="HC1043" i="2"/>
  <c r="HC1031" i="2"/>
  <c r="HC1033" i="2" s="1"/>
  <c r="HC1019" i="2"/>
  <c r="HC1021" i="2" s="1"/>
  <c r="HC1007" i="2"/>
  <c r="HC995" i="2"/>
  <c r="HC983" i="2"/>
  <c r="HC985" i="2" s="1"/>
  <c r="HC971" i="2"/>
  <c r="HC959" i="2"/>
  <c r="HC947" i="2"/>
  <c r="HC935" i="2"/>
  <c r="HC923" i="2"/>
  <c r="HC925" i="2" s="1"/>
  <c r="HC911" i="2"/>
  <c r="HC913" i="2" s="1"/>
  <c r="HC899" i="2"/>
  <c r="HC887" i="2"/>
  <c r="HC889" i="2" s="1"/>
  <c r="HC875" i="2"/>
  <c r="HC863" i="2"/>
  <c r="HC851" i="2"/>
  <c r="HC839" i="2"/>
  <c r="HC827" i="2"/>
  <c r="HC829" i="2" s="1"/>
  <c r="HC815" i="2"/>
  <c r="HC817" i="2" s="1"/>
  <c r="HC989" i="2"/>
  <c r="HC991" i="2" s="1"/>
  <c r="HC980" i="2"/>
  <c r="HC968" i="2"/>
  <c r="HC970" i="2" s="1"/>
  <c r="HC956" i="2"/>
  <c r="HC944" i="2"/>
  <c r="HC932" i="2"/>
  <c r="HC920" i="2"/>
  <c r="HC922" i="2" s="1"/>
  <c r="HC908" i="2"/>
  <c r="HC910" i="2" s="1"/>
  <c r="HC896" i="2"/>
  <c r="HC884" i="2"/>
  <c r="HC872" i="2"/>
  <c r="HC874" i="2" s="1"/>
  <c r="HC860" i="2"/>
  <c r="HC848" i="2"/>
  <c r="HC836" i="2"/>
  <c r="HC824" i="2"/>
  <c r="HC826" i="2" s="1"/>
  <c r="HC812" i="2"/>
  <c r="HC800" i="2"/>
  <c r="HC802" i="2" s="1"/>
  <c r="HC977" i="2"/>
  <c r="HC965" i="2"/>
  <c r="HC953" i="2"/>
  <c r="HC941" i="2"/>
  <c r="HC929" i="2"/>
  <c r="HC931" i="2" s="1"/>
  <c r="HC917" i="2"/>
  <c r="HC905" i="2"/>
  <c r="HC907" i="2" s="1"/>
  <c r="HC893" i="2"/>
  <c r="HC881" i="2"/>
  <c r="HC869" i="2"/>
  <c r="HC871" i="2" s="1"/>
  <c r="HC857" i="2"/>
  <c r="HC845" i="2"/>
  <c r="HC847" i="2" s="1"/>
  <c r="HC833" i="2"/>
  <c r="HC821" i="2"/>
  <c r="HC992" i="2"/>
  <c r="HC1004" i="2"/>
  <c r="HC986" i="2"/>
  <c r="HC974" i="2"/>
  <c r="HC962" i="2"/>
  <c r="HC950" i="2"/>
  <c r="HC952" i="2" s="1"/>
  <c r="HC938" i="2"/>
  <c r="HC926" i="2"/>
  <c r="HC928" i="2" s="1"/>
  <c r="HC785" i="2"/>
  <c r="HC773" i="2"/>
  <c r="HC761" i="2"/>
  <c r="HC749" i="2"/>
  <c r="HC737" i="2"/>
  <c r="HC725" i="2"/>
  <c r="HC902" i="2"/>
  <c r="HC904" i="2" s="1"/>
  <c r="HC854" i="2"/>
  <c r="HC809" i="2"/>
  <c r="HC811" i="2" s="1"/>
  <c r="HC794" i="2"/>
  <c r="HC782" i="2"/>
  <c r="HC770" i="2"/>
  <c r="HC772" i="2" s="1"/>
  <c r="HC758" i="2"/>
  <c r="HC746" i="2"/>
  <c r="HC748" i="2" s="1"/>
  <c r="HC734" i="2"/>
  <c r="HC736" i="2" s="1"/>
  <c r="HC722" i="2"/>
  <c r="HC710" i="2"/>
  <c r="HC698" i="2"/>
  <c r="HC686" i="2"/>
  <c r="HC674" i="2"/>
  <c r="HC676" i="2" s="1"/>
  <c r="HC662" i="2"/>
  <c r="HC650" i="2"/>
  <c r="HC652" i="2" s="1"/>
  <c r="HC638" i="2"/>
  <c r="HC640" i="2" s="1"/>
  <c r="HC626" i="2"/>
  <c r="HC614" i="2"/>
  <c r="HC890" i="2"/>
  <c r="HC842" i="2"/>
  <c r="HC791" i="2"/>
  <c r="HC793" i="2" s="1"/>
  <c r="HC779" i="2"/>
  <c r="HC781" i="2" s="1"/>
  <c r="HC767" i="2"/>
  <c r="HC769" i="2" s="1"/>
  <c r="HC755" i="2"/>
  <c r="HC743" i="2"/>
  <c r="HC731" i="2"/>
  <c r="HC719" i="2"/>
  <c r="HC707" i="2"/>
  <c r="HC709" i="2" s="1"/>
  <c r="HC695" i="2"/>
  <c r="HC683" i="2"/>
  <c r="HC685" i="2" s="1"/>
  <c r="HC671" i="2"/>
  <c r="HC673" i="2" s="1"/>
  <c r="HC659" i="2"/>
  <c r="HC647" i="2"/>
  <c r="HC635" i="2"/>
  <c r="HC623" i="2"/>
  <c r="HC878" i="2"/>
  <c r="HC830" i="2"/>
  <c r="HC832" i="2" s="1"/>
  <c r="HC803" i="2"/>
  <c r="HC805" i="2" s="1"/>
  <c r="HC797" i="2"/>
  <c r="HC799" i="2" s="1"/>
  <c r="HC788" i="2"/>
  <c r="HC776" i="2"/>
  <c r="HC764" i="2"/>
  <c r="HC752" i="2"/>
  <c r="HC754" i="2" s="1"/>
  <c r="HC740" i="2"/>
  <c r="HC728" i="2"/>
  <c r="HC716" i="2"/>
  <c r="HC718" i="2" s="1"/>
  <c r="HC704" i="2"/>
  <c r="HC692" i="2"/>
  <c r="HC694" i="2" s="1"/>
  <c r="HC680" i="2"/>
  <c r="HC682" i="2" s="1"/>
  <c r="HC668" i="2"/>
  <c r="HC656" i="2"/>
  <c r="HC644" i="2"/>
  <c r="HC646" i="2" s="1"/>
  <c r="HC632" i="2"/>
  <c r="HC634" i="2" s="1"/>
  <c r="HC620" i="2"/>
  <c r="HC914" i="2"/>
  <c r="HC866" i="2"/>
  <c r="HC818" i="2"/>
  <c r="HC820" i="2" s="1"/>
  <c r="HC806" i="2"/>
  <c r="HC808" i="2" s="1"/>
  <c r="HC713" i="2"/>
  <c r="HC715" i="2" s="1"/>
  <c r="HC665" i="2"/>
  <c r="HC611" i="2"/>
  <c r="HC599" i="2"/>
  <c r="HC587" i="2"/>
  <c r="HC575" i="2"/>
  <c r="HC563" i="2"/>
  <c r="HC551" i="2"/>
  <c r="HC539" i="2"/>
  <c r="HC541" i="2" s="1"/>
  <c r="HC527" i="2"/>
  <c r="HC529" i="2" s="1"/>
  <c r="HC515" i="2"/>
  <c r="HC517" i="2" s="1"/>
  <c r="HC503" i="2"/>
  <c r="HC491" i="2"/>
  <c r="HC479" i="2"/>
  <c r="HC467" i="2"/>
  <c r="HC455" i="2"/>
  <c r="HC443" i="2"/>
  <c r="HC445" i="2" s="1"/>
  <c r="HC641" i="2"/>
  <c r="HC701" i="2"/>
  <c r="HC703" i="2" s="1"/>
  <c r="HC653" i="2"/>
  <c r="HC608" i="2"/>
  <c r="HC596" i="2"/>
  <c r="HC584" i="2"/>
  <c r="HC572" i="2"/>
  <c r="HC560" i="2"/>
  <c r="HC548" i="2"/>
  <c r="HC550" i="2" s="1"/>
  <c r="HC536" i="2"/>
  <c r="HC538" i="2" s="1"/>
  <c r="HC524" i="2"/>
  <c r="HC512" i="2"/>
  <c r="HC500" i="2"/>
  <c r="HC488" i="2"/>
  <c r="HC476" i="2"/>
  <c r="HC464" i="2"/>
  <c r="HC452" i="2"/>
  <c r="HC454" i="2" s="1"/>
  <c r="HC440" i="2"/>
  <c r="HC629" i="2"/>
  <c r="HC689" i="2"/>
  <c r="HC605" i="2"/>
  <c r="HC593" i="2"/>
  <c r="HC581" i="2"/>
  <c r="HC569" i="2"/>
  <c r="HC571" i="2" s="1"/>
  <c r="HC557" i="2"/>
  <c r="HC545" i="2"/>
  <c r="HC533" i="2"/>
  <c r="HC535" i="2" s="1"/>
  <c r="HC521" i="2"/>
  <c r="HC509" i="2"/>
  <c r="HC497" i="2"/>
  <c r="HC485" i="2"/>
  <c r="HC473" i="2"/>
  <c r="HC475" i="2" s="1"/>
  <c r="HC461" i="2"/>
  <c r="HC463" i="2" s="1"/>
  <c r="HC449" i="2"/>
  <c r="HC617" i="2"/>
  <c r="HC619" i="2" s="1"/>
  <c r="HC677" i="2"/>
  <c r="HC602" i="2"/>
  <c r="HC604" i="2" s="1"/>
  <c r="HC590" i="2"/>
  <c r="HC592" i="2" s="1"/>
  <c r="HC578" i="2"/>
  <c r="HC580" i="2" s="1"/>
  <c r="HC566" i="2"/>
  <c r="HC554" i="2"/>
  <c r="HC542" i="2"/>
  <c r="HC530" i="2"/>
  <c r="HC532" i="2" s="1"/>
  <c r="HC518" i="2"/>
  <c r="HC506" i="2"/>
  <c r="HC508" i="2" s="1"/>
  <c r="HC494" i="2"/>
  <c r="HC496" i="2" s="1"/>
  <c r="HC482" i="2"/>
  <c r="HC470" i="2"/>
  <c r="HC458" i="2"/>
  <c r="HC446" i="2"/>
  <c r="HC434" i="2"/>
  <c r="HC422" i="2"/>
  <c r="HC410" i="2"/>
  <c r="HC398" i="2"/>
  <c r="HC386" i="2"/>
  <c r="HC388" i="2" s="1"/>
  <c r="HC374" i="2"/>
  <c r="HC362" i="2"/>
  <c r="HC364" i="2" s="1"/>
  <c r="HC350" i="2"/>
  <c r="HC338" i="2"/>
  <c r="HC326" i="2"/>
  <c r="HC314" i="2"/>
  <c r="HC302" i="2"/>
  <c r="HC290" i="2"/>
  <c r="HC292" i="2" s="1"/>
  <c r="HC278" i="2"/>
  <c r="HC266" i="2"/>
  <c r="HC268" i="2" s="1"/>
  <c r="HC254" i="2"/>
  <c r="HC431" i="2"/>
  <c r="HC419" i="2"/>
  <c r="HC407" i="2"/>
  <c r="HC395" i="2"/>
  <c r="HC383" i="2"/>
  <c r="HC385" i="2" s="1"/>
  <c r="HC371" i="2"/>
  <c r="HC373" i="2" s="1"/>
  <c r="HC359" i="2"/>
  <c r="HC361" i="2" s="1"/>
  <c r="HC347" i="2"/>
  <c r="HC335" i="2"/>
  <c r="HC323" i="2"/>
  <c r="HC311" i="2"/>
  <c r="HC299" i="2"/>
  <c r="HC287" i="2"/>
  <c r="HC275" i="2"/>
  <c r="HC277" i="2" s="1"/>
  <c r="HC263" i="2"/>
  <c r="HC265" i="2" s="1"/>
  <c r="HC428" i="2"/>
  <c r="HC416" i="2"/>
  <c r="HC404" i="2"/>
  <c r="HC392" i="2"/>
  <c r="HC380" i="2"/>
  <c r="HC368" i="2"/>
  <c r="HC356" i="2"/>
  <c r="HC358" i="2" s="1"/>
  <c r="HC344" i="2"/>
  <c r="HC332" i="2"/>
  <c r="HC320" i="2"/>
  <c r="HC308" i="2"/>
  <c r="HC296" i="2"/>
  <c r="HC284" i="2"/>
  <c r="HC272" i="2"/>
  <c r="HC274" i="2" s="1"/>
  <c r="HC260" i="2"/>
  <c r="HC437" i="2"/>
  <c r="HC425" i="2"/>
  <c r="HC427" i="2" s="1"/>
  <c r="HC413" i="2"/>
  <c r="HC401" i="2"/>
  <c r="HC403" i="2" s="1"/>
  <c r="HC389" i="2"/>
  <c r="HC377" i="2"/>
  <c r="HC365" i="2"/>
  <c r="HC367" i="2" s="1"/>
  <c r="HC353" i="2"/>
  <c r="HC355" i="2" s="1"/>
  <c r="HC341" i="2"/>
  <c r="HC329" i="2"/>
  <c r="HC317" i="2"/>
  <c r="HC319" i="2" s="1"/>
  <c r="HC305" i="2"/>
  <c r="HC307" i="2" s="1"/>
  <c r="HC293" i="2"/>
  <c r="HC269" i="2"/>
  <c r="HC281" i="2"/>
  <c r="HC248" i="2"/>
  <c r="HC250" i="2" s="1"/>
  <c r="HC236" i="2"/>
  <c r="HC224" i="2"/>
  <c r="HC212" i="2"/>
  <c r="HC200" i="2"/>
  <c r="HC202" i="2" s="1"/>
  <c r="HC188" i="2"/>
  <c r="HC190" i="2" s="1"/>
  <c r="HC176" i="2"/>
  <c r="HC164" i="2"/>
  <c r="HC152" i="2"/>
  <c r="HC140" i="2"/>
  <c r="HC128" i="2"/>
  <c r="HC116" i="2"/>
  <c r="HC118" i="2" s="1"/>
  <c r="HC104" i="2"/>
  <c r="HC92" i="2"/>
  <c r="HC80" i="2"/>
  <c r="HC68" i="2"/>
  <c r="HC70" i="2" s="1"/>
  <c r="HC257" i="2"/>
  <c r="HC245" i="2"/>
  <c r="HC233" i="2"/>
  <c r="HC221" i="2"/>
  <c r="HC209" i="2"/>
  <c r="HC211" i="2" s="1"/>
  <c r="HC197" i="2"/>
  <c r="HC199" i="2" s="1"/>
  <c r="HC242" i="2"/>
  <c r="HC230" i="2"/>
  <c r="HC218" i="2"/>
  <c r="HC206" i="2"/>
  <c r="HC208" i="2" s="1"/>
  <c r="HC194" i="2"/>
  <c r="HC182" i="2"/>
  <c r="HC184" i="2" s="1"/>
  <c r="HC170" i="2"/>
  <c r="HC158" i="2"/>
  <c r="HC146" i="2"/>
  <c r="HC134" i="2"/>
  <c r="HC122" i="2"/>
  <c r="HC110" i="2"/>
  <c r="HC98" i="2"/>
  <c r="HC86" i="2"/>
  <c r="HC74" i="2"/>
  <c r="HC251" i="2"/>
  <c r="HC253" i="2" s="1"/>
  <c r="HC239" i="2"/>
  <c r="HC227" i="2"/>
  <c r="HC215" i="2"/>
  <c r="HC217" i="2" s="1"/>
  <c r="HC203" i="2"/>
  <c r="HC191" i="2"/>
  <c r="HC179" i="2"/>
  <c r="HC167" i="2"/>
  <c r="HC95" i="2"/>
  <c r="HC71" i="2"/>
  <c r="HC23" i="2"/>
  <c r="HC25" i="2" s="1"/>
  <c r="HC11" i="2"/>
  <c r="HC8" i="2"/>
  <c r="HC62" i="2"/>
  <c r="HC149" i="2"/>
  <c r="HC125" i="2"/>
  <c r="HC59" i="2"/>
  <c r="HC47" i="2"/>
  <c r="HC35" i="2"/>
  <c r="HC119" i="2"/>
  <c r="HC121" i="2" s="1"/>
  <c r="HC89" i="2"/>
  <c r="HC32" i="2"/>
  <c r="HC20" i="2"/>
  <c r="HC38" i="2"/>
  <c r="HC155" i="2"/>
  <c r="HC157" i="2" s="1"/>
  <c r="HC131" i="2"/>
  <c r="HC107" i="2"/>
  <c r="HC101" i="2"/>
  <c r="HC103" i="2" s="1"/>
  <c r="HC56" i="2"/>
  <c r="HC44" i="2"/>
  <c r="HC83" i="2"/>
  <c r="HC29" i="2"/>
  <c r="HC31" i="2" s="1"/>
  <c r="HC17" i="2"/>
  <c r="HC5" i="2"/>
  <c r="HC185" i="2"/>
  <c r="HC161" i="2"/>
  <c r="HC163" i="2" s="1"/>
  <c r="HC137" i="2"/>
  <c r="HC113" i="2"/>
  <c r="HC65" i="2"/>
  <c r="HC53" i="2"/>
  <c r="HC41" i="2"/>
  <c r="HC143" i="2"/>
  <c r="HC50" i="2"/>
  <c r="HC77" i="2"/>
  <c r="HC26" i="2"/>
  <c r="HC14" i="2"/>
  <c r="HC173" i="2"/>
  <c r="HD1" i="2"/>
  <c r="HC2" i="2"/>
  <c r="A6" i="8"/>
  <c r="GZ4" i="2"/>
  <c r="HC1432" i="2" l="1"/>
  <c r="HC259" i="2"/>
  <c r="HC553" i="2"/>
  <c r="HC1561" i="2"/>
  <c r="HC1795" i="2"/>
  <c r="HC916" i="2"/>
  <c r="HC1372" i="2"/>
  <c r="HC1195" i="2"/>
  <c r="HC1189" i="2"/>
  <c r="HC568" i="2"/>
  <c r="HC796" i="2"/>
  <c r="HC898" i="2"/>
  <c r="HC1114" i="2"/>
  <c r="HC787" i="2"/>
  <c r="HC1585" i="2"/>
  <c r="HC400" i="2"/>
  <c r="HC160" i="2"/>
  <c r="HC295" i="2"/>
  <c r="HC577" i="2"/>
  <c r="HC757" i="2"/>
  <c r="HC1336" i="2"/>
  <c r="HC589" i="2"/>
  <c r="HC1222" i="2"/>
  <c r="HC1675" i="2"/>
  <c r="HC430" i="2"/>
  <c r="HC1171" i="2"/>
  <c r="HC1855" i="2"/>
  <c r="HC1918" i="2"/>
  <c r="HC7" i="2"/>
  <c r="HC82" i="2"/>
  <c r="HC1120" i="2"/>
  <c r="HC1228" i="2"/>
  <c r="HC10" i="2"/>
  <c r="HC739" i="2"/>
  <c r="HC382" i="2"/>
  <c r="HC346" i="2"/>
  <c r="HC1624" i="2"/>
  <c r="HC1558" i="2"/>
  <c r="HC148" i="2"/>
  <c r="HC856" i="2"/>
  <c r="HC1360" i="2"/>
  <c r="HC1543" i="2"/>
  <c r="HC181" i="2"/>
  <c r="HC436" i="2"/>
  <c r="HC1216" i="2"/>
  <c r="HC67" i="2"/>
  <c r="HC892" i="2"/>
  <c r="HC1345" i="2"/>
  <c r="HC484" i="2"/>
  <c r="HC1009" i="2"/>
  <c r="HC52" i="2"/>
  <c r="HC1702" i="2"/>
  <c r="HC1831" i="2"/>
  <c r="HC733" i="2"/>
  <c r="HC814" i="2"/>
  <c r="HC544" i="2"/>
  <c r="HC976" i="2"/>
  <c r="HC1378" i="2"/>
  <c r="HC142" i="2"/>
  <c r="HC115" i="2"/>
  <c r="HC1249" i="2"/>
  <c r="HC1381" i="2"/>
  <c r="HC130" i="2"/>
  <c r="HC205" i="2"/>
  <c r="HC1750" i="2"/>
  <c r="HC196" i="2"/>
  <c r="HC1456" i="2"/>
  <c r="HC1468" i="2"/>
  <c r="HC1879" i="2"/>
  <c r="HC169" i="2"/>
  <c r="HC172" i="2"/>
  <c r="HC106" i="2"/>
  <c r="HC949" i="2"/>
  <c r="HC349" i="2"/>
  <c r="HC1075" i="2"/>
  <c r="HC1540" i="2"/>
  <c r="HC901" i="2"/>
  <c r="HC1018" i="2"/>
  <c r="HC1198" i="2"/>
  <c r="HC1294" i="2"/>
  <c r="HC1273" i="2"/>
  <c r="HC487" i="2"/>
  <c r="HC457" i="2"/>
  <c r="HC766" i="2"/>
  <c r="HC637" i="2"/>
  <c r="HC1111" i="2"/>
  <c r="HC28" i="2"/>
  <c r="HC1459" i="2"/>
  <c r="HC133" i="2"/>
  <c r="HC313" i="2"/>
  <c r="HC835" i="2"/>
  <c r="HC937" i="2"/>
  <c r="HC1039" i="2"/>
  <c r="HC1816" i="2"/>
  <c r="HC523" i="2"/>
  <c r="HC943" i="2"/>
  <c r="HC1147" i="2"/>
  <c r="HC667" i="2"/>
  <c r="HC883" i="2"/>
  <c r="HC1177" i="2"/>
  <c r="HC1282" i="2"/>
  <c r="HC697" i="2"/>
  <c r="HC763" i="2"/>
  <c r="HC1180" i="2"/>
  <c r="HC289" i="2"/>
  <c r="HC670" i="2"/>
  <c r="HC1498" i="2"/>
  <c r="HC841" i="2"/>
  <c r="HC1135" i="2"/>
  <c r="HC1054" i="2"/>
  <c r="HC1321" i="2"/>
  <c r="HC2002" i="2"/>
  <c r="HC1546" i="2"/>
  <c r="HC1594" i="2"/>
  <c r="HC1450" i="2"/>
  <c r="HC1846" i="2"/>
  <c r="HC2014" i="2"/>
  <c r="HC1462" i="2"/>
  <c r="HC658" i="2"/>
  <c r="HC1093" i="2"/>
  <c r="HC316" i="2"/>
  <c r="HC790" i="2"/>
  <c r="HC1972" i="2"/>
  <c r="HC850" i="2"/>
  <c r="HC1726" i="2"/>
  <c r="HC559" i="2"/>
  <c r="HC643" i="2"/>
  <c r="HC979" i="2"/>
  <c r="HC1369" i="2"/>
  <c r="HC1720" i="2"/>
  <c r="HC1330" i="2"/>
  <c r="HC601" i="2"/>
  <c r="HC1615" i="2"/>
  <c r="HC877" i="2"/>
  <c r="HC997" i="2"/>
  <c r="HC1711" i="2"/>
  <c r="HC271" i="2"/>
  <c r="HC1252" i="2"/>
  <c r="HC1990" i="2"/>
  <c r="HC1057" i="2"/>
  <c r="HC241" i="2"/>
  <c r="HC109" i="2"/>
  <c r="HC1078" i="2"/>
  <c r="HC49" i="2"/>
  <c r="HC73" i="2"/>
  <c r="HC469" i="2"/>
  <c r="HC1447" i="2"/>
  <c r="HC43" i="2"/>
  <c r="HC502" i="2"/>
  <c r="HC1240" i="2"/>
  <c r="HC946" i="2"/>
  <c r="HC1927" i="2"/>
  <c r="HC1912" i="2"/>
  <c r="HC613" i="2"/>
  <c r="HC1888" i="2"/>
  <c r="HC1423" i="2"/>
  <c r="HC1522" i="2"/>
  <c r="HC505" i="2"/>
  <c r="HC961" i="2"/>
  <c r="HC1060" i="2"/>
  <c r="HC1537" i="2"/>
  <c r="HC1738" i="2"/>
  <c r="HC1069" i="2"/>
  <c r="HC1366" i="2"/>
  <c r="HC154" i="2"/>
  <c r="HC583" i="2"/>
  <c r="HC1270" i="2"/>
  <c r="HC352" i="2"/>
  <c r="HC187" i="2"/>
  <c r="HC145" i="2"/>
  <c r="HC481" i="2"/>
  <c r="HC661" i="2"/>
  <c r="HC76" i="2"/>
  <c r="HC421" i="2"/>
  <c r="HC493" i="2"/>
  <c r="HC1156" i="2"/>
  <c r="HC1834" i="2"/>
  <c r="HC880" i="2"/>
  <c r="HC1810" i="2"/>
  <c r="HC1141" i="2"/>
  <c r="HC1162" i="2"/>
  <c r="HC1840" i="2"/>
  <c r="HC1993" i="2"/>
  <c r="HC1279" i="2"/>
  <c r="HC1759" i="2"/>
  <c r="HC1606" i="2"/>
  <c r="HC1906" i="2"/>
  <c r="HC1837" i="2"/>
  <c r="HC1909" i="2"/>
  <c r="HC1597" i="2"/>
  <c r="HC1729" i="2"/>
  <c r="HC1063" i="2"/>
  <c r="HC1741" i="2"/>
  <c r="HC1915" i="2"/>
  <c r="HC409" i="2"/>
  <c r="HC940" i="2"/>
  <c r="HC1507" i="2"/>
  <c r="HC1900" i="2"/>
  <c r="HC310" i="2"/>
  <c r="HC406" i="2"/>
  <c r="HC325" i="2"/>
  <c r="HC679" i="2"/>
  <c r="HC691" i="2"/>
  <c r="HC1048" i="2"/>
  <c r="HC1144" i="2"/>
  <c r="HC1519" i="2"/>
  <c r="HC1984" i="2"/>
  <c r="HC64" i="2"/>
  <c r="HC226" i="2"/>
  <c r="HC238" i="2"/>
  <c r="HC460" i="2"/>
  <c r="HC742" i="2"/>
  <c r="HC988" i="2"/>
  <c r="HC886" i="2"/>
  <c r="HC262" i="2"/>
  <c r="HC280" i="2"/>
  <c r="HC466" i="2"/>
  <c r="HC1300" i="2"/>
  <c r="HC1894" i="2"/>
  <c r="HC1897" i="2"/>
  <c r="HC700" i="2"/>
  <c r="HC85" i="2"/>
  <c r="HC862" i="2"/>
  <c r="HC958" i="2"/>
  <c r="HC1255" i="2"/>
  <c r="HC1942" i="2"/>
  <c r="HC442" i="2"/>
  <c r="HC730" i="2"/>
  <c r="HC1549" i="2"/>
  <c r="HC2005" i="2"/>
  <c r="HC1960" i="2"/>
  <c r="HC286" i="2"/>
  <c r="HC1066" i="2"/>
  <c r="HC1987" i="2"/>
  <c r="HC1744" i="2"/>
  <c r="HC139" i="2"/>
  <c r="HC13" i="2"/>
  <c r="HC124" i="2"/>
  <c r="HC625" i="2"/>
  <c r="HC775" i="2"/>
  <c r="HC499" i="2"/>
  <c r="HC94" i="2"/>
  <c r="HC1516" i="2"/>
  <c r="HC1591" i="2"/>
  <c r="HC1687" i="2"/>
  <c r="HC1426" i="2"/>
  <c r="HC1825" i="2"/>
  <c r="HC415" i="2"/>
  <c r="HC955" i="2"/>
  <c r="HC1351" i="2"/>
  <c r="HC58" i="2"/>
  <c r="HC19" i="2"/>
  <c r="HC391" i="2"/>
  <c r="HC934" i="2"/>
  <c r="HC1609" i="2"/>
  <c r="HC1819" i="2"/>
  <c r="HC337" i="2"/>
  <c r="HC631" i="2"/>
  <c r="HC1153" i="2"/>
  <c r="HC343" i="2"/>
  <c r="HC439" i="2"/>
  <c r="HC376" i="2"/>
  <c r="HC1669" i="2"/>
  <c r="HC229" i="2"/>
  <c r="HC574" i="2"/>
  <c r="HC712" i="2"/>
  <c r="HC412" i="2"/>
  <c r="HC556" i="2"/>
  <c r="HC1969" i="2"/>
  <c r="HC1849" i="2"/>
  <c r="HC1132" i="2"/>
  <c r="HC433" i="2"/>
  <c r="HC1453" i="2"/>
  <c r="HC478" i="2"/>
  <c r="HC595" i="2"/>
  <c r="HC598" i="2"/>
  <c r="HC1822" i="2"/>
  <c r="HC865" i="2"/>
  <c r="HC616" i="2"/>
  <c r="HC91" i="2"/>
  <c r="HC1375" i="2"/>
  <c r="HC1126" i="2"/>
  <c r="HC565" i="2"/>
  <c r="HC1804" i="2"/>
  <c r="HC868" i="2"/>
  <c r="HC1150" i="2"/>
  <c r="HC1411" i="2"/>
  <c r="HC1600" i="2"/>
  <c r="HC1714" i="2"/>
  <c r="HC1978" i="2"/>
  <c r="HC1339" i="2"/>
  <c r="HC1441" i="2"/>
  <c r="HC1999" i="2"/>
  <c r="HC1246" i="2"/>
  <c r="HC1102" i="2"/>
  <c r="HC655" i="2"/>
  <c r="HC472" i="2"/>
  <c r="HC1642" i="2"/>
  <c r="HC1204" i="2"/>
  <c r="HC166" i="2"/>
  <c r="HC1108" i="2"/>
  <c r="HC1663" i="2"/>
  <c r="HC628" i="2"/>
  <c r="HC823" i="2"/>
  <c r="HC919" i="2"/>
  <c r="HC1528" i="2"/>
  <c r="HC193" i="2"/>
  <c r="HC562" i="2"/>
  <c r="HC490" i="2"/>
  <c r="HC838" i="2"/>
  <c r="HC1885" i="2"/>
  <c r="HC1504" i="2"/>
  <c r="HC520" i="2"/>
  <c r="HC973" i="2"/>
  <c r="HC778" i="2"/>
  <c r="HC706" i="2"/>
  <c r="HC223" i="2"/>
  <c r="HC418" i="2"/>
  <c r="HC964" i="2"/>
  <c r="HC1333" i="2"/>
  <c r="HC1435" i="2"/>
  <c r="HC1417" i="2"/>
  <c r="HC745" i="2"/>
  <c r="HC1324" i="2"/>
  <c r="HC853" i="2"/>
  <c r="HC340" i="2"/>
  <c r="HC334" i="2"/>
  <c r="HC1267" i="2"/>
  <c r="HC1363" i="2"/>
  <c r="HC16" i="2"/>
  <c r="HC46" i="2"/>
  <c r="HC100" i="2"/>
  <c r="HC235" i="2"/>
  <c r="HC256" i="2"/>
  <c r="HC547" i="2"/>
  <c r="HC751" i="2"/>
  <c r="HC967" i="2"/>
  <c r="HC994" i="2"/>
  <c r="HC1666" i="2"/>
  <c r="HC1261" i="2"/>
  <c r="HC301" i="2"/>
  <c r="HC511" i="2"/>
  <c r="HC1813" i="2"/>
  <c r="HC1807" i="2"/>
  <c r="HC127" i="2"/>
  <c r="HC664" i="2"/>
  <c r="HC1645" i="2"/>
  <c r="HC232" i="2"/>
  <c r="HC1357" i="2"/>
  <c r="HC721" i="2"/>
  <c r="HC1006" i="2"/>
  <c r="HC1393" i="2"/>
  <c r="HC1567" i="2"/>
  <c r="HC1639" i="2"/>
  <c r="HC304" i="2"/>
  <c r="HC220" i="2"/>
  <c r="HC1948" i="2"/>
  <c r="HC298" i="2"/>
  <c r="HC55" i="2"/>
  <c r="HC1051" i="2"/>
  <c r="HC175" i="2"/>
  <c r="HC22" i="2"/>
  <c r="HC214" i="2"/>
  <c r="HC526" i="2"/>
  <c r="HC622" i="2"/>
  <c r="HC1438" i="2"/>
  <c r="HC34" i="2"/>
  <c r="HC331" i="2"/>
  <c r="HC397" i="2"/>
  <c r="HC322" i="2"/>
  <c r="HC1708" i="2"/>
  <c r="HC1495" i="2"/>
  <c r="HC724" i="2"/>
  <c r="HC1705" i="2"/>
  <c r="HC61" i="2"/>
  <c r="HC97" i="2"/>
  <c r="HC40" i="2"/>
  <c r="HC424" i="2"/>
  <c r="HC1045" i="2"/>
  <c r="HC859" i="2"/>
  <c r="HC448" i="2"/>
  <c r="HC79" i="2"/>
  <c r="HC895" i="2"/>
  <c r="HC394" i="2"/>
  <c r="HC1036" i="2"/>
  <c r="HC328" i="2"/>
  <c r="HC610" i="2"/>
  <c r="HC151" i="2"/>
  <c r="HC844" i="2"/>
  <c r="HC37" i="2"/>
  <c r="HC370" i="2"/>
  <c r="HC1012" i="2"/>
  <c r="HC982" i="2"/>
  <c r="HC586" i="2"/>
  <c r="HC649" i="2"/>
  <c r="HC784" i="2"/>
  <c r="HC688" i="2"/>
  <c r="HC607" i="2"/>
  <c r="HC136" i="2"/>
  <c r="HC178" i="2"/>
  <c r="HC112" i="2"/>
  <c r="HC283" i="2"/>
  <c r="HC1489" i="2"/>
  <c r="HC1513" i="2"/>
  <c r="HC727" i="2"/>
  <c r="HC1237" i="2"/>
  <c r="HC247" i="2"/>
  <c r="HC244" i="2"/>
  <c r="HC379" i="2"/>
  <c r="HC1588" i="2"/>
  <c r="HC1975" i="2"/>
  <c r="HC1420" i="2"/>
  <c r="HC88" i="2"/>
  <c r="HC760" i="2"/>
  <c r="HC514" i="2"/>
  <c r="HC451" i="2"/>
  <c r="HC1030" i="2"/>
  <c r="HD2054" i="2"/>
  <c r="HD2056" i="2" s="1"/>
  <c r="HD2048" i="2"/>
  <c r="HD2050" i="2" s="1"/>
  <c r="HD2057" i="2"/>
  <c r="HD2059" i="2" s="1"/>
  <c r="HD2045" i="2"/>
  <c r="HD2047" i="2" s="1"/>
  <c r="HD1955" i="2"/>
  <c r="HD1957" i="2" s="1"/>
  <c r="HD1943" i="2"/>
  <c r="HD1945" i="2" s="1"/>
  <c r="HD2039" i="2"/>
  <c r="HD2041" i="2" s="1"/>
  <c r="HD2036" i="2"/>
  <c r="HD2038" i="2" s="1"/>
  <c r="HD2033" i="2"/>
  <c r="HD2035" i="2" s="1"/>
  <c r="HD2030" i="2"/>
  <c r="HD2032" i="2" s="1"/>
  <c r="HD2027" i="2"/>
  <c r="HD2029" i="2" s="1"/>
  <c r="HD2024" i="2"/>
  <c r="HD2026" i="2" s="1"/>
  <c r="HD2021" i="2"/>
  <c r="HD2023" i="2" s="1"/>
  <c r="HD2018" i="2"/>
  <c r="HD2020" i="2" s="1"/>
  <c r="HD2015" i="2"/>
  <c r="HD2017" i="2" s="1"/>
  <c r="HD2012" i="2"/>
  <c r="HD2009" i="2"/>
  <c r="HD2011" i="2" s="1"/>
  <c r="HD2006" i="2"/>
  <c r="HD2008" i="2" s="1"/>
  <c r="HD2003" i="2"/>
  <c r="HD2000" i="2"/>
  <c r="HD1997" i="2"/>
  <c r="HD1994" i="2"/>
  <c r="HD1996" i="2" s="1"/>
  <c r="HD1991" i="2"/>
  <c r="HD1988" i="2"/>
  <c r="HD1985" i="2"/>
  <c r="HD1982" i="2"/>
  <c r="HD1979" i="2"/>
  <c r="HD1981" i="2" s="1"/>
  <c r="HD1976" i="2"/>
  <c r="HD1973" i="2"/>
  <c r="HD1970" i="2"/>
  <c r="HD1967" i="2"/>
  <c r="HD1964" i="2"/>
  <c r="HD1966" i="2" s="1"/>
  <c r="HD2042" i="2"/>
  <c r="HD2044" i="2" s="1"/>
  <c r="HD1961" i="2"/>
  <c r="HD1963" i="2" s="1"/>
  <c r="HD2051" i="2"/>
  <c r="HD2053" i="2" s="1"/>
  <c r="HD1940" i="2"/>
  <c r="HD1925" i="2"/>
  <c r="HD1934" i="2"/>
  <c r="HD1936" i="2" s="1"/>
  <c r="HD1898" i="2"/>
  <c r="HD1886" i="2"/>
  <c r="HD1874" i="2"/>
  <c r="HD1876" i="2" s="1"/>
  <c r="HD1949" i="2"/>
  <c r="HD1951" i="2" s="1"/>
  <c r="HD1928" i="2"/>
  <c r="HD1930" i="2" s="1"/>
  <c r="HD1907" i="2"/>
  <c r="HD1895" i="2"/>
  <c r="HD1883" i="2"/>
  <c r="HD1871" i="2"/>
  <c r="HD1873" i="2" s="1"/>
  <c r="HD1937" i="2"/>
  <c r="HD1939" i="2" s="1"/>
  <c r="HD1910" i="2"/>
  <c r="HD1958" i="2"/>
  <c r="HD1946" i="2"/>
  <c r="HD1931" i="2"/>
  <c r="HD1933" i="2" s="1"/>
  <c r="HD1919" i="2"/>
  <c r="HD1921" i="2" s="1"/>
  <c r="HD1916" i="2"/>
  <c r="HD1913" i="2"/>
  <c r="HD1904" i="2"/>
  <c r="HD1892" i="2"/>
  <c r="HD1880" i="2"/>
  <c r="HD1882" i="2" s="1"/>
  <c r="HD1868" i="2"/>
  <c r="HD1870" i="2" s="1"/>
  <c r="HD1856" i="2"/>
  <c r="HD1858" i="2" s="1"/>
  <c r="HD1952" i="2"/>
  <c r="HD1954" i="2" s="1"/>
  <c r="HD1922" i="2"/>
  <c r="HD1924" i="2" s="1"/>
  <c r="HD1901" i="2"/>
  <c r="HD1903" i="2" s="1"/>
  <c r="HD1853" i="2"/>
  <c r="HD1841" i="2"/>
  <c r="HD1843" i="2" s="1"/>
  <c r="HD1829" i="2"/>
  <c r="HD1817" i="2"/>
  <c r="HD1805" i="2"/>
  <c r="HD1793" i="2"/>
  <c r="HD1795" i="2" s="1"/>
  <c r="HD1889" i="2"/>
  <c r="HD1891" i="2" s="1"/>
  <c r="HD1850" i="2"/>
  <c r="HD1852" i="2" s="1"/>
  <c r="HD1838" i="2"/>
  <c r="HD1826" i="2"/>
  <c r="HD1828" i="2" s="1"/>
  <c r="HD1814" i="2"/>
  <c r="HD1802" i="2"/>
  <c r="HD1790" i="2"/>
  <c r="HD1792" i="2" s="1"/>
  <c r="HD1877" i="2"/>
  <c r="HD1879" i="2" s="1"/>
  <c r="HD1862" i="2"/>
  <c r="HD1864" i="2" s="1"/>
  <c r="HD1847" i="2"/>
  <c r="HD1835" i="2"/>
  <c r="HD1823" i="2"/>
  <c r="HD1811" i="2"/>
  <c r="HD1799" i="2"/>
  <c r="HD1801" i="2" s="1"/>
  <c r="HD1787" i="2"/>
  <c r="HD1789" i="2" s="1"/>
  <c r="HD1775" i="2"/>
  <c r="HD1777" i="2" s="1"/>
  <c r="HD1865" i="2"/>
  <c r="HD1867" i="2" s="1"/>
  <c r="HD1859" i="2"/>
  <c r="HD1861" i="2" s="1"/>
  <c r="HD1844" i="2"/>
  <c r="HD1832" i="2"/>
  <c r="HD1820" i="2"/>
  <c r="HD1808" i="2"/>
  <c r="HD1796" i="2"/>
  <c r="HD1798" i="2" s="1"/>
  <c r="HD1784" i="2"/>
  <c r="HD1786" i="2" s="1"/>
  <c r="HD1772" i="2"/>
  <c r="HD1774" i="2" s="1"/>
  <c r="HD1763" i="2"/>
  <c r="HD1765" i="2" s="1"/>
  <c r="HD1751" i="2"/>
  <c r="HD1753" i="2" s="1"/>
  <c r="HD1739" i="2"/>
  <c r="HD1727" i="2"/>
  <c r="HD1715" i="2"/>
  <c r="HD1717" i="2" s="1"/>
  <c r="HD1703" i="2"/>
  <c r="HD1691" i="2"/>
  <c r="HD1693" i="2" s="1"/>
  <c r="HD1679" i="2"/>
  <c r="HD1681" i="2" s="1"/>
  <c r="HD1781" i="2"/>
  <c r="HD1783" i="2" s="1"/>
  <c r="HD1769" i="2"/>
  <c r="HD1771" i="2" s="1"/>
  <c r="HD1760" i="2"/>
  <c r="HD1762" i="2" s="1"/>
  <c r="HD1748" i="2"/>
  <c r="HD1736" i="2"/>
  <c r="HD1724" i="2"/>
  <c r="HD1712" i="2"/>
  <c r="HD1700" i="2"/>
  <c r="HD1688" i="2"/>
  <c r="HD1690" i="2" s="1"/>
  <c r="HD1676" i="2"/>
  <c r="HD1678" i="2" s="1"/>
  <c r="HD1766" i="2"/>
  <c r="HD1768" i="2" s="1"/>
  <c r="HD1757" i="2"/>
  <c r="HD1745" i="2"/>
  <c r="HD1747" i="2" s="1"/>
  <c r="HD1733" i="2"/>
  <c r="HD1735" i="2" s="1"/>
  <c r="HD1721" i="2"/>
  <c r="HD1723" i="2" s="1"/>
  <c r="HD1709" i="2"/>
  <c r="HD1697" i="2"/>
  <c r="HD1699" i="2" s="1"/>
  <c r="HD1685" i="2"/>
  <c r="HD1778" i="2"/>
  <c r="HD1780" i="2" s="1"/>
  <c r="HD1754" i="2"/>
  <c r="HD1756" i="2" s="1"/>
  <c r="HD1742" i="2"/>
  <c r="HD1730" i="2"/>
  <c r="HD1732" i="2" s="1"/>
  <c r="HD1718" i="2"/>
  <c r="HD1706" i="2"/>
  <c r="HD1694" i="2"/>
  <c r="HD1696" i="2" s="1"/>
  <c r="HD1682" i="2"/>
  <c r="HD1684" i="2" s="1"/>
  <c r="HD1661" i="2"/>
  <c r="HD1649" i="2"/>
  <c r="HD1651" i="2" s="1"/>
  <c r="HD1637" i="2"/>
  <c r="HD1625" i="2"/>
  <c r="HD1627" i="2" s="1"/>
  <c r="HD1613" i="2"/>
  <c r="HD1601" i="2"/>
  <c r="HD1603" i="2" s="1"/>
  <c r="HD1589" i="2"/>
  <c r="HD1577" i="2"/>
  <c r="HD1579" i="2" s="1"/>
  <c r="HD1658" i="2"/>
  <c r="HD1660" i="2" s="1"/>
  <c r="HD1646" i="2"/>
  <c r="HD1648" i="2" s="1"/>
  <c r="HD1634" i="2"/>
  <c r="HD1636" i="2" s="1"/>
  <c r="HD1622" i="2"/>
  <c r="HD1624" i="2" s="1"/>
  <c r="HD1610" i="2"/>
  <c r="HD1612" i="2" s="1"/>
  <c r="HD1598" i="2"/>
  <c r="HD1586" i="2"/>
  <c r="HD1670" i="2"/>
  <c r="HD1672" i="2" s="1"/>
  <c r="HD1667" i="2"/>
  <c r="HD1655" i="2"/>
  <c r="HD1657" i="2" s="1"/>
  <c r="HD1643" i="2"/>
  <c r="HD1631" i="2"/>
  <c r="HD1633" i="2" s="1"/>
  <c r="HD1619" i="2"/>
  <c r="HD1621" i="2" s="1"/>
  <c r="HD1607" i="2"/>
  <c r="HD1595" i="2"/>
  <c r="HD1673" i="2"/>
  <c r="HD1664" i="2"/>
  <c r="HD1652" i="2"/>
  <c r="HD1654" i="2" s="1"/>
  <c r="HD1640" i="2"/>
  <c r="HD1628" i="2"/>
  <c r="HD1630" i="2" s="1"/>
  <c r="HD1616" i="2"/>
  <c r="HD1618" i="2" s="1"/>
  <c r="HD1604" i="2"/>
  <c r="HD1592" i="2"/>
  <c r="HD1580" i="2"/>
  <c r="HD1582" i="2" s="1"/>
  <c r="HD1583" i="2"/>
  <c r="HD1571" i="2"/>
  <c r="HD1573" i="2" s="1"/>
  <c r="HD1559" i="2"/>
  <c r="HD1561" i="2" s="1"/>
  <c r="HD1547" i="2"/>
  <c r="HD1535" i="2"/>
  <c r="HD1523" i="2"/>
  <c r="HD1525" i="2" s="1"/>
  <c r="HD1511" i="2"/>
  <c r="HD1499" i="2"/>
  <c r="HD1501" i="2" s="1"/>
  <c r="HD1487" i="2"/>
  <c r="HD1568" i="2"/>
  <c r="HD1570" i="2" s="1"/>
  <c r="HD1556" i="2"/>
  <c r="HD1544" i="2"/>
  <c r="HD1532" i="2"/>
  <c r="HD1534" i="2" s="1"/>
  <c r="HD1520" i="2"/>
  <c r="HD1508" i="2"/>
  <c r="HD1510" i="2" s="1"/>
  <c r="HD1496" i="2"/>
  <c r="HD1565" i="2"/>
  <c r="HD1553" i="2"/>
  <c r="HD1555" i="2" s="1"/>
  <c r="HD1541" i="2"/>
  <c r="HD1543" i="2" s="1"/>
  <c r="HD1529" i="2"/>
  <c r="HD1531" i="2" s="1"/>
  <c r="HD1517" i="2"/>
  <c r="HD1505" i="2"/>
  <c r="HD1493" i="2"/>
  <c r="HD1574" i="2"/>
  <c r="HD1576" i="2" s="1"/>
  <c r="HD1562" i="2"/>
  <c r="HD1564" i="2" s="1"/>
  <c r="HD1550" i="2"/>
  <c r="HD1552" i="2" s="1"/>
  <c r="HD1538" i="2"/>
  <c r="HD1540" i="2" s="1"/>
  <c r="HD1472" i="2"/>
  <c r="HD1474" i="2" s="1"/>
  <c r="HD1460" i="2"/>
  <c r="HD1462" i="2" s="1"/>
  <c r="HD1448" i="2"/>
  <c r="HD1436" i="2"/>
  <c r="HD1424" i="2"/>
  <c r="HD1412" i="2"/>
  <c r="HD1414" i="2" s="1"/>
  <c r="HD1400" i="2"/>
  <c r="HD1402" i="2" s="1"/>
  <c r="HD1502" i="2"/>
  <c r="HD1484" i="2"/>
  <c r="HD1486" i="2" s="1"/>
  <c r="HD1481" i="2"/>
  <c r="HD1483" i="2" s="1"/>
  <c r="HD1469" i="2"/>
  <c r="HD1471" i="2" s="1"/>
  <c r="HD1457" i="2"/>
  <c r="HD1459" i="2" s="1"/>
  <c r="HD1445" i="2"/>
  <c r="HD1433" i="2"/>
  <c r="HD1421" i="2"/>
  <c r="HD1409" i="2"/>
  <c r="HD1397" i="2"/>
  <c r="HD1399" i="2" s="1"/>
  <c r="HD1478" i="2"/>
  <c r="HD1480" i="2" s="1"/>
  <c r="HD1466" i="2"/>
  <c r="HD1454" i="2"/>
  <c r="HD1442" i="2"/>
  <c r="HD1444" i="2" s="1"/>
  <c r="HD1430" i="2"/>
  <c r="HD1432" i="2" s="1"/>
  <c r="HD1418" i="2"/>
  <c r="HD1406" i="2"/>
  <c r="HD1408" i="2" s="1"/>
  <c r="HD1394" i="2"/>
  <c r="HD1396" i="2" s="1"/>
  <c r="HD1526" i="2"/>
  <c r="HD1490" i="2"/>
  <c r="HD1492" i="2" s="1"/>
  <c r="HD1475" i="2"/>
  <c r="HD1477" i="2" s="1"/>
  <c r="HD1463" i="2"/>
  <c r="HD1465" i="2" s="1"/>
  <c r="HD1451" i="2"/>
  <c r="HD1439" i="2"/>
  <c r="HD1427" i="2"/>
  <c r="HD1429" i="2" s="1"/>
  <c r="HD1415" i="2"/>
  <c r="HD1403" i="2"/>
  <c r="HD1405" i="2" s="1"/>
  <c r="HD1391" i="2"/>
  <c r="HD1514" i="2"/>
  <c r="HD1379" i="2"/>
  <c r="HD1367" i="2"/>
  <c r="HD1355" i="2"/>
  <c r="HD1343" i="2"/>
  <c r="HD1345" i="2" s="1"/>
  <c r="HD1331" i="2"/>
  <c r="HD1319" i="2"/>
  <c r="HD1307" i="2"/>
  <c r="HD1309" i="2" s="1"/>
  <c r="HD1295" i="2"/>
  <c r="HD1297" i="2" s="1"/>
  <c r="HD1283" i="2"/>
  <c r="HD1285" i="2" s="1"/>
  <c r="HD1271" i="2"/>
  <c r="HD1259" i="2"/>
  <c r="HD1247" i="2"/>
  <c r="HD1235" i="2"/>
  <c r="HD1223" i="2"/>
  <c r="HD1225" i="2" s="1"/>
  <c r="HD1211" i="2"/>
  <c r="HD1213" i="2" s="1"/>
  <c r="HD1199" i="2"/>
  <c r="HD1201" i="2" s="1"/>
  <c r="HD1376" i="2"/>
  <c r="HD1378" i="2" s="1"/>
  <c r="HD1364" i="2"/>
  <c r="HD1352" i="2"/>
  <c r="HD1354" i="2" s="1"/>
  <c r="HD1340" i="2"/>
  <c r="HD1342" i="2" s="1"/>
  <c r="HD1328" i="2"/>
  <c r="HD1316" i="2"/>
  <c r="HD1318" i="2" s="1"/>
  <c r="HD1304" i="2"/>
  <c r="HD1306" i="2" s="1"/>
  <c r="HD1292" i="2"/>
  <c r="HD1294" i="2" s="1"/>
  <c r="HD1280" i="2"/>
  <c r="HD1268" i="2"/>
  <c r="HD1256" i="2"/>
  <c r="HD1258" i="2" s="1"/>
  <c r="HD1244" i="2"/>
  <c r="HD1232" i="2"/>
  <c r="HD1234" i="2" s="1"/>
  <c r="HD1220" i="2"/>
  <c r="HD1208" i="2"/>
  <c r="HD1210" i="2" s="1"/>
  <c r="HD1388" i="2"/>
  <c r="HD1390" i="2" s="1"/>
  <c r="HD1373" i="2"/>
  <c r="HD1361" i="2"/>
  <c r="HD1349" i="2"/>
  <c r="HD1337" i="2"/>
  <c r="HD1325" i="2"/>
  <c r="HD1327" i="2" s="1"/>
  <c r="HD1313" i="2"/>
  <c r="HD1315" i="2" s="1"/>
  <c r="HD1301" i="2"/>
  <c r="HD1303" i="2" s="1"/>
  <c r="HD1289" i="2"/>
  <c r="HD1291" i="2" s="1"/>
  <c r="HD1277" i="2"/>
  <c r="HD1265" i="2"/>
  <c r="HD1253" i="2"/>
  <c r="HD1241" i="2"/>
  <c r="HD1243" i="2" s="1"/>
  <c r="HD1229" i="2"/>
  <c r="HD1231" i="2" s="1"/>
  <c r="HD1217" i="2"/>
  <c r="HD1219" i="2" s="1"/>
  <c r="HD1205" i="2"/>
  <c r="HD1207" i="2" s="1"/>
  <c r="HD1385" i="2"/>
  <c r="HD1387" i="2" s="1"/>
  <c r="HD1382" i="2"/>
  <c r="HD1384" i="2" s="1"/>
  <c r="HD1370" i="2"/>
  <c r="HD1358" i="2"/>
  <c r="HD1346" i="2"/>
  <c r="HD1348" i="2" s="1"/>
  <c r="HD1334" i="2"/>
  <c r="HD1336" i="2" s="1"/>
  <c r="HD1322" i="2"/>
  <c r="HD1310" i="2"/>
  <c r="HD1312" i="2" s="1"/>
  <c r="HD1298" i="2"/>
  <c r="HD1286" i="2"/>
  <c r="HD1288" i="2" s="1"/>
  <c r="HD1274" i="2"/>
  <c r="HD1276" i="2" s="1"/>
  <c r="HD1262" i="2"/>
  <c r="HD1264" i="2" s="1"/>
  <c r="HD1250" i="2"/>
  <c r="HD1238" i="2"/>
  <c r="HD1226" i="2"/>
  <c r="HD1228" i="2" s="1"/>
  <c r="HD1214" i="2"/>
  <c r="HD1202" i="2"/>
  <c r="HD1193" i="2"/>
  <c r="HD1195" i="2" s="1"/>
  <c r="HD1190" i="2"/>
  <c r="HD1192" i="2" s="1"/>
  <c r="HD1187" i="2"/>
  <c r="HD1189" i="2" s="1"/>
  <c r="HD1181" i="2"/>
  <c r="HD1183" i="2" s="1"/>
  <c r="HD1169" i="2"/>
  <c r="HD1171" i="2" s="1"/>
  <c r="HD1157" i="2"/>
  <c r="HD1159" i="2" s="1"/>
  <c r="HD1145" i="2"/>
  <c r="HD1133" i="2"/>
  <c r="HD1121" i="2"/>
  <c r="HD1123" i="2" s="1"/>
  <c r="HD1109" i="2"/>
  <c r="HD1097" i="2"/>
  <c r="HD1099" i="2" s="1"/>
  <c r="HD1085" i="2"/>
  <c r="HD1087" i="2" s="1"/>
  <c r="HD1073" i="2"/>
  <c r="HD1061" i="2"/>
  <c r="HD1049" i="2"/>
  <c r="HD1037" i="2"/>
  <c r="HD1025" i="2"/>
  <c r="HD1027" i="2" s="1"/>
  <c r="HD1013" i="2"/>
  <c r="HD1015" i="2" s="1"/>
  <c r="HD1196" i="2"/>
  <c r="HD1178" i="2"/>
  <c r="HD1166" i="2"/>
  <c r="HD1168" i="2" s="1"/>
  <c r="HD1154" i="2"/>
  <c r="HD1142" i="2"/>
  <c r="HD1130" i="2"/>
  <c r="HD1118" i="2"/>
  <c r="HD1106" i="2"/>
  <c r="HD1094" i="2"/>
  <c r="HD1096" i="2" s="1"/>
  <c r="HD1082" i="2"/>
  <c r="HD1084" i="2" s="1"/>
  <c r="HD1070" i="2"/>
  <c r="HD1072" i="2" s="1"/>
  <c r="HD1058" i="2"/>
  <c r="HD1046" i="2"/>
  <c r="HD1034" i="2"/>
  <c r="HD1022" i="2"/>
  <c r="HD1024" i="2" s="1"/>
  <c r="HD1010" i="2"/>
  <c r="HD998" i="2"/>
  <c r="HD1000" i="2" s="1"/>
  <c r="HD1175" i="2"/>
  <c r="HD1177" i="2" s="1"/>
  <c r="HD1163" i="2"/>
  <c r="HD1165" i="2" s="1"/>
  <c r="HD1151" i="2"/>
  <c r="HD1139" i="2"/>
  <c r="HD1127" i="2"/>
  <c r="HD1129" i="2" s="1"/>
  <c r="HD1115" i="2"/>
  <c r="HD1117" i="2" s="1"/>
  <c r="HD1103" i="2"/>
  <c r="HD1105" i="2" s="1"/>
  <c r="HD1091" i="2"/>
  <c r="HD1079" i="2"/>
  <c r="HD1081" i="2" s="1"/>
  <c r="HD1067" i="2"/>
  <c r="HD1055" i="2"/>
  <c r="HD1043" i="2"/>
  <c r="HD1031" i="2"/>
  <c r="HD1033" i="2" s="1"/>
  <c r="HD1019" i="2"/>
  <c r="HD1021" i="2" s="1"/>
  <c r="HD1007" i="2"/>
  <c r="HD1009" i="2" s="1"/>
  <c r="HD995" i="2"/>
  <c r="HD1184" i="2"/>
  <c r="HD1186" i="2" s="1"/>
  <c r="HD1172" i="2"/>
  <c r="HD1174" i="2" s="1"/>
  <c r="HD1160" i="2"/>
  <c r="HD1148" i="2"/>
  <c r="HD1136" i="2"/>
  <c r="HD1138" i="2" s="1"/>
  <c r="HD1124" i="2"/>
  <c r="HD1112" i="2"/>
  <c r="HD1114" i="2" s="1"/>
  <c r="HD1100" i="2"/>
  <c r="HD1088" i="2"/>
  <c r="HD1090" i="2" s="1"/>
  <c r="HD1076" i="2"/>
  <c r="HD1064" i="2"/>
  <c r="HD1052" i="2"/>
  <c r="HD1040" i="2"/>
  <c r="HD1042" i="2" s="1"/>
  <c r="HD1028" i="2"/>
  <c r="HD1016" i="2"/>
  <c r="HD1004" i="2"/>
  <c r="HD992" i="2"/>
  <c r="HD983" i="2"/>
  <c r="HD985" i="2" s="1"/>
  <c r="HD971" i="2"/>
  <c r="HD959" i="2"/>
  <c r="HD947" i="2"/>
  <c r="HD935" i="2"/>
  <c r="HD923" i="2"/>
  <c r="HD925" i="2" s="1"/>
  <c r="HD911" i="2"/>
  <c r="HD913" i="2" s="1"/>
  <c r="HD899" i="2"/>
  <c r="HD887" i="2"/>
  <c r="HD889" i="2" s="1"/>
  <c r="HD875" i="2"/>
  <c r="HD877" i="2" s="1"/>
  <c r="HD863" i="2"/>
  <c r="HD851" i="2"/>
  <c r="HD839" i="2"/>
  <c r="HD827" i="2"/>
  <c r="HD829" i="2" s="1"/>
  <c r="HD815" i="2"/>
  <c r="HD817" i="2" s="1"/>
  <c r="HD803" i="2"/>
  <c r="HD805" i="2" s="1"/>
  <c r="HD989" i="2"/>
  <c r="HD991" i="2" s="1"/>
  <c r="HD980" i="2"/>
  <c r="HD968" i="2"/>
  <c r="HD970" i="2" s="1"/>
  <c r="HD956" i="2"/>
  <c r="HD944" i="2"/>
  <c r="HD932" i="2"/>
  <c r="HD920" i="2"/>
  <c r="HD922" i="2" s="1"/>
  <c r="HD908" i="2"/>
  <c r="HD910" i="2" s="1"/>
  <c r="HD896" i="2"/>
  <c r="HD884" i="2"/>
  <c r="HD872" i="2"/>
  <c r="HD874" i="2" s="1"/>
  <c r="HD860" i="2"/>
  <c r="HD848" i="2"/>
  <c r="HD836" i="2"/>
  <c r="HD824" i="2"/>
  <c r="HD826" i="2" s="1"/>
  <c r="HD812" i="2"/>
  <c r="HD800" i="2"/>
  <c r="HD802" i="2" s="1"/>
  <c r="HD1001" i="2"/>
  <c r="HD1003" i="2" s="1"/>
  <c r="HD977" i="2"/>
  <c r="HD979" i="2" s="1"/>
  <c r="HD965" i="2"/>
  <c r="HD953" i="2"/>
  <c r="HD941" i="2"/>
  <c r="HD929" i="2"/>
  <c r="HD931" i="2" s="1"/>
  <c r="HD917" i="2"/>
  <c r="HD905" i="2"/>
  <c r="HD907" i="2" s="1"/>
  <c r="HD893" i="2"/>
  <c r="HD881" i="2"/>
  <c r="HD869" i="2"/>
  <c r="HD871" i="2" s="1"/>
  <c r="HD857" i="2"/>
  <c r="HD845" i="2"/>
  <c r="HD847" i="2" s="1"/>
  <c r="HD833" i="2"/>
  <c r="HD835" i="2" s="1"/>
  <c r="HD821" i="2"/>
  <c r="HD809" i="2"/>
  <c r="HD811" i="2" s="1"/>
  <c r="HD986" i="2"/>
  <c r="HD974" i="2"/>
  <c r="HD962" i="2"/>
  <c r="HD950" i="2"/>
  <c r="HD952" i="2" s="1"/>
  <c r="HD938" i="2"/>
  <c r="HD926" i="2"/>
  <c r="HD928" i="2" s="1"/>
  <c r="HD914" i="2"/>
  <c r="HD916" i="2" s="1"/>
  <c r="HD902" i="2"/>
  <c r="HD904" i="2" s="1"/>
  <c r="HD890" i="2"/>
  <c r="HD878" i="2"/>
  <c r="HD866" i="2"/>
  <c r="HD854" i="2"/>
  <c r="HD856" i="2" s="1"/>
  <c r="HD842" i="2"/>
  <c r="HD830" i="2"/>
  <c r="HD832" i="2" s="1"/>
  <c r="HD818" i="2"/>
  <c r="HD820" i="2" s="1"/>
  <c r="HD806" i="2"/>
  <c r="HD808" i="2" s="1"/>
  <c r="HD794" i="2"/>
  <c r="HD796" i="2" s="1"/>
  <c r="HD782" i="2"/>
  <c r="HD770" i="2"/>
  <c r="HD772" i="2" s="1"/>
  <c r="HD758" i="2"/>
  <c r="HD746" i="2"/>
  <c r="HD748" i="2" s="1"/>
  <c r="HD734" i="2"/>
  <c r="HD736" i="2" s="1"/>
  <c r="HD722" i="2"/>
  <c r="HD710" i="2"/>
  <c r="HD698" i="2"/>
  <c r="HD686" i="2"/>
  <c r="HD674" i="2"/>
  <c r="HD676" i="2" s="1"/>
  <c r="HD662" i="2"/>
  <c r="HD650" i="2"/>
  <c r="HD652" i="2" s="1"/>
  <c r="HD791" i="2"/>
  <c r="HD793" i="2" s="1"/>
  <c r="HD779" i="2"/>
  <c r="HD781" i="2" s="1"/>
  <c r="HD767" i="2"/>
  <c r="HD769" i="2" s="1"/>
  <c r="HD755" i="2"/>
  <c r="HD743" i="2"/>
  <c r="HD731" i="2"/>
  <c r="HD719" i="2"/>
  <c r="HD707" i="2"/>
  <c r="HD709" i="2" s="1"/>
  <c r="HD695" i="2"/>
  <c r="HD683" i="2"/>
  <c r="HD685" i="2" s="1"/>
  <c r="HD671" i="2"/>
  <c r="HD673" i="2" s="1"/>
  <c r="HD659" i="2"/>
  <c r="HD647" i="2"/>
  <c r="HD797" i="2"/>
  <c r="HD799" i="2" s="1"/>
  <c r="HD788" i="2"/>
  <c r="HD776" i="2"/>
  <c r="HD764" i="2"/>
  <c r="HD752" i="2"/>
  <c r="HD754" i="2" s="1"/>
  <c r="HD740" i="2"/>
  <c r="HD728" i="2"/>
  <c r="HD716" i="2"/>
  <c r="HD718" i="2" s="1"/>
  <c r="HD704" i="2"/>
  <c r="HD692" i="2"/>
  <c r="HD694" i="2" s="1"/>
  <c r="HD680" i="2"/>
  <c r="HD682" i="2" s="1"/>
  <c r="HD668" i="2"/>
  <c r="HD656" i="2"/>
  <c r="HD644" i="2"/>
  <c r="HD646" i="2" s="1"/>
  <c r="HD785" i="2"/>
  <c r="HD787" i="2" s="1"/>
  <c r="HD773" i="2"/>
  <c r="HD775" i="2" s="1"/>
  <c r="HD761" i="2"/>
  <c r="HD749" i="2"/>
  <c r="HD737" i="2"/>
  <c r="HD739" i="2" s="1"/>
  <c r="HD725" i="2"/>
  <c r="HD713" i="2"/>
  <c r="HD715" i="2" s="1"/>
  <c r="HD701" i="2"/>
  <c r="HD703" i="2" s="1"/>
  <c r="HD689" i="2"/>
  <c r="HD677" i="2"/>
  <c r="HD665" i="2"/>
  <c r="HD653" i="2"/>
  <c r="HD641" i="2"/>
  <c r="HD620" i="2"/>
  <c r="HD608" i="2"/>
  <c r="HD596" i="2"/>
  <c r="HD584" i="2"/>
  <c r="HD572" i="2"/>
  <c r="HD560" i="2"/>
  <c r="HD548" i="2"/>
  <c r="HD550" i="2" s="1"/>
  <c r="HD536" i="2"/>
  <c r="HD538" i="2" s="1"/>
  <c r="HD524" i="2"/>
  <c r="HD512" i="2"/>
  <c r="HD500" i="2"/>
  <c r="HD488" i="2"/>
  <c r="HD476" i="2"/>
  <c r="HD464" i="2"/>
  <c r="HD452" i="2"/>
  <c r="HD454" i="2" s="1"/>
  <c r="HD629" i="2"/>
  <c r="HD638" i="2"/>
  <c r="HD640" i="2" s="1"/>
  <c r="HD605" i="2"/>
  <c r="HD593" i="2"/>
  <c r="HD581" i="2"/>
  <c r="HD583" i="2" s="1"/>
  <c r="HD569" i="2"/>
  <c r="HD571" i="2" s="1"/>
  <c r="HD557" i="2"/>
  <c r="HD545" i="2"/>
  <c r="HD533" i="2"/>
  <c r="HD535" i="2" s="1"/>
  <c r="HD521" i="2"/>
  <c r="HD509" i="2"/>
  <c r="HD497" i="2"/>
  <c r="HD485" i="2"/>
  <c r="HD473" i="2"/>
  <c r="HD475" i="2" s="1"/>
  <c r="HD617" i="2"/>
  <c r="HD619" i="2" s="1"/>
  <c r="HD635" i="2"/>
  <c r="HD626" i="2"/>
  <c r="HD602" i="2"/>
  <c r="HD604" i="2" s="1"/>
  <c r="HD590" i="2"/>
  <c r="HD592" i="2" s="1"/>
  <c r="HD578" i="2"/>
  <c r="HD580" i="2" s="1"/>
  <c r="HD566" i="2"/>
  <c r="HD568" i="2" s="1"/>
  <c r="HD554" i="2"/>
  <c r="HD542" i="2"/>
  <c r="HD544" i="2" s="1"/>
  <c r="HD530" i="2"/>
  <c r="HD532" i="2" s="1"/>
  <c r="HD518" i="2"/>
  <c r="HD632" i="2"/>
  <c r="HD634" i="2" s="1"/>
  <c r="HD623" i="2"/>
  <c r="HD614" i="2"/>
  <c r="HD611" i="2"/>
  <c r="HD599" i="2"/>
  <c r="HD587" i="2"/>
  <c r="HD575" i="2"/>
  <c r="HD577" i="2" s="1"/>
  <c r="HD563" i="2"/>
  <c r="HD551" i="2"/>
  <c r="HD553" i="2" s="1"/>
  <c r="HD539" i="2"/>
  <c r="HD541" i="2" s="1"/>
  <c r="HD527" i="2"/>
  <c r="HD529" i="2" s="1"/>
  <c r="HD515" i="2"/>
  <c r="HD517" i="2" s="1"/>
  <c r="HD503" i="2"/>
  <c r="HD491" i="2"/>
  <c r="HD479" i="2"/>
  <c r="HD467" i="2"/>
  <c r="HD455" i="2"/>
  <c r="HD457" i="2" s="1"/>
  <c r="HD434" i="2"/>
  <c r="HD436" i="2" s="1"/>
  <c r="HD422" i="2"/>
  <c r="HD410" i="2"/>
  <c r="HD398" i="2"/>
  <c r="HD400" i="2" s="1"/>
  <c r="HD386" i="2"/>
  <c r="HD388" i="2" s="1"/>
  <c r="HD374" i="2"/>
  <c r="HD362" i="2"/>
  <c r="HD364" i="2" s="1"/>
  <c r="HD350" i="2"/>
  <c r="HD338" i="2"/>
  <c r="HD326" i="2"/>
  <c r="HD314" i="2"/>
  <c r="HD302" i="2"/>
  <c r="HD290" i="2"/>
  <c r="HD292" i="2" s="1"/>
  <c r="HD278" i="2"/>
  <c r="HD482" i="2"/>
  <c r="HD461" i="2"/>
  <c r="HD463" i="2" s="1"/>
  <c r="HD431" i="2"/>
  <c r="HD419" i="2"/>
  <c r="HD407" i="2"/>
  <c r="HD395" i="2"/>
  <c r="HD383" i="2"/>
  <c r="HD385" i="2" s="1"/>
  <c r="HD371" i="2"/>
  <c r="HD373" i="2" s="1"/>
  <c r="HD359" i="2"/>
  <c r="HD361" i="2" s="1"/>
  <c r="HD347" i="2"/>
  <c r="HD335" i="2"/>
  <c r="HD323" i="2"/>
  <c r="HD311" i="2"/>
  <c r="HD299" i="2"/>
  <c r="HD287" i="2"/>
  <c r="HD470" i="2"/>
  <c r="HD446" i="2"/>
  <c r="HD443" i="2"/>
  <c r="HD445" i="2" s="1"/>
  <c r="HD428" i="2"/>
  <c r="HD416" i="2"/>
  <c r="HD404" i="2"/>
  <c r="HD392" i="2"/>
  <c r="HD380" i="2"/>
  <c r="HD382" i="2" s="1"/>
  <c r="HD368" i="2"/>
  <c r="HD356" i="2"/>
  <c r="HD358" i="2" s="1"/>
  <c r="HD344" i="2"/>
  <c r="HD332" i="2"/>
  <c r="HD320" i="2"/>
  <c r="HD308" i="2"/>
  <c r="HD296" i="2"/>
  <c r="HD284" i="2"/>
  <c r="HD506" i="2"/>
  <c r="HD508" i="2" s="1"/>
  <c r="HD458" i="2"/>
  <c r="HD449" i="2"/>
  <c r="HD440" i="2"/>
  <c r="HD437" i="2"/>
  <c r="HD425" i="2"/>
  <c r="HD427" i="2" s="1"/>
  <c r="HD413" i="2"/>
  <c r="HD415" i="2" s="1"/>
  <c r="HD401" i="2"/>
  <c r="HD403" i="2" s="1"/>
  <c r="HD389" i="2"/>
  <c r="HD377" i="2"/>
  <c r="HD365" i="2"/>
  <c r="HD367" i="2" s="1"/>
  <c r="HD353" i="2"/>
  <c r="HD355" i="2" s="1"/>
  <c r="HD341" i="2"/>
  <c r="HD329" i="2"/>
  <c r="HD317" i="2"/>
  <c r="HD319" i="2" s="1"/>
  <c r="HD305" i="2"/>
  <c r="HD307" i="2" s="1"/>
  <c r="HD293" i="2"/>
  <c r="HD295" i="2" s="1"/>
  <c r="HD281" i="2"/>
  <c r="HD494" i="2"/>
  <c r="HD496" i="2" s="1"/>
  <c r="HD248" i="2"/>
  <c r="HD250" i="2" s="1"/>
  <c r="HD236" i="2"/>
  <c r="HD224" i="2"/>
  <c r="HD212" i="2"/>
  <c r="HD200" i="2"/>
  <c r="HD202" i="2" s="1"/>
  <c r="HD188" i="2"/>
  <c r="HD190" i="2" s="1"/>
  <c r="HD176" i="2"/>
  <c r="HD164" i="2"/>
  <c r="HD152" i="2"/>
  <c r="HD140" i="2"/>
  <c r="HD128" i="2"/>
  <c r="HD116" i="2"/>
  <c r="HD118" i="2" s="1"/>
  <c r="HD104" i="2"/>
  <c r="HD106" i="2" s="1"/>
  <c r="HD257" i="2"/>
  <c r="HD259" i="2" s="1"/>
  <c r="HD275" i="2"/>
  <c r="HD277" i="2" s="1"/>
  <c r="HD266" i="2"/>
  <c r="HD268" i="2" s="1"/>
  <c r="HD245" i="2"/>
  <c r="HD233" i="2"/>
  <c r="HD221" i="2"/>
  <c r="HD209" i="2"/>
  <c r="HD211" i="2" s="1"/>
  <c r="HD197" i="2"/>
  <c r="HD199" i="2" s="1"/>
  <c r="HD185" i="2"/>
  <c r="HD173" i="2"/>
  <c r="HD161" i="2"/>
  <c r="HD163" i="2" s="1"/>
  <c r="HD149" i="2"/>
  <c r="HD137" i="2"/>
  <c r="HD125" i="2"/>
  <c r="HD113" i="2"/>
  <c r="HD101" i="2"/>
  <c r="HD103" i="2" s="1"/>
  <c r="HD272" i="2"/>
  <c r="HD274" i="2" s="1"/>
  <c r="HD263" i="2"/>
  <c r="HD265" i="2" s="1"/>
  <c r="HD254" i="2"/>
  <c r="HD242" i="2"/>
  <c r="HD230" i="2"/>
  <c r="HD218" i="2"/>
  <c r="HD206" i="2"/>
  <c r="HD208" i="2" s="1"/>
  <c r="HD194" i="2"/>
  <c r="HD182" i="2"/>
  <c r="HD184" i="2" s="1"/>
  <c r="HD170" i="2"/>
  <c r="HD158" i="2"/>
  <c r="HD146" i="2"/>
  <c r="HD134" i="2"/>
  <c r="HD122" i="2"/>
  <c r="HD110" i="2"/>
  <c r="HD260" i="2"/>
  <c r="HD251" i="2"/>
  <c r="HD253" i="2" s="1"/>
  <c r="HD239" i="2"/>
  <c r="HD227" i="2"/>
  <c r="HD215" i="2"/>
  <c r="HD217" i="2" s="1"/>
  <c r="HD203" i="2"/>
  <c r="HD205" i="2" s="1"/>
  <c r="HD191" i="2"/>
  <c r="HD179" i="2"/>
  <c r="HD181" i="2" s="1"/>
  <c r="HD167" i="2"/>
  <c r="HD155" i="2"/>
  <c r="HD157" i="2" s="1"/>
  <c r="HD143" i="2"/>
  <c r="HD131" i="2"/>
  <c r="HD119" i="2"/>
  <c r="HD121" i="2" s="1"/>
  <c r="HD107" i="2"/>
  <c r="HD269" i="2"/>
  <c r="HD80" i="2"/>
  <c r="HD59" i="2"/>
  <c r="HD47" i="2"/>
  <c r="HD35" i="2"/>
  <c r="HD5" i="2"/>
  <c r="HD95" i="2"/>
  <c r="HD71" i="2"/>
  <c r="HD89" i="2"/>
  <c r="HD32" i="2"/>
  <c r="HD20" i="2"/>
  <c r="HD8" i="2"/>
  <c r="HD10" i="2" s="1"/>
  <c r="HD11" i="2"/>
  <c r="HD74" i="2"/>
  <c r="HD56" i="2"/>
  <c r="HD44" i="2"/>
  <c r="HD98" i="2"/>
  <c r="HD83" i="2"/>
  <c r="HD29" i="2"/>
  <c r="HD31" i="2" s="1"/>
  <c r="HD17" i="2"/>
  <c r="HD92" i="2"/>
  <c r="HD68" i="2"/>
  <c r="HD70" i="2" s="1"/>
  <c r="HD65" i="2"/>
  <c r="HD53" i="2"/>
  <c r="HD41" i="2"/>
  <c r="HD77" i="2"/>
  <c r="HD26" i="2"/>
  <c r="HD14" i="2"/>
  <c r="HD86" i="2"/>
  <c r="HD62" i="2"/>
  <c r="HD50" i="2"/>
  <c r="HD52" i="2" s="1"/>
  <c r="HD38" i="2"/>
  <c r="HD23" i="2"/>
  <c r="HD25" i="2" s="1"/>
  <c r="HE1" i="2"/>
  <c r="HD2" i="2"/>
  <c r="A7" i="8"/>
  <c r="HA4" i="2"/>
  <c r="HD1675" i="2" l="1"/>
  <c r="HD1222" i="2"/>
  <c r="HD148" i="2"/>
  <c r="HD1372" i="2"/>
  <c r="HD1585" i="2"/>
  <c r="HD1120" i="2"/>
  <c r="HD1855" i="2"/>
  <c r="HD898" i="2"/>
  <c r="HD346" i="2"/>
  <c r="HD1441" i="2"/>
  <c r="HD1918" i="2"/>
  <c r="HD757" i="2"/>
  <c r="HD430" i="2"/>
  <c r="HD160" i="2"/>
  <c r="HD394" i="2"/>
  <c r="HD883" i="2"/>
  <c r="HD1051" i="2"/>
  <c r="HD1393" i="2"/>
  <c r="HD1450" i="2"/>
  <c r="HD1600" i="2"/>
  <c r="HD1711" i="2"/>
  <c r="HD82" i="2"/>
  <c r="HD1216" i="2"/>
  <c r="HD1381" i="2"/>
  <c r="HD7" i="2"/>
  <c r="HD589" i="2"/>
  <c r="HD505" i="2"/>
  <c r="HD1054" i="2"/>
  <c r="HD1240" i="2"/>
  <c r="HD1237" i="2"/>
  <c r="HD1705" i="2"/>
  <c r="HD109" i="2"/>
  <c r="HD418" i="2"/>
  <c r="HD1558" i="2"/>
  <c r="HD421" i="2"/>
  <c r="HD67" i="2"/>
  <c r="HD838" i="2"/>
  <c r="HD934" i="2"/>
  <c r="HD1018" i="2"/>
  <c r="HD1111" i="2"/>
  <c r="HD1360" i="2"/>
  <c r="HD484" i="2"/>
  <c r="HD289" i="2"/>
  <c r="HD115" i="2"/>
  <c r="HD976" i="2"/>
  <c r="HD1702" i="2"/>
  <c r="HD892" i="2"/>
  <c r="HD814" i="2"/>
  <c r="HD523" i="2"/>
  <c r="HD697" i="2"/>
  <c r="HD1198" i="2"/>
  <c r="HD1831" i="2"/>
  <c r="HD169" i="2"/>
  <c r="HD196" i="2"/>
  <c r="HD559" i="2"/>
  <c r="HD733" i="2"/>
  <c r="HD949" i="2"/>
  <c r="HD1249" i="2"/>
  <c r="HD1750" i="2"/>
  <c r="HD1816" i="2"/>
  <c r="HD466" i="2"/>
  <c r="HD967" i="2"/>
  <c r="HD1036" i="2"/>
  <c r="HD1321" i="2"/>
  <c r="HD1468" i="2"/>
  <c r="HD130" i="2"/>
  <c r="HD310" i="2"/>
  <c r="HD895" i="2"/>
  <c r="HD142" i="2"/>
  <c r="HD1075" i="2"/>
  <c r="HD1330" i="2"/>
  <c r="HD166" i="2"/>
  <c r="HD1423" i="2"/>
  <c r="HD766" i="2"/>
  <c r="HD1261" i="2"/>
  <c r="HD172" i="2"/>
  <c r="HD460" i="2"/>
  <c r="HD565" i="2"/>
  <c r="HD778" i="2"/>
  <c r="HD1489" i="2"/>
  <c r="HD1666" i="2"/>
  <c r="HD1894" i="2"/>
  <c r="HD526" i="2"/>
  <c r="HD937" i="2"/>
  <c r="HD1498" i="2"/>
  <c r="HD1420" i="2"/>
  <c r="HD28" i="2"/>
  <c r="HD763" i="2"/>
  <c r="HD1456" i="2"/>
  <c r="HD349" i="2"/>
  <c r="HD16" i="2"/>
  <c r="HD790" i="2"/>
  <c r="HD1126" i="2"/>
  <c r="HD667" i="2"/>
  <c r="HD1594" i="2"/>
  <c r="HD313" i="2"/>
  <c r="HD487" i="2"/>
  <c r="HD1252" i="2"/>
  <c r="HD154" i="2"/>
  <c r="HD724" i="2"/>
  <c r="HD901" i="2"/>
  <c r="HD1948" i="2"/>
  <c r="HD637" i="2"/>
  <c r="HD1282" i="2"/>
  <c r="HD1039" i="2"/>
  <c r="HD1135" i="2"/>
  <c r="HD1180" i="2"/>
  <c r="HD133" i="2"/>
  <c r="HD1273" i="2"/>
  <c r="HD1147" i="2"/>
  <c r="HD49" i="2"/>
  <c r="HD187" i="2"/>
  <c r="HD472" i="2"/>
  <c r="HD955" i="2"/>
  <c r="HD73" i="2"/>
  <c r="HD1546" i="2"/>
  <c r="HD2002" i="2"/>
  <c r="HD352" i="2"/>
  <c r="HD670" i="2"/>
  <c r="HD1093" i="2"/>
  <c r="HD145" i="2"/>
  <c r="HD469" i="2"/>
  <c r="HD943" i="2"/>
  <c r="HD1369" i="2"/>
  <c r="HD271" i="2"/>
  <c r="HD316" i="2"/>
  <c r="HD1537" i="2"/>
  <c r="HD1720" i="2"/>
  <c r="HD841" i="2"/>
  <c r="HD1846" i="2"/>
  <c r="HD658" i="2"/>
  <c r="HD997" i="2"/>
  <c r="HD643" i="2"/>
  <c r="HD1927" i="2"/>
  <c r="HD1726" i="2"/>
  <c r="HD1912" i="2"/>
  <c r="HD2014" i="2"/>
  <c r="HD850" i="2"/>
  <c r="HD1972" i="2"/>
  <c r="HD601" i="2"/>
  <c r="HD1615" i="2"/>
  <c r="HD556" i="2"/>
  <c r="HD1141" i="2"/>
  <c r="HD43" i="2"/>
  <c r="HD661" i="2"/>
  <c r="HD1057" i="2"/>
  <c r="HD139" i="2"/>
  <c r="HD343" i="2"/>
  <c r="HD241" i="2"/>
  <c r="HD1990" i="2"/>
  <c r="HD1447" i="2"/>
  <c r="HD1888" i="2"/>
  <c r="HD1069" i="2"/>
  <c r="HD1270" i="2"/>
  <c r="HD946" i="2"/>
  <c r="HD493" i="2"/>
  <c r="HD1993" i="2"/>
  <c r="HD961" i="2"/>
  <c r="HD1078" i="2"/>
  <c r="HD502" i="2"/>
  <c r="HD1522" i="2"/>
  <c r="HD613" i="2"/>
  <c r="HD1759" i="2"/>
  <c r="HD1741" i="2"/>
  <c r="HD1834" i="2"/>
  <c r="HD1060" i="2"/>
  <c r="HD1915" i="2"/>
  <c r="HD880" i="2"/>
  <c r="HD1606" i="2"/>
  <c r="HD1738" i="2"/>
  <c r="HD1366" i="2"/>
  <c r="HD76" i="2"/>
  <c r="HD1162" i="2"/>
  <c r="HD340" i="2"/>
  <c r="HD511" i="2"/>
  <c r="HD1246" i="2"/>
  <c r="HD1810" i="2"/>
  <c r="HD256" i="2"/>
  <c r="HD376" i="2"/>
  <c r="HD481" i="2"/>
  <c r="HD1426" i="2"/>
  <c r="HD1840" i="2"/>
  <c r="HD1597" i="2"/>
  <c r="HD865" i="2"/>
  <c r="HD1150" i="2"/>
  <c r="HD85" i="2"/>
  <c r="HD124" i="2"/>
  <c r="HD886" i="2"/>
  <c r="HD1519" i="2"/>
  <c r="HD1156" i="2"/>
  <c r="HD280" i="2"/>
  <c r="HD1279" i="2"/>
  <c r="HD406" i="2"/>
  <c r="HD1063" i="2"/>
  <c r="HD64" i="2"/>
  <c r="HD1906" i="2"/>
  <c r="HD742" i="2"/>
  <c r="HD151" i="2"/>
  <c r="HD2005" i="2"/>
  <c r="HD940" i="2"/>
  <c r="HD1663" i="2"/>
  <c r="HD19" i="2"/>
  <c r="HD1849" i="2"/>
  <c r="HD1900" i="2"/>
  <c r="HD1048" i="2"/>
  <c r="HD730" i="2"/>
  <c r="HD625" i="2"/>
  <c r="HD1729" i="2"/>
  <c r="HD1960" i="2"/>
  <c r="HD1984" i="2"/>
  <c r="HD1669" i="2"/>
  <c r="HD1825" i="2"/>
  <c r="HD262" i="2"/>
  <c r="HD862" i="2"/>
  <c r="HD1132" i="2"/>
  <c r="HD1609" i="2"/>
  <c r="HD700" i="2"/>
  <c r="HD988" i="2"/>
  <c r="HD1897" i="2"/>
  <c r="HD1909" i="2"/>
  <c r="HD1837" i="2"/>
  <c r="HD1942" i="2"/>
  <c r="HD1591" i="2"/>
  <c r="HD1144" i="2"/>
  <c r="HD1507" i="2"/>
  <c r="HD1504" i="2"/>
  <c r="HD58" i="2"/>
  <c r="HD442" i="2"/>
  <c r="HD1744" i="2"/>
  <c r="HD409" i="2"/>
  <c r="HD691" i="2"/>
  <c r="HD574" i="2"/>
  <c r="HD679" i="2"/>
  <c r="HD1066" i="2"/>
  <c r="HD238" i="2"/>
  <c r="HD325" i="2"/>
  <c r="HD499" i="2"/>
  <c r="HD712" i="2"/>
  <c r="HD1300" i="2"/>
  <c r="HD226" i="2"/>
  <c r="HD337" i="2"/>
  <c r="HD1255" i="2"/>
  <c r="HD1351" i="2"/>
  <c r="HD94" i="2"/>
  <c r="HD631" i="2"/>
  <c r="HD1987" i="2"/>
  <c r="HD655" i="2"/>
  <c r="HD751" i="2"/>
  <c r="HD286" i="2"/>
  <c r="HD958" i="2"/>
  <c r="HD91" i="2"/>
  <c r="HD433" i="2"/>
  <c r="HD823" i="2"/>
  <c r="HD1819" i="2"/>
  <c r="HD229" i="2"/>
  <c r="HD1822" i="2"/>
  <c r="HD13" i="2"/>
  <c r="HD1108" i="2"/>
  <c r="HD391" i="2"/>
  <c r="HD1687" i="2"/>
  <c r="HD868" i="2"/>
  <c r="HD853" i="2"/>
  <c r="HD1969" i="2"/>
  <c r="HD301" i="2"/>
  <c r="HD223" i="2"/>
  <c r="HD490" i="2"/>
  <c r="HD1999" i="2"/>
  <c r="HD235" i="2"/>
  <c r="HD439" i="2"/>
  <c r="HD1549" i="2"/>
  <c r="HD1516" i="2"/>
  <c r="HD412" i="2"/>
  <c r="HD1153" i="2"/>
  <c r="HD1453" i="2"/>
  <c r="HD1375" i="2"/>
  <c r="HD1714" i="2"/>
  <c r="HD1978" i="2"/>
  <c r="HD478" i="2"/>
  <c r="HD973" i="2"/>
  <c r="HD1528" i="2"/>
  <c r="HD859" i="2"/>
  <c r="HD562" i="2"/>
  <c r="HD706" i="2"/>
  <c r="HD1495" i="2"/>
  <c r="HD1513" i="2"/>
  <c r="HD784" i="2"/>
  <c r="HD100" i="2"/>
  <c r="HD220" i="2"/>
  <c r="HD1324" i="2"/>
  <c r="HD232" i="2"/>
  <c r="HD598" i="2"/>
  <c r="HD1804" i="2"/>
  <c r="HD595" i="2"/>
  <c r="HD616" i="2"/>
  <c r="HD1813" i="2"/>
  <c r="HD1411" i="2"/>
  <c r="HD1339" i="2"/>
  <c r="HD1102" i="2"/>
  <c r="HD1642" i="2"/>
  <c r="HD1204" i="2"/>
  <c r="HD334" i="2"/>
  <c r="HD628" i="2"/>
  <c r="HD547" i="2"/>
  <c r="HD964" i="2"/>
  <c r="HD1885" i="2"/>
  <c r="HD919" i="2"/>
  <c r="HD520" i="2"/>
  <c r="HD1645" i="2"/>
  <c r="HD214" i="2"/>
  <c r="HD304" i="2"/>
  <c r="HD745" i="2"/>
  <c r="HD193" i="2"/>
  <c r="HD46" i="2"/>
  <c r="HD664" i="2"/>
  <c r="HD22" i="2"/>
  <c r="HD1588" i="2"/>
  <c r="HD331" i="2"/>
  <c r="HD424" i="2"/>
  <c r="HD586" i="2"/>
  <c r="HD322" i="2"/>
  <c r="HD1333" i="2"/>
  <c r="HD994" i="2"/>
  <c r="HD1639" i="2"/>
  <c r="HD328" i="2"/>
  <c r="HD1417" i="2"/>
  <c r="HD283" i="2"/>
  <c r="HD1267" i="2"/>
  <c r="HD1363" i="2"/>
  <c r="HD1435" i="2"/>
  <c r="HD1807" i="2"/>
  <c r="HD622" i="2"/>
  <c r="HD127" i="2"/>
  <c r="HD175" i="2"/>
  <c r="HD1567" i="2"/>
  <c r="HD1006" i="2"/>
  <c r="HD1357" i="2"/>
  <c r="HD37" i="2"/>
  <c r="HD721" i="2"/>
  <c r="HD55" i="2"/>
  <c r="HD61" i="2"/>
  <c r="HD1438" i="2"/>
  <c r="HD79" i="2"/>
  <c r="HD34" i="2"/>
  <c r="HD298" i="2"/>
  <c r="HD112" i="2"/>
  <c r="HD649" i="2"/>
  <c r="HD1045" i="2"/>
  <c r="HD1708" i="2"/>
  <c r="HD397" i="2"/>
  <c r="HD982" i="2"/>
  <c r="HD40" i="2"/>
  <c r="HD610" i="2"/>
  <c r="HD178" i="2"/>
  <c r="HD370" i="2"/>
  <c r="HD97" i="2"/>
  <c r="HD244" i="2"/>
  <c r="HD688" i="2"/>
  <c r="HD451" i="2"/>
  <c r="HD727" i="2"/>
  <c r="HD379" i="2"/>
  <c r="HD448" i="2"/>
  <c r="HD844" i="2"/>
  <c r="HD1012" i="2"/>
  <c r="HD136" i="2"/>
  <c r="HD247" i="2"/>
  <c r="HD514" i="2"/>
  <c r="HD1030" i="2"/>
  <c r="HD607" i="2"/>
  <c r="HD760" i="2"/>
  <c r="HD1975" i="2"/>
  <c r="HD88" i="2"/>
  <c r="HE2051" i="2"/>
  <c r="HE2053" i="2" s="1"/>
  <c r="HE2039" i="2"/>
  <c r="HE2041" i="2" s="1"/>
  <c r="HE2027" i="2"/>
  <c r="HE2029" i="2" s="1"/>
  <c r="HE2015" i="2"/>
  <c r="HE2017" i="2" s="1"/>
  <c r="HE2003" i="2"/>
  <c r="HE1991" i="2"/>
  <c r="HE1979" i="2"/>
  <c r="HE1981" i="2" s="1"/>
  <c r="HE1967" i="2"/>
  <c r="HE2048" i="2"/>
  <c r="HE2050" i="2" s="1"/>
  <c r="HE2036" i="2"/>
  <c r="HE2038" i="2" s="1"/>
  <c r="HE2024" i="2"/>
  <c r="HE2026" i="2" s="1"/>
  <c r="HE2012" i="2"/>
  <c r="HE2000" i="2"/>
  <c r="HE1988" i="2"/>
  <c r="HE1976" i="2"/>
  <c r="HE1964" i="2"/>
  <c r="HE1966" i="2" s="1"/>
  <c r="HE2057" i="2"/>
  <c r="HE2059" i="2" s="1"/>
  <c r="HE2045" i="2"/>
  <c r="HE2047" i="2" s="1"/>
  <c r="HE2033" i="2"/>
  <c r="HE2035" i="2" s="1"/>
  <c r="HE2021" i="2"/>
  <c r="HE2023" i="2" s="1"/>
  <c r="HE2009" i="2"/>
  <c r="HE2011" i="2" s="1"/>
  <c r="HE1997" i="2"/>
  <c r="HE1985" i="2"/>
  <c r="HE1973" i="2"/>
  <c r="HE1961" i="2"/>
  <c r="HE1963" i="2" s="1"/>
  <c r="HE2054" i="2"/>
  <c r="HE2056" i="2" s="1"/>
  <c r="HE2042" i="2"/>
  <c r="HE2044" i="2" s="1"/>
  <c r="HE2030" i="2"/>
  <c r="HE2032" i="2" s="1"/>
  <c r="HE2018" i="2"/>
  <c r="HE2020" i="2" s="1"/>
  <c r="HE2006" i="2"/>
  <c r="HE2008" i="2" s="1"/>
  <c r="HE1994" i="2"/>
  <c r="HE1996" i="2" s="1"/>
  <c r="HE1982" i="2"/>
  <c r="HE1970" i="2"/>
  <c r="HE1955" i="2"/>
  <c r="HE1957" i="2" s="1"/>
  <c r="HE1943" i="2"/>
  <c r="HE1945" i="2" s="1"/>
  <c r="HE1931" i="2"/>
  <c r="HE1933" i="2" s="1"/>
  <c r="HE1919" i="2"/>
  <c r="HE1921" i="2" s="1"/>
  <c r="HE1907" i="2"/>
  <c r="HE1952" i="2"/>
  <c r="HE1954" i="2" s="1"/>
  <c r="HE1940" i="2"/>
  <c r="HE1928" i="2"/>
  <c r="HE1930" i="2" s="1"/>
  <c r="HE1934" i="2"/>
  <c r="HE1936" i="2" s="1"/>
  <c r="HE1898" i="2"/>
  <c r="HE1886" i="2"/>
  <c r="HE1874" i="2"/>
  <c r="HE1876" i="2" s="1"/>
  <c r="HE1862" i="2"/>
  <c r="HE1864" i="2" s="1"/>
  <c r="HE1949" i="2"/>
  <c r="HE1951" i="2" s="1"/>
  <c r="HE1895" i="2"/>
  <c r="HE1883" i="2"/>
  <c r="HE1871" i="2"/>
  <c r="HE1873" i="2" s="1"/>
  <c r="HE1859" i="2"/>
  <c r="HE1861" i="2" s="1"/>
  <c r="HE1937" i="2"/>
  <c r="HE1939" i="2" s="1"/>
  <c r="HE1910" i="2"/>
  <c r="HE1912" i="2" s="1"/>
  <c r="HE1958" i="2"/>
  <c r="HE1946" i="2"/>
  <c r="HE1916" i="2"/>
  <c r="HE1918" i="2" s="1"/>
  <c r="HE1913" i="2"/>
  <c r="HE1904" i="2"/>
  <c r="HE1892" i="2"/>
  <c r="HE1880" i="2"/>
  <c r="HE1882" i="2" s="1"/>
  <c r="HE1868" i="2"/>
  <c r="HE1870" i="2" s="1"/>
  <c r="HE1856" i="2"/>
  <c r="HE1922" i="2"/>
  <c r="HE1924" i="2" s="1"/>
  <c r="HE1901" i="2"/>
  <c r="HE1903" i="2" s="1"/>
  <c r="HE1889" i="2"/>
  <c r="HE1891" i="2" s="1"/>
  <c r="HE1877" i="2"/>
  <c r="HE1879" i="2" s="1"/>
  <c r="HE1865" i="2"/>
  <c r="HE1867" i="2" s="1"/>
  <c r="HE1925" i="2"/>
  <c r="HE1853" i="2"/>
  <c r="HE1841" i="2"/>
  <c r="HE1843" i="2" s="1"/>
  <c r="HE1829" i="2"/>
  <c r="HE1817" i="2"/>
  <c r="HE1805" i="2"/>
  <c r="HE1793" i="2"/>
  <c r="HE1795" i="2" s="1"/>
  <c r="HE1781" i="2"/>
  <c r="HE1783" i="2" s="1"/>
  <c r="HE1769" i="2"/>
  <c r="HE1771" i="2" s="1"/>
  <c r="HE1850" i="2"/>
  <c r="HE1852" i="2" s="1"/>
  <c r="HE1838" i="2"/>
  <c r="HE1826" i="2"/>
  <c r="HE1828" i="2" s="1"/>
  <c r="HE1814" i="2"/>
  <c r="HE1802" i="2"/>
  <c r="HE1790" i="2"/>
  <c r="HE1792" i="2" s="1"/>
  <c r="HE1778" i="2"/>
  <c r="HE1780" i="2" s="1"/>
  <c r="HE1766" i="2"/>
  <c r="HE1768" i="2" s="1"/>
  <c r="HE1847" i="2"/>
  <c r="HE1835" i="2"/>
  <c r="HE1823" i="2"/>
  <c r="HE1811" i="2"/>
  <c r="HE1799" i="2"/>
  <c r="HE1801" i="2" s="1"/>
  <c r="HE1787" i="2"/>
  <c r="HE1789" i="2" s="1"/>
  <c r="HE1775" i="2"/>
  <c r="HE1777" i="2" s="1"/>
  <c r="HE1763" i="2"/>
  <c r="HE1765" i="2" s="1"/>
  <c r="HE1844" i="2"/>
  <c r="HE1832" i="2"/>
  <c r="HE1820" i="2"/>
  <c r="HE1808" i="2"/>
  <c r="HE1796" i="2"/>
  <c r="HE1798" i="2" s="1"/>
  <c r="HE1784" i="2"/>
  <c r="HE1786" i="2" s="1"/>
  <c r="HE1772" i="2"/>
  <c r="HE1774" i="2" s="1"/>
  <c r="HE1760" i="2"/>
  <c r="HE1762" i="2" s="1"/>
  <c r="HE1748" i="2"/>
  <c r="HE1736" i="2"/>
  <c r="HE1724" i="2"/>
  <c r="HE1712" i="2"/>
  <c r="HE1700" i="2"/>
  <c r="HE1688" i="2"/>
  <c r="HE1690" i="2" s="1"/>
  <c r="HE1676" i="2"/>
  <c r="HE1678" i="2" s="1"/>
  <c r="HE1757" i="2"/>
  <c r="HE1745" i="2"/>
  <c r="HE1747" i="2" s="1"/>
  <c r="HE1733" i="2"/>
  <c r="HE1735" i="2" s="1"/>
  <c r="HE1721" i="2"/>
  <c r="HE1723" i="2" s="1"/>
  <c r="HE1709" i="2"/>
  <c r="HE1697" i="2"/>
  <c r="HE1699" i="2" s="1"/>
  <c r="HE1685" i="2"/>
  <c r="HE1673" i="2"/>
  <c r="HE1675" i="2" s="1"/>
  <c r="HE1754" i="2"/>
  <c r="HE1756" i="2" s="1"/>
  <c r="HE1742" i="2"/>
  <c r="HE1730" i="2"/>
  <c r="HE1732" i="2" s="1"/>
  <c r="HE1718" i="2"/>
  <c r="HE1751" i="2"/>
  <c r="HE1753" i="2" s="1"/>
  <c r="HE1739" i="2"/>
  <c r="HE1727" i="2"/>
  <c r="HE1715" i="2"/>
  <c r="HE1717" i="2" s="1"/>
  <c r="HE1703" i="2"/>
  <c r="HE1705" i="2" s="1"/>
  <c r="HE1691" i="2"/>
  <c r="HE1693" i="2" s="1"/>
  <c r="HE1679" i="2"/>
  <c r="HE1681" i="2" s="1"/>
  <c r="HE1682" i="2"/>
  <c r="HE1684" i="2" s="1"/>
  <c r="HE1661" i="2"/>
  <c r="HE1649" i="2"/>
  <c r="HE1651" i="2" s="1"/>
  <c r="HE1637" i="2"/>
  <c r="HE1625" i="2"/>
  <c r="HE1627" i="2" s="1"/>
  <c r="HE1613" i="2"/>
  <c r="HE1601" i="2"/>
  <c r="HE1603" i="2" s="1"/>
  <c r="HE1589" i="2"/>
  <c r="HE1658" i="2"/>
  <c r="HE1660" i="2" s="1"/>
  <c r="HE1646" i="2"/>
  <c r="HE1648" i="2" s="1"/>
  <c r="HE1634" i="2"/>
  <c r="HE1636" i="2" s="1"/>
  <c r="HE1622" i="2"/>
  <c r="HE1624" i="2" s="1"/>
  <c r="HE1610" i="2"/>
  <c r="HE1612" i="2" s="1"/>
  <c r="HE1598" i="2"/>
  <c r="HE1586" i="2"/>
  <c r="HE1574" i="2"/>
  <c r="HE1576" i="2" s="1"/>
  <c r="HE1670" i="2"/>
  <c r="HE1672" i="2" s="1"/>
  <c r="HE1706" i="2"/>
  <c r="HE1667" i="2"/>
  <c r="HE1655" i="2"/>
  <c r="HE1657" i="2" s="1"/>
  <c r="HE1643" i="2"/>
  <c r="HE1631" i="2"/>
  <c r="HE1633" i="2" s="1"/>
  <c r="HE1619" i="2"/>
  <c r="HE1621" i="2" s="1"/>
  <c r="HE1607" i="2"/>
  <c r="HE1595" i="2"/>
  <c r="HE1583" i="2"/>
  <c r="HE1585" i="2" s="1"/>
  <c r="HE1694" i="2"/>
  <c r="HE1696" i="2" s="1"/>
  <c r="HE1664" i="2"/>
  <c r="HE1652" i="2"/>
  <c r="HE1654" i="2" s="1"/>
  <c r="HE1640" i="2"/>
  <c r="HE1628" i="2"/>
  <c r="HE1630" i="2" s="1"/>
  <c r="HE1616" i="2"/>
  <c r="HE1618" i="2" s="1"/>
  <c r="HE1604" i="2"/>
  <c r="HE1592" i="2"/>
  <c r="HE1580" i="2"/>
  <c r="HE1582" i="2" s="1"/>
  <c r="HE1571" i="2"/>
  <c r="HE1573" i="2" s="1"/>
  <c r="HE1559" i="2"/>
  <c r="HE1561" i="2" s="1"/>
  <c r="HE1547" i="2"/>
  <c r="HE1535" i="2"/>
  <c r="HE1523" i="2"/>
  <c r="HE1525" i="2" s="1"/>
  <c r="HE1511" i="2"/>
  <c r="HE1499" i="2"/>
  <c r="HE1501" i="2" s="1"/>
  <c r="HE1487" i="2"/>
  <c r="HE1577" i="2"/>
  <c r="HE1579" i="2" s="1"/>
  <c r="HE1568" i="2"/>
  <c r="HE1570" i="2" s="1"/>
  <c r="HE1556" i="2"/>
  <c r="HE1544" i="2"/>
  <c r="HE1532" i="2"/>
  <c r="HE1534" i="2" s="1"/>
  <c r="HE1520" i="2"/>
  <c r="HE1508" i="2"/>
  <c r="HE1510" i="2" s="1"/>
  <c r="HE1496" i="2"/>
  <c r="HE1484" i="2"/>
  <c r="HE1486" i="2" s="1"/>
  <c r="HE1565" i="2"/>
  <c r="HE1553" i="2"/>
  <c r="HE1555" i="2" s="1"/>
  <c r="HE1541" i="2"/>
  <c r="HE1543" i="2" s="1"/>
  <c r="HE1529" i="2"/>
  <c r="HE1531" i="2" s="1"/>
  <c r="HE1517" i="2"/>
  <c r="HE1505" i="2"/>
  <c r="HE1493" i="2"/>
  <c r="HE1481" i="2"/>
  <c r="HE1483" i="2" s="1"/>
  <c r="HE1562" i="2"/>
  <c r="HE1564" i="2" s="1"/>
  <c r="HE1550" i="2"/>
  <c r="HE1552" i="2" s="1"/>
  <c r="HE1538" i="2"/>
  <c r="HE1540" i="2" s="1"/>
  <c r="HE1526" i="2"/>
  <c r="HE1514" i="2"/>
  <c r="HE1502" i="2"/>
  <c r="HE1490" i="2"/>
  <c r="HE1492" i="2" s="1"/>
  <c r="HE1478" i="2"/>
  <c r="HE1480" i="2" s="1"/>
  <c r="HE1469" i="2"/>
  <c r="HE1471" i="2" s="1"/>
  <c r="HE1457" i="2"/>
  <c r="HE1459" i="2" s="1"/>
  <c r="HE1445" i="2"/>
  <c r="HE1433" i="2"/>
  <c r="HE1421" i="2"/>
  <c r="HE1409" i="2"/>
  <c r="HE1397" i="2"/>
  <c r="HE1399" i="2" s="1"/>
  <c r="HE1385" i="2"/>
  <c r="HE1387" i="2" s="1"/>
  <c r="HE1466" i="2"/>
  <c r="HE1454" i="2"/>
  <c r="HE1442" i="2"/>
  <c r="HE1444" i="2" s="1"/>
  <c r="HE1430" i="2"/>
  <c r="HE1432" i="2" s="1"/>
  <c r="HE1418" i="2"/>
  <c r="HE1406" i="2"/>
  <c r="HE1408" i="2" s="1"/>
  <c r="HE1394" i="2"/>
  <c r="HE1396" i="2" s="1"/>
  <c r="HE1475" i="2"/>
  <c r="HE1477" i="2" s="1"/>
  <c r="HE1463" i="2"/>
  <c r="HE1465" i="2" s="1"/>
  <c r="HE1451" i="2"/>
  <c r="HE1439" i="2"/>
  <c r="HE1441" i="2" s="1"/>
  <c r="HE1427" i="2"/>
  <c r="HE1429" i="2" s="1"/>
  <c r="HE1415" i="2"/>
  <c r="HE1403" i="2"/>
  <c r="HE1405" i="2" s="1"/>
  <c r="HE1391" i="2"/>
  <c r="HE1393" i="2" s="1"/>
  <c r="HE1472" i="2"/>
  <c r="HE1474" i="2" s="1"/>
  <c r="HE1460" i="2"/>
  <c r="HE1462" i="2" s="1"/>
  <c r="HE1448" i="2"/>
  <c r="HE1450" i="2" s="1"/>
  <c r="HE1436" i="2"/>
  <c r="HE1424" i="2"/>
  <c r="HE1412" i="2"/>
  <c r="HE1414" i="2" s="1"/>
  <c r="HE1400" i="2"/>
  <c r="HE1402" i="2" s="1"/>
  <c r="HE1376" i="2"/>
  <c r="HE1378" i="2" s="1"/>
  <c r="HE1364" i="2"/>
  <c r="HE1352" i="2"/>
  <c r="HE1354" i="2" s="1"/>
  <c r="HE1340" i="2"/>
  <c r="HE1342" i="2" s="1"/>
  <c r="HE1328" i="2"/>
  <c r="HE1316" i="2"/>
  <c r="HE1318" i="2" s="1"/>
  <c r="HE1304" i="2"/>
  <c r="HE1306" i="2" s="1"/>
  <c r="HE1292" i="2"/>
  <c r="HE1294" i="2" s="1"/>
  <c r="HE1280" i="2"/>
  <c r="HE1268" i="2"/>
  <c r="HE1256" i="2"/>
  <c r="HE1258" i="2" s="1"/>
  <c r="HE1244" i="2"/>
  <c r="HE1232" i="2"/>
  <c r="HE1234" i="2" s="1"/>
  <c r="HE1220" i="2"/>
  <c r="HE1222" i="2" s="1"/>
  <c r="HE1208" i="2"/>
  <c r="HE1210" i="2" s="1"/>
  <c r="HE1196" i="2"/>
  <c r="HE1198" i="2" s="1"/>
  <c r="HE1388" i="2"/>
  <c r="HE1390" i="2" s="1"/>
  <c r="HE1373" i="2"/>
  <c r="HE1361" i="2"/>
  <c r="HE1349" i="2"/>
  <c r="HE1337" i="2"/>
  <c r="HE1325" i="2"/>
  <c r="HE1327" i="2" s="1"/>
  <c r="HE1313" i="2"/>
  <c r="HE1315" i="2" s="1"/>
  <c r="HE1301" i="2"/>
  <c r="HE1303" i="2" s="1"/>
  <c r="HE1289" i="2"/>
  <c r="HE1291" i="2" s="1"/>
  <c r="HE1277" i="2"/>
  <c r="HE1265" i="2"/>
  <c r="HE1253" i="2"/>
  <c r="HE1241" i="2"/>
  <c r="HE1243" i="2" s="1"/>
  <c r="HE1229" i="2"/>
  <c r="HE1231" i="2" s="1"/>
  <c r="HE1217" i="2"/>
  <c r="HE1219" i="2" s="1"/>
  <c r="HE1205" i="2"/>
  <c r="HE1207" i="2" s="1"/>
  <c r="HE1193" i="2"/>
  <c r="HE1195" i="2" s="1"/>
  <c r="HE1382" i="2"/>
  <c r="HE1384" i="2" s="1"/>
  <c r="HE1370" i="2"/>
  <c r="HE1372" i="2" s="1"/>
  <c r="HE1358" i="2"/>
  <c r="HE1346" i="2"/>
  <c r="HE1348" i="2" s="1"/>
  <c r="HE1334" i="2"/>
  <c r="HE1336" i="2" s="1"/>
  <c r="HE1322" i="2"/>
  <c r="HE1310" i="2"/>
  <c r="HE1312" i="2" s="1"/>
  <c r="HE1298" i="2"/>
  <c r="HE1286" i="2"/>
  <c r="HE1288" i="2" s="1"/>
  <c r="HE1274" i="2"/>
  <c r="HE1276" i="2" s="1"/>
  <c r="HE1262" i="2"/>
  <c r="HE1264" i="2" s="1"/>
  <c r="HE1250" i="2"/>
  <c r="HE1238" i="2"/>
  <c r="HE1226" i="2"/>
  <c r="HE1228" i="2" s="1"/>
  <c r="HE1214" i="2"/>
  <c r="HE1202" i="2"/>
  <c r="HE1190" i="2"/>
  <c r="HE1192" i="2" s="1"/>
  <c r="HE1379" i="2"/>
  <c r="HE1381" i="2" s="1"/>
  <c r="HE1367" i="2"/>
  <c r="HE1355" i="2"/>
  <c r="HE1343" i="2"/>
  <c r="HE1345" i="2" s="1"/>
  <c r="HE1331" i="2"/>
  <c r="HE1319" i="2"/>
  <c r="HE1307" i="2"/>
  <c r="HE1309" i="2" s="1"/>
  <c r="HE1295" i="2"/>
  <c r="HE1297" i="2" s="1"/>
  <c r="HE1283" i="2"/>
  <c r="HE1285" i="2" s="1"/>
  <c r="HE1271" i="2"/>
  <c r="HE1259" i="2"/>
  <c r="HE1247" i="2"/>
  <c r="HE1235" i="2"/>
  <c r="HE1223" i="2"/>
  <c r="HE1225" i="2" s="1"/>
  <c r="HE1211" i="2"/>
  <c r="HE1213" i="2" s="1"/>
  <c r="HE1199" i="2"/>
  <c r="HE1201" i="2" s="1"/>
  <c r="HE1187" i="2"/>
  <c r="HE1189" i="2" s="1"/>
  <c r="HE1181" i="2"/>
  <c r="HE1183" i="2" s="1"/>
  <c r="HE1169" i="2"/>
  <c r="HE1171" i="2" s="1"/>
  <c r="HE1157" i="2"/>
  <c r="HE1159" i="2" s="1"/>
  <c r="HE1145" i="2"/>
  <c r="HE1133" i="2"/>
  <c r="HE1121" i="2"/>
  <c r="HE1123" i="2" s="1"/>
  <c r="HE1109" i="2"/>
  <c r="HE1111" i="2" s="1"/>
  <c r="HE1097" i="2"/>
  <c r="HE1099" i="2" s="1"/>
  <c r="HE1085" i="2"/>
  <c r="HE1087" i="2" s="1"/>
  <c r="HE1073" i="2"/>
  <c r="HE1061" i="2"/>
  <c r="HE1049" i="2"/>
  <c r="HE1037" i="2"/>
  <c r="HE1025" i="2"/>
  <c r="HE1027" i="2" s="1"/>
  <c r="HE1178" i="2"/>
  <c r="HE1166" i="2"/>
  <c r="HE1168" i="2" s="1"/>
  <c r="HE1154" i="2"/>
  <c r="HE1142" i="2"/>
  <c r="HE1130" i="2"/>
  <c r="HE1118" i="2"/>
  <c r="HE1120" i="2" s="1"/>
  <c r="HE1106" i="2"/>
  <c r="HE1094" i="2"/>
  <c r="HE1096" i="2" s="1"/>
  <c r="HE1082" i="2"/>
  <c r="HE1084" i="2" s="1"/>
  <c r="HE1070" i="2"/>
  <c r="HE1072" i="2" s="1"/>
  <c r="HE1058" i="2"/>
  <c r="HE1046" i="2"/>
  <c r="HE1034" i="2"/>
  <c r="HE1022" i="2"/>
  <c r="HE1024" i="2" s="1"/>
  <c r="HE1010" i="2"/>
  <c r="HE998" i="2"/>
  <c r="HE1000" i="2" s="1"/>
  <c r="HE1175" i="2"/>
  <c r="HE1177" i="2" s="1"/>
  <c r="HE1163" i="2"/>
  <c r="HE1165" i="2" s="1"/>
  <c r="HE1151" i="2"/>
  <c r="HE1139" i="2"/>
  <c r="HE1127" i="2"/>
  <c r="HE1129" i="2" s="1"/>
  <c r="HE1115" i="2"/>
  <c r="HE1117" i="2" s="1"/>
  <c r="HE1103" i="2"/>
  <c r="HE1105" i="2" s="1"/>
  <c r="HE1091" i="2"/>
  <c r="HE1079" i="2"/>
  <c r="HE1081" i="2" s="1"/>
  <c r="HE1067" i="2"/>
  <c r="HE1055" i="2"/>
  <c r="HE1043" i="2"/>
  <c r="HE1031" i="2"/>
  <c r="HE1033" i="2" s="1"/>
  <c r="HE1019" i="2"/>
  <c r="HE1021" i="2" s="1"/>
  <c r="HE1007" i="2"/>
  <c r="HE1009" i="2" s="1"/>
  <c r="HE995" i="2"/>
  <c r="HE997" i="2" s="1"/>
  <c r="HE1184" i="2"/>
  <c r="HE1186" i="2" s="1"/>
  <c r="HE1172" i="2"/>
  <c r="HE1174" i="2" s="1"/>
  <c r="HE1160" i="2"/>
  <c r="HE1148" i="2"/>
  <c r="HE1136" i="2"/>
  <c r="HE1138" i="2" s="1"/>
  <c r="HE1124" i="2"/>
  <c r="HE1112" i="2"/>
  <c r="HE1114" i="2" s="1"/>
  <c r="HE1100" i="2"/>
  <c r="HE1088" i="2"/>
  <c r="HE1090" i="2" s="1"/>
  <c r="HE1076" i="2"/>
  <c r="HE1064" i="2"/>
  <c r="HE1052" i="2"/>
  <c r="HE1040" i="2"/>
  <c r="HE1042" i="2" s="1"/>
  <c r="HE1028" i="2"/>
  <c r="HE1016" i="2"/>
  <c r="HE1004" i="2"/>
  <c r="HE989" i="2"/>
  <c r="HE991" i="2" s="1"/>
  <c r="HE980" i="2"/>
  <c r="HE968" i="2"/>
  <c r="HE970" i="2" s="1"/>
  <c r="HE956" i="2"/>
  <c r="HE944" i="2"/>
  <c r="HE932" i="2"/>
  <c r="HE934" i="2" s="1"/>
  <c r="HE920" i="2"/>
  <c r="HE922" i="2" s="1"/>
  <c r="HE908" i="2"/>
  <c r="HE910" i="2" s="1"/>
  <c r="HE896" i="2"/>
  <c r="HE898" i="2" s="1"/>
  <c r="HE884" i="2"/>
  <c r="HE872" i="2"/>
  <c r="HE874" i="2" s="1"/>
  <c r="HE860" i="2"/>
  <c r="HE848" i="2"/>
  <c r="HE836" i="2"/>
  <c r="HE824" i="2"/>
  <c r="HE826" i="2" s="1"/>
  <c r="HE812" i="2"/>
  <c r="HE1001" i="2"/>
  <c r="HE1003" i="2" s="1"/>
  <c r="HE1013" i="2"/>
  <c r="HE1015" i="2" s="1"/>
  <c r="HE977" i="2"/>
  <c r="HE979" i="2" s="1"/>
  <c r="HE965" i="2"/>
  <c r="HE967" i="2" s="1"/>
  <c r="HE953" i="2"/>
  <c r="HE941" i="2"/>
  <c r="HE929" i="2"/>
  <c r="HE931" i="2" s="1"/>
  <c r="HE917" i="2"/>
  <c r="HE905" i="2"/>
  <c r="HE907" i="2" s="1"/>
  <c r="HE893" i="2"/>
  <c r="HE881" i="2"/>
  <c r="HE883" i="2" s="1"/>
  <c r="HE869" i="2"/>
  <c r="HE871" i="2" s="1"/>
  <c r="HE857" i="2"/>
  <c r="HE845" i="2"/>
  <c r="HE847" i="2" s="1"/>
  <c r="HE833" i="2"/>
  <c r="HE835" i="2" s="1"/>
  <c r="HE821" i="2"/>
  <c r="HE809" i="2"/>
  <c r="HE811" i="2" s="1"/>
  <c r="HE797" i="2"/>
  <c r="HE799" i="2" s="1"/>
  <c r="HE992" i="2"/>
  <c r="HE986" i="2"/>
  <c r="HE974" i="2"/>
  <c r="HE962" i="2"/>
  <c r="HE950" i="2"/>
  <c r="HE952" i="2" s="1"/>
  <c r="HE938" i="2"/>
  <c r="HE926" i="2"/>
  <c r="HE928" i="2" s="1"/>
  <c r="HE914" i="2"/>
  <c r="HE916" i="2" s="1"/>
  <c r="HE902" i="2"/>
  <c r="HE904" i="2" s="1"/>
  <c r="HE890" i="2"/>
  <c r="HE878" i="2"/>
  <c r="HE866" i="2"/>
  <c r="HE854" i="2"/>
  <c r="HE856" i="2" s="1"/>
  <c r="HE842" i="2"/>
  <c r="HE830" i="2"/>
  <c r="HE832" i="2" s="1"/>
  <c r="HE818" i="2"/>
  <c r="HE820" i="2" s="1"/>
  <c r="HE983" i="2"/>
  <c r="HE985" i="2" s="1"/>
  <c r="HE971" i="2"/>
  <c r="HE959" i="2"/>
  <c r="HE947" i="2"/>
  <c r="HE935" i="2"/>
  <c r="HE923" i="2"/>
  <c r="HE925" i="2" s="1"/>
  <c r="HE794" i="2"/>
  <c r="HE796" i="2" s="1"/>
  <c r="HE782" i="2"/>
  <c r="HE770" i="2"/>
  <c r="HE772" i="2" s="1"/>
  <c r="HE758" i="2"/>
  <c r="HE746" i="2"/>
  <c r="HE748" i="2" s="1"/>
  <c r="HE734" i="2"/>
  <c r="HE736" i="2" s="1"/>
  <c r="HE722" i="2"/>
  <c r="HE899" i="2"/>
  <c r="HE851" i="2"/>
  <c r="HE815" i="2"/>
  <c r="HE817" i="2" s="1"/>
  <c r="HE791" i="2"/>
  <c r="HE793" i="2" s="1"/>
  <c r="HE779" i="2"/>
  <c r="HE781" i="2" s="1"/>
  <c r="HE767" i="2"/>
  <c r="HE769" i="2" s="1"/>
  <c r="HE755" i="2"/>
  <c r="HE757" i="2" s="1"/>
  <c r="HE743" i="2"/>
  <c r="HE731" i="2"/>
  <c r="HE719" i="2"/>
  <c r="HE707" i="2"/>
  <c r="HE709" i="2" s="1"/>
  <c r="HE695" i="2"/>
  <c r="HE683" i="2"/>
  <c r="HE685" i="2" s="1"/>
  <c r="HE671" i="2"/>
  <c r="HE673" i="2" s="1"/>
  <c r="HE659" i="2"/>
  <c r="HE647" i="2"/>
  <c r="HE635" i="2"/>
  <c r="HE623" i="2"/>
  <c r="HE887" i="2"/>
  <c r="HE889" i="2" s="1"/>
  <c r="HE839" i="2"/>
  <c r="HE800" i="2"/>
  <c r="HE802" i="2" s="1"/>
  <c r="HE803" i="2"/>
  <c r="HE805" i="2" s="1"/>
  <c r="HE788" i="2"/>
  <c r="HE776" i="2"/>
  <c r="HE764" i="2"/>
  <c r="HE752" i="2"/>
  <c r="HE754" i="2" s="1"/>
  <c r="HE740" i="2"/>
  <c r="HE728" i="2"/>
  <c r="HE730" i="2" s="1"/>
  <c r="HE716" i="2"/>
  <c r="HE718" i="2" s="1"/>
  <c r="HE704" i="2"/>
  <c r="HE692" i="2"/>
  <c r="HE694" i="2" s="1"/>
  <c r="HE680" i="2"/>
  <c r="HE682" i="2" s="1"/>
  <c r="HE668" i="2"/>
  <c r="HE656" i="2"/>
  <c r="HE658" i="2" s="1"/>
  <c r="HE644" i="2"/>
  <c r="HE646" i="2" s="1"/>
  <c r="HE632" i="2"/>
  <c r="HE634" i="2" s="1"/>
  <c r="HE620" i="2"/>
  <c r="HE875" i="2"/>
  <c r="HE877" i="2" s="1"/>
  <c r="HE827" i="2"/>
  <c r="HE829" i="2" s="1"/>
  <c r="HE806" i="2"/>
  <c r="HE808" i="2" s="1"/>
  <c r="HE785" i="2"/>
  <c r="HE787" i="2" s="1"/>
  <c r="HE773" i="2"/>
  <c r="HE775" i="2" s="1"/>
  <c r="HE761" i="2"/>
  <c r="HE749" i="2"/>
  <c r="HE737" i="2"/>
  <c r="HE739" i="2" s="1"/>
  <c r="HE725" i="2"/>
  <c r="HE713" i="2"/>
  <c r="HE715" i="2" s="1"/>
  <c r="HE701" i="2"/>
  <c r="HE703" i="2" s="1"/>
  <c r="HE689" i="2"/>
  <c r="HE677" i="2"/>
  <c r="HE665" i="2"/>
  <c r="HE667" i="2" s="1"/>
  <c r="HE653" i="2"/>
  <c r="HE641" i="2"/>
  <c r="HE629" i="2"/>
  <c r="HE617" i="2"/>
  <c r="HE619" i="2" s="1"/>
  <c r="HE911" i="2"/>
  <c r="HE913" i="2" s="1"/>
  <c r="HE863" i="2"/>
  <c r="HE710" i="2"/>
  <c r="HE662" i="2"/>
  <c r="HE608" i="2"/>
  <c r="HE596" i="2"/>
  <c r="HE584" i="2"/>
  <c r="HE572" i="2"/>
  <c r="HE560" i="2"/>
  <c r="HE548" i="2"/>
  <c r="HE550" i="2" s="1"/>
  <c r="HE536" i="2"/>
  <c r="HE538" i="2" s="1"/>
  <c r="HE524" i="2"/>
  <c r="HE512" i="2"/>
  <c r="HE500" i="2"/>
  <c r="HE502" i="2" s="1"/>
  <c r="HE488" i="2"/>
  <c r="HE476" i="2"/>
  <c r="HE464" i="2"/>
  <c r="HE452" i="2"/>
  <c r="HE454" i="2" s="1"/>
  <c r="HE440" i="2"/>
  <c r="HE698" i="2"/>
  <c r="HE650" i="2"/>
  <c r="HE652" i="2" s="1"/>
  <c r="HE638" i="2"/>
  <c r="HE640" i="2" s="1"/>
  <c r="HE605" i="2"/>
  <c r="HE593" i="2"/>
  <c r="HE581" i="2"/>
  <c r="HE583" i="2" s="1"/>
  <c r="HE569" i="2"/>
  <c r="HE571" i="2" s="1"/>
  <c r="HE557" i="2"/>
  <c r="HE545" i="2"/>
  <c r="HE533" i="2"/>
  <c r="HE535" i="2" s="1"/>
  <c r="HE521" i="2"/>
  <c r="HE509" i="2"/>
  <c r="HE497" i="2"/>
  <c r="HE485" i="2"/>
  <c r="HE473" i="2"/>
  <c r="HE475" i="2" s="1"/>
  <c r="HE461" i="2"/>
  <c r="HE463" i="2" s="1"/>
  <c r="HE449" i="2"/>
  <c r="HE686" i="2"/>
  <c r="HE626" i="2"/>
  <c r="HE602" i="2"/>
  <c r="HE604" i="2" s="1"/>
  <c r="HE590" i="2"/>
  <c r="HE592" i="2" s="1"/>
  <c r="HE578" i="2"/>
  <c r="HE580" i="2" s="1"/>
  <c r="HE566" i="2"/>
  <c r="HE568" i="2" s="1"/>
  <c r="HE554" i="2"/>
  <c r="HE556" i="2" s="1"/>
  <c r="HE542" i="2"/>
  <c r="HE544" i="2" s="1"/>
  <c r="HE530" i="2"/>
  <c r="HE532" i="2" s="1"/>
  <c r="HE518" i="2"/>
  <c r="HE506" i="2"/>
  <c r="HE508" i="2" s="1"/>
  <c r="HE494" i="2"/>
  <c r="HE496" i="2" s="1"/>
  <c r="HE482" i="2"/>
  <c r="HE470" i="2"/>
  <c r="HE458" i="2"/>
  <c r="HE460" i="2" s="1"/>
  <c r="HE446" i="2"/>
  <c r="HE674" i="2"/>
  <c r="HE676" i="2" s="1"/>
  <c r="HE614" i="2"/>
  <c r="HE611" i="2"/>
  <c r="HE599" i="2"/>
  <c r="HE587" i="2"/>
  <c r="HE589" i="2" s="1"/>
  <c r="HE575" i="2"/>
  <c r="HE577" i="2" s="1"/>
  <c r="HE563" i="2"/>
  <c r="HE565" i="2" s="1"/>
  <c r="HE551" i="2"/>
  <c r="HE553" i="2" s="1"/>
  <c r="HE539" i="2"/>
  <c r="HE541" i="2" s="1"/>
  <c r="HE527" i="2"/>
  <c r="HE529" i="2" s="1"/>
  <c r="HE515" i="2"/>
  <c r="HE517" i="2" s="1"/>
  <c r="HE503" i="2"/>
  <c r="HE491" i="2"/>
  <c r="HE479" i="2"/>
  <c r="HE467" i="2"/>
  <c r="HE455" i="2"/>
  <c r="HE457" i="2" s="1"/>
  <c r="HE443" i="2"/>
  <c r="HE445" i="2" s="1"/>
  <c r="HE431" i="2"/>
  <c r="HE419" i="2"/>
  <c r="HE407" i="2"/>
  <c r="HE395" i="2"/>
  <c r="HE383" i="2"/>
  <c r="HE385" i="2" s="1"/>
  <c r="HE371" i="2"/>
  <c r="HE373" i="2" s="1"/>
  <c r="HE359" i="2"/>
  <c r="HE361" i="2" s="1"/>
  <c r="HE347" i="2"/>
  <c r="HE335" i="2"/>
  <c r="HE323" i="2"/>
  <c r="HE311" i="2"/>
  <c r="HE299" i="2"/>
  <c r="HE287" i="2"/>
  <c r="HE275" i="2"/>
  <c r="HE277" i="2" s="1"/>
  <c r="HE263" i="2"/>
  <c r="HE265" i="2" s="1"/>
  <c r="HE251" i="2"/>
  <c r="HE253" i="2" s="1"/>
  <c r="HE428" i="2"/>
  <c r="HE416" i="2"/>
  <c r="HE418" i="2" s="1"/>
  <c r="HE404" i="2"/>
  <c r="HE392" i="2"/>
  <c r="HE380" i="2"/>
  <c r="HE382" i="2" s="1"/>
  <c r="HE368" i="2"/>
  <c r="HE356" i="2"/>
  <c r="HE358" i="2" s="1"/>
  <c r="HE344" i="2"/>
  <c r="HE346" i="2" s="1"/>
  <c r="HE332" i="2"/>
  <c r="HE320" i="2"/>
  <c r="HE308" i="2"/>
  <c r="HE296" i="2"/>
  <c r="HE284" i="2"/>
  <c r="HE272" i="2"/>
  <c r="HE274" i="2" s="1"/>
  <c r="HE260" i="2"/>
  <c r="HE437" i="2"/>
  <c r="HE425" i="2"/>
  <c r="HE427" i="2" s="1"/>
  <c r="HE413" i="2"/>
  <c r="HE415" i="2" s="1"/>
  <c r="HE401" i="2"/>
  <c r="HE403" i="2" s="1"/>
  <c r="HE389" i="2"/>
  <c r="HE377" i="2"/>
  <c r="HE365" i="2"/>
  <c r="HE367" i="2" s="1"/>
  <c r="HE353" i="2"/>
  <c r="HE355" i="2" s="1"/>
  <c r="HE341" i="2"/>
  <c r="HE329" i="2"/>
  <c r="HE317" i="2"/>
  <c r="HE319" i="2" s="1"/>
  <c r="HE305" i="2"/>
  <c r="HE307" i="2" s="1"/>
  <c r="HE293" i="2"/>
  <c r="HE295" i="2" s="1"/>
  <c r="HE281" i="2"/>
  <c r="HE269" i="2"/>
  <c r="HE271" i="2" s="1"/>
  <c r="HE257" i="2"/>
  <c r="HE259" i="2" s="1"/>
  <c r="HE434" i="2"/>
  <c r="HE436" i="2" s="1"/>
  <c r="HE422" i="2"/>
  <c r="HE410" i="2"/>
  <c r="HE398" i="2"/>
  <c r="HE400" i="2" s="1"/>
  <c r="HE386" i="2"/>
  <c r="HE388" i="2" s="1"/>
  <c r="HE374" i="2"/>
  <c r="HE362" i="2"/>
  <c r="HE364" i="2" s="1"/>
  <c r="HE350" i="2"/>
  <c r="HE338" i="2"/>
  <c r="HE340" i="2" s="1"/>
  <c r="HE326" i="2"/>
  <c r="HE314" i="2"/>
  <c r="HE302" i="2"/>
  <c r="HE290" i="2"/>
  <c r="HE292" i="2" s="1"/>
  <c r="HE278" i="2"/>
  <c r="HE266" i="2"/>
  <c r="HE268" i="2" s="1"/>
  <c r="HE245" i="2"/>
  <c r="HE233" i="2"/>
  <c r="HE221" i="2"/>
  <c r="HE209" i="2"/>
  <c r="HE211" i="2" s="1"/>
  <c r="HE197" i="2"/>
  <c r="HE199" i="2" s="1"/>
  <c r="HE185" i="2"/>
  <c r="HE173" i="2"/>
  <c r="HE161" i="2"/>
  <c r="HE163" i="2" s="1"/>
  <c r="HE149" i="2"/>
  <c r="HE137" i="2"/>
  <c r="HE125" i="2"/>
  <c r="HE113" i="2"/>
  <c r="HE101" i="2"/>
  <c r="HE103" i="2" s="1"/>
  <c r="HE89" i="2"/>
  <c r="HE77" i="2"/>
  <c r="HE254" i="2"/>
  <c r="HE242" i="2"/>
  <c r="HE230" i="2"/>
  <c r="HE218" i="2"/>
  <c r="HE206" i="2"/>
  <c r="HE208" i="2" s="1"/>
  <c r="HE194" i="2"/>
  <c r="HE196" i="2" s="1"/>
  <c r="HE239" i="2"/>
  <c r="HE227" i="2"/>
  <c r="HE215" i="2"/>
  <c r="HE217" i="2" s="1"/>
  <c r="HE203" i="2"/>
  <c r="HE205" i="2" s="1"/>
  <c r="HE191" i="2"/>
  <c r="HE179" i="2"/>
  <c r="HE181" i="2" s="1"/>
  <c r="HE167" i="2"/>
  <c r="HE155" i="2"/>
  <c r="HE157" i="2" s="1"/>
  <c r="HE143" i="2"/>
  <c r="HE131" i="2"/>
  <c r="HE133" i="2" s="1"/>
  <c r="HE119" i="2"/>
  <c r="HE121" i="2" s="1"/>
  <c r="HE107" i="2"/>
  <c r="HE109" i="2" s="1"/>
  <c r="HE95" i="2"/>
  <c r="HE83" i="2"/>
  <c r="HE71" i="2"/>
  <c r="HE248" i="2"/>
  <c r="HE250" i="2" s="1"/>
  <c r="HE236" i="2"/>
  <c r="HE224" i="2"/>
  <c r="HE212" i="2"/>
  <c r="HE200" i="2"/>
  <c r="HE202" i="2" s="1"/>
  <c r="HE188" i="2"/>
  <c r="HE190" i="2" s="1"/>
  <c r="HE176" i="2"/>
  <c r="HE32" i="2"/>
  <c r="HE20" i="2"/>
  <c r="HE8" i="2"/>
  <c r="HE10" i="2" s="1"/>
  <c r="HE164" i="2"/>
  <c r="HE140" i="2"/>
  <c r="HE142" i="2" s="1"/>
  <c r="HE116" i="2"/>
  <c r="HE118" i="2" s="1"/>
  <c r="HE74" i="2"/>
  <c r="HE56" i="2"/>
  <c r="HE44" i="2"/>
  <c r="HE5" i="2"/>
  <c r="HE170" i="2"/>
  <c r="HE134" i="2"/>
  <c r="HE110" i="2"/>
  <c r="HE59" i="2"/>
  <c r="HE98" i="2"/>
  <c r="HE29" i="2"/>
  <c r="HE31" i="2" s="1"/>
  <c r="HE17" i="2"/>
  <c r="HE47" i="2"/>
  <c r="HE146" i="2"/>
  <c r="HE148" i="2" s="1"/>
  <c r="HE122" i="2"/>
  <c r="HE92" i="2"/>
  <c r="HE68" i="2"/>
  <c r="HE70" i="2" s="1"/>
  <c r="HE65" i="2"/>
  <c r="HE53" i="2"/>
  <c r="HE41" i="2"/>
  <c r="HE35" i="2"/>
  <c r="HE26" i="2"/>
  <c r="HE14" i="2"/>
  <c r="HE182" i="2"/>
  <c r="HE184" i="2" s="1"/>
  <c r="HE152" i="2"/>
  <c r="HE128" i="2"/>
  <c r="HE104" i="2"/>
  <c r="HE106" i="2" s="1"/>
  <c r="HE86" i="2"/>
  <c r="HE62" i="2"/>
  <c r="HE50" i="2"/>
  <c r="HE52" i="2" s="1"/>
  <c r="HE38" i="2"/>
  <c r="HE158" i="2"/>
  <c r="HE160" i="2" s="1"/>
  <c r="HE80" i="2"/>
  <c r="HE82" i="2" s="1"/>
  <c r="HE23" i="2"/>
  <c r="HE25" i="2" s="1"/>
  <c r="HE11" i="2"/>
  <c r="HE1858" i="2"/>
  <c r="HF1" i="2"/>
  <c r="HE2" i="2"/>
  <c r="HB4" i="2"/>
  <c r="A8" i="8"/>
  <c r="HE892" i="2" l="1"/>
  <c r="HE1855" i="2"/>
  <c r="HE559" i="2"/>
  <c r="HE394" i="2"/>
  <c r="HE1018" i="2"/>
  <c r="HE1216" i="2"/>
  <c r="HE7" i="2"/>
  <c r="HE1051" i="2"/>
  <c r="HE1702" i="2"/>
  <c r="HE1237" i="2"/>
  <c r="HE430" i="2"/>
  <c r="HE1600" i="2"/>
  <c r="HE16" i="2"/>
  <c r="HE289" i="2"/>
  <c r="HE1036" i="2"/>
  <c r="HE1711" i="2"/>
  <c r="HE838" i="2"/>
  <c r="HE1240" i="2"/>
  <c r="HE643" i="2"/>
  <c r="HE64" i="2"/>
  <c r="HE310" i="2"/>
  <c r="HE505" i="2"/>
  <c r="HE1816" i="2"/>
  <c r="HE73" i="2"/>
  <c r="HE115" i="2"/>
  <c r="HE421" i="2"/>
  <c r="HE1054" i="2"/>
  <c r="HE67" i="2"/>
  <c r="HE343" i="2"/>
  <c r="HE154" i="2"/>
  <c r="HE526" i="2"/>
  <c r="HE895" i="2"/>
  <c r="HE949" i="2"/>
  <c r="HE1423" i="2"/>
  <c r="HE13" i="2"/>
  <c r="HE178" i="2"/>
  <c r="HE223" i="2"/>
  <c r="HE337" i="2"/>
  <c r="HE523" i="2"/>
  <c r="HE760" i="2"/>
  <c r="HE1150" i="2"/>
  <c r="HE1339" i="2"/>
  <c r="HE841" i="2"/>
  <c r="HE1360" i="2"/>
  <c r="HE1456" i="2"/>
  <c r="HE1468" i="2"/>
  <c r="HE1666" i="2"/>
  <c r="HE472" i="2"/>
  <c r="HE145" i="2"/>
  <c r="HE487" i="2"/>
  <c r="HE1039" i="2"/>
  <c r="HE1249" i="2"/>
  <c r="HE1252" i="2"/>
  <c r="HE130" i="2"/>
  <c r="HE349" i="2"/>
  <c r="HE697" i="2"/>
  <c r="HE1558" i="2"/>
  <c r="HE766" i="2"/>
  <c r="HE484" i="2"/>
  <c r="HE193" i="2"/>
  <c r="HE751" i="2"/>
  <c r="HE166" i="2"/>
  <c r="HE1321" i="2"/>
  <c r="HE187" i="2"/>
  <c r="HE313" i="2"/>
  <c r="HE43" i="2"/>
  <c r="HE976" i="2"/>
  <c r="HE610" i="2"/>
  <c r="HE763" i="2"/>
  <c r="HE175" i="2"/>
  <c r="HE733" i="2"/>
  <c r="HE901" i="2"/>
  <c r="HE823" i="2"/>
  <c r="HE814" i="2"/>
  <c r="HE1093" i="2"/>
  <c r="HE1282" i="2"/>
  <c r="HE1498" i="2"/>
  <c r="HE466" i="2"/>
  <c r="HE1126" i="2"/>
  <c r="HE169" i="2"/>
  <c r="HE2002" i="2"/>
  <c r="HE1273" i="2"/>
  <c r="HE1261" i="2"/>
  <c r="HE1750" i="2"/>
  <c r="HE1369" i="2"/>
  <c r="HE1180" i="2"/>
  <c r="HE22" i="2"/>
  <c r="HE943" i="2"/>
  <c r="HE1831" i="2"/>
  <c r="HE1894" i="2"/>
  <c r="HE1489" i="2"/>
  <c r="HE1972" i="2"/>
  <c r="HE1078" i="2"/>
  <c r="HE1267" i="2"/>
  <c r="HE712" i="2"/>
  <c r="HE853" i="2"/>
  <c r="HE547" i="2"/>
  <c r="HE778" i="2"/>
  <c r="HE724" i="2"/>
  <c r="HE937" i="2"/>
  <c r="HE1594" i="2"/>
  <c r="HE1708" i="2"/>
  <c r="HE1714" i="2"/>
  <c r="HE670" i="2"/>
  <c r="HE28" i="2"/>
  <c r="HE49" i="2"/>
  <c r="HE601" i="2"/>
  <c r="HE790" i="2"/>
  <c r="HE1147" i="2"/>
  <c r="HE1420" i="2"/>
  <c r="HE1597" i="2"/>
  <c r="HE1948" i="2"/>
  <c r="HE637" i="2"/>
  <c r="HE172" i="2"/>
  <c r="HE493" i="2"/>
  <c r="HE1075" i="2"/>
  <c r="HE1330" i="2"/>
  <c r="HE1546" i="2"/>
  <c r="HE1537" i="2"/>
  <c r="HE1246" i="2"/>
  <c r="HE1888" i="2"/>
  <c r="HE1720" i="2"/>
  <c r="HE19" i="2"/>
  <c r="HE613" i="2"/>
  <c r="HE490" i="2"/>
  <c r="HE955" i="2"/>
  <c r="HE850" i="2"/>
  <c r="HE1063" i="2"/>
  <c r="HE1738" i="2"/>
  <c r="HE1135" i="2"/>
  <c r="HE469" i="2"/>
  <c r="HE1846" i="2"/>
  <c r="HE316" i="2"/>
  <c r="HE961" i="2"/>
  <c r="HE1927" i="2"/>
  <c r="HE2014" i="2"/>
  <c r="HE151" i="2"/>
  <c r="HE352" i="2"/>
  <c r="HE625" i="2"/>
  <c r="HE691" i="2"/>
  <c r="HE1915" i="2"/>
  <c r="HE280" i="2"/>
  <c r="HE1726" i="2"/>
  <c r="HE511" i="2"/>
  <c r="HE1132" i="2"/>
  <c r="HE1591" i="2"/>
  <c r="HE1141" i="2"/>
  <c r="HE1447" i="2"/>
  <c r="HE1615" i="2"/>
  <c r="HE1990" i="2"/>
  <c r="HE406" i="2"/>
  <c r="HE661" i="2"/>
  <c r="HE1522" i="2"/>
  <c r="HE1153" i="2"/>
  <c r="HE700" i="2"/>
  <c r="HE1069" i="2"/>
  <c r="HE679" i="2"/>
  <c r="HE286" i="2"/>
  <c r="HE1759" i="2"/>
  <c r="HE946" i="2"/>
  <c r="HE1366" i="2"/>
  <c r="HE139" i="2"/>
  <c r="HE241" i="2"/>
  <c r="HE85" i="2"/>
  <c r="HE1057" i="2"/>
  <c r="HE256" i="2"/>
  <c r="HE1270" i="2"/>
  <c r="HE1741" i="2"/>
  <c r="HE76" i="2"/>
  <c r="HE1834" i="2"/>
  <c r="HE1993" i="2"/>
  <c r="HE1060" i="2"/>
  <c r="HE1156" i="2"/>
  <c r="HE1507" i="2"/>
  <c r="HE1663" i="2"/>
  <c r="HE1810" i="2"/>
  <c r="HE1606" i="2"/>
  <c r="HE1960" i="2"/>
  <c r="HE880" i="2"/>
  <c r="HE1519" i="2"/>
  <c r="HE1426" i="2"/>
  <c r="HE1162" i="2"/>
  <c r="HE262" i="2"/>
  <c r="HE1840" i="2"/>
  <c r="HE1609" i="2"/>
  <c r="HE1144" i="2"/>
  <c r="HE1279" i="2"/>
  <c r="HE1729" i="2"/>
  <c r="HE124" i="2"/>
  <c r="HE376" i="2"/>
  <c r="HE865" i="2"/>
  <c r="HE940" i="2"/>
  <c r="HE481" i="2"/>
  <c r="HE2005" i="2"/>
  <c r="HE886" i="2"/>
  <c r="HE499" i="2"/>
  <c r="HE595" i="2"/>
  <c r="HE868" i="2"/>
  <c r="HE1513" i="2"/>
  <c r="HE1978" i="2"/>
  <c r="HE1837" i="2"/>
  <c r="HE1048" i="2"/>
  <c r="HE1744" i="2"/>
  <c r="HE631" i="2"/>
  <c r="HE439" i="2"/>
  <c r="HE742" i="2"/>
  <c r="HE94" i="2"/>
  <c r="HE442" i="2"/>
  <c r="HE1906" i="2"/>
  <c r="HE1825" i="2"/>
  <c r="HE325" i="2"/>
  <c r="HE1909" i="2"/>
  <c r="HE1900" i="2"/>
  <c r="HE1999" i="2"/>
  <c r="HE58" i="2"/>
  <c r="HE1849" i="2"/>
  <c r="HE1351" i="2"/>
  <c r="HE1375" i="2"/>
  <c r="HE1669" i="2"/>
  <c r="HE238" i="2"/>
  <c r="HE91" i="2"/>
  <c r="HE391" i="2"/>
  <c r="HE1897" i="2"/>
  <c r="HE562" i="2"/>
  <c r="HE1108" i="2"/>
  <c r="HE1504" i="2"/>
  <c r="HE1984" i="2"/>
  <c r="HE988" i="2"/>
  <c r="HE958" i="2"/>
  <c r="HE232" i="2"/>
  <c r="HE1066" i="2"/>
  <c r="HE1255" i="2"/>
  <c r="HE1453" i="2"/>
  <c r="HE862" i="2"/>
  <c r="HE1819" i="2"/>
  <c r="HE1942" i="2"/>
  <c r="HE409" i="2"/>
  <c r="HE478" i="2"/>
  <c r="HE1987" i="2"/>
  <c r="HE412" i="2"/>
  <c r="HE1528" i="2"/>
  <c r="HE226" i="2"/>
  <c r="HE301" i="2"/>
  <c r="HE574" i="2"/>
  <c r="HE1822" i="2"/>
  <c r="HE229" i="2"/>
  <c r="HE1300" i="2"/>
  <c r="HE100" i="2"/>
  <c r="HE655" i="2"/>
  <c r="HE1687" i="2"/>
  <c r="HE433" i="2"/>
  <c r="HE235" i="2"/>
  <c r="HE1516" i="2"/>
  <c r="HE1969" i="2"/>
  <c r="HE1549" i="2"/>
  <c r="HE616" i="2"/>
  <c r="HE784" i="2"/>
  <c r="HE973" i="2"/>
  <c r="HE1324" i="2"/>
  <c r="HE859" i="2"/>
  <c r="HE1495" i="2"/>
  <c r="HE1804" i="2"/>
  <c r="HE1012" i="2"/>
  <c r="HE706" i="2"/>
  <c r="HE520" i="2"/>
  <c r="HE598" i="2"/>
  <c r="HE622" i="2"/>
  <c r="HE1045" i="2"/>
  <c r="HE55" i="2"/>
  <c r="HE1642" i="2"/>
  <c r="HE97" i="2"/>
  <c r="HE1639" i="2"/>
  <c r="HE745" i="2"/>
  <c r="HE1411" i="2"/>
  <c r="HE1813" i="2"/>
  <c r="HE220" i="2"/>
  <c r="HE1204" i="2"/>
  <c r="HE994" i="2"/>
  <c r="HE664" i="2"/>
  <c r="HE919" i="2"/>
  <c r="HE1102" i="2"/>
  <c r="HE214" i="2"/>
  <c r="HE1417" i="2"/>
  <c r="HE331" i="2"/>
  <c r="HE334" i="2"/>
  <c r="HE283" i="2"/>
  <c r="HE304" i="2"/>
  <c r="HE424" i="2"/>
  <c r="HE628" i="2"/>
  <c r="HE1567" i="2"/>
  <c r="HE448" i="2"/>
  <c r="HE1885" i="2"/>
  <c r="HE37" i="2"/>
  <c r="HE1333" i="2"/>
  <c r="HE46" i="2"/>
  <c r="HE1435" i="2"/>
  <c r="HE964" i="2"/>
  <c r="HE1645" i="2"/>
  <c r="HE127" i="2"/>
  <c r="HE328" i="2"/>
  <c r="HE1588" i="2"/>
  <c r="HE61" i="2"/>
  <c r="HE244" i="2"/>
  <c r="HE136" i="2"/>
  <c r="HE586" i="2"/>
  <c r="HE322" i="2"/>
  <c r="HE607" i="2"/>
  <c r="HE1357" i="2"/>
  <c r="HE1363" i="2"/>
  <c r="HE370" i="2"/>
  <c r="HE721" i="2"/>
  <c r="HE844" i="2"/>
  <c r="HE1807" i="2"/>
  <c r="HE298" i="2"/>
  <c r="HE649" i="2"/>
  <c r="HE379" i="2"/>
  <c r="HE112" i="2"/>
  <c r="HE247" i="2"/>
  <c r="HE40" i="2"/>
  <c r="HE1006" i="2"/>
  <c r="HE1030" i="2"/>
  <c r="HE34" i="2"/>
  <c r="HE727" i="2"/>
  <c r="HE397" i="2"/>
  <c r="HE79" i="2"/>
  <c r="HE1438" i="2"/>
  <c r="HE688" i="2"/>
  <c r="HE451" i="2"/>
  <c r="HE982" i="2"/>
  <c r="HE514" i="2"/>
  <c r="HE88" i="2"/>
  <c r="HE1975" i="2"/>
  <c r="HF2051" i="2"/>
  <c r="HF2053" i="2" s="1"/>
  <c r="HF2057" i="2"/>
  <c r="HF2059" i="2" s="1"/>
  <c r="HF2045" i="2"/>
  <c r="HF2047" i="2" s="1"/>
  <c r="HF2054" i="2"/>
  <c r="HF2056" i="2" s="1"/>
  <c r="HF2042" i="2"/>
  <c r="HF2044" i="2" s="1"/>
  <c r="HF2039" i="2"/>
  <c r="HF2041" i="2" s="1"/>
  <c r="HF2036" i="2"/>
  <c r="HF2038" i="2" s="1"/>
  <c r="HF2033" i="2"/>
  <c r="HF2035" i="2" s="1"/>
  <c r="HF2030" i="2"/>
  <c r="HF2032" i="2" s="1"/>
  <c r="HF2027" i="2"/>
  <c r="HF2029" i="2" s="1"/>
  <c r="HF2024" i="2"/>
  <c r="HF2026" i="2" s="1"/>
  <c r="HF2021" i="2"/>
  <c r="HF2023" i="2" s="1"/>
  <c r="HF2018" i="2"/>
  <c r="HF2020" i="2" s="1"/>
  <c r="HF2015" i="2"/>
  <c r="HF2017" i="2" s="1"/>
  <c r="HF2012" i="2"/>
  <c r="HF2009" i="2"/>
  <c r="HF2011" i="2" s="1"/>
  <c r="HF2006" i="2"/>
  <c r="HF2008" i="2" s="1"/>
  <c r="HF2003" i="2"/>
  <c r="HF2000" i="2"/>
  <c r="HF1997" i="2"/>
  <c r="HF1994" i="2"/>
  <c r="HF1996" i="2" s="1"/>
  <c r="HF1991" i="2"/>
  <c r="HF1988" i="2"/>
  <c r="HF1985" i="2"/>
  <c r="HF1982" i="2"/>
  <c r="HF1979" i="2"/>
  <c r="HF1981" i="2" s="1"/>
  <c r="HF1976" i="2"/>
  <c r="HF1973" i="2"/>
  <c r="HF1970" i="2"/>
  <c r="HF1967" i="2"/>
  <c r="HF1964" i="2"/>
  <c r="HF1966" i="2" s="1"/>
  <c r="HF1952" i="2"/>
  <c r="HF1954" i="2" s="1"/>
  <c r="HF1940" i="2"/>
  <c r="HF1958" i="2"/>
  <c r="HF2048" i="2"/>
  <c r="HF2050" i="2" s="1"/>
  <c r="HF1949" i="2"/>
  <c r="HF1951" i="2" s="1"/>
  <c r="HF1928" i="2"/>
  <c r="HF1930" i="2" s="1"/>
  <c r="HF1895" i="2"/>
  <c r="HF1883" i="2"/>
  <c r="HF1937" i="2"/>
  <c r="HF1939" i="2" s="1"/>
  <c r="HF1910" i="2"/>
  <c r="HF1912" i="2" s="1"/>
  <c r="HF1907" i="2"/>
  <c r="HF1955" i="2"/>
  <c r="HF1957" i="2" s="1"/>
  <c r="HF1946" i="2"/>
  <c r="HF1948" i="2" s="1"/>
  <c r="HF1916" i="2"/>
  <c r="HF1918" i="2" s="1"/>
  <c r="HF1913" i="2"/>
  <c r="HF1904" i="2"/>
  <c r="HF1892" i="2"/>
  <c r="HF1880" i="2"/>
  <c r="HF1882" i="2" s="1"/>
  <c r="HF1868" i="2"/>
  <c r="HF1870" i="2" s="1"/>
  <c r="HF1931" i="2"/>
  <c r="HF1933" i="2" s="1"/>
  <c r="HF1922" i="2"/>
  <c r="HF1924" i="2" s="1"/>
  <c r="HF1919" i="2"/>
  <c r="HF1921" i="2" s="1"/>
  <c r="HF1943" i="2"/>
  <c r="HF1945" i="2" s="1"/>
  <c r="HF1901" i="2"/>
  <c r="HF1903" i="2" s="1"/>
  <c r="HF1889" i="2"/>
  <c r="HF1891" i="2" s="1"/>
  <c r="HF1877" i="2"/>
  <c r="HF1879" i="2" s="1"/>
  <c r="HF1865" i="2"/>
  <c r="HF1867" i="2" s="1"/>
  <c r="HF1961" i="2"/>
  <c r="HF1963" i="2" s="1"/>
  <c r="HF1925" i="2"/>
  <c r="HF1934" i="2"/>
  <c r="HF1936" i="2" s="1"/>
  <c r="HF1856" i="2"/>
  <c r="HF1858" i="2" s="1"/>
  <c r="HF1898" i="2"/>
  <c r="HF1850" i="2"/>
  <c r="HF1852" i="2" s="1"/>
  <c r="HF1838" i="2"/>
  <c r="HF1826" i="2"/>
  <c r="HF1828" i="2" s="1"/>
  <c r="HF1814" i="2"/>
  <c r="HF1816" i="2" s="1"/>
  <c r="HF1802" i="2"/>
  <c r="HF1790" i="2"/>
  <c r="HF1792" i="2" s="1"/>
  <c r="HF1886" i="2"/>
  <c r="HF1847" i="2"/>
  <c r="HF1835" i="2"/>
  <c r="HF1823" i="2"/>
  <c r="HF1811" i="2"/>
  <c r="HF1799" i="2"/>
  <c r="HF1801" i="2" s="1"/>
  <c r="HF1787" i="2"/>
  <c r="HF1789" i="2" s="1"/>
  <c r="HF1862" i="2"/>
  <c r="HF1864" i="2" s="1"/>
  <c r="HF1874" i="2"/>
  <c r="HF1876" i="2" s="1"/>
  <c r="HF1844" i="2"/>
  <c r="HF1832" i="2"/>
  <c r="HF1820" i="2"/>
  <c r="HF1808" i="2"/>
  <c r="HF1796" i="2"/>
  <c r="HF1798" i="2" s="1"/>
  <c r="HF1784" i="2"/>
  <c r="HF1786" i="2" s="1"/>
  <c r="HF1772" i="2"/>
  <c r="HF1774" i="2" s="1"/>
  <c r="HF1859" i="2"/>
  <c r="HF1861" i="2" s="1"/>
  <c r="HF1871" i="2"/>
  <c r="HF1873" i="2" s="1"/>
  <c r="HF1853" i="2"/>
  <c r="HF1855" i="2" s="1"/>
  <c r="HF1841" i="2"/>
  <c r="HF1843" i="2" s="1"/>
  <c r="HF1829" i="2"/>
  <c r="HF1817" i="2"/>
  <c r="HF1805" i="2"/>
  <c r="HF1793" i="2"/>
  <c r="HF1795" i="2" s="1"/>
  <c r="HF1781" i="2"/>
  <c r="HF1783" i="2" s="1"/>
  <c r="HF1769" i="2"/>
  <c r="HF1771" i="2" s="1"/>
  <c r="HF1760" i="2"/>
  <c r="HF1762" i="2" s="1"/>
  <c r="HF1748" i="2"/>
  <c r="HF1736" i="2"/>
  <c r="HF1724" i="2"/>
  <c r="HF1726" i="2" s="1"/>
  <c r="HF1712" i="2"/>
  <c r="HF1700" i="2"/>
  <c r="HF1702" i="2" s="1"/>
  <c r="HF1688" i="2"/>
  <c r="HF1690" i="2" s="1"/>
  <c r="HF1766" i="2"/>
  <c r="HF1768" i="2" s="1"/>
  <c r="HF1757" i="2"/>
  <c r="HF1745" i="2"/>
  <c r="HF1747" i="2" s="1"/>
  <c r="HF1733" i="2"/>
  <c r="HF1735" i="2" s="1"/>
  <c r="HF1721" i="2"/>
  <c r="HF1723" i="2" s="1"/>
  <c r="HF1709" i="2"/>
  <c r="HF1711" i="2" s="1"/>
  <c r="HF1697" i="2"/>
  <c r="HF1699" i="2" s="1"/>
  <c r="HF1685" i="2"/>
  <c r="HF1778" i="2"/>
  <c r="HF1780" i="2" s="1"/>
  <c r="HF1754" i="2"/>
  <c r="HF1756" i="2" s="1"/>
  <c r="HF1742" i="2"/>
  <c r="HF1730" i="2"/>
  <c r="HF1732" i="2" s="1"/>
  <c r="HF1718" i="2"/>
  <c r="HF1706" i="2"/>
  <c r="HF1694" i="2"/>
  <c r="HF1696" i="2" s="1"/>
  <c r="HF1682" i="2"/>
  <c r="HF1684" i="2" s="1"/>
  <c r="HF1751" i="2"/>
  <c r="HF1753" i="2" s="1"/>
  <c r="HF1739" i="2"/>
  <c r="HF1727" i="2"/>
  <c r="HF1715" i="2"/>
  <c r="HF1717" i="2" s="1"/>
  <c r="HF1703" i="2"/>
  <c r="HF1705" i="2" s="1"/>
  <c r="HF1691" i="2"/>
  <c r="HF1693" i="2" s="1"/>
  <c r="HF1679" i="2"/>
  <c r="HF1681" i="2" s="1"/>
  <c r="HF1775" i="2"/>
  <c r="HF1777" i="2" s="1"/>
  <c r="HF1763" i="2"/>
  <c r="HF1765" i="2" s="1"/>
  <c r="HF1658" i="2"/>
  <c r="HF1660" i="2" s="1"/>
  <c r="HF1646" i="2"/>
  <c r="HF1648" i="2" s="1"/>
  <c r="HF1634" i="2"/>
  <c r="HF1636" i="2" s="1"/>
  <c r="HF1622" i="2"/>
  <c r="HF1624" i="2" s="1"/>
  <c r="HF1610" i="2"/>
  <c r="HF1612" i="2" s="1"/>
  <c r="HF1598" i="2"/>
  <c r="HF1600" i="2" s="1"/>
  <c r="HF1586" i="2"/>
  <c r="HF1574" i="2"/>
  <c r="HF1576" i="2" s="1"/>
  <c r="HF1670" i="2"/>
  <c r="HF1672" i="2" s="1"/>
  <c r="HF1667" i="2"/>
  <c r="HF1655" i="2"/>
  <c r="HF1657" i="2" s="1"/>
  <c r="HF1643" i="2"/>
  <c r="HF1631" i="2"/>
  <c r="HF1633" i="2" s="1"/>
  <c r="HF1619" i="2"/>
  <c r="HF1621" i="2" s="1"/>
  <c r="HF1607" i="2"/>
  <c r="HF1595" i="2"/>
  <c r="HF1676" i="2"/>
  <c r="HF1678" i="2" s="1"/>
  <c r="HF1664" i="2"/>
  <c r="HF1652" i="2"/>
  <c r="HF1654" i="2" s="1"/>
  <c r="HF1640" i="2"/>
  <c r="HF1628" i="2"/>
  <c r="HF1630" i="2" s="1"/>
  <c r="HF1616" i="2"/>
  <c r="HF1618" i="2" s="1"/>
  <c r="HF1604" i="2"/>
  <c r="HF1592" i="2"/>
  <c r="HF1673" i="2"/>
  <c r="HF1675" i="2" s="1"/>
  <c r="HF1661" i="2"/>
  <c r="HF1649" i="2"/>
  <c r="HF1651" i="2" s="1"/>
  <c r="HF1637" i="2"/>
  <c r="HF1625" i="2"/>
  <c r="HF1627" i="2" s="1"/>
  <c r="HF1613" i="2"/>
  <c r="HF1601" i="2"/>
  <c r="HF1603" i="2" s="1"/>
  <c r="HF1589" i="2"/>
  <c r="HF1583" i="2"/>
  <c r="HF1585" i="2" s="1"/>
  <c r="HF1577" i="2"/>
  <c r="HF1579" i="2" s="1"/>
  <c r="HF1568" i="2"/>
  <c r="HF1570" i="2" s="1"/>
  <c r="HF1556" i="2"/>
  <c r="HF1544" i="2"/>
  <c r="HF1532" i="2"/>
  <c r="HF1534" i="2" s="1"/>
  <c r="HF1520" i="2"/>
  <c r="HF1508" i="2"/>
  <c r="HF1510" i="2" s="1"/>
  <c r="HF1496" i="2"/>
  <c r="HF1565" i="2"/>
  <c r="HF1553" i="2"/>
  <c r="HF1555" i="2" s="1"/>
  <c r="HF1541" i="2"/>
  <c r="HF1543" i="2" s="1"/>
  <c r="HF1529" i="2"/>
  <c r="HF1531" i="2" s="1"/>
  <c r="HF1517" i="2"/>
  <c r="HF1505" i="2"/>
  <c r="HF1493" i="2"/>
  <c r="HF1562" i="2"/>
  <c r="HF1564" i="2" s="1"/>
  <c r="HF1550" i="2"/>
  <c r="HF1552" i="2" s="1"/>
  <c r="HF1538" i="2"/>
  <c r="HF1540" i="2" s="1"/>
  <c r="HF1526" i="2"/>
  <c r="HF1514" i="2"/>
  <c r="HF1502" i="2"/>
  <c r="HF1490" i="2"/>
  <c r="HF1492" i="2" s="1"/>
  <c r="HF1580" i="2"/>
  <c r="HF1582" i="2" s="1"/>
  <c r="HF1571" i="2"/>
  <c r="HF1573" i="2" s="1"/>
  <c r="HF1559" i="2"/>
  <c r="HF1561" i="2" s="1"/>
  <c r="HF1547" i="2"/>
  <c r="HF1535" i="2"/>
  <c r="HF1537" i="2" s="1"/>
  <c r="HF1484" i="2"/>
  <c r="HF1486" i="2" s="1"/>
  <c r="HF1481" i="2"/>
  <c r="HF1483" i="2" s="1"/>
  <c r="HF1469" i="2"/>
  <c r="HF1471" i="2" s="1"/>
  <c r="HF1457" i="2"/>
  <c r="HF1459" i="2" s="1"/>
  <c r="HF1445" i="2"/>
  <c r="HF1447" i="2" s="1"/>
  <c r="HF1433" i="2"/>
  <c r="HF1421" i="2"/>
  <c r="HF1409" i="2"/>
  <c r="HF1397" i="2"/>
  <c r="HF1399" i="2" s="1"/>
  <c r="HF1499" i="2"/>
  <c r="HF1501" i="2" s="1"/>
  <c r="HF1487" i="2"/>
  <c r="HF1466" i="2"/>
  <c r="HF1454" i="2"/>
  <c r="HF1442" i="2"/>
  <c r="HF1444" i="2" s="1"/>
  <c r="HF1430" i="2"/>
  <c r="HF1432" i="2" s="1"/>
  <c r="HF1418" i="2"/>
  <c r="HF1406" i="2"/>
  <c r="HF1408" i="2" s="1"/>
  <c r="HF1394" i="2"/>
  <c r="HF1396" i="2" s="1"/>
  <c r="HF1478" i="2"/>
  <c r="HF1480" i="2" s="1"/>
  <c r="HF1475" i="2"/>
  <c r="HF1477" i="2" s="1"/>
  <c r="HF1463" i="2"/>
  <c r="HF1465" i="2" s="1"/>
  <c r="HF1451" i="2"/>
  <c r="HF1439" i="2"/>
  <c r="HF1441" i="2" s="1"/>
  <c r="HF1427" i="2"/>
  <c r="HF1429" i="2" s="1"/>
  <c r="HF1415" i="2"/>
  <c r="HF1403" i="2"/>
  <c r="HF1405" i="2" s="1"/>
  <c r="HF1391" i="2"/>
  <c r="HF1393" i="2" s="1"/>
  <c r="HF1523" i="2"/>
  <c r="HF1525" i="2" s="1"/>
  <c r="HF1472" i="2"/>
  <c r="HF1474" i="2" s="1"/>
  <c r="HF1460" i="2"/>
  <c r="HF1462" i="2" s="1"/>
  <c r="HF1448" i="2"/>
  <c r="HF1450" i="2" s="1"/>
  <c r="HF1436" i="2"/>
  <c r="HF1424" i="2"/>
  <c r="HF1412" i="2"/>
  <c r="HF1414" i="2" s="1"/>
  <c r="HF1400" i="2"/>
  <c r="HF1402" i="2" s="1"/>
  <c r="HF1511" i="2"/>
  <c r="HF1376" i="2"/>
  <c r="HF1378" i="2" s="1"/>
  <c r="HF1364" i="2"/>
  <c r="HF1352" i="2"/>
  <c r="HF1354" i="2" s="1"/>
  <c r="HF1340" i="2"/>
  <c r="HF1342" i="2" s="1"/>
  <c r="HF1328" i="2"/>
  <c r="HF1316" i="2"/>
  <c r="HF1318" i="2" s="1"/>
  <c r="HF1304" i="2"/>
  <c r="HF1306" i="2" s="1"/>
  <c r="HF1292" i="2"/>
  <c r="HF1294" i="2" s="1"/>
  <c r="HF1280" i="2"/>
  <c r="HF1282" i="2" s="1"/>
  <c r="HF1268" i="2"/>
  <c r="HF1256" i="2"/>
  <c r="HF1258" i="2" s="1"/>
  <c r="HF1244" i="2"/>
  <c r="HF1232" i="2"/>
  <c r="HF1234" i="2" s="1"/>
  <c r="HF1220" i="2"/>
  <c r="HF1222" i="2" s="1"/>
  <c r="HF1208" i="2"/>
  <c r="HF1210" i="2" s="1"/>
  <c r="HF1196" i="2"/>
  <c r="HF1198" i="2" s="1"/>
  <c r="HF1388" i="2"/>
  <c r="HF1390" i="2" s="1"/>
  <c r="HF1373" i="2"/>
  <c r="HF1361" i="2"/>
  <c r="HF1349" i="2"/>
  <c r="HF1337" i="2"/>
  <c r="HF1325" i="2"/>
  <c r="HF1327" i="2" s="1"/>
  <c r="HF1313" i="2"/>
  <c r="HF1315" i="2" s="1"/>
  <c r="HF1301" i="2"/>
  <c r="HF1303" i="2" s="1"/>
  <c r="HF1289" i="2"/>
  <c r="HF1291" i="2" s="1"/>
  <c r="HF1277" i="2"/>
  <c r="HF1265" i="2"/>
  <c r="HF1267" i="2" s="1"/>
  <c r="HF1253" i="2"/>
  <c r="HF1241" i="2"/>
  <c r="HF1243" i="2" s="1"/>
  <c r="HF1229" i="2"/>
  <c r="HF1231" i="2" s="1"/>
  <c r="HF1217" i="2"/>
  <c r="HF1219" i="2" s="1"/>
  <c r="HF1205" i="2"/>
  <c r="HF1207" i="2" s="1"/>
  <c r="HF1382" i="2"/>
  <c r="HF1384" i="2" s="1"/>
  <c r="HF1370" i="2"/>
  <c r="HF1372" i="2" s="1"/>
  <c r="HF1358" i="2"/>
  <c r="HF1346" i="2"/>
  <c r="HF1348" i="2" s="1"/>
  <c r="HF1334" i="2"/>
  <c r="HF1336" i="2" s="1"/>
  <c r="HF1322" i="2"/>
  <c r="HF1310" i="2"/>
  <c r="HF1312" i="2" s="1"/>
  <c r="HF1298" i="2"/>
  <c r="HF1286" i="2"/>
  <c r="HF1288" i="2" s="1"/>
  <c r="HF1274" i="2"/>
  <c r="HF1276" i="2" s="1"/>
  <c r="HF1262" i="2"/>
  <c r="HF1264" i="2" s="1"/>
  <c r="HF1250" i="2"/>
  <c r="HF1238" i="2"/>
  <c r="HF1226" i="2"/>
  <c r="HF1228" i="2" s="1"/>
  <c r="HF1214" i="2"/>
  <c r="HF1216" i="2" s="1"/>
  <c r="HF1202" i="2"/>
  <c r="HF1385" i="2"/>
  <c r="HF1387" i="2" s="1"/>
  <c r="HF1379" i="2"/>
  <c r="HF1381" i="2" s="1"/>
  <c r="HF1367" i="2"/>
  <c r="HF1355" i="2"/>
  <c r="HF1343" i="2"/>
  <c r="HF1345" i="2" s="1"/>
  <c r="HF1331" i="2"/>
  <c r="HF1319" i="2"/>
  <c r="HF1307" i="2"/>
  <c r="HF1309" i="2" s="1"/>
  <c r="HF1295" i="2"/>
  <c r="HF1297" i="2" s="1"/>
  <c r="HF1283" i="2"/>
  <c r="HF1285" i="2" s="1"/>
  <c r="HF1271" i="2"/>
  <c r="HF1259" i="2"/>
  <c r="HF1247" i="2"/>
  <c r="HF1235" i="2"/>
  <c r="HF1237" i="2" s="1"/>
  <c r="HF1223" i="2"/>
  <c r="HF1225" i="2" s="1"/>
  <c r="HF1211" i="2"/>
  <c r="HF1213" i="2" s="1"/>
  <c r="HF1199" i="2"/>
  <c r="HF1201" i="2" s="1"/>
  <c r="HF1187" i="2"/>
  <c r="HF1189" i="2" s="1"/>
  <c r="HF1178" i="2"/>
  <c r="HF1180" i="2" s="1"/>
  <c r="HF1166" i="2"/>
  <c r="HF1168" i="2" s="1"/>
  <c r="HF1154" i="2"/>
  <c r="HF1142" i="2"/>
  <c r="HF1130" i="2"/>
  <c r="HF1118" i="2"/>
  <c r="HF1120" i="2" s="1"/>
  <c r="HF1106" i="2"/>
  <c r="HF1094" i="2"/>
  <c r="HF1096" i="2" s="1"/>
  <c r="HF1082" i="2"/>
  <c r="HF1084" i="2" s="1"/>
  <c r="HF1070" i="2"/>
  <c r="HF1072" i="2" s="1"/>
  <c r="HF1058" i="2"/>
  <c r="HF1046" i="2"/>
  <c r="HF1034" i="2"/>
  <c r="HF1022" i="2"/>
  <c r="HF1024" i="2" s="1"/>
  <c r="HF1010" i="2"/>
  <c r="HF1175" i="2"/>
  <c r="HF1177" i="2" s="1"/>
  <c r="HF1163" i="2"/>
  <c r="HF1165" i="2" s="1"/>
  <c r="HF1151" i="2"/>
  <c r="HF1139" i="2"/>
  <c r="HF1127" i="2"/>
  <c r="HF1129" i="2" s="1"/>
  <c r="HF1115" i="2"/>
  <c r="HF1117" i="2" s="1"/>
  <c r="HF1103" i="2"/>
  <c r="HF1105" i="2" s="1"/>
  <c r="HF1091" i="2"/>
  <c r="HF1079" i="2"/>
  <c r="HF1081" i="2" s="1"/>
  <c r="HF1067" i="2"/>
  <c r="HF1055" i="2"/>
  <c r="HF1043" i="2"/>
  <c r="HF1031" i="2"/>
  <c r="HF1033" i="2" s="1"/>
  <c r="HF1019" i="2"/>
  <c r="HF1021" i="2" s="1"/>
  <c r="HF1007" i="2"/>
  <c r="HF1009" i="2" s="1"/>
  <c r="HF995" i="2"/>
  <c r="HF997" i="2" s="1"/>
  <c r="HF1184" i="2"/>
  <c r="HF1186" i="2" s="1"/>
  <c r="HF1172" i="2"/>
  <c r="HF1174" i="2" s="1"/>
  <c r="HF1160" i="2"/>
  <c r="HF1148" i="2"/>
  <c r="HF1136" i="2"/>
  <c r="HF1138" i="2" s="1"/>
  <c r="HF1124" i="2"/>
  <c r="HF1112" i="2"/>
  <c r="HF1114" i="2" s="1"/>
  <c r="HF1100" i="2"/>
  <c r="HF1088" i="2"/>
  <c r="HF1090" i="2" s="1"/>
  <c r="HF1076" i="2"/>
  <c r="HF1064" i="2"/>
  <c r="HF1052" i="2"/>
  <c r="HF1040" i="2"/>
  <c r="HF1042" i="2" s="1"/>
  <c r="HF1028" i="2"/>
  <c r="HF1016" i="2"/>
  <c r="HF1018" i="2" s="1"/>
  <c r="HF1004" i="2"/>
  <c r="HF992" i="2"/>
  <c r="HF1193" i="2"/>
  <c r="HF1195" i="2" s="1"/>
  <c r="HF1190" i="2"/>
  <c r="HF1192" i="2" s="1"/>
  <c r="HF1181" i="2"/>
  <c r="HF1183" i="2" s="1"/>
  <c r="HF1169" i="2"/>
  <c r="HF1171" i="2" s="1"/>
  <c r="HF1157" i="2"/>
  <c r="HF1159" i="2" s="1"/>
  <c r="HF1145" i="2"/>
  <c r="HF1133" i="2"/>
  <c r="HF1121" i="2"/>
  <c r="HF1123" i="2" s="1"/>
  <c r="HF1109" i="2"/>
  <c r="HF1111" i="2" s="1"/>
  <c r="HF1097" i="2"/>
  <c r="HF1099" i="2" s="1"/>
  <c r="HF1085" i="2"/>
  <c r="HF1087" i="2" s="1"/>
  <c r="HF1073" i="2"/>
  <c r="HF1075" i="2" s="1"/>
  <c r="HF1061" i="2"/>
  <c r="HF1049" i="2"/>
  <c r="HF1051" i="2" s="1"/>
  <c r="HF1037" i="2"/>
  <c r="HF1025" i="2"/>
  <c r="HF1027" i="2" s="1"/>
  <c r="HF1013" i="2"/>
  <c r="HF1015" i="2" s="1"/>
  <c r="HF1001" i="2"/>
  <c r="HF1003" i="2" s="1"/>
  <c r="HF980" i="2"/>
  <c r="HF968" i="2"/>
  <c r="HF970" i="2" s="1"/>
  <c r="HF956" i="2"/>
  <c r="HF944" i="2"/>
  <c r="HF932" i="2"/>
  <c r="HF934" i="2" s="1"/>
  <c r="HF920" i="2"/>
  <c r="HF922" i="2" s="1"/>
  <c r="HF908" i="2"/>
  <c r="HF910" i="2" s="1"/>
  <c r="HF896" i="2"/>
  <c r="HF898" i="2" s="1"/>
  <c r="HF884" i="2"/>
  <c r="HF872" i="2"/>
  <c r="HF874" i="2" s="1"/>
  <c r="HF860" i="2"/>
  <c r="HF848" i="2"/>
  <c r="HF836" i="2"/>
  <c r="HF824" i="2"/>
  <c r="HF826" i="2" s="1"/>
  <c r="HF812" i="2"/>
  <c r="HF800" i="2"/>
  <c r="HF802" i="2" s="1"/>
  <c r="HF977" i="2"/>
  <c r="HF979" i="2" s="1"/>
  <c r="HF965" i="2"/>
  <c r="HF967" i="2" s="1"/>
  <c r="HF953" i="2"/>
  <c r="HF941" i="2"/>
  <c r="HF929" i="2"/>
  <c r="HF931" i="2" s="1"/>
  <c r="HF917" i="2"/>
  <c r="HF905" i="2"/>
  <c r="HF907" i="2" s="1"/>
  <c r="HF893" i="2"/>
  <c r="HF881" i="2"/>
  <c r="HF883" i="2" s="1"/>
  <c r="HF869" i="2"/>
  <c r="HF871" i="2" s="1"/>
  <c r="HF857" i="2"/>
  <c r="HF845" i="2"/>
  <c r="HF847" i="2" s="1"/>
  <c r="HF833" i="2"/>
  <c r="HF835" i="2" s="1"/>
  <c r="HF821" i="2"/>
  <c r="HF809" i="2"/>
  <c r="HF811" i="2" s="1"/>
  <c r="HF797" i="2"/>
  <c r="HF799" i="2" s="1"/>
  <c r="HF986" i="2"/>
  <c r="HF974" i="2"/>
  <c r="HF962" i="2"/>
  <c r="HF950" i="2"/>
  <c r="HF952" i="2" s="1"/>
  <c r="HF938" i="2"/>
  <c r="HF926" i="2"/>
  <c r="HF928" i="2" s="1"/>
  <c r="HF914" i="2"/>
  <c r="HF916" i="2" s="1"/>
  <c r="HF902" i="2"/>
  <c r="HF904" i="2" s="1"/>
  <c r="HF890" i="2"/>
  <c r="HF892" i="2" s="1"/>
  <c r="HF878" i="2"/>
  <c r="HF866" i="2"/>
  <c r="HF854" i="2"/>
  <c r="HF856" i="2" s="1"/>
  <c r="HF842" i="2"/>
  <c r="HF830" i="2"/>
  <c r="HF832" i="2" s="1"/>
  <c r="HF818" i="2"/>
  <c r="HF820" i="2" s="1"/>
  <c r="HF806" i="2"/>
  <c r="HF808" i="2" s="1"/>
  <c r="HF998" i="2"/>
  <c r="HF1000" i="2" s="1"/>
  <c r="HF983" i="2"/>
  <c r="HF985" i="2" s="1"/>
  <c r="HF971" i="2"/>
  <c r="HF959" i="2"/>
  <c r="HF947" i="2"/>
  <c r="HF935" i="2"/>
  <c r="HF923" i="2"/>
  <c r="HF925" i="2" s="1"/>
  <c r="HF911" i="2"/>
  <c r="HF913" i="2" s="1"/>
  <c r="HF899" i="2"/>
  <c r="HF901" i="2" s="1"/>
  <c r="HF887" i="2"/>
  <c r="HF889" i="2" s="1"/>
  <c r="HF875" i="2"/>
  <c r="HF877" i="2" s="1"/>
  <c r="HF863" i="2"/>
  <c r="HF851" i="2"/>
  <c r="HF839" i="2"/>
  <c r="HF827" i="2"/>
  <c r="HF829" i="2" s="1"/>
  <c r="HF815" i="2"/>
  <c r="HF817" i="2" s="1"/>
  <c r="HF803" i="2"/>
  <c r="HF805" i="2" s="1"/>
  <c r="HF989" i="2"/>
  <c r="HF991" i="2" s="1"/>
  <c r="HF791" i="2"/>
  <c r="HF793" i="2" s="1"/>
  <c r="HF779" i="2"/>
  <c r="HF781" i="2" s="1"/>
  <c r="HF767" i="2"/>
  <c r="HF769" i="2" s="1"/>
  <c r="HF755" i="2"/>
  <c r="HF757" i="2" s="1"/>
  <c r="HF743" i="2"/>
  <c r="HF731" i="2"/>
  <c r="HF733" i="2" s="1"/>
  <c r="HF719" i="2"/>
  <c r="HF707" i="2"/>
  <c r="HF709" i="2" s="1"/>
  <c r="HF695" i="2"/>
  <c r="HF683" i="2"/>
  <c r="HF685" i="2" s="1"/>
  <c r="HF671" i="2"/>
  <c r="HF673" i="2" s="1"/>
  <c r="HF659" i="2"/>
  <c r="HF647" i="2"/>
  <c r="HF788" i="2"/>
  <c r="HF776" i="2"/>
  <c r="HF764" i="2"/>
  <c r="HF752" i="2"/>
  <c r="HF754" i="2" s="1"/>
  <c r="HF740" i="2"/>
  <c r="HF728" i="2"/>
  <c r="HF730" i="2" s="1"/>
  <c r="HF716" i="2"/>
  <c r="HF718" i="2" s="1"/>
  <c r="HF704" i="2"/>
  <c r="HF692" i="2"/>
  <c r="HF694" i="2" s="1"/>
  <c r="HF680" i="2"/>
  <c r="HF682" i="2" s="1"/>
  <c r="HF668" i="2"/>
  <c r="HF656" i="2"/>
  <c r="HF658" i="2" s="1"/>
  <c r="HF644" i="2"/>
  <c r="HF646" i="2" s="1"/>
  <c r="HF785" i="2"/>
  <c r="HF787" i="2" s="1"/>
  <c r="HF773" i="2"/>
  <c r="HF775" i="2" s="1"/>
  <c r="HF761" i="2"/>
  <c r="HF749" i="2"/>
  <c r="HF737" i="2"/>
  <c r="HF739" i="2" s="1"/>
  <c r="HF725" i="2"/>
  <c r="HF713" i="2"/>
  <c r="HF715" i="2" s="1"/>
  <c r="HF701" i="2"/>
  <c r="HF703" i="2" s="1"/>
  <c r="HF689" i="2"/>
  <c r="HF691" i="2" s="1"/>
  <c r="HF677" i="2"/>
  <c r="HF665" i="2"/>
  <c r="HF667" i="2" s="1"/>
  <c r="HF653" i="2"/>
  <c r="HF641" i="2"/>
  <c r="HF643" i="2" s="1"/>
  <c r="HF794" i="2"/>
  <c r="HF796" i="2" s="1"/>
  <c r="HF782" i="2"/>
  <c r="HF770" i="2"/>
  <c r="HF772" i="2" s="1"/>
  <c r="HF758" i="2"/>
  <c r="HF746" i="2"/>
  <c r="HF748" i="2" s="1"/>
  <c r="HF734" i="2"/>
  <c r="HF736" i="2" s="1"/>
  <c r="HF722" i="2"/>
  <c r="HF710" i="2"/>
  <c r="HF698" i="2"/>
  <c r="HF686" i="2"/>
  <c r="HF674" i="2"/>
  <c r="HF676" i="2" s="1"/>
  <c r="HF662" i="2"/>
  <c r="HF650" i="2"/>
  <c r="HF652" i="2" s="1"/>
  <c r="HF620" i="2"/>
  <c r="HF638" i="2"/>
  <c r="HF640" i="2" s="1"/>
  <c r="HF629" i="2"/>
  <c r="HF605" i="2"/>
  <c r="HF593" i="2"/>
  <c r="HF581" i="2"/>
  <c r="HF583" i="2" s="1"/>
  <c r="HF569" i="2"/>
  <c r="HF571" i="2" s="1"/>
  <c r="HF557" i="2"/>
  <c r="HF559" i="2" s="1"/>
  <c r="HF545" i="2"/>
  <c r="HF533" i="2"/>
  <c r="HF535" i="2" s="1"/>
  <c r="HF521" i="2"/>
  <c r="HF509" i="2"/>
  <c r="HF497" i="2"/>
  <c r="HF485" i="2"/>
  <c r="HF473" i="2"/>
  <c r="HF475" i="2" s="1"/>
  <c r="HF461" i="2"/>
  <c r="HF463" i="2" s="1"/>
  <c r="HF449" i="2"/>
  <c r="HF626" i="2"/>
  <c r="HF617" i="2"/>
  <c r="HF619" i="2" s="1"/>
  <c r="HF602" i="2"/>
  <c r="HF604" i="2" s="1"/>
  <c r="HF590" i="2"/>
  <c r="HF592" i="2" s="1"/>
  <c r="HF578" i="2"/>
  <c r="HF580" i="2" s="1"/>
  <c r="HF566" i="2"/>
  <c r="HF568" i="2" s="1"/>
  <c r="HF554" i="2"/>
  <c r="HF556" i="2" s="1"/>
  <c r="HF542" i="2"/>
  <c r="HF544" i="2" s="1"/>
  <c r="HF530" i="2"/>
  <c r="HF532" i="2" s="1"/>
  <c r="HF518" i="2"/>
  <c r="HF506" i="2"/>
  <c r="HF508" i="2" s="1"/>
  <c r="HF494" i="2"/>
  <c r="HF496" i="2" s="1"/>
  <c r="HF482" i="2"/>
  <c r="HF484" i="2" s="1"/>
  <c r="HF470" i="2"/>
  <c r="HF635" i="2"/>
  <c r="HF614" i="2"/>
  <c r="HF611" i="2"/>
  <c r="HF599" i="2"/>
  <c r="HF587" i="2"/>
  <c r="HF589" i="2" s="1"/>
  <c r="HF575" i="2"/>
  <c r="HF577" i="2" s="1"/>
  <c r="HF563" i="2"/>
  <c r="HF565" i="2" s="1"/>
  <c r="HF551" i="2"/>
  <c r="HF553" i="2" s="1"/>
  <c r="HF539" i="2"/>
  <c r="HF541" i="2" s="1"/>
  <c r="HF527" i="2"/>
  <c r="HF529" i="2" s="1"/>
  <c r="HF515" i="2"/>
  <c r="HF517" i="2" s="1"/>
  <c r="HF632" i="2"/>
  <c r="HF634" i="2" s="1"/>
  <c r="HF623" i="2"/>
  <c r="HF608" i="2"/>
  <c r="HF596" i="2"/>
  <c r="HF584" i="2"/>
  <c r="HF572" i="2"/>
  <c r="HF560" i="2"/>
  <c r="HF548" i="2"/>
  <c r="HF550" i="2" s="1"/>
  <c r="HF536" i="2"/>
  <c r="HF538" i="2" s="1"/>
  <c r="HF524" i="2"/>
  <c r="HF512" i="2"/>
  <c r="HF500" i="2"/>
  <c r="HF502" i="2" s="1"/>
  <c r="HF488" i="2"/>
  <c r="HF476" i="2"/>
  <c r="HF464" i="2"/>
  <c r="HF466" i="2" s="1"/>
  <c r="HF452" i="2"/>
  <c r="HF454" i="2" s="1"/>
  <c r="HF431" i="2"/>
  <c r="HF419" i="2"/>
  <c r="HF407" i="2"/>
  <c r="HF395" i="2"/>
  <c r="HF383" i="2"/>
  <c r="HF385" i="2" s="1"/>
  <c r="HF371" i="2"/>
  <c r="HF373" i="2" s="1"/>
  <c r="HF359" i="2"/>
  <c r="HF361" i="2" s="1"/>
  <c r="HF347" i="2"/>
  <c r="HF349" i="2" s="1"/>
  <c r="HF335" i="2"/>
  <c r="HF323" i="2"/>
  <c r="HF311" i="2"/>
  <c r="HF299" i="2"/>
  <c r="HF287" i="2"/>
  <c r="HF289" i="2" s="1"/>
  <c r="HF479" i="2"/>
  <c r="HF446" i="2"/>
  <c r="HF443" i="2"/>
  <c r="HF445" i="2" s="1"/>
  <c r="HF428" i="2"/>
  <c r="HF430" i="2" s="1"/>
  <c r="HF416" i="2"/>
  <c r="HF418" i="2" s="1"/>
  <c r="HF404" i="2"/>
  <c r="HF392" i="2"/>
  <c r="HF394" i="2" s="1"/>
  <c r="HF380" i="2"/>
  <c r="HF382" i="2" s="1"/>
  <c r="HF368" i="2"/>
  <c r="HF356" i="2"/>
  <c r="HF358" i="2" s="1"/>
  <c r="HF344" i="2"/>
  <c r="HF346" i="2" s="1"/>
  <c r="HF332" i="2"/>
  <c r="HF320" i="2"/>
  <c r="HF308" i="2"/>
  <c r="HF296" i="2"/>
  <c r="HF284" i="2"/>
  <c r="HF467" i="2"/>
  <c r="HF458" i="2"/>
  <c r="HF460" i="2" s="1"/>
  <c r="HF440" i="2"/>
  <c r="HF437" i="2"/>
  <c r="HF425" i="2"/>
  <c r="HF427" i="2" s="1"/>
  <c r="HF413" i="2"/>
  <c r="HF415" i="2" s="1"/>
  <c r="HF401" i="2"/>
  <c r="HF403" i="2" s="1"/>
  <c r="HF389" i="2"/>
  <c r="HF377" i="2"/>
  <c r="HF365" i="2"/>
  <c r="HF367" i="2" s="1"/>
  <c r="HF353" i="2"/>
  <c r="HF355" i="2" s="1"/>
  <c r="HF341" i="2"/>
  <c r="HF329" i="2"/>
  <c r="HF317" i="2"/>
  <c r="HF319" i="2" s="1"/>
  <c r="HF305" i="2"/>
  <c r="HF307" i="2" s="1"/>
  <c r="HF293" i="2"/>
  <c r="HF295" i="2" s="1"/>
  <c r="HF281" i="2"/>
  <c r="HF503" i="2"/>
  <c r="HF505" i="2" s="1"/>
  <c r="HF434" i="2"/>
  <c r="HF436" i="2" s="1"/>
  <c r="HF422" i="2"/>
  <c r="HF410" i="2"/>
  <c r="HF398" i="2"/>
  <c r="HF400" i="2" s="1"/>
  <c r="HF386" i="2"/>
  <c r="HF388" i="2" s="1"/>
  <c r="HF374" i="2"/>
  <c r="HF362" i="2"/>
  <c r="HF364" i="2" s="1"/>
  <c r="HF350" i="2"/>
  <c r="HF338" i="2"/>
  <c r="HF340" i="2" s="1"/>
  <c r="HF326" i="2"/>
  <c r="HF314" i="2"/>
  <c r="HF302" i="2"/>
  <c r="HF290" i="2"/>
  <c r="HF292" i="2" s="1"/>
  <c r="HF278" i="2"/>
  <c r="HF491" i="2"/>
  <c r="HF455" i="2"/>
  <c r="HF457" i="2" s="1"/>
  <c r="HF266" i="2"/>
  <c r="HF268" i="2" s="1"/>
  <c r="HF257" i="2"/>
  <c r="HF259" i="2" s="1"/>
  <c r="HF245" i="2"/>
  <c r="HF233" i="2"/>
  <c r="HF221" i="2"/>
  <c r="HF209" i="2"/>
  <c r="HF211" i="2" s="1"/>
  <c r="HF197" i="2"/>
  <c r="HF199" i="2" s="1"/>
  <c r="HF185" i="2"/>
  <c r="HF187" i="2" s="1"/>
  <c r="HF173" i="2"/>
  <c r="HF161" i="2"/>
  <c r="HF163" i="2" s="1"/>
  <c r="HF149" i="2"/>
  <c r="HF151" i="2" s="1"/>
  <c r="HF137" i="2"/>
  <c r="HF125" i="2"/>
  <c r="HF113" i="2"/>
  <c r="HF101" i="2"/>
  <c r="HF103" i="2" s="1"/>
  <c r="HF275" i="2"/>
  <c r="HF277" i="2" s="1"/>
  <c r="HF254" i="2"/>
  <c r="HF242" i="2"/>
  <c r="HF230" i="2"/>
  <c r="HF218" i="2"/>
  <c r="HF206" i="2"/>
  <c r="HF208" i="2" s="1"/>
  <c r="HF194" i="2"/>
  <c r="HF196" i="2" s="1"/>
  <c r="HF182" i="2"/>
  <c r="HF184" i="2" s="1"/>
  <c r="HF170" i="2"/>
  <c r="HF158" i="2"/>
  <c r="HF160" i="2" s="1"/>
  <c r="HF146" i="2"/>
  <c r="HF148" i="2" s="1"/>
  <c r="HF134" i="2"/>
  <c r="HF122" i="2"/>
  <c r="HF110" i="2"/>
  <c r="HF272" i="2"/>
  <c r="HF274" i="2" s="1"/>
  <c r="HF263" i="2"/>
  <c r="HF265" i="2" s="1"/>
  <c r="HF239" i="2"/>
  <c r="HF227" i="2"/>
  <c r="HF215" i="2"/>
  <c r="HF217" i="2" s="1"/>
  <c r="HF203" i="2"/>
  <c r="HF205" i="2" s="1"/>
  <c r="HF191" i="2"/>
  <c r="HF179" i="2"/>
  <c r="HF181" i="2" s="1"/>
  <c r="HF167" i="2"/>
  <c r="HF169" i="2" s="1"/>
  <c r="HF155" i="2"/>
  <c r="HF157" i="2" s="1"/>
  <c r="HF143" i="2"/>
  <c r="HF131" i="2"/>
  <c r="HF133" i="2" s="1"/>
  <c r="HF119" i="2"/>
  <c r="HF121" i="2" s="1"/>
  <c r="HF107" i="2"/>
  <c r="HF109" i="2" s="1"/>
  <c r="HF260" i="2"/>
  <c r="HF251" i="2"/>
  <c r="HF253" i="2" s="1"/>
  <c r="HF269" i="2"/>
  <c r="HF271" i="2" s="1"/>
  <c r="HF248" i="2"/>
  <c r="HF250" i="2" s="1"/>
  <c r="HF236" i="2"/>
  <c r="HF224" i="2"/>
  <c r="HF212" i="2"/>
  <c r="HF200" i="2"/>
  <c r="HF202" i="2" s="1"/>
  <c r="HF188" i="2"/>
  <c r="HF190" i="2" s="1"/>
  <c r="HF176" i="2"/>
  <c r="HF164" i="2"/>
  <c r="HF152" i="2"/>
  <c r="HF140" i="2"/>
  <c r="HF142" i="2" s="1"/>
  <c r="HF128" i="2"/>
  <c r="HF116" i="2"/>
  <c r="HF118" i="2" s="1"/>
  <c r="HF104" i="2"/>
  <c r="HF106" i="2" s="1"/>
  <c r="HF89" i="2"/>
  <c r="HF74" i="2"/>
  <c r="HF56" i="2"/>
  <c r="HF44" i="2"/>
  <c r="HF8" i="2"/>
  <c r="HF10" i="2" s="1"/>
  <c r="HF98" i="2"/>
  <c r="HF29" i="2"/>
  <c r="HF31" i="2" s="1"/>
  <c r="HF17" i="2"/>
  <c r="HF5" i="2"/>
  <c r="HF7" i="2" s="1"/>
  <c r="HF32" i="2"/>
  <c r="HF92" i="2"/>
  <c r="HF83" i="2"/>
  <c r="HF68" i="2"/>
  <c r="HF70" i="2" s="1"/>
  <c r="HF65" i="2"/>
  <c r="HF53" i="2"/>
  <c r="HF41" i="2"/>
  <c r="HF26" i="2"/>
  <c r="HF14" i="2"/>
  <c r="HF86" i="2"/>
  <c r="HF77" i="2"/>
  <c r="HF62" i="2"/>
  <c r="HF50" i="2"/>
  <c r="HF52" i="2" s="1"/>
  <c r="HF38" i="2"/>
  <c r="HF23" i="2"/>
  <c r="HF25" i="2" s="1"/>
  <c r="HF11" i="2"/>
  <c r="HF95" i="2"/>
  <c r="HF80" i="2"/>
  <c r="HF82" i="2" s="1"/>
  <c r="HF71" i="2"/>
  <c r="HF73" i="2" s="1"/>
  <c r="HF59" i="2"/>
  <c r="HF47" i="2"/>
  <c r="HF35" i="2"/>
  <c r="HF2" i="2"/>
  <c r="HF20" i="2"/>
  <c r="HG1" i="2"/>
  <c r="HC4" i="2"/>
  <c r="A9" i="8"/>
  <c r="HF763" i="2" l="1"/>
  <c r="HF1078" i="2"/>
  <c r="HF1369" i="2"/>
  <c r="HF1456" i="2"/>
  <c r="HF1498" i="2"/>
  <c r="HF223" i="2"/>
  <c r="HF1147" i="2"/>
  <c r="HF1594" i="2"/>
  <c r="HF490" i="2"/>
  <c r="HF16" i="2"/>
  <c r="HF310" i="2"/>
  <c r="HF316" i="2"/>
  <c r="HF1615" i="2"/>
  <c r="HF343" i="2"/>
  <c r="HF1330" i="2"/>
  <c r="HF751" i="2"/>
  <c r="HF1252" i="2"/>
  <c r="HF895" i="2"/>
  <c r="HF472" i="2"/>
  <c r="HF760" i="2"/>
  <c r="HF853" i="2"/>
  <c r="HF943" i="2"/>
  <c r="HF697" i="2"/>
  <c r="HF511" i="2"/>
  <c r="HF670" i="2"/>
  <c r="HF1036" i="2"/>
  <c r="HF526" i="2"/>
  <c r="HF115" i="2"/>
  <c r="HF838" i="2"/>
  <c r="HF1240" i="2"/>
  <c r="HF13" i="2"/>
  <c r="HF1054" i="2"/>
  <c r="HF841" i="2"/>
  <c r="HF1039" i="2"/>
  <c r="HF1741" i="2"/>
  <c r="HF178" i="2"/>
  <c r="HF193" i="2"/>
  <c r="HF313" i="2"/>
  <c r="HF610" i="2"/>
  <c r="HF1249" i="2"/>
  <c r="HF67" i="2"/>
  <c r="HF1360" i="2"/>
  <c r="HF64" i="2"/>
  <c r="HF1750" i="2"/>
  <c r="HF130" i="2"/>
  <c r="HF175" i="2"/>
  <c r="HF1420" i="2"/>
  <c r="HF154" i="2"/>
  <c r="HF166" i="2"/>
  <c r="HF1468" i="2"/>
  <c r="HF337" i="2"/>
  <c r="HF1546" i="2"/>
  <c r="HF1708" i="2"/>
  <c r="HF949" i="2"/>
  <c r="HF487" i="2"/>
  <c r="HF766" i="2"/>
  <c r="HF1150" i="2"/>
  <c r="HF1339" i="2"/>
  <c r="HF1558" i="2"/>
  <c r="HF2002" i="2"/>
  <c r="HF145" i="2"/>
  <c r="HF1423" i="2"/>
  <c r="HF1831" i="2"/>
  <c r="HF823" i="2"/>
  <c r="HF421" i="2"/>
  <c r="HF523" i="2"/>
  <c r="HF712" i="2"/>
  <c r="HF1714" i="2"/>
  <c r="HF1549" i="2"/>
  <c r="HF1666" i="2"/>
  <c r="HF1759" i="2"/>
  <c r="HF850" i="2"/>
  <c r="HF1597" i="2"/>
  <c r="HF22" i="2"/>
  <c r="HF406" i="2"/>
  <c r="HF1126" i="2"/>
  <c r="HF1321" i="2"/>
  <c r="HF43" i="2"/>
  <c r="HF19" i="2"/>
  <c r="HF625" i="2"/>
  <c r="HF700" i="2"/>
  <c r="HF880" i="2"/>
  <c r="HF976" i="2"/>
  <c r="HF601" i="2"/>
  <c r="HF886" i="2"/>
  <c r="HF1141" i="2"/>
  <c r="HF724" i="2"/>
  <c r="HF1261" i="2"/>
  <c r="HF241" i="2"/>
  <c r="HF493" i="2"/>
  <c r="HF469" i="2"/>
  <c r="HF1279" i="2"/>
  <c r="HF1093" i="2"/>
  <c r="HF322" i="2"/>
  <c r="HF1048" i="2"/>
  <c r="HF1144" i="2"/>
  <c r="HF1504" i="2"/>
  <c r="HF778" i="2"/>
  <c r="HF1927" i="2"/>
  <c r="HF49" i="2"/>
  <c r="HF1720" i="2"/>
  <c r="HF172" i="2"/>
  <c r="HF814" i="2"/>
  <c r="HF1273" i="2"/>
  <c r="HF1135" i="2"/>
  <c r="HF1894" i="2"/>
  <c r="HF1972" i="2"/>
  <c r="HF1489" i="2"/>
  <c r="HF1915" i="2"/>
  <c r="HF1993" i="2"/>
  <c r="HF397" i="2"/>
  <c r="HF946" i="2"/>
  <c r="HF1846" i="2"/>
  <c r="HF1885" i="2"/>
  <c r="HF2014" i="2"/>
  <c r="HF28" i="2"/>
  <c r="HF1063" i="2"/>
  <c r="HF1888" i="2"/>
  <c r="HF100" i="2"/>
  <c r="HF442" i="2"/>
  <c r="HF613" i="2"/>
  <c r="HF790" i="2"/>
  <c r="HF1255" i="2"/>
  <c r="HF1246" i="2"/>
  <c r="HF1639" i="2"/>
  <c r="HF547" i="2"/>
  <c r="HF637" i="2"/>
  <c r="HF661" i="2"/>
  <c r="HF937" i="2"/>
  <c r="HF283" i="2"/>
  <c r="HF370" i="2"/>
  <c r="HF478" i="2"/>
  <c r="HF994" i="2"/>
  <c r="HF280" i="2"/>
  <c r="HF286" i="2"/>
  <c r="HF961" i="2"/>
  <c r="HF1990" i="2"/>
  <c r="HF955" i="2"/>
  <c r="HF520" i="2"/>
  <c r="HF982" i="2"/>
  <c r="HF1807" i="2"/>
  <c r="HF1738" i="2"/>
  <c r="HF1153" i="2"/>
  <c r="HF352" i="2"/>
  <c r="HF1591" i="2"/>
  <c r="HF139" i="2"/>
  <c r="HF1366" i="2"/>
  <c r="HF76" i="2"/>
  <c r="HF1132" i="2"/>
  <c r="HF631" i="2"/>
  <c r="HF85" i="2"/>
  <c r="HF1522" i="2"/>
  <c r="HF1606" i="2"/>
  <c r="HF1609" i="2"/>
  <c r="HF1069" i="2"/>
  <c r="HF679" i="2"/>
  <c r="HF742" i="2"/>
  <c r="HF391" i="2"/>
  <c r="HF868" i="2"/>
  <c r="HF232" i="2"/>
  <c r="HF124" i="2"/>
  <c r="HF439" i="2"/>
  <c r="HF1156" i="2"/>
  <c r="HF1426" i="2"/>
  <c r="HF91" i="2"/>
  <c r="HF229" i="2"/>
  <c r="HF256" i="2"/>
  <c r="HF1162" i="2"/>
  <c r="HF1057" i="2"/>
  <c r="HF376" i="2"/>
  <c r="HF1270" i="2"/>
  <c r="HF1663" i="2"/>
  <c r="HF94" i="2"/>
  <c r="HF58" i="2"/>
  <c r="HF1834" i="2"/>
  <c r="HF865" i="2"/>
  <c r="HF1300" i="2"/>
  <c r="HF1513" i="2"/>
  <c r="HF262" i="2"/>
  <c r="HF1729" i="2"/>
  <c r="HF499" i="2"/>
  <c r="HF1519" i="2"/>
  <c r="HF1060" i="2"/>
  <c r="HF1066" i="2"/>
  <c r="HF1507" i="2"/>
  <c r="HF1969" i="2"/>
  <c r="HF1804" i="2"/>
  <c r="HF1642" i="2"/>
  <c r="HF1999" i="2"/>
  <c r="HF1810" i="2"/>
  <c r="HF1840" i="2"/>
  <c r="HF1960" i="2"/>
  <c r="HF973" i="2"/>
  <c r="HF862" i="2"/>
  <c r="HF1687" i="2"/>
  <c r="HF226" i="2"/>
  <c r="HF1351" i="2"/>
  <c r="HF481" i="2"/>
  <c r="HF1375" i="2"/>
  <c r="HF1453" i="2"/>
  <c r="HF1825" i="2"/>
  <c r="HF2005" i="2"/>
  <c r="HF1108" i="2"/>
  <c r="HF1837" i="2"/>
  <c r="HF598" i="2"/>
  <c r="HF1906" i="2"/>
  <c r="HF940" i="2"/>
  <c r="HF595" i="2"/>
  <c r="HF1987" i="2"/>
  <c r="HF1897" i="2"/>
  <c r="HF562" i="2"/>
  <c r="HF616" i="2"/>
  <c r="HF1978" i="2"/>
  <c r="HF1900" i="2"/>
  <c r="HF325" i="2"/>
  <c r="HF1324" i="2"/>
  <c r="HF433" i="2"/>
  <c r="HF1819" i="2"/>
  <c r="HF622" i="2"/>
  <c r="HF1813" i="2"/>
  <c r="HF1669" i="2"/>
  <c r="HF1744" i="2"/>
  <c r="HF1984" i="2"/>
  <c r="HF301" i="2"/>
  <c r="HF1849" i="2"/>
  <c r="HF574" i="2"/>
  <c r="HF1942" i="2"/>
  <c r="HF988" i="2"/>
  <c r="HF238" i="2"/>
  <c r="HF1909" i="2"/>
  <c r="HF409" i="2"/>
  <c r="HF958" i="2"/>
  <c r="HF655" i="2"/>
  <c r="HF1528" i="2"/>
  <c r="HF784" i="2"/>
  <c r="HF412" i="2"/>
  <c r="HF424" i="2"/>
  <c r="HF706" i="2"/>
  <c r="HF919" i="2"/>
  <c r="HF1435" i="2"/>
  <c r="HF1822" i="2"/>
  <c r="HF1495" i="2"/>
  <c r="HF235" i="2"/>
  <c r="HF859" i="2"/>
  <c r="HF55" i="2"/>
  <c r="HF334" i="2"/>
  <c r="HF1516" i="2"/>
  <c r="HF1204" i="2"/>
  <c r="HF244" i="2"/>
  <c r="HF46" i="2"/>
  <c r="HF664" i="2"/>
  <c r="HF97" i="2"/>
  <c r="HF304" i="2"/>
  <c r="HF1012" i="2"/>
  <c r="HF628" i="2"/>
  <c r="HF745" i="2"/>
  <c r="HF1102" i="2"/>
  <c r="HF964" i="2"/>
  <c r="HF1411" i="2"/>
  <c r="HF379" i="2"/>
  <c r="HF331" i="2"/>
  <c r="HF328" i="2"/>
  <c r="HF1045" i="2"/>
  <c r="HF220" i="2"/>
  <c r="HF1357" i="2"/>
  <c r="HF1333" i="2"/>
  <c r="HF214" i="2"/>
  <c r="HF127" i="2"/>
  <c r="HF607" i="2"/>
  <c r="HF1417" i="2"/>
  <c r="HF448" i="2"/>
  <c r="HF649" i="2"/>
  <c r="HF1645" i="2"/>
  <c r="HF1567" i="2"/>
  <c r="HF298" i="2"/>
  <c r="HF514" i="2"/>
  <c r="HF112" i="2"/>
  <c r="HF37" i="2"/>
  <c r="HF79" i="2"/>
  <c r="HF61" i="2"/>
  <c r="HF1363" i="2"/>
  <c r="HF1588" i="2"/>
  <c r="HF586" i="2"/>
  <c r="HF136" i="2"/>
  <c r="HF451" i="2"/>
  <c r="HF844" i="2"/>
  <c r="HF247" i="2"/>
  <c r="HF40" i="2"/>
  <c r="HF721" i="2"/>
  <c r="HF1438" i="2"/>
  <c r="HF1006" i="2"/>
  <c r="HF688" i="2"/>
  <c r="HF1030" i="2"/>
  <c r="HF727" i="2"/>
  <c r="HF34" i="2"/>
  <c r="HF88" i="2"/>
  <c r="HF1975" i="2"/>
  <c r="HG2048" i="2"/>
  <c r="HG2050" i="2" s="1"/>
  <c r="HG2036" i="2"/>
  <c r="HG2038" i="2" s="1"/>
  <c r="HG2024" i="2"/>
  <c r="HG2026" i="2" s="1"/>
  <c r="HG2012" i="2"/>
  <c r="HG2000" i="2"/>
  <c r="HG1988" i="2"/>
  <c r="HG1976" i="2"/>
  <c r="HG1964" i="2"/>
  <c r="HG1966" i="2" s="1"/>
  <c r="HG2057" i="2"/>
  <c r="HG2059" i="2" s="1"/>
  <c r="HG2045" i="2"/>
  <c r="HG2047" i="2" s="1"/>
  <c r="HG2033" i="2"/>
  <c r="HG2035" i="2" s="1"/>
  <c r="HG2021" i="2"/>
  <c r="HG2023" i="2" s="1"/>
  <c r="HG2009" i="2"/>
  <c r="HG2011" i="2" s="1"/>
  <c r="HG1997" i="2"/>
  <c r="HG1985" i="2"/>
  <c r="HG1973" i="2"/>
  <c r="HG2054" i="2"/>
  <c r="HG2056" i="2" s="1"/>
  <c r="HG2042" i="2"/>
  <c r="HG2044" i="2" s="1"/>
  <c r="HG2030" i="2"/>
  <c r="HG2032" i="2" s="1"/>
  <c r="HG2018" i="2"/>
  <c r="HG2020" i="2" s="1"/>
  <c r="HG2006" i="2"/>
  <c r="HG2008" i="2" s="1"/>
  <c r="HG1994" i="2"/>
  <c r="HG1996" i="2" s="1"/>
  <c r="HG1982" i="2"/>
  <c r="HG1970" i="2"/>
  <c r="HG2051" i="2"/>
  <c r="HG2053" i="2" s="1"/>
  <c r="HG2039" i="2"/>
  <c r="HG2041" i="2" s="1"/>
  <c r="HG2027" i="2"/>
  <c r="HG2029" i="2" s="1"/>
  <c r="HG2015" i="2"/>
  <c r="HG2017" i="2" s="1"/>
  <c r="HG2003" i="2"/>
  <c r="HG1991" i="2"/>
  <c r="HG1979" i="2"/>
  <c r="HG1981" i="2" s="1"/>
  <c r="HG1967" i="2"/>
  <c r="HG1952" i="2"/>
  <c r="HG1954" i="2" s="1"/>
  <c r="HG1940" i="2"/>
  <c r="HG1928" i="2"/>
  <c r="HG1930" i="2" s="1"/>
  <c r="HG1916" i="2"/>
  <c r="HG1918" i="2" s="1"/>
  <c r="HG1949" i="2"/>
  <c r="HG1951" i="2" s="1"/>
  <c r="HG1937" i="2"/>
  <c r="HG1939" i="2" s="1"/>
  <c r="HG1925" i="2"/>
  <c r="HG1961" i="2"/>
  <c r="HG1963" i="2" s="1"/>
  <c r="HG1895" i="2"/>
  <c r="HG1883" i="2"/>
  <c r="HG1871" i="2"/>
  <c r="HG1873" i="2" s="1"/>
  <c r="HG1910" i="2"/>
  <c r="HG1912" i="2" s="1"/>
  <c r="HG1907" i="2"/>
  <c r="HG1955" i="2"/>
  <c r="HG1957" i="2" s="1"/>
  <c r="HG1946" i="2"/>
  <c r="HG1948" i="2" s="1"/>
  <c r="HG1913" i="2"/>
  <c r="HG1904" i="2"/>
  <c r="HG1892" i="2"/>
  <c r="HG1894" i="2" s="1"/>
  <c r="HG1880" i="2"/>
  <c r="HG1882" i="2" s="1"/>
  <c r="HG1868" i="2"/>
  <c r="HG1870" i="2" s="1"/>
  <c r="HG1856" i="2"/>
  <c r="HG1858" i="2" s="1"/>
  <c r="HG1958" i="2"/>
  <c r="HG1931" i="2"/>
  <c r="HG1933" i="2" s="1"/>
  <c r="HG1922" i="2"/>
  <c r="HG1924" i="2" s="1"/>
  <c r="HG1919" i="2"/>
  <c r="HG1921" i="2" s="1"/>
  <c r="HG1943" i="2"/>
  <c r="HG1945" i="2" s="1"/>
  <c r="HG1901" i="2"/>
  <c r="HG1903" i="2" s="1"/>
  <c r="HG1889" i="2"/>
  <c r="HG1891" i="2" s="1"/>
  <c r="HG1877" i="2"/>
  <c r="HG1879" i="2" s="1"/>
  <c r="HG1865" i="2"/>
  <c r="HG1867" i="2" s="1"/>
  <c r="HG1934" i="2"/>
  <c r="HG1936" i="2" s="1"/>
  <c r="HG1898" i="2"/>
  <c r="HG1886" i="2"/>
  <c r="HG1874" i="2"/>
  <c r="HG1876" i="2" s="1"/>
  <c r="HG1862" i="2"/>
  <c r="HG1864" i="2" s="1"/>
  <c r="HG1850" i="2"/>
  <c r="HG1852" i="2" s="1"/>
  <c r="HG1838" i="2"/>
  <c r="HG1826" i="2"/>
  <c r="HG1828" i="2" s="1"/>
  <c r="HG1814" i="2"/>
  <c r="HG1816" i="2" s="1"/>
  <c r="HG1802" i="2"/>
  <c r="HG1790" i="2"/>
  <c r="HG1792" i="2" s="1"/>
  <c r="HG1778" i="2"/>
  <c r="HG1780" i="2" s="1"/>
  <c r="HG1847" i="2"/>
  <c r="HG1835" i="2"/>
  <c r="HG1823" i="2"/>
  <c r="HG1811" i="2"/>
  <c r="HG1799" i="2"/>
  <c r="HG1801" i="2" s="1"/>
  <c r="HG1787" i="2"/>
  <c r="HG1789" i="2" s="1"/>
  <c r="HG1775" i="2"/>
  <c r="HG1777" i="2" s="1"/>
  <c r="HG1844" i="2"/>
  <c r="HG1832" i="2"/>
  <c r="HG1820" i="2"/>
  <c r="HG1808" i="2"/>
  <c r="HG1796" i="2"/>
  <c r="HG1798" i="2" s="1"/>
  <c r="HG1784" i="2"/>
  <c r="HG1786" i="2" s="1"/>
  <c r="HG1772" i="2"/>
  <c r="HG1774" i="2" s="1"/>
  <c r="HG1859" i="2"/>
  <c r="HG1861" i="2" s="1"/>
  <c r="HG1853" i="2"/>
  <c r="HG1855" i="2" s="1"/>
  <c r="HG1841" i="2"/>
  <c r="HG1843" i="2" s="1"/>
  <c r="HG1829" i="2"/>
  <c r="HG1817" i="2"/>
  <c r="HG1805" i="2"/>
  <c r="HG1793" i="2"/>
  <c r="HG1795" i="2" s="1"/>
  <c r="HG1781" i="2"/>
  <c r="HG1783" i="2" s="1"/>
  <c r="HG1769" i="2"/>
  <c r="HG1771" i="2" s="1"/>
  <c r="HG1766" i="2"/>
  <c r="HG1768" i="2" s="1"/>
  <c r="HG1757" i="2"/>
  <c r="HG1745" i="2"/>
  <c r="HG1747" i="2" s="1"/>
  <c r="HG1733" i="2"/>
  <c r="HG1735" i="2" s="1"/>
  <c r="HG1721" i="2"/>
  <c r="HG1723" i="2" s="1"/>
  <c r="HG1709" i="2"/>
  <c r="HG1711" i="2" s="1"/>
  <c r="HG1697" i="2"/>
  <c r="HG1699" i="2" s="1"/>
  <c r="HG1685" i="2"/>
  <c r="HG1673" i="2"/>
  <c r="HG1675" i="2" s="1"/>
  <c r="HG1754" i="2"/>
  <c r="HG1756" i="2" s="1"/>
  <c r="HG1742" i="2"/>
  <c r="HG1730" i="2"/>
  <c r="HG1732" i="2" s="1"/>
  <c r="HG1718" i="2"/>
  <c r="HG1706" i="2"/>
  <c r="HG1708" i="2" s="1"/>
  <c r="HG1694" i="2"/>
  <c r="HG1696" i="2" s="1"/>
  <c r="HG1682" i="2"/>
  <c r="HG1684" i="2" s="1"/>
  <c r="HG1670" i="2"/>
  <c r="HG1672" i="2" s="1"/>
  <c r="HG1751" i="2"/>
  <c r="HG1753" i="2" s="1"/>
  <c r="HG1739" i="2"/>
  <c r="HG1727" i="2"/>
  <c r="HG1715" i="2"/>
  <c r="HG1717" i="2" s="1"/>
  <c r="HG1763" i="2"/>
  <c r="HG1765" i="2" s="1"/>
  <c r="HG1760" i="2"/>
  <c r="HG1762" i="2" s="1"/>
  <c r="HG1748" i="2"/>
  <c r="HG1750" i="2" s="1"/>
  <c r="HG1736" i="2"/>
  <c r="HG1724" i="2"/>
  <c r="HG1726" i="2" s="1"/>
  <c r="HG1712" i="2"/>
  <c r="HG1700" i="2"/>
  <c r="HG1702" i="2" s="1"/>
  <c r="HG1688" i="2"/>
  <c r="HG1690" i="2" s="1"/>
  <c r="HG1676" i="2"/>
  <c r="HG1678" i="2" s="1"/>
  <c r="HG1679" i="2"/>
  <c r="HG1681" i="2" s="1"/>
  <c r="HG1658" i="2"/>
  <c r="HG1660" i="2" s="1"/>
  <c r="HG1646" i="2"/>
  <c r="HG1648" i="2" s="1"/>
  <c r="HG1634" i="2"/>
  <c r="HG1636" i="2" s="1"/>
  <c r="HG1622" i="2"/>
  <c r="HG1624" i="2" s="1"/>
  <c r="HG1610" i="2"/>
  <c r="HG1612" i="2" s="1"/>
  <c r="HG1598" i="2"/>
  <c r="HG1600" i="2" s="1"/>
  <c r="HG1586" i="2"/>
  <c r="HG1667" i="2"/>
  <c r="HG1655" i="2"/>
  <c r="HG1657" i="2" s="1"/>
  <c r="HG1643" i="2"/>
  <c r="HG1631" i="2"/>
  <c r="HG1633" i="2" s="1"/>
  <c r="HG1619" i="2"/>
  <c r="HG1621" i="2" s="1"/>
  <c r="HG1607" i="2"/>
  <c r="HG1609" i="2" s="1"/>
  <c r="HG1595" i="2"/>
  <c r="HG1583" i="2"/>
  <c r="HG1585" i="2" s="1"/>
  <c r="HG1703" i="2"/>
  <c r="HG1705" i="2" s="1"/>
  <c r="HG1664" i="2"/>
  <c r="HG1652" i="2"/>
  <c r="HG1654" i="2" s="1"/>
  <c r="HG1640" i="2"/>
  <c r="HG1628" i="2"/>
  <c r="HG1630" i="2" s="1"/>
  <c r="HG1616" i="2"/>
  <c r="HG1618" i="2" s="1"/>
  <c r="HG1604" i="2"/>
  <c r="HG1592" i="2"/>
  <c r="HG1594" i="2" s="1"/>
  <c r="HG1691" i="2"/>
  <c r="HG1693" i="2" s="1"/>
  <c r="HG1661" i="2"/>
  <c r="HG1649" i="2"/>
  <c r="HG1651" i="2" s="1"/>
  <c r="HG1637" i="2"/>
  <c r="HG1625" i="2"/>
  <c r="HG1627" i="2" s="1"/>
  <c r="HG1613" i="2"/>
  <c r="HG1615" i="2" s="1"/>
  <c r="HG1601" i="2"/>
  <c r="HG1603" i="2" s="1"/>
  <c r="HG1589" i="2"/>
  <c r="HG1577" i="2"/>
  <c r="HG1579" i="2" s="1"/>
  <c r="HG1568" i="2"/>
  <c r="HG1570" i="2" s="1"/>
  <c r="HG1556" i="2"/>
  <c r="HG1558" i="2" s="1"/>
  <c r="HG1544" i="2"/>
  <c r="HG1546" i="2" s="1"/>
  <c r="HG1532" i="2"/>
  <c r="HG1534" i="2" s="1"/>
  <c r="HG1520" i="2"/>
  <c r="HG1508" i="2"/>
  <c r="HG1510" i="2" s="1"/>
  <c r="HG1496" i="2"/>
  <c r="HG1498" i="2" s="1"/>
  <c r="HG1484" i="2"/>
  <c r="HG1486" i="2" s="1"/>
  <c r="HG1565" i="2"/>
  <c r="HG1553" i="2"/>
  <c r="HG1555" i="2" s="1"/>
  <c r="HG1541" i="2"/>
  <c r="HG1543" i="2" s="1"/>
  <c r="HG1529" i="2"/>
  <c r="HG1531" i="2" s="1"/>
  <c r="HG1517" i="2"/>
  <c r="HG1505" i="2"/>
  <c r="HG1493" i="2"/>
  <c r="HG1481" i="2"/>
  <c r="HG1483" i="2" s="1"/>
  <c r="HG1562" i="2"/>
  <c r="HG1564" i="2" s="1"/>
  <c r="HG1550" i="2"/>
  <c r="HG1552" i="2" s="1"/>
  <c r="HG1538" i="2"/>
  <c r="HG1540" i="2" s="1"/>
  <c r="HG1526" i="2"/>
  <c r="HG1514" i="2"/>
  <c r="HG1502" i="2"/>
  <c r="HG1490" i="2"/>
  <c r="HG1492" i="2" s="1"/>
  <c r="HG1478" i="2"/>
  <c r="HG1480" i="2" s="1"/>
  <c r="HG1580" i="2"/>
  <c r="HG1582" i="2" s="1"/>
  <c r="HG1574" i="2"/>
  <c r="HG1576" i="2" s="1"/>
  <c r="HG1571" i="2"/>
  <c r="HG1573" i="2" s="1"/>
  <c r="HG1559" i="2"/>
  <c r="HG1561" i="2" s="1"/>
  <c r="HG1547" i="2"/>
  <c r="HG1549" i="2" s="1"/>
  <c r="HG1535" i="2"/>
  <c r="HG1537" i="2" s="1"/>
  <c r="HG1523" i="2"/>
  <c r="HG1525" i="2" s="1"/>
  <c r="HG1511" i="2"/>
  <c r="HG1513" i="2" s="1"/>
  <c r="HG1499" i="2"/>
  <c r="HG1501" i="2" s="1"/>
  <c r="HG1487" i="2"/>
  <c r="HG1466" i="2"/>
  <c r="HG1468" i="2" s="1"/>
  <c r="HG1454" i="2"/>
  <c r="HG1456" i="2" s="1"/>
  <c r="HG1442" i="2"/>
  <c r="HG1444" i="2" s="1"/>
  <c r="HG1430" i="2"/>
  <c r="HG1432" i="2" s="1"/>
  <c r="HG1418" i="2"/>
  <c r="HG1406" i="2"/>
  <c r="HG1408" i="2" s="1"/>
  <c r="HG1394" i="2"/>
  <c r="HG1396" i="2" s="1"/>
  <c r="HG1475" i="2"/>
  <c r="HG1477" i="2" s="1"/>
  <c r="HG1463" i="2"/>
  <c r="HG1465" i="2" s="1"/>
  <c r="HG1451" i="2"/>
  <c r="HG1439" i="2"/>
  <c r="HG1441" i="2" s="1"/>
  <c r="HG1427" i="2"/>
  <c r="HG1429" i="2" s="1"/>
  <c r="HG1415" i="2"/>
  <c r="HG1403" i="2"/>
  <c r="HG1405" i="2" s="1"/>
  <c r="HG1391" i="2"/>
  <c r="HG1393" i="2" s="1"/>
  <c r="HG1472" i="2"/>
  <c r="HG1474" i="2" s="1"/>
  <c r="HG1460" i="2"/>
  <c r="HG1462" i="2" s="1"/>
  <c r="HG1448" i="2"/>
  <c r="HG1450" i="2" s="1"/>
  <c r="HG1436" i="2"/>
  <c r="HG1424" i="2"/>
  <c r="HG1412" i="2"/>
  <c r="HG1414" i="2" s="1"/>
  <c r="HG1400" i="2"/>
  <c r="HG1402" i="2" s="1"/>
  <c r="HG1388" i="2"/>
  <c r="HG1390" i="2" s="1"/>
  <c r="HG1469" i="2"/>
  <c r="HG1471" i="2" s="1"/>
  <c r="HG1457" i="2"/>
  <c r="HG1459" i="2" s="1"/>
  <c r="HG1445" i="2"/>
  <c r="HG1447" i="2" s="1"/>
  <c r="HG1433" i="2"/>
  <c r="HG1421" i="2"/>
  <c r="HG1409" i="2"/>
  <c r="HG1397" i="2"/>
  <c r="HG1399" i="2" s="1"/>
  <c r="HG1373" i="2"/>
  <c r="HG1361" i="2"/>
  <c r="HG1349" i="2"/>
  <c r="HG1337" i="2"/>
  <c r="HG1339" i="2" s="1"/>
  <c r="HG1325" i="2"/>
  <c r="HG1327" i="2" s="1"/>
  <c r="HG1313" i="2"/>
  <c r="HG1315" i="2" s="1"/>
  <c r="HG1301" i="2"/>
  <c r="HG1303" i="2" s="1"/>
  <c r="HG1289" i="2"/>
  <c r="HG1291" i="2" s="1"/>
  <c r="HG1277" i="2"/>
  <c r="HG1265" i="2"/>
  <c r="HG1267" i="2" s="1"/>
  <c r="HG1253" i="2"/>
  <c r="HG1241" i="2"/>
  <c r="HG1243" i="2" s="1"/>
  <c r="HG1229" i="2"/>
  <c r="HG1231" i="2" s="1"/>
  <c r="HG1217" i="2"/>
  <c r="HG1219" i="2" s="1"/>
  <c r="HG1205" i="2"/>
  <c r="HG1207" i="2" s="1"/>
  <c r="HG1193" i="2"/>
  <c r="HG1195" i="2" s="1"/>
  <c r="HG1382" i="2"/>
  <c r="HG1384" i="2" s="1"/>
  <c r="HG1370" i="2"/>
  <c r="HG1372" i="2" s="1"/>
  <c r="HG1358" i="2"/>
  <c r="HG1360" i="2" s="1"/>
  <c r="HG1346" i="2"/>
  <c r="HG1348" i="2" s="1"/>
  <c r="HG1334" i="2"/>
  <c r="HG1336" i="2" s="1"/>
  <c r="HG1322" i="2"/>
  <c r="HG1310" i="2"/>
  <c r="HG1312" i="2" s="1"/>
  <c r="HG1298" i="2"/>
  <c r="HG1286" i="2"/>
  <c r="HG1288" i="2" s="1"/>
  <c r="HG1274" i="2"/>
  <c r="HG1276" i="2" s="1"/>
  <c r="HG1262" i="2"/>
  <c r="HG1264" i="2" s="1"/>
  <c r="HG1250" i="2"/>
  <c r="HG1252" i="2" s="1"/>
  <c r="HG1238" i="2"/>
  <c r="HG1240" i="2" s="1"/>
  <c r="HG1226" i="2"/>
  <c r="HG1228" i="2" s="1"/>
  <c r="HG1214" i="2"/>
  <c r="HG1216" i="2" s="1"/>
  <c r="HG1202" i="2"/>
  <c r="HG1190" i="2"/>
  <c r="HG1192" i="2" s="1"/>
  <c r="HG1385" i="2"/>
  <c r="HG1387" i="2" s="1"/>
  <c r="HG1379" i="2"/>
  <c r="HG1381" i="2" s="1"/>
  <c r="HG1367" i="2"/>
  <c r="HG1369" i="2" s="1"/>
  <c r="HG1355" i="2"/>
  <c r="HG1343" i="2"/>
  <c r="HG1345" i="2" s="1"/>
  <c r="HG1331" i="2"/>
  <c r="HG1319" i="2"/>
  <c r="HG1321" i="2" s="1"/>
  <c r="HG1307" i="2"/>
  <c r="HG1309" i="2" s="1"/>
  <c r="HG1295" i="2"/>
  <c r="HG1297" i="2" s="1"/>
  <c r="HG1283" i="2"/>
  <c r="HG1285" i="2" s="1"/>
  <c r="HG1271" i="2"/>
  <c r="HG1259" i="2"/>
  <c r="HG1247" i="2"/>
  <c r="HG1235" i="2"/>
  <c r="HG1237" i="2" s="1"/>
  <c r="HG1223" i="2"/>
  <c r="HG1225" i="2" s="1"/>
  <c r="HG1211" i="2"/>
  <c r="HG1213" i="2" s="1"/>
  <c r="HG1199" i="2"/>
  <c r="HG1201" i="2" s="1"/>
  <c r="HG1376" i="2"/>
  <c r="HG1378" i="2" s="1"/>
  <c r="HG1364" i="2"/>
  <c r="HG1352" i="2"/>
  <c r="HG1354" i="2" s="1"/>
  <c r="HG1340" i="2"/>
  <c r="HG1342" i="2" s="1"/>
  <c r="HG1328" i="2"/>
  <c r="HG1316" i="2"/>
  <c r="HG1318" i="2" s="1"/>
  <c r="HG1304" i="2"/>
  <c r="HG1306" i="2" s="1"/>
  <c r="HG1292" i="2"/>
  <c r="HG1294" i="2" s="1"/>
  <c r="HG1280" i="2"/>
  <c r="HG1282" i="2" s="1"/>
  <c r="HG1268" i="2"/>
  <c r="HG1256" i="2"/>
  <c r="HG1258" i="2" s="1"/>
  <c r="HG1244" i="2"/>
  <c r="HG1232" i="2"/>
  <c r="HG1234" i="2" s="1"/>
  <c r="HG1220" i="2"/>
  <c r="HG1222" i="2" s="1"/>
  <c r="HG1208" i="2"/>
  <c r="HG1210" i="2" s="1"/>
  <c r="HG1196" i="2"/>
  <c r="HG1198" i="2" s="1"/>
  <c r="HG1178" i="2"/>
  <c r="HG1180" i="2" s="1"/>
  <c r="HG1166" i="2"/>
  <c r="HG1168" i="2" s="1"/>
  <c r="HG1154" i="2"/>
  <c r="HG1142" i="2"/>
  <c r="HG1130" i="2"/>
  <c r="HG1118" i="2"/>
  <c r="HG1120" i="2" s="1"/>
  <c r="HG1106" i="2"/>
  <c r="HG1094" i="2"/>
  <c r="HG1096" i="2" s="1"/>
  <c r="HG1082" i="2"/>
  <c r="HG1084" i="2" s="1"/>
  <c r="HG1070" i="2"/>
  <c r="HG1072" i="2" s="1"/>
  <c r="HG1058" i="2"/>
  <c r="HG1046" i="2"/>
  <c r="HG1048" i="2" s="1"/>
  <c r="HG1034" i="2"/>
  <c r="HG1036" i="2" s="1"/>
  <c r="HG1022" i="2"/>
  <c r="HG1024" i="2" s="1"/>
  <c r="HG1175" i="2"/>
  <c r="HG1177" i="2" s="1"/>
  <c r="HG1163" i="2"/>
  <c r="HG1165" i="2" s="1"/>
  <c r="HG1151" i="2"/>
  <c r="HG1139" i="2"/>
  <c r="HG1127" i="2"/>
  <c r="HG1129" i="2" s="1"/>
  <c r="HG1115" i="2"/>
  <c r="HG1117" i="2" s="1"/>
  <c r="HG1103" i="2"/>
  <c r="HG1105" i="2" s="1"/>
  <c r="HG1091" i="2"/>
  <c r="HG1079" i="2"/>
  <c r="HG1081" i="2" s="1"/>
  <c r="HG1067" i="2"/>
  <c r="HG1069" i="2" s="1"/>
  <c r="HG1055" i="2"/>
  <c r="HG1043" i="2"/>
  <c r="HG1031" i="2"/>
  <c r="HG1033" i="2" s="1"/>
  <c r="HG1019" i="2"/>
  <c r="HG1021" i="2" s="1"/>
  <c r="HG1007" i="2"/>
  <c r="HG1009" i="2" s="1"/>
  <c r="HG995" i="2"/>
  <c r="HG997" i="2" s="1"/>
  <c r="HG1184" i="2"/>
  <c r="HG1186" i="2" s="1"/>
  <c r="HG1172" i="2"/>
  <c r="HG1174" i="2" s="1"/>
  <c r="HG1160" i="2"/>
  <c r="HG1148" i="2"/>
  <c r="HG1136" i="2"/>
  <c r="HG1138" i="2" s="1"/>
  <c r="HG1124" i="2"/>
  <c r="HG1112" i="2"/>
  <c r="HG1114" i="2" s="1"/>
  <c r="HG1100" i="2"/>
  <c r="HG1088" i="2"/>
  <c r="HG1090" i="2" s="1"/>
  <c r="HG1076" i="2"/>
  <c r="HG1078" i="2" s="1"/>
  <c r="HG1064" i="2"/>
  <c r="HG1052" i="2"/>
  <c r="HG1040" i="2"/>
  <c r="HG1042" i="2" s="1"/>
  <c r="HG1028" i="2"/>
  <c r="HG1016" i="2"/>
  <c r="HG1018" i="2" s="1"/>
  <c r="HG1004" i="2"/>
  <c r="HG992" i="2"/>
  <c r="HG1181" i="2"/>
  <c r="HG1183" i="2" s="1"/>
  <c r="HG1169" i="2"/>
  <c r="HG1171" i="2" s="1"/>
  <c r="HG1157" i="2"/>
  <c r="HG1159" i="2" s="1"/>
  <c r="HG1145" i="2"/>
  <c r="HG1133" i="2"/>
  <c r="HG1121" i="2"/>
  <c r="HG1123" i="2" s="1"/>
  <c r="HG1109" i="2"/>
  <c r="HG1111" i="2" s="1"/>
  <c r="HG1097" i="2"/>
  <c r="HG1099" i="2" s="1"/>
  <c r="HG1085" i="2"/>
  <c r="HG1087" i="2" s="1"/>
  <c r="HG1073" i="2"/>
  <c r="HG1075" i="2" s="1"/>
  <c r="HG1061" i="2"/>
  <c r="HG1063" i="2" s="1"/>
  <c r="HG1049" i="2"/>
  <c r="HG1051" i="2" s="1"/>
  <c r="HG1037" i="2"/>
  <c r="HG1039" i="2" s="1"/>
  <c r="HG1025" i="2"/>
  <c r="HG1027" i="2" s="1"/>
  <c r="HG1013" i="2"/>
  <c r="HG1015" i="2" s="1"/>
  <c r="HG1001" i="2"/>
  <c r="HG1003" i="2" s="1"/>
  <c r="HG1187" i="2"/>
  <c r="HG1189" i="2" s="1"/>
  <c r="HG977" i="2"/>
  <c r="HG979" i="2" s="1"/>
  <c r="HG965" i="2"/>
  <c r="HG967" i="2" s="1"/>
  <c r="HG953" i="2"/>
  <c r="HG955" i="2" s="1"/>
  <c r="HG941" i="2"/>
  <c r="HG943" i="2" s="1"/>
  <c r="HG929" i="2"/>
  <c r="HG931" i="2" s="1"/>
  <c r="HG917" i="2"/>
  <c r="HG905" i="2"/>
  <c r="HG907" i="2" s="1"/>
  <c r="HG893" i="2"/>
  <c r="HG895" i="2" s="1"/>
  <c r="HG881" i="2"/>
  <c r="HG883" i="2" s="1"/>
  <c r="HG869" i="2"/>
  <c r="HG871" i="2" s="1"/>
  <c r="HG857" i="2"/>
  <c r="HG845" i="2"/>
  <c r="HG847" i="2" s="1"/>
  <c r="HG833" i="2"/>
  <c r="HG835" i="2" s="1"/>
  <c r="HG821" i="2"/>
  <c r="HG1010" i="2"/>
  <c r="HG986" i="2"/>
  <c r="HG974" i="2"/>
  <c r="HG962" i="2"/>
  <c r="HG950" i="2"/>
  <c r="HG952" i="2" s="1"/>
  <c r="HG938" i="2"/>
  <c r="HG926" i="2"/>
  <c r="HG928" i="2" s="1"/>
  <c r="HG914" i="2"/>
  <c r="HG916" i="2" s="1"/>
  <c r="HG902" i="2"/>
  <c r="HG904" i="2" s="1"/>
  <c r="HG890" i="2"/>
  <c r="HG892" i="2" s="1"/>
  <c r="HG878" i="2"/>
  <c r="HG880" i="2" s="1"/>
  <c r="HG866" i="2"/>
  <c r="HG854" i="2"/>
  <c r="HG856" i="2" s="1"/>
  <c r="HG842" i="2"/>
  <c r="HG830" i="2"/>
  <c r="HG832" i="2" s="1"/>
  <c r="HG818" i="2"/>
  <c r="HG820" i="2" s="1"/>
  <c r="HG806" i="2"/>
  <c r="HG808" i="2" s="1"/>
  <c r="HG794" i="2"/>
  <c r="HG796" i="2" s="1"/>
  <c r="HG998" i="2"/>
  <c r="HG1000" i="2" s="1"/>
  <c r="HG983" i="2"/>
  <c r="HG985" i="2" s="1"/>
  <c r="HG971" i="2"/>
  <c r="HG959" i="2"/>
  <c r="HG947" i="2"/>
  <c r="HG935" i="2"/>
  <c r="HG937" i="2" s="1"/>
  <c r="HG923" i="2"/>
  <c r="HG925" i="2" s="1"/>
  <c r="HG911" i="2"/>
  <c r="HG913" i="2" s="1"/>
  <c r="HG899" i="2"/>
  <c r="HG901" i="2" s="1"/>
  <c r="HG887" i="2"/>
  <c r="HG889" i="2" s="1"/>
  <c r="HG875" i="2"/>
  <c r="HG877" i="2" s="1"/>
  <c r="HG863" i="2"/>
  <c r="HG851" i="2"/>
  <c r="HG853" i="2" s="1"/>
  <c r="HG839" i="2"/>
  <c r="HG841" i="2" s="1"/>
  <c r="HG827" i="2"/>
  <c r="HG829" i="2" s="1"/>
  <c r="HG989" i="2"/>
  <c r="HG991" i="2" s="1"/>
  <c r="HG980" i="2"/>
  <c r="HG982" i="2" s="1"/>
  <c r="HG968" i="2"/>
  <c r="HG970" i="2" s="1"/>
  <c r="HG956" i="2"/>
  <c r="HG944" i="2"/>
  <c r="HG932" i="2"/>
  <c r="HG934" i="2" s="1"/>
  <c r="HG815" i="2"/>
  <c r="HG817" i="2" s="1"/>
  <c r="HG809" i="2"/>
  <c r="HG811" i="2" s="1"/>
  <c r="HG791" i="2"/>
  <c r="HG793" i="2" s="1"/>
  <c r="HG779" i="2"/>
  <c r="HG781" i="2" s="1"/>
  <c r="HG767" i="2"/>
  <c r="HG769" i="2" s="1"/>
  <c r="HG755" i="2"/>
  <c r="HG757" i="2" s="1"/>
  <c r="HG743" i="2"/>
  <c r="HG731" i="2"/>
  <c r="HG733" i="2" s="1"/>
  <c r="HG896" i="2"/>
  <c r="HG898" i="2" s="1"/>
  <c r="HG848" i="2"/>
  <c r="HG800" i="2"/>
  <c r="HG802" i="2" s="1"/>
  <c r="HG788" i="2"/>
  <c r="HG790" i="2" s="1"/>
  <c r="HG776" i="2"/>
  <c r="HG778" i="2" s="1"/>
  <c r="HG764" i="2"/>
  <c r="HG752" i="2"/>
  <c r="HG754" i="2" s="1"/>
  <c r="HG740" i="2"/>
  <c r="HG728" i="2"/>
  <c r="HG730" i="2" s="1"/>
  <c r="HG716" i="2"/>
  <c r="HG718" i="2" s="1"/>
  <c r="HG704" i="2"/>
  <c r="HG692" i="2"/>
  <c r="HG694" i="2" s="1"/>
  <c r="HG680" i="2"/>
  <c r="HG682" i="2" s="1"/>
  <c r="HG668" i="2"/>
  <c r="HG656" i="2"/>
  <c r="HG658" i="2" s="1"/>
  <c r="HG644" i="2"/>
  <c r="HG646" i="2" s="1"/>
  <c r="HG632" i="2"/>
  <c r="HG634" i="2" s="1"/>
  <c r="HG620" i="2"/>
  <c r="HG884" i="2"/>
  <c r="HG836" i="2"/>
  <c r="HG838" i="2" s="1"/>
  <c r="HG812" i="2"/>
  <c r="HG803" i="2"/>
  <c r="HG805" i="2" s="1"/>
  <c r="HG797" i="2"/>
  <c r="HG799" i="2" s="1"/>
  <c r="HG785" i="2"/>
  <c r="HG787" i="2" s="1"/>
  <c r="HG773" i="2"/>
  <c r="HG775" i="2" s="1"/>
  <c r="HG761" i="2"/>
  <c r="HG763" i="2" s="1"/>
  <c r="HG749" i="2"/>
  <c r="HG751" i="2" s="1"/>
  <c r="HG737" i="2"/>
  <c r="HG739" i="2" s="1"/>
  <c r="HG725" i="2"/>
  <c r="HG713" i="2"/>
  <c r="HG715" i="2" s="1"/>
  <c r="HG701" i="2"/>
  <c r="HG703" i="2" s="1"/>
  <c r="HG689" i="2"/>
  <c r="HG691" i="2" s="1"/>
  <c r="HG677" i="2"/>
  <c r="HG665" i="2"/>
  <c r="HG667" i="2" s="1"/>
  <c r="HG653" i="2"/>
  <c r="HG641" i="2"/>
  <c r="HG643" i="2" s="1"/>
  <c r="HG629" i="2"/>
  <c r="HG617" i="2"/>
  <c r="HG619" i="2" s="1"/>
  <c r="HG920" i="2"/>
  <c r="HG922" i="2" s="1"/>
  <c r="HG872" i="2"/>
  <c r="HG874" i="2" s="1"/>
  <c r="HG824" i="2"/>
  <c r="HG826" i="2" s="1"/>
  <c r="HG782" i="2"/>
  <c r="HG770" i="2"/>
  <c r="HG772" i="2" s="1"/>
  <c r="HG758" i="2"/>
  <c r="HG760" i="2" s="1"/>
  <c r="HG746" i="2"/>
  <c r="HG748" i="2" s="1"/>
  <c r="HG734" i="2"/>
  <c r="HG736" i="2" s="1"/>
  <c r="HG722" i="2"/>
  <c r="HG724" i="2" s="1"/>
  <c r="HG710" i="2"/>
  <c r="HG698" i="2"/>
  <c r="HG700" i="2" s="1"/>
  <c r="HG686" i="2"/>
  <c r="HG674" i="2"/>
  <c r="HG676" i="2" s="1"/>
  <c r="HG662" i="2"/>
  <c r="HG650" i="2"/>
  <c r="HG652" i="2" s="1"/>
  <c r="HG638" i="2"/>
  <c r="HG640" i="2" s="1"/>
  <c r="HG626" i="2"/>
  <c r="HG614" i="2"/>
  <c r="HG908" i="2"/>
  <c r="HG910" i="2" s="1"/>
  <c r="HG860" i="2"/>
  <c r="HG707" i="2"/>
  <c r="HG709" i="2" s="1"/>
  <c r="HG659" i="2"/>
  <c r="HG605" i="2"/>
  <c r="HG593" i="2"/>
  <c r="HG581" i="2"/>
  <c r="HG583" i="2" s="1"/>
  <c r="HG569" i="2"/>
  <c r="HG571" i="2" s="1"/>
  <c r="HG557" i="2"/>
  <c r="HG559" i="2" s="1"/>
  <c r="HG545" i="2"/>
  <c r="HG533" i="2"/>
  <c r="HG535" i="2" s="1"/>
  <c r="HG521" i="2"/>
  <c r="HG523" i="2" s="1"/>
  <c r="HG509" i="2"/>
  <c r="HG511" i="2" s="1"/>
  <c r="HG497" i="2"/>
  <c r="HG485" i="2"/>
  <c r="HG487" i="2" s="1"/>
  <c r="HG473" i="2"/>
  <c r="HG475" i="2" s="1"/>
  <c r="HG461" i="2"/>
  <c r="HG463" i="2" s="1"/>
  <c r="HG449" i="2"/>
  <c r="HG695" i="2"/>
  <c r="HG697" i="2" s="1"/>
  <c r="HG647" i="2"/>
  <c r="HG602" i="2"/>
  <c r="HG604" i="2" s="1"/>
  <c r="HG590" i="2"/>
  <c r="HG592" i="2" s="1"/>
  <c r="HG578" i="2"/>
  <c r="HG580" i="2" s="1"/>
  <c r="HG566" i="2"/>
  <c r="HG568" i="2" s="1"/>
  <c r="HG554" i="2"/>
  <c r="HG556" i="2" s="1"/>
  <c r="HG542" i="2"/>
  <c r="HG544" i="2" s="1"/>
  <c r="HG530" i="2"/>
  <c r="HG532" i="2" s="1"/>
  <c r="HG518" i="2"/>
  <c r="HG506" i="2"/>
  <c r="HG508" i="2" s="1"/>
  <c r="HG494" i="2"/>
  <c r="HG496" i="2" s="1"/>
  <c r="HG482" i="2"/>
  <c r="HG484" i="2" s="1"/>
  <c r="HG470" i="2"/>
  <c r="HG472" i="2" s="1"/>
  <c r="HG458" i="2"/>
  <c r="HG460" i="2" s="1"/>
  <c r="HG446" i="2"/>
  <c r="HG635" i="2"/>
  <c r="HG683" i="2"/>
  <c r="HG685" i="2" s="1"/>
  <c r="HG611" i="2"/>
  <c r="HG599" i="2"/>
  <c r="HG587" i="2"/>
  <c r="HG589" i="2" s="1"/>
  <c r="HG575" i="2"/>
  <c r="HG577" i="2" s="1"/>
  <c r="HG563" i="2"/>
  <c r="HG565" i="2" s="1"/>
  <c r="HG551" i="2"/>
  <c r="HG553" i="2" s="1"/>
  <c r="HG539" i="2"/>
  <c r="HG541" i="2" s="1"/>
  <c r="HG527" i="2"/>
  <c r="HG529" i="2" s="1"/>
  <c r="HG515" i="2"/>
  <c r="HG517" i="2" s="1"/>
  <c r="HG503" i="2"/>
  <c r="HG505" i="2" s="1"/>
  <c r="HG491" i="2"/>
  <c r="HG493" i="2" s="1"/>
  <c r="HG479" i="2"/>
  <c r="HG467" i="2"/>
  <c r="HG455" i="2"/>
  <c r="HG457" i="2" s="1"/>
  <c r="HG443" i="2"/>
  <c r="HG445" i="2" s="1"/>
  <c r="HG623" i="2"/>
  <c r="HG719" i="2"/>
  <c r="HG671" i="2"/>
  <c r="HG673" i="2" s="1"/>
  <c r="HG608" i="2"/>
  <c r="HG610" i="2" s="1"/>
  <c r="HG596" i="2"/>
  <c r="HG584" i="2"/>
  <c r="HG572" i="2"/>
  <c r="HG560" i="2"/>
  <c r="HG548" i="2"/>
  <c r="HG550" i="2" s="1"/>
  <c r="HG536" i="2"/>
  <c r="HG538" i="2" s="1"/>
  <c r="HG524" i="2"/>
  <c r="HG526" i="2" s="1"/>
  <c r="HG512" i="2"/>
  <c r="HG500" i="2"/>
  <c r="HG502" i="2" s="1"/>
  <c r="HG488" i="2"/>
  <c r="HG490" i="2" s="1"/>
  <c r="HG476" i="2"/>
  <c r="HG464" i="2"/>
  <c r="HG466" i="2" s="1"/>
  <c r="HG452" i="2"/>
  <c r="HG454" i="2" s="1"/>
  <c r="HG440" i="2"/>
  <c r="HG428" i="2"/>
  <c r="HG430" i="2" s="1"/>
  <c r="HG416" i="2"/>
  <c r="HG418" i="2" s="1"/>
  <c r="HG404" i="2"/>
  <c r="HG392" i="2"/>
  <c r="HG394" i="2" s="1"/>
  <c r="HG380" i="2"/>
  <c r="HG382" i="2" s="1"/>
  <c r="HG368" i="2"/>
  <c r="HG370" i="2" s="1"/>
  <c r="HG356" i="2"/>
  <c r="HG358" i="2" s="1"/>
  <c r="HG344" i="2"/>
  <c r="HG346" i="2" s="1"/>
  <c r="HG332" i="2"/>
  <c r="HG320" i="2"/>
  <c r="HG322" i="2" s="1"/>
  <c r="HG308" i="2"/>
  <c r="HG310" i="2" s="1"/>
  <c r="HG296" i="2"/>
  <c r="HG284" i="2"/>
  <c r="HG272" i="2"/>
  <c r="HG274" i="2" s="1"/>
  <c r="HG260" i="2"/>
  <c r="HG437" i="2"/>
  <c r="HG425" i="2"/>
  <c r="HG427" i="2" s="1"/>
  <c r="HG413" i="2"/>
  <c r="HG415" i="2" s="1"/>
  <c r="HG401" i="2"/>
  <c r="HG403" i="2" s="1"/>
  <c r="HG389" i="2"/>
  <c r="HG377" i="2"/>
  <c r="HG365" i="2"/>
  <c r="HG367" i="2" s="1"/>
  <c r="HG353" i="2"/>
  <c r="HG355" i="2" s="1"/>
  <c r="HG341" i="2"/>
  <c r="HG343" i="2" s="1"/>
  <c r="HG329" i="2"/>
  <c r="HG317" i="2"/>
  <c r="HG319" i="2" s="1"/>
  <c r="HG305" i="2"/>
  <c r="HG307" i="2" s="1"/>
  <c r="HG293" i="2"/>
  <c r="HG295" i="2" s="1"/>
  <c r="HG281" i="2"/>
  <c r="HG283" i="2" s="1"/>
  <c r="HG269" i="2"/>
  <c r="HG271" i="2" s="1"/>
  <c r="HG257" i="2"/>
  <c r="HG259" i="2" s="1"/>
  <c r="HG434" i="2"/>
  <c r="HG436" i="2" s="1"/>
  <c r="HG422" i="2"/>
  <c r="HG410" i="2"/>
  <c r="HG398" i="2"/>
  <c r="HG400" i="2" s="1"/>
  <c r="HG386" i="2"/>
  <c r="HG388" i="2" s="1"/>
  <c r="HG374" i="2"/>
  <c r="HG362" i="2"/>
  <c r="HG364" i="2" s="1"/>
  <c r="HG350" i="2"/>
  <c r="HG338" i="2"/>
  <c r="HG340" i="2" s="1"/>
  <c r="HG326" i="2"/>
  <c r="HG314" i="2"/>
  <c r="HG316" i="2" s="1"/>
  <c r="HG302" i="2"/>
  <c r="HG290" i="2"/>
  <c r="HG292" i="2" s="1"/>
  <c r="HG278" i="2"/>
  <c r="HG266" i="2"/>
  <c r="HG268" i="2" s="1"/>
  <c r="HG254" i="2"/>
  <c r="HG431" i="2"/>
  <c r="HG419" i="2"/>
  <c r="HG407" i="2"/>
  <c r="HG395" i="2"/>
  <c r="HG397" i="2" s="1"/>
  <c r="HG383" i="2"/>
  <c r="HG385" i="2" s="1"/>
  <c r="HG371" i="2"/>
  <c r="HG373" i="2" s="1"/>
  <c r="HG359" i="2"/>
  <c r="HG361" i="2" s="1"/>
  <c r="HG347" i="2"/>
  <c r="HG349" i="2" s="1"/>
  <c r="HG335" i="2"/>
  <c r="HG323" i="2"/>
  <c r="HG311" i="2"/>
  <c r="HG313" i="2" s="1"/>
  <c r="HG299" i="2"/>
  <c r="HG275" i="2"/>
  <c r="HG277" i="2" s="1"/>
  <c r="HG242" i="2"/>
  <c r="HG230" i="2"/>
  <c r="HG218" i="2"/>
  <c r="HG206" i="2"/>
  <c r="HG208" i="2" s="1"/>
  <c r="HG194" i="2"/>
  <c r="HG196" i="2" s="1"/>
  <c r="HG182" i="2"/>
  <c r="HG184" i="2" s="1"/>
  <c r="HG170" i="2"/>
  <c r="HG172" i="2" s="1"/>
  <c r="HG158" i="2"/>
  <c r="HG160" i="2" s="1"/>
  <c r="HG146" i="2"/>
  <c r="HG148" i="2" s="1"/>
  <c r="HG134" i="2"/>
  <c r="HG122" i="2"/>
  <c r="HG110" i="2"/>
  <c r="HG98" i="2"/>
  <c r="HG86" i="2"/>
  <c r="HG74" i="2"/>
  <c r="HG263" i="2"/>
  <c r="HG265" i="2" s="1"/>
  <c r="HG239" i="2"/>
  <c r="HG227" i="2"/>
  <c r="HG215" i="2"/>
  <c r="HG217" i="2" s="1"/>
  <c r="HG203" i="2"/>
  <c r="HG205" i="2" s="1"/>
  <c r="HG191" i="2"/>
  <c r="HG193" i="2" s="1"/>
  <c r="HG251" i="2"/>
  <c r="HG253" i="2" s="1"/>
  <c r="HG248" i="2"/>
  <c r="HG250" i="2" s="1"/>
  <c r="HG236" i="2"/>
  <c r="HG224" i="2"/>
  <c r="HG212" i="2"/>
  <c r="HG200" i="2"/>
  <c r="HG202" i="2" s="1"/>
  <c r="HG188" i="2"/>
  <c r="HG190" i="2" s="1"/>
  <c r="HG176" i="2"/>
  <c r="HG178" i="2" s="1"/>
  <c r="HG164" i="2"/>
  <c r="HG152" i="2"/>
  <c r="HG154" i="2" s="1"/>
  <c r="HG140" i="2"/>
  <c r="HG142" i="2" s="1"/>
  <c r="HG128" i="2"/>
  <c r="HG130" i="2" s="1"/>
  <c r="HG116" i="2"/>
  <c r="HG118" i="2" s="1"/>
  <c r="HG104" i="2"/>
  <c r="HG106" i="2" s="1"/>
  <c r="HG92" i="2"/>
  <c r="HG80" i="2"/>
  <c r="HG82" i="2" s="1"/>
  <c r="HG68" i="2"/>
  <c r="HG70" i="2" s="1"/>
  <c r="HG287" i="2"/>
  <c r="HG289" i="2" s="1"/>
  <c r="HG245" i="2"/>
  <c r="HG233" i="2"/>
  <c r="HG221" i="2"/>
  <c r="HG223" i="2" s="1"/>
  <c r="HG209" i="2"/>
  <c r="HG211" i="2" s="1"/>
  <c r="HG197" i="2"/>
  <c r="HG199" i="2" s="1"/>
  <c r="HG185" i="2"/>
  <c r="HG187" i="2" s="1"/>
  <c r="HG173" i="2"/>
  <c r="HG175" i="2" s="1"/>
  <c r="HG149" i="2"/>
  <c r="HG151" i="2" s="1"/>
  <c r="HG125" i="2"/>
  <c r="HG29" i="2"/>
  <c r="HG31" i="2" s="1"/>
  <c r="HG17" i="2"/>
  <c r="HG5" i="2"/>
  <c r="HG7" i="2" s="1"/>
  <c r="HG56" i="2"/>
  <c r="HG83" i="2"/>
  <c r="HG65" i="2"/>
  <c r="HG53" i="2"/>
  <c r="HG41" i="2"/>
  <c r="HG43" i="2" s="1"/>
  <c r="HG155" i="2"/>
  <c r="HG157" i="2" s="1"/>
  <c r="HG131" i="2"/>
  <c r="HG133" i="2" s="1"/>
  <c r="HG107" i="2"/>
  <c r="HG109" i="2" s="1"/>
  <c r="HG101" i="2"/>
  <c r="HG103" i="2" s="1"/>
  <c r="HG26" i="2"/>
  <c r="HG14" i="2"/>
  <c r="HG16" i="2" s="1"/>
  <c r="HG77" i="2"/>
  <c r="HG62" i="2"/>
  <c r="HG50" i="2"/>
  <c r="HG52" i="2" s="1"/>
  <c r="HG38" i="2"/>
  <c r="HG161" i="2"/>
  <c r="HG163" i="2" s="1"/>
  <c r="HG137" i="2"/>
  <c r="HG139" i="2" s="1"/>
  <c r="HG113" i="2"/>
  <c r="HG115" i="2" s="1"/>
  <c r="HG23" i="2"/>
  <c r="HG25" i="2" s="1"/>
  <c r="HG11" i="2"/>
  <c r="HG13" i="2" s="1"/>
  <c r="HG179" i="2"/>
  <c r="HG181" i="2" s="1"/>
  <c r="HG95" i="2"/>
  <c r="HG71" i="2"/>
  <c r="HG73" i="2" s="1"/>
  <c r="HG59" i="2"/>
  <c r="HG47" i="2"/>
  <c r="HG35" i="2"/>
  <c r="HG2" i="2"/>
  <c r="HG167" i="2"/>
  <c r="HG169" i="2" s="1"/>
  <c r="HG89" i="2"/>
  <c r="HG44" i="2"/>
  <c r="HG143" i="2"/>
  <c r="HG145" i="2" s="1"/>
  <c r="HG119" i="2"/>
  <c r="HG121" i="2" s="1"/>
  <c r="HG32" i="2"/>
  <c r="HG20" i="2"/>
  <c r="HG22" i="2" s="1"/>
  <c r="HG8" i="2"/>
  <c r="HG10" i="2" s="1"/>
  <c r="HH1" i="2"/>
  <c r="HD4" i="2"/>
  <c r="A10" i="8"/>
  <c r="HG1147" i="2" l="1"/>
  <c r="HG1330" i="2"/>
  <c r="HG1420" i="2"/>
  <c r="HG67" i="2"/>
  <c r="HG166" i="2"/>
  <c r="HG1135" i="2"/>
  <c r="HG1504" i="2"/>
  <c r="HG1597" i="2"/>
  <c r="HG421" i="2"/>
  <c r="HG670" i="2"/>
  <c r="HG613" i="2"/>
  <c r="HG1150" i="2"/>
  <c r="HG1846" i="2"/>
  <c r="HG241" i="2"/>
  <c r="HG1249" i="2"/>
  <c r="HG85" i="2"/>
  <c r="HG100" i="2"/>
  <c r="HG325" i="2"/>
  <c r="HG766" i="2"/>
  <c r="HG1060" i="2"/>
  <c r="HG1054" i="2"/>
  <c r="HG1831" i="2"/>
  <c r="HG814" i="2"/>
  <c r="HG256" i="2"/>
  <c r="HG352" i="2"/>
  <c r="HG625" i="2"/>
  <c r="HG1153" i="2"/>
  <c r="HG1759" i="2"/>
  <c r="HG1144" i="2"/>
  <c r="HG442" i="2"/>
  <c r="HG868" i="2"/>
  <c r="HG19" i="2"/>
  <c r="HG637" i="2"/>
  <c r="HG946" i="2"/>
  <c r="HG286" i="2"/>
  <c r="HG850" i="2"/>
  <c r="HG1741" i="2"/>
  <c r="HG1141" i="2"/>
  <c r="HG1666" i="2"/>
  <c r="HG949" i="2"/>
  <c r="HG1423" i="2"/>
  <c r="HG64" i="2"/>
  <c r="HG823" i="2"/>
  <c r="HG1261" i="2"/>
  <c r="HG1516" i="2"/>
  <c r="HG1840" i="2"/>
  <c r="HG1273" i="2"/>
  <c r="HG661" i="2"/>
  <c r="HG1066" i="2"/>
  <c r="HG1162" i="2"/>
  <c r="HG976" i="2"/>
  <c r="HG337" i="2"/>
  <c r="HG1714" i="2"/>
  <c r="HG469" i="2"/>
  <c r="HG1972" i="2"/>
  <c r="HG406" i="2"/>
  <c r="HG712" i="2"/>
  <c r="HG1927" i="2"/>
  <c r="HG1126" i="2"/>
  <c r="HG2002" i="2"/>
  <c r="HG1279" i="2"/>
  <c r="HG601" i="2"/>
  <c r="HG1885" i="2"/>
  <c r="HG1969" i="2"/>
  <c r="HG1639" i="2"/>
  <c r="HG886" i="2"/>
  <c r="HG1093" i="2"/>
  <c r="HG1915" i="2"/>
  <c r="HG1720" i="2"/>
  <c r="HG49" i="2"/>
  <c r="HG988" i="2"/>
  <c r="HG1489" i="2"/>
  <c r="HG136" i="2"/>
  <c r="HG679" i="2"/>
  <c r="HG76" i="2"/>
  <c r="HG28" i="2"/>
  <c r="HG478" i="2"/>
  <c r="HG994" i="2"/>
  <c r="HG88" i="2"/>
  <c r="HG745" i="2"/>
  <c r="HG865" i="2"/>
  <c r="HG961" i="2"/>
  <c r="HG1246" i="2"/>
  <c r="HG1324" i="2"/>
  <c r="HG1807" i="2"/>
  <c r="HG1960" i="2"/>
  <c r="HG1993" i="2"/>
  <c r="HG58" i="2"/>
  <c r="HG727" i="2"/>
  <c r="HG1366" i="2"/>
  <c r="HG1744" i="2"/>
  <c r="HG2014" i="2"/>
  <c r="HG631" i="2"/>
  <c r="HG520" i="2"/>
  <c r="HG1255" i="2"/>
  <c r="HG1108" i="2"/>
  <c r="HG1687" i="2"/>
  <c r="HG1888" i="2"/>
  <c r="HG1738" i="2"/>
  <c r="HG547" i="2"/>
  <c r="HG235" i="2"/>
  <c r="HG280" i="2"/>
  <c r="HG784" i="2"/>
  <c r="HG622" i="2"/>
  <c r="HG1990" i="2"/>
  <c r="HG1591" i="2"/>
  <c r="HG1987" i="2"/>
  <c r="HG1351" i="2"/>
  <c r="HG229" i="2"/>
  <c r="HG391" i="2"/>
  <c r="HG1519" i="2"/>
  <c r="HG1810" i="2"/>
  <c r="HG91" i="2"/>
  <c r="HG598" i="2"/>
  <c r="HG1132" i="2"/>
  <c r="HG595" i="2"/>
  <c r="HG1522" i="2"/>
  <c r="HG94" i="2"/>
  <c r="HG232" i="2"/>
  <c r="HG1606" i="2"/>
  <c r="HG742" i="2"/>
  <c r="HG1999" i="2"/>
  <c r="HG424" i="2"/>
  <c r="HG499" i="2"/>
  <c r="HG376" i="2"/>
  <c r="HG1819" i="2"/>
  <c r="HG2005" i="2"/>
  <c r="HG439" i="2"/>
  <c r="HG562" i="2"/>
  <c r="HG1804" i="2"/>
  <c r="HG1156" i="2"/>
  <c r="HG1270" i="2"/>
  <c r="HG262" i="2"/>
  <c r="HG664" i="2"/>
  <c r="HG1663" i="2"/>
  <c r="HG1426" i="2"/>
  <c r="HG1729" i="2"/>
  <c r="HG124" i="2"/>
  <c r="HG1057" i="2"/>
  <c r="HG1642" i="2"/>
  <c r="HG1300" i="2"/>
  <c r="HG1507" i="2"/>
  <c r="HG973" i="2"/>
  <c r="HG1825" i="2"/>
  <c r="HG1495" i="2"/>
  <c r="HG964" i="2"/>
  <c r="HG1528" i="2"/>
  <c r="HG1834" i="2"/>
  <c r="HG46" i="2"/>
  <c r="HG574" i="2"/>
  <c r="HG862" i="2"/>
  <c r="HG1897" i="2"/>
  <c r="HG940" i="2"/>
  <c r="HG226" i="2"/>
  <c r="HG616" i="2"/>
  <c r="HG1813" i="2"/>
  <c r="HG1837" i="2"/>
  <c r="HG1906" i="2"/>
  <c r="HG481" i="2"/>
  <c r="HG1453" i="2"/>
  <c r="HG958" i="2"/>
  <c r="HG1375" i="2"/>
  <c r="HG301" i="2"/>
  <c r="HG1984" i="2"/>
  <c r="HG1900" i="2"/>
  <c r="HG1978" i="2"/>
  <c r="HG433" i="2"/>
  <c r="HG1822" i="2"/>
  <c r="HG1849" i="2"/>
  <c r="HG655" i="2"/>
  <c r="HG706" i="2"/>
  <c r="HG1942" i="2"/>
  <c r="HG1669" i="2"/>
  <c r="HG238" i="2"/>
  <c r="HG304" i="2"/>
  <c r="HG1411" i="2"/>
  <c r="HG55" i="2"/>
  <c r="HG1909" i="2"/>
  <c r="HG79" i="2"/>
  <c r="HG409" i="2"/>
  <c r="HG628" i="2"/>
  <c r="HG1045" i="2"/>
  <c r="HG448" i="2"/>
  <c r="HG919" i="2"/>
  <c r="HG97" i="2"/>
  <c r="HG379" i="2"/>
  <c r="HG127" i="2"/>
  <c r="HG412" i="2"/>
  <c r="HG514" i="2"/>
  <c r="HG859" i="2"/>
  <c r="HG1435" i="2"/>
  <c r="HG1204" i="2"/>
  <c r="HG334" i="2"/>
  <c r="HG244" i="2"/>
  <c r="HG1102" i="2"/>
  <c r="HG37" i="2"/>
  <c r="HG1012" i="2"/>
  <c r="HG451" i="2"/>
  <c r="HG1030" i="2"/>
  <c r="HG331" i="2"/>
  <c r="HG112" i="2"/>
  <c r="HG607" i="2"/>
  <c r="HG1417" i="2"/>
  <c r="HG328" i="2"/>
  <c r="HG1333" i="2"/>
  <c r="HG1588" i="2"/>
  <c r="HG61" i="2"/>
  <c r="HG220" i="2"/>
  <c r="HG649" i="2"/>
  <c r="HG1567" i="2"/>
  <c r="HG298" i="2"/>
  <c r="HG586" i="2"/>
  <c r="HG1006" i="2"/>
  <c r="HG214" i="2"/>
  <c r="HG1357" i="2"/>
  <c r="HG1363" i="2"/>
  <c r="HG1645" i="2"/>
  <c r="HG844" i="2"/>
  <c r="HG40" i="2"/>
  <c r="HG247" i="2"/>
  <c r="HG1438" i="2"/>
  <c r="HG721" i="2"/>
  <c r="HG34" i="2"/>
  <c r="HG688" i="2"/>
  <c r="HG1975" i="2"/>
  <c r="HH2048" i="2"/>
  <c r="HH2050" i="2" s="1"/>
  <c r="HH2054" i="2"/>
  <c r="HH2056" i="2" s="1"/>
  <c r="HH2042" i="2"/>
  <c r="HH2044" i="2" s="1"/>
  <c r="HH2051" i="2"/>
  <c r="HH2053" i="2" s="1"/>
  <c r="HH2039" i="2"/>
  <c r="HH2041" i="2" s="1"/>
  <c r="HH2045" i="2"/>
  <c r="HH2047" i="2" s="1"/>
  <c r="HH2036" i="2"/>
  <c r="HH2038" i="2" s="1"/>
  <c r="HH2033" i="2"/>
  <c r="HH2035" i="2" s="1"/>
  <c r="HH2030" i="2"/>
  <c r="HH2032" i="2" s="1"/>
  <c r="HH2027" i="2"/>
  <c r="HH2029" i="2" s="1"/>
  <c r="HH2024" i="2"/>
  <c r="HH2026" i="2" s="1"/>
  <c r="HH2021" i="2"/>
  <c r="HH2023" i="2" s="1"/>
  <c r="HH2018" i="2"/>
  <c r="HH2020" i="2" s="1"/>
  <c r="HH2015" i="2"/>
  <c r="HH2017" i="2" s="1"/>
  <c r="HH2012" i="2"/>
  <c r="HH2009" i="2"/>
  <c r="HH2011" i="2" s="1"/>
  <c r="HH2006" i="2"/>
  <c r="HH2008" i="2" s="1"/>
  <c r="HH2003" i="2"/>
  <c r="HH2000" i="2"/>
  <c r="HH2002" i="2" s="1"/>
  <c r="HH1997" i="2"/>
  <c r="HH1994" i="2"/>
  <c r="HH1996" i="2" s="1"/>
  <c r="HH1991" i="2"/>
  <c r="HH1993" i="2" s="1"/>
  <c r="HH1988" i="2"/>
  <c r="HH1985" i="2"/>
  <c r="HH1982" i="2"/>
  <c r="HH1979" i="2"/>
  <c r="HH1981" i="2" s="1"/>
  <c r="HH1976" i="2"/>
  <c r="HH1973" i="2"/>
  <c r="HH1970" i="2"/>
  <c r="HH1972" i="2" s="1"/>
  <c r="HH1967" i="2"/>
  <c r="HH1964" i="2"/>
  <c r="HH1966" i="2" s="1"/>
  <c r="HH1949" i="2"/>
  <c r="HH1951" i="2" s="1"/>
  <c r="HH1937" i="2"/>
  <c r="HH1939" i="2" s="1"/>
  <c r="HH1961" i="2"/>
  <c r="HH1963" i="2" s="1"/>
  <c r="HH1958" i="2"/>
  <c r="HH2057" i="2"/>
  <c r="HH2059" i="2" s="1"/>
  <c r="HH1955" i="2"/>
  <c r="HH1957" i="2" s="1"/>
  <c r="HH1928" i="2"/>
  <c r="HH1930" i="2" s="1"/>
  <c r="HH1910" i="2"/>
  <c r="HH1912" i="2" s="1"/>
  <c r="HH1907" i="2"/>
  <c r="HH1946" i="2"/>
  <c r="HH1948" i="2" s="1"/>
  <c r="HH1913" i="2"/>
  <c r="HH1904" i="2"/>
  <c r="HH1892" i="2"/>
  <c r="HH1894" i="2" s="1"/>
  <c r="HH1880" i="2"/>
  <c r="HH1882" i="2" s="1"/>
  <c r="HH1931" i="2"/>
  <c r="HH1933" i="2" s="1"/>
  <c r="HH1922" i="2"/>
  <c r="HH1924" i="2" s="1"/>
  <c r="HH1919" i="2"/>
  <c r="HH1921" i="2" s="1"/>
  <c r="HH1916" i="2"/>
  <c r="HH1918" i="2" s="1"/>
  <c r="HH1943" i="2"/>
  <c r="HH1945" i="2" s="1"/>
  <c r="HH1901" i="2"/>
  <c r="HH1903" i="2" s="1"/>
  <c r="HH1889" i="2"/>
  <c r="HH1891" i="2" s="1"/>
  <c r="HH1877" i="2"/>
  <c r="HH1879" i="2" s="1"/>
  <c r="HH1952" i="2"/>
  <c r="HH1954" i="2" s="1"/>
  <c r="HH1934" i="2"/>
  <c r="HH1936" i="2" s="1"/>
  <c r="HH1925" i="2"/>
  <c r="HH1927" i="2" s="1"/>
  <c r="HH1898" i="2"/>
  <c r="HH1886" i="2"/>
  <c r="HH1874" i="2"/>
  <c r="HH1876" i="2" s="1"/>
  <c r="HH1862" i="2"/>
  <c r="HH1864" i="2" s="1"/>
  <c r="HH1940" i="2"/>
  <c r="HH1895" i="2"/>
  <c r="HH1868" i="2"/>
  <c r="HH1870" i="2" s="1"/>
  <c r="HH1847" i="2"/>
  <c r="HH1835" i="2"/>
  <c r="HH1823" i="2"/>
  <c r="HH1811" i="2"/>
  <c r="HH1799" i="2"/>
  <c r="HH1801" i="2" s="1"/>
  <c r="HH1787" i="2"/>
  <c r="HH1789" i="2" s="1"/>
  <c r="HH1883" i="2"/>
  <c r="HH1885" i="2" s="1"/>
  <c r="HH1844" i="2"/>
  <c r="HH1846" i="2" s="1"/>
  <c r="HH1832" i="2"/>
  <c r="HH1820" i="2"/>
  <c r="HH1808" i="2"/>
  <c r="HH1796" i="2"/>
  <c r="HH1798" i="2" s="1"/>
  <c r="HH1784" i="2"/>
  <c r="HH1786" i="2" s="1"/>
  <c r="HH1859" i="2"/>
  <c r="HH1861" i="2" s="1"/>
  <c r="HH1853" i="2"/>
  <c r="HH1855" i="2" s="1"/>
  <c r="HH1841" i="2"/>
  <c r="HH1843" i="2" s="1"/>
  <c r="HH1829" i="2"/>
  <c r="HH1831" i="2" s="1"/>
  <c r="HH1817" i="2"/>
  <c r="HH1805" i="2"/>
  <c r="HH1793" i="2"/>
  <c r="HH1795" i="2" s="1"/>
  <c r="HH1781" i="2"/>
  <c r="HH1783" i="2" s="1"/>
  <c r="HH1871" i="2"/>
  <c r="HH1873" i="2" s="1"/>
  <c r="HH1865" i="2"/>
  <c r="HH1867" i="2" s="1"/>
  <c r="HH1856" i="2"/>
  <c r="HH1858" i="2" s="1"/>
  <c r="HH1850" i="2"/>
  <c r="HH1852" i="2" s="1"/>
  <c r="HH1838" i="2"/>
  <c r="HH1840" i="2" s="1"/>
  <c r="HH1826" i="2"/>
  <c r="HH1828" i="2" s="1"/>
  <c r="HH1814" i="2"/>
  <c r="HH1816" i="2" s="1"/>
  <c r="HH1802" i="2"/>
  <c r="HH1790" i="2"/>
  <c r="HH1792" i="2" s="1"/>
  <c r="HH1778" i="2"/>
  <c r="HH1780" i="2" s="1"/>
  <c r="HH1766" i="2"/>
  <c r="HH1768" i="2" s="1"/>
  <c r="HH1757" i="2"/>
  <c r="HH1759" i="2" s="1"/>
  <c r="HH1745" i="2"/>
  <c r="HH1747" i="2" s="1"/>
  <c r="HH1733" i="2"/>
  <c r="HH1735" i="2" s="1"/>
  <c r="HH1721" i="2"/>
  <c r="HH1723" i="2" s="1"/>
  <c r="HH1709" i="2"/>
  <c r="HH1711" i="2" s="1"/>
  <c r="HH1697" i="2"/>
  <c r="HH1699" i="2" s="1"/>
  <c r="HH1685" i="2"/>
  <c r="HH1772" i="2"/>
  <c r="HH1774" i="2" s="1"/>
  <c r="HH1754" i="2"/>
  <c r="HH1756" i="2" s="1"/>
  <c r="HH1742" i="2"/>
  <c r="HH1730" i="2"/>
  <c r="HH1732" i="2" s="1"/>
  <c r="HH1718" i="2"/>
  <c r="HH1706" i="2"/>
  <c r="HH1708" i="2" s="1"/>
  <c r="HH1694" i="2"/>
  <c r="HH1696" i="2" s="1"/>
  <c r="HH1682" i="2"/>
  <c r="HH1684" i="2" s="1"/>
  <c r="HH1751" i="2"/>
  <c r="HH1753" i="2" s="1"/>
  <c r="HH1739" i="2"/>
  <c r="HH1727" i="2"/>
  <c r="HH1715" i="2"/>
  <c r="HH1717" i="2" s="1"/>
  <c r="HH1703" i="2"/>
  <c r="HH1705" i="2" s="1"/>
  <c r="HH1691" i="2"/>
  <c r="HH1693" i="2" s="1"/>
  <c r="HH1679" i="2"/>
  <c r="HH1681" i="2" s="1"/>
  <c r="HH1763" i="2"/>
  <c r="HH1765" i="2" s="1"/>
  <c r="HH1775" i="2"/>
  <c r="HH1777" i="2" s="1"/>
  <c r="HH1760" i="2"/>
  <c r="HH1762" i="2" s="1"/>
  <c r="HH1748" i="2"/>
  <c r="HH1750" i="2" s="1"/>
  <c r="HH1736" i="2"/>
  <c r="HH1724" i="2"/>
  <c r="HH1726" i="2" s="1"/>
  <c r="HH1712" i="2"/>
  <c r="HH1714" i="2" s="1"/>
  <c r="HH1700" i="2"/>
  <c r="HH1702" i="2" s="1"/>
  <c r="HH1688" i="2"/>
  <c r="HH1690" i="2" s="1"/>
  <c r="HH1676" i="2"/>
  <c r="HH1678" i="2" s="1"/>
  <c r="HH1769" i="2"/>
  <c r="HH1771" i="2" s="1"/>
  <c r="HH1670" i="2"/>
  <c r="HH1672" i="2" s="1"/>
  <c r="HH1667" i="2"/>
  <c r="HH1655" i="2"/>
  <c r="HH1657" i="2" s="1"/>
  <c r="HH1643" i="2"/>
  <c r="HH1631" i="2"/>
  <c r="HH1633" i="2" s="1"/>
  <c r="HH1619" i="2"/>
  <c r="HH1621" i="2" s="1"/>
  <c r="HH1607" i="2"/>
  <c r="HH1609" i="2" s="1"/>
  <c r="HH1595" i="2"/>
  <c r="HH1583" i="2"/>
  <c r="HH1585" i="2" s="1"/>
  <c r="HH1664" i="2"/>
  <c r="HH1666" i="2" s="1"/>
  <c r="HH1652" i="2"/>
  <c r="HH1654" i="2" s="1"/>
  <c r="HH1640" i="2"/>
  <c r="HH1628" i="2"/>
  <c r="HH1630" i="2" s="1"/>
  <c r="HH1616" i="2"/>
  <c r="HH1618" i="2" s="1"/>
  <c r="HH1604" i="2"/>
  <c r="HH1606" i="2" s="1"/>
  <c r="HH1592" i="2"/>
  <c r="HH1594" i="2" s="1"/>
  <c r="HH1673" i="2"/>
  <c r="HH1675" i="2" s="1"/>
  <c r="HH1661" i="2"/>
  <c r="HH1649" i="2"/>
  <c r="HH1651" i="2" s="1"/>
  <c r="HH1637" i="2"/>
  <c r="HH1625" i="2"/>
  <c r="HH1627" i="2" s="1"/>
  <c r="HH1613" i="2"/>
  <c r="HH1615" i="2" s="1"/>
  <c r="HH1601" i="2"/>
  <c r="HH1603" i="2" s="1"/>
  <c r="HH1589" i="2"/>
  <c r="HH1658" i="2"/>
  <c r="HH1660" i="2" s="1"/>
  <c r="HH1646" i="2"/>
  <c r="HH1648" i="2" s="1"/>
  <c r="HH1634" i="2"/>
  <c r="HH1636" i="2" s="1"/>
  <c r="HH1622" i="2"/>
  <c r="HH1624" i="2" s="1"/>
  <c r="HH1610" i="2"/>
  <c r="HH1612" i="2" s="1"/>
  <c r="HH1598" i="2"/>
  <c r="HH1600" i="2" s="1"/>
  <c r="HH1586" i="2"/>
  <c r="HH1565" i="2"/>
  <c r="HH1553" i="2"/>
  <c r="HH1555" i="2" s="1"/>
  <c r="HH1541" i="2"/>
  <c r="HH1543" i="2" s="1"/>
  <c r="HH1529" i="2"/>
  <c r="HH1531" i="2" s="1"/>
  <c r="HH1517" i="2"/>
  <c r="HH1505" i="2"/>
  <c r="HH1493" i="2"/>
  <c r="HH1562" i="2"/>
  <c r="HH1564" i="2" s="1"/>
  <c r="HH1550" i="2"/>
  <c r="HH1552" i="2" s="1"/>
  <c r="HH1538" i="2"/>
  <c r="HH1540" i="2" s="1"/>
  <c r="HH1526" i="2"/>
  <c r="HH1514" i="2"/>
  <c r="HH1502" i="2"/>
  <c r="HH1504" i="2" s="1"/>
  <c r="HH1580" i="2"/>
  <c r="HH1582" i="2" s="1"/>
  <c r="HH1574" i="2"/>
  <c r="HH1576" i="2" s="1"/>
  <c r="HH1571" i="2"/>
  <c r="HH1573" i="2" s="1"/>
  <c r="HH1559" i="2"/>
  <c r="HH1561" i="2" s="1"/>
  <c r="HH1547" i="2"/>
  <c r="HH1549" i="2" s="1"/>
  <c r="HH1535" i="2"/>
  <c r="HH1537" i="2" s="1"/>
  <c r="HH1523" i="2"/>
  <c r="HH1525" i="2" s="1"/>
  <c r="HH1511" i="2"/>
  <c r="HH1513" i="2" s="1"/>
  <c r="HH1499" i="2"/>
  <c r="HH1501" i="2" s="1"/>
  <c r="HH1577" i="2"/>
  <c r="HH1579" i="2" s="1"/>
  <c r="HH1568" i="2"/>
  <c r="HH1570" i="2" s="1"/>
  <c r="HH1556" i="2"/>
  <c r="HH1558" i="2" s="1"/>
  <c r="HH1544" i="2"/>
  <c r="HH1546" i="2" s="1"/>
  <c r="HH1532" i="2"/>
  <c r="HH1534" i="2" s="1"/>
  <c r="HH1487" i="2"/>
  <c r="HH1466" i="2"/>
  <c r="HH1468" i="2" s="1"/>
  <c r="HH1454" i="2"/>
  <c r="HH1456" i="2" s="1"/>
  <c r="HH1442" i="2"/>
  <c r="HH1444" i="2" s="1"/>
  <c r="HH1430" i="2"/>
  <c r="HH1432" i="2" s="1"/>
  <c r="HH1418" i="2"/>
  <c r="HH1420" i="2" s="1"/>
  <c r="HH1406" i="2"/>
  <c r="HH1408" i="2" s="1"/>
  <c r="HH1394" i="2"/>
  <c r="HH1396" i="2" s="1"/>
  <c r="HH1496" i="2"/>
  <c r="HH1498" i="2" s="1"/>
  <c r="HH1478" i="2"/>
  <c r="HH1480" i="2" s="1"/>
  <c r="HH1475" i="2"/>
  <c r="HH1477" i="2" s="1"/>
  <c r="HH1463" i="2"/>
  <c r="HH1465" i="2" s="1"/>
  <c r="HH1451" i="2"/>
  <c r="HH1439" i="2"/>
  <c r="HH1441" i="2" s="1"/>
  <c r="HH1427" i="2"/>
  <c r="HH1429" i="2" s="1"/>
  <c r="HH1415" i="2"/>
  <c r="HH1403" i="2"/>
  <c r="HH1405" i="2" s="1"/>
  <c r="HH1391" i="2"/>
  <c r="HH1393" i="2" s="1"/>
  <c r="HH1490" i="2"/>
  <c r="HH1492" i="2" s="1"/>
  <c r="HH1472" i="2"/>
  <c r="HH1474" i="2" s="1"/>
  <c r="HH1460" i="2"/>
  <c r="HH1462" i="2" s="1"/>
  <c r="HH1448" i="2"/>
  <c r="HH1450" i="2" s="1"/>
  <c r="HH1436" i="2"/>
  <c r="HH1424" i="2"/>
  <c r="HH1412" i="2"/>
  <c r="HH1414" i="2" s="1"/>
  <c r="HH1400" i="2"/>
  <c r="HH1402" i="2" s="1"/>
  <c r="HH1520" i="2"/>
  <c r="HH1469" i="2"/>
  <c r="HH1471" i="2" s="1"/>
  <c r="HH1457" i="2"/>
  <c r="HH1459" i="2" s="1"/>
  <c r="HH1445" i="2"/>
  <c r="HH1447" i="2" s="1"/>
  <c r="HH1433" i="2"/>
  <c r="HH1421" i="2"/>
  <c r="HH1409" i="2"/>
  <c r="HH1397" i="2"/>
  <c r="HH1399" i="2" s="1"/>
  <c r="HH1508" i="2"/>
  <c r="HH1510" i="2" s="1"/>
  <c r="HH1484" i="2"/>
  <c r="HH1486" i="2" s="1"/>
  <c r="HH1481" i="2"/>
  <c r="HH1483" i="2" s="1"/>
  <c r="HH1373" i="2"/>
  <c r="HH1361" i="2"/>
  <c r="HH1349" i="2"/>
  <c r="HH1337" i="2"/>
  <c r="HH1339" i="2" s="1"/>
  <c r="HH1325" i="2"/>
  <c r="HH1327" i="2" s="1"/>
  <c r="HH1313" i="2"/>
  <c r="HH1315" i="2" s="1"/>
  <c r="HH1301" i="2"/>
  <c r="HH1303" i="2" s="1"/>
  <c r="HH1289" i="2"/>
  <c r="HH1291" i="2" s="1"/>
  <c r="HH1277" i="2"/>
  <c r="HH1265" i="2"/>
  <c r="HH1267" i="2" s="1"/>
  <c r="HH1253" i="2"/>
  <c r="HH1241" i="2"/>
  <c r="HH1243" i="2" s="1"/>
  <c r="HH1229" i="2"/>
  <c r="HH1231" i="2" s="1"/>
  <c r="HH1217" i="2"/>
  <c r="HH1219" i="2" s="1"/>
  <c r="HH1205" i="2"/>
  <c r="HH1207" i="2" s="1"/>
  <c r="HH1193" i="2"/>
  <c r="HH1195" i="2" s="1"/>
  <c r="HH1388" i="2"/>
  <c r="HH1390" i="2" s="1"/>
  <c r="HH1382" i="2"/>
  <c r="HH1384" i="2" s="1"/>
  <c r="HH1370" i="2"/>
  <c r="HH1372" i="2" s="1"/>
  <c r="HH1358" i="2"/>
  <c r="HH1360" i="2" s="1"/>
  <c r="HH1346" i="2"/>
  <c r="HH1348" i="2" s="1"/>
  <c r="HH1334" i="2"/>
  <c r="HH1336" i="2" s="1"/>
  <c r="HH1322" i="2"/>
  <c r="HH1310" i="2"/>
  <c r="HH1312" i="2" s="1"/>
  <c r="HH1298" i="2"/>
  <c r="HH1286" i="2"/>
  <c r="HH1288" i="2" s="1"/>
  <c r="HH1274" i="2"/>
  <c r="HH1276" i="2" s="1"/>
  <c r="HH1262" i="2"/>
  <c r="HH1264" i="2" s="1"/>
  <c r="HH1250" i="2"/>
  <c r="HH1252" i="2" s="1"/>
  <c r="HH1238" i="2"/>
  <c r="HH1240" i="2" s="1"/>
  <c r="HH1226" i="2"/>
  <c r="HH1228" i="2" s="1"/>
  <c r="HH1214" i="2"/>
  <c r="HH1216" i="2" s="1"/>
  <c r="HH1385" i="2"/>
  <c r="HH1387" i="2" s="1"/>
  <c r="HH1379" i="2"/>
  <c r="HH1381" i="2" s="1"/>
  <c r="HH1367" i="2"/>
  <c r="HH1369" i="2" s="1"/>
  <c r="HH1355" i="2"/>
  <c r="HH1343" i="2"/>
  <c r="HH1345" i="2" s="1"/>
  <c r="HH1331" i="2"/>
  <c r="HH1319" i="2"/>
  <c r="HH1321" i="2" s="1"/>
  <c r="HH1307" i="2"/>
  <c r="HH1309" i="2" s="1"/>
  <c r="HH1295" i="2"/>
  <c r="HH1297" i="2" s="1"/>
  <c r="HH1283" i="2"/>
  <c r="HH1285" i="2" s="1"/>
  <c r="HH1271" i="2"/>
  <c r="HH1273" i="2" s="1"/>
  <c r="HH1259" i="2"/>
  <c r="HH1261" i="2" s="1"/>
  <c r="HH1247" i="2"/>
  <c r="HH1249" i="2" s="1"/>
  <c r="HH1235" i="2"/>
  <c r="HH1237" i="2" s="1"/>
  <c r="HH1223" i="2"/>
  <c r="HH1225" i="2" s="1"/>
  <c r="HH1211" i="2"/>
  <c r="HH1213" i="2" s="1"/>
  <c r="HH1199" i="2"/>
  <c r="HH1201" i="2" s="1"/>
  <c r="HH1376" i="2"/>
  <c r="HH1378" i="2" s="1"/>
  <c r="HH1364" i="2"/>
  <c r="HH1352" i="2"/>
  <c r="HH1354" i="2" s="1"/>
  <c r="HH1340" i="2"/>
  <c r="HH1342" i="2" s="1"/>
  <c r="HH1328" i="2"/>
  <c r="HH1330" i="2" s="1"/>
  <c r="HH1316" i="2"/>
  <c r="HH1318" i="2" s="1"/>
  <c r="HH1304" i="2"/>
  <c r="HH1306" i="2" s="1"/>
  <c r="HH1292" i="2"/>
  <c r="HH1294" i="2" s="1"/>
  <c r="HH1280" i="2"/>
  <c r="HH1282" i="2" s="1"/>
  <c r="HH1268" i="2"/>
  <c r="HH1256" i="2"/>
  <c r="HH1258" i="2" s="1"/>
  <c r="HH1244" i="2"/>
  <c r="HH1232" i="2"/>
  <c r="HH1234" i="2" s="1"/>
  <c r="HH1220" i="2"/>
  <c r="HH1222" i="2" s="1"/>
  <c r="HH1208" i="2"/>
  <c r="HH1210" i="2" s="1"/>
  <c r="HH1196" i="2"/>
  <c r="HH1198" i="2" s="1"/>
  <c r="HH1202" i="2"/>
  <c r="HH1175" i="2"/>
  <c r="HH1177" i="2" s="1"/>
  <c r="HH1163" i="2"/>
  <c r="HH1165" i="2" s="1"/>
  <c r="HH1151" i="2"/>
  <c r="HH1139" i="2"/>
  <c r="HH1141" i="2" s="1"/>
  <c r="HH1127" i="2"/>
  <c r="HH1129" i="2" s="1"/>
  <c r="HH1115" i="2"/>
  <c r="HH1117" i="2" s="1"/>
  <c r="HH1103" i="2"/>
  <c r="HH1105" i="2" s="1"/>
  <c r="HH1091" i="2"/>
  <c r="HH1079" i="2"/>
  <c r="HH1081" i="2" s="1"/>
  <c r="HH1067" i="2"/>
  <c r="HH1069" i="2" s="1"/>
  <c r="HH1055" i="2"/>
  <c r="HH1043" i="2"/>
  <c r="HH1031" i="2"/>
  <c r="HH1033" i="2" s="1"/>
  <c r="HH1019" i="2"/>
  <c r="HH1021" i="2" s="1"/>
  <c r="HH1007" i="2"/>
  <c r="HH1009" i="2" s="1"/>
  <c r="HH1184" i="2"/>
  <c r="HH1186" i="2" s="1"/>
  <c r="HH1172" i="2"/>
  <c r="HH1174" i="2" s="1"/>
  <c r="HH1160" i="2"/>
  <c r="HH1162" i="2" s="1"/>
  <c r="HH1148" i="2"/>
  <c r="HH1150" i="2" s="1"/>
  <c r="HH1136" i="2"/>
  <c r="HH1138" i="2" s="1"/>
  <c r="HH1124" i="2"/>
  <c r="HH1112" i="2"/>
  <c r="HH1114" i="2" s="1"/>
  <c r="HH1100" i="2"/>
  <c r="HH1088" i="2"/>
  <c r="HH1090" i="2" s="1"/>
  <c r="HH1076" i="2"/>
  <c r="HH1078" i="2" s="1"/>
  <c r="HH1064" i="2"/>
  <c r="HH1052" i="2"/>
  <c r="HH1054" i="2" s="1"/>
  <c r="HH1040" i="2"/>
  <c r="HH1042" i="2" s="1"/>
  <c r="HH1028" i="2"/>
  <c r="HH1016" i="2"/>
  <c r="HH1018" i="2" s="1"/>
  <c r="HH1004" i="2"/>
  <c r="HH992" i="2"/>
  <c r="HH1181" i="2"/>
  <c r="HH1183" i="2" s="1"/>
  <c r="HH1169" i="2"/>
  <c r="HH1171" i="2" s="1"/>
  <c r="HH1157" i="2"/>
  <c r="HH1159" i="2" s="1"/>
  <c r="HH1145" i="2"/>
  <c r="HH1147" i="2" s="1"/>
  <c r="HH1133" i="2"/>
  <c r="HH1135" i="2" s="1"/>
  <c r="HH1121" i="2"/>
  <c r="HH1123" i="2" s="1"/>
  <c r="HH1109" i="2"/>
  <c r="HH1111" i="2" s="1"/>
  <c r="HH1097" i="2"/>
  <c r="HH1099" i="2" s="1"/>
  <c r="HH1085" i="2"/>
  <c r="HH1087" i="2" s="1"/>
  <c r="HH1073" i="2"/>
  <c r="HH1075" i="2" s="1"/>
  <c r="HH1061" i="2"/>
  <c r="HH1063" i="2" s="1"/>
  <c r="HH1049" i="2"/>
  <c r="HH1051" i="2" s="1"/>
  <c r="HH1037" i="2"/>
  <c r="HH1039" i="2" s="1"/>
  <c r="HH1025" i="2"/>
  <c r="HH1027" i="2" s="1"/>
  <c r="HH1013" i="2"/>
  <c r="HH1015" i="2" s="1"/>
  <c r="HH1001" i="2"/>
  <c r="HH1003" i="2" s="1"/>
  <c r="HH989" i="2"/>
  <c r="HH991" i="2" s="1"/>
  <c r="HH1190" i="2"/>
  <c r="HH1192" i="2" s="1"/>
  <c r="HH1187" i="2"/>
  <c r="HH1189" i="2" s="1"/>
  <c r="HH1178" i="2"/>
  <c r="HH1180" i="2" s="1"/>
  <c r="HH1166" i="2"/>
  <c r="HH1168" i="2" s="1"/>
  <c r="HH1154" i="2"/>
  <c r="HH1142" i="2"/>
  <c r="HH1130" i="2"/>
  <c r="HH1118" i="2"/>
  <c r="HH1120" i="2" s="1"/>
  <c r="HH1106" i="2"/>
  <c r="HH1094" i="2"/>
  <c r="HH1096" i="2" s="1"/>
  <c r="HH1082" i="2"/>
  <c r="HH1084" i="2" s="1"/>
  <c r="HH1070" i="2"/>
  <c r="HH1072" i="2" s="1"/>
  <c r="HH1058" i="2"/>
  <c r="HH1060" i="2" s="1"/>
  <c r="HH1046" i="2"/>
  <c r="HH1048" i="2" s="1"/>
  <c r="HH1034" i="2"/>
  <c r="HH1036" i="2" s="1"/>
  <c r="HH1022" i="2"/>
  <c r="HH1024" i="2" s="1"/>
  <c r="HH1010" i="2"/>
  <c r="HH998" i="2"/>
  <c r="HH1000" i="2" s="1"/>
  <c r="HH977" i="2"/>
  <c r="HH979" i="2" s="1"/>
  <c r="HH965" i="2"/>
  <c r="HH967" i="2" s="1"/>
  <c r="HH953" i="2"/>
  <c r="HH955" i="2" s="1"/>
  <c r="HH941" i="2"/>
  <c r="HH943" i="2" s="1"/>
  <c r="HH929" i="2"/>
  <c r="HH931" i="2" s="1"/>
  <c r="HH917" i="2"/>
  <c r="HH905" i="2"/>
  <c r="HH907" i="2" s="1"/>
  <c r="HH893" i="2"/>
  <c r="HH895" i="2" s="1"/>
  <c r="HH881" i="2"/>
  <c r="HH883" i="2" s="1"/>
  <c r="HH869" i="2"/>
  <c r="HH871" i="2" s="1"/>
  <c r="HH857" i="2"/>
  <c r="HH845" i="2"/>
  <c r="HH847" i="2" s="1"/>
  <c r="HH833" i="2"/>
  <c r="HH835" i="2" s="1"/>
  <c r="HH821" i="2"/>
  <c r="HH823" i="2" s="1"/>
  <c r="HH809" i="2"/>
  <c r="HH811" i="2" s="1"/>
  <c r="HH797" i="2"/>
  <c r="HH799" i="2" s="1"/>
  <c r="HH986" i="2"/>
  <c r="HH974" i="2"/>
  <c r="HH962" i="2"/>
  <c r="HH950" i="2"/>
  <c r="HH952" i="2" s="1"/>
  <c r="HH938" i="2"/>
  <c r="HH926" i="2"/>
  <c r="HH928" i="2" s="1"/>
  <c r="HH914" i="2"/>
  <c r="HH916" i="2" s="1"/>
  <c r="HH902" i="2"/>
  <c r="HH904" i="2" s="1"/>
  <c r="HH890" i="2"/>
  <c r="HH892" i="2" s="1"/>
  <c r="HH878" i="2"/>
  <c r="HH880" i="2" s="1"/>
  <c r="HH866" i="2"/>
  <c r="HH868" i="2" s="1"/>
  <c r="HH854" i="2"/>
  <c r="HH856" i="2" s="1"/>
  <c r="HH842" i="2"/>
  <c r="HH830" i="2"/>
  <c r="HH832" i="2" s="1"/>
  <c r="HH818" i="2"/>
  <c r="HH820" i="2" s="1"/>
  <c r="HH806" i="2"/>
  <c r="HH808" i="2" s="1"/>
  <c r="HH794" i="2"/>
  <c r="HH796" i="2" s="1"/>
  <c r="HH983" i="2"/>
  <c r="HH985" i="2" s="1"/>
  <c r="HH971" i="2"/>
  <c r="HH959" i="2"/>
  <c r="HH961" i="2" s="1"/>
  <c r="HH947" i="2"/>
  <c r="HH935" i="2"/>
  <c r="HH937" i="2" s="1"/>
  <c r="HH923" i="2"/>
  <c r="HH925" i="2" s="1"/>
  <c r="HH911" i="2"/>
  <c r="HH913" i="2" s="1"/>
  <c r="HH899" i="2"/>
  <c r="HH901" i="2" s="1"/>
  <c r="HH887" i="2"/>
  <c r="HH889" i="2" s="1"/>
  <c r="HH875" i="2"/>
  <c r="HH877" i="2" s="1"/>
  <c r="HH863" i="2"/>
  <c r="HH865" i="2" s="1"/>
  <c r="HH851" i="2"/>
  <c r="HH853" i="2" s="1"/>
  <c r="HH839" i="2"/>
  <c r="HH841" i="2" s="1"/>
  <c r="HH827" i="2"/>
  <c r="HH829" i="2" s="1"/>
  <c r="HH815" i="2"/>
  <c r="HH817" i="2" s="1"/>
  <c r="HH803" i="2"/>
  <c r="HH805" i="2" s="1"/>
  <c r="HH980" i="2"/>
  <c r="HH982" i="2" s="1"/>
  <c r="HH968" i="2"/>
  <c r="HH970" i="2" s="1"/>
  <c r="HH956" i="2"/>
  <c r="HH958" i="2" s="1"/>
  <c r="HH944" i="2"/>
  <c r="HH946" i="2" s="1"/>
  <c r="HH932" i="2"/>
  <c r="HH934" i="2" s="1"/>
  <c r="HH920" i="2"/>
  <c r="HH922" i="2" s="1"/>
  <c r="HH908" i="2"/>
  <c r="HH910" i="2" s="1"/>
  <c r="HH896" i="2"/>
  <c r="HH898" i="2" s="1"/>
  <c r="HH884" i="2"/>
  <c r="HH886" i="2" s="1"/>
  <c r="HH872" i="2"/>
  <c r="HH874" i="2" s="1"/>
  <c r="HH860" i="2"/>
  <c r="HH848" i="2"/>
  <c r="HH850" i="2" s="1"/>
  <c r="HH836" i="2"/>
  <c r="HH838" i="2" s="1"/>
  <c r="HH824" i="2"/>
  <c r="HH826" i="2" s="1"/>
  <c r="HH812" i="2"/>
  <c r="HH814" i="2" s="1"/>
  <c r="HH800" i="2"/>
  <c r="HH802" i="2" s="1"/>
  <c r="HH995" i="2"/>
  <c r="HH997" i="2" s="1"/>
  <c r="HH788" i="2"/>
  <c r="HH790" i="2" s="1"/>
  <c r="HH776" i="2"/>
  <c r="HH778" i="2" s="1"/>
  <c r="HH764" i="2"/>
  <c r="HH752" i="2"/>
  <c r="HH754" i="2" s="1"/>
  <c r="HH740" i="2"/>
  <c r="HH728" i="2"/>
  <c r="HH730" i="2" s="1"/>
  <c r="HH716" i="2"/>
  <c r="HH718" i="2" s="1"/>
  <c r="HH704" i="2"/>
  <c r="HH692" i="2"/>
  <c r="HH694" i="2" s="1"/>
  <c r="HH680" i="2"/>
  <c r="HH682" i="2" s="1"/>
  <c r="HH668" i="2"/>
  <c r="HH670" i="2" s="1"/>
  <c r="HH656" i="2"/>
  <c r="HH658" i="2" s="1"/>
  <c r="HH644" i="2"/>
  <c r="HH646" i="2" s="1"/>
  <c r="HH785" i="2"/>
  <c r="HH787" i="2" s="1"/>
  <c r="HH773" i="2"/>
  <c r="HH775" i="2" s="1"/>
  <c r="HH761" i="2"/>
  <c r="HH763" i="2" s="1"/>
  <c r="HH749" i="2"/>
  <c r="HH751" i="2" s="1"/>
  <c r="HH737" i="2"/>
  <c r="HH739" i="2" s="1"/>
  <c r="HH725" i="2"/>
  <c r="HH713" i="2"/>
  <c r="HH715" i="2" s="1"/>
  <c r="HH701" i="2"/>
  <c r="HH703" i="2" s="1"/>
  <c r="HH689" i="2"/>
  <c r="HH691" i="2" s="1"/>
  <c r="HH677" i="2"/>
  <c r="HH679" i="2" s="1"/>
  <c r="HH665" i="2"/>
  <c r="HH667" i="2" s="1"/>
  <c r="HH653" i="2"/>
  <c r="HH641" i="2"/>
  <c r="HH643" i="2" s="1"/>
  <c r="HH782" i="2"/>
  <c r="HH770" i="2"/>
  <c r="HH772" i="2" s="1"/>
  <c r="HH758" i="2"/>
  <c r="HH760" i="2" s="1"/>
  <c r="HH746" i="2"/>
  <c r="HH748" i="2" s="1"/>
  <c r="HH734" i="2"/>
  <c r="HH736" i="2" s="1"/>
  <c r="HH722" i="2"/>
  <c r="HH724" i="2" s="1"/>
  <c r="HH710" i="2"/>
  <c r="HH698" i="2"/>
  <c r="HH700" i="2" s="1"/>
  <c r="HH686" i="2"/>
  <c r="HH674" i="2"/>
  <c r="HH676" i="2" s="1"/>
  <c r="HH662" i="2"/>
  <c r="HH650" i="2"/>
  <c r="HH652" i="2" s="1"/>
  <c r="HH791" i="2"/>
  <c r="HH793" i="2" s="1"/>
  <c r="HH779" i="2"/>
  <c r="HH781" i="2" s="1"/>
  <c r="HH767" i="2"/>
  <c r="HH769" i="2" s="1"/>
  <c r="HH755" i="2"/>
  <c r="HH757" i="2" s="1"/>
  <c r="HH743" i="2"/>
  <c r="HH731" i="2"/>
  <c r="HH733" i="2" s="1"/>
  <c r="HH719" i="2"/>
  <c r="HH707" i="2"/>
  <c r="HH709" i="2" s="1"/>
  <c r="HH695" i="2"/>
  <c r="HH697" i="2" s="1"/>
  <c r="HH683" i="2"/>
  <c r="HH685" i="2" s="1"/>
  <c r="HH671" i="2"/>
  <c r="HH673" i="2" s="1"/>
  <c r="HH659" i="2"/>
  <c r="HH647" i="2"/>
  <c r="HH638" i="2"/>
  <c r="HH640" i="2" s="1"/>
  <c r="HH629" i="2"/>
  <c r="HH602" i="2"/>
  <c r="HH604" i="2" s="1"/>
  <c r="HH590" i="2"/>
  <c r="HH592" i="2" s="1"/>
  <c r="HH578" i="2"/>
  <c r="HH580" i="2" s="1"/>
  <c r="HH566" i="2"/>
  <c r="HH568" i="2" s="1"/>
  <c r="HH554" i="2"/>
  <c r="HH556" i="2" s="1"/>
  <c r="HH542" i="2"/>
  <c r="HH544" i="2" s="1"/>
  <c r="HH530" i="2"/>
  <c r="HH532" i="2" s="1"/>
  <c r="HH518" i="2"/>
  <c r="HH506" i="2"/>
  <c r="HH508" i="2" s="1"/>
  <c r="HH494" i="2"/>
  <c r="HH496" i="2" s="1"/>
  <c r="HH482" i="2"/>
  <c r="HH484" i="2" s="1"/>
  <c r="HH470" i="2"/>
  <c r="HH472" i="2" s="1"/>
  <c r="HH458" i="2"/>
  <c r="HH460" i="2" s="1"/>
  <c r="HH446" i="2"/>
  <c r="HH635" i="2"/>
  <c r="HH626" i="2"/>
  <c r="HH617" i="2"/>
  <c r="HH619" i="2" s="1"/>
  <c r="HH611" i="2"/>
  <c r="HH599" i="2"/>
  <c r="HH587" i="2"/>
  <c r="HH589" i="2" s="1"/>
  <c r="HH575" i="2"/>
  <c r="HH577" i="2" s="1"/>
  <c r="HH563" i="2"/>
  <c r="HH565" i="2" s="1"/>
  <c r="HH551" i="2"/>
  <c r="HH553" i="2" s="1"/>
  <c r="HH539" i="2"/>
  <c r="HH541" i="2" s="1"/>
  <c r="HH527" i="2"/>
  <c r="HH529" i="2" s="1"/>
  <c r="HH515" i="2"/>
  <c r="HH517" i="2" s="1"/>
  <c r="HH503" i="2"/>
  <c r="HH505" i="2" s="1"/>
  <c r="HH491" i="2"/>
  <c r="HH493" i="2" s="1"/>
  <c r="HH479" i="2"/>
  <c r="HH467" i="2"/>
  <c r="HH623" i="2"/>
  <c r="HH625" i="2" s="1"/>
  <c r="HH614" i="2"/>
  <c r="HH632" i="2"/>
  <c r="HH634" i="2" s="1"/>
  <c r="HH608" i="2"/>
  <c r="HH610" i="2" s="1"/>
  <c r="HH596" i="2"/>
  <c r="HH598" i="2" s="1"/>
  <c r="HH584" i="2"/>
  <c r="HH572" i="2"/>
  <c r="HH560" i="2"/>
  <c r="HH548" i="2"/>
  <c r="HH550" i="2" s="1"/>
  <c r="HH536" i="2"/>
  <c r="HH538" i="2" s="1"/>
  <c r="HH524" i="2"/>
  <c r="HH526" i="2" s="1"/>
  <c r="HH512" i="2"/>
  <c r="HH620" i="2"/>
  <c r="HH605" i="2"/>
  <c r="HH593" i="2"/>
  <c r="HH581" i="2"/>
  <c r="HH583" i="2" s="1"/>
  <c r="HH569" i="2"/>
  <c r="HH571" i="2" s="1"/>
  <c r="HH557" i="2"/>
  <c r="HH559" i="2" s="1"/>
  <c r="HH545" i="2"/>
  <c r="HH533" i="2"/>
  <c r="HH535" i="2" s="1"/>
  <c r="HH521" i="2"/>
  <c r="HH523" i="2" s="1"/>
  <c r="HH509" i="2"/>
  <c r="HH511" i="2" s="1"/>
  <c r="HH497" i="2"/>
  <c r="HH485" i="2"/>
  <c r="HH487" i="2" s="1"/>
  <c r="HH473" i="2"/>
  <c r="HH475" i="2" s="1"/>
  <c r="HH461" i="2"/>
  <c r="HH463" i="2" s="1"/>
  <c r="HH449" i="2"/>
  <c r="HH428" i="2"/>
  <c r="HH430" i="2" s="1"/>
  <c r="HH416" i="2"/>
  <c r="HH418" i="2" s="1"/>
  <c r="HH404" i="2"/>
  <c r="HH406" i="2" s="1"/>
  <c r="HH392" i="2"/>
  <c r="HH394" i="2" s="1"/>
  <c r="HH380" i="2"/>
  <c r="HH382" i="2" s="1"/>
  <c r="HH368" i="2"/>
  <c r="HH370" i="2" s="1"/>
  <c r="HH356" i="2"/>
  <c r="HH358" i="2" s="1"/>
  <c r="HH344" i="2"/>
  <c r="HH346" i="2" s="1"/>
  <c r="HH332" i="2"/>
  <c r="HH320" i="2"/>
  <c r="HH322" i="2" s="1"/>
  <c r="HH308" i="2"/>
  <c r="HH310" i="2" s="1"/>
  <c r="HH296" i="2"/>
  <c r="HH284" i="2"/>
  <c r="HH476" i="2"/>
  <c r="HH452" i="2"/>
  <c r="HH454" i="2" s="1"/>
  <c r="HH443" i="2"/>
  <c r="HH445" i="2" s="1"/>
  <c r="HH437" i="2"/>
  <c r="HH425" i="2"/>
  <c r="HH427" i="2" s="1"/>
  <c r="HH413" i="2"/>
  <c r="HH415" i="2" s="1"/>
  <c r="HH401" i="2"/>
  <c r="HH403" i="2" s="1"/>
  <c r="HH389" i="2"/>
  <c r="HH377" i="2"/>
  <c r="HH365" i="2"/>
  <c r="HH367" i="2" s="1"/>
  <c r="HH353" i="2"/>
  <c r="HH355" i="2" s="1"/>
  <c r="HH341" i="2"/>
  <c r="HH343" i="2" s="1"/>
  <c r="HH329" i="2"/>
  <c r="HH317" i="2"/>
  <c r="HH319" i="2" s="1"/>
  <c r="HH305" i="2"/>
  <c r="HH307" i="2" s="1"/>
  <c r="HH293" i="2"/>
  <c r="HH295" i="2" s="1"/>
  <c r="HH281" i="2"/>
  <c r="HH283" i="2" s="1"/>
  <c r="HH440" i="2"/>
  <c r="HH442" i="2" s="1"/>
  <c r="HH434" i="2"/>
  <c r="HH436" i="2" s="1"/>
  <c r="HH422" i="2"/>
  <c r="HH410" i="2"/>
  <c r="HH398" i="2"/>
  <c r="HH400" i="2" s="1"/>
  <c r="HH386" i="2"/>
  <c r="HH388" i="2" s="1"/>
  <c r="HH374" i="2"/>
  <c r="HH362" i="2"/>
  <c r="HH364" i="2" s="1"/>
  <c r="HH350" i="2"/>
  <c r="HH338" i="2"/>
  <c r="HH340" i="2" s="1"/>
  <c r="HH326" i="2"/>
  <c r="HH314" i="2"/>
  <c r="HH316" i="2" s="1"/>
  <c r="HH302" i="2"/>
  <c r="HH290" i="2"/>
  <c r="HH292" i="2" s="1"/>
  <c r="HH278" i="2"/>
  <c r="HH500" i="2"/>
  <c r="HH502" i="2" s="1"/>
  <c r="HH464" i="2"/>
  <c r="HH466" i="2" s="1"/>
  <c r="HH455" i="2"/>
  <c r="HH457" i="2" s="1"/>
  <c r="HH431" i="2"/>
  <c r="HH419" i="2"/>
  <c r="HH407" i="2"/>
  <c r="HH395" i="2"/>
  <c r="HH397" i="2" s="1"/>
  <c r="HH383" i="2"/>
  <c r="HH385" i="2" s="1"/>
  <c r="HH371" i="2"/>
  <c r="HH373" i="2" s="1"/>
  <c r="HH359" i="2"/>
  <c r="HH361" i="2" s="1"/>
  <c r="HH347" i="2"/>
  <c r="HH349" i="2" s="1"/>
  <c r="HH335" i="2"/>
  <c r="HH323" i="2"/>
  <c r="HH325" i="2" s="1"/>
  <c r="HH311" i="2"/>
  <c r="HH313" i="2" s="1"/>
  <c r="HH299" i="2"/>
  <c r="HH287" i="2"/>
  <c r="HH289" i="2" s="1"/>
  <c r="HH488" i="2"/>
  <c r="HH490" i="2" s="1"/>
  <c r="HH242" i="2"/>
  <c r="HH230" i="2"/>
  <c r="HH218" i="2"/>
  <c r="HH206" i="2"/>
  <c r="HH208" i="2" s="1"/>
  <c r="HH194" i="2"/>
  <c r="HH196" i="2" s="1"/>
  <c r="HH182" i="2"/>
  <c r="HH184" i="2" s="1"/>
  <c r="HH170" i="2"/>
  <c r="HH172" i="2" s="1"/>
  <c r="HH158" i="2"/>
  <c r="HH160" i="2" s="1"/>
  <c r="HH146" i="2"/>
  <c r="HH148" i="2" s="1"/>
  <c r="HH134" i="2"/>
  <c r="HH122" i="2"/>
  <c r="HH110" i="2"/>
  <c r="HH98" i="2"/>
  <c r="HH263" i="2"/>
  <c r="HH265" i="2" s="1"/>
  <c r="HH254" i="2"/>
  <c r="HH272" i="2"/>
  <c r="HH274" i="2" s="1"/>
  <c r="HH239" i="2"/>
  <c r="HH241" i="2" s="1"/>
  <c r="HH227" i="2"/>
  <c r="HH229" i="2" s="1"/>
  <c r="HH215" i="2"/>
  <c r="HH217" i="2" s="1"/>
  <c r="HH203" i="2"/>
  <c r="HH205" i="2" s="1"/>
  <c r="HH191" i="2"/>
  <c r="HH193" i="2" s="1"/>
  <c r="HH179" i="2"/>
  <c r="HH181" i="2" s="1"/>
  <c r="HH167" i="2"/>
  <c r="HH169" i="2" s="1"/>
  <c r="HH155" i="2"/>
  <c r="HH157" i="2" s="1"/>
  <c r="HH143" i="2"/>
  <c r="HH145" i="2" s="1"/>
  <c r="HH131" i="2"/>
  <c r="HH133" i="2" s="1"/>
  <c r="HH119" i="2"/>
  <c r="HH121" i="2" s="1"/>
  <c r="HH107" i="2"/>
  <c r="HH109" i="2" s="1"/>
  <c r="HH251" i="2"/>
  <c r="HH253" i="2" s="1"/>
  <c r="HH260" i="2"/>
  <c r="HH248" i="2"/>
  <c r="HH250" i="2" s="1"/>
  <c r="HH236" i="2"/>
  <c r="HH224" i="2"/>
  <c r="HH212" i="2"/>
  <c r="HH200" i="2"/>
  <c r="HH202" i="2" s="1"/>
  <c r="HH188" i="2"/>
  <c r="HH190" i="2" s="1"/>
  <c r="HH176" i="2"/>
  <c r="HH178" i="2" s="1"/>
  <c r="HH164" i="2"/>
  <c r="HH166" i="2" s="1"/>
  <c r="HH152" i="2"/>
  <c r="HH154" i="2" s="1"/>
  <c r="HH140" i="2"/>
  <c r="HH142" i="2" s="1"/>
  <c r="HH128" i="2"/>
  <c r="HH130" i="2" s="1"/>
  <c r="HH116" i="2"/>
  <c r="HH118" i="2" s="1"/>
  <c r="HH104" i="2"/>
  <c r="HH106" i="2" s="1"/>
  <c r="HH269" i="2"/>
  <c r="HH271" i="2" s="1"/>
  <c r="HH245" i="2"/>
  <c r="HH233" i="2"/>
  <c r="HH221" i="2"/>
  <c r="HH223" i="2" s="1"/>
  <c r="HH209" i="2"/>
  <c r="HH211" i="2" s="1"/>
  <c r="HH197" i="2"/>
  <c r="HH199" i="2" s="1"/>
  <c r="HH185" i="2"/>
  <c r="HH187" i="2" s="1"/>
  <c r="HH173" i="2"/>
  <c r="HH175" i="2" s="1"/>
  <c r="HH161" i="2"/>
  <c r="HH163" i="2" s="1"/>
  <c r="HH149" i="2"/>
  <c r="HH151" i="2" s="1"/>
  <c r="HH137" i="2"/>
  <c r="HH139" i="2" s="1"/>
  <c r="HH125" i="2"/>
  <c r="HH113" i="2"/>
  <c r="HH115" i="2" s="1"/>
  <c r="HH101" i="2"/>
  <c r="HH103" i="2" s="1"/>
  <c r="HH275" i="2"/>
  <c r="HH277" i="2" s="1"/>
  <c r="HH266" i="2"/>
  <c r="HH268" i="2" s="1"/>
  <c r="HH257" i="2"/>
  <c r="HH259" i="2" s="1"/>
  <c r="HH83" i="2"/>
  <c r="HH85" i="2" s="1"/>
  <c r="HH65" i="2"/>
  <c r="HH67" i="2" s="1"/>
  <c r="HH53" i="2"/>
  <c r="HH41" i="2"/>
  <c r="HH43" i="2" s="1"/>
  <c r="HH92" i="2"/>
  <c r="HH68" i="2"/>
  <c r="HH70" i="2" s="1"/>
  <c r="HH26" i="2"/>
  <c r="HH14" i="2"/>
  <c r="HH16" i="2" s="1"/>
  <c r="HH29" i="2"/>
  <c r="HH31" i="2" s="1"/>
  <c r="HH77" i="2"/>
  <c r="HH62" i="2"/>
  <c r="HH64" i="2" s="1"/>
  <c r="HH50" i="2"/>
  <c r="HH52" i="2" s="1"/>
  <c r="HH38" i="2"/>
  <c r="HH86" i="2"/>
  <c r="HH23" i="2"/>
  <c r="HH25" i="2" s="1"/>
  <c r="HH11" i="2"/>
  <c r="HH13" i="2" s="1"/>
  <c r="HH74" i="2"/>
  <c r="HH5" i="2"/>
  <c r="HH7" i="2" s="1"/>
  <c r="HH95" i="2"/>
  <c r="HH71" i="2"/>
  <c r="HH73" i="2" s="1"/>
  <c r="HH59" i="2"/>
  <c r="HH47" i="2"/>
  <c r="HH35" i="2"/>
  <c r="HH2" i="2"/>
  <c r="HH17" i="2"/>
  <c r="HH19" i="2" s="1"/>
  <c r="HH80" i="2"/>
  <c r="HH82" i="2" s="1"/>
  <c r="HH32" i="2"/>
  <c r="HH20" i="2"/>
  <c r="HH22" i="2" s="1"/>
  <c r="HH8" i="2"/>
  <c r="HH10" i="2" s="1"/>
  <c r="HH89" i="2"/>
  <c r="HH56" i="2"/>
  <c r="HH44" i="2"/>
  <c r="HI1" i="2"/>
  <c r="HE4" i="2"/>
  <c r="A11" i="8"/>
  <c r="HH421" i="2" l="1"/>
  <c r="HH100" i="2"/>
  <c r="HH352" i="2"/>
  <c r="HH637" i="2"/>
  <c r="HH1423" i="2"/>
  <c r="HH256" i="2"/>
  <c r="HH286" i="2"/>
  <c r="HH766" i="2"/>
  <c r="HH949" i="2"/>
  <c r="HH661" i="2"/>
  <c r="HH1597" i="2"/>
  <c r="HH1969" i="2"/>
  <c r="HH613" i="2"/>
  <c r="HH1153" i="2"/>
  <c r="HH1144" i="2"/>
  <c r="HH1741" i="2"/>
  <c r="HH976" i="2"/>
  <c r="HH1915" i="2"/>
  <c r="HH499" i="2"/>
  <c r="HH595" i="2"/>
  <c r="HH1324" i="2"/>
  <c r="HH337" i="2"/>
  <c r="HH631" i="2"/>
  <c r="HH478" i="2"/>
  <c r="HH376" i="2"/>
  <c r="HH235" i="2"/>
  <c r="HH262" i="2"/>
  <c r="HH1279" i="2"/>
  <c r="HH1522" i="2"/>
  <c r="HH1066" i="2"/>
  <c r="HH1516" i="2"/>
  <c r="HH1366" i="2"/>
  <c r="HH1888" i="2"/>
  <c r="HH334" i="2"/>
  <c r="HH91" i="2"/>
  <c r="HH136" i="2"/>
  <c r="HH742" i="2"/>
  <c r="HH562" i="2"/>
  <c r="HH469" i="2"/>
  <c r="HH727" i="2"/>
  <c r="HH940" i="2"/>
  <c r="HH712" i="2"/>
  <c r="HH1990" i="2"/>
  <c r="HH601" i="2"/>
  <c r="HH1687" i="2"/>
  <c r="HH1639" i="2"/>
  <c r="HH1999" i="2"/>
  <c r="HH1738" i="2"/>
  <c r="HH1126" i="2"/>
  <c r="HH127" i="2"/>
  <c r="HH1132" i="2"/>
  <c r="HH1093" i="2"/>
  <c r="HH1744" i="2"/>
  <c r="HH76" i="2"/>
  <c r="HH424" i="2"/>
  <c r="HH1246" i="2"/>
  <c r="HH994" i="2"/>
  <c r="HH49" i="2"/>
  <c r="HH1720" i="2"/>
  <c r="HH1807" i="2"/>
  <c r="HH622" i="2"/>
  <c r="HH58" i="2"/>
  <c r="HH1489" i="2"/>
  <c r="HH745" i="2"/>
  <c r="HH88" i="2"/>
  <c r="HH547" i="2"/>
  <c r="HH1270" i="2"/>
  <c r="HH1351" i="2"/>
  <c r="HH2014" i="2"/>
  <c r="HH28" i="2"/>
  <c r="HH988" i="2"/>
  <c r="HH628" i="2"/>
  <c r="HH1012" i="2"/>
  <c r="HH1108" i="2"/>
  <c r="HH1960" i="2"/>
  <c r="HH1300" i="2"/>
  <c r="HH1375" i="2"/>
  <c r="HH1591" i="2"/>
  <c r="HH1909" i="2"/>
  <c r="HH1987" i="2"/>
  <c r="HH433" i="2"/>
  <c r="HH214" i="2"/>
  <c r="HH232" i="2"/>
  <c r="HH451" i="2"/>
  <c r="HH1519" i="2"/>
  <c r="HH94" i="2"/>
  <c r="HH520" i="2"/>
  <c r="HH1255" i="2"/>
  <c r="HH280" i="2"/>
  <c r="HH391" i="2"/>
  <c r="HH784" i="2"/>
  <c r="HH481" i="2"/>
  <c r="HH862" i="2"/>
  <c r="HH973" i="2"/>
  <c r="HH331" i="2"/>
  <c r="HH1897" i="2"/>
  <c r="HH439" i="2"/>
  <c r="HH1426" i="2"/>
  <c r="HH1810" i="2"/>
  <c r="HH46" i="2"/>
  <c r="HH1495" i="2"/>
  <c r="HH2005" i="2"/>
  <c r="HH1849" i="2"/>
  <c r="HH664" i="2"/>
  <c r="HH1729" i="2"/>
  <c r="HH1819" i="2"/>
  <c r="HH574" i="2"/>
  <c r="HH1825" i="2"/>
  <c r="HH1642" i="2"/>
  <c r="HH1834" i="2"/>
  <c r="HH1813" i="2"/>
  <c r="HH1804" i="2"/>
  <c r="HH1156" i="2"/>
  <c r="HH1663" i="2"/>
  <c r="HH1057" i="2"/>
  <c r="HH226" i="2"/>
  <c r="HH616" i="2"/>
  <c r="HH1906" i="2"/>
  <c r="HH238" i="2"/>
  <c r="HH1528" i="2"/>
  <c r="HH79" i="2"/>
  <c r="HH964" i="2"/>
  <c r="HH301" i="2"/>
  <c r="HH124" i="2"/>
  <c r="HH1507" i="2"/>
  <c r="HH1837" i="2"/>
  <c r="HH1453" i="2"/>
  <c r="HH1411" i="2"/>
  <c r="HH1822" i="2"/>
  <c r="HH1900" i="2"/>
  <c r="HH514" i="2"/>
  <c r="HH1978" i="2"/>
  <c r="HH1984" i="2"/>
  <c r="HH1102" i="2"/>
  <c r="HH304" i="2"/>
  <c r="HH706" i="2"/>
  <c r="HH409" i="2"/>
  <c r="HH655" i="2"/>
  <c r="HH412" i="2"/>
  <c r="HH328" i="2"/>
  <c r="HH1942" i="2"/>
  <c r="HH37" i="2"/>
  <c r="HH1669" i="2"/>
  <c r="HH859" i="2"/>
  <c r="HH1045" i="2"/>
  <c r="HH1030" i="2"/>
  <c r="HH1567" i="2"/>
  <c r="HH244" i="2"/>
  <c r="HH1357" i="2"/>
  <c r="HH607" i="2"/>
  <c r="HH61" i="2"/>
  <c r="HH379" i="2"/>
  <c r="HH97" i="2"/>
  <c r="HH55" i="2"/>
  <c r="HH448" i="2"/>
  <c r="HH1435" i="2"/>
  <c r="HH919" i="2"/>
  <c r="HH1204" i="2"/>
  <c r="HH721" i="2"/>
  <c r="HH1588" i="2"/>
  <c r="HH220" i="2"/>
  <c r="HH1645" i="2"/>
  <c r="HH649" i="2"/>
  <c r="HH688" i="2"/>
  <c r="HH1363" i="2"/>
  <c r="HH112" i="2"/>
  <c r="HH1417" i="2"/>
  <c r="HH1006" i="2"/>
  <c r="HH1333" i="2"/>
  <c r="HH844" i="2"/>
  <c r="HH586" i="2"/>
  <c r="HH40" i="2"/>
  <c r="HH298" i="2"/>
  <c r="HH247" i="2"/>
  <c r="HH34" i="2"/>
  <c r="HH1438" i="2"/>
  <c r="HH1975" i="2"/>
  <c r="HI2057" i="2"/>
  <c r="HI2059" i="2" s="1"/>
  <c r="HI2045" i="2"/>
  <c r="HI2047" i="2" s="1"/>
  <c r="HI2033" i="2"/>
  <c r="HI2035" i="2" s="1"/>
  <c r="HI2021" i="2"/>
  <c r="HI2023" i="2" s="1"/>
  <c r="HI2009" i="2"/>
  <c r="HI2011" i="2" s="1"/>
  <c r="HI1997" i="2"/>
  <c r="HI1999" i="2" s="1"/>
  <c r="HI1985" i="2"/>
  <c r="HI1987" i="2" s="1"/>
  <c r="HI1973" i="2"/>
  <c r="HI1975" i="2" s="1"/>
  <c r="HI2054" i="2"/>
  <c r="HI2056" i="2" s="1"/>
  <c r="HI2042" i="2"/>
  <c r="HI2044" i="2" s="1"/>
  <c r="HI2030" i="2"/>
  <c r="HI2032" i="2" s="1"/>
  <c r="HI2018" i="2"/>
  <c r="HI2020" i="2" s="1"/>
  <c r="HI2006" i="2"/>
  <c r="HI2008" i="2" s="1"/>
  <c r="HI1994" i="2"/>
  <c r="HI1996" i="2" s="1"/>
  <c r="HI1982" i="2"/>
  <c r="HI1970" i="2"/>
  <c r="HI1972" i="2" s="1"/>
  <c r="HI2051" i="2"/>
  <c r="HI2053" i="2" s="1"/>
  <c r="HI2039" i="2"/>
  <c r="HI2041" i="2" s="1"/>
  <c r="HI2027" i="2"/>
  <c r="HI2029" i="2" s="1"/>
  <c r="HI2015" i="2"/>
  <c r="HI2017" i="2" s="1"/>
  <c r="HI2003" i="2"/>
  <c r="HI2005" i="2" s="1"/>
  <c r="HI1991" i="2"/>
  <c r="HI1993" i="2" s="1"/>
  <c r="HI1979" i="2"/>
  <c r="HI1981" i="2" s="1"/>
  <c r="HI1967" i="2"/>
  <c r="HI1969" i="2" s="1"/>
  <c r="HI2048" i="2"/>
  <c r="HI2050" i="2" s="1"/>
  <c r="HI2036" i="2"/>
  <c r="HI2038" i="2" s="1"/>
  <c r="HI2024" i="2"/>
  <c r="HI2026" i="2" s="1"/>
  <c r="HI2012" i="2"/>
  <c r="HI2014" i="2" s="1"/>
  <c r="HI2000" i="2"/>
  <c r="HI2002" i="2" s="1"/>
  <c r="HI1988" i="2"/>
  <c r="HI1990" i="2" s="1"/>
  <c r="HI1976" i="2"/>
  <c r="HI1964" i="2"/>
  <c r="HI1966" i="2" s="1"/>
  <c r="HI1949" i="2"/>
  <c r="HI1951" i="2" s="1"/>
  <c r="HI1937" i="2"/>
  <c r="HI1939" i="2" s="1"/>
  <c r="HI1925" i="2"/>
  <c r="HI1927" i="2" s="1"/>
  <c r="HI1913" i="2"/>
  <c r="HI1915" i="2" s="1"/>
  <c r="HI1961" i="2"/>
  <c r="HI1963" i="2" s="1"/>
  <c r="HI1958" i="2"/>
  <c r="HI1946" i="2"/>
  <c r="HI1948" i="2" s="1"/>
  <c r="HI1934" i="2"/>
  <c r="HI1936" i="2" s="1"/>
  <c r="HI1904" i="2"/>
  <c r="HI1892" i="2"/>
  <c r="HI1894" i="2" s="1"/>
  <c r="HI1880" i="2"/>
  <c r="HI1882" i="2" s="1"/>
  <c r="HI1868" i="2"/>
  <c r="HI1870" i="2" s="1"/>
  <c r="HI1955" i="2"/>
  <c r="HI1957" i="2" s="1"/>
  <c r="HI1931" i="2"/>
  <c r="HI1933" i="2" s="1"/>
  <c r="HI1922" i="2"/>
  <c r="HI1924" i="2" s="1"/>
  <c r="HI1919" i="2"/>
  <c r="HI1921" i="2" s="1"/>
  <c r="HI1916" i="2"/>
  <c r="HI1918" i="2" s="1"/>
  <c r="HI1943" i="2"/>
  <c r="HI1945" i="2" s="1"/>
  <c r="HI1901" i="2"/>
  <c r="HI1903" i="2" s="1"/>
  <c r="HI1889" i="2"/>
  <c r="HI1891" i="2" s="1"/>
  <c r="HI1877" i="2"/>
  <c r="HI1879" i="2" s="1"/>
  <c r="HI1865" i="2"/>
  <c r="HI1867" i="2" s="1"/>
  <c r="HI1952" i="2"/>
  <c r="HI1898" i="2"/>
  <c r="HI1886" i="2"/>
  <c r="HI1874" i="2"/>
  <c r="HI1876" i="2" s="1"/>
  <c r="HI1862" i="2"/>
  <c r="HI1864" i="2" s="1"/>
  <c r="HI1940" i="2"/>
  <c r="HI1895" i="2"/>
  <c r="HI1883" i="2"/>
  <c r="HI1885" i="2" s="1"/>
  <c r="HI1871" i="2"/>
  <c r="HI1873" i="2" s="1"/>
  <c r="HI1928" i="2"/>
  <c r="HI1930" i="2" s="1"/>
  <c r="HI1910" i="2"/>
  <c r="HI1912" i="2" s="1"/>
  <c r="HI1847" i="2"/>
  <c r="HI1835" i="2"/>
  <c r="HI1823" i="2"/>
  <c r="HI1825" i="2" s="1"/>
  <c r="HI1811" i="2"/>
  <c r="HI1799" i="2"/>
  <c r="HI1801" i="2" s="1"/>
  <c r="HI1787" i="2"/>
  <c r="HI1789" i="2" s="1"/>
  <c r="HI1775" i="2"/>
  <c r="HI1777" i="2" s="1"/>
  <c r="HI1844" i="2"/>
  <c r="HI1846" i="2" s="1"/>
  <c r="HI1832" i="2"/>
  <c r="HI1820" i="2"/>
  <c r="HI1808" i="2"/>
  <c r="HI1796" i="2"/>
  <c r="HI1798" i="2" s="1"/>
  <c r="HI1784" i="2"/>
  <c r="HI1786" i="2" s="1"/>
  <c r="HI1772" i="2"/>
  <c r="HI1774" i="2" s="1"/>
  <c r="HI1859" i="2"/>
  <c r="HI1861" i="2" s="1"/>
  <c r="HI1853" i="2"/>
  <c r="HI1855" i="2" s="1"/>
  <c r="HI1841" i="2"/>
  <c r="HI1843" i="2" s="1"/>
  <c r="HI1829" i="2"/>
  <c r="HI1831" i="2" s="1"/>
  <c r="HI1817" i="2"/>
  <c r="HI1805" i="2"/>
  <c r="HI1793" i="2"/>
  <c r="HI1795" i="2" s="1"/>
  <c r="HI1781" i="2"/>
  <c r="HI1783" i="2" s="1"/>
  <c r="HI1769" i="2"/>
  <c r="HI1771" i="2" s="1"/>
  <c r="HI1856" i="2"/>
  <c r="HI1858" i="2" s="1"/>
  <c r="HI1850" i="2"/>
  <c r="HI1852" i="2" s="1"/>
  <c r="HI1838" i="2"/>
  <c r="HI1840" i="2" s="1"/>
  <c r="HI1826" i="2"/>
  <c r="HI1828" i="2" s="1"/>
  <c r="HI1814" i="2"/>
  <c r="HI1816" i="2" s="1"/>
  <c r="HI1802" i="2"/>
  <c r="HI1790" i="2"/>
  <c r="HI1792" i="2" s="1"/>
  <c r="HI1778" i="2"/>
  <c r="HI1780" i="2" s="1"/>
  <c r="HI1766" i="2"/>
  <c r="HI1768" i="2" s="1"/>
  <c r="HI1907" i="2"/>
  <c r="HI1754" i="2"/>
  <c r="HI1756" i="2" s="1"/>
  <c r="HI1742" i="2"/>
  <c r="HI1744" i="2" s="1"/>
  <c r="HI1730" i="2"/>
  <c r="HI1732" i="2" s="1"/>
  <c r="HI1718" i="2"/>
  <c r="HI1720" i="2" s="1"/>
  <c r="HI1706" i="2"/>
  <c r="HI1708" i="2" s="1"/>
  <c r="HI1694" i="2"/>
  <c r="HI1696" i="2" s="1"/>
  <c r="HI1682" i="2"/>
  <c r="HI1684" i="2" s="1"/>
  <c r="HI1751" i="2"/>
  <c r="HI1753" i="2" s="1"/>
  <c r="HI1739" i="2"/>
  <c r="HI1727" i="2"/>
  <c r="HI1715" i="2"/>
  <c r="HI1717" i="2" s="1"/>
  <c r="HI1703" i="2"/>
  <c r="HI1705" i="2" s="1"/>
  <c r="HI1691" i="2"/>
  <c r="HI1693" i="2" s="1"/>
  <c r="HI1679" i="2"/>
  <c r="HI1681" i="2" s="1"/>
  <c r="HI1763" i="2"/>
  <c r="HI1765" i="2" s="1"/>
  <c r="HI1760" i="2"/>
  <c r="HI1762" i="2" s="1"/>
  <c r="HI1748" i="2"/>
  <c r="HI1750" i="2" s="1"/>
  <c r="HI1736" i="2"/>
  <c r="HI1724" i="2"/>
  <c r="HI1726" i="2" s="1"/>
  <c r="HI1712" i="2"/>
  <c r="HI1714" i="2" s="1"/>
  <c r="HI1757" i="2"/>
  <c r="HI1759" i="2" s="1"/>
  <c r="HI1745" i="2"/>
  <c r="HI1747" i="2" s="1"/>
  <c r="HI1733" i="2"/>
  <c r="HI1735" i="2" s="1"/>
  <c r="HI1721" i="2"/>
  <c r="HI1723" i="2" s="1"/>
  <c r="HI1709" i="2"/>
  <c r="HI1711" i="2" s="1"/>
  <c r="HI1697" i="2"/>
  <c r="HI1699" i="2" s="1"/>
  <c r="HI1685" i="2"/>
  <c r="HI1673" i="2"/>
  <c r="HI1675" i="2" s="1"/>
  <c r="HI1670" i="2"/>
  <c r="HI1672" i="2" s="1"/>
  <c r="HI1667" i="2"/>
  <c r="HI1655" i="2"/>
  <c r="HI1657" i="2" s="1"/>
  <c r="HI1643" i="2"/>
  <c r="HI1631" i="2"/>
  <c r="HI1633" i="2" s="1"/>
  <c r="HI1619" i="2"/>
  <c r="HI1621" i="2" s="1"/>
  <c r="HI1607" i="2"/>
  <c r="HI1609" i="2" s="1"/>
  <c r="HI1595" i="2"/>
  <c r="HI1597" i="2" s="1"/>
  <c r="HI1583" i="2"/>
  <c r="HI1585" i="2" s="1"/>
  <c r="HI1664" i="2"/>
  <c r="HI1666" i="2" s="1"/>
  <c r="HI1652" i="2"/>
  <c r="HI1654" i="2" s="1"/>
  <c r="HI1640" i="2"/>
  <c r="HI1628" i="2"/>
  <c r="HI1630" i="2" s="1"/>
  <c r="HI1616" i="2"/>
  <c r="HI1618" i="2" s="1"/>
  <c r="HI1604" i="2"/>
  <c r="HI1606" i="2" s="1"/>
  <c r="HI1592" i="2"/>
  <c r="HI1594" i="2" s="1"/>
  <c r="HI1580" i="2"/>
  <c r="HI1582" i="2" s="1"/>
  <c r="HI1676" i="2"/>
  <c r="HI1678" i="2" s="1"/>
  <c r="HI1700" i="2"/>
  <c r="HI1702" i="2" s="1"/>
  <c r="HI1661" i="2"/>
  <c r="HI1649" i="2"/>
  <c r="HI1651" i="2" s="1"/>
  <c r="HI1637" i="2"/>
  <c r="HI1625" i="2"/>
  <c r="HI1627" i="2" s="1"/>
  <c r="HI1613" i="2"/>
  <c r="HI1615" i="2" s="1"/>
  <c r="HI1601" i="2"/>
  <c r="HI1603" i="2" s="1"/>
  <c r="HI1589" i="2"/>
  <c r="HI1688" i="2"/>
  <c r="HI1690" i="2" s="1"/>
  <c r="HI1658" i="2"/>
  <c r="HI1660" i="2" s="1"/>
  <c r="HI1646" i="2"/>
  <c r="HI1648" i="2" s="1"/>
  <c r="HI1634" i="2"/>
  <c r="HI1636" i="2" s="1"/>
  <c r="HI1622" i="2"/>
  <c r="HI1624" i="2" s="1"/>
  <c r="HI1610" i="2"/>
  <c r="HI1612" i="2" s="1"/>
  <c r="HI1598" i="2"/>
  <c r="HI1600" i="2" s="1"/>
  <c r="HI1586" i="2"/>
  <c r="HI1565" i="2"/>
  <c r="HI1553" i="2"/>
  <c r="HI1555" i="2" s="1"/>
  <c r="HI1541" i="2"/>
  <c r="HI1543" i="2" s="1"/>
  <c r="HI1529" i="2"/>
  <c r="HI1531" i="2" s="1"/>
  <c r="HI1517" i="2"/>
  <c r="HI1505" i="2"/>
  <c r="HI1493" i="2"/>
  <c r="HI1481" i="2"/>
  <c r="HI1483" i="2" s="1"/>
  <c r="HI1562" i="2"/>
  <c r="HI1564" i="2" s="1"/>
  <c r="HI1550" i="2"/>
  <c r="HI1552" i="2" s="1"/>
  <c r="HI1538" i="2"/>
  <c r="HI1540" i="2" s="1"/>
  <c r="HI1526" i="2"/>
  <c r="HI1514" i="2"/>
  <c r="HI1502" i="2"/>
  <c r="HI1504" i="2" s="1"/>
  <c r="HI1490" i="2"/>
  <c r="HI1492" i="2" s="1"/>
  <c r="HI1574" i="2"/>
  <c r="HI1576" i="2" s="1"/>
  <c r="HI1571" i="2"/>
  <c r="HI1573" i="2" s="1"/>
  <c r="HI1559" i="2"/>
  <c r="HI1561" i="2" s="1"/>
  <c r="HI1547" i="2"/>
  <c r="HI1549" i="2" s="1"/>
  <c r="HI1535" i="2"/>
  <c r="HI1537" i="2" s="1"/>
  <c r="HI1523" i="2"/>
  <c r="HI1525" i="2" s="1"/>
  <c r="HI1511" i="2"/>
  <c r="HI1513" i="2" s="1"/>
  <c r="HI1499" i="2"/>
  <c r="HI1501" i="2" s="1"/>
  <c r="HI1487" i="2"/>
  <c r="HI1577" i="2"/>
  <c r="HI1579" i="2" s="1"/>
  <c r="HI1568" i="2"/>
  <c r="HI1570" i="2" s="1"/>
  <c r="HI1556" i="2"/>
  <c r="HI1558" i="2" s="1"/>
  <c r="HI1544" i="2"/>
  <c r="HI1546" i="2" s="1"/>
  <c r="HI1532" i="2"/>
  <c r="HI1534" i="2" s="1"/>
  <c r="HI1520" i="2"/>
  <c r="HI1508" i="2"/>
  <c r="HI1510" i="2" s="1"/>
  <c r="HI1496" i="2"/>
  <c r="HI1498" i="2" s="1"/>
  <c r="HI1484" i="2"/>
  <c r="HI1486" i="2" s="1"/>
  <c r="HI1478" i="2"/>
  <c r="HI1480" i="2" s="1"/>
  <c r="HI1475" i="2"/>
  <c r="HI1477" i="2" s="1"/>
  <c r="HI1463" i="2"/>
  <c r="HI1465" i="2" s="1"/>
  <c r="HI1451" i="2"/>
  <c r="HI1439" i="2"/>
  <c r="HI1441" i="2" s="1"/>
  <c r="HI1427" i="2"/>
  <c r="HI1429" i="2" s="1"/>
  <c r="HI1415" i="2"/>
  <c r="HI1403" i="2"/>
  <c r="HI1405" i="2" s="1"/>
  <c r="HI1391" i="2"/>
  <c r="HI1393" i="2" s="1"/>
  <c r="HI1472" i="2"/>
  <c r="HI1474" i="2" s="1"/>
  <c r="HI1460" i="2"/>
  <c r="HI1462" i="2" s="1"/>
  <c r="HI1448" i="2"/>
  <c r="HI1450" i="2" s="1"/>
  <c r="HI1436" i="2"/>
  <c r="HI1424" i="2"/>
  <c r="HI1412" i="2"/>
  <c r="HI1414" i="2" s="1"/>
  <c r="HI1400" i="2"/>
  <c r="HI1402" i="2" s="1"/>
  <c r="HI1388" i="2"/>
  <c r="HI1390" i="2" s="1"/>
  <c r="HI1469" i="2"/>
  <c r="HI1471" i="2" s="1"/>
  <c r="HI1457" i="2"/>
  <c r="HI1459" i="2" s="1"/>
  <c r="HI1445" i="2"/>
  <c r="HI1447" i="2" s="1"/>
  <c r="HI1433" i="2"/>
  <c r="HI1421" i="2"/>
  <c r="HI1423" i="2" s="1"/>
  <c r="HI1409" i="2"/>
  <c r="HI1397" i="2"/>
  <c r="HI1399" i="2" s="1"/>
  <c r="HI1385" i="2"/>
  <c r="HI1387" i="2" s="1"/>
  <c r="HI1466" i="2"/>
  <c r="HI1468" i="2" s="1"/>
  <c r="HI1454" i="2"/>
  <c r="HI1456" i="2" s="1"/>
  <c r="HI1442" i="2"/>
  <c r="HI1444" i="2" s="1"/>
  <c r="HI1430" i="2"/>
  <c r="HI1432" i="2" s="1"/>
  <c r="HI1418" i="2"/>
  <c r="HI1420" i="2" s="1"/>
  <c r="HI1406" i="2"/>
  <c r="HI1408" i="2" s="1"/>
  <c r="HI1394" i="2"/>
  <c r="HI1396" i="2" s="1"/>
  <c r="HI1382" i="2"/>
  <c r="HI1384" i="2" s="1"/>
  <c r="HI1370" i="2"/>
  <c r="HI1372" i="2" s="1"/>
  <c r="HI1358" i="2"/>
  <c r="HI1360" i="2" s="1"/>
  <c r="HI1346" i="2"/>
  <c r="HI1348" i="2" s="1"/>
  <c r="HI1334" i="2"/>
  <c r="HI1336" i="2" s="1"/>
  <c r="HI1322" i="2"/>
  <c r="HI1310" i="2"/>
  <c r="HI1312" i="2" s="1"/>
  <c r="HI1298" i="2"/>
  <c r="HI1286" i="2"/>
  <c r="HI1288" i="2" s="1"/>
  <c r="HI1274" i="2"/>
  <c r="HI1276" i="2" s="1"/>
  <c r="HI1262" i="2"/>
  <c r="HI1264" i="2" s="1"/>
  <c r="HI1250" i="2"/>
  <c r="HI1252" i="2" s="1"/>
  <c r="HI1238" i="2"/>
  <c r="HI1240" i="2" s="1"/>
  <c r="HI1226" i="2"/>
  <c r="HI1228" i="2" s="1"/>
  <c r="HI1214" i="2"/>
  <c r="HI1216" i="2" s="1"/>
  <c r="HI1202" i="2"/>
  <c r="HI1190" i="2"/>
  <c r="HI1192" i="2" s="1"/>
  <c r="HI1379" i="2"/>
  <c r="HI1381" i="2" s="1"/>
  <c r="HI1367" i="2"/>
  <c r="HI1369" i="2" s="1"/>
  <c r="HI1355" i="2"/>
  <c r="HI1343" i="2"/>
  <c r="HI1345" i="2" s="1"/>
  <c r="HI1331" i="2"/>
  <c r="HI1319" i="2"/>
  <c r="HI1321" i="2" s="1"/>
  <c r="HI1307" i="2"/>
  <c r="HI1309" i="2" s="1"/>
  <c r="HI1295" i="2"/>
  <c r="HI1297" i="2" s="1"/>
  <c r="HI1283" i="2"/>
  <c r="HI1285" i="2" s="1"/>
  <c r="HI1271" i="2"/>
  <c r="HI1273" i="2" s="1"/>
  <c r="HI1259" i="2"/>
  <c r="HI1261" i="2" s="1"/>
  <c r="HI1247" i="2"/>
  <c r="HI1249" i="2" s="1"/>
  <c r="HI1235" i="2"/>
  <c r="HI1237" i="2" s="1"/>
  <c r="HI1223" i="2"/>
  <c r="HI1225" i="2" s="1"/>
  <c r="HI1211" i="2"/>
  <c r="HI1213" i="2" s="1"/>
  <c r="HI1199" i="2"/>
  <c r="HI1201" i="2" s="1"/>
  <c r="HI1187" i="2"/>
  <c r="HI1189" i="2" s="1"/>
  <c r="HI1376" i="2"/>
  <c r="HI1378" i="2" s="1"/>
  <c r="HI1364" i="2"/>
  <c r="HI1352" i="2"/>
  <c r="HI1354" i="2" s="1"/>
  <c r="HI1340" i="2"/>
  <c r="HI1342" i="2" s="1"/>
  <c r="HI1328" i="2"/>
  <c r="HI1330" i="2" s="1"/>
  <c r="HI1316" i="2"/>
  <c r="HI1318" i="2" s="1"/>
  <c r="HI1304" i="2"/>
  <c r="HI1306" i="2" s="1"/>
  <c r="HI1292" i="2"/>
  <c r="HI1294" i="2" s="1"/>
  <c r="HI1280" i="2"/>
  <c r="HI1282" i="2" s="1"/>
  <c r="HI1268" i="2"/>
  <c r="HI1256" i="2"/>
  <c r="HI1258" i="2" s="1"/>
  <c r="HI1244" i="2"/>
  <c r="HI1246" i="2" s="1"/>
  <c r="HI1232" i="2"/>
  <c r="HI1234" i="2" s="1"/>
  <c r="HI1220" i="2"/>
  <c r="HI1222" i="2" s="1"/>
  <c r="HI1208" i="2"/>
  <c r="HI1210" i="2" s="1"/>
  <c r="HI1196" i="2"/>
  <c r="HI1198" i="2" s="1"/>
  <c r="HI1373" i="2"/>
  <c r="HI1375" i="2" s="1"/>
  <c r="HI1361" i="2"/>
  <c r="HI1349" i="2"/>
  <c r="HI1337" i="2"/>
  <c r="HI1339" i="2" s="1"/>
  <c r="HI1325" i="2"/>
  <c r="HI1327" i="2" s="1"/>
  <c r="HI1313" i="2"/>
  <c r="HI1315" i="2" s="1"/>
  <c r="HI1301" i="2"/>
  <c r="HI1303" i="2" s="1"/>
  <c r="HI1289" i="2"/>
  <c r="HI1291" i="2" s="1"/>
  <c r="HI1277" i="2"/>
  <c r="HI1279" i="2" s="1"/>
  <c r="HI1265" i="2"/>
  <c r="HI1267" i="2" s="1"/>
  <c r="HI1253" i="2"/>
  <c r="HI1241" i="2"/>
  <c r="HI1243" i="2" s="1"/>
  <c r="HI1229" i="2"/>
  <c r="HI1231" i="2" s="1"/>
  <c r="HI1217" i="2"/>
  <c r="HI1219" i="2" s="1"/>
  <c r="HI1205" i="2"/>
  <c r="HI1207" i="2" s="1"/>
  <c r="HI1193" i="2"/>
  <c r="HI1195" i="2" s="1"/>
  <c r="HI1175" i="2"/>
  <c r="HI1177" i="2" s="1"/>
  <c r="HI1163" i="2"/>
  <c r="HI1165" i="2" s="1"/>
  <c r="HI1151" i="2"/>
  <c r="HI1153" i="2" s="1"/>
  <c r="HI1139" i="2"/>
  <c r="HI1141" i="2" s="1"/>
  <c r="HI1127" i="2"/>
  <c r="HI1129" i="2" s="1"/>
  <c r="HI1115" i="2"/>
  <c r="HI1117" i="2" s="1"/>
  <c r="HI1103" i="2"/>
  <c r="HI1105" i="2" s="1"/>
  <c r="HI1091" i="2"/>
  <c r="HI1093" i="2" s="1"/>
  <c r="HI1079" i="2"/>
  <c r="HI1081" i="2" s="1"/>
  <c r="HI1067" i="2"/>
  <c r="HI1069" i="2" s="1"/>
  <c r="HI1055" i="2"/>
  <c r="HI1043" i="2"/>
  <c r="HI1031" i="2"/>
  <c r="HI1033" i="2" s="1"/>
  <c r="HI1019" i="2"/>
  <c r="HI1021" i="2" s="1"/>
  <c r="HI1184" i="2"/>
  <c r="HI1186" i="2" s="1"/>
  <c r="HI1172" i="2"/>
  <c r="HI1174" i="2" s="1"/>
  <c r="HI1160" i="2"/>
  <c r="HI1162" i="2" s="1"/>
  <c r="HI1148" i="2"/>
  <c r="HI1150" i="2" s="1"/>
  <c r="HI1136" i="2"/>
  <c r="HI1138" i="2" s="1"/>
  <c r="HI1124" i="2"/>
  <c r="HI1126" i="2" s="1"/>
  <c r="HI1112" i="2"/>
  <c r="HI1114" i="2" s="1"/>
  <c r="HI1100" i="2"/>
  <c r="HI1088" i="2"/>
  <c r="HI1090" i="2" s="1"/>
  <c r="HI1076" i="2"/>
  <c r="HI1078" i="2" s="1"/>
  <c r="HI1064" i="2"/>
  <c r="HI1052" i="2"/>
  <c r="HI1054" i="2" s="1"/>
  <c r="HI1040" i="2"/>
  <c r="HI1042" i="2" s="1"/>
  <c r="HI1028" i="2"/>
  <c r="HI1016" i="2"/>
  <c r="HI1018" i="2" s="1"/>
  <c r="HI1004" i="2"/>
  <c r="HI1181" i="2"/>
  <c r="HI1183" i="2" s="1"/>
  <c r="HI1169" i="2"/>
  <c r="HI1171" i="2" s="1"/>
  <c r="HI1157" i="2"/>
  <c r="HI1159" i="2" s="1"/>
  <c r="HI1145" i="2"/>
  <c r="HI1147" i="2" s="1"/>
  <c r="HI1133" i="2"/>
  <c r="HI1135" i="2" s="1"/>
  <c r="HI1121" i="2"/>
  <c r="HI1123" i="2" s="1"/>
  <c r="HI1109" i="2"/>
  <c r="HI1111" i="2" s="1"/>
  <c r="HI1097" i="2"/>
  <c r="HI1099" i="2" s="1"/>
  <c r="HI1085" i="2"/>
  <c r="HI1087" i="2" s="1"/>
  <c r="HI1073" i="2"/>
  <c r="HI1075" i="2" s="1"/>
  <c r="HI1061" i="2"/>
  <c r="HI1063" i="2" s="1"/>
  <c r="HI1049" i="2"/>
  <c r="HI1051" i="2" s="1"/>
  <c r="HI1037" i="2"/>
  <c r="HI1039" i="2" s="1"/>
  <c r="HI1025" i="2"/>
  <c r="HI1027" i="2" s="1"/>
  <c r="HI1013" i="2"/>
  <c r="HI1015" i="2" s="1"/>
  <c r="HI1001" i="2"/>
  <c r="HI1003" i="2" s="1"/>
  <c r="HI989" i="2"/>
  <c r="HI991" i="2" s="1"/>
  <c r="HI1178" i="2"/>
  <c r="HI1180" i="2" s="1"/>
  <c r="HI1166" i="2"/>
  <c r="HI1168" i="2" s="1"/>
  <c r="HI1154" i="2"/>
  <c r="HI1142" i="2"/>
  <c r="HI1144" i="2" s="1"/>
  <c r="HI1130" i="2"/>
  <c r="HI1132" i="2" s="1"/>
  <c r="HI1118" i="2"/>
  <c r="HI1120" i="2" s="1"/>
  <c r="HI1106" i="2"/>
  <c r="HI1108" i="2" s="1"/>
  <c r="HI1094" i="2"/>
  <c r="HI1096" i="2" s="1"/>
  <c r="HI1082" i="2"/>
  <c r="HI1084" i="2" s="1"/>
  <c r="HI1070" i="2"/>
  <c r="HI1072" i="2" s="1"/>
  <c r="HI1058" i="2"/>
  <c r="HI1060" i="2" s="1"/>
  <c r="HI1046" i="2"/>
  <c r="HI1048" i="2" s="1"/>
  <c r="HI1034" i="2"/>
  <c r="HI1036" i="2" s="1"/>
  <c r="HI1022" i="2"/>
  <c r="HI1024" i="2" s="1"/>
  <c r="HI1010" i="2"/>
  <c r="HI998" i="2"/>
  <c r="HI1000" i="2" s="1"/>
  <c r="HI986" i="2"/>
  <c r="HI974" i="2"/>
  <c r="HI976" i="2" s="1"/>
  <c r="HI962" i="2"/>
  <c r="HI950" i="2"/>
  <c r="HI952" i="2" s="1"/>
  <c r="HI938" i="2"/>
  <c r="HI940" i="2" s="1"/>
  <c r="HI926" i="2"/>
  <c r="HI928" i="2" s="1"/>
  <c r="HI914" i="2"/>
  <c r="HI916" i="2" s="1"/>
  <c r="HI902" i="2"/>
  <c r="HI904" i="2" s="1"/>
  <c r="HI890" i="2"/>
  <c r="HI892" i="2" s="1"/>
  <c r="HI878" i="2"/>
  <c r="HI880" i="2" s="1"/>
  <c r="HI866" i="2"/>
  <c r="HI868" i="2" s="1"/>
  <c r="HI854" i="2"/>
  <c r="HI856" i="2" s="1"/>
  <c r="HI842" i="2"/>
  <c r="HI830" i="2"/>
  <c r="HI832" i="2" s="1"/>
  <c r="HI818" i="2"/>
  <c r="HI820" i="2" s="1"/>
  <c r="HI1007" i="2"/>
  <c r="HI1009" i="2" s="1"/>
  <c r="HI983" i="2"/>
  <c r="HI985" i="2" s="1"/>
  <c r="HI971" i="2"/>
  <c r="HI959" i="2"/>
  <c r="HI961" i="2" s="1"/>
  <c r="HI947" i="2"/>
  <c r="HI949" i="2" s="1"/>
  <c r="HI935" i="2"/>
  <c r="HI937" i="2" s="1"/>
  <c r="HI923" i="2"/>
  <c r="HI925" i="2" s="1"/>
  <c r="HI911" i="2"/>
  <c r="HI913" i="2" s="1"/>
  <c r="HI899" i="2"/>
  <c r="HI901" i="2" s="1"/>
  <c r="HI887" i="2"/>
  <c r="HI889" i="2" s="1"/>
  <c r="HI875" i="2"/>
  <c r="HI877" i="2" s="1"/>
  <c r="HI863" i="2"/>
  <c r="HI865" i="2" s="1"/>
  <c r="HI851" i="2"/>
  <c r="HI853" i="2" s="1"/>
  <c r="HI839" i="2"/>
  <c r="HI841" i="2" s="1"/>
  <c r="HI827" i="2"/>
  <c r="HI829" i="2" s="1"/>
  <c r="HI815" i="2"/>
  <c r="HI817" i="2" s="1"/>
  <c r="HI803" i="2"/>
  <c r="HI805" i="2" s="1"/>
  <c r="HI992" i="2"/>
  <c r="HI980" i="2"/>
  <c r="HI982" i="2" s="1"/>
  <c r="HI968" i="2"/>
  <c r="HI970" i="2" s="1"/>
  <c r="HI956" i="2"/>
  <c r="HI958" i="2" s="1"/>
  <c r="HI944" i="2"/>
  <c r="HI946" i="2" s="1"/>
  <c r="HI932" i="2"/>
  <c r="HI934" i="2" s="1"/>
  <c r="HI920" i="2"/>
  <c r="HI922" i="2" s="1"/>
  <c r="HI908" i="2"/>
  <c r="HI910" i="2" s="1"/>
  <c r="HI896" i="2"/>
  <c r="HI898" i="2" s="1"/>
  <c r="HI884" i="2"/>
  <c r="HI886" i="2" s="1"/>
  <c r="HI872" i="2"/>
  <c r="HI874" i="2" s="1"/>
  <c r="HI860" i="2"/>
  <c r="HI848" i="2"/>
  <c r="HI850" i="2" s="1"/>
  <c r="HI836" i="2"/>
  <c r="HI838" i="2" s="1"/>
  <c r="HI824" i="2"/>
  <c r="HI826" i="2" s="1"/>
  <c r="HI995" i="2"/>
  <c r="HI997" i="2" s="1"/>
  <c r="HI977" i="2"/>
  <c r="HI979" i="2" s="1"/>
  <c r="HI965" i="2"/>
  <c r="HI967" i="2" s="1"/>
  <c r="HI953" i="2"/>
  <c r="HI955" i="2" s="1"/>
  <c r="HI941" i="2"/>
  <c r="HI943" i="2" s="1"/>
  <c r="HI929" i="2"/>
  <c r="HI931" i="2" s="1"/>
  <c r="HI788" i="2"/>
  <c r="HI790" i="2" s="1"/>
  <c r="HI776" i="2"/>
  <c r="HI778" i="2" s="1"/>
  <c r="HI764" i="2"/>
  <c r="HI752" i="2"/>
  <c r="HI754" i="2" s="1"/>
  <c r="HI740" i="2"/>
  <c r="HI742" i="2" s="1"/>
  <c r="HI728" i="2"/>
  <c r="HI730" i="2" s="1"/>
  <c r="HI893" i="2"/>
  <c r="HI895" i="2" s="1"/>
  <c r="HI845" i="2"/>
  <c r="HI847" i="2" s="1"/>
  <c r="HI800" i="2"/>
  <c r="HI802" i="2" s="1"/>
  <c r="HI812" i="2"/>
  <c r="HI814" i="2" s="1"/>
  <c r="HI797" i="2"/>
  <c r="HI799" i="2" s="1"/>
  <c r="HI785" i="2"/>
  <c r="HI787" i="2" s="1"/>
  <c r="HI773" i="2"/>
  <c r="HI775" i="2" s="1"/>
  <c r="HI761" i="2"/>
  <c r="HI763" i="2" s="1"/>
  <c r="HI749" i="2"/>
  <c r="HI751" i="2" s="1"/>
  <c r="HI737" i="2"/>
  <c r="HI739" i="2" s="1"/>
  <c r="HI725" i="2"/>
  <c r="HI713" i="2"/>
  <c r="HI715" i="2" s="1"/>
  <c r="HI701" i="2"/>
  <c r="HI703" i="2" s="1"/>
  <c r="HI689" i="2"/>
  <c r="HI691" i="2" s="1"/>
  <c r="HI677" i="2"/>
  <c r="HI679" i="2" s="1"/>
  <c r="HI665" i="2"/>
  <c r="HI667" i="2" s="1"/>
  <c r="HI653" i="2"/>
  <c r="HI641" i="2"/>
  <c r="HI643" i="2" s="1"/>
  <c r="HI629" i="2"/>
  <c r="HI617" i="2"/>
  <c r="HI619" i="2" s="1"/>
  <c r="HI881" i="2"/>
  <c r="HI883" i="2" s="1"/>
  <c r="HI833" i="2"/>
  <c r="HI835" i="2" s="1"/>
  <c r="HI782" i="2"/>
  <c r="HI770" i="2"/>
  <c r="HI772" i="2" s="1"/>
  <c r="HI758" i="2"/>
  <c r="HI760" i="2" s="1"/>
  <c r="HI746" i="2"/>
  <c r="HI748" i="2" s="1"/>
  <c r="HI734" i="2"/>
  <c r="HI736" i="2" s="1"/>
  <c r="HI722" i="2"/>
  <c r="HI724" i="2" s="1"/>
  <c r="HI710" i="2"/>
  <c r="HI698" i="2"/>
  <c r="HI700" i="2" s="1"/>
  <c r="HI686" i="2"/>
  <c r="HI674" i="2"/>
  <c r="HI676" i="2" s="1"/>
  <c r="HI662" i="2"/>
  <c r="HI650" i="2"/>
  <c r="HI652" i="2" s="1"/>
  <c r="HI638" i="2"/>
  <c r="HI640" i="2" s="1"/>
  <c r="HI626" i="2"/>
  <c r="HI614" i="2"/>
  <c r="HI917" i="2"/>
  <c r="HI869" i="2"/>
  <c r="HI871" i="2" s="1"/>
  <c r="HI821" i="2"/>
  <c r="HI823" i="2" s="1"/>
  <c r="HI806" i="2"/>
  <c r="HI808" i="2" s="1"/>
  <c r="HI794" i="2"/>
  <c r="HI796" i="2" s="1"/>
  <c r="HI791" i="2"/>
  <c r="HI793" i="2" s="1"/>
  <c r="HI779" i="2"/>
  <c r="HI781" i="2" s="1"/>
  <c r="HI767" i="2"/>
  <c r="HI769" i="2" s="1"/>
  <c r="HI755" i="2"/>
  <c r="HI757" i="2" s="1"/>
  <c r="HI743" i="2"/>
  <c r="HI731" i="2"/>
  <c r="HI733" i="2" s="1"/>
  <c r="HI719" i="2"/>
  <c r="HI707" i="2"/>
  <c r="HI709" i="2" s="1"/>
  <c r="HI695" i="2"/>
  <c r="HI697" i="2" s="1"/>
  <c r="HI683" i="2"/>
  <c r="HI685" i="2" s="1"/>
  <c r="HI671" i="2"/>
  <c r="HI673" i="2" s="1"/>
  <c r="HI659" i="2"/>
  <c r="HI647" i="2"/>
  <c r="HI635" i="2"/>
  <c r="HI637" i="2" s="1"/>
  <c r="HI623" i="2"/>
  <c r="HI625" i="2" s="1"/>
  <c r="HI905" i="2"/>
  <c r="HI907" i="2" s="1"/>
  <c r="HI857" i="2"/>
  <c r="HI809" i="2"/>
  <c r="HI811" i="2" s="1"/>
  <c r="HI704" i="2"/>
  <c r="HI656" i="2"/>
  <c r="HI602" i="2"/>
  <c r="HI604" i="2" s="1"/>
  <c r="HI590" i="2"/>
  <c r="HI592" i="2" s="1"/>
  <c r="HI578" i="2"/>
  <c r="HI580" i="2" s="1"/>
  <c r="HI566" i="2"/>
  <c r="HI568" i="2" s="1"/>
  <c r="HI554" i="2"/>
  <c r="HI556" i="2" s="1"/>
  <c r="HI542" i="2"/>
  <c r="HI544" i="2" s="1"/>
  <c r="HI530" i="2"/>
  <c r="HI532" i="2" s="1"/>
  <c r="HI518" i="2"/>
  <c r="HI506" i="2"/>
  <c r="HI508" i="2" s="1"/>
  <c r="HI494" i="2"/>
  <c r="HI496" i="2" s="1"/>
  <c r="HI482" i="2"/>
  <c r="HI484" i="2" s="1"/>
  <c r="HI470" i="2"/>
  <c r="HI472" i="2" s="1"/>
  <c r="HI458" i="2"/>
  <c r="HI460" i="2" s="1"/>
  <c r="HI446" i="2"/>
  <c r="HI692" i="2"/>
  <c r="HI694" i="2" s="1"/>
  <c r="HI644" i="2"/>
  <c r="HI646" i="2" s="1"/>
  <c r="HI611" i="2"/>
  <c r="HI613" i="2" s="1"/>
  <c r="HI599" i="2"/>
  <c r="HI601" i="2" s="1"/>
  <c r="HI587" i="2"/>
  <c r="HI589" i="2" s="1"/>
  <c r="HI575" i="2"/>
  <c r="HI577" i="2" s="1"/>
  <c r="HI563" i="2"/>
  <c r="HI565" i="2" s="1"/>
  <c r="HI551" i="2"/>
  <c r="HI553" i="2" s="1"/>
  <c r="HI539" i="2"/>
  <c r="HI541" i="2" s="1"/>
  <c r="HI527" i="2"/>
  <c r="HI529" i="2" s="1"/>
  <c r="HI515" i="2"/>
  <c r="HI517" i="2" s="1"/>
  <c r="HI503" i="2"/>
  <c r="HI505" i="2" s="1"/>
  <c r="HI491" i="2"/>
  <c r="HI493" i="2" s="1"/>
  <c r="HI479" i="2"/>
  <c r="HI481" i="2" s="1"/>
  <c r="HI467" i="2"/>
  <c r="HI455" i="2"/>
  <c r="HI457" i="2" s="1"/>
  <c r="HI443" i="2"/>
  <c r="HI445" i="2" s="1"/>
  <c r="HI680" i="2"/>
  <c r="HI682" i="2" s="1"/>
  <c r="HI632" i="2"/>
  <c r="HI634" i="2" s="1"/>
  <c r="HI608" i="2"/>
  <c r="HI610" i="2" s="1"/>
  <c r="HI596" i="2"/>
  <c r="HI598" i="2" s="1"/>
  <c r="HI584" i="2"/>
  <c r="HI572" i="2"/>
  <c r="HI560" i="2"/>
  <c r="HI548" i="2"/>
  <c r="HI550" i="2" s="1"/>
  <c r="HI536" i="2"/>
  <c r="HI538" i="2" s="1"/>
  <c r="HI524" i="2"/>
  <c r="HI526" i="2" s="1"/>
  <c r="HI512" i="2"/>
  <c r="HI500" i="2"/>
  <c r="HI502" i="2" s="1"/>
  <c r="HI488" i="2"/>
  <c r="HI490" i="2" s="1"/>
  <c r="HI476" i="2"/>
  <c r="HI464" i="2"/>
  <c r="HI466" i="2" s="1"/>
  <c r="HI452" i="2"/>
  <c r="HI454" i="2" s="1"/>
  <c r="HI716" i="2"/>
  <c r="HI718" i="2" s="1"/>
  <c r="HI668" i="2"/>
  <c r="HI670" i="2" s="1"/>
  <c r="HI620" i="2"/>
  <c r="HI605" i="2"/>
  <c r="HI593" i="2"/>
  <c r="HI595" i="2" s="1"/>
  <c r="HI581" i="2"/>
  <c r="HI583" i="2" s="1"/>
  <c r="HI569" i="2"/>
  <c r="HI571" i="2" s="1"/>
  <c r="HI557" i="2"/>
  <c r="HI559" i="2" s="1"/>
  <c r="HI545" i="2"/>
  <c r="HI533" i="2"/>
  <c r="HI535" i="2" s="1"/>
  <c r="HI521" i="2"/>
  <c r="HI523" i="2" s="1"/>
  <c r="HI509" i="2"/>
  <c r="HI511" i="2" s="1"/>
  <c r="HI497" i="2"/>
  <c r="HI499" i="2" s="1"/>
  <c r="HI485" i="2"/>
  <c r="HI487" i="2" s="1"/>
  <c r="HI473" i="2"/>
  <c r="HI475" i="2" s="1"/>
  <c r="HI461" i="2"/>
  <c r="HI463" i="2" s="1"/>
  <c r="HI449" i="2"/>
  <c r="HI451" i="2" s="1"/>
  <c r="HI437" i="2"/>
  <c r="HI439" i="2" s="1"/>
  <c r="HI425" i="2"/>
  <c r="HI427" i="2" s="1"/>
  <c r="HI413" i="2"/>
  <c r="HI415" i="2" s="1"/>
  <c r="HI401" i="2"/>
  <c r="HI403" i="2" s="1"/>
  <c r="HI389" i="2"/>
  <c r="HI391" i="2" s="1"/>
  <c r="HI377" i="2"/>
  <c r="HI365" i="2"/>
  <c r="HI367" i="2" s="1"/>
  <c r="HI353" i="2"/>
  <c r="HI355" i="2" s="1"/>
  <c r="HI341" i="2"/>
  <c r="HI343" i="2" s="1"/>
  <c r="HI329" i="2"/>
  <c r="HI317" i="2"/>
  <c r="HI319" i="2" s="1"/>
  <c r="HI305" i="2"/>
  <c r="HI307" i="2" s="1"/>
  <c r="HI293" i="2"/>
  <c r="HI295" i="2" s="1"/>
  <c r="HI281" i="2"/>
  <c r="HI283" i="2" s="1"/>
  <c r="HI269" i="2"/>
  <c r="HI271" i="2" s="1"/>
  <c r="HI257" i="2"/>
  <c r="HI259" i="2" s="1"/>
  <c r="HI440" i="2"/>
  <c r="HI442" i="2" s="1"/>
  <c r="HI434" i="2"/>
  <c r="HI436" i="2" s="1"/>
  <c r="HI422" i="2"/>
  <c r="HI424" i="2" s="1"/>
  <c r="HI410" i="2"/>
  <c r="HI398" i="2"/>
  <c r="HI400" i="2" s="1"/>
  <c r="HI386" i="2"/>
  <c r="HI388" i="2" s="1"/>
  <c r="HI374" i="2"/>
  <c r="HI376" i="2" s="1"/>
  <c r="HI362" i="2"/>
  <c r="HI364" i="2" s="1"/>
  <c r="HI350" i="2"/>
  <c r="HI352" i="2" s="1"/>
  <c r="HI338" i="2"/>
  <c r="HI340" i="2" s="1"/>
  <c r="HI326" i="2"/>
  <c r="HI314" i="2"/>
  <c r="HI316" i="2" s="1"/>
  <c r="HI302" i="2"/>
  <c r="HI290" i="2"/>
  <c r="HI292" i="2" s="1"/>
  <c r="HI278" i="2"/>
  <c r="HI266" i="2"/>
  <c r="HI268" i="2" s="1"/>
  <c r="HI254" i="2"/>
  <c r="HI256" i="2" s="1"/>
  <c r="HI431" i="2"/>
  <c r="HI419" i="2"/>
  <c r="HI421" i="2" s="1"/>
  <c r="HI407" i="2"/>
  <c r="HI395" i="2"/>
  <c r="HI397" i="2" s="1"/>
  <c r="HI383" i="2"/>
  <c r="HI385" i="2" s="1"/>
  <c r="HI371" i="2"/>
  <c r="HI373" i="2" s="1"/>
  <c r="HI359" i="2"/>
  <c r="HI361" i="2" s="1"/>
  <c r="HI347" i="2"/>
  <c r="HI349" i="2" s="1"/>
  <c r="HI335" i="2"/>
  <c r="HI337" i="2" s="1"/>
  <c r="HI323" i="2"/>
  <c r="HI325" i="2" s="1"/>
  <c r="HI311" i="2"/>
  <c r="HI313" i="2" s="1"/>
  <c r="HI299" i="2"/>
  <c r="HI287" i="2"/>
  <c r="HI289" i="2" s="1"/>
  <c r="HI275" i="2"/>
  <c r="HI277" i="2" s="1"/>
  <c r="HI263" i="2"/>
  <c r="HI265" i="2" s="1"/>
  <c r="HI251" i="2"/>
  <c r="HI253" i="2" s="1"/>
  <c r="HI428" i="2"/>
  <c r="HI430" i="2" s="1"/>
  <c r="HI416" i="2"/>
  <c r="HI418" i="2" s="1"/>
  <c r="HI404" i="2"/>
  <c r="HI406" i="2" s="1"/>
  <c r="HI392" i="2"/>
  <c r="HI394" i="2" s="1"/>
  <c r="HI380" i="2"/>
  <c r="HI382" i="2" s="1"/>
  <c r="HI368" i="2"/>
  <c r="HI370" i="2" s="1"/>
  <c r="HI356" i="2"/>
  <c r="HI358" i="2" s="1"/>
  <c r="HI344" i="2"/>
  <c r="HI346" i="2" s="1"/>
  <c r="HI332" i="2"/>
  <c r="HI334" i="2" s="1"/>
  <c r="HI320" i="2"/>
  <c r="HI322" i="2" s="1"/>
  <c r="HI308" i="2"/>
  <c r="HI310" i="2" s="1"/>
  <c r="HI296" i="2"/>
  <c r="HI272" i="2"/>
  <c r="HI274" i="2" s="1"/>
  <c r="HI239" i="2"/>
  <c r="HI241" i="2" s="1"/>
  <c r="HI227" i="2"/>
  <c r="HI229" i="2" s="1"/>
  <c r="HI215" i="2"/>
  <c r="HI217" i="2" s="1"/>
  <c r="HI203" i="2"/>
  <c r="HI205" i="2" s="1"/>
  <c r="HI191" i="2"/>
  <c r="HI193" i="2" s="1"/>
  <c r="HI179" i="2"/>
  <c r="HI181" i="2" s="1"/>
  <c r="HI167" i="2"/>
  <c r="HI169" i="2" s="1"/>
  <c r="HI155" i="2"/>
  <c r="HI157" i="2" s="1"/>
  <c r="HI143" i="2"/>
  <c r="HI145" i="2" s="1"/>
  <c r="HI131" i="2"/>
  <c r="HI133" i="2" s="1"/>
  <c r="HI119" i="2"/>
  <c r="HI121" i="2" s="1"/>
  <c r="HI107" i="2"/>
  <c r="HI109" i="2" s="1"/>
  <c r="HI95" i="2"/>
  <c r="HI83" i="2"/>
  <c r="HI85" i="2" s="1"/>
  <c r="HI71" i="2"/>
  <c r="HI73" i="2" s="1"/>
  <c r="HI260" i="2"/>
  <c r="HI262" i="2" s="1"/>
  <c r="HI248" i="2"/>
  <c r="HI250" i="2" s="1"/>
  <c r="HI236" i="2"/>
  <c r="HI224" i="2"/>
  <c r="HI212" i="2"/>
  <c r="HI214" i="2" s="1"/>
  <c r="HI200" i="2"/>
  <c r="HI202" i="2" s="1"/>
  <c r="HI188" i="2"/>
  <c r="HI190" i="2" s="1"/>
  <c r="HI245" i="2"/>
  <c r="HI233" i="2"/>
  <c r="HI235" i="2" s="1"/>
  <c r="HI221" i="2"/>
  <c r="HI223" i="2" s="1"/>
  <c r="HI209" i="2"/>
  <c r="HI211" i="2" s="1"/>
  <c r="HI197" i="2"/>
  <c r="HI199" i="2" s="1"/>
  <c r="HI185" i="2"/>
  <c r="HI187" i="2" s="1"/>
  <c r="HI173" i="2"/>
  <c r="HI175" i="2" s="1"/>
  <c r="HI161" i="2"/>
  <c r="HI163" i="2" s="1"/>
  <c r="HI149" i="2"/>
  <c r="HI151" i="2" s="1"/>
  <c r="HI137" i="2"/>
  <c r="HI139" i="2" s="1"/>
  <c r="HI125" i="2"/>
  <c r="HI127" i="2" s="1"/>
  <c r="HI113" i="2"/>
  <c r="HI115" i="2" s="1"/>
  <c r="HI101" i="2"/>
  <c r="HI103" i="2" s="1"/>
  <c r="HI89" i="2"/>
  <c r="HI91" i="2" s="1"/>
  <c r="HI77" i="2"/>
  <c r="HI284" i="2"/>
  <c r="HI286" i="2" s="1"/>
  <c r="HI242" i="2"/>
  <c r="HI230" i="2"/>
  <c r="HI218" i="2"/>
  <c r="HI206" i="2"/>
  <c r="HI208" i="2" s="1"/>
  <c r="HI194" i="2"/>
  <c r="HI196" i="2" s="1"/>
  <c r="HI182" i="2"/>
  <c r="HI184" i="2" s="1"/>
  <c r="HI170" i="2"/>
  <c r="HI172" i="2" s="1"/>
  <c r="HI164" i="2"/>
  <c r="HI166" i="2" s="1"/>
  <c r="HI140" i="2"/>
  <c r="HI142" i="2" s="1"/>
  <c r="HI116" i="2"/>
  <c r="HI118" i="2" s="1"/>
  <c r="HI98" i="2"/>
  <c r="HI100" i="2" s="1"/>
  <c r="HI92" i="2"/>
  <c r="HI68" i="2"/>
  <c r="HI70" i="2" s="1"/>
  <c r="HI26" i="2"/>
  <c r="HI28" i="2" s="1"/>
  <c r="HI14" i="2"/>
  <c r="HI16" i="2" s="1"/>
  <c r="HI65" i="2"/>
  <c r="HI67" i="2" s="1"/>
  <c r="HI62" i="2"/>
  <c r="HI64" i="2" s="1"/>
  <c r="HI50" i="2"/>
  <c r="HI52" i="2" s="1"/>
  <c r="HI38" i="2"/>
  <c r="HI40" i="2" s="1"/>
  <c r="HI146" i="2"/>
  <c r="HI148" i="2" s="1"/>
  <c r="HI122" i="2"/>
  <c r="HI86" i="2"/>
  <c r="HI88" i="2" s="1"/>
  <c r="HI23" i="2"/>
  <c r="HI25" i="2" s="1"/>
  <c r="HI11" i="2"/>
  <c r="HI13" i="2" s="1"/>
  <c r="HI2" i="2"/>
  <c r="HI59" i="2"/>
  <c r="HI47" i="2"/>
  <c r="HI49" i="2" s="1"/>
  <c r="HI35" i="2"/>
  <c r="HI152" i="2"/>
  <c r="HI154" i="2" s="1"/>
  <c r="HI128" i="2"/>
  <c r="HI130" i="2" s="1"/>
  <c r="HI104" i="2"/>
  <c r="HI106" i="2" s="1"/>
  <c r="HI80" i="2"/>
  <c r="HI82" i="2" s="1"/>
  <c r="HI32" i="2"/>
  <c r="HI20" i="2"/>
  <c r="HI22" i="2" s="1"/>
  <c r="HI8" i="2"/>
  <c r="HI10" i="2" s="1"/>
  <c r="HI176" i="2"/>
  <c r="HI178" i="2" s="1"/>
  <c r="HI56" i="2"/>
  <c r="HI44" i="2"/>
  <c r="HI46" i="2" s="1"/>
  <c r="HI5" i="2"/>
  <c r="HI7" i="2" s="1"/>
  <c r="HI53" i="2"/>
  <c r="HI41" i="2"/>
  <c r="HI43" i="2" s="1"/>
  <c r="HI158" i="2"/>
  <c r="HI160" i="2" s="1"/>
  <c r="HI134" i="2"/>
  <c r="HI136" i="2" s="1"/>
  <c r="HI110" i="2"/>
  <c r="HI74" i="2"/>
  <c r="HI29" i="2"/>
  <c r="HI31" i="2" s="1"/>
  <c r="HI17" i="2"/>
  <c r="HI19" i="2" s="1"/>
  <c r="HI1954" i="2"/>
  <c r="HJ1" i="2"/>
  <c r="A12" i="8"/>
  <c r="HF4" i="2"/>
  <c r="HI1741" i="2" l="1"/>
  <c r="HI766" i="2"/>
  <c r="HI547" i="2"/>
  <c r="HI661" i="2"/>
  <c r="HI712" i="2"/>
  <c r="HI622" i="2"/>
  <c r="HI1687" i="2"/>
  <c r="HI1807" i="2"/>
  <c r="HI1300" i="2"/>
  <c r="HI1324" i="2"/>
  <c r="HI1351" i="2"/>
  <c r="HI1522" i="2"/>
  <c r="HI1516" i="2"/>
  <c r="HI988" i="2"/>
  <c r="HI469" i="2"/>
  <c r="HI631" i="2"/>
  <c r="HI1489" i="2"/>
  <c r="HI478" i="2"/>
  <c r="HI1366" i="2"/>
  <c r="HI1066" i="2"/>
  <c r="HI562" i="2"/>
  <c r="HI1888" i="2"/>
  <c r="HI628" i="2"/>
  <c r="HI727" i="2"/>
  <c r="HI745" i="2"/>
  <c r="HI1639" i="2"/>
  <c r="HI1738" i="2"/>
  <c r="HI76" i="2"/>
  <c r="HI58" i="2"/>
  <c r="HI973" i="2"/>
  <c r="HI1909" i="2"/>
  <c r="HI1591" i="2"/>
  <c r="HI409" i="2"/>
  <c r="HI1045" i="2"/>
  <c r="HI433" i="2"/>
  <c r="HI1156" i="2"/>
  <c r="HI994" i="2"/>
  <c r="HI280" i="2"/>
  <c r="HI1012" i="2"/>
  <c r="HI232" i="2"/>
  <c r="HI1270" i="2"/>
  <c r="HI784" i="2"/>
  <c r="HI1426" i="2"/>
  <c r="HI862" i="2"/>
  <c r="HI1960" i="2"/>
  <c r="HI1810" i="2"/>
  <c r="HI94" i="2"/>
  <c r="HI1333" i="2"/>
  <c r="HI331" i="2"/>
  <c r="HI1453" i="2"/>
  <c r="HI1519" i="2"/>
  <c r="HI1813" i="2"/>
  <c r="HI1897" i="2"/>
  <c r="HI1438" i="2"/>
  <c r="HI1804" i="2"/>
  <c r="HI520" i="2"/>
  <c r="HI919" i="2"/>
  <c r="HI664" i="2"/>
  <c r="HI1255" i="2"/>
  <c r="HI304" i="2"/>
  <c r="HI448" i="2"/>
  <c r="HI1567" i="2"/>
  <c r="HI574" i="2"/>
  <c r="HI616" i="2"/>
  <c r="HI1495" i="2"/>
  <c r="HI1642" i="2"/>
  <c r="HI1834" i="2"/>
  <c r="HI1849" i="2"/>
  <c r="HI1729" i="2"/>
  <c r="HI1819" i="2"/>
  <c r="HI1663" i="2"/>
  <c r="HI301" i="2"/>
  <c r="HI1978" i="2"/>
  <c r="HI328" i="2"/>
  <c r="HI1057" i="2"/>
  <c r="HI1435" i="2"/>
  <c r="HI514" i="2"/>
  <c r="HI964" i="2"/>
  <c r="HI124" i="2"/>
  <c r="HI226" i="2"/>
  <c r="HI688" i="2"/>
  <c r="HI244" i="2"/>
  <c r="HI1507" i="2"/>
  <c r="HI1528" i="2"/>
  <c r="HI1411" i="2"/>
  <c r="HI79" i="2"/>
  <c r="HI607" i="2"/>
  <c r="HI37" i="2"/>
  <c r="HI1822" i="2"/>
  <c r="HI1837" i="2"/>
  <c r="HI1102" i="2"/>
  <c r="HI238" i="2"/>
  <c r="HI1906" i="2"/>
  <c r="HI1900" i="2"/>
  <c r="HI1942" i="2"/>
  <c r="HI1984" i="2"/>
  <c r="HI706" i="2"/>
  <c r="HI859" i="2"/>
  <c r="HI55" i="2"/>
  <c r="HI412" i="2"/>
  <c r="HI1030" i="2"/>
  <c r="HI655" i="2"/>
  <c r="HI649" i="2"/>
  <c r="HI61" i="2"/>
  <c r="HI1669" i="2"/>
  <c r="HI1357" i="2"/>
  <c r="HI97" i="2"/>
  <c r="HI379" i="2"/>
  <c r="HI844" i="2"/>
  <c r="HI220" i="2"/>
  <c r="HI1645" i="2"/>
  <c r="HI1204" i="2"/>
  <c r="HI1417" i="2"/>
  <c r="HI721" i="2"/>
  <c r="HI1588" i="2"/>
  <c r="HI298" i="2"/>
  <c r="HI586" i="2"/>
  <c r="HI112" i="2"/>
  <c r="HI1363" i="2"/>
  <c r="HI1006" i="2"/>
  <c r="HI247" i="2"/>
  <c r="HI34" i="2"/>
  <c r="HJ2057" i="2"/>
  <c r="HJ2059" i="2" s="1"/>
  <c r="HJ2051" i="2"/>
  <c r="HJ2053" i="2" s="1"/>
  <c r="HJ2048" i="2"/>
  <c r="HJ2050" i="2" s="1"/>
  <c r="HJ2039" i="2"/>
  <c r="HJ2041" i="2" s="1"/>
  <c r="HJ1961" i="2"/>
  <c r="HJ1963" i="2" s="1"/>
  <c r="HJ1958" i="2"/>
  <c r="HJ1946" i="2"/>
  <c r="HJ1948" i="2" s="1"/>
  <c r="HJ2042" i="2"/>
  <c r="HJ2044" i="2" s="1"/>
  <c r="HJ2054" i="2"/>
  <c r="HJ2056" i="2" s="1"/>
  <c r="HJ2024" i="2"/>
  <c r="HJ2026" i="2" s="1"/>
  <c r="HJ2000" i="2"/>
  <c r="HJ2002" i="2" s="1"/>
  <c r="HJ1976" i="2"/>
  <c r="HJ1978" i="2" s="1"/>
  <c r="HJ1955" i="2"/>
  <c r="HJ1957" i="2" s="1"/>
  <c r="HJ1931" i="2"/>
  <c r="HJ1933" i="2" s="1"/>
  <c r="HJ1922" i="2"/>
  <c r="HJ1924" i="2" s="1"/>
  <c r="HJ1919" i="2"/>
  <c r="HJ1921" i="2" s="1"/>
  <c r="HJ1916" i="2"/>
  <c r="HJ1918" i="2" s="1"/>
  <c r="HJ1913" i="2"/>
  <c r="HJ1915" i="2" s="1"/>
  <c r="HJ2021" i="2"/>
  <c r="HJ2023" i="2" s="1"/>
  <c r="HJ1997" i="2"/>
  <c r="HJ1999" i="2" s="1"/>
  <c r="HJ1973" i="2"/>
  <c r="HJ1975" i="2" s="1"/>
  <c r="HJ1943" i="2"/>
  <c r="HJ1945" i="2" s="1"/>
  <c r="HJ1937" i="2"/>
  <c r="HJ1939" i="2" s="1"/>
  <c r="HJ1901" i="2"/>
  <c r="HJ1903" i="2" s="1"/>
  <c r="HJ1889" i="2"/>
  <c r="HJ1891" i="2" s="1"/>
  <c r="HJ1877" i="2"/>
  <c r="HJ1879" i="2" s="1"/>
  <c r="HJ2045" i="2"/>
  <c r="HJ2047" i="2" s="1"/>
  <c r="HJ2018" i="2"/>
  <c r="HJ2020" i="2" s="1"/>
  <c r="HJ1994" i="2"/>
  <c r="HJ1996" i="2" s="1"/>
  <c r="HJ1970" i="2"/>
  <c r="HJ1972" i="2" s="1"/>
  <c r="HJ2015" i="2"/>
  <c r="HJ2017" i="2" s="1"/>
  <c r="HJ1991" i="2"/>
  <c r="HJ1993" i="2" s="1"/>
  <c r="HJ1967" i="2"/>
  <c r="HJ1969" i="2" s="1"/>
  <c r="HJ1952" i="2"/>
  <c r="HJ1954" i="2" s="1"/>
  <c r="HJ1898" i="2"/>
  <c r="HJ1886" i="2"/>
  <c r="HJ1888" i="2" s="1"/>
  <c r="HJ1874" i="2"/>
  <c r="HJ1876" i="2" s="1"/>
  <c r="HJ2012" i="2"/>
  <c r="HJ2014" i="2" s="1"/>
  <c r="HJ1988" i="2"/>
  <c r="HJ1990" i="2" s="1"/>
  <c r="HJ1964" i="2"/>
  <c r="HJ1966" i="2" s="1"/>
  <c r="HJ1934" i="2"/>
  <c r="HJ1936" i="2" s="1"/>
  <c r="HJ1925" i="2"/>
  <c r="HJ1927" i="2" s="1"/>
  <c r="HJ2033" i="2"/>
  <c r="HJ2035" i="2" s="1"/>
  <c r="HJ2009" i="2"/>
  <c r="HJ2011" i="2" s="1"/>
  <c r="HJ1985" i="2"/>
  <c r="HJ1987" i="2" s="1"/>
  <c r="HJ1940" i="2"/>
  <c r="HJ1895" i="2"/>
  <c r="HJ1883" i="2"/>
  <c r="HJ1885" i="2" s="1"/>
  <c r="HJ1871" i="2"/>
  <c r="HJ1873" i="2" s="1"/>
  <c r="HJ1859" i="2"/>
  <c r="HJ1861" i="2" s="1"/>
  <c r="HJ2036" i="2"/>
  <c r="HJ2038" i="2" s="1"/>
  <c r="HJ2030" i="2"/>
  <c r="HJ2032" i="2" s="1"/>
  <c r="HJ2006" i="2"/>
  <c r="HJ2008" i="2" s="1"/>
  <c r="HJ1982" i="2"/>
  <c r="HJ1928" i="2"/>
  <c r="HJ1930" i="2" s="1"/>
  <c r="HJ1910" i="2"/>
  <c r="HJ1912" i="2" s="1"/>
  <c r="HJ1907" i="2"/>
  <c r="HJ1909" i="2" s="1"/>
  <c r="HJ2027" i="2"/>
  <c r="HJ2029" i="2" s="1"/>
  <c r="HJ2003" i="2"/>
  <c r="HJ2005" i="2" s="1"/>
  <c r="HJ1979" i="2"/>
  <c r="HJ1981" i="2" s="1"/>
  <c r="HJ1949" i="2"/>
  <c r="HJ1951" i="2" s="1"/>
  <c r="HJ1868" i="2"/>
  <c r="HJ1870" i="2" s="1"/>
  <c r="HJ1892" i="2"/>
  <c r="HJ1894" i="2" s="1"/>
  <c r="HJ1844" i="2"/>
  <c r="HJ1846" i="2" s="1"/>
  <c r="HJ1832" i="2"/>
  <c r="HJ1834" i="2" s="1"/>
  <c r="HJ1820" i="2"/>
  <c r="HJ1808" i="2"/>
  <c r="HJ1796" i="2"/>
  <c r="HJ1798" i="2" s="1"/>
  <c r="HJ1880" i="2"/>
  <c r="HJ1882" i="2" s="1"/>
  <c r="HJ1862" i="2"/>
  <c r="HJ1864" i="2" s="1"/>
  <c r="HJ1853" i="2"/>
  <c r="HJ1855" i="2" s="1"/>
  <c r="HJ1841" i="2"/>
  <c r="HJ1843" i="2" s="1"/>
  <c r="HJ1829" i="2"/>
  <c r="HJ1831" i="2" s="1"/>
  <c r="HJ1817" i="2"/>
  <c r="HJ1805" i="2"/>
  <c r="HJ1807" i="2" s="1"/>
  <c r="HJ1793" i="2"/>
  <c r="HJ1795" i="2" s="1"/>
  <c r="HJ1865" i="2"/>
  <c r="HJ1867" i="2" s="1"/>
  <c r="HJ1856" i="2"/>
  <c r="HJ1858" i="2" s="1"/>
  <c r="HJ1850" i="2"/>
  <c r="HJ1852" i="2" s="1"/>
  <c r="HJ1838" i="2"/>
  <c r="HJ1840" i="2" s="1"/>
  <c r="HJ1826" i="2"/>
  <c r="HJ1828" i="2" s="1"/>
  <c r="HJ1814" i="2"/>
  <c r="HJ1816" i="2" s="1"/>
  <c r="HJ1802" i="2"/>
  <c r="HJ1790" i="2"/>
  <c r="HJ1792" i="2" s="1"/>
  <c r="HJ1778" i="2"/>
  <c r="HJ1780" i="2" s="1"/>
  <c r="HJ1904" i="2"/>
  <c r="HJ1847" i="2"/>
  <c r="HJ1835" i="2"/>
  <c r="HJ1823" i="2"/>
  <c r="HJ1825" i="2" s="1"/>
  <c r="HJ1811" i="2"/>
  <c r="HJ1813" i="2" s="1"/>
  <c r="HJ1799" i="2"/>
  <c r="HJ1801" i="2" s="1"/>
  <c r="HJ1787" i="2"/>
  <c r="HJ1789" i="2" s="1"/>
  <c r="HJ1775" i="2"/>
  <c r="HJ1777" i="2" s="1"/>
  <c r="HJ1781" i="2"/>
  <c r="HJ1783" i="2" s="1"/>
  <c r="HJ1772" i="2"/>
  <c r="HJ1774" i="2" s="1"/>
  <c r="HJ1754" i="2"/>
  <c r="HJ1756" i="2" s="1"/>
  <c r="HJ1742" i="2"/>
  <c r="HJ1744" i="2" s="1"/>
  <c r="HJ1730" i="2"/>
  <c r="HJ1732" i="2" s="1"/>
  <c r="HJ1718" i="2"/>
  <c r="HJ1720" i="2" s="1"/>
  <c r="HJ1706" i="2"/>
  <c r="HJ1708" i="2" s="1"/>
  <c r="HJ1694" i="2"/>
  <c r="HJ1696" i="2" s="1"/>
  <c r="HJ1682" i="2"/>
  <c r="HJ1684" i="2" s="1"/>
  <c r="HJ1751" i="2"/>
  <c r="HJ1753" i="2" s="1"/>
  <c r="HJ1739" i="2"/>
  <c r="HJ1741" i="2" s="1"/>
  <c r="HJ1727" i="2"/>
  <c r="HJ1715" i="2"/>
  <c r="HJ1717" i="2" s="1"/>
  <c r="HJ1703" i="2"/>
  <c r="HJ1705" i="2" s="1"/>
  <c r="HJ1691" i="2"/>
  <c r="HJ1693" i="2" s="1"/>
  <c r="HJ1679" i="2"/>
  <c r="HJ1681" i="2" s="1"/>
  <c r="HJ1763" i="2"/>
  <c r="HJ1765" i="2" s="1"/>
  <c r="HJ1760" i="2"/>
  <c r="HJ1762" i="2" s="1"/>
  <c r="HJ1748" i="2"/>
  <c r="HJ1750" i="2" s="1"/>
  <c r="HJ1736" i="2"/>
  <c r="HJ1738" i="2" s="1"/>
  <c r="HJ1724" i="2"/>
  <c r="HJ1726" i="2" s="1"/>
  <c r="HJ1712" i="2"/>
  <c r="HJ1714" i="2" s="1"/>
  <c r="HJ1700" i="2"/>
  <c r="HJ1702" i="2" s="1"/>
  <c r="HJ1688" i="2"/>
  <c r="HJ1690" i="2" s="1"/>
  <c r="HJ1784" i="2"/>
  <c r="HJ1786" i="2" s="1"/>
  <c r="HJ1769" i="2"/>
  <c r="HJ1771" i="2" s="1"/>
  <c r="HJ1757" i="2"/>
  <c r="HJ1759" i="2" s="1"/>
  <c r="HJ1745" i="2"/>
  <c r="HJ1747" i="2" s="1"/>
  <c r="HJ1733" i="2"/>
  <c r="HJ1735" i="2" s="1"/>
  <c r="HJ1721" i="2"/>
  <c r="HJ1723" i="2" s="1"/>
  <c r="HJ1709" i="2"/>
  <c r="HJ1711" i="2" s="1"/>
  <c r="HJ1697" i="2"/>
  <c r="HJ1699" i="2" s="1"/>
  <c r="HJ1685" i="2"/>
  <c r="HJ1687" i="2" s="1"/>
  <c r="HJ1766" i="2"/>
  <c r="HJ1768" i="2" s="1"/>
  <c r="HJ1664" i="2"/>
  <c r="HJ1666" i="2" s="1"/>
  <c r="HJ1652" i="2"/>
  <c r="HJ1654" i="2" s="1"/>
  <c r="HJ1640" i="2"/>
  <c r="HJ1628" i="2"/>
  <c r="HJ1630" i="2" s="1"/>
  <c r="HJ1616" i="2"/>
  <c r="HJ1618" i="2" s="1"/>
  <c r="HJ1604" i="2"/>
  <c r="HJ1606" i="2" s="1"/>
  <c r="HJ1592" i="2"/>
  <c r="HJ1594" i="2" s="1"/>
  <c r="HJ1580" i="2"/>
  <c r="HJ1582" i="2" s="1"/>
  <c r="HJ1676" i="2"/>
  <c r="HJ1678" i="2" s="1"/>
  <c r="HJ1661" i="2"/>
  <c r="HJ1649" i="2"/>
  <c r="HJ1651" i="2" s="1"/>
  <c r="HJ1637" i="2"/>
  <c r="HJ1625" i="2"/>
  <c r="HJ1627" i="2" s="1"/>
  <c r="HJ1613" i="2"/>
  <c r="HJ1615" i="2" s="1"/>
  <c r="HJ1601" i="2"/>
  <c r="HJ1603" i="2" s="1"/>
  <c r="HJ1589" i="2"/>
  <c r="HJ1591" i="2" s="1"/>
  <c r="HJ1673" i="2"/>
  <c r="HJ1675" i="2" s="1"/>
  <c r="HJ1658" i="2"/>
  <c r="HJ1660" i="2" s="1"/>
  <c r="HJ1646" i="2"/>
  <c r="HJ1648" i="2" s="1"/>
  <c r="HJ1634" i="2"/>
  <c r="HJ1636" i="2" s="1"/>
  <c r="HJ1622" i="2"/>
  <c r="HJ1624" i="2" s="1"/>
  <c r="HJ1610" i="2"/>
  <c r="HJ1612" i="2" s="1"/>
  <c r="HJ1598" i="2"/>
  <c r="HJ1600" i="2" s="1"/>
  <c r="HJ1586" i="2"/>
  <c r="HJ1670" i="2"/>
  <c r="HJ1672" i="2" s="1"/>
  <c r="HJ1667" i="2"/>
  <c r="HJ1655" i="2"/>
  <c r="HJ1657" i="2" s="1"/>
  <c r="HJ1643" i="2"/>
  <c r="HJ1631" i="2"/>
  <c r="HJ1633" i="2" s="1"/>
  <c r="HJ1619" i="2"/>
  <c r="HJ1621" i="2" s="1"/>
  <c r="HJ1607" i="2"/>
  <c r="HJ1609" i="2" s="1"/>
  <c r="HJ1595" i="2"/>
  <c r="HJ1597" i="2" s="1"/>
  <c r="HJ1583" i="2"/>
  <c r="HJ1585" i="2" s="1"/>
  <c r="HJ1562" i="2"/>
  <c r="HJ1564" i="2" s="1"/>
  <c r="HJ1550" i="2"/>
  <c r="HJ1552" i="2" s="1"/>
  <c r="HJ1538" i="2"/>
  <c r="HJ1540" i="2" s="1"/>
  <c r="HJ1526" i="2"/>
  <c r="HJ1514" i="2"/>
  <c r="HJ1516" i="2" s="1"/>
  <c r="HJ1502" i="2"/>
  <c r="HJ1504" i="2" s="1"/>
  <c r="HJ1490" i="2"/>
  <c r="HJ1492" i="2" s="1"/>
  <c r="HJ1574" i="2"/>
  <c r="HJ1576" i="2" s="1"/>
  <c r="HJ1571" i="2"/>
  <c r="HJ1573" i="2" s="1"/>
  <c r="HJ1559" i="2"/>
  <c r="HJ1561" i="2" s="1"/>
  <c r="HJ1547" i="2"/>
  <c r="HJ1549" i="2" s="1"/>
  <c r="HJ1535" i="2"/>
  <c r="HJ1537" i="2" s="1"/>
  <c r="HJ1523" i="2"/>
  <c r="HJ1525" i="2" s="1"/>
  <c r="HJ1511" i="2"/>
  <c r="HJ1513" i="2" s="1"/>
  <c r="HJ1499" i="2"/>
  <c r="HJ1501" i="2" s="1"/>
  <c r="HJ1577" i="2"/>
  <c r="HJ1579" i="2" s="1"/>
  <c r="HJ1568" i="2"/>
  <c r="HJ1570" i="2" s="1"/>
  <c r="HJ1556" i="2"/>
  <c r="HJ1558" i="2" s="1"/>
  <c r="HJ1544" i="2"/>
  <c r="HJ1546" i="2" s="1"/>
  <c r="HJ1532" i="2"/>
  <c r="HJ1534" i="2" s="1"/>
  <c r="HJ1520" i="2"/>
  <c r="HJ1508" i="2"/>
  <c r="HJ1510" i="2" s="1"/>
  <c r="HJ1496" i="2"/>
  <c r="HJ1498" i="2" s="1"/>
  <c r="HJ1565" i="2"/>
  <c r="HJ1553" i="2"/>
  <c r="HJ1555" i="2" s="1"/>
  <c r="HJ1541" i="2"/>
  <c r="HJ1543" i="2" s="1"/>
  <c r="HJ1478" i="2"/>
  <c r="HJ1480" i="2" s="1"/>
  <c r="HJ1475" i="2"/>
  <c r="HJ1477" i="2" s="1"/>
  <c r="HJ1463" i="2"/>
  <c r="HJ1465" i="2" s="1"/>
  <c r="HJ1451" i="2"/>
  <c r="HJ1439" i="2"/>
  <c r="HJ1441" i="2" s="1"/>
  <c r="HJ1427" i="2"/>
  <c r="HJ1429" i="2" s="1"/>
  <c r="HJ1415" i="2"/>
  <c r="HJ1403" i="2"/>
  <c r="HJ1405" i="2" s="1"/>
  <c r="HJ1493" i="2"/>
  <c r="HJ1495" i="2" s="1"/>
  <c r="HJ1472" i="2"/>
  <c r="HJ1474" i="2" s="1"/>
  <c r="HJ1460" i="2"/>
  <c r="HJ1462" i="2" s="1"/>
  <c r="HJ1448" i="2"/>
  <c r="HJ1450" i="2" s="1"/>
  <c r="HJ1436" i="2"/>
  <c r="HJ1424" i="2"/>
  <c r="HJ1412" i="2"/>
  <c r="HJ1414" i="2" s="1"/>
  <c r="HJ1400" i="2"/>
  <c r="HJ1402" i="2" s="1"/>
  <c r="HJ1529" i="2"/>
  <c r="HJ1531" i="2" s="1"/>
  <c r="HJ1469" i="2"/>
  <c r="HJ1471" i="2" s="1"/>
  <c r="HJ1457" i="2"/>
  <c r="HJ1459" i="2" s="1"/>
  <c r="HJ1445" i="2"/>
  <c r="HJ1447" i="2" s="1"/>
  <c r="HJ1433" i="2"/>
  <c r="HJ1421" i="2"/>
  <c r="HJ1423" i="2" s="1"/>
  <c r="HJ1409" i="2"/>
  <c r="HJ1397" i="2"/>
  <c r="HJ1399" i="2" s="1"/>
  <c r="HJ1517" i="2"/>
  <c r="HJ1484" i="2"/>
  <c r="HJ1486" i="2" s="1"/>
  <c r="HJ1481" i="2"/>
  <c r="HJ1483" i="2" s="1"/>
  <c r="HJ1466" i="2"/>
  <c r="HJ1468" i="2" s="1"/>
  <c r="HJ1454" i="2"/>
  <c r="HJ1456" i="2" s="1"/>
  <c r="HJ1442" i="2"/>
  <c r="HJ1444" i="2" s="1"/>
  <c r="HJ1430" i="2"/>
  <c r="HJ1432" i="2" s="1"/>
  <c r="HJ1418" i="2"/>
  <c r="HJ1420" i="2" s="1"/>
  <c r="HJ1406" i="2"/>
  <c r="HJ1408" i="2" s="1"/>
  <c r="HJ1394" i="2"/>
  <c r="HJ1396" i="2" s="1"/>
  <c r="HJ1505" i="2"/>
  <c r="HJ1487" i="2"/>
  <c r="HJ1489" i="2" s="1"/>
  <c r="HJ1388" i="2"/>
  <c r="HJ1390" i="2" s="1"/>
  <c r="HJ1382" i="2"/>
  <c r="HJ1384" i="2" s="1"/>
  <c r="HJ1370" i="2"/>
  <c r="HJ1372" i="2" s="1"/>
  <c r="HJ1358" i="2"/>
  <c r="HJ1360" i="2" s="1"/>
  <c r="HJ1346" i="2"/>
  <c r="HJ1348" i="2" s="1"/>
  <c r="HJ1334" i="2"/>
  <c r="HJ1336" i="2" s="1"/>
  <c r="HJ1322" i="2"/>
  <c r="HJ1324" i="2" s="1"/>
  <c r="HJ1310" i="2"/>
  <c r="HJ1312" i="2" s="1"/>
  <c r="HJ1298" i="2"/>
  <c r="HJ1300" i="2" s="1"/>
  <c r="HJ1286" i="2"/>
  <c r="HJ1288" i="2" s="1"/>
  <c r="HJ1274" i="2"/>
  <c r="HJ1276" i="2" s="1"/>
  <c r="HJ1262" i="2"/>
  <c r="HJ1264" i="2" s="1"/>
  <c r="HJ1250" i="2"/>
  <c r="HJ1252" i="2" s="1"/>
  <c r="HJ1238" i="2"/>
  <c r="HJ1240" i="2" s="1"/>
  <c r="HJ1226" i="2"/>
  <c r="HJ1228" i="2" s="1"/>
  <c r="HJ1214" i="2"/>
  <c r="HJ1216" i="2" s="1"/>
  <c r="HJ1202" i="2"/>
  <c r="HJ1391" i="2"/>
  <c r="HJ1393" i="2" s="1"/>
  <c r="HJ1385" i="2"/>
  <c r="HJ1387" i="2" s="1"/>
  <c r="HJ1379" i="2"/>
  <c r="HJ1381" i="2" s="1"/>
  <c r="HJ1367" i="2"/>
  <c r="HJ1369" i="2" s="1"/>
  <c r="HJ1355" i="2"/>
  <c r="HJ1343" i="2"/>
  <c r="HJ1345" i="2" s="1"/>
  <c r="HJ1331" i="2"/>
  <c r="HJ1333" i="2" s="1"/>
  <c r="HJ1319" i="2"/>
  <c r="HJ1321" i="2" s="1"/>
  <c r="HJ1307" i="2"/>
  <c r="HJ1309" i="2" s="1"/>
  <c r="HJ1295" i="2"/>
  <c r="HJ1297" i="2" s="1"/>
  <c r="HJ1283" i="2"/>
  <c r="HJ1285" i="2" s="1"/>
  <c r="HJ1271" i="2"/>
  <c r="HJ1273" i="2" s="1"/>
  <c r="HJ1259" i="2"/>
  <c r="HJ1261" i="2" s="1"/>
  <c r="HJ1247" i="2"/>
  <c r="HJ1249" i="2" s="1"/>
  <c r="HJ1235" i="2"/>
  <c r="HJ1237" i="2" s="1"/>
  <c r="HJ1223" i="2"/>
  <c r="HJ1225" i="2" s="1"/>
  <c r="HJ1211" i="2"/>
  <c r="HJ1213" i="2" s="1"/>
  <c r="HJ1376" i="2"/>
  <c r="HJ1378" i="2" s="1"/>
  <c r="HJ1364" i="2"/>
  <c r="HJ1352" i="2"/>
  <c r="HJ1354" i="2" s="1"/>
  <c r="HJ1340" i="2"/>
  <c r="HJ1342" i="2" s="1"/>
  <c r="HJ1328" i="2"/>
  <c r="HJ1330" i="2" s="1"/>
  <c r="HJ1316" i="2"/>
  <c r="HJ1318" i="2" s="1"/>
  <c r="HJ1304" i="2"/>
  <c r="HJ1306" i="2" s="1"/>
  <c r="HJ1292" i="2"/>
  <c r="HJ1294" i="2" s="1"/>
  <c r="HJ1280" i="2"/>
  <c r="HJ1282" i="2" s="1"/>
  <c r="HJ1268" i="2"/>
  <c r="HJ1270" i="2" s="1"/>
  <c r="HJ1256" i="2"/>
  <c r="HJ1258" i="2" s="1"/>
  <c r="HJ1244" i="2"/>
  <c r="HJ1246" i="2" s="1"/>
  <c r="HJ1232" i="2"/>
  <c r="HJ1234" i="2" s="1"/>
  <c r="HJ1220" i="2"/>
  <c r="HJ1222" i="2" s="1"/>
  <c r="HJ1208" i="2"/>
  <c r="HJ1210" i="2" s="1"/>
  <c r="HJ1196" i="2"/>
  <c r="HJ1198" i="2" s="1"/>
  <c r="HJ1373" i="2"/>
  <c r="HJ1375" i="2" s="1"/>
  <c r="HJ1361" i="2"/>
  <c r="HJ1349" i="2"/>
  <c r="HJ1337" i="2"/>
  <c r="HJ1339" i="2" s="1"/>
  <c r="HJ1325" i="2"/>
  <c r="HJ1327" i="2" s="1"/>
  <c r="HJ1313" i="2"/>
  <c r="HJ1315" i="2" s="1"/>
  <c r="HJ1301" i="2"/>
  <c r="HJ1303" i="2" s="1"/>
  <c r="HJ1289" i="2"/>
  <c r="HJ1291" i="2" s="1"/>
  <c r="HJ1277" i="2"/>
  <c r="HJ1279" i="2" s="1"/>
  <c r="HJ1265" i="2"/>
  <c r="HJ1267" i="2" s="1"/>
  <c r="HJ1253" i="2"/>
  <c r="HJ1241" i="2"/>
  <c r="HJ1243" i="2" s="1"/>
  <c r="HJ1229" i="2"/>
  <c r="HJ1231" i="2" s="1"/>
  <c r="HJ1217" i="2"/>
  <c r="HJ1219" i="2" s="1"/>
  <c r="HJ1205" i="2"/>
  <c r="HJ1207" i="2" s="1"/>
  <c r="HJ1199" i="2"/>
  <c r="HJ1201" i="2" s="1"/>
  <c r="HJ1184" i="2"/>
  <c r="HJ1186" i="2" s="1"/>
  <c r="HJ1172" i="2"/>
  <c r="HJ1174" i="2" s="1"/>
  <c r="HJ1160" i="2"/>
  <c r="HJ1162" i="2" s="1"/>
  <c r="HJ1148" i="2"/>
  <c r="HJ1150" i="2" s="1"/>
  <c r="HJ1136" i="2"/>
  <c r="HJ1138" i="2" s="1"/>
  <c r="HJ1124" i="2"/>
  <c r="HJ1126" i="2" s="1"/>
  <c r="HJ1112" i="2"/>
  <c r="HJ1114" i="2" s="1"/>
  <c r="HJ1100" i="2"/>
  <c r="HJ1088" i="2"/>
  <c r="HJ1090" i="2" s="1"/>
  <c r="HJ1076" i="2"/>
  <c r="HJ1078" i="2" s="1"/>
  <c r="HJ1064" i="2"/>
  <c r="HJ1052" i="2"/>
  <c r="HJ1054" i="2" s="1"/>
  <c r="HJ1040" i="2"/>
  <c r="HJ1042" i="2" s="1"/>
  <c r="HJ1028" i="2"/>
  <c r="HJ1016" i="2"/>
  <c r="HJ1018" i="2" s="1"/>
  <c r="HJ1181" i="2"/>
  <c r="HJ1183" i="2" s="1"/>
  <c r="HJ1169" i="2"/>
  <c r="HJ1171" i="2" s="1"/>
  <c r="HJ1157" i="2"/>
  <c r="HJ1159" i="2" s="1"/>
  <c r="HJ1145" i="2"/>
  <c r="HJ1147" i="2" s="1"/>
  <c r="HJ1133" i="2"/>
  <c r="HJ1135" i="2" s="1"/>
  <c r="HJ1121" i="2"/>
  <c r="HJ1123" i="2" s="1"/>
  <c r="HJ1109" i="2"/>
  <c r="HJ1111" i="2" s="1"/>
  <c r="HJ1097" i="2"/>
  <c r="HJ1099" i="2" s="1"/>
  <c r="HJ1085" i="2"/>
  <c r="HJ1087" i="2" s="1"/>
  <c r="HJ1073" i="2"/>
  <c r="HJ1075" i="2" s="1"/>
  <c r="HJ1061" i="2"/>
  <c r="HJ1063" i="2" s="1"/>
  <c r="HJ1049" i="2"/>
  <c r="HJ1051" i="2" s="1"/>
  <c r="HJ1037" i="2"/>
  <c r="HJ1039" i="2" s="1"/>
  <c r="HJ1025" i="2"/>
  <c r="HJ1027" i="2" s="1"/>
  <c r="HJ1013" i="2"/>
  <c r="HJ1015" i="2" s="1"/>
  <c r="HJ1001" i="2"/>
  <c r="HJ1003" i="2" s="1"/>
  <c r="HJ989" i="2"/>
  <c r="HJ991" i="2" s="1"/>
  <c r="HJ1190" i="2"/>
  <c r="HJ1192" i="2" s="1"/>
  <c r="HJ1187" i="2"/>
  <c r="HJ1189" i="2" s="1"/>
  <c r="HJ1178" i="2"/>
  <c r="HJ1180" i="2" s="1"/>
  <c r="HJ1166" i="2"/>
  <c r="HJ1168" i="2" s="1"/>
  <c r="HJ1154" i="2"/>
  <c r="HJ1142" i="2"/>
  <c r="HJ1144" i="2" s="1"/>
  <c r="HJ1130" i="2"/>
  <c r="HJ1132" i="2" s="1"/>
  <c r="HJ1118" i="2"/>
  <c r="HJ1120" i="2" s="1"/>
  <c r="HJ1106" i="2"/>
  <c r="HJ1108" i="2" s="1"/>
  <c r="HJ1094" i="2"/>
  <c r="HJ1096" i="2" s="1"/>
  <c r="HJ1082" i="2"/>
  <c r="HJ1084" i="2" s="1"/>
  <c r="HJ1070" i="2"/>
  <c r="HJ1072" i="2" s="1"/>
  <c r="HJ1058" i="2"/>
  <c r="HJ1060" i="2" s="1"/>
  <c r="HJ1046" i="2"/>
  <c r="HJ1048" i="2" s="1"/>
  <c r="HJ1034" i="2"/>
  <c r="HJ1036" i="2" s="1"/>
  <c r="HJ1022" i="2"/>
  <c r="HJ1024" i="2" s="1"/>
  <c r="HJ1010" i="2"/>
  <c r="HJ998" i="2"/>
  <c r="HJ1000" i="2" s="1"/>
  <c r="HJ1193" i="2"/>
  <c r="HJ1195" i="2" s="1"/>
  <c r="HJ1175" i="2"/>
  <c r="HJ1177" i="2" s="1"/>
  <c r="HJ1163" i="2"/>
  <c r="HJ1165" i="2" s="1"/>
  <c r="HJ1151" i="2"/>
  <c r="HJ1153" i="2" s="1"/>
  <c r="HJ1139" i="2"/>
  <c r="HJ1141" i="2" s="1"/>
  <c r="HJ1127" i="2"/>
  <c r="HJ1129" i="2" s="1"/>
  <c r="HJ1115" i="2"/>
  <c r="HJ1117" i="2" s="1"/>
  <c r="HJ1103" i="2"/>
  <c r="HJ1105" i="2" s="1"/>
  <c r="HJ1091" i="2"/>
  <c r="HJ1093" i="2" s="1"/>
  <c r="HJ1079" i="2"/>
  <c r="HJ1081" i="2" s="1"/>
  <c r="HJ1067" i="2"/>
  <c r="HJ1069" i="2" s="1"/>
  <c r="HJ1055" i="2"/>
  <c r="HJ1043" i="2"/>
  <c r="HJ1031" i="2"/>
  <c r="HJ1033" i="2" s="1"/>
  <c r="HJ1019" i="2"/>
  <c r="HJ1021" i="2" s="1"/>
  <c r="HJ1007" i="2"/>
  <c r="HJ1009" i="2" s="1"/>
  <c r="HJ995" i="2"/>
  <c r="HJ997" i="2" s="1"/>
  <c r="HJ986" i="2"/>
  <c r="HJ988" i="2" s="1"/>
  <c r="HJ974" i="2"/>
  <c r="HJ976" i="2" s="1"/>
  <c r="HJ962" i="2"/>
  <c r="HJ950" i="2"/>
  <c r="HJ952" i="2" s="1"/>
  <c r="HJ938" i="2"/>
  <c r="HJ940" i="2" s="1"/>
  <c r="HJ926" i="2"/>
  <c r="HJ928" i="2" s="1"/>
  <c r="HJ914" i="2"/>
  <c r="HJ916" i="2" s="1"/>
  <c r="HJ902" i="2"/>
  <c r="HJ904" i="2" s="1"/>
  <c r="HJ890" i="2"/>
  <c r="HJ892" i="2" s="1"/>
  <c r="HJ878" i="2"/>
  <c r="HJ880" i="2" s="1"/>
  <c r="HJ866" i="2"/>
  <c r="HJ868" i="2" s="1"/>
  <c r="HJ854" i="2"/>
  <c r="HJ856" i="2" s="1"/>
  <c r="HJ842" i="2"/>
  <c r="HJ830" i="2"/>
  <c r="HJ832" i="2" s="1"/>
  <c r="HJ818" i="2"/>
  <c r="HJ820" i="2" s="1"/>
  <c r="HJ806" i="2"/>
  <c r="HJ808" i="2" s="1"/>
  <c r="HJ983" i="2"/>
  <c r="HJ985" i="2" s="1"/>
  <c r="HJ971" i="2"/>
  <c r="HJ973" i="2" s="1"/>
  <c r="HJ959" i="2"/>
  <c r="HJ961" i="2" s="1"/>
  <c r="HJ947" i="2"/>
  <c r="HJ949" i="2" s="1"/>
  <c r="HJ935" i="2"/>
  <c r="HJ937" i="2" s="1"/>
  <c r="HJ923" i="2"/>
  <c r="HJ925" i="2" s="1"/>
  <c r="HJ911" i="2"/>
  <c r="HJ913" i="2" s="1"/>
  <c r="HJ899" i="2"/>
  <c r="HJ901" i="2" s="1"/>
  <c r="HJ887" i="2"/>
  <c r="HJ889" i="2" s="1"/>
  <c r="HJ875" i="2"/>
  <c r="HJ877" i="2" s="1"/>
  <c r="HJ863" i="2"/>
  <c r="HJ865" i="2" s="1"/>
  <c r="HJ851" i="2"/>
  <c r="HJ853" i="2" s="1"/>
  <c r="HJ839" i="2"/>
  <c r="HJ841" i="2" s="1"/>
  <c r="HJ827" i="2"/>
  <c r="HJ829" i="2" s="1"/>
  <c r="HJ815" i="2"/>
  <c r="HJ817" i="2" s="1"/>
  <c r="HJ803" i="2"/>
  <c r="HJ805" i="2" s="1"/>
  <c r="HJ992" i="2"/>
  <c r="HJ980" i="2"/>
  <c r="HJ982" i="2" s="1"/>
  <c r="HJ968" i="2"/>
  <c r="HJ970" i="2" s="1"/>
  <c r="HJ956" i="2"/>
  <c r="HJ958" i="2" s="1"/>
  <c r="HJ944" i="2"/>
  <c r="HJ946" i="2" s="1"/>
  <c r="HJ932" i="2"/>
  <c r="HJ934" i="2" s="1"/>
  <c r="HJ920" i="2"/>
  <c r="HJ922" i="2" s="1"/>
  <c r="HJ908" i="2"/>
  <c r="HJ910" i="2" s="1"/>
  <c r="HJ896" i="2"/>
  <c r="HJ898" i="2" s="1"/>
  <c r="HJ884" i="2"/>
  <c r="HJ886" i="2" s="1"/>
  <c r="HJ872" i="2"/>
  <c r="HJ874" i="2" s="1"/>
  <c r="HJ860" i="2"/>
  <c r="HJ848" i="2"/>
  <c r="HJ850" i="2" s="1"/>
  <c r="HJ836" i="2"/>
  <c r="HJ838" i="2" s="1"/>
  <c r="HJ824" i="2"/>
  <c r="HJ826" i="2" s="1"/>
  <c r="HJ812" i="2"/>
  <c r="HJ814" i="2" s="1"/>
  <c r="HJ1004" i="2"/>
  <c r="HJ977" i="2"/>
  <c r="HJ979" i="2" s="1"/>
  <c r="HJ965" i="2"/>
  <c r="HJ967" i="2" s="1"/>
  <c r="HJ953" i="2"/>
  <c r="HJ955" i="2" s="1"/>
  <c r="HJ941" i="2"/>
  <c r="HJ943" i="2" s="1"/>
  <c r="HJ929" i="2"/>
  <c r="HJ931" i="2" s="1"/>
  <c r="HJ917" i="2"/>
  <c r="HJ919" i="2" s="1"/>
  <c r="HJ905" i="2"/>
  <c r="HJ907" i="2" s="1"/>
  <c r="HJ893" i="2"/>
  <c r="HJ895" i="2" s="1"/>
  <c r="HJ881" i="2"/>
  <c r="HJ883" i="2" s="1"/>
  <c r="HJ869" i="2"/>
  <c r="HJ871" i="2" s="1"/>
  <c r="HJ857" i="2"/>
  <c r="HJ845" i="2"/>
  <c r="HJ847" i="2" s="1"/>
  <c r="HJ833" i="2"/>
  <c r="HJ835" i="2" s="1"/>
  <c r="HJ821" i="2"/>
  <c r="HJ823" i="2" s="1"/>
  <c r="HJ809" i="2"/>
  <c r="HJ811" i="2" s="1"/>
  <c r="HJ797" i="2"/>
  <c r="HJ799" i="2" s="1"/>
  <c r="HJ800" i="2"/>
  <c r="HJ802" i="2" s="1"/>
  <c r="HJ785" i="2"/>
  <c r="HJ787" i="2" s="1"/>
  <c r="HJ773" i="2"/>
  <c r="HJ775" i="2" s="1"/>
  <c r="HJ761" i="2"/>
  <c r="HJ763" i="2" s="1"/>
  <c r="HJ749" i="2"/>
  <c r="HJ751" i="2" s="1"/>
  <c r="HJ737" i="2"/>
  <c r="HJ739" i="2" s="1"/>
  <c r="HJ725" i="2"/>
  <c r="HJ727" i="2" s="1"/>
  <c r="HJ713" i="2"/>
  <c r="HJ715" i="2" s="1"/>
  <c r="HJ701" i="2"/>
  <c r="HJ703" i="2" s="1"/>
  <c r="HJ689" i="2"/>
  <c r="HJ691" i="2" s="1"/>
  <c r="HJ677" i="2"/>
  <c r="HJ679" i="2" s="1"/>
  <c r="HJ665" i="2"/>
  <c r="HJ667" i="2" s="1"/>
  <c r="HJ653" i="2"/>
  <c r="HJ782" i="2"/>
  <c r="HJ770" i="2"/>
  <c r="HJ772" i="2" s="1"/>
  <c r="HJ758" i="2"/>
  <c r="HJ760" i="2" s="1"/>
  <c r="HJ746" i="2"/>
  <c r="HJ748" i="2" s="1"/>
  <c r="HJ734" i="2"/>
  <c r="HJ736" i="2" s="1"/>
  <c r="HJ722" i="2"/>
  <c r="HJ724" i="2" s="1"/>
  <c r="HJ710" i="2"/>
  <c r="HJ712" i="2" s="1"/>
  <c r="HJ698" i="2"/>
  <c r="HJ700" i="2" s="1"/>
  <c r="HJ686" i="2"/>
  <c r="HJ674" i="2"/>
  <c r="HJ676" i="2" s="1"/>
  <c r="HJ662" i="2"/>
  <c r="HJ650" i="2"/>
  <c r="HJ652" i="2" s="1"/>
  <c r="HJ794" i="2"/>
  <c r="HJ796" i="2" s="1"/>
  <c r="HJ791" i="2"/>
  <c r="HJ793" i="2" s="1"/>
  <c r="HJ779" i="2"/>
  <c r="HJ781" i="2" s="1"/>
  <c r="HJ767" i="2"/>
  <c r="HJ769" i="2" s="1"/>
  <c r="HJ755" i="2"/>
  <c r="HJ757" i="2" s="1"/>
  <c r="HJ743" i="2"/>
  <c r="HJ745" i="2" s="1"/>
  <c r="HJ731" i="2"/>
  <c r="HJ733" i="2" s="1"/>
  <c r="HJ719" i="2"/>
  <c r="HJ707" i="2"/>
  <c r="HJ709" i="2" s="1"/>
  <c r="HJ695" i="2"/>
  <c r="HJ697" i="2" s="1"/>
  <c r="HJ683" i="2"/>
  <c r="HJ685" i="2" s="1"/>
  <c r="HJ671" i="2"/>
  <c r="HJ673" i="2" s="1"/>
  <c r="HJ659" i="2"/>
  <c r="HJ661" i="2" s="1"/>
  <c r="HJ647" i="2"/>
  <c r="HJ788" i="2"/>
  <c r="HJ790" i="2" s="1"/>
  <c r="HJ776" i="2"/>
  <c r="HJ778" i="2" s="1"/>
  <c r="HJ764" i="2"/>
  <c r="HJ766" i="2" s="1"/>
  <c r="HJ752" i="2"/>
  <c r="HJ754" i="2" s="1"/>
  <c r="HJ740" i="2"/>
  <c r="HJ742" i="2" s="1"/>
  <c r="HJ728" i="2"/>
  <c r="HJ730" i="2" s="1"/>
  <c r="HJ716" i="2"/>
  <c r="HJ718" i="2" s="1"/>
  <c r="HJ704" i="2"/>
  <c r="HJ706" i="2" s="1"/>
  <c r="HJ692" i="2"/>
  <c r="HJ694" i="2" s="1"/>
  <c r="HJ680" i="2"/>
  <c r="HJ682" i="2" s="1"/>
  <c r="HJ668" i="2"/>
  <c r="HJ670" i="2" s="1"/>
  <c r="HJ656" i="2"/>
  <c r="HJ658" i="2" s="1"/>
  <c r="HJ644" i="2"/>
  <c r="HJ646" i="2" s="1"/>
  <c r="HJ635" i="2"/>
  <c r="HJ637" i="2" s="1"/>
  <c r="HJ626" i="2"/>
  <c r="HJ628" i="2" s="1"/>
  <c r="HJ617" i="2"/>
  <c r="HJ619" i="2" s="1"/>
  <c r="HJ611" i="2"/>
  <c r="HJ613" i="2" s="1"/>
  <c r="HJ599" i="2"/>
  <c r="HJ601" i="2" s="1"/>
  <c r="HJ587" i="2"/>
  <c r="HJ589" i="2" s="1"/>
  <c r="HJ575" i="2"/>
  <c r="HJ577" i="2" s="1"/>
  <c r="HJ563" i="2"/>
  <c r="HJ565" i="2" s="1"/>
  <c r="HJ551" i="2"/>
  <c r="HJ553" i="2" s="1"/>
  <c r="HJ539" i="2"/>
  <c r="HJ541" i="2" s="1"/>
  <c r="HJ527" i="2"/>
  <c r="HJ529" i="2" s="1"/>
  <c r="HJ515" i="2"/>
  <c r="HJ517" i="2" s="1"/>
  <c r="HJ503" i="2"/>
  <c r="HJ505" i="2" s="1"/>
  <c r="HJ491" i="2"/>
  <c r="HJ493" i="2" s="1"/>
  <c r="HJ479" i="2"/>
  <c r="HJ481" i="2" s="1"/>
  <c r="HJ467" i="2"/>
  <c r="HJ469" i="2" s="1"/>
  <c r="HJ455" i="2"/>
  <c r="HJ457" i="2" s="1"/>
  <c r="HJ632" i="2"/>
  <c r="HJ634" i="2" s="1"/>
  <c r="HJ623" i="2"/>
  <c r="HJ625" i="2" s="1"/>
  <c r="HJ614" i="2"/>
  <c r="HJ608" i="2"/>
  <c r="HJ610" i="2" s="1"/>
  <c r="HJ596" i="2"/>
  <c r="HJ598" i="2" s="1"/>
  <c r="HJ584" i="2"/>
  <c r="HJ572" i="2"/>
  <c r="HJ560" i="2"/>
  <c r="HJ562" i="2" s="1"/>
  <c r="HJ548" i="2"/>
  <c r="HJ550" i="2" s="1"/>
  <c r="HJ536" i="2"/>
  <c r="HJ538" i="2" s="1"/>
  <c r="HJ524" i="2"/>
  <c r="HJ526" i="2" s="1"/>
  <c r="HJ512" i="2"/>
  <c r="HJ500" i="2"/>
  <c r="HJ502" i="2" s="1"/>
  <c r="HJ488" i="2"/>
  <c r="HJ490" i="2" s="1"/>
  <c r="HJ476" i="2"/>
  <c r="HJ478" i="2" s="1"/>
  <c r="HJ620" i="2"/>
  <c r="HJ622" i="2" s="1"/>
  <c r="HJ605" i="2"/>
  <c r="HJ593" i="2"/>
  <c r="HJ595" i="2" s="1"/>
  <c r="HJ581" i="2"/>
  <c r="HJ583" i="2" s="1"/>
  <c r="HJ569" i="2"/>
  <c r="HJ571" i="2" s="1"/>
  <c r="HJ557" i="2"/>
  <c r="HJ559" i="2" s="1"/>
  <c r="HJ545" i="2"/>
  <c r="HJ547" i="2" s="1"/>
  <c r="HJ533" i="2"/>
  <c r="HJ535" i="2" s="1"/>
  <c r="HJ521" i="2"/>
  <c r="HJ523" i="2" s="1"/>
  <c r="HJ641" i="2"/>
  <c r="HJ643" i="2" s="1"/>
  <c r="HJ638" i="2"/>
  <c r="HJ640" i="2" s="1"/>
  <c r="HJ629" i="2"/>
  <c r="HJ631" i="2" s="1"/>
  <c r="HJ602" i="2"/>
  <c r="HJ604" i="2" s="1"/>
  <c r="HJ590" i="2"/>
  <c r="HJ592" i="2" s="1"/>
  <c r="HJ578" i="2"/>
  <c r="HJ580" i="2" s="1"/>
  <c r="HJ566" i="2"/>
  <c r="HJ568" i="2" s="1"/>
  <c r="HJ554" i="2"/>
  <c r="HJ556" i="2" s="1"/>
  <c r="HJ542" i="2"/>
  <c r="HJ544" i="2" s="1"/>
  <c r="HJ530" i="2"/>
  <c r="HJ532" i="2" s="1"/>
  <c r="HJ518" i="2"/>
  <c r="HJ506" i="2"/>
  <c r="HJ508" i="2" s="1"/>
  <c r="HJ494" i="2"/>
  <c r="HJ496" i="2" s="1"/>
  <c r="HJ482" i="2"/>
  <c r="HJ484" i="2" s="1"/>
  <c r="HJ470" i="2"/>
  <c r="HJ472" i="2" s="1"/>
  <c r="HJ458" i="2"/>
  <c r="HJ460" i="2" s="1"/>
  <c r="HJ461" i="2"/>
  <c r="HJ463" i="2" s="1"/>
  <c r="HJ452" i="2"/>
  <c r="HJ454" i="2" s="1"/>
  <c r="HJ443" i="2"/>
  <c r="HJ445" i="2" s="1"/>
  <c r="HJ437" i="2"/>
  <c r="HJ439" i="2" s="1"/>
  <c r="HJ425" i="2"/>
  <c r="HJ427" i="2" s="1"/>
  <c r="HJ413" i="2"/>
  <c r="HJ415" i="2" s="1"/>
  <c r="HJ401" i="2"/>
  <c r="HJ403" i="2" s="1"/>
  <c r="HJ389" i="2"/>
  <c r="HJ391" i="2" s="1"/>
  <c r="HJ377" i="2"/>
  <c r="HJ365" i="2"/>
  <c r="HJ367" i="2" s="1"/>
  <c r="HJ353" i="2"/>
  <c r="HJ355" i="2" s="1"/>
  <c r="HJ341" i="2"/>
  <c r="HJ343" i="2" s="1"/>
  <c r="HJ329" i="2"/>
  <c r="HJ331" i="2" s="1"/>
  <c r="HJ317" i="2"/>
  <c r="HJ319" i="2" s="1"/>
  <c r="HJ305" i="2"/>
  <c r="HJ307" i="2" s="1"/>
  <c r="HJ293" i="2"/>
  <c r="HJ295" i="2" s="1"/>
  <c r="HJ281" i="2"/>
  <c r="HJ283" i="2" s="1"/>
  <c r="HJ473" i="2"/>
  <c r="HJ475" i="2" s="1"/>
  <c r="HJ446" i="2"/>
  <c r="HJ440" i="2"/>
  <c r="HJ442" i="2" s="1"/>
  <c r="HJ434" i="2"/>
  <c r="HJ436" i="2" s="1"/>
  <c r="HJ422" i="2"/>
  <c r="HJ424" i="2" s="1"/>
  <c r="HJ410" i="2"/>
  <c r="HJ398" i="2"/>
  <c r="HJ400" i="2" s="1"/>
  <c r="HJ386" i="2"/>
  <c r="HJ388" i="2" s="1"/>
  <c r="HJ374" i="2"/>
  <c r="HJ376" i="2" s="1"/>
  <c r="HJ362" i="2"/>
  <c r="HJ364" i="2" s="1"/>
  <c r="HJ350" i="2"/>
  <c r="HJ352" i="2" s="1"/>
  <c r="HJ338" i="2"/>
  <c r="HJ340" i="2" s="1"/>
  <c r="HJ326" i="2"/>
  <c r="HJ314" i="2"/>
  <c r="HJ316" i="2" s="1"/>
  <c r="HJ302" i="2"/>
  <c r="HJ290" i="2"/>
  <c r="HJ292" i="2" s="1"/>
  <c r="HJ278" i="2"/>
  <c r="HJ280" i="2" s="1"/>
  <c r="HJ509" i="2"/>
  <c r="HJ511" i="2" s="1"/>
  <c r="HJ464" i="2"/>
  <c r="HJ466" i="2" s="1"/>
  <c r="HJ449" i="2"/>
  <c r="HJ451" i="2" s="1"/>
  <c r="HJ431" i="2"/>
  <c r="HJ419" i="2"/>
  <c r="HJ421" i="2" s="1"/>
  <c r="HJ407" i="2"/>
  <c r="HJ409" i="2" s="1"/>
  <c r="HJ395" i="2"/>
  <c r="HJ397" i="2" s="1"/>
  <c r="HJ383" i="2"/>
  <c r="HJ385" i="2" s="1"/>
  <c r="HJ371" i="2"/>
  <c r="HJ373" i="2" s="1"/>
  <c r="HJ359" i="2"/>
  <c r="HJ361" i="2" s="1"/>
  <c r="HJ347" i="2"/>
  <c r="HJ349" i="2" s="1"/>
  <c r="HJ335" i="2"/>
  <c r="HJ337" i="2" s="1"/>
  <c r="HJ323" i="2"/>
  <c r="HJ325" i="2" s="1"/>
  <c r="HJ311" i="2"/>
  <c r="HJ313" i="2" s="1"/>
  <c r="HJ299" i="2"/>
  <c r="HJ287" i="2"/>
  <c r="HJ289" i="2" s="1"/>
  <c r="HJ497" i="2"/>
  <c r="HJ499" i="2" s="1"/>
  <c r="HJ428" i="2"/>
  <c r="HJ430" i="2" s="1"/>
  <c r="HJ416" i="2"/>
  <c r="HJ418" i="2" s="1"/>
  <c r="HJ404" i="2"/>
  <c r="HJ406" i="2" s="1"/>
  <c r="HJ392" i="2"/>
  <c r="HJ394" i="2" s="1"/>
  <c r="HJ380" i="2"/>
  <c r="HJ382" i="2" s="1"/>
  <c r="HJ368" i="2"/>
  <c r="HJ370" i="2" s="1"/>
  <c r="HJ356" i="2"/>
  <c r="HJ358" i="2" s="1"/>
  <c r="HJ344" i="2"/>
  <c r="HJ346" i="2" s="1"/>
  <c r="HJ332" i="2"/>
  <c r="HJ334" i="2" s="1"/>
  <c r="HJ320" i="2"/>
  <c r="HJ322" i="2" s="1"/>
  <c r="HJ308" i="2"/>
  <c r="HJ310" i="2" s="1"/>
  <c r="HJ296" i="2"/>
  <c r="HJ284" i="2"/>
  <c r="HJ286" i="2" s="1"/>
  <c r="HJ485" i="2"/>
  <c r="HJ487" i="2" s="1"/>
  <c r="HJ272" i="2"/>
  <c r="HJ274" i="2" s="1"/>
  <c r="HJ263" i="2"/>
  <c r="HJ265" i="2" s="1"/>
  <c r="HJ254" i="2"/>
  <c r="HJ256" i="2" s="1"/>
  <c r="HJ239" i="2"/>
  <c r="HJ241" i="2" s="1"/>
  <c r="HJ227" i="2"/>
  <c r="HJ229" i="2" s="1"/>
  <c r="HJ215" i="2"/>
  <c r="HJ217" i="2" s="1"/>
  <c r="HJ203" i="2"/>
  <c r="HJ205" i="2" s="1"/>
  <c r="HJ191" i="2"/>
  <c r="HJ193" i="2" s="1"/>
  <c r="HJ179" i="2"/>
  <c r="HJ181" i="2" s="1"/>
  <c r="HJ167" i="2"/>
  <c r="HJ169" i="2" s="1"/>
  <c r="HJ155" i="2"/>
  <c r="HJ157" i="2" s="1"/>
  <c r="HJ143" i="2"/>
  <c r="HJ145" i="2" s="1"/>
  <c r="HJ131" i="2"/>
  <c r="HJ133" i="2" s="1"/>
  <c r="HJ119" i="2"/>
  <c r="HJ121" i="2" s="1"/>
  <c r="HJ107" i="2"/>
  <c r="HJ109" i="2" s="1"/>
  <c r="HJ260" i="2"/>
  <c r="HJ262" i="2" s="1"/>
  <c r="HJ251" i="2"/>
  <c r="HJ253" i="2" s="1"/>
  <c r="HJ248" i="2"/>
  <c r="HJ250" i="2" s="1"/>
  <c r="HJ236" i="2"/>
  <c r="HJ224" i="2"/>
  <c r="HJ226" i="2" s="1"/>
  <c r="HJ212" i="2"/>
  <c r="HJ214" i="2" s="1"/>
  <c r="HJ200" i="2"/>
  <c r="HJ202" i="2" s="1"/>
  <c r="HJ188" i="2"/>
  <c r="HJ190" i="2" s="1"/>
  <c r="HJ176" i="2"/>
  <c r="HJ178" i="2" s="1"/>
  <c r="HJ164" i="2"/>
  <c r="HJ166" i="2" s="1"/>
  <c r="HJ152" i="2"/>
  <c r="HJ154" i="2" s="1"/>
  <c r="HJ140" i="2"/>
  <c r="HJ142" i="2" s="1"/>
  <c r="HJ128" i="2"/>
  <c r="HJ130" i="2" s="1"/>
  <c r="HJ116" i="2"/>
  <c r="HJ118" i="2" s="1"/>
  <c r="HJ104" i="2"/>
  <c r="HJ106" i="2" s="1"/>
  <c r="HJ269" i="2"/>
  <c r="HJ271" i="2" s="1"/>
  <c r="HJ245" i="2"/>
  <c r="HJ233" i="2"/>
  <c r="HJ235" i="2" s="1"/>
  <c r="HJ221" i="2"/>
  <c r="HJ223" i="2" s="1"/>
  <c r="HJ209" i="2"/>
  <c r="HJ211" i="2" s="1"/>
  <c r="HJ197" i="2"/>
  <c r="HJ199" i="2" s="1"/>
  <c r="HJ185" i="2"/>
  <c r="HJ187" i="2" s="1"/>
  <c r="HJ173" i="2"/>
  <c r="HJ175" i="2" s="1"/>
  <c r="HJ161" i="2"/>
  <c r="HJ163" i="2" s="1"/>
  <c r="HJ149" i="2"/>
  <c r="HJ151" i="2" s="1"/>
  <c r="HJ137" i="2"/>
  <c r="HJ139" i="2" s="1"/>
  <c r="HJ125" i="2"/>
  <c r="HJ127" i="2" s="1"/>
  <c r="HJ113" i="2"/>
  <c r="HJ115" i="2" s="1"/>
  <c r="HJ275" i="2"/>
  <c r="HJ277" i="2" s="1"/>
  <c r="HJ266" i="2"/>
  <c r="HJ268" i="2" s="1"/>
  <c r="HJ257" i="2"/>
  <c r="HJ259" i="2" s="1"/>
  <c r="HJ242" i="2"/>
  <c r="HJ230" i="2"/>
  <c r="HJ232" i="2" s="1"/>
  <c r="HJ218" i="2"/>
  <c r="HJ206" i="2"/>
  <c r="HJ208" i="2" s="1"/>
  <c r="HJ194" i="2"/>
  <c r="HJ196" i="2" s="1"/>
  <c r="HJ182" i="2"/>
  <c r="HJ184" i="2" s="1"/>
  <c r="HJ170" i="2"/>
  <c r="HJ172" i="2" s="1"/>
  <c r="HJ158" i="2"/>
  <c r="HJ160" i="2" s="1"/>
  <c r="HJ146" i="2"/>
  <c r="HJ148" i="2" s="1"/>
  <c r="HJ134" i="2"/>
  <c r="HJ136" i="2" s="1"/>
  <c r="HJ122" i="2"/>
  <c r="HJ110" i="2"/>
  <c r="HJ98" i="2"/>
  <c r="HJ100" i="2" s="1"/>
  <c r="HJ62" i="2"/>
  <c r="HJ64" i="2" s="1"/>
  <c r="HJ50" i="2"/>
  <c r="HJ52" i="2" s="1"/>
  <c r="HJ38" i="2"/>
  <c r="HJ40" i="2" s="1"/>
  <c r="HJ11" i="2"/>
  <c r="HJ13" i="2" s="1"/>
  <c r="HJ101" i="2"/>
  <c r="HJ103" i="2" s="1"/>
  <c r="HJ86" i="2"/>
  <c r="HJ88" i="2" s="1"/>
  <c r="HJ77" i="2"/>
  <c r="HJ23" i="2"/>
  <c r="HJ25" i="2" s="1"/>
  <c r="HJ2" i="2"/>
  <c r="HJ26" i="2"/>
  <c r="HJ28" i="2" s="1"/>
  <c r="HJ14" i="2"/>
  <c r="HJ16" i="2" s="1"/>
  <c r="HJ59" i="2"/>
  <c r="HJ47" i="2"/>
  <c r="HJ49" i="2" s="1"/>
  <c r="HJ35" i="2"/>
  <c r="HJ92" i="2"/>
  <c r="HJ68" i="2"/>
  <c r="HJ70" i="2" s="1"/>
  <c r="HJ95" i="2"/>
  <c r="HJ80" i="2"/>
  <c r="HJ82" i="2" s="1"/>
  <c r="HJ71" i="2"/>
  <c r="HJ73" i="2" s="1"/>
  <c r="HJ32" i="2"/>
  <c r="HJ20" i="2"/>
  <c r="HJ22" i="2" s="1"/>
  <c r="HJ8" i="2"/>
  <c r="HJ10" i="2" s="1"/>
  <c r="HJ56" i="2"/>
  <c r="HJ44" i="2"/>
  <c r="HJ46" i="2" s="1"/>
  <c r="HJ5" i="2"/>
  <c r="HJ7" i="2" s="1"/>
  <c r="HJ89" i="2"/>
  <c r="HJ91" i="2" s="1"/>
  <c r="HJ74" i="2"/>
  <c r="HJ29" i="2"/>
  <c r="HJ31" i="2" s="1"/>
  <c r="HJ17" i="2"/>
  <c r="HJ19" i="2" s="1"/>
  <c r="HJ83" i="2"/>
  <c r="HJ85" i="2" s="1"/>
  <c r="HJ65" i="2"/>
  <c r="HJ67" i="2" s="1"/>
  <c r="HJ53" i="2"/>
  <c r="HJ41" i="2"/>
  <c r="HJ43" i="2" s="1"/>
  <c r="HK1" i="2"/>
  <c r="HG4" i="2"/>
  <c r="A13" i="8"/>
  <c r="HJ1066" i="2" l="1"/>
  <c r="HJ1351" i="2"/>
  <c r="HJ76" i="2"/>
  <c r="HJ862" i="2"/>
  <c r="HJ1435" i="2"/>
  <c r="HJ1156" i="2"/>
  <c r="HJ1522" i="2"/>
  <c r="HJ304" i="2"/>
  <c r="HJ1528" i="2"/>
  <c r="HJ1366" i="2"/>
  <c r="HJ1426" i="2"/>
  <c r="HJ433" i="2"/>
  <c r="HJ1639" i="2"/>
  <c r="HJ58" i="2"/>
  <c r="HJ448" i="2"/>
  <c r="HJ994" i="2"/>
  <c r="HJ244" i="2"/>
  <c r="HJ328" i="2"/>
  <c r="HJ1045" i="2"/>
  <c r="HJ664" i="2"/>
  <c r="HJ784" i="2"/>
  <c r="HJ94" i="2"/>
  <c r="HJ1012" i="2"/>
  <c r="HJ574" i="2"/>
  <c r="HJ220" i="2"/>
  <c r="HJ1810" i="2"/>
  <c r="HJ1849" i="2"/>
  <c r="HJ1567" i="2"/>
  <c r="HJ1897" i="2"/>
  <c r="HJ1960" i="2"/>
  <c r="HJ514" i="2"/>
  <c r="HJ1453" i="2"/>
  <c r="HJ1255" i="2"/>
  <c r="HJ1519" i="2"/>
  <c r="HJ1804" i="2"/>
  <c r="HJ859" i="2"/>
  <c r="HJ1438" i="2"/>
  <c r="HJ520" i="2"/>
  <c r="HJ616" i="2"/>
  <c r="HJ301" i="2"/>
  <c r="HJ37" i="2"/>
  <c r="HJ1663" i="2"/>
  <c r="HJ1102" i="2"/>
  <c r="HJ1057" i="2"/>
  <c r="HJ1900" i="2"/>
  <c r="HJ1411" i="2"/>
  <c r="HJ1729" i="2"/>
  <c r="HJ79" i="2"/>
  <c r="HJ55" i="2"/>
  <c r="HJ1507" i="2"/>
  <c r="HJ688" i="2"/>
  <c r="HJ1642" i="2"/>
  <c r="HJ1819" i="2"/>
  <c r="HJ124" i="2"/>
  <c r="HJ607" i="2"/>
  <c r="HJ964" i="2"/>
  <c r="HJ1837" i="2"/>
  <c r="HJ1822" i="2"/>
  <c r="HJ1669" i="2"/>
  <c r="HJ379" i="2"/>
  <c r="HJ412" i="2"/>
  <c r="HJ238" i="2"/>
  <c r="HJ1906" i="2"/>
  <c r="HJ97" i="2"/>
  <c r="HJ1984" i="2"/>
  <c r="HJ1942" i="2"/>
  <c r="HJ844" i="2"/>
  <c r="HJ721" i="2"/>
  <c r="HJ61" i="2"/>
  <c r="HJ649" i="2"/>
  <c r="HJ1357" i="2"/>
  <c r="HJ1030" i="2"/>
  <c r="HJ655" i="2"/>
  <c r="HJ112" i="2"/>
  <c r="HJ1588" i="2"/>
  <c r="HJ1645" i="2"/>
  <c r="HJ1363" i="2"/>
  <c r="HJ1417" i="2"/>
  <c r="HJ1204" i="2"/>
  <c r="HJ298" i="2"/>
  <c r="HJ586" i="2"/>
  <c r="HJ34" i="2"/>
  <c r="HJ1006" i="2"/>
  <c r="HJ247" i="2"/>
  <c r="HK2054" i="2"/>
  <c r="HK2056" i="2" s="1"/>
  <c r="HK2042" i="2"/>
  <c r="HK2044" i="2" s="1"/>
  <c r="HK2030" i="2"/>
  <c r="HK2032" i="2" s="1"/>
  <c r="HK2018" i="2"/>
  <c r="HK2020" i="2" s="1"/>
  <c r="HK2006" i="2"/>
  <c r="HK2008" i="2" s="1"/>
  <c r="HK1994" i="2"/>
  <c r="HK1996" i="2" s="1"/>
  <c r="HK1982" i="2"/>
  <c r="HK1970" i="2"/>
  <c r="HK1972" i="2" s="1"/>
  <c r="HK2051" i="2"/>
  <c r="HK2053" i="2" s="1"/>
  <c r="HK2039" i="2"/>
  <c r="HK2041" i="2" s="1"/>
  <c r="HK2027" i="2"/>
  <c r="HK2029" i="2" s="1"/>
  <c r="HK2015" i="2"/>
  <c r="HK2017" i="2" s="1"/>
  <c r="HK2003" i="2"/>
  <c r="HK2005" i="2" s="1"/>
  <c r="HK1991" i="2"/>
  <c r="HK1993" i="2" s="1"/>
  <c r="HK1979" i="2"/>
  <c r="HK1981" i="2" s="1"/>
  <c r="HK1967" i="2"/>
  <c r="HK1969" i="2" s="1"/>
  <c r="HK2048" i="2"/>
  <c r="HK2050" i="2" s="1"/>
  <c r="HK2036" i="2"/>
  <c r="HK2038" i="2" s="1"/>
  <c r="HK2024" i="2"/>
  <c r="HK2026" i="2" s="1"/>
  <c r="HK2012" i="2"/>
  <c r="HK2014" i="2" s="1"/>
  <c r="HK2000" i="2"/>
  <c r="HK2002" i="2" s="1"/>
  <c r="HK1988" i="2"/>
  <c r="HK1990" i="2" s="1"/>
  <c r="HK1976" i="2"/>
  <c r="HK1978" i="2" s="1"/>
  <c r="HK1964" i="2"/>
  <c r="HK1966" i="2" s="1"/>
  <c r="HK2057" i="2"/>
  <c r="HK2059" i="2" s="1"/>
  <c r="HK2045" i="2"/>
  <c r="HK2047" i="2" s="1"/>
  <c r="HK2033" i="2"/>
  <c r="HK2035" i="2" s="1"/>
  <c r="HK2021" i="2"/>
  <c r="HK2023" i="2" s="1"/>
  <c r="HK2009" i="2"/>
  <c r="HK2011" i="2" s="1"/>
  <c r="HK1997" i="2"/>
  <c r="HK1999" i="2" s="1"/>
  <c r="HK1985" i="2"/>
  <c r="HK1987" i="2" s="1"/>
  <c r="HK1973" i="2"/>
  <c r="HK1975" i="2" s="1"/>
  <c r="HK1961" i="2"/>
  <c r="HK1963" i="2" s="1"/>
  <c r="HK1958" i="2"/>
  <c r="HK1946" i="2"/>
  <c r="HK1948" i="2" s="1"/>
  <c r="HK1934" i="2"/>
  <c r="HK1936" i="2" s="1"/>
  <c r="HK1922" i="2"/>
  <c r="HK1924" i="2" s="1"/>
  <c r="HK1910" i="2"/>
  <c r="HK1912" i="2" s="1"/>
  <c r="HK1955" i="2"/>
  <c r="HK1957" i="2" s="1"/>
  <c r="HK1943" i="2"/>
  <c r="HK1945" i="2" s="1"/>
  <c r="HK1931" i="2"/>
  <c r="HK1933" i="2" s="1"/>
  <c r="HK1937" i="2"/>
  <c r="HK1939" i="2" s="1"/>
  <c r="HK1901" i="2"/>
  <c r="HK1903" i="2" s="1"/>
  <c r="HK1889" i="2"/>
  <c r="HK1891" i="2" s="1"/>
  <c r="HK1877" i="2"/>
  <c r="HK1879" i="2" s="1"/>
  <c r="HK1865" i="2"/>
  <c r="HK1867" i="2" s="1"/>
  <c r="HK1952" i="2"/>
  <c r="HK1954" i="2" s="1"/>
  <c r="HK1898" i="2"/>
  <c r="HK1886" i="2"/>
  <c r="HK1888" i="2" s="1"/>
  <c r="HK1874" i="2"/>
  <c r="HK1876" i="2" s="1"/>
  <c r="HK1862" i="2"/>
  <c r="HK1864" i="2" s="1"/>
  <c r="HK1925" i="2"/>
  <c r="HK1927" i="2" s="1"/>
  <c r="HK1940" i="2"/>
  <c r="HK1895" i="2"/>
  <c r="HK1883" i="2"/>
  <c r="HK1885" i="2" s="1"/>
  <c r="HK1871" i="2"/>
  <c r="HK1873" i="2" s="1"/>
  <c r="HK1859" i="2"/>
  <c r="HK1861" i="2" s="1"/>
  <c r="HK1928" i="2"/>
  <c r="HK1930" i="2" s="1"/>
  <c r="HK1907" i="2"/>
  <c r="HK1909" i="2" s="1"/>
  <c r="HK1949" i="2"/>
  <c r="HK1951" i="2" s="1"/>
  <c r="HK1904" i="2"/>
  <c r="HK1892" i="2"/>
  <c r="HK1894" i="2" s="1"/>
  <c r="HK1880" i="2"/>
  <c r="HK1882" i="2" s="1"/>
  <c r="HK1868" i="2"/>
  <c r="HK1870" i="2" s="1"/>
  <c r="HK1919" i="2"/>
  <c r="HK1921" i="2" s="1"/>
  <c r="HK1916" i="2"/>
  <c r="HK1918" i="2" s="1"/>
  <c r="HK1913" i="2"/>
  <c r="HK1915" i="2" s="1"/>
  <c r="HK1844" i="2"/>
  <c r="HK1846" i="2" s="1"/>
  <c r="HK1832" i="2"/>
  <c r="HK1834" i="2" s="1"/>
  <c r="HK1820" i="2"/>
  <c r="HK1808" i="2"/>
  <c r="HK1796" i="2"/>
  <c r="HK1798" i="2" s="1"/>
  <c r="HK1784" i="2"/>
  <c r="HK1786" i="2" s="1"/>
  <c r="HK1772" i="2"/>
  <c r="HK1774" i="2" s="1"/>
  <c r="HK1853" i="2"/>
  <c r="HK1855" i="2" s="1"/>
  <c r="HK1841" i="2"/>
  <c r="HK1843" i="2" s="1"/>
  <c r="HK1829" i="2"/>
  <c r="HK1831" i="2" s="1"/>
  <c r="HK1817" i="2"/>
  <c r="HK1805" i="2"/>
  <c r="HK1807" i="2" s="1"/>
  <c r="HK1793" i="2"/>
  <c r="HK1795" i="2" s="1"/>
  <c r="HK1781" i="2"/>
  <c r="HK1783" i="2" s="1"/>
  <c r="HK1769" i="2"/>
  <c r="HK1856" i="2"/>
  <c r="HK1858" i="2" s="1"/>
  <c r="HK1850" i="2"/>
  <c r="HK1852" i="2" s="1"/>
  <c r="HK1838" i="2"/>
  <c r="HK1840" i="2" s="1"/>
  <c r="HK1826" i="2"/>
  <c r="HK1828" i="2" s="1"/>
  <c r="HK1814" i="2"/>
  <c r="HK1816" i="2" s="1"/>
  <c r="HK1802" i="2"/>
  <c r="HK1790" i="2"/>
  <c r="HK1792" i="2" s="1"/>
  <c r="HK1778" i="2"/>
  <c r="HK1780" i="2" s="1"/>
  <c r="HK1766" i="2"/>
  <c r="HK1768" i="2" s="1"/>
  <c r="HK1847" i="2"/>
  <c r="HK1849" i="2" s="1"/>
  <c r="HK1835" i="2"/>
  <c r="HK1837" i="2" s="1"/>
  <c r="HK1823" i="2"/>
  <c r="HK1825" i="2" s="1"/>
  <c r="HK1811" i="2"/>
  <c r="HK1813" i="2" s="1"/>
  <c r="HK1799" i="2"/>
  <c r="HK1801" i="2" s="1"/>
  <c r="HK1787" i="2"/>
  <c r="HK1789" i="2" s="1"/>
  <c r="HK1775" i="2"/>
  <c r="HK1777" i="2" s="1"/>
  <c r="HK1751" i="2"/>
  <c r="HK1753" i="2" s="1"/>
  <c r="HK1739" i="2"/>
  <c r="HK1741" i="2" s="1"/>
  <c r="HK1727" i="2"/>
  <c r="HK1715" i="2"/>
  <c r="HK1717" i="2" s="1"/>
  <c r="HK1703" i="2"/>
  <c r="HK1705" i="2" s="1"/>
  <c r="HK1691" i="2"/>
  <c r="HK1693" i="2" s="1"/>
  <c r="HK1679" i="2"/>
  <c r="HK1681" i="2" s="1"/>
  <c r="HK1763" i="2"/>
  <c r="HK1765" i="2" s="1"/>
  <c r="HK1760" i="2"/>
  <c r="HK1762" i="2" s="1"/>
  <c r="HK1748" i="2"/>
  <c r="HK1750" i="2" s="1"/>
  <c r="HK1736" i="2"/>
  <c r="HK1738" i="2" s="1"/>
  <c r="HK1724" i="2"/>
  <c r="HK1726" i="2" s="1"/>
  <c r="HK1712" i="2"/>
  <c r="HK1714" i="2" s="1"/>
  <c r="HK1700" i="2"/>
  <c r="HK1702" i="2" s="1"/>
  <c r="HK1688" i="2"/>
  <c r="HK1690" i="2" s="1"/>
  <c r="HK1676" i="2"/>
  <c r="HK1678" i="2" s="1"/>
  <c r="HK1757" i="2"/>
  <c r="HK1759" i="2" s="1"/>
  <c r="HK1745" i="2"/>
  <c r="HK1747" i="2" s="1"/>
  <c r="HK1733" i="2"/>
  <c r="HK1735" i="2" s="1"/>
  <c r="HK1721" i="2"/>
  <c r="HK1723" i="2" s="1"/>
  <c r="HK1754" i="2"/>
  <c r="HK1756" i="2" s="1"/>
  <c r="HK1742" i="2"/>
  <c r="HK1744" i="2" s="1"/>
  <c r="HK1730" i="2"/>
  <c r="HK1732" i="2" s="1"/>
  <c r="HK1718" i="2"/>
  <c r="HK1720" i="2" s="1"/>
  <c r="HK1706" i="2"/>
  <c r="HK1708" i="2" s="1"/>
  <c r="HK1694" i="2"/>
  <c r="HK1696" i="2" s="1"/>
  <c r="HK1682" i="2"/>
  <c r="HK1684" i="2" s="1"/>
  <c r="HK1670" i="2"/>
  <c r="HK1672" i="2" s="1"/>
  <c r="HK1664" i="2"/>
  <c r="HK1666" i="2" s="1"/>
  <c r="HK1652" i="2"/>
  <c r="HK1654" i="2" s="1"/>
  <c r="HK1640" i="2"/>
  <c r="HK1628" i="2"/>
  <c r="HK1630" i="2" s="1"/>
  <c r="HK1616" i="2"/>
  <c r="HK1618" i="2" s="1"/>
  <c r="HK1604" i="2"/>
  <c r="HK1606" i="2" s="1"/>
  <c r="HK1592" i="2"/>
  <c r="HK1594" i="2" s="1"/>
  <c r="HK1580" i="2"/>
  <c r="HK1582" i="2" s="1"/>
  <c r="HK1661" i="2"/>
  <c r="HK1649" i="2"/>
  <c r="HK1651" i="2" s="1"/>
  <c r="HK1637" i="2"/>
  <c r="HK1639" i="2" s="1"/>
  <c r="HK1625" i="2"/>
  <c r="HK1613" i="2"/>
  <c r="HK1615" i="2" s="1"/>
  <c r="HK1601" i="2"/>
  <c r="HK1603" i="2" s="1"/>
  <c r="HK1589" i="2"/>
  <c r="HK1591" i="2" s="1"/>
  <c r="HK1577" i="2"/>
  <c r="HK1579" i="2" s="1"/>
  <c r="HK1709" i="2"/>
  <c r="HK1711" i="2" s="1"/>
  <c r="HK1673" i="2"/>
  <c r="HK1675" i="2" s="1"/>
  <c r="HK1658" i="2"/>
  <c r="HK1660" i="2" s="1"/>
  <c r="HK1646" i="2"/>
  <c r="HK1648" i="2" s="1"/>
  <c r="HK1634" i="2"/>
  <c r="HK1636" i="2" s="1"/>
  <c r="HK1622" i="2"/>
  <c r="HK1624" i="2" s="1"/>
  <c r="HK1610" i="2"/>
  <c r="HK1612" i="2" s="1"/>
  <c r="HK1598" i="2"/>
  <c r="HK1600" i="2" s="1"/>
  <c r="HK1586" i="2"/>
  <c r="HK1697" i="2"/>
  <c r="HK1699" i="2" s="1"/>
  <c r="HK1667" i="2"/>
  <c r="HK1655" i="2"/>
  <c r="HK1657" i="2" s="1"/>
  <c r="HK1643" i="2"/>
  <c r="HK1631" i="2"/>
  <c r="HK1633" i="2" s="1"/>
  <c r="HK1619" i="2"/>
  <c r="HK1621" i="2" s="1"/>
  <c r="HK1607" i="2"/>
  <c r="HK1609" i="2" s="1"/>
  <c r="HK1595" i="2"/>
  <c r="HK1597" i="2" s="1"/>
  <c r="HK1583" i="2"/>
  <c r="HK1585" i="2" s="1"/>
  <c r="HK1685" i="2"/>
  <c r="HK1687" i="2" s="1"/>
  <c r="HK1562" i="2"/>
  <c r="HK1564" i="2" s="1"/>
  <c r="HK1550" i="2"/>
  <c r="HK1552" i="2" s="1"/>
  <c r="HK1538" i="2"/>
  <c r="HK1540" i="2" s="1"/>
  <c r="HK1526" i="2"/>
  <c r="HK1528" i="2" s="1"/>
  <c r="HK1514" i="2"/>
  <c r="HK1516" i="2" s="1"/>
  <c r="HK1502" i="2"/>
  <c r="HK1504" i="2" s="1"/>
  <c r="HK1490" i="2"/>
  <c r="HK1492" i="2" s="1"/>
  <c r="HK1574" i="2"/>
  <c r="HK1576" i="2" s="1"/>
  <c r="HK1571" i="2"/>
  <c r="HK1573" i="2" s="1"/>
  <c r="HK1559" i="2"/>
  <c r="HK1561" i="2" s="1"/>
  <c r="HK1547" i="2"/>
  <c r="HK1549" i="2" s="1"/>
  <c r="HK1535" i="2"/>
  <c r="HK1537" i="2" s="1"/>
  <c r="HK1523" i="2"/>
  <c r="HK1525" i="2" s="1"/>
  <c r="HK1511" i="2"/>
  <c r="HK1513" i="2" s="1"/>
  <c r="HK1499" i="2"/>
  <c r="HK1501" i="2" s="1"/>
  <c r="HK1487" i="2"/>
  <c r="HK1489" i="2" s="1"/>
  <c r="HK1568" i="2"/>
  <c r="HK1570" i="2" s="1"/>
  <c r="HK1556" i="2"/>
  <c r="HK1558" i="2" s="1"/>
  <c r="HK1544" i="2"/>
  <c r="HK1546" i="2" s="1"/>
  <c r="HK1532" i="2"/>
  <c r="HK1534" i="2" s="1"/>
  <c r="HK1520" i="2"/>
  <c r="HK1508" i="2"/>
  <c r="HK1510" i="2" s="1"/>
  <c r="HK1496" i="2"/>
  <c r="HK1498" i="2" s="1"/>
  <c r="HK1484" i="2"/>
  <c r="HK1486" i="2" s="1"/>
  <c r="HK1565" i="2"/>
  <c r="HK1553" i="2"/>
  <c r="HK1555" i="2" s="1"/>
  <c r="HK1541" i="2"/>
  <c r="HK1543" i="2" s="1"/>
  <c r="HK1529" i="2"/>
  <c r="HK1531" i="2" s="1"/>
  <c r="HK1517" i="2"/>
  <c r="HK1519" i="2" s="1"/>
  <c r="HK1505" i="2"/>
  <c r="HK1493" i="2"/>
  <c r="HK1495" i="2" s="1"/>
  <c r="HK1481" i="2"/>
  <c r="HK1483" i="2" s="1"/>
  <c r="HK1472" i="2"/>
  <c r="HK1474" i="2" s="1"/>
  <c r="HK1460" i="2"/>
  <c r="HK1448" i="2"/>
  <c r="HK1450" i="2" s="1"/>
  <c r="HK1436" i="2"/>
  <c r="HK1424" i="2"/>
  <c r="HK1426" i="2" s="1"/>
  <c r="HK1412" i="2"/>
  <c r="HK1414" i="2" s="1"/>
  <c r="HK1400" i="2"/>
  <c r="HK1402" i="2" s="1"/>
  <c r="HK1388" i="2"/>
  <c r="HK1390" i="2" s="1"/>
  <c r="HK1469" i="2"/>
  <c r="HK1471" i="2" s="1"/>
  <c r="HK1457" i="2"/>
  <c r="HK1459" i="2" s="1"/>
  <c r="HK1445" i="2"/>
  <c r="HK1447" i="2" s="1"/>
  <c r="HK1433" i="2"/>
  <c r="HK1435" i="2" s="1"/>
  <c r="HK1421" i="2"/>
  <c r="HK1423" i="2" s="1"/>
  <c r="HK1409" i="2"/>
  <c r="HK1397" i="2"/>
  <c r="HK1399" i="2" s="1"/>
  <c r="HK1385" i="2"/>
  <c r="HK1387" i="2" s="1"/>
  <c r="HK1466" i="2"/>
  <c r="HK1468" i="2" s="1"/>
  <c r="HK1454" i="2"/>
  <c r="HK1456" i="2" s="1"/>
  <c r="HK1442" i="2"/>
  <c r="HK1444" i="2" s="1"/>
  <c r="HK1430" i="2"/>
  <c r="HK1432" i="2" s="1"/>
  <c r="HK1418" i="2"/>
  <c r="HK1420" i="2" s="1"/>
  <c r="HK1406" i="2"/>
  <c r="HK1408" i="2" s="1"/>
  <c r="HK1394" i="2"/>
  <c r="HK1396" i="2" s="1"/>
  <c r="HK1478" i="2"/>
  <c r="HK1480" i="2" s="1"/>
  <c r="HK1475" i="2"/>
  <c r="HK1477" i="2" s="1"/>
  <c r="HK1463" i="2"/>
  <c r="HK1465" i="2" s="1"/>
  <c r="HK1451" i="2"/>
  <c r="HK1453" i="2" s="1"/>
  <c r="HK1439" i="2"/>
  <c r="HK1441" i="2" s="1"/>
  <c r="HK1427" i="2"/>
  <c r="HK1429" i="2" s="1"/>
  <c r="HK1415" i="2"/>
  <c r="HK1403" i="2"/>
  <c r="HK1405" i="2" s="1"/>
  <c r="HK1391" i="2"/>
  <c r="HK1393" i="2" s="1"/>
  <c r="HK1379" i="2"/>
  <c r="HK1381" i="2" s="1"/>
  <c r="HK1367" i="2"/>
  <c r="HK1369" i="2" s="1"/>
  <c r="HK1355" i="2"/>
  <c r="HK1343" i="2"/>
  <c r="HK1345" i="2" s="1"/>
  <c r="HK1331" i="2"/>
  <c r="HK1333" i="2" s="1"/>
  <c r="HK1319" i="2"/>
  <c r="HK1321" i="2" s="1"/>
  <c r="HK1307" i="2"/>
  <c r="HK1309" i="2" s="1"/>
  <c r="HK1295" i="2"/>
  <c r="HK1297" i="2" s="1"/>
  <c r="HK1283" i="2"/>
  <c r="HK1285" i="2" s="1"/>
  <c r="HK1271" i="2"/>
  <c r="HK1273" i="2" s="1"/>
  <c r="HK1259" i="2"/>
  <c r="HK1261" i="2" s="1"/>
  <c r="HK1247" i="2"/>
  <c r="HK1249" i="2" s="1"/>
  <c r="HK1235" i="2"/>
  <c r="HK1237" i="2" s="1"/>
  <c r="HK1223" i="2"/>
  <c r="HK1225" i="2" s="1"/>
  <c r="HK1211" i="2"/>
  <c r="HK1213" i="2" s="1"/>
  <c r="HK1199" i="2"/>
  <c r="HK1201" i="2" s="1"/>
  <c r="HK1187" i="2"/>
  <c r="HK1189" i="2" s="1"/>
  <c r="HK1376" i="2"/>
  <c r="HK1378" i="2" s="1"/>
  <c r="HK1364" i="2"/>
  <c r="HK1366" i="2" s="1"/>
  <c r="HK1352" i="2"/>
  <c r="HK1354" i="2" s="1"/>
  <c r="HK1340" i="2"/>
  <c r="HK1342" i="2" s="1"/>
  <c r="HK1328" i="2"/>
  <c r="HK1330" i="2" s="1"/>
  <c r="HK1316" i="2"/>
  <c r="HK1318" i="2" s="1"/>
  <c r="HK1304" i="2"/>
  <c r="HK1306" i="2" s="1"/>
  <c r="HK1292" i="2"/>
  <c r="HK1294" i="2" s="1"/>
  <c r="HK1280" i="2"/>
  <c r="HK1282" i="2" s="1"/>
  <c r="HK1268" i="2"/>
  <c r="HK1270" i="2" s="1"/>
  <c r="HK1256" i="2"/>
  <c r="HK1258" i="2" s="1"/>
  <c r="HK1244" i="2"/>
  <c r="HK1246" i="2" s="1"/>
  <c r="HK1232" i="2"/>
  <c r="HK1234" i="2" s="1"/>
  <c r="HK1220" i="2"/>
  <c r="HK1222" i="2" s="1"/>
  <c r="HK1208" i="2"/>
  <c r="HK1210" i="2" s="1"/>
  <c r="HK1196" i="2"/>
  <c r="HK1198" i="2" s="1"/>
  <c r="HK1373" i="2"/>
  <c r="HK1375" i="2" s="1"/>
  <c r="HK1361" i="2"/>
  <c r="HK1349" i="2"/>
  <c r="HK1351" i="2" s="1"/>
  <c r="HK1337" i="2"/>
  <c r="HK1339" i="2" s="1"/>
  <c r="HK1325" i="2"/>
  <c r="HK1327" i="2" s="1"/>
  <c r="HK1313" i="2"/>
  <c r="HK1315" i="2" s="1"/>
  <c r="HK1301" i="2"/>
  <c r="HK1303" i="2" s="1"/>
  <c r="HK1289" i="2"/>
  <c r="HK1291" i="2" s="1"/>
  <c r="HK1277" i="2"/>
  <c r="HK1279" i="2" s="1"/>
  <c r="HK1265" i="2"/>
  <c r="HK1267" i="2" s="1"/>
  <c r="HK1253" i="2"/>
  <c r="HK1255" i="2" s="1"/>
  <c r="HK1241" i="2"/>
  <c r="HK1243" i="2" s="1"/>
  <c r="HK1229" i="2"/>
  <c r="HK1231" i="2" s="1"/>
  <c r="HK1217" i="2"/>
  <c r="HK1219" i="2" s="1"/>
  <c r="HK1205" i="2"/>
  <c r="HK1207" i="2" s="1"/>
  <c r="HK1193" i="2"/>
  <c r="HK1195" i="2" s="1"/>
  <c r="HK1382" i="2"/>
  <c r="HK1384" i="2" s="1"/>
  <c r="HK1370" i="2"/>
  <c r="HK1372" i="2" s="1"/>
  <c r="HK1358" i="2"/>
  <c r="HK1360" i="2" s="1"/>
  <c r="HK1346" i="2"/>
  <c r="HK1348" i="2" s="1"/>
  <c r="HK1334" i="2"/>
  <c r="HK1336" i="2" s="1"/>
  <c r="HK1322" i="2"/>
  <c r="HK1324" i="2" s="1"/>
  <c r="HK1310" i="2"/>
  <c r="HK1312" i="2" s="1"/>
  <c r="HK1298" i="2"/>
  <c r="HK1300" i="2" s="1"/>
  <c r="HK1286" i="2"/>
  <c r="HK1288" i="2" s="1"/>
  <c r="HK1274" i="2"/>
  <c r="HK1276" i="2" s="1"/>
  <c r="HK1262" i="2"/>
  <c r="HK1264" i="2" s="1"/>
  <c r="HK1250" i="2"/>
  <c r="HK1252" i="2" s="1"/>
  <c r="HK1238" i="2"/>
  <c r="HK1240" i="2" s="1"/>
  <c r="HK1226" i="2"/>
  <c r="HK1228" i="2" s="1"/>
  <c r="HK1214" i="2"/>
  <c r="HK1216" i="2" s="1"/>
  <c r="HK1202" i="2"/>
  <c r="HK1190" i="2"/>
  <c r="HK1192" i="2" s="1"/>
  <c r="HK1184" i="2"/>
  <c r="HK1186" i="2" s="1"/>
  <c r="HK1172" i="2"/>
  <c r="HK1174" i="2" s="1"/>
  <c r="HK1160" i="2"/>
  <c r="HK1162" i="2" s="1"/>
  <c r="HK1148" i="2"/>
  <c r="HK1150" i="2" s="1"/>
  <c r="HK1136" i="2"/>
  <c r="HK1138" i="2" s="1"/>
  <c r="HK1124" i="2"/>
  <c r="HK1126" i="2" s="1"/>
  <c r="HK1112" i="2"/>
  <c r="HK1114" i="2" s="1"/>
  <c r="HK1100" i="2"/>
  <c r="HK1088" i="2"/>
  <c r="HK1090" i="2" s="1"/>
  <c r="HK1076" i="2"/>
  <c r="HK1078" i="2" s="1"/>
  <c r="HK1064" i="2"/>
  <c r="HK1066" i="2" s="1"/>
  <c r="HK1052" i="2"/>
  <c r="HK1054" i="2" s="1"/>
  <c r="HK1040" i="2"/>
  <c r="HK1042" i="2" s="1"/>
  <c r="HK1028" i="2"/>
  <c r="HK1016" i="2"/>
  <c r="HK1018" i="2" s="1"/>
  <c r="HK1181" i="2"/>
  <c r="HK1183" i="2" s="1"/>
  <c r="HK1169" i="2"/>
  <c r="HK1171" i="2" s="1"/>
  <c r="HK1157" i="2"/>
  <c r="HK1159" i="2" s="1"/>
  <c r="HK1145" i="2"/>
  <c r="HK1147" i="2" s="1"/>
  <c r="HK1133" i="2"/>
  <c r="HK1135" i="2" s="1"/>
  <c r="HK1121" i="2"/>
  <c r="HK1123" i="2" s="1"/>
  <c r="HK1109" i="2"/>
  <c r="HK1111" i="2" s="1"/>
  <c r="HK1097" i="2"/>
  <c r="HK1099" i="2" s="1"/>
  <c r="HK1085" i="2"/>
  <c r="HK1087" i="2" s="1"/>
  <c r="HK1073" i="2"/>
  <c r="HK1075" i="2" s="1"/>
  <c r="HK1061" i="2"/>
  <c r="HK1063" i="2" s="1"/>
  <c r="HK1049" i="2"/>
  <c r="HK1051" i="2" s="1"/>
  <c r="HK1037" i="2"/>
  <c r="HK1039" i="2" s="1"/>
  <c r="HK1025" i="2"/>
  <c r="HK1027" i="2" s="1"/>
  <c r="HK1013" i="2"/>
  <c r="HK1015" i="2" s="1"/>
  <c r="HK1001" i="2"/>
  <c r="HK1003" i="2" s="1"/>
  <c r="HK1178" i="2"/>
  <c r="HK1180" i="2" s="1"/>
  <c r="HK1166" i="2"/>
  <c r="HK1168" i="2" s="1"/>
  <c r="HK1154" i="2"/>
  <c r="HK1156" i="2" s="1"/>
  <c r="HK1142" i="2"/>
  <c r="HK1144" i="2" s="1"/>
  <c r="HK1130" i="2"/>
  <c r="HK1132" i="2" s="1"/>
  <c r="HK1118" i="2"/>
  <c r="HK1120" i="2" s="1"/>
  <c r="HK1106" i="2"/>
  <c r="HK1108" i="2" s="1"/>
  <c r="HK1094" i="2"/>
  <c r="HK1096" i="2" s="1"/>
  <c r="HK1082" i="2"/>
  <c r="HK1084" i="2" s="1"/>
  <c r="HK1070" i="2"/>
  <c r="HK1072" i="2" s="1"/>
  <c r="HK1058" i="2"/>
  <c r="HK1060" i="2" s="1"/>
  <c r="HK1046" i="2"/>
  <c r="HK1048" i="2" s="1"/>
  <c r="HK1034" i="2"/>
  <c r="HK1036" i="2" s="1"/>
  <c r="HK1022" i="2"/>
  <c r="HK1024" i="2" s="1"/>
  <c r="HK1010" i="2"/>
  <c r="HK998" i="2"/>
  <c r="HK1000" i="2" s="1"/>
  <c r="HK986" i="2"/>
  <c r="HK988" i="2" s="1"/>
  <c r="HK1175" i="2"/>
  <c r="HK1177" i="2" s="1"/>
  <c r="HK1163" i="2"/>
  <c r="HK1165" i="2" s="1"/>
  <c r="HK1151" i="2"/>
  <c r="HK1153" i="2" s="1"/>
  <c r="HK1139" i="2"/>
  <c r="HK1141" i="2" s="1"/>
  <c r="HK1127" i="2"/>
  <c r="HK1129" i="2" s="1"/>
  <c r="HK1115" i="2"/>
  <c r="HK1117" i="2" s="1"/>
  <c r="HK1103" i="2"/>
  <c r="HK1105" i="2" s="1"/>
  <c r="HK1091" i="2"/>
  <c r="HK1093" i="2" s="1"/>
  <c r="HK1079" i="2"/>
  <c r="HK1081" i="2" s="1"/>
  <c r="HK1067" i="2"/>
  <c r="HK1069" i="2" s="1"/>
  <c r="HK1055" i="2"/>
  <c r="HK1043" i="2"/>
  <c r="HK1045" i="2" s="1"/>
  <c r="HK1031" i="2"/>
  <c r="HK1033" i="2" s="1"/>
  <c r="HK1019" i="2"/>
  <c r="HK1021" i="2" s="1"/>
  <c r="HK1007" i="2"/>
  <c r="HK1009" i="2" s="1"/>
  <c r="HK995" i="2"/>
  <c r="HK997" i="2" s="1"/>
  <c r="HK983" i="2"/>
  <c r="HK985" i="2" s="1"/>
  <c r="HK971" i="2"/>
  <c r="HK973" i="2" s="1"/>
  <c r="HK959" i="2"/>
  <c r="HK961" i="2" s="1"/>
  <c r="HK947" i="2"/>
  <c r="HK949" i="2" s="1"/>
  <c r="HK935" i="2"/>
  <c r="HK937" i="2" s="1"/>
  <c r="HK923" i="2"/>
  <c r="HK925" i="2" s="1"/>
  <c r="HK911" i="2"/>
  <c r="HK913" i="2" s="1"/>
  <c r="HK899" i="2"/>
  <c r="HK901" i="2" s="1"/>
  <c r="HK887" i="2"/>
  <c r="HK889" i="2" s="1"/>
  <c r="HK875" i="2"/>
  <c r="HK877" i="2" s="1"/>
  <c r="HK863" i="2"/>
  <c r="HK865" i="2" s="1"/>
  <c r="HK851" i="2"/>
  <c r="HK853" i="2" s="1"/>
  <c r="HK839" i="2"/>
  <c r="HK841" i="2" s="1"/>
  <c r="HK827" i="2"/>
  <c r="HK829" i="2" s="1"/>
  <c r="HK815" i="2"/>
  <c r="HK817" i="2" s="1"/>
  <c r="HK992" i="2"/>
  <c r="HK980" i="2"/>
  <c r="HK982" i="2" s="1"/>
  <c r="HK968" i="2"/>
  <c r="HK970" i="2" s="1"/>
  <c r="HK956" i="2"/>
  <c r="HK958" i="2" s="1"/>
  <c r="HK944" i="2"/>
  <c r="HK946" i="2" s="1"/>
  <c r="HK932" i="2"/>
  <c r="HK934" i="2" s="1"/>
  <c r="HK920" i="2"/>
  <c r="HK922" i="2" s="1"/>
  <c r="HK908" i="2"/>
  <c r="HK910" i="2" s="1"/>
  <c r="HK896" i="2"/>
  <c r="HK898" i="2" s="1"/>
  <c r="HK884" i="2"/>
  <c r="HK886" i="2" s="1"/>
  <c r="HK872" i="2"/>
  <c r="HK874" i="2" s="1"/>
  <c r="HK860" i="2"/>
  <c r="HK862" i="2" s="1"/>
  <c r="HK848" i="2"/>
  <c r="HK850" i="2" s="1"/>
  <c r="HK836" i="2"/>
  <c r="HK838" i="2" s="1"/>
  <c r="HK824" i="2"/>
  <c r="HK826" i="2" s="1"/>
  <c r="HK812" i="2"/>
  <c r="HK814" i="2" s="1"/>
  <c r="HK800" i="2"/>
  <c r="HK802" i="2" s="1"/>
  <c r="HK1004" i="2"/>
  <c r="HK989" i="2"/>
  <c r="HK991" i="2" s="1"/>
  <c r="HK977" i="2"/>
  <c r="HK979" i="2" s="1"/>
  <c r="HK965" i="2"/>
  <c r="HK967" i="2" s="1"/>
  <c r="HK953" i="2"/>
  <c r="HK955" i="2" s="1"/>
  <c r="HK941" i="2"/>
  <c r="HK943" i="2" s="1"/>
  <c r="HK929" i="2"/>
  <c r="HK931" i="2" s="1"/>
  <c r="HK917" i="2"/>
  <c r="HK919" i="2" s="1"/>
  <c r="HK905" i="2"/>
  <c r="HK907" i="2" s="1"/>
  <c r="HK893" i="2"/>
  <c r="HK895" i="2" s="1"/>
  <c r="HK881" i="2"/>
  <c r="HK883" i="2" s="1"/>
  <c r="HK869" i="2"/>
  <c r="HK871" i="2" s="1"/>
  <c r="HK857" i="2"/>
  <c r="HK859" i="2" s="1"/>
  <c r="HK845" i="2"/>
  <c r="HK847" i="2" s="1"/>
  <c r="HK833" i="2"/>
  <c r="HK835" i="2" s="1"/>
  <c r="HK821" i="2"/>
  <c r="HK823" i="2" s="1"/>
  <c r="HK974" i="2"/>
  <c r="HK976" i="2" s="1"/>
  <c r="HK962" i="2"/>
  <c r="HK950" i="2"/>
  <c r="HK952" i="2" s="1"/>
  <c r="HK938" i="2"/>
  <c r="HK940" i="2" s="1"/>
  <c r="HK926" i="2"/>
  <c r="HK928" i="2" s="1"/>
  <c r="HK902" i="2"/>
  <c r="HK904" i="2" s="1"/>
  <c r="HK854" i="2"/>
  <c r="HK856" i="2" s="1"/>
  <c r="HK785" i="2"/>
  <c r="HK787" i="2" s="1"/>
  <c r="HK773" i="2"/>
  <c r="HK775" i="2" s="1"/>
  <c r="HK761" i="2"/>
  <c r="HK763" i="2" s="1"/>
  <c r="HK749" i="2"/>
  <c r="HK751" i="2" s="1"/>
  <c r="HK737" i="2"/>
  <c r="HK739" i="2" s="1"/>
  <c r="HK725" i="2"/>
  <c r="HK727" i="2" s="1"/>
  <c r="HK797" i="2"/>
  <c r="HK799" i="2" s="1"/>
  <c r="HK890" i="2"/>
  <c r="HK892" i="2" s="1"/>
  <c r="HK842" i="2"/>
  <c r="HK803" i="2"/>
  <c r="HK805" i="2" s="1"/>
  <c r="HK782" i="2"/>
  <c r="HK770" i="2"/>
  <c r="HK772" i="2" s="1"/>
  <c r="HK758" i="2"/>
  <c r="HK760" i="2" s="1"/>
  <c r="HK746" i="2"/>
  <c r="HK748" i="2" s="1"/>
  <c r="HK734" i="2"/>
  <c r="HK736" i="2" s="1"/>
  <c r="HK722" i="2"/>
  <c r="HK724" i="2" s="1"/>
  <c r="HK710" i="2"/>
  <c r="HK712" i="2" s="1"/>
  <c r="HK698" i="2"/>
  <c r="HK700" i="2" s="1"/>
  <c r="HK686" i="2"/>
  <c r="HK688" i="2" s="1"/>
  <c r="HK674" i="2"/>
  <c r="HK676" i="2" s="1"/>
  <c r="HK662" i="2"/>
  <c r="HK650" i="2"/>
  <c r="HK652" i="2" s="1"/>
  <c r="HK638" i="2"/>
  <c r="HK640" i="2" s="1"/>
  <c r="HK626" i="2"/>
  <c r="HK628" i="2" s="1"/>
  <c r="HK614" i="2"/>
  <c r="HK616" i="2" s="1"/>
  <c r="HK878" i="2"/>
  <c r="HK880" i="2" s="1"/>
  <c r="HK830" i="2"/>
  <c r="HK832" i="2" s="1"/>
  <c r="HK806" i="2"/>
  <c r="HK808" i="2" s="1"/>
  <c r="HK794" i="2"/>
  <c r="HK796" i="2" s="1"/>
  <c r="HK791" i="2"/>
  <c r="HK793" i="2" s="1"/>
  <c r="HK779" i="2"/>
  <c r="HK781" i="2" s="1"/>
  <c r="HK767" i="2"/>
  <c r="HK769" i="2" s="1"/>
  <c r="HK755" i="2"/>
  <c r="HK757" i="2" s="1"/>
  <c r="HK743" i="2"/>
  <c r="HK745" i="2" s="1"/>
  <c r="HK731" i="2"/>
  <c r="HK733" i="2" s="1"/>
  <c r="HK719" i="2"/>
  <c r="HK707" i="2"/>
  <c r="HK709" i="2" s="1"/>
  <c r="HK695" i="2"/>
  <c r="HK697" i="2" s="1"/>
  <c r="HK683" i="2"/>
  <c r="HK685" i="2" s="1"/>
  <c r="HK671" i="2"/>
  <c r="HK673" i="2" s="1"/>
  <c r="HK659" i="2"/>
  <c r="HK661" i="2" s="1"/>
  <c r="HK647" i="2"/>
  <c r="HK635" i="2"/>
  <c r="HK637" i="2" s="1"/>
  <c r="HK623" i="2"/>
  <c r="HK625" i="2" s="1"/>
  <c r="HK914" i="2"/>
  <c r="HK916" i="2" s="1"/>
  <c r="HK866" i="2"/>
  <c r="HK868" i="2" s="1"/>
  <c r="HK818" i="2"/>
  <c r="HK820" i="2" s="1"/>
  <c r="HK809" i="2"/>
  <c r="HK811" i="2" s="1"/>
  <c r="HK788" i="2"/>
  <c r="HK790" i="2" s="1"/>
  <c r="HK776" i="2"/>
  <c r="HK778" i="2" s="1"/>
  <c r="HK764" i="2"/>
  <c r="HK766" i="2" s="1"/>
  <c r="HK752" i="2"/>
  <c r="HK754" i="2" s="1"/>
  <c r="HK740" i="2"/>
  <c r="HK742" i="2" s="1"/>
  <c r="HK728" i="2"/>
  <c r="HK730" i="2" s="1"/>
  <c r="HK716" i="2"/>
  <c r="HK718" i="2" s="1"/>
  <c r="HK704" i="2"/>
  <c r="HK706" i="2" s="1"/>
  <c r="HK692" i="2"/>
  <c r="HK694" i="2" s="1"/>
  <c r="HK680" i="2"/>
  <c r="HK682" i="2" s="1"/>
  <c r="HK668" i="2"/>
  <c r="HK670" i="2" s="1"/>
  <c r="HK656" i="2"/>
  <c r="HK658" i="2" s="1"/>
  <c r="HK644" i="2"/>
  <c r="HK646" i="2" s="1"/>
  <c r="HK632" i="2"/>
  <c r="HK634" i="2" s="1"/>
  <c r="HK620" i="2"/>
  <c r="HK622" i="2" s="1"/>
  <c r="HK617" i="2"/>
  <c r="HK619" i="2" s="1"/>
  <c r="HK611" i="2"/>
  <c r="HK613" i="2" s="1"/>
  <c r="HK599" i="2"/>
  <c r="HK601" i="2" s="1"/>
  <c r="HK587" i="2"/>
  <c r="HK589" i="2" s="1"/>
  <c r="HK575" i="2"/>
  <c r="HK577" i="2" s="1"/>
  <c r="HK563" i="2"/>
  <c r="HK565" i="2" s="1"/>
  <c r="HK551" i="2"/>
  <c r="HK553" i="2" s="1"/>
  <c r="HK539" i="2"/>
  <c r="HK541" i="2" s="1"/>
  <c r="HK527" i="2"/>
  <c r="HK529" i="2" s="1"/>
  <c r="HK515" i="2"/>
  <c r="HK517" i="2" s="1"/>
  <c r="HK503" i="2"/>
  <c r="HK505" i="2" s="1"/>
  <c r="HK491" i="2"/>
  <c r="HK493" i="2" s="1"/>
  <c r="HK479" i="2"/>
  <c r="HK481" i="2" s="1"/>
  <c r="HK467" i="2"/>
  <c r="HK469" i="2" s="1"/>
  <c r="HK455" i="2"/>
  <c r="HK457" i="2" s="1"/>
  <c r="HK443" i="2"/>
  <c r="HK445" i="2" s="1"/>
  <c r="HK701" i="2"/>
  <c r="HK703" i="2" s="1"/>
  <c r="HK653" i="2"/>
  <c r="HK608" i="2"/>
  <c r="HK610" i="2" s="1"/>
  <c r="HK596" i="2"/>
  <c r="HK598" i="2" s="1"/>
  <c r="HK584" i="2"/>
  <c r="HK586" i="2" s="1"/>
  <c r="HK572" i="2"/>
  <c r="HK560" i="2"/>
  <c r="HK562" i="2" s="1"/>
  <c r="HK548" i="2"/>
  <c r="HK550" i="2" s="1"/>
  <c r="HK536" i="2"/>
  <c r="HK538" i="2" s="1"/>
  <c r="HK524" i="2"/>
  <c r="HK526" i="2" s="1"/>
  <c r="HK512" i="2"/>
  <c r="HK500" i="2"/>
  <c r="HK502" i="2" s="1"/>
  <c r="HK488" i="2"/>
  <c r="HK490" i="2" s="1"/>
  <c r="HK476" i="2"/>
  <c r="HK478" i="2" s="1"/>
  <c r="HK464" i="2"/>
  <c r="HK466" i="2" s="1"/>
  <c r="HK452" i="2"/>
  <c r="HK454" i="2" s="1"/>
  <c r="HK440" i="2"/>
  <c r="HK442" i="2" s="1"/>
  <c r="HK689" i="2"/>
  <c r="HK691" i="2" s="1"/>
  <c r="HK605" i="2"/>
  <c r="HK593" i="2"/>
  <c r="HK595" i="2" s="1"/>
  <c r="HK581" i="2"/>
  <c r="HK583" i="2" s="1"/>
  <c r="HK569" i="2"/>
  <c r="HK571" i="2" s="1"/>
  <c r="HK557" i="2"/>
  <c r="HK559" i="2" s="1"/>
  <c r="HK545" i="2"/>
  <c r="HK547" i="2" s="1"/>
  <c r="HK533" i="2"/>
  <c r="HK535" i="2" s="1"/>
  <c r="HK521" i="2"/>
  <c r="HK523" i="2" s="1"/>
  <c r="HK509" i="2"/>
  <c r="HK511" i="2" s="1"/>
  <c r="HK497" i="2"/>
  <c r="HK499" i="2" s="1"/>
  <c r="HK485" i="2"/>
  <c r="HK487" i="2" s="1"/>
  <c r="HK473" i="2"/>
  <c r="HK475" i="2" s="1"/>
  <c r="HK461" i="2"/>
  <c r="HK463" i="2" s="1"/>
  <c r="HK449" i="2"/>
  <c r="HK451" i="2" s="1"/>
  <c r="HK677" i="2"/>
  <c r="HK679" i="2" s="1"/>
  <c r="HK641" i="2"/>
  <c r="HK643" i="2" s="1"/>
  <c r="HK629" i="2"/>
  <c r="HK631" i="2" s="1"/>
  <c r="HK602" i="2"/>
  <c r="HK604" i="2" s="1"/>
  <c r="HK590" i="2"/>
  <c r="HK592" i="2" s="1"/>
  <c r="HK578" i="2"/>
  <c r="HK580" i="2" s="1"/>
  <c r="HK566" i="2"/>
  <c r="HK568" i="2" s="1"/>
  <c r="HK554" i="2"/>
  <c r="HK556" i="2" s="1"/>
  <c r="HK542" i="2"/>
  <c r="HK544" i="2" s="1"/>
  <c r="HK530" i="2"/>
  <c r="HK532" i="2" s="1"/>
  <c r="HK518" i="2"/>
  <c r="HK506" i="2"/>
  <c r="HK508" i="2" s="1"/>
  <c r="HK494" i="2"/>
  <c r="HK496" i="2" s="1"/>
  <c r="HK482" i="2"/>
  <c r="HK484" i="2" s="1"/>
  <c r="HK470" i="2"/>
  <c r="HK472" i="2" s="1"/>
  <c r="HK458" i="2"/>
  <c r="HK460" i="2" s="1"/>
  <c r="HK446" i="2"/>
  <c r="HK713" i="2"/>
  <c r="HK715" i="2" s="1"/>
  <c r="HK665" i="2"/>
  <c r="HK667" i="2" s="1"/>
  <c r="HK434" i="2"/>
  <c r="HK436" i="2" s="1"/>
  <c r="HK422" i="2"/>
  <c r="HK424" i="2" s="1"/>
  <c r="HK410" i="2"/>
  <c r="HK398" i="2"/>
  <c r="HK400" i="2" s="1"/>
  <c r="HK386" i="2"/>
  <c r="HK388" i="2" s="1"/>
  <c r="HK374" i="2"/>
  <c r="HK376" i="2" s="1"/>
  <c r="HK362" i="2"/>
  <c r="HK364" i="2" s="1"/>
  <c r="HK350" i="2"/>
  <c r="HK352" i="2" s="1"/>
  <c r="HK338" i="2"/>
  <c r="HK340" i="2" s="1"/>
  <c r="HK326" i="2"/>
  <c r="HK328" i="2" s="1"/>
  <c r="HK314" i="2"/>
  <c r="HK316" i="2" s="1"/>
  <c r="HK302" i="2"/>
  <c r="HK304" i="2" s="1"/>
  <c r="HK290" i="2"/>
  <c r="HK292" i="2" s="1"/>
  <c r="HK278" i="2"/>
  <c r="HK280" i="2" s="1"/>
  <c r="HK266" i="2"/>
  <c r="HK268" i="2" s="1"/>
  <c r="HK254" i="2"/>
  <c r="HK256" i="2" s="1"/>
  <c r="HK431" i="2"/>
  <c r="HK433" i="2" s="1"/>
  <c r="HK419" i="2"/>
  <c r="HK421" i="2" s="1"/>
  <c r="HK407" i="2"/>
  <c r="HK409" i="2" s="1"/>
  <c r="HK395" i="2"/>
  <c r="HK397" i="2" s="1"/>
  <c r="HK383" i="2"/>
  <c r="HK385" i="2" s="1"/>
  <c r="HK371" i="2"/>
  <c r="HK373" i="2" s="1"/>
  <c r="HK359" i="2"/>
  <c r="HK361" i="2" s="1"/>
  <c r="HK347" i="2"/>
  <c r="HK349" i="2" s="1"/>
  <c r="HK335" i="2"/>
  <c r="HK337" i="2" s="1"/>
  <c r="HK323" i="2"/>
  <c r="HK325" i="2" s="1"/>
  <c r="HK311" i="2"/>
  <c r="HK313" i="2" s="1"/>
  <c r="HK299" i="2"/>
  <c r="HK287" i="2"/>
  <c r="HK289" i="2" s="1"/>
  <c r="HK275" i="2"/>
  <c r="HK277" i="2" s="1"/>
  <c r="HK263" i="2"/>
  <c r="HK265" i="2" s="1"/>
  <c r="HK251" i="2"/>
  <c r="HK253" i="2" s="1"/>
  <c r="HK428" i="2"/>
  <c r="HK430" i="2" s="1"/>
  <c r="HK416" i="2"/>
  <c r="HK418" i="2" s="1"/>
  <c r="HK404" i="2"/>
  <c r="HK406" i="2" s="1"/>
  <c r="HK392" i="2"/>
  <c r="HK394" i="2" s="1"/>
  <c r="HK380" i="2"/>
  <c r="HK382" i="2" s="1"/>
  <c r="HK368" i="2"/>
  <c r="HK370" i="2" s="1"/>
  <c r="HK356" i="2"/>
  <c r="HK358" i="2" s="1"/>
  <c r="HK344" i="2"/>
  <c r="HK346" i="2" s="1"/>
  <c r="HK332" i="2"/>
  <c r="HK334" i="2" s="1"/>
  <c r="HK320" i="2"/>
  <c r="HK322" i="2" s="1"/>
  <c r="HK308" i="2"/>
  <c r="HK310" i="2" s="1"/>
  <c r="HK296" i="2"/>
  <c r="HK284" i="2"/>
  <c r="HK286" i="2" s="1"/>
  <c r="HK272" i="2"/>
  <c r="HK274" i="2" s="1"/>
  <c r="HK260" i="2"/>
  <c r="HK262" i="2" s="1"/>
  <c r="HK437" i="2"/>
  <c r="HK439" i="2" s="1"/>
  <c r="HK425" i="2"/>
  <c r="HK427" i="2" s="1"/>
  <c r="HK413" i="2"/>
  <c r="HK415" i="2" s="1"/>
  <c r="HK401" i="2"/>
  <c r="HK403" i="2" s="1"/>
  <c r="HK389" i="2"/>
  <c r="HK391" i="2" s="1"/>
  <c r="HK377" i="2"/>
  <c r="HK365" i="2"/>
  <c r="HK367" i="2" s="1"/>
  <c r="HK353" i="2"/>
  <c r="HK355" i="2" s="1"/>
  <c r="HK341" i="2"/>
  <c r="HK343" i="2" s="1"/>
  <c r="HK329" i="2"/>
  <c r="HK331" i="2" s="1"/>
  <c r="HK317" i="2"/>
  <c r="HK319" i="2" s="1"/>
  <c r="HK305" i="2"/>
  <c r="HK307" i="2" s="1"/>
  <c r="HK293" i="2"/>
  <c r="HK295" i="2" s="1"/>
  <c r="HK281" i="2"/>
  <c r="HK283" i="2" s="1"/>
  <c r="HK248" i="2"/>
  <c r="HK250" i="2" s="1"/>
  <c r="HK236" i="2"/>
  <c r="HK224" i="2"/>
  <c r="HK226" i="2" s="1"/>
  <c r="HK212" i="2"/>
  <c r="HK214" i="2" s="1"/>
  <c r="HK200" i="2"/>
  <c r="HK202" i="2" s="1"/>
  <c r="HK188" i="2"/>
  <c r="HK176" i="2"/>
  <c r="HK178" i="2" s="1"/>
  <c r="HK164" i="2"/>
  <c r="HK166" i="2" s="1"/>
  <c r="HK152" i="2"/>
  <c r="HK154" i="2" s="1"/>
  <c r="HK140" i="2"/>
  <c r="HK142" i="2" s="1"/>
  <c r="HK128" i="2"/>
  <c r="HK130" i="2" s="1"/>
  <c r="HK116" i="2"/>
  <c r="HK118" i="2" s="1"/>
  <c r="HK104" i="2"/>
  <c r="HK106" i="2" s="1"/>
  <c r="HK92" i="2"/>
  <c r="HK94" i="2" s="1"/>
  <c r="HK80" i="2"/>
  <c r="HK82" i="2" s="1"/>
  <c r="HK68" i="2"/>
  <c r="HK70" i="2" s="1"/>
  <c r="HK269" i="2"/>
  <c r="HK271" i="2" s="1"/>
  <c r="HK245" i="2"/>
  <c r="HK233" i="2"/>
  <c r="HK235" i="2" s="1"/>
  <c r="HK221" i="2"/>
  <c r="HK223" i="2" s="1"/>
  <c r="HK209" i="2"/>
  <c r="HK211" i="2" s="1"/>
  <c r="HK197" i="2"/>
  <c r="HK199" i="2" s="1"/>
  <c r="HK257" i="2"/>
  <c r="HK259" i="2" s="1"/>
  <c r="HK242" i="2"/>
  <c r="HK244" i="2" s="1"/>
  <c r="HK230" i="2"/>
  <c r="HK232" i="2" s="1"/>
  <c r="HK218" i="2"/>
  <c r="HK220" i="2" s="1"/>
  <c r="HK206" i="2"/>
  <c r="HK208" i="2" s="1"/>
  <c r="HK194" i="2"/>
  <c r="HK196" i="2" s="1"/>
  <c r="HK182" i="2"/>
  <c r="HK184" i="2" s="1"/>
  <c r="HK170" i="2"/>
  <c r="HK172" i="2" s="1"/>
  <c r="HK158" i="2"/>
  <c r="HK160" i="2" s="1"/>
  <c r="HK146" i="2"/>
  <c r="HK148" i="2" s="1"/>
  <c r="HK134" i="2"/>
  <c r="HK136" i="2" s="1"/>
  <c r="HK122" i="2"/>
  <c r="HK110" i="2"/>
  <c r="HK98" i="2"/>
  <c r="HK100" i="2" s="1"/>
  <c r="HK86" i="2"/>
  <c r="HK88" i="2" s="1"/>
  <c r="HK74" i="2"/>
  <c r="HK76" i="2" s="1"/>
  <c r="HK239" i="2"/>
  <c r="HK241" i="2" s="1"/>
  <c r="HK227" i="2"/>
  <c r="HK229" i="2" s="1"/>
  <c r="HK215" i="2"/>
  <c r="HK217" i="2" s="1"/>
  <c r="HK203" i="2"/>
  <c r="HK205" i="2" s="1"/>
  <c r="HK191" i="2"/>
  <c r="HK193" i="2" s="1"/>
  <c r="HK179" i="2"/>
  <c r="HK181" i="2" s="1"/>
  <c r="HK167" i="2"/>
  <c r="HK169" i="2" s="1"/>
  <c r="HK101" i="2"/>
  <c r="HK103" i="2" s="1"/>
  <c r="HK77" i="2"/>
  <c r="HK23" i="2"/>
  <c r="HK25" i="2" s="1"/>
  <c r="HK11" i="2"/>
  <c r="HK13" i="2" s="1"/>
  <c r="HK155" i="2"/>
  <c r="HK157" i="2" s="1"/>
  <c r="HK131" i="2"/>
  <c r="HK133" i="2" s="1"/>
  <c r="HK107" i="2"/>
  <c r="HK109" i="2" s="1"/>
  <c r="HK59" i="2"/>
  <c r="HK47" i="2"/>
  <c r="HK49" i="2" s="1"/>
  <c r="HK35" i="2"/>
  <c r="HK2" i="2"/>
  <c r="HK8" i="2"/>
  <c r="HK10" i="2" s="1"/>
  <c r="HK125" i="2"/>
  <c r="HK127" i="2" s="1"/>
  <c r="HK62" i="2"/>
  <c r="HK64" i="2" s="1"/>
  <c r="HK95" i="2"/>
  <c r="HK71" i="2"/>
  <c r="HK73" i="2" s="1"/>
  <c r="HK32" i="2"/>
  <c r="HK20" i="2"/>
  <c r="HK22" i="2" s="1"/>
  <c r="HK50" i="2"/>
  <c r="HK52" i="2" s="1"/>
  <c r="HK38" i="2"/>
  <c r="HK40" i="2" s="1"/>
  <c r="HK161" i="2"/>
  <c r="HK163" i="2" s="1"/>
  <c r="HK137" i="2"/>
  <c r="HK139" i="2" s="1"/>
  <c r="HK113" i="2"/>
  <c r="HK115" i="2" s="1"/>
  <c r="HK56" i="2"/>
  <c r="HK58" i="2" s="1"/>
  <c r="HK44" i="2"/>
  <c r="HK46" i="2" s="1"/>
  <c r="HK185" i="2"/>
  <c r="HK187" i="2" s="1"/>
  <c r="HK89" i="2"/>
  <c r="HK91" i="2" s="1"/>
  <c r="HK29" i="2"/>
  <c r="HK31" i="2" s="1"/>
  <c r="HK17" i="2"/>
  <c r="HK19" i="2" s="1"/>
  <c r="HK5" i="2"/>
  <c r="HK7" i="2" s="1"/>
  <c r="HK143" i="2"/>
  <c r="HK145" i="2" s="1"/>
  <c r="HK119" i="2"/>
  <c r="HK121" i="2" s="1"/>
  <c r="HK65" i="2"/>
  <c r="HK67" i="2" s="1"/>
  <c r="HK53" i="2"/>
  <c r="HK41" i="2"/>
  <c r="HK43" i="2" s="1"/>
  <c r="HK149" i="2"/>
  <c r="HK151" i="2" s="1"/>
  <c r="HK173" i="2"/>
  <c r="HK175" i="2" s="1"/>
  <c r="HK83" i="2"/>
  <c r="HK85" i="2" s="1"/>
  <c r="HK26" i="2"/>
  <c r="HK28" i="2" s="1"/>
  <c r="HK14" i="2"/>
  <c r="HK16" i="2" s="1"/>
  <c r="HK190" i="2"/>
  <c r="HK1627" i="2"/>
  <c r="HK1462" i="2"/>
  <c r="HK1771" i="2"/>
  <c r="HL1" i="2"/>
  <c r="HH4" i="2"/>
  <c r="A14" i="8"/>
  <c r="HK448" i="2" l="1"/>
  <c r="HK1522" i="2"/>
  <c r="HK994" i="2"/>
  <c r="HK1810" i="2"/>
  <c r="HK784" i="2"/>
  <c r="HK1438" i="2"/>
  <c r="HK664" i="2"/>
  <c r="HK79" i="2"/>
  <c r="HK301" i="2"/>
  <c r="HK574" i="2"/>
  <c r="HK97" i="2"/>
  <c r="HK1012" i="2"/>
  <c r="HK379" i="2"/>
  <c r="HK1057" i="2"/>
  <c r="HK1567" i="2"/>
  <c r="HK1030" i="2"/>
  <c r="HK964" i="2"/>
  <c r="HK1204" i="2"/>
  <c r="HK1897" i="2"/>
  <c r="HK1669" i="2"/>
  <c r="HK520" i="2"/>
  <c r="HK607" i="2"/>
  <c r="HK514" i="2"/>
  <c r="HK1960" i="2"/>
  <c r="HK1102" i="2"/>
  <c r="HK37" i="2"/>
  <c r="HK1804" i="2"/>
  <c r="HK1900" i="2"/>
  <c r="HK1507" i="2"/>
  <c r="HK1663" i="2"/>
  <c r="HK1942" i="2"/>
  <c r="HK1642" i="2"/>
  <c r="HK721" i="2"/>
  <c r="HK1819" i="2"/>
  <c r="HK1411" i="2"/>
  <c r="HK1729" i="2"/>
  <c r="HK649" i="2"/>
  <c r="HK124" i="2"/>
  <c r="HK247" i="2"/>
  <c r="HK238" i="2"/>
  <c r="HK655" i="2"/>
  <c r="HK844" i="2"/>
  <c r="HK1645" i="2"/>
  <c r="HK55" i="2"/>
  <c r="HK1822" i="2"/>
  <c r="HK412" i="2"/>
  <c r="HK61" i="2"/>
  <c r="HK1984" i="2"/>
  <c r="HK1906" i="2"/>
  <c r="HK112" i="2"/>
  <c r="HK1357" i="2"/>
  <c r="HK1588" i="2"/>
  <c r="HK1363" i="2"/>
  <c r="HK1417" i="2"/>
  <c r="HK1006" i="2"/>
  <c r="HK298" i="2"/>
  <c r="HK34" i="2"/>
  <c r="HL2054" i="2"/>
  <c r="HL2056" i="2" s="1"/>
  <c r="HL2048" i="2"/>
  <c r="HL2050" i="2" s="1"/>
  <c r="HL2057" i="2"/>
  <c r="HL2059" i="2" s="1"/>
  <c r="HL2045" i="2"/>
  <c r="HL2047" i="2" s="1"/>
  <c r="HL1955" i="2"/>
  <c r="HL1957" i="2" s="1"/>
  <c r="HL1943" i="2"/>
  <c r="HL1945" i="2" s="1"/>
  <c r="HL2042" i="2"/>
  <c r="HL2044" i="2" s="1"/>
  <c r="HL2051" i="2"/>
  <c r="HL2053" i="2" s="1"/>
  <c r="HL2036" i="2"/>
  <c r="HL2038" i="2" s="1"/>
  <c r="HL2033" i="2"/>
  <c r="HL2035" i="2" s="1"/>
  <c r="HL2021" i="2"/>
  <c r="HL2023" i="2" s="1"/>
  <c r="HL1997" i="2"/>
  <c r="HL1999" i="2" s="1"/>
  <c r="HL1973" i="2"/>
  <c r="HL1975" i="2" s="1"/>
  <c r="HL1946" i="2"/>
  <c r="HL1948" i="2" s="1"/>
  <c r="HL2018" i="2"/>
  <c r="HL2020" i="2" s="1"/>
  <c r="HL1994" i="2"/>
  <c r="HL1996" i="2" s="1"/>
  <c r="HL1970" i="2"/>
  <c r="HL1972" i="2" s="1"/>
  <c r="HL1952" i="2"/>
  <c r="HL1954" i="2" s="1"/>
  <c r="HL1898" i="2"/>
  <c r="HL1886" i="2"/>
  <c r="HL1888" i="2" s="1"/>
  <c r="HL1874" i="2"/>
  <c r="HL1876" i="2" s="1"/>
  <c r="HL2015" i="2"/>
  <c r="HL2017" i="2" s="1"/>
  <c r="HL1991" i="2"/>
  <c r="HL1993" i="2" s="1"/>
  <c r="HL1967" i="2"/>
  <c r="HL1969" i="2" s="1"/>
  <c r="HL1958" i="2"/>
  <c r="HL1925" i="2"/>
  <c r="HL1927" i="2" s="1"/>
  <c r="HL2012" i="2"/>
  <c r="HL2014" i="2" s="1"/>
  <c r="HL1988" i="2"/>
  <c r="HL1990" i="2" s="1"/>
  <c r="HL1964" i="2"/>
  <c r="HL1966" i="2" s="1"/>
  <c r="HL1940" i="2"/>
  <c r="HL1942" i="2" s="1"/>
  <c r="HL1934" i="2"/>
  <c r="HL1936" i="2" s="1"/>
  <c r="HL1895" i="2"/>
  <c r="HL1883" i="2"/>
  <c r="HL1885" i="2" s="1"/>
  <c r="HL1871" i="2"/>
  <c r="HL1873" i="2" s="1"/>
  <c r="HL2009" i="2"/>
  <c r="HL1985" i="2"/>
  <c r="HL1987" i="2" s="1"/>
  <c r="HL1928" i="2"/>
  <c r="HL1930" i="2" s="1"/>
  <c r="HL1907" i="2"/>
  <c r="HL1909" i="2" s="1"/>
  <c r="HL2030" i="2"/>
  <c r="HL2032" i="2" s="1"/>
  <c r="HL2006" i="2"/>
  <c r="HL2008" i="2" s="1"/>
  <c r="HL1982" i="2"/>
  <c r="HL1961" i="2"/>
  <c r="HL1963" i="2" s="1"/>
  <c r="HL1949" i="2"/>
  <c r="HL1951" i="2" s="1"/>
  <c r="HL1910" i="2"/>
  <c r="HL1912" i="2" s="1"/>
  <c r="HL1904" i="2"/>
  <c r="HL1892" i="2"/>
  <c r="HL1894" i="2" s="1"/>
  <c r="HL1880" i="2"/>
  <c r="HL1882" i="2" s="1"/>
  <c r="HL1868" i="2"/>
  <c r="HL1870" i="2" s="1"/>
  <c r="HL1856" i="2"/>
  <c r="HL1858" i="2" s="1"/>
  <c r="HL2027" i="2"/>
  <c r="HL2029" i="2" s="1"/>
  <c r="HL2003" i="2"/>
  <c r="HL2005" i="2" s="1"/>
  <c r="HL1979" i="2"/>
  <c r="HL1981" i="2" s="1"/>
  <c r="HL1919" i="2"/>
  <c r="HL1921" i="2" s="1"/>
  <c r="HL1916" i="2"/>
  <c r="HL1918" i="2" s="1"/>
  <c r="HL1913" i="2"/>
  <c r="HL1915" i="2" s="1"/>
  <c r="HL2039" i="2"/>
  <c r="HL2041" i="2" s="1"/>
  <c r="HL2024" i="2"/>
  <c r="HL2026" i="2" s="1"/>
  <c r="HL2000" i="2"/>
  <c r="HL2002" i="2" s="1"/>
  <c r="HL1976" i="2"/>
  <c r="HL1978" i="2" s="1"/>
  <c r="HL1937" i="2"/>
  <c r="HL1939" i="2" s="1"/>
  <c r="HL1931" i="2"/>
  <c r="HL1933" i="2" s="1"/>
  <c r="HL1922" i="2"/>
  <c r="HL1924" i="2" s="1"/>
  <c r="HL1901" i="2"/>
  <c r="HL1903" i="2" s="1"/>
  <c r="HL1853" i="2"/>
  <c r="HL1855" i="2" s="1"/>
  <c r="HL1841" i="2"/>
  <c r="HL1843" i="2" s="1"/>
  <c r="HL1829" i="2"/>
  <c r="HL1831" i="2" s="1"/>
  <c r="HL1817" i="2"/>
  <c r="HL1805" i="2"/>
  <c r="HL1807" i="2" s="1"/>
  <c r="HL1793" i="2"/>
  <c r="HL1795" i="2" s="1"/>
  <c r="HL1889" i="2"/>
  <c r="HL1891" i="2" s="1"/>
  <c r="HL1862" i="2"/>
  <c r="HL1864" i="2" s="1"/>
  <c r="HL1859" i="2"/>
  <c r="HL1861" i="2" s="1"/>
  <c r="HL1850" i="2"/>
  <c r="HL1838" i="2"/>
  <c r="HL1840" i="2" s="1"/>
  <c r="HL1826" i="2"/>
  <c r="HL1828" i="2" s="1"/>
  <c r="HL1814" i="2"/>
  <c r="HL1816" i="2" s="1"/>
  <c r="HL1802" i="2"/>
  <c r="HL1790" i="2"/>
  <c r="HL1792" i="2" s="1"/>
  <c r="HL1877" i="2"/>
  <c r="HL1879" i="2" s="1"/>
  <c r="HL1865" i="2"/>
  <c r="HL1867" i="2" s="1"/>
  <c r="HL1847" i="2"/>
  <c r="HL1849" i="2" s="1"/>
  <c r="HL1835" i="2"/>
  <c r="HL1837" i="2" s="1"/>
  <c r="HL1823" i="2"/>
  <c r="HL1825" i="2" s="1"/>
  <c r="HL1811" i="2"/>
  <c r="HL1813" i="2" s="1"/>
  <c r="HL1799" i="2"/>
  <c r="HL1801" i="2" s="1"/>
  <c r="HL1787" i="2"/>
  <c r="HL1789" i="2" s="1"/>
  <c r="HL1775" i="2"/>
  <c r="HL1777" i="2" s="1"/>
  <c r="HL1844" i="2"/>
  <c r="HL1846" i="2" s="1"/>
  <c r="HL1832" i="2"/>
  <c r="HL1834" i="2" s="1"/>
  <c r="HL1820" i="2"/>
  <c r="HL1808" i="2"/>
  <c r="HL1810" i="2" s="1"/>
  <c r="HL1796" i="2"/>
  <c r="HL1798" i="2" s="1"/>
  <c r="HL1784" i="2"/>
  <c r="HL1786" i="2" s="1"/>
  <c r="HL1772" i="2"/>
  <c r="HL1774" i="2" s="1"/>
  <c r="HL1751" i="2"/>
  <c r="HL1753" i="2" s="1"/>
  <c r="HL1739" i="2"/>
  <c r="HL1741" i="2" s="1"/>
  <c r="HL1727" i="2"/>
  <c r="HL1715" i="2"/>
  <c r="HL1717" i="2" s="1"/>
  <c r="HL1703" i="2"/>
  <c r="HL1705" i="2" s="1"/>
  <c r="HL1691" i="2"/>
  <c r="HL1693" i="2" s="1"/>
  <c r="HL1679" i="2"/>
  <c r="HL1681" i="2" s="1"/>
  <c r="HL1763" i="2"/>
  <c r="HL1765" i="2" s="1"/>
  <c r="HL1760" i="2"/>
  <c r="HL1762" i="2" s="1"/>
  <c r="HL1748" i="2"/>
  <c r="HL1750" i="2" s="1"/>
  <c r="HL1736" i="2"/>
  <c r="HL1738" i="2" s="1"/>
  <c r="HL1724" i="2"/>
  <c r="HL1726" i="2" s="1"/>
  <c r="HL1712" i="2"/>
  <c r="HL1714" i="2" s="1"/>
  <c r="HL1700" i="2"/>
  <c r="HL1702" i="2" s="1"/>
  <c r="HL1688" i="2"/>
  <c r="HL1690" i="2" s="1"/>
  <c r="HL1676" i="2"/>
  <c r="HL1678" i="2" s="1"/>
  <c r="HL1778" i="2"/>
  <c r="HL1780" i="2" s="1"/>
  <c r="HL1757" i="2"/>
  <c r="HL1759" i="2" s="1"/>
  <c r="HL1745" i="2"/>
  <c r="HL1747" i="2" s="1"/>
  <c r="HL1733" i="2"/>
  <c r="HL1735" i="2" s="1"/>
  <c r="HL1721" i="2"/>
  <c r="HL1709" i="2"/>
  <c r="HL1711" i="2" s="1"/>
  <c r="HL1697" i="2"/>
  <c r="HL1699" i="2" s="1"/>
  <c r="HL1685" i="2"/>
  <c r="HL1687" i="2" s="1"/>
  <c r="HL1769" i="2"/>
  <c r="HL1771" i="2" s="1"/>
  <c r="HL1766" i="2"/>
  <c r="HL1768" i="2" s="1"/>
  <c r="HL1754" i="2"/>
  <c r="HL1756" i="2" s="1"/>
  <c r="HL1742" i="2"/>
  <c r="HL1744" i="2" s="1"/>
  <c r="HL1730" i="2"/>
  <c r="HL1732" i="2" s="1"/>
  <c r="HL1718" i="2"/>
  <c r="HL1720" i="2" s="1"/>
  <c r="HL1706" i="2"/>
  <c r="HL1708" i="2" s="1"/>
  <c r="HL1694" i="2"/>
  <c r="HL1696" i="2" s="1"/>
  <c r="HL1682" i="2"/>
  <c r="HL1684" i="2" s="1"/>
  <c r="HL1781" i="2"/>
  <c r="HL1783" i="2" s="1"/>
  <c r="HL1661" i="2"/>
  <c r="HL1649" i="2"/>
  <c r="HL1651" i="2" s="1"/>
  <c r="HL1637" i="2"/>
  <c r="HL1639" i="2" s="1"/>
  <c r="HL1625" i="2"/>
  <c r="HL1613" i="2"/>
  <c r="HL1615" i="2" s="1"/>
  <c r="HL1601" i="2"/>
  <c r="HL1603" i="2" s="1"/>
  <c r="HL1589" i="2"/>
  <c r="HL1591" i="2" s="1"/>
  <c r="HL1577" i="2"/>
  <c r="HL1579" i="2" s="1"/>
  <c r="HL1673" i="2"/>
  <c r="HL1675" i="2" s="1"/>
  <c r="HL1658" i="2"/>
  <c r="HL1660" i="2" s="1"/>
  <c r="HL1646" i="2"/>
  <c r="HL1648" i="2" s="1"/>
  <c r="HL1634" i="2"/>
  <c r="HL1636" i="2" s="1"/>
  <c r="HL1622" i="2"/>
  <c r="HL1624" i="2" s="1"/>
  <c r="HL1610" i="2"/>
  <c r="HL1612" i="2" s="1"/>
  <c r="HL1598" i="2"/>
  <c r="HL1600" i="2" s="1"/>
  <c r="HL1586" i="2"/>
  <c r="HL1667" i="2"/>
  <c r="HL1669" i="2" s="1"/>
  <c r="HL1655" i="2"/>
  <c r="HL1657" i="2" s="1"/>
  <c r="HL1643" i="2"/>
  <c r="HL1631" i="2"/>
  <c r="HL1633" i="2" s="1"/>
  <c r="HL1619" i="2"/>
  <c r="HL1621" i="2" s="1"/>
  <c r="HL1607" i="2"/>
  <c r="HL1609" i="2" s="1"/>
  <c r="HL1595" i="2"/>
  <c r="HL1597" i="2" s="1"/>
  <c r="HL1670" i="2"/>
  <c r="HL1672" i="2" s="1"/>
  <c r="HL1664" i="2"/>
  <c r="HL1666" i="2" s="1"/>
  <c r="HL1652" i="2"/>
  <c r="HL1654" i="2" s="1"/>
  <c r="HL1640" i="2"/>
  <c r="HL1628" i="2"/>
  <c r="HL1630" i="2" s="1"/>
  <c r="HL1616" i="2"/>
  <c r="HL1618" i="2" s="1"/>
  <c r="HL1604" i="2"/>
  <c r="HL1606" i="2" s="1"/>
  <c r="HL1592" i="2"/>
  <c r="HL1594" i="2" s="1"/>
  <c r="HL1574" i="2"/>
  <c r="HL1576" i="2" s="1"/>
  <c r="HL1571" i="2"/>
  <c r="HL1573" i="2" s="1"/>
  <c r="HL1559" i="2"/>
  <c r="HL1561" i="2" s="1"/>
  <c r="HL1547" i="2"/>
  <c r="HL1549" i="2" s="1"/>
  <c r="HL1535" i="2"/>
  <c r="HL1537" i="2" s="1"/>
  <c r="HL1523" i="2"/>
  <c r="HL1525" i="2" s="1"/>
  <c r="HL1511" i="2"/>
  <c r="HL1513" i="2" s="1"/>
  <c r="HL1499" i="2"/>
  <c r="HL1501" i="2" s="1"/>
  <c r="HL1487" i="2"/>
  <c r="HL1489" i="2" s="1"/>
  <c r="HL1568" i="2"/>
  <c r="HL1570" i="2" s="1"/>
  <c r="HL1556" i="2"/>
  <c r="HL1558" i="2" s="1"/>
  <c r="HL1544" i="2"/>
  <c r="HL1546" i="2" s="1"/>
  <c r="HL1532" i="2"/>
  <c r="HL1534" i="2" s="1"/>
  <c r="HL1520" i="2"/>
  <c r="HL1522" i="2" s="1"/>
  <c r="HL1508" i="2"/>
  <c r="HL1510" i="2" s="1"/>
  <c r="HL1496" i="2"/>
  <c r="HL1498" i="2" s="1"/>
  <c r="HL1580" i="2"/>
  <c r="HL1582" i="2" s="1"/>
  <c r="HL1565" i="2"/>
  <c r="HL1553" i="2"/>
  <c r="HL1555" i="2" s="1"/>
  <c r="HL1541" i="2"/>
  <c r="HL1543" i="2" s="1"/>
  <c r="HL1529" i="2"/>
  <c r="HL1531" i="2" s="1"/>
  <c r="HL1517" i="2"/>
  <c r="HL1519" i="2" s="1"/>
  <c r="HL1505" i="2"/>
  <c r="HL1493" i="2"/>
  <c r="HL1495" i="2" s="1"/>
  <c r="HL1583" i="2"/>
  <c r="HL1585" i="2" s="1"/>
  <c r="HL1562" i="2"/>
  <c r="HL1564" i="2" s="1"/>
  <c r="HL1550" i="2"/>
  <c r="HL1552" i="2" s="1"/>
  <c r="HL1538" i="2"/>
  <c r="HL1540" i="2" s="1"/>
  <c r="HL1502" i="2"/>
  <c r="HL1504" i="2" s="1"/>
  <c r="HL1472" i="2"/>
  <c r="HL1474" i="2" s="1"/>
  <c r="HL1460" i="2"/>
  <c r="HL1462" i="2" s="1"/>
  <c r="HL1448" i="2"/>
  <c r="HL1450" i="2" s="1"/>
  <c r="HL1436" i="2"/>
  <c r="HL1438" i="2" s="1"/>
  <c r="HL1424" i="2"/>
  <c r="HL1426" i="2" s="1"/>
  <c r="HL1412" i="2"/>
  <c r="HL1414" i="2" s="1"/>
  <c r="HL1400" i="2"/>
  <c r="HL1402" i="2" s="1"/>
  <c r="HL1469" i="2"/>
  <c r="HL1471" i="2" s="1"/>
  <c r="HL1457" i="2"/>
  <c r="HL1459" i="2" s="1"/>
  <c r="HL1445" i="2"/>
  <c r="HL1447" i="2" s="1"/>
  <c r="HL1433" i="2"/>
  <c r="HL1435" i="2" s="1"/>
  <c r="HL1421" i="2"/>
  <c r="HL1423" i="2" s="1"/>
  <c r="HL1409" i="2"/>
  <c r="HL1397" i="2"/>
  <c r="HL1399" i="2" s="1"/>
  <c r="HL1490" i="2"/>
  <c r="HL1492" i="2" s="1"/>
  <c r="HL1526" i="2"/>
  <c r="HL1528" i="2" s="1"/>
  <c r="HL1466" i="2"/>
  <c r="HL1468" i="2" s="1"/>
  <c r="HL1454" i="2"/>
  <c r="HL1456" i="2" s="1"/>
  <c r="HL1442" i="2"/>
  <c r="HL1444" i="2" s="1"/>
  <c r="HL1430" i="2"/>
  <c r="HL1432" i="2" s="1"/>
  <c r="HL1418" i="2"/>
  <c r="HL1420" i="2" s="1"/>
  <c r="HL1406" i="2"/>
  <c r="HL1408" i="2" s="1"/>
  <c r="HL1394" i="2"/>
  <c r="HL1396" i="2" s="1"/>
  <c r="HL1484" i="2"/>
  <c r="HL1486" i="2" s="1"/>
  <c r="HL1481" i="2"/>
  <c r="HL1483" i="2" s="1"/>
  <c r="HL1514" i="2"/>
  <c r="HL1516" i="2" s="1"/>
  <c r="HL1478" i="2"/>
  <c r="HL1480" i="2" s="1"/>
  <c r="HL1475" i="2"/>
  <c r="HL1477" i="2" s="1"/>
  <c r="HL1463" i="2"/>
  <c r="HL1465" i="2" s="1"/>
  <c r="HL1451" i="2"/>
  <c r="HL1453" i="2" s="1"/>
  <c r="HL1439" i="2"/>
  <c r="HL1441" i="2" s="1"/>
  <c r="HL1427" i="2"/>
  <c r="HL1429" i="2" s="1"/>
  <c r="HL1415" i="2"/>
  <c r="HL1403" i="2"/>
  <c r="HL1405" i="2" s="1"/>
  <c r="HL1391" i="2"/>
  <c r="HL1393" i="2" s="1"/>
  <c r="HL1379" i="2"/>
  <c r="HL1381" i="2" s="1"/>
  <c r="HL1367" i="2"/>
  <c r="HL1369" i="2" s="1"/>
  <c r="HL1355" i="2"/>
  <c r="HL1357" i="2" s="1"/>
  <c r="HL1343" i="2"/>
  <c r="HL1345" i="2" s="1"/>
  <c r="HL1331" i="2"/>
  <c r="HL1333" i="2" s="1"/>
  <c r="HL1319" i="2"/>
  <c r="HL1321" i="2" s="1"/>
  <c r="HL1307" i="2"/>
  <c r="HL1309" i="2" s="1"/>
  <c r="HL1295" i="2"/>
  <c r="HL1297" i="2" s="1"/>
  <c r="HL1283" i="2"/>
  <c r="HL1285" i="2" s="1"/>
  <c r="HL1271" i="2"/>
  <c r="HL1273" i="2" s="1"/>
  <c r="HL1259" i="2"/>
  <c r="HL1261" i="2" s="1"/>
  <c r="HL1247" i="2"/>
  <c r="HL1235" i="2"/>
  <c r="HL1237" i="2" s="1"/>
  <c r="HL1223" i="2"/>
  <c r="HL1225" i="2" s="1"/>
  <c r="HL1211" i="2"/>
  <c r="HL1213" i="2" s="1"/>
  <c r="HL1199" i="2"/>
  <c r="HL1201" i="2" s="1"/>
  <c r="HL1385" i="2"/>
  <c r="HL1387" i="2" s="1"/>
  <c r="HL1376" i="2"/>
  <c r="HL1378" i="2" s="1"/>
  <c r="HL1364" i="2"/>
  <c r="HL1366" i="2" s="1"/>
  <c r="HL1352" i="2"/>
  <c r="HL1354" i="2" s="1"/>
  <c r="HL1340" i="2"/>
  <c r="HL1342" i="2" s="1"/>
  <c r="HL1328" i="2"/>
  <c r="HL1330" i="2" s="1"/>
  <c r="HL1316" i="2"/>
  <c r="HL1318" i="2" s="1"/>
  <c r="HL1304" i="2"/>
  <c r="HL1306" i="2" s="1"/>
  <c r="HL1292" i="2"/>
  <c r="HL1294" i="2" s="1"/>
  <c r="HL1280" i="2"/>
  <c r="HL1282" i="2" s="1"/>
  <c r="HL1268" i="2"/>
  <c r="HL1270" i="2" s="1"/>
  <c r="HL1256" i="2"/>
  <c r="HL1258" i="2" s="1"/>
  <c r="HL1244" i="2"/>
  <c r="HL1246" i="2" s="1"/>
  <c r="HL1232" i="2"/>
  <c r="HL1234" i="2" s="1"/>
  <c r="HL1220" i="2"/>
  <c r="HL1222" i="2" s="1"/>
  <c r="HL1208" i="2"/>
  <c r="HL1210" i="2" s="1"/>
  <c r="HL1373" i="2"/>
  <c r="HL1375" i="2" s="1"/>
  <c r="HL1361" i="2"/>
  <c r="HL1349" i="2"/>
  <c r="HL1351" i="2" s="1"/>
  <c r="HL1337" i="2"/>
  <c r="HL1339" i="2" s="1"/>
  <c r="HL1325" i="2"/>
  <c r="HL1327" i="2" s="1"/>
  <c r="HL1313" i="2"/>
  <c r="HL1315" i="2" s="1"/>
  <c r="HL1301" i="2"/>
  <c r="HL1303" i="2" s="1"/>
  <c r="HL1289" i="2"/>
  <c r="HL1291" i="2" s="1"/>
  <c r="HL1277" i="2"/>
  <c r="HL1279" i="2" s="1"/>
  <c r="HL1265" i="2"/>
  <c r="HL1267" i="2" s="1"/>
  <c r="HL1253" i="2"/>
  <c r="HL1255" i="2" s="1"/>
  <c r="HL1241" i="2"/>
  <c r="HL1229" i="2"/>
  <c r="HL1231" i="2" s="1"/>
  <c r="HL1217" i="2"/>
  <c r="HL1219" i="2" s="1"/>
  <c r="HL1205" i="2"/>
  <c r="HL1207" i="2" s="1"/>
  <c r="HL1382" i="2"/>
  <c r="HL1384" i="2" s="1"/>
  <c r="HL1370" i="2"/>
  <c r="HL1372" i="2" s="1"/>
  <c r="HL1358" i="2"/>
  <c r="HL1360" i="2" s="1"/>
  <c r="HL1346" i="2"/>
  <c r="HL1348" i="2" s="1"/>
  <c r="HL1334" i="2"/>
  <c r="HL1336" i="2" s="1"/>
  <c r="HL1322" i="2"/>
  <c r="HL1324" i="2" s="1"/>
  <c r="HL1310" i="2"/>
  <c r="HL1312" i="2" s="1"/>
  <c r="HL1298" i="2"/>
  <c r="HL1300" i="2" s="1"/>
  <c r="HL1286" i="2"/>
  <c r="HL1288" i="2" s="1"/>
  <c r="HL1274" i="2"/>
  <c r="HL1276" i="2" s="1"/>
  <c r="HL1262" i="2"/>
  <c r="HL1264" i="2" s="1"/>
  <c r="HL1250" i="2"/>
  <c r="HL1252" i="2" s="1"/>
  <c r="HL1238" i="2"/>
  <c r="HL1240" i="2" s="1"/>
  <c r="HL1226" i="2"/>
  <c r="HL1228" i="2" s="1"/>
  <c r="HL1214" i="2"/>
  <c r="HL1216" i="2" s="1"/>
  <c r="HL1202" i="2"/>
  <c r="HL1388" i="2"/>
  <c r="HL1390" i="2" s="1"/>
  <c r="HL1181" i="2"/>
  <c r="HL1183" i="2" s="1"/>
  <c r="HL1169" i="2"/>
  <c r="HL1171" i="2" s="1"/>
  <c r="HL1157" i="2"/>
  <c r="HL1159" i="2" s="1"/>
  <c r="HL1145" i="2"/>
  <c r="HL1147" i="2" s="1"/>
  <c r="HL1133" i="2"/>
  <c r="HL1135" i="2" s="1"/>
  <c r="HL1121" i="2"/>
  <c r="HL1123" i="2" s="1"/>
  <c r="HL1109" i="2"/>
  <c r="HL1111" i="2" s="1"/>
  <c r="HL1097" i="2"/>
  <c r="HL1099" i="2" s="1"/>
  <c r="HL1085" i="2"/>
  <c r="HL1087" i="2" s="1"/>
  <c r="HL1073" i="2"/>
  <c r="HL1075" i="2" s="1"/>
  <c r="HL1061" i="2"/>
  <c r="HL1063" i="2" s="1"/>
  <c r="HL1049" i="2"/>
  <c r="HL1051" i="2" s="1"/>
  <c r="HL1037" i="2"/>
  <c r="HL1039" i="2" s="1"/>
  <c r="HL1025" i="2"/>
  <c r="HL1027" i="2" s="1"/>
  <c r="HL1013" i="2"/>
  <c r="HL1015" i="2" s="1"/>
  <c r="HL1196" i="2"/>
  <c r="HL1198" i="2" s="1"/>
  <c r="HL1178" i="2"/>
  <c r="HL1180" i="2" s="1"/>
  <c r="HL1166" i="2"/>
  <c r="HL1168" i="2" s="1"/>
  <c r="HL1154" i="2"/>
  <c r="HL1156" i="2" s="1"/>
  <c r="HL1142" i="2"/>
  <c r="HL1144" i="2" s="1"/>
  <c r="HL1130" i="2"/>
  <c r="HL1132" i="2" s="1"/>
  <c r="HL1118" i="2"/>
  <c r="HL1120" i="2" s="1"/>
  <c r="HL1106" i="2"/>
  <c r="HL1108" i="2" s="1"/>
  <c r="HL1094" i="2"/>
  <c r="HL1096" i="2" s="1"/>
  <c r="HL1082" i="2"/>
  <c r="HL1084" i="2" s="1"/>
  <c r="HL1070" i="2"/>
  <c r="HL1072" i="2" s="1"/>
  <c r="HL1058" i="2"/>
  <c r="HL1060" i="2" s="1"/>
  <c r="HL1046" i="2"/>
  <c r="HL1048" i="2" s="1"/>
  <c r="HL1034" i="2"/>
  <c r="HL1036" i="2" s="1"/>
  <c r="HL1022" i="2"/>
  <c r="HL1024" i="2" s="1"/>
  <c r="HL1010" i="2"/>
  <c r="HL1012" i="2" s="1"/>
  <c r="HL998" i="2"/>
  <c r="HL1000" i="2" s="1"/>
  <c r="HL1190" i="2"/>
  <c r="HL1192" i="2" s="1"/>
  <c r="HL1187" i="2"/>
  <c r="HL1189" i="2" s="1"/>
  <c r="HL1193" i="2"/>
  <c r="HL1195" i="2" s="1"/>
  <c r="HL1175" i="2"/>
  <c r="HL1177" i="2" s="1"/>
  <c r="HL1163" i="2"/>
  <c r="HL1165" i="2" s="1"/>
  <c r="HL1151" i="2"/>
  <c r="HL1153" i="2" s="1"/>
  <c r="HL1139" i="2"/>
  <c r="HL1141" i="2" s="1"/>
  <c r="HL1127" i="2"/>
  <c r="HL1129" i="2" s="1"/>
  <c r="HL1115" i="2"/>
  <c r="HL1117" i="2" s="1"/>
  <c r="HL1103" i="2"/>
  <c r="HL1105" i="2" s="1"/>
  <c r="HL1091" i="2"/>
  <c r="HL1093" i="2" s="1"/>
  <c r="HL1079" i="2"/>
  <c r="HL1067" i="2"/>
  <c r="HL1069" i="2" s="1"/>
  <c r="HL1055" i="2"/>
  <c r="HL1057" i="2" s="1"/>
  <c r="HL1043" i="2"/>
  <c r="HL1045" i="2" s="1"/>
  <c r="HL1031" i="2"/>
  <c r="HL1033" i="2" s="1"/>
  <c r="HL1019" i="2"/>
  <c r="HL1021" i="2" s="1"/>
  <c r="HL1007" i="2"/>
  <c r="HL1009" i="2" s="1"/>
  <c r="HL995" i="2"/>
  <c r="HL997" i="2" s="1"/>
  <c r="HL1184" i="2"/>
  <c r="HL1186" i="2" s="1"/>
  <c r="HL1172" i="2"/>
  <c r="HL1174" i="2" s="1"/>
  <c r="HL1160" i="2"/>
  <c r="HL1162" i="2" s="1"/>
  <c r="HL1148" i="2"/>
  <c r="HL1150" i="2" s="1"/>
  <c r="HL1136" i="2"/>
  <c r="HL1138" i="2" s="1"/>
  <c r="HL1124" i="2"/>
  <c r="HL1126" i="2" s="1"/>
  <c r="HL1112" i="2"/>
  <c r="HL1114" i="2" s="1"/>
  <c r="HL1100" i="2"/>
  <c r="HL1088" i="2"/>
  <c r="HL1090" i="2" s="1"/>
  <c r="HL1076" i="2"/>
  <c r="HL1078" i="2" s="1"/>
  <c r="HL1064" i="2"/>
  <c r="HL1066" i="2" s="1"/>
  <c r="HL1052" i="2"/>
  <c r="HL1054" i="2" s="1"/>
  <c r="HL1040" i="2"/>
  <c r="HL1042" i="2" s="1"/>
  <c r="HL1028" i="2"/>
  <c r="HL1030" i="2" s="1"/>
  <c r="HL1016" i="2"/>
  <c r="HL1018" i="2" s="1"/>
  <c r="HL1004" i="2"/>
  <c r="HL992" i="2"/>
  <c r="HL994" i="2" s="1"/>
  <c r="HL983" i="2"/>
  <c r="HL985" i="2" s="1"/>
  <c r="HL971" i="2"/>
  <c r="HL973" i="2" s="1"/>
  <c r="HL959" i="2"/>
  <c r="HL961" i="2" s="1"/>
  <c r="HL947" i="2"/>
  <c r="HL949" i="2" s="1"/>
  <c r="HL935" i="2"/>
  <c r="HL937" i="2" s="1"/>
  <c r="HL923" i="2"/>
  <c r="HL925" i="2" s="1"/>
  <c r="HL911" i="2"/>
  <c r="HL913" i="2" s="1"/>
  <c r="HL899" i="2"/>
  <c r="HL901" i="2" s="1"/>
  <c r="HL887" i="2"/>
  <c r="HL889" i="2" s="1"/>
  <c r="HL875" i="2"/>
  <c r="HL877" i="2" s="1"/>
  <c r="HL863" i="2"/>
  <c r="HL865" i="2" s="1"/>
  <c r="HL851" i="2"/>
  <c r="HL853" i="2" s="1"/>
  <c r="HL839" i="2"/>
  <c r="HL841" i="2" s="1"/>
  <c r="HL827" i="2"/>
  <c r="HL829" i="2" s="1"/>
  <c r="HL815" i="2"/>
  <c r="HL817" i="2" s="1"/>
  <c r="HL803" i="2"/>
  <c r="HL805" i="2" s="1"/>
  <c r="HL1001" i="2"/>
  <c r="HL1003" i="2" s="1"/>
  <c r="HL980" i="2"/>
  <c r="HL982" i="2" s="1"/>
  <c r="HL968" i="2"/>
  <c r="HL970" i="2" s="1"/>
  <c r="HL956" i="2"/>
  <c r="HL958" i="2" s="1"/>
  <c r="HL944" i="2"/>
  <c r="HL946" i="2" s="1"/>
  <c r="HL932" i="2"/>
  <c r="HL934" i="2" s="1"/>
  <c r="HL920" i="2"/>
  <c r="HL922" i="2" s="1"/>
  <c r="HL908" i="2"/>
  <c r="HL910" i="2" s="1"/>
  <c r="HL896" i="2"/>
  <c r="HL898" i="2" s="1"/>
  <c r="HL884" i="2"/>
  <c r="HL886" i="2" s="1"/>
  <c r="HL872" i="2"/>
  <c r="HL874" i="2" s="1"/>
  <c r="HL860" i="2"/>
  <c r="HL862" i="2" s="1"/>
  <c r="HL848" i="2"/>
  <c r="HL850" i="2" s="1"/>
  <c r="HL836" i="2"/>
  <c r="HL838" i="2" s="1"/>
  <c r="HL824" i="2"/>
  <c r="HL826" i="2" s="1"/>
  <c r="HL812" i="2"/>
  <c r="HL814" i="2" s="1"/>
  <c r="HL800" i="2"/>
  <c r="HL802" i="2" s="1"/>
  <c r="HL989" i="2"/>
  <c r="HL991" i="2" s="1"/>
  <c r="HL977" i="2"/>
  <c r="HL979" i="2" s="1"/>
  <c r="HL965" i="2"/>
  <c r="HL967" i="2" s="1"/>
  <c r="HL953" i="2"/>
  <c r="HL955" i="2" s="1"/>
  <c r="HL941" i="2"/>
  <c r="HL943" i="2" s="1"/>
  <c r="HL929" i="2"/>
  <c r="HL931" i="2" s="1"/>
  <c r="HL917" i="2"/>
  <c r="HL919" i="2" s="1"/>
  <c r="HL905" i="2"/>
  <c r="HL907" i="2" s="1"/>
  <c r="HL893" i="2"/>
  <c r="HL895" i="2" s="1"/>
  <c r="HL881" i="2"/>
  <c r="HL883" i="2" s="1"/>
  <c r="HL869" i="2"/>
  <c r="HL871" i="2" s="1"/>
  <c r="HL857" i="2"/>
  <c r="HL859" i="2" s="1"/>
  <c r="HL845" i="2"/>
  <c r="HL847" i="2" s="1"/>
  <c r="HL833" i="2"/>
  <c r="HL835" i="2" s="1"/>
  <c r="HL821" i="2"/>
  <c r="HL823" i="2" s="1"/>
  <c r="HL809" i="2"/>
  <c r="HL811" i="2" s="1"/>
  <c r="HL974" i="2"/>
  <c r="HL976" i="2" s="1"/>
  <c r="HL962" i="2"/>
  <c r="HL964" i="2" s="1"/>
  <c r="HL950" i="2"/>
  <c r="HL952" i="2" s="1"/>
  <c r="HL938" i="2"/>
  <c r="HL940" i="2" s="1"/>
  <c r="HL926" i="2"/>
  <c r="HL928" i="2" s="1"/>
  <c r="HL914" i="2"/>
  <c r="HL916" i="2" s="1"/>
  <c r="HL902" i="2"/>
  <c r="HL904" i="2" s="1"/>
  <c r="HL890" i="2"/>
  <c r="HL892" i="2" s="1"/>
  <c r="HL878" i="2"/>
  <c r="HL880" i="2" s="1"/>
  <c r="HL866" i="2"/>
  <c r="HL868" i="2" s="1"/>
  <c r="HL854" i="2"/>
  <c r="HL856" i="2" s="1"/>
  <c r="HL842" i="2"/>
  <c r="HL830" i="2"/>
  <c r="HL832" i="2" s="1"/>
  <c r="HL818" i="2"/>
  <c r="HL820" i="2" s="1"/>
  <c r="HL806" i="2"/>
  <c r="HL808" i="2" s="1"/>
  <c r="HL986" i="2"/>
  <c r="HL988" i="2" s="1"/>
  <c r="HL797" i="2"/>
  <c r="HL799" i="2" s="1"/>
  <c r="HL782" i="2"/>
  <c r="HL784" i="2" s="1"/>
  <c r="HL770" i="2"/>
  <c r="HL772" i="2" s="1"/>
  <c r="HL758" i="2"/>
  <c r="HL760" i="2" s="1"/>
  <c r="HL746" i="2"/>
  <c r="HL748" i="2" s="1"/>
  <c r="HL734" i="2"/>
  <c r="HL736" i="2" s="1"/>
  <c r="HL722" i="2"/>
  <c r="HL724" i="2" s="1"/>
  <c r="HL710" i="2"/>
  <c r="HL712" i="2" s="1"/>
  <c r="HL698" i="2"/>
  <c r="HL700" i="2" s="1"/>
  <c r="HL686" i="2"/>
  <c r="HL688" i="2" s="1"/>
  <c r="HL674" i="2"/>
  <c r="HL676" i="2" s="1"/>
  <c r="HL662" i="2"/>
  <c r="HL650" i="2"/>
  <c r="HL652" i="2" s="1"/>
  <c r="HL794" i="2"/>
  <c r="HL796" i="2" s="1"/>
  <c r="HL791" i="2"/>
  <c r="HL793" i="2" s="1"/>
  <c r="HL779" i="2"/>
  <c r="HL781" i="2" s="1"/>
  <c r="HL767" i="2"/>
  <c r="HL769" i="2" s="1"/>
  <c r="HL755" i="2"/>
  <c r="HL757" i="2" s="1"/>
  <c r="HL743" i="2"/>
  <c r="HL745" i="2" s="1"/>
  <c r="HL731" i="2"/>
  <c r="HL733" i="2" s="1"/>
  <c r="HL719" i="2"/>
  <c r="HL707" i="2"/>
  <c r="HL709" i="2" s="1"/>
  <c r="HL695" i="2"/>
  <c r="HL697" i="2" s="1"/>
  <c r="HL683" i="2"/>
  <c r="HL685" i="2" s="1"/>
  <c r="HL671" i="2"/>
  <c r="HL673" i="2" s="1"/>
  <c r="HL659" i="2"/>
  <c r="HL661" i="2" s="1"/>
  <c r="HL647" i="2"/>
  <c r="HL788" i="2"/>
  <c r="HL790" i="2" s="1"/>
  <c r="HL776" i="2"/>
  <c r="HL778" i="2" s="1"/>
  <c r="HL764" i="2"/>
  <c r="HL766" i="2" s="1"/>
  <c r="HL752" i="2"/>
  <c r="HL754" i="2" s="1"/>
  <c r="HL740" i="2"/>
  <c r="HL742" i="2" s="1"/>
  <c r="HL728" i="2"/>
  <c r="HL730" i="2" s="1"/>
  <c r="HL716" i="2"/>
  <c r="HL718" i="2" s="1"/>
  <c r="HL704" i="2"/>
  <c r="HL706" i="2" s="1"/>
  <c r="HL692" i="2"/>
  <c r="HL694" i="2" s="1"/>
  <c r="HL680" i="2"/>
  <c r="HL682" i="2" s="1"/>
  <c r="HL668" i="2"/>
  <c r="HL670" i="2" s="1"/>
  <c r="HL656" i="2"/>
  <c r="HL658" i="2" s="1"/>
  <c r="HL644" i="2"/>
  <c r="HL646" i="2" s="1"/>
  <c r="HL785" i="2"/>
  <c r="HL787" i="2" s="1"/>
  <c r="HL773" i="2"/>
  <c r="HL775" i="2" s="1"/>
  <c r="HL761" i="2"/>
  <c r="HL763" i="2" s="1"/>
  <c r="HL749" i="2"/>
  <c r="HL751" i="2" s="1"/>
  <c r="HL737" i="2"/>
  <c r="HL739" i="2" s="1"/>
  <c r="HL725" i="2"/>
  <c r="HL727" i="2" s="1"/>
  <c r="HL713" i="2"/>
  <c r="HL715" i="2" s="1"/>
  <c r="HL701" i="2"/>
  <c r="HL703" i="2" s="1"/>
  <c r="HL689" i="2"/>
  <c r="HL691" i="2" s="1"/>
  <c r="HL677" i="2"/>
  <c r="HL679" i="2" s="1"/>
  <c r="HL665" i="2"/>
  <c r="HL667" i="2" s="1"/>
  <c r="HL653" i="2"/>
  <c r="HL635" i="2"/>
  <c r="HL637" i="2" s="1"/>
  <c r="HL626" i="2"/>
  <c r="HL628" i="2" s="1"/>
  <c r="HL608" i="2"/>
  <c r="HL610" i="2" s="1"/>
  <c r="HL596" i="2"/>
  <c r="HL598" i="2" s="1"/>
  <c r="HL584" i="2"/>
  <c r="HL586" i="2" s="1"/>
  <c r="HL572" i="2"/>
  <c r="HL560" i="2"/>
  <c r="HL562" i="2" s="1"/>
  <c r="HL548" i="2"/>
  <c r="HL550" i="2" s="1"/>
  <c r="HL536" i="2"/>
  <c r="HL538" i="2" s="1"/>
  <c r="HL524" i="2"/>
  <c r="HL526" i="2" s="1"/>
  <c r="HL512" i="2"/>
  <c r="HL500" i="2"/>
  <c r="HL502" i="2" s="1"/>
  <c r="HL488" i="2"/>
  <c r="HL490" i="2" s="1"/>
  <c r="HL476" i="2"/>
  <c r="HL478" i="2" s="1"/>
  <c r="HL464" i="2"/>
  <c r="HL466" i="2" s="1"/>
  <c r="HL452" i="2"/>
  <c r="HL454" i="2" s="1"/>
  <c r="HL632" i="2"/>
  <c r="HL634" i="2" s="1"/>
  <c r="HL623" i="2"/>
  <c r="HL625" i="2" s="1"/>
  <c r="HL614" i="2"/>
  <c r="HL616" i="2" s="1"/>
  <c r="HL605" i="2"/>
  <c r="HL593" i="2"/>
  <c r="HL595" i="2" s="1"/>
  <c r="HL581" i="2"/>
  <c r="HL583" i="2" s="1"/>
  <c r="HL569" i="2"/>
  <c r="HL571" i="2" s="1"/>
  <c r="HL557" i="2"/>
  <c r="HL559" i="2" s="1"/>
  <c r="HL545" i="2"/>
  <c r="HL547" i="2" s="1"/>
  <c r="HL533" i="2"/>
  <c r="HL535" i="2" s="1"/>
  <c r="HL521" i="2"/>
  <c r="HL523" i="2" s="1"/>
  <c r="HL509" i="2"/>
  <c r="HL511" i="2" s="1"/>
  <c r="HL497" i="2"/>
  <c r="HL499" i="2" s="1"/>
  <c r="HL485" i="2"/>
  <c r="HL487" i="2" s="1"/>
  <c r="HL473" i="2"/>
  <c r="HL475" i="2" s="1"/>
  <c r="HL620" i="2"/>
  <c r="HL622" i="2" s="1"/>
  <c r="HL641" i="2"/>
  <c r="HL643" i="2" s="1"/>
  <c r="HL629" i="2"/>
  <c r="HL631" i="2" s="1"/>
  <c r="HL602" i="2"/>
  <c r="HL604" i="2" s="1"/>
  <c r="HL590" i="2"/>
  <c r="HL592" i="2" s="1"/>
  <c r="HL578" i="2"/>
  <c r="HL580" i="2" s="1"/>
  <c r="HL566" i="2"/>
  <c r="HL568" i="2" s="1"/>
  <c r="HL554" i="2"/>
  <c r="HL556" i="2" s="1"/>
  <c r="HL542" i="2"/>
  <c r="HL544" i="2" s="1"/>
  <c r="HL530" i="2"/>
  <c r="HL532" i="2" s="1"/>
  <c r="HL518" i="2"/>
  <c r="HL638" i="2"/>
  <c r="HL640" i="2" s="1"/>
  <c r="HL617" i="2"/>
  <c r="HL619" i="2" s="1"/>
  <c r="HL611" i="2"/>
  <c r="HL613" i="2" s="1"/>
  <c r="HL599" i="2"/>
  <c r="HL601" i="2" s="1"/>
  <c r="HL587" i="2"/>
  <c r="HL589" i="2" s="1"/>
  <c r="HL575" i="2"/>
  <c r="HL577" i="2" s="1"/>
  <c r="HL563" i="2"/>
  <c r="HL565" i="2" s="1"/>
  <c r="HL551" i="2"/>
  <c r="HL553" i="2" s="1"/>
  <c r="HL539" i="2"/>
  <c r="HL541" i="2" s="1"/>
  <c r="HL527" i="2"/>
  <c r="HL529" i="2" s="1"/>
  <c r="HL515" i="2"/>
  <c r="HL517" i="2" s="1"/>
  <c r="HL503" i="2"/>
  <c r="HL505" i="2" s="1"/>
  <c r="HL491" i="2"/>
  <c r="HL493" i="2" s="1"/>
  <c r="HL479" i="2"/>
  <c r="HL481" i="2" s="1"/>
  <c r="HL467" i="2"/>
  <c r="HL469" i="2" s="1"/>
  <c r="HL455" i="2"/>
  <c r="HL457" i="2" s="1"/>
  <c r="HL482" i="2"/>
  <c r="HL484" i="2" s="1"/>
  <c r="HL446" i="2"/>
  <c r="HL448" i="2" s="1"/>
  <c r="HL440" i="2"/>
  <c r="HL442" i="2" s="1"/>
  <c r="HL434" i="2"/>
  <c r="HL436" i="2" s="1"/>
  <c r="HL422" i="2"/>
  <c r="HL424" i="2" s="1"/>
  <c r="HL410" i="2"/>
  <c r="HL398" i="2"/>
  <c r="HL400" i="2" s="1"/>
  <c r="HL386" i="2"/>
  <c r="HL388" i="2" s="1"/>
  <c r="HL374" i="2"/>
  <c r="HL376" i="2" s="1"/>
  <c r="HL362" i="2"/>
  <c r="HL364" i="2" s="1"/>
  <c r="HL350" i="2"/>
  <c r="HL352" i="2" s="1"/>
  <c r="HL338" i="2"/>
  <c r="HL340" i="2" s="1"/>
  <c r="HL326" i="2"/>
  <c r="HL328" i="2" s="1"/>
  <c r="HL314" i="2"/>
  <c r="HL316" i="2" s="1"/>
  <c r="HL302" i="2"/>
  <c r="HL304" i="2" s="1"/>
  <c r="HL290" i="2"/>
  <c r="HL292" i="2" s="1"/>
  <c r="HL278" i="2"/>
  <c r="HL280" i="2" s="1"/>
  <c r="HL470" i="2"/>
  <c r="HL472" i="2" s="1"/>
  <c r="HL431" i="2"/>
  <c r="HL433" i="2" s="1"/>
  <c r="HL419" i="2"/>
  <c r="HL421" i="2" s="1"/>
  <c r="HL407" i="2"/>
  <c r="HL409" i="2" s="1"/>
  <c r="HL395" i="2"/>
  <c r="HL397" i="2" s="1"/>
  <c r="HL383" i="2"/>
  <c r="HL385" i="2" s="1"/>
  <c r="HL371" i="2"/>
  <c r="HL373" i="2" s="1"/>
  <c r="HL359" i="2"/>
  <c r="HL361" i="2" s="1"/>
  <c r="HL347" i="2"/>
  <c r="HL349" i="2" s="1"/>
  <c r="HL335" i="2"/>
  <c r="HL337" i="2" s="1"/>
  <c r="HL323" i="2"/>
  <c r="HL325" i="2" s="1"/>
  <c r="HL311" i="2"/>
  <c r="HL313" i="2" s="1"/>
  <c r="HL299" i="2"/>
  <c r="HL301" i="2" s="1"/>
  <c r="HL287" i="2"/>
  <c r="HL289" i="2" s="1"/>
  <c r="HL458" i="2"/>
  <c r="HL460" i="2" s="1"/>
  <c r="HL449" i="2"/>
  <c r="HL451" i="2" s="1"/>
  <c r="HL506" i="2"/>
  <c r="HL508" i="2" s="1"/>
  <c r="HL428" i="2"/>
  <c r="HL430" i="2" s="1"/>
  <c r="HL416" i="2"/>
  <c r="HL418" i="2" s="1"/>
  <c r="HL404" i="2"/>
  <c r="HL406" i="2" s="1"/>
  <c r="HL392" i="2"/>
  <c r="HL394" i="2" s="1"/>
  <c r="HL380" i="2"/>
  <c r="HL382" i="2" s="1"/>
  <c r="HL368" i="2"/>
  <c r="HL370" i="2" s="1"/>
  <c r="HL356" i="2"/>
  <c r="HL358" i="2" s="1"/>
  <c r="HL344" i="2"/>
  <c r="HL346" i="2" s="1"/>
  <c r="HL332" i="2"/>
  <c r="HL334" i="2" s="1"/>
  <c r="HL320" i="2"/>
  <c r="HL322" i="2" s="1"/>
  <c r="HL308" i="2"/>
  <c r="HL310" i="2" s="1"/>
  <c r="HL296" i="2"/>
  <c r="HL284" i="2"/>
  <c r="HL286" i="2" s="1"/>
  <c r="HL494" i="2"/>
  <c r="HL496" i="2" s="1"/>
  <c r="HL437" i="2"/>
  <c r="HL439" i="2" s="1"/>
  <c r="HL425" i="2"/>
  <c r="HL427" i="2" s="1"/>
  <c r="HL413" i="2"/>
  <c r="HL415" i="2" s="1"/>
  <c r="HL401" i="2"/>
  <c r="HL403" i="2" s="1"/>
  <c r="HL389" i="2"/>
  <c r="HL391" i="2" s="1"/>
  <c r="HL377" i="2"/>
  <c r="HL365" i="2"/>
  <c r="HL367" i="2" s="1"/>
  <c r="HL353" i="2"/>
  <c r="HL355" i="2" s="1"/>
  <c r="HL341" i="2"/>
  <c r="HL343" i="2" s="1"/>
  <c r="HL329" i="2"/>
  <c r="HL331" i="2" s="1"/>
  <c r="HL317" i="2"/>
  <c r="HL319" i="2" s="1"/>
  <c r="HL305" i="2"/>
  <c r="HL307" i="2" s="1"/>
  <c r="HL293" i="2"/>
  <c r="HL295" i="2" s="1"/>
  <c r="HL281" i="2"/>
  <c r="HL283" i="2" s="1"/>
  <c r="HL461" i="2"/>
  <c r="HL463" i="2" s="1"/>
  <c r="HL443" i="2"/>
  <c r="HL445" i="2" s="1"/>
  <c r="HL248" i="2"/>
  <c r="HL250" i="2" s="1"/>
  <c r="HL236" i="2"/>
  <c r="HL224" i="2"/>
  <c r="HL226" i="2" s="1"/>
  <c r="HL212" i="2"/>
  <c r="HL214" i="2" s="1"/>
  <c r="HL200" i="2"/>
  <c r="HL202" i="2" s="1"/>
  <c r="HL188" i="2"/>
  <c r="HL190" i="2" s="1"/>
  <c r="HL176" i="2"/>
  <c r="HL178" i="2" s="1"/>
  <c r="HL164" i="2"/>
  <c r="HL166" i="2" s="1"/>
  <c r="HL152" i="2"/>
  <c r="HL154" i="2" s="1"/>
  <c r="HL140" i="2"/>
  <c r="HL142" i="2" s="1"/>
  <c r="HL128" i="2"/>
  <c r="HL130" i="2" s="1"/>
  <c r="HL116" i="2"/>
  <c r="HL118" i="2" s="1"/>
  <c r="HL104" i="2"/>
  <c r="HL106" i="2" s="1"/>
  <c r="HL260" i="2"/>
  <c r="HL262" i="2" s="1"/>
  <c r="HL251" i="2"/>
  <c r="HL253" i="2" s="1"/>
  <c r="HL269" i="2"/>
  <c r="HL271" i="2" s="1"/>
  <c r="HL245" i="2"/>
  <c r="HL233" i="2"/>
  <c r="HL235" i="2" s="1"/>
  <c r="HL221" i="2"/>
  <c r="HL223" i="2" s="1"/>
  <c r="HL209" i="2"/>
  <c r="HL211" i="2" s="1"/>
  <c r="HL197" i="2"/>
  <c r="HL199" i="2" s="1"/>
  <c r="HL185" i="2"/>
  <c r="HL187" i="2" s="1"/>
  <c r="HL173" i="2"/>
  <c r="HL175" i="2" s="1"/>
  <c r="HL161" i="2"/>
  <c r="HL163" i="2" s="1"/>
  <c r="HL149" i="2"/>
  <c r="HL151" i="2" s="1"/>
  <c r="HL137" i="2"/>
  <c r="HL139" i="2" s="1"/>
  <c r="HL125" i="2"/>
  <c r="HL127" i="2" s="1"/>
  <c r="HL113" i="2"/>
  <c r="HL115" i="2" s="1"/>
  <c r="HL101" i="2"/>
  <c r="HL103" i="2" s="1"/>
  <c r="HL257" i="2"/>
  <c r="HL259" i="2" s="1"/>
  <c r="HL242" i="2"/>
  <c r="HL244" i="2" s="1"/>
  <c r="HL230" i="2"/>
  <c r="HL232" i="2" s="1"/>
  <c r="HL218" i="2"/>
  <c r="HL220" i="2" s="1"/>
  <c r="HL206" i="2"/>
  <c r="HL208" i="2" s="1"/>
  <c r="HL194" i="2"/>
  <c r="HL196" i="2" s="1"/>
  <c r="HL182" i="2"/>
  <c r="HL184" i="2" s="1"/>
  <c r="HL170" i="2"/>
  <c r="HL172" i="2" s="1"/>
  <c r="HL158" i="2"/>
  <c r="HL160" i="2" s="1"/>
  <c r="HL146" i="2"/>
  <c r="HL148" i="2" s="1"/>
  <c r="HL134" i="2"/>
  <c r="HL136" i="2" s="1"/>
  <c r="HL122" i="2"/>
  <c r="HL110" i="2"/>
  <c r="HL275" i="2"/>
  <c r="HL277" i="2" s="1"/>
  <c r="HL266" i="2"/>
  <c r="HL268" i="2" s="1"/>
  <c r="HL239" i="2"/>
  <c r="HL241" i="2" s="1"/>
  <c r="HL227" i="2"/>
  <c r="HL229" i="2" s="1"/>
  <c r="HL215" i="2"/>
  <c r="HL217" i="2" s="1"/>
  <c r="HL203" i="2"/>
  <c r="HL205" i="2" s="1"/>
  <c r="HL191" i="2"/>
  <c r="HL193" i="2" s="1"/>
  <c r="HL179" i="2"/>
  <c r="HL181" i="2" s="1"/>
  <c r="HL167" i="2"/>
  <c r="HL169" i="2" s="1"/>
  <c r="HL155" i="2"/>
  <c r="HL157" i="2" s="1"/>
  <c r="HL143" i="2"/>
  <c r="HL145" i="2" s="1"/>
  <c r="HL131" i="2"/>
  <c r="HL133" i="2" s="1"/>
  <c r="HL119" i="2"/>
  <c r="HL121" i="2" s="1"/>
  <c r="HL107" i="2"/>
  <c r="HL109" i="2" s="1"/>
  <c r="HL272" i="2"/>
  <c r="HL274" i="2" s="1"/>
  <c r="HL263" i="2"/>
  <c r="HL265" i="2" s="1"/>
  <c r="HL254" i="2"/>
  <c r="HL256" i="2" s="1"/>
  <c r="HL86" i="2"/>
  <c r="HL88" i="2" s="1"/>
  <c r="HL59" i="2"/>
  <c r="HL47" i="2"/>
  <c r="HL49" i="2" s="1"/>
  <c r="HL35" i="2"/>
  <c r="HL37" i="2" s="1"/>
  <c r="HL2" i="2"/>
  <c r="HL8" i="2"/>
  <c r="HL10" i="2" s="1"/>
  <c r="HL98" i="2"/>
  <c r="HL100" i="2" s="1"/>
  <c r="HL95" i="2"/>
  <c r="HL97" i="2" s="1"/>
  <c r="HL71" i="2"/>
  <c r="HL73" i="2" s="1"/>
  <c r="HL32" i="2"/>
  <c r="HL34" i="2" s="1"/>
  <c r="HL20" i="2"/>
  <c r="HL22" i="2" s="1"/>
  <c r="HL11" i="2"/>
  <c r="HL13" i="2" s="1"/>
  <c r="HL80" i="2"/>
  <c r="HL82" i="2" s="1"/>
  <c r="HL56" i="2"/>
  <c r="HL58" i="2" s="1"/>
  <c r="HL44" i="2"/>
  <c r="HL46" i="2" s="1"/>
  <c r="HL89" i="2"/>
  <c r="HL91" i="2" s="1"/>
  <c r="HL29" i="2"/>
  <c r="HL31" i="2" s="1"/>
  <c r="HL17" i="2"/>
  <c r="HL19" i="2" s="1"/>
  <c r="HL5" i="2"/>
  <c r="HL7" i="2" s="1"/>
  <c r="HL77" i="2"/>
  <c r="HL79" i="2" s="1"/>
  <c r="HL74" i="2"/>
  <c r="HL76" i="2" s="1"/>
  <c r="HL65" i="2"/>
  <c r="HL67" i="2" s="1"/>
  <c r="HL53" i="2"/>
  <c r="HL41" i="2"/>
  <c r="HL43" i="2" s="1"/>
  <c r="HL83" i="2"/>
  <c r="HL85" i="2" s="1"/>
  <c r="HL26" i="2"/>
  <c r="HL28" i="2" s="1"/>
  <c r="HL14" i="2"/>
  <c r="HL16" i="2" s="1"/>
  <c r="HL92" i="2"/>
  <c r="HL94" i="2" s="1"/>
  <c r="HL68" i="2"/>
  <c r="HL70" i="2" s="1"/>
  <c r="HL62" i="2"/>
  <c r="HL64" i="2" s="1"/>
  <c r="HL50" i="2"/>
  <c r="HL52" i="2" s="1"/>
  <c r="HL38" i="2"/>
  <c r="HL40" i="2" s="1"/>
  <c r="HL23" i="2"/>
  <c r="HL25" i="2" s="1"/>
  <c r="HL1723" i="2"/>
  <c r="HL1249" i="2"/>
  <c r="HL1081" i="2"/>
  <c r="HL1627" i="2"/>
  <c r="HL1852" i="2"/>
  <c r="HL1243" i="2"/>
  <c r="HL2011" i="2"/>
  <c r="HM1" i="2"/>
  <c r="A15" i="8"/>
  <c r="HI4" i="2"/>
  <c r="HL61" i="2" l="1"/>
  <c r="HL1567" i="2"/>
  <c r="HL664" i="2"/>
  <c r="HL574" i="2"/>
  <c r="HL1204" i="2"/>
  <c r="HL520" i="2"/>
  <c r="HL1363" i="2"/>
  <c r="HL379" i="2"/>
  <c r="HL649" i="2"/>
  <c r="HL607" i="2"/>
  <c r="HL1663" i="2"/>
  <c r="HL1897" i="2"/>
  <c r="HL514" i="2"/>
  <c r="HL238" i="2"/>
  <c r="HL1642" i="2"/>
  <c r="HL1102" i="2"/>
  <c r="HL721" i="2"/>
  <c r="HL1822" i="2"/>
  <c r="HL1507" i="2"/>
  <c r="HL1900" i="2"/>
  <c r="HL1960" i="2"/>
  <c r="HL55" i="2"/>
  <c r="HL1804" i="2"/>
  <c r="HL112" i="2"/>
  <c r="HL844" i="2"/>
  <c r="HL1411" i="2"/>
  <c r="HL1417" i="2"/>
  <c r="HL1906" i="2"/>
  <c r="HL1819" i="2"/>
  <c r="HL1729" i="2"/>
  <c r="HL124" i="2"/>
  <c r="HL247" i="2"/>
  <c r="HL1645" i="2"/>
  <c r="HL412" i="2"/>
  <c r="HL655" i="2"/>
  <c r="HL1006" i="2"/>
  <c r="HL1984" i="2"/>
  <c r="HL298" i="2"/>
  <c r="HL1588" i="2"/>
  <c r="HM2051" i="2"/>
  <c r="HM2053" i="2" s="1"/>
  <c r="HM2039" i="2"/>
  <c r="HM2041" i="2" s="1"/>
  <c r="HM2027" i="2"/>
  <c r="HM2029" i="2" s="1"/>
  <c r="HM2015" i="2"/>
  <c r="HM2017" i="2" s="1"/>
  <c r="HM2003" i="2"/>
  <c r="HM2005" i="2" s="1"/>
  <c r="HM1991" i="2"/>
  <c r="HM1993" i="2" s="1"/>
  <c r="HM1979" i="2"/>
  <c r="HM1981" i="2" s="1"/>
  <c r="HM1967" i="2"/>
  <c r="HM1969" i="2" s="1"/>
  <c r="HM2048" i="2"/>
  <c r="HM2050" i="2" s="1"/>
  <c r="HM2036" i="2"/>
  <c r="HM2038" i="2" s="1"/>
  <c r="HM2024" i="2"/>
  <c r="HM2026" i="2" s="1"/>
  <c r="HM2012" i="2"/>
  <c r="HM2014" i="2" s="1"/>
  <c r="HM2000" i="2"/>
  <c r="HM2002" i="2" s="1"/>
  <c r="HM1988" i="2"/>
  <c r="HM1990" i="2" s="1"/>
  <c r="HM1976" i="2"/>
  <c r="HM1978" i="2" s="1"/>
  <c r="HM1964" i="2"/>
  <c r="HM1966" i="2" s="1"/>
  <c r="HM2057" i="2"/>
  <c r="HM2059" i="2" s="1"/>
  <c r="HM2045" i="2"/>
  <c r="HM2047" i="2" s="1"/>
  <c r="HM2033" i="2"/>
  <c r="HM2035" i="2" s="1"/>
  <c r="HM2021" i="2"/>
  <c r="HM2023" i="2" s="1"/>
  <c r="HM2009" i="2"/>
  <c r="HM2011" i="2" s="1"/>
  <c r="HM1997" i="2"/>
  <c r="HM1999" i="2" s="1"/>
  <c r="HM1985" i="2"/>
  <c r="HM1987" i="2" s="1"/>
  <c r="HM1973" i="2"/>
  <c r="HM1975" i="2" s="1"/>
  <c r="HM1961" i="2"/>
  <c r="HM1963" i="2" s="1"/>
  <c r="HM2054" i="2"/>
  <c r="HM2056" i="2" s="1"/>
  <c r="HM2042" i="2"/>
  <c r="HM2044" i="2" s="1"/>
  <c r="HM2030" i="2"/>
  <c r="HM2032" i="2" s="1"/>
  <c r="HM2018" i="2"/>
  <c r="HM2020" i="2" s="1"/>
  <c r="HM2006" i="2"/>
  <c r="HM2008" i="2" s="1"/>
  <c r="HM1994" i="2"/>
  <c r="HM1996" i="2" s="1"/>
  <c r="HM1982" i="2"/>
  <c r="HM1970" i="2"/>
  <c r="HM1972" i="2" s="1"/>
  <c r="HM1955" i="2"/>
  <c r="HM1957" i="2" s="1"/>
  <c r="HM1943" i="2"/>
  <c r="HM1945" i="2" s="1"/>
  <c r="HM1931" i="2"/>
  <c r="HM1933" i="2" s="1"/>
  <c r="HM1919" i="2"/>
  <c r="HM1921" i="2" s="1"/>
  <c r="HM1907" i="2"/>
  <c r="HM1909" i="2" s="1"/>
  <c r="HM1952" i="2"/>
  <c r="HM1954" i="2" s="1"/>
  <c r="HM1940" i="2"/>
  <c r="HM1942" i="2" s="1"/>
  <c r="HM1928" i="2"/>
  <c r="HM1930" i="2" s="1"/>
  <c r="HM1898" i="2"/>
  <c r="HM1886" i="2"/>
  <c r="HM1888" i="2" s="1"/>
  <c r="HM1874" i="2"/>
  <c r="HM1876" i="2" s="1"/>
  <c r="HM1862" i="2"/>
  <c r="HM1864" i="2" s="1"/>
  <c r="HM1958" i="2"/>
  <c r="HM1960" i="2" s="1"/>
  <c r="HM1925" i="2"/>
  <c r="HM1927" i="2" s="1"/>
  <c r="HM1934" i="2"/>
  <c r="HM1936" i="2" s="1"/>
  <c r="HM1895" i="2"/>
  <c r="HM1883" i="2"/>
  <c r="HM1885" i="2" s="1"/>
  <c r="HM1871" i="2"/>
  <c r="HM1873" i="2" s="1"/>
  <c r="HM1859" i="2"/>
  <c r="HM1861" i="2" s="1"/>
  <c r="HM1949" i="2"/>
  <c r="HM1951" i="2" s="1"/>
  <c r="HM1910" i="2"/>
  <c r="HM1912" i="2" s="1"/>
  <c r="HM1904" i="2"/>
  <c r="HM1892" i="2"/>
  <c r="HM1894" i="2" s="1"/>
  <c r="HM1880" i="2"/>
  <c r="HM1882" i="2" s="1"/>
  <c r="HM1868" i="2"/>
  <c r="HM1870" i="2" s="1"/>
  <c r="HM1856" i="2"/>
  <c r="HM1858" i="2" s="1"/>
  <c r="HM1916" i="2"/>
  <c r="HM1918" i="2" s="1"/>
  <c r="HM1913" i="2"/>
  <c r="HM1915" i="2" s="1"/>
  <c r="HM1937" i="2"/>
  <c r="HM1939" i="2" s="1"/>
  <c r="HM1922" i="2"/>
  <c r="HM1924" i="2" s="1"/>
  <c r="HM1901" i="2"/>
  <c r="HM1903" i="2" s="1"/>
  <c r="HM1889" i="2"/>
  <c r="HM1891" i="2" s="1"/>
  <c r="HM1877" i="2"/>
  <c r="HM1879" i="2" s="1"/>
  <c r="HM1865" i="2"/>
  <c r="HM1867" i="2" s="1"/>
  <c r="HM1946" i="2"/>
  <c r="HM1948" i="2" s="1"/>
  <c r="HM1853" i="2"/>
  <c r="HM1855" i="2" s="1"/>
  <c r="HM1841" i="2"/>
  <c r="HM1843" i="2" s="1"/>
  <c r="HM1829" i="2"/>
  <c r="HM1831" i="2" s="1"/>
  <c r="HM1817" i="2"/>
  <c r="HM1805" i="2"/>
  <c r="HM1807" i="2" s="1"/>
  <c r="HM1793" i="2"/>
  <c r="HM1795" i="2" s="1"/>
  <c r="HM1781" i="2"/>
  <c r="HM1783" i="2" s="1"/>
  <c r="HM1769" i="2"/>
  <c r="HM1771" i="2" s="1"/>
  <c r="HM1850" i="2"/>
  <c r="HM1852" i="2" s="1"/>
  <c r="HM1838" i="2"/>
  <c r="HM1840" i="2" s="1"/>
  <c r="HM1826" i="2"/>
  <c r="HM1828" i="2" s="1"/>
  <c r="HM1814" i="2"/>
  <c r="HM1816" i="2" s="1"/>
  <c r="HM1802" i="2"/>
  <c r="HM1790" i="2"/>
  <c r="HM1792" i="2" s="1"/>
  <c r="HM1778" i="2"/>
  <c r="HM1780" i="2" s="1"/>
  <c r="HM1766" i="2"/>
  <c r="HM1768" i="2" s="1"/>
  <c r="HM1847" i="2"/>
  <c r="HM1849" i="2" s="1"/>
  <c r="HM1835" i="2"/>
  <c r="HM1837" i="2" s="1"/>
  <c r="HM1823" i="2"/>
  <c r="HM1825" i="2" s="1"/>
  <c r="HM1811" i="2"/>
  <c r="HM1813" i="2" s="1"/>
  <c r="HM1799" i="2"/>
  <c r="HM1801" i="2" s="1"/>
  <c r="HM1787" i="2"/>
  <c r="HM1789" i="2" s="1"/>
  <c r="HM1775" i="2"/>
  <c r="HM1777" i="2" s="1"/>
  <c r="HM1763" i="2"/>
  <c r="HM1765" i="2" s="1"/>
  <c r="HM1844" i="2"/>
  <c r="HM1846" i="2" s="1"/>
  <c r="HM1832" i="2"/>
  <c r="HM1834" i="2" s="1"/>
  <c r="HM1820" i="2"/>
  <c r="HM1808" i="2"/>
  <c r="HM1810" i="2" s="1"/>
  <c r="HM1796" i="2"/>
  <c r="HM1798" i="2" s="1"/>
  <c r="HM1784" i="2"/>
  <c r="HM1786" i="2" s="1"/>
  <c r="HM1772" i="2"/>
  <c r="HM1774" i="2" s="1"/>
  <c r="HM1760" i="2"/>
  <c r="HM1762" i="2" s="1"/>
  <c r="HM1748" i="2"/>
  <c r="HM1750" i="2" s="1"/>
  <c r="HM1736" i="2"/>
  <c r="HM1738" i="2" s="1"/>
  <c r="HM1724" i="2"/>
  <c r="HM1726" i="2" s="1"/>
  <c r="HM1712" i="2"/>
  <c r="HM1714" i="2" s="1"/>
  <c r="HM1700" i="2"/>
  <c r="HM1702" i="2" s="1"/>
  <c r="HM1688" i="2"/>
  <c r="HM1690" i="2" s="1"/>
  <c r="HM1676" i="2"/>
  <c r="HM1678" i="2" s="1"/>
  <c r="HM1757" i="2"/>
  <c r="HM1759" i="2" s="1"/>
  <c r="HM1745" i="2"/>
  <c r="HM1747" i="2" s="1"/>
  <c r="HM1733" i="2"/>
  <c r="HM1735" i="2" s="1"/>
  <c r="HM1721" i="2"/>
  <c r="HM1723" i="2" s="1"/>
  <c r="HM1709" i="2"/>
  <c r="HM1711" i="2" s="1"/>
  <c r="HM1697" i="2"/>
  <c r="HM1699" i="2" s="1"/>
  <c r="HM1685" i="2"/>
  <c r="HM1687" i="2" s="1"/>
  <c r="HM1673" i="2"/>
  <c r="HM1675" i="2" s="1"/>
  <c r="HM1754" i="2"/>
  <c r="HM1756" i="2" s="1"/>
  <c r="HM1742" i="2"/>
  <c r="HM1744" i="2" s="1"/>
  <c r="HM1730" i="2"/>
  <c r="HM1732" i="2" s="1"/>
  <c r="HM1718" i="2"/>
  <c r="HM1720" i="2" s="1"/>
  <c r="HM1751" i="2"/>
  <c r="HM1753" i="2" s="1"/>
  <c r="HM1739" i="2"/>
  <c r="HM1741" i="2" s="1"/>
  <c r="HM1727" i="2"/>
  <c r="HM1715" i="2"/>
  <c r="HM1717" i="2" s="1"/>
  <c r="HM1703" i="2"/>
  <c r="HM1705" i="2" s="1"/>
  <c r="HM1691" i="2"/>
  <c r="HM1693" i="2" s="1"/>
  <c r="HM1679" i="2"/>
  <c r="HM1681" i="2" s="1"/>
  <c r="HM1661" i="2"/>
  <c r="HM1649" i="2"/>
  <c r="HM1651" i="2" s="1"/>
  <c r="HM1637" i="2"/>
  <c r="HM1639" i="2" s="1"/>
  <c r="HM1625" i="2"/>
  <c r="HM1627" i="2" s="1"/>
  <c r="HM1613" i="2"/>
  <c r="HM1615" i="2" s="1"/>
  <c r="HM1601" i="2"/>
  <c r="HM1603" i="2" s="1"/>
  <c r="HM1589" i="2"/>
  <c r="HM1591" i="2" s="1"/>
  <c r="HM1658" i="2"/>
  <c r="HM1660" i="2" s="1"/>
  <c r="HM1646" i="2"/>
  <c r="HM1648" i="2" s="1"/>
  <c r="HM1634" i="2"/>
  <c r="HM1636" i="2" s="1"/>
  <c r="HM1622" i="2"/>
  <c r="HM1624" i="2" s="1"/>
  <c r="HM1610" i="2"/>
  <c r="HM1612" i="2" s="1"/>
  <c r="HM1598" i="2"/>
  <c r="HM1600" i="2" s="1"/>
  <c r="HM1586" i="2"/>
  <c r="HM1574" i="2"/>
  <c r="HM1576" i="2" s="1"/>
  <c r="HM1706" i="2"/>
  <c r="HM1708" i="2" s="1"/>
  <c r="HM1667" i="2"/>
  <c r="HM1669" i="2" s="1"/>
  <c r="HM1655" i="2"/>
  <c r="HM1657" i="2" s="1"/>
  <c r="HM1643" i="2"/>
  <c r="HM1631" i="2"/>
  <c r="HM1633" i="2" s="1"/>
  <c r="HM1619" i="2"/>
  <c r="HM1621" i="2" s="1"/>
  <c r="HM1607" i="2"/>
  <c r="HM1609" i="2" s="1"/>
  <c r="HM1595" i="2"/>
  <c r="HM1597" i="2" s="1"/>
  <c r="HM1583" i="2"/>
  <c r="HM1585" i="2" s="1"/>
  <c r="HM1694" i="2"/>
  <c r="HM1696" i="2" s="1"/>
  <c r="HM1670" i="2"/>
  <c r="HM1672" i="2" s="1"/>
  <c r="HM1664" i="2"/>
  <c r="HM1666" i="2" s="1"/>
  <c r="HM1652" i="2"/>
  <c r="HM1654" i="2" s="1"/>
  <c r="HM1640" i="2"/>
  <c r="HM1628" i="2"/>
  <c r="HM1630" i="2" s="1"/>
  <c r="HM1616" i="2"/>
  <c r="HM1618" i="2" s="1"/>
  <c r="HM1604" i="2"/>
  <c r="HM1606" i="2" s="1"/>
  <c r="HM1592" i="2"/>
  <c r="HM1594" i="2" s="1"/>
  <c r="HM1580" i="2"/>
  <c r="HM1582" i="2" s="1"/>
  <c r="HM1682" i="2"/>
  <c r="HM1684" i="2" s="1"/>
  <c r="HM1571" i="2"/>
  <c r="HM1573" i="2" s="1"/>
  <c r="HM1559" i="2"/>
  <c r="HM1561" i="2" s="1"/>
  <c r="HM1547" i="2"/>
  <c r="HM1549" i="2" s="1"/>
  <c r="HM1535" i="2"/>
  <c r="HM1537" i="2" s="1"/>
  <c r="HM1523" i="2"/>
  <c r="HM1525" i="2" s="1"/>
  <c r="HM1511" i="2"/>
  <c r="HM1513" i="2" s="1"/>
  <c r="HM1499" i="2"/>
  <c r="HM1501" i="2" s="1"/>
  <c r="HM1487" i="2"/>
  <c r="HM1489" i="2" s="1"/>
  <c r="HM1568" i="2"/>
  <c r="HM1570" i="2" s="1"/>
  <c r="HM1556" i="2"/>
  <c r="HM1558" i="2" s="1"/>
  <c r="HM1544" i="2"/>
  <c r="HM1546" i="2" s="1"/>
  <c r="HM1532" i="2"/>
  <c r="HM1534" i="2" s="1"/>
  <c r="HM1520" i="2"/>
  <c r="HM1522" i="2" s="1"/>
  <c r="HM1508" i="2"/>
  <c r="HM1510" i="2" s="1"/>
  <c r="HM1496" i="2"/>
  <c r="HM1498" i="2" s="1"/>
  <c r="HM1484" i="2"/>
  <c r="HM1577" i="2"/>
  <c r="HM1579" i="2" s="1"/>
  <c r="HM1565" i="2"/>
  <c r="HM1567" i="2" s="1"/>
  <c r="HM1553" i="2"/>
  <c r="HM1555" i="2" s="1"/>
  <c r="HM1541" i="2"/>
  <c r="HM1543" i="2" s="1"/>
  <c r="HM1529" i="2"/>
  <c r="HM1531" i="2" s="1"/>
  <c r="HM1517" i="2"/>
  <c r="HM1519" i="2" s="1"/>
  <c r="HM1505" i="2"/>
  <c r="HM1493" i="2"/>
  <c r="HM1495" i="2" s="1"/>
  <c r="HM1481" i="2"/>
  <c r="HM1483" i="2" s="1"/>
  <c r="HM1562" i="2"/>
  <c r="HM1564" i="2" s="1"/>
  <c r="HM1550" i="2"/>
  <c r="HM1552" i="2" s="1"/>
  <c r="HM1538" i="2"/>
  <c r="HM1540" i="2" s="1"/>
  <c r="HM1526" i="2"/>
  <c r="HM1528" i="2" s="1"/>
  <c r="HM1514" i="2"/>
  <c r="HM1516" i="2" s="1"/>
  <c r="HM1502" i="2"/>
  <c r="HM1504" i="2" s="1"/>
  <c r="HM1490" i="2"/>
  <c r="HM1492" i="2" s="1"/>
  <c r="HM1478" i="2"/>
  <c r="HM1480" i="2" s="1"/>
  <c r="HM1469" i="2"/>
  <c r="HM1471" i="2" s="1"/>
  <c r="HM1457" i="2"/>
  <c r="HM1459" i="2" s="1"/>
  <c r="HM1445" i="2"/>
  <c r="HM1447" i="2" s="1"/>
  <c r="HM1433" i="2"/>
  <c r="HM1435" i="2" s="1"/>
  <c r="HM1421" i="2"/>
  <c r="HM1423" i="2" s="1"/>
  <c r="HM1409" i="2"/>
  <c r="HM1397" i="2"/>
  <c r="HM1399" i="2" s="1"/>
  <c r="HM1385" i="2"/>
  <c r="HM1387" i="2" s="1"/>
  <c r="HM1466" i="2"/>
  <c r="HM1468" i="2" s="1"/>
  <c r="HM1454" i="2"/>
  <c r="HM1456" i="2" s="1"/>
  <c r="HM1442" i="2"/>
  <c r="HM1444" i="2" s="1"/>
  <c r="HM1430" i="2"/>
  <c r="HM1432" i="2" s="1"/>
  <c r="HM1418" i="2"/>
  <c r="HM1420" i="2" s="1"/>
  <c r="HM1406" i="2"/>
  <c r="HM1408" i="2" s="1"/>
  <c r="HM1394" i="2"/>
  <c r="HM1396" i="2" s="1"/>
  <c r="HM1475" i="2"/>
  <c r="HM1477" i="2" s="1"/>
  <c r="HM1463" i="2"/>
  <c r="HM1465" i="2" s="1"/>
  <c r="HM1451" i="2"/>
  <c r="HM1453" i="2" s="1"/>
  <c r="HM1439" i="2"/>
  <c r="HM1441" i="2" s="1"/>
  <c r="HM1427" i="2"/>
  <c r="HM1429" i="2" s="1"/>
  <c r="HM1415" i="2"/>
  <c r="HM1403" i="2"/>
  <c r="HM1405" i="2" s="1"/>
  <c r="HM1391" i="2"/>
  <c r="HM1393" i="2" s="1"/>
  <c r="HM1472" i="2"/>
  <c r="HM1474" i="2" s="1"/>
  <c r="HM1460" i="2"/>
  <c r="HM1462" i="2" s="1"/>
  <c r="HM1448" i="2"/>
  <c r="HM1450" i="2" s="1"/>
  <c r="HM1436" i="2"/>
  <c r="HM1438" i="2" s="1"/>
  <c r="HM1424" i="2"/>
  <c r="HM1426" i="2" s="1"/>
  <c r="HM1412" i="2"/>
  <c r="HM1414" i="2" s="1"/>
  <c r="HM1400" i="2"/>
  <c r="HM1402" i="2" s="1"/>
  <c r="HM1376" i="2"/>
  <c r="HM1378" i="2" s="1"/>
  <c r="HM1364" i="2"/>
  <c r="HM1366" i="2" s="1"/>
  <c r="HM1352" i="2"/>
  <c r="HM1354" i="2" s="1"/>
  <c r="HM1340" i="2"/>
  <c r="HM1342" i="2" s="1"/>
  <c r="HM1328" i="2"/>
  <c r="HM1330" i="2" s="1"/>
  <c r="HM1316" i="2"/>
  <c r="HM1318" i="2" s="1"/>
  <c r="HM1304" i="2"/>
  <c r="HM1306" i="2" s="1"/>
  <c r="HM1292" i="2"/>
  <c r="HM1294" i="2" s="1"/>
  <c r="HM1280" i="2"/>
  <c r="HM1282" i="2" s="1"/>
  <c r="HM1268" i="2"/>
  <c r="HM1270" i="2" s="1"/>
  <c r="HM1256" i="2"/>
  <c r="HM1258" i="2" s="1"/>
  <c r="HM1244" i="2"/>
  <c r="HM1246" i="2" s="1"/>
  <c r="HM1232" i="2"/>
  <c r="HM1234" i="2" s="1"/>
  <c r="HM1220" i="2"/>
  <c r="HM1222" i="2" s="1"/>
  <c r="HM1208" i="2"/>
  <c r="HM1210" i="2" s="1"/>
  <c r="HM1196" i="2"/>
  <c r="HM1198" i="2" s="1"/>
  <c r="HM1184" i="2"/>
  <c r="HM1186" i="2" s="1"/>
  <c r="HM1373" i="2"/>
  <c r="HM1375" i="2" s="1"/>
  <c r="HM1361" i="2"/>
  <c r="HM1349" i="2"/>
  <c r="HM1351" i="2" s="1"/>
  <c r="HM1337" i="2"/>
  <c r="HM1339" i="2" s="1"/>
  <c r="HM1325" i="2"/>
  <c r="HM1327" i="2" s="1"/>
  <c r="HM1313" i="2"/>
  <c r="HM1315" i="2" s="1"/>
  <c r="HM1301" i="2"/>
  <c r="HM1303" i="2" s="1"/>
  <c r="HM1289" i="2"/>
  <c r="HM1291" i="2" s="1"/>
  <c r="HM1277" i="2"/>
  <c r="HM1279" i="2" s="1"/>
  <c r="HM1265" i="2"/>
  <c r="HM1267" i="2" s="1"/>
  <c r="HM1253" i="2"/>
  <c r="HM1255" i="2" s="1"/>
  <c r="HM1241" i="2"/>
  <c r="HM1243" i="2" s="1"/>
  <c r="HM1229" i="2"/>
  <c r="HM1231" i="2" s="1"/>
  <c r="HM1217" i="2"/>
  <c r="HM1219" i="2" s="1"/>
  <c r="HM1205" i="2"/>
  <c r="HM1207" i="2" s="1"/>
  <c r="HM1193" i="2"/>
  <c r="HM1195" i="2" s="1"/>
  <c r="HM1382" i="2"/>
  <c r="HM1384" i="2" s="1"/>
  <c r="HM1370" i="2"/>
  <c r="HM1372" i="2" s="1"/>
  <c r="HM1358" i="2"/>
  <c r="HM1360" i="2" s="1"/>
  <c r="HM1346" i="2"/>
  <c r="HM1348" i="2" s="1"/>
  <c r="HM1334" i="2"/>
  <c r="HM1336" i="2" s="1"/>
  <c r="HM1322" i="2"/>
  <c r="HM1324" i="2" s="1"/>
  <c r="HM1310" i="2"/>
  <c r="HM1312" i="2" s="1"/>
  <c r="HM1298" i="2"/>
  <c r="HM1300" i="2" s="1"/>
  <c r="HM1286" i="2"/>
  <c r="HM1288" i="2" s="1"/>
  <c r="HM1274" i="2"/>
  <c r="HM1276" i="2" s="1"/>
  <c r="HM1262" i="2"/>
  <c r="HM1264" i="2" s="1"/>
  <c r="HM1250" i="2"/>
  <c r="HM1252" i="2" s="1"/>
  <c r="HM1238" i="2"/>
  <c r="HM1240" i="2" s="1"/>
  <c r="HM1226" i="2"/>
  <c r="HM1228" i="2" s="1"/>
  <c r="HM1214" i="2"/>
  <c r="HM1216" i="2" s="1"/>
  <c r="HM1202" i="2"/>
  <c r="HM1204" i="2" s="1"/>
  <c r="HM1190" i="2"/>
  <c r="HM1192" i="2" s="1"/>
  <c r="HM1388" i="2"/>
  <c r="HM1390" i="2" s="1"/>
  <c r="HM1379" i="2"/>
  <c r="HM1381" i="2" s="1"/>
  <c r="HM1367" i="2"/>
  <c r="HM1369" i="2" s="1"/>
  <c r="HM1355" i="2"/>
  <c r="HM1357" i="2" s="1"/>
  <c r="HM1343" i="2"/>
  <c r="HM1345" i="2" s="1"/>
  <c r="HM1331" i="2"/>
  <c r="HM1333" i="2" s="1"/>
  <c r="HM1319" i="2"/>
  <c r="HM1321" i="2" s="1"/>
  <c r="HM1307" i="2"/>
  <c r="HM1309" i="2" s="1"/>
  <c r="HM1295" i="2"/>
  <c r="HM1297" i="2" s="1"/>
  <c r="HM1283" i="2"/>
  <c r="HM1285" i="2" s="1"/>
  <c r="HM1271" i="2"/>
  <c r="HM1273" i="2" s="1"/>
  <c r="HM1259" i="2"/>
  <c r="HM1261" i="2" s="1"/>
  <c r="HM1247" i="2"/>
  <c r="HM1249" i="2" s="1"/>
  <c r="HM1235" i="2"/>
  <c r="HM1237" i="2" s="1"/>
  <c r="HM1223" i="2"/>
  <c r="HM1225" i="2" s="1"/>
  <c r="HM1211" i="2"/>
  <c r="HM1213" i="2" s="1"/>
  <c r="HM1199" i="2"/>
  <c r="HM1201" i="2" s="1"/>
  <c r="HM1187" i="2"/>
  <c r="HM1189" i="2" s="1"/>
  <c r="HM1181" i="2"/>
  <c r="HM1183" i="2" s="1"/>
  <c r="HM1169" i="2"/>
  <c r="HM1171" i="2" s="1"/>
  <c r="HM1157" i="2"/>
  <c r="HM1159" i="2" s="1"/>
  <c r="HM1145" i="2"/>
  <c r="HM1147" i="2" s="1"/>
  <c r="HM1133" i="2"/>
  <c r="HM1135" i="2" s="1"/>
  <c r="HM1121" i="2"/>
  <c r="HM1123" i="2" s="1"/>
  <c r="HM1109" i="2"/>
  <c r="HM1111" i="2" s="1"/>
  <c r="HM1097" i="2"/>
  <c r="HM1099" i="2" s="1"/>
  <c r="HM1085" i="2"/>
  <c r="HM1087" i="2" s="1"/>
  <c r="HM1073" i="2"/>
  <c r="HM1075" i="2" s="1"/>
  <c r="HM1061" i="2"/>
  <c r="HM1063" i="2" s="1"/>
  <c r="HM1049" i="2"/>
  <c r="HM1051" i="2" s="1"/>
  <c r="HM1037" i="2"/>
  <c r="HM1039" i="2" s="1"/>
  <c r="HM1025" i="2"/>
  <c r="HM1027" i="2" s="1"/>
  <c r="HM1178" i="2"/>
  <c r="HM1180" i="2" s="1"/>
  <c r="HM1166" i="2"/>
  <c r="HM1168" i="2" s="1"/>
  <c r="HM1154" i="2"/>
  <c r="HM1156" i="2" s="1"/>
  <c r="HM1142" i="2"/>
  <c r="HM1144" i="2" s="1"/>
  <c r="HM1130" i="2"/>
  <c r="HM1132" i="2" s="1"/>
  <c r="HM1118" i="2"/>
  <c r="HM1120" i="2" s="1"/>
  <c r="HM1106" i="2"/>
  <c r="HM1108" i="2" s="1"/>
  <c r="HM1094" i="2"/>
  <c r="HM1096" i="2" s="1"/>
  <c r="HM1082" i="2"/>
  <c r="HM1084" i="2" s="1"/>
  <c r="HM1070" i="2"/>
  <c r="HM1072" i="2" s="1"/>
  <c r="HM1058" i="2"/>
  <c r="HM1060" i="2" s="1"/>
  <c r="HM1046" i="2"/>
  <c r="HM1048" i="2" s="1"/>
  <c r="HM1034" i="2"/>
  <c r="HM1036" i="2" s="1"/>
  <c r="HM1022" i="2"/>
  <c r="HM1024" i="2" s="1"/>
  <c r="HM1010" i="2"/>
  <c r="HM1012" i="2" s="1"/>
  <c r="HM998" i="2"/>
  <c r="HM1000" i="2" s="1"/>
  <c r="HM1175" i="2"/>
  <c r="HM1177" i="2" s="1"/>
  <c r="HM1163" i="2"/>
  <c r="HM1165" i="2" s="1"/>
  <c r="HM1151" i="2"/>
  <c r="HM1153" i="2" s="1"/>
  <c r="HM1139" i="2"/>
  <c r="HM1141" i="2" s="1"/>
  <c r="HM1127" i="2"/>
  <c r="HM1129" i="2" s="1"/>
  <c r="HM1115" i="2"/>
  <c r="HM1117" i="2" s="1"/>
  <c r="HM1103" i="2"/>
  <c r="HM1105" i="2" s="1"/>
  <c r="HM1091" i="2"/>
  <c r="HM1093" i="2" s="1"/>
  <c r="HM1079" i="2"/>
  <c r="HM1081" i="2" s="1"/>
  <c r="HM1067" i="2"/>
  <c r="HM1069" i="2" s="1"/>
  <c r="HM1055" i="2"/>
  <c r="HM1057" i="2" s="1"/>
  <c r="HM1043" i="2"/>
  <c r="HM1045" i="2" s="1"/>
  <c r="HM1031" i="2"/>
  <c r="HM1033" i="2" s="1"/>
  <c r="HM1019" i="2"/>
  <c r="HM1021" i="2" s="1"/>
  <c r="HM1007" i="2"/>
  <c r="HM1009" i="2" s="1"/>
  <c r="HM995" i="2"/>
  <c r="HM997" i="2" s="1"/>
  <c r="HM1172" i="2"/>
  <c r="HM1174" i="2" s="1"/>
  <c r="HM1160" i="2"/>
  <c r="HM1162" i="2" s="1"/>
  <c r="HM1148" i="2"/>
  <c r="HM1150" i="2" s="1"/>
  <c r="HM1136" i="2"/>
  <c r="HM1138" i="2" s="1"/>
  <c r="HM1124" i="2"/>
  <c r="HM1126" i="2" s="1"/>
  <c r="HM1112" i="2"/>
  <c r="HM1114" i="2" s="1"/>
  <c r="HM1100" i="2"/>
  <c r="HM1088" i="2"/>
  <c r="HM1090" i="2" s="1"/>
  <c r="HM1076" i="2"/>
  <c r="HM1078" i="2" s="1"/>
  <c r="HM1064" i="2"/>
  <c r="HM1066" i="2" s="1"/>
  <c r="HM1052" i="2"/>
  <c r="HM1054" i="2" s="1"/>
  <c r="HM1040" i="2"/>
  <c r="HM1042" i="2" s="1"/>
  <c r="HM1028" i="2"/>
  <c r="HM1030" i="2" s="1"/>
  <c r="HM1016" i="2"/>
  <c r="HM1018" i="2" s="1"/>
  <c r="HM1004" i="2"/>
  <c r="HM992" i="2"/>
  <c r="HM994" i="2" s="1"/>
  <c r="HM1001" i="2"/>
  <c r="HM1003" i="2" s="1"/>
  <c r="HM980" i="2"/>
  <c r="HM982" i="2" s="1"/>
  <c r="HM968" i="2"/>
  <c r="HM970" i="2" s="1"/>
  <c r="HM956" i="2"/>
  <c r="HM958" i="2" s="1"/>
  <c r="HM944" i="2"/>
  <c r="HM946" i="2" s="1"/>
  <c r="HM932" i="2"/>
  <c r="HM934" i="2" s="1"/>
  <c r="HM920" i="2"/>
  <c r="HM922" i="2" s="1"/>
  <c r="HM908" i="2"/>
  <c r="HM910" i="2" s="1"/>
  <c r="HM896" i="2"/>
  <c r="HM898" i="2" s="1"/>
  <c r="HM884" i="2"/>
  <c r="HM886" i="2" s="1"/>
  <c r="HM872" i="2"/>
  <c r="HM874" i="2" s="1"/>
  <c r="HM860" i="2"/>
  <c r="HM862" i="2" s="1"/>
  <c r="HM848" i="2"/>
  <c r="HM850" i="2" s="1"/>
  <c r="HM836" i="2"/>
  <c r="HM838" i="2" s="1"/>
  <c r="HM824" i="2"/>
  <c r="HM826" i="2" s="1"/>
  <c r="HM812" i="2"/>
  <c r="HM814" i="2" s="1"/>
  <c r="HM1013" i="2"/>
  <c r="HM1015" i="2" s="1"/>
  <c r="HM989" i="2"/>
  <c r="HM991" i="2" s="1"/>
  <c r="HM977" i="2"/>
  <c r="HM979" i="2" s="1"/>
  <c r="HM965" i="2"/>
  <c r="HM967" i="2" s="1"/>
  <c r="HM953" i="2"/>
  <c r="HM955" i="2" s="1"/>
  <c r="HM941" i="2"/>
  <c r="HM943" i="2" s="1"/>
  <c r="HM929" i="2"/>
  <c r="HM931" i="2" s="1"/>
  <c r="HM917" i="2"/>
  <c r="HM919" i="2" s="1"/>
  <c r="HM905" i="2"/>
  <c r="HM907" i="2" s="1"/>
  <c r="HM893" i="2"/>
  <c r="HM895" i="2" s="1"/>
  <c r="HM881" i="2"/>
  <c r="HM883" i="2" s="1"/>
  <c r="HM869" i="2"/>
  <c r="HM871" i="2" s="1"/>
  <c r="HM857" i="2"/>
  <c r="HM859" i="2" s="1"/>
  <c r="HM845" i="2"/>
  <c r="HM847" i="2" s="1"/>
  <c r="HM833" i="2"/>
  <c r="HM835" i="2" s="1"/>
  <c r="HM821" i="2"/>
  <c r="HM809" i="2"/>
  <c r="HM811" i="2" s="1"/>
  <c r="HM797" i="2"/>
  <c r="HM799" i="2" s="1"/>
  <c r="HM974" i="2"/>
  <c r="HM976" i="2" s="1"/>
  <c r="HM962" i="2"/>
  <c r="HM964" i="2" s="1"/>
  <c r="HM950" i="2"/>
  <c r="HM952" i="2" s="1"/>
  <c r="HM938" i="2"/>
  <c r="HM940" i="2" s="1"/>
  <c r="HM926" i="2"/>
  <c r="HM928" i="2" s="1"/>
  <c r="HM914" i="2"/>
  <c r="HM916" i="2" s="1"/>
  <c r="HM902" i="2"/>
  <c r="HM904" i="2" s="1"/>
  <c r="HM890" i="2"/>
  <c r="HM892" i="2" s="1"/>
  <c r="HM878" i="2"/>
  <c r="HM880" i="2" s="1"/>
  <c r="HM866" i="2"/>
  <c r="HM868" i="2" s="1"/>
  <c r="HM854" i="2"/>
  <c r="HM856" i="2" s="1"/>
  <c r="HM842" i="2"/>
  <c r="HM830" i="2"/>
  <c r="HM832" i="2" s="1"/>
  <c r="HM818" i="2"/>
  <c r="HM820" i="2" s="1"/>
  <c r="HM986" i="2"/>
  <c r="HM988" i="2" s="1"/>
  <c r="HM983" i="2"/>
  <c r="HM985" i="2" s="1"/>
  <c r="HM971" i="2"/>
  <c r="HM973" i="2" s="1"/>
  <c r="HM959" i="2"/>
  <c r="HM961" i="2" s="1"/>
  <c r="HM947" i="2"/>
  <c r="HM949" i="2" s="1"/>
  <c r="HM935" i="2"/>
  <c r="HM937" i="2" s="1"/>
  <c r="HM923" i="2"/>
  <c r="HM925" i="2" s="1"/>
  <c r="HM899" i="2"/>
  <c r="HM901" i="2" s="1"/>
  <c r="HM851" i="2"/>
  <c r="HM853" i="2" s="1"/>
  <c r="HM782" i="2"/>
  <c r="HM784" i="2" s="1"/>
  <c r="HM770" i="2"/>
  <c r="HM772" i="2" s="1"/>
  <c r="HM758" i="2"/>
  <c r="HM760" i="2" s="1"/>
  <c r="HM746" i="2"/>
  <c r="HM748" i="2" s="1"/>
  <c r="HM734" i="2"/>
  <c r="HM736" i="2" s="1"/>
  <c r="HM722" i="2"/>
  <c r="HM724" i="2" s="1"/>
  <c r="HM803" i="2"/>
  <c r="HM805" i="2" s="1"/>
  <c r="HM887" i="2"/>
  <c r="HM889" i="2" s="1"/>
  <c r="HM839" i="2"/>
  <c r="HM841" i="2" s="1"/>
  <c r="HM794" i="2"/>
  <c r="HM796" i="2" s="1"/>
  <c r="HM791" i="2"/>
  <c r="HM793" i="2" s="1"/>
  <c r="HM779" i="2"/>
  <c r="HM781" i="2" s="1"/>
  <c r="HM767" i="2"/>
  <c r="HM769" i="2" s="1"/>
  <c r="HM755" i="2"/>
  <c r="HM757" i="2" s="1"/>
  <c r="HM743" i="2"/>
  <c r="HM745" i="2" s="1"/>
  <c r="HM731" i="2"/>
  <c r="HM733" i="2" s="1"/>
  <c r="HM719" i="2"/>
  <c r="HM707" i="2"/>
  <c r="HM709" i="2" s="1"/>
  <c r="HM695" i="2"/>
  <c r="HM697" i="2" s="1"/>
  <c r="HM683" i="2"/>
  <c r="HM685" i="2" s="1"/>
  <c r="HM671" i="2"/>
  <c r="HM673" i="2" s="1"/>
  <c r="HM659" i="2"/>
  <c r="HM661" i="2" s="1"/>
  <c r="HM647" i="2"/>
  <c r="HM649" i="2" s="1"/>
  <c r="HM635" i="2"/>
  <c r="HM637" i="2" s="1"/>
  <c r="HM623" i="2"/>
  <c r="HM625" i="2" s="1"/>
  <c r="HM806" i="2"/>
  <c r="HM808" i="2" s="1"/>
  <c r="HM875" i="2"/>
  <c r="HM877" i="2" s="1"/>
  <c r="HM827" i="2"/>
  <c r="HM829" i="2" s="1"/>
  <c r="HM788" i="2"/>
  <c r="HM790" i="2" s="1"/>
  <c r="HM776" i="2"/>
  <c r="HM778" i="2" s="1"/>
  <c r="HM764" i="2"/>
  <c r="HM766" i="2" s="1"/>
  <c r="HM752" i="2"/>
  <c r="HM754" i="2" s="1"/>
  <c r="HM740" i="2"/>
  <c r="HM742" i="2" s="1"/>
  <c r="HM728" i="2"/>
  <c r="HM730" i="2" s="1"/>
  <c r="HM716" i="2"/>
  <c r="HM718" i="2" s="1"/>
  <c r="HM704" i="2"/>
  <c r="HM706" i="2" s="1"/>
  <c r="HM692" i="2"/>
  <c r="HM694" i="2" s="1"/>
  <c r="HM680" i="2"/>
  <c r="HM682" i="2" s="1"/>
  <c r="HM668" i="2"/>
  <c r="HM670" i="2" s="1"/>
  <c r="HM656" i="2"/>
  <c r="HM658" i="2" s="1"/>
  <c r="HM644" i="2"/>
  <c r="HM646" i="2" s="1"/>
  <c r="HM632" i="2"/>
  <c r="HM634" i="2" s="1"/>
  <c r="HM620" i="2"/>
  <c r="HM622" i="2" s="1"/>
  <c r="HM911" i="2"/>
  <c r="HM913" i="2" s="1"/>
  <c r="HM863" i="2"/>
  <c r="HM865" i="2" s="1"/>
  <c r="HM785" i="2"/>
  <c r="HM787" i="2" s="1"/>
  <c r="HM773" i="2"/>
  <c r="HM775" i="2" s="1"/>
  <c r="HM761" i="2"/>
  <c r="HM763" i="2" s="1"/>
  <c r="HM749" i="2"/>
  <c r="HM751" i="2" s="1"/>
  <c r="HM737" i="2"/>
  <c r="HM739" i="2" s="1"/>
  <c r="HM725" i="2"/>
  <c r="HM727" i="2" s="1"/>
  <c r="HM713" i="2"/>
  <c r="HM715" i="2" s="1"/>
  <c r="HM701" i="2"/>
  <c r="HM703" i="2" s="1"/>
  <c r="HM689" i="2"/>
  <c r="HM691" i="2" s="1"/>
  <c r="HM677" i="2"/>
  <c r="HM679" i="2" s="1"/>
  <c r="HM665" i="2"/>
  <c r="HM667" i="2" s="1"/>
  <c r="HM653" i="2"/>
  <c r="HM655" i="2" s="1"/>
  <c r="HM641" i="2"/>
  <c r="HM643" i="2" s="1"/>
  <c r="HM629" i="2"/>
  <c r="HM631" i="2" s="1"/>
  <c r="HM617" i="2"/>
  <c r="HM619" i="2" s="1"/>
  <c r="HM815" i="2"/>
  <c r="HM817" i="2" s="1"/>
  <c r="HM800" i="2"/>
  <c r="HM802" i="2" s="1"/>
  <c r="HM608" i="2"/>
  <c r="HM610" i="2" s="1"/>
  <c r="HM596" i="2"/>
  <c r="HM598" i="2" s="1"/>
  <c r="HM584" i="2"/>
  <c r="HM586" i="2" s="1"/>
  <c r="HM572" i="2"/>
  <c r="HM574" i="2" s="1"/>
  <c r="HM560" i="2"/>
  <c r="HM562" i="2" s="1"/>
  <c r="HM548" i="2"/>
  <c r="HM550" i="2" s="1"/>
  <c r="HM536" i="2"/>
  <c r="HM538" i="2" s="1"/>
  <c r="HM524" i="2"/>
  <c r="HM526" i="2" s="1"/>
  <c r="HM512" i="2"/>
  <c r="HM514" i="2" s="1"/>
  <c r="HM500" i="2"/>
  <c r="HM502" i="2" s="1"/>
  <c r="HM488" i="2"/>
  <c r="HM490" i="2" s="1"/>
  <c r="HM476" i="2"/>
  <c r="HM478" i="2" s="1"/>
  <c r="HM464" i="2"/>
  <c r="HM466" i="2" s="1"/>
  <c r="HM452" i="2"/>
  <c r="HM454" i="2" s="1"/>
  <c r="HM440" i="2"/>
  <c r="HM442" i="2" s="1"/>
  <c r="HM698" i="2"/>
  <c r="HM700" i="2" s="1"/>
  <c r="HM650" i="2"/>
  <c r="HM652" i="2" s="1"/>
  <c r="HM614" i="2"/>
  <c r="HM616" i="2" s="1"/>
  <c r="HM605" i="2"/>
  <c r="HM607" i="2" s="1"/>
  <c r="HM593" i="2"/>
  <c r="HM595" i="2" s="1"/>
  <c r="HM581" i="2"/>
  <c r="HM583" i="2" s="1"/>
  <c r="HM569" i="2"/>
  <c r="HM571" i="2" s="1"/>
  <c r="HM557" i="2"/>
  <c r="HM559" i="2" s="1"/>
  <c r="HM545" i="2"/>
  <c r="HM547" i="2" s="1"/>
  <c r="HM533" i="2"/>
  <c r="HM535" i="2" s="1"/>
  <c r="HM521" i="2"/>
  <c r="HM523" i="2" s="1"/>
  <c r="HM509" i="2"/>
  <c r="HM511" i="2" s="1"/>
  <c r="HM497" i="2"/>
  <c r="HM499" i="2" s="1"/>
  <c r="HM485" i="2"/>
  <c r="HM487" i="2" s="1"/>
  <c r="HM473" i="2"/>
  <c r="HM475" i="2" s="1"/>
  <c r="HM461" i="2"/>
  <c r="HM463" i="2" s="1"/>
  <c r="HM449" i="2"/>
  <c r="HM451" i="2" s="1"/>
  <c r="HM686" i="2"/>
  <c r="HM688" i="2" s="1"/>
  <c r="HM602" i="2"/>
  <c r="HM604" i="2" s="1"/>
  <c r="HM590" i="2"/>
  <c r="HM592" i="2" s="1"/>
  <c r="HM578" i="2"/>
  <c r="HM580" i="2" s="1"/>
  <c r="HM566" i="2"/>
  <c r="HM568" i="2" s="1"/>
  <c r="HM554" i="2"/>
  <c r="HM556" i="2" s="1"/>
  <c r="HM542" i="2"/>
  <c r="HM544" i="2" s="1"/>
  <c r="HM530" i="2"/>
  <c r="HM532" i="2" s="1"/>
  <c r="HM518" i="2"/>
  <c r="HM520" i="2" s="1"/>
  <c r="HM506" i="2"/>
  <c r="HM508" i="2" s="1"/>
  <c r="HM494" i="2"/>
  <c r="HM496" i="2" s="1"/>
  <c r="HM482" i="2"/>
  <c r="HM484" i="2" s="1"/>
  <c r="HM470" i="2"/>
  <c r="HM472" i="2" s="1"/>
  <c r="HM458" i="2"/>
  <c r="HM460" i="2" s="1"/>
  <c r="HM446" i="2"/>
  <c r="HM448" i="2" s="1"/>
  <c r="HM674" i="2"/>
  <c r="HM676" i="2" s="1"/>
  <c r="HM638" i="2"/>
  <c r="HM640" i="2" s="1"/>
  <c r="HM611" i="2"/>
  <c r="HM613" i="2" s="1"/>
  <c r="HM599" i="2"/>
  <c r="HM601" i="2" s="1"/>
  <c r="HM587" i="2"/>
  <c r="HM589" i="2" s="1"/>
  <c r="HM575" i="2"/>
  <c r="HM577" i="2" s="1"/>
  <c r="HM563" i="2"/>
  <c r="HM565" i="2" s="1"/>
  <c r="HM551" i="2"/>
  <c r="HM553" i="2" s="1"/>
  <c r="HM539" i="2"/>
  <c r="HM541" i="2" s="1"/>
  <c r="HM527" i="2"/>
  <c r="HM529" i="2" s="1"/>
  <c r="HM515" i="2"/>
  <c r="HM517" i="2" s="1"/>
  <c r="HM503" i="2"/>
  <c r="HM505" i="2" s="1"/>
  <c r="HM491" i="2"/>
  <c r="HM493" i="2" s="1"/>
  <c r="HM479" i="2"/>
  <c r="HM481" i="2" s="1"/>
  <c r="HM467" i="2"/>
  <c r="HM469" i="2" s="1"/>
  <c r="HM455" i="2"/>
  <c r="HM457" i="2" s="1"/>
  <c r="HM443" i="2"/>
  <c r="HM445" i="2" s="1"/>
  <c r="HM710" i="2"/>
  <c r="HM712" i="2" s="1"/>
  <c r="HM662" i="2"/>
  <c r="HM664" i="2" s="1"/>
  <c r="HM626" i="2"/>
  <c r="HM628" i="2" s="1"/>
  <c r="HM431" i="2"/>
  <c r="HM433" i="2" s="1"/>
  <c r="HM419" i="2"/>
  <c r="HM421" i="2" s="1"/>
  <c r="HM407" i="2"/>
  <c r="HM409" i="2" s="1"/>
  <c r="HM395" i="2"/>
  <c r="HM397" i="2" s="1"/>
  <c r="HM383" i="2"/>
  <c r="HM385" i="2" s="1"/>
  <c r="HM371" i="2"/>
  <c r="HM373" i="2" s="1"/>
  <c r="HM359" i="2"/>
  <c r="HM361" i="2" s="1"/>
  <c r="HM347" i="2"/>
  <c r="HM349" i="2" s="1"/>
  <c r="HM335" i="2"/>
  <c r="HM337" i="2" s="1"/>
  <c r="HM323" i="2"/>
  <c r="HM325" i="2" s="1"/>
  <c r="HM311" i="2"/>
  <c r="HM313" i="2" s="1"/>
  <c r="HM299" i="2"/>
  <c r="HM301" i="2" s="1"/>
  <c r="HM287" i="2"/>
  <c r="HM289" i="2" s="1"/>
  <c r="HM275" i="2"/>
  <c r="HM277" i="2" s="1"/>
  <c r="HM263" i="2"/>
  <c r="HM265" i="2" s="1"/>
  <c r="HM251" i="2"/>
  <c r="HM253" i="2" s="1"/>
  <c r="HM428" i="2"/>
  <c r="HM430" i="2" s="1"/>
  <c r="HM416" i="2"/>
  <c r="HM418" i="2" s="1"/>
  <c r="HM404" i="2"/>
  <c r="HM406" i="2" s="1"/>
  <c r="HM392" i="2"/>
  <c r="HM394" i="2" s="1"/>
  <c r="HM380" i="2"/>
  <c r="HM382" i="2" s="1"/>
  <c r="HM368" i="2"/>
  <c r="HM370" i="2" s="1"/>
  <c r="HM356" i="2"/>
  <c r="HM358" i="2" s="1"/>
  <c r="HM344" i="2"/>
  <c r="HM346" i="2" s="1"/>
  <c r="HM332" i="2"/>
  <c r="HM334" i="2" s="1"/>
  <c r="HM320" i="2"/>
  <c r="HM322" i="2" s="1"/>
  <c r="HM308" i="2"/>
  <c r="HM310" i="2" s="1"/>
  <c r="HM296" i="2"/>
  <c r="HM298" i="2" s="1"/>
  <c r="HM284" i="2"/>
  <c r="HM286" i="2" s="1"/>
  <c r="HM272" i="2"/>
  <c r="HM274" i="2" s="1"/>
  <c r="HM260" i="2"/>
  <c r="HM262" i="2" s="1"/>
  <c r="HM437" i="2"/>
  <c r="HM439" i="2" s="1"/>
  <c r="HM425" i="2"/>
  <c r="HM427" i="2" s="1"/>
  <c r="HM413" i="2"/>
  <c r="HM415" i="2" s="1"/>
  <c r="HM401" i="2"/>
  <c r="HM403" i="2" s="1"/>
  <c r="HM389" i="2"/>
  <c r="HM391" i="2" s="1"/>
  <c r="HM377" i="2"/>
  <c r="HM379" i="2" s="1"/>
  <c r="HM365" i="2"/>
  <c r="HM367" i="2" s="1"/>
  <c r="HM353" i="2"/>
  <c r="HM355" i="2" s="1"/>
  <c r="HM341" i="2"/>
  <c r="HM343" i="2" s="1"/>
  <c r="HM329" i="2"/>
  <c r="HM331" i="2" s="1"/>
  <c r="HM317" i="2"/>
  <c r="HM319" i="2" s="1"/>
  <c r="HM305" i="2"/>
  <c r="HM307" i="2" s="1"/>
  <c r="HM293" i="2"/>
  <c r="HM295" i="2" s="1"/>
  <c r="HM281" i="2"/>
  <c r="HM283" i="2" s="1"/>
  <c r="HM269" i="2"/>
  <c r="HM271" i="2" s="1"/>
  <c r="HM257" i="2"/>
  <c r="HM259" i="2" s="1"/>
  <c r="HM434" i="2"/>
  <c r="HM436" i="2" s="1"/>
  <c r="HM422" i="2"/>
  <c r="HM424" i="2" s="1"/>
  <c r="HM410" i="2"/>
  <c r="HM398" i="2"/>
  <c r="HM400" i="2" s="1"/>
  <c r="HM386" i="2"/>
  <c r="HM388" i="2" s="1"/>
  <c r="HM374" i="2"/>
  <c r="HM376" i="2" s="1"/>
  <c r="HM362" i="2"/>
  <c r="HM364" i="2" s="1"/>
  <c r="HM350" i="2"/>
  <c r="HM352" i="2" s="1"/>
  <c r="HM338" i="2"/>
  <c r="HM340" i="2" s="1"/>
  <c r="HM326" i="2"/>
  <c r="HM328" i="2" s="1"/>
  <c r="HM314" i="2"/>
  <c r="HM316" i="2" s="1"/>
  <c r="HM302" i="2"/>
  <c r="HM304" i="2" s="1"/>
  <c r="HM290" i="2"/>
  <c r="HM292" i="2" s="1"/>
  <c r="HM278" i="2"/>
  <c r="HM280" i="2" s="1"/>
  <c r="HM245" i="2"/>
  <c r="HM233" i="2"/>
  <c r="HM235" i="2" s="1"/>
  <c r="HM221" i="2"/>
  <c r="HM223" i="2" s="1"/>
  <c r="HM209" i="2"/>
  <c r="HM211" i="2" s="1"/>
  <c r="HM197" i="2"/>
  <c r="HM199" i="2" s="1"/>
  <c r="HM185" i="2"/>
  <c r="HM187" i="2" s="1"/>
  <c r="HM173" i="2"/>
  <c r="HM175" i="2" s="1"/>
  <c r="HM161" i="2"/>
  <c r="HM163" i="2" s="1"/>
  <c r="HM149" i="2"/>
  <c r="HM151" i="2" s="1"/>
  <c r="HM137" i="2"/>
  <c r="HM139" i="2" s="1"/>
  <c r="HM125" i="2"/>
  <c r="HM127" i="2" s="1"/>
  <c r="HM113" i="2"/>
  <c r="HM115" i="2" s="1"/>
  <c r="HM101" i="2"/>
  <c r="HM103" i="2" s="1"/>
  <c r="HM89" i="2"/>
  <c r="HM91" i="2" s="1"/>
  <c r="HM77" i="2"/>
  <c r="HM79" i="2" s="1"/>
  <c r="HM65" i="2"/>
  <c r="HM67" i="2" s="1"/>
  <c r="HM242" i="2"/>
  <c r="HM244" i="2" s="1"/>
  <c r="HM230" i="2"/>
  <c r="HM232" i="2" s="1"/>
  <c r="HM218" i="2"/>
  <c r="HM220" i="2" s="1"/>
  <c r="HM206" i="2"/>
  <c r="HM208" i="2" s="1"/>
  <c r="HM194" i="2"/>
  <c r="HM196" i="2" s="1"/>
  <c r="HM266" i="2"/>
  <c r="HM268" i="2" s="1"/>
  <c r="HM239" i="2"/>
  <c r="HM241" i="2" s="1"/>
  <c r="HM227" i="2"/>
  <c r="HM229" i="2" s="1"/>
  <c r="HM215" i="2"/>
  <c r="HM217" i="2" s="1"/>
  <c r="HM203" i="2"/>
  <c r="HM205" i="2" s="1"/>
  <c r="HM191" i="2"/>
  <c r="HM193" i="2" s="1"/>
  <c r="HM179" i="2"/>
  <c r="HM181" i="2" s="1"/>
  <c r="HM167" i="2"/>
  <c r="HM169" i="2" s="1"/>
  <c r="HM155" i="2"/>
  <c r="HM157" i="2" s="1"/>
  <c r="HM143" i="2"/>
  <c r="HM145" i="2" s="1"/>
  <c r="HM131" i="2"/>
  <c r="HM133" i="2" s="1"/>
  <c r="HM119" i="2"/>
  <c r="HM121" i="2" s="1"/>
  <c r="HM107" i="2"/>
  <c r="HM109" i="2" s="1"/>
  <c r="HM95" i="2"/>
  <c r="HM97" i="2" s="1"/>
  <c r="HM83" i="2"/>
  <c r="HM85" i="2" s="1"/>
  <c r="HM71" i="2"/>
  <c r="HM73" i="2" s="1"/>
  <c r="HM254" i="2"/>
  <c r="HM256" i="2" s="1"/>
  <c r="HM248" i="2"/>
  <c r="HM250" i="2" s="1"/>
  <c r="HM236" i="2"/>
  <c r="HM238" i="2" s="1"/>
  <c r="HM224" i="2"/>
  <c r="HM226" i="2" s="1"/>
  <c r="HM212" i="2"/>
  <c r="HM214" i="2" s="1"/>
  <c r="HM200" i="2"/>
  <c r="HM202" i="2" s="1"/>
  <c r="HM188" i="2"/>
  <c r="HM190" i="2" s="1"/>
  <c r="HM176" i="2"/>
  <c r="HM178" i="2" s="1"/>
  <c r="HM32" i="2"/>
  <c r="HM34" i="2" s="1"/>
  <c r="HM20" i="2"/>
  <c r="HM22" i="2" s="1"/>
  <c r="HM8" i="2"/>
  <c r="HM10" i="2" s="1"/>
  <c r="HM35" i="2"/>
  <c r="HM37" i="2" s="1"/>
  <c r="HM2" i="2"/>
  <c r="HM146" i="2"/>
  <c r="HM148" i="2" s="1"/>
  <c r="HM122" i="2"/>
  <c r="HM80" i="2"/>
  <c r="HM82" i="2" s="1"/>
  <c r="HM56" i="2"/>
  <c r="HM58" i="2" s="1"/>
  <c r="HM44" i="2"/>
  <c r="HM46" i="2" s="1"/>
  <c r="HM5" i="2"/>
  <c r="HM7" i="2" s="1"/>
  <c r="HM140" i="2"/>
  <c r="HM142" i="2" s="1"/>
  <c r="HM116" i="2"/>
  <c r="HM118" i="2" s="1"/>
  <c r="HM59" i="2"/>
  <c r="HM61" i="2" s="1"/>
  <c r="HM29" i="2"/>
  <c r="HM31" i="2" s="1"/>
  <c r="HM17" i="2"/>
  <c r="HM19" i="2" s="1"/>
  <c r="HM47" i="2"/>
  <c r="HM49" i="2" s="1"/>
  <c r="HM152" i="2"/>
  <c r="HM154" i="2" s="1"/>
  <c r="HM128" i="2"/>
  <c r="HM130" i="2" s="1"/>
  <c r="HM104" i="2"/>
  <c r="HM106" i="2" s="1"/>
  <c r="HM74" i="2"/>
  <c r="HM76" i="2" s="1"/>
  <c r="HM53" i="2"/>
  <c r="HM55" i="2" s="1"/>
  <c r="HM41" i="2"/>
  <c r="HM43" i="2" s="1"/>
  <c r="HM164" i="2"/>
  <c r="HM166" i="2" s="1"/>
  <c r="HM86" i="2"/>
  <c r="HM88" i="2" s="1"/>
  <c r="HM182" i="2"/>
  <c r="HM184" i="2" s="1"/>
  <c r="HM26" i="2"/>
  <c r="HM28" i="2" s="1"/>
  <c r="HM14" i="2"/>
  <c r="HM16" i="2" s="1"/>
  <c r="HM158" i="2"/>
  <c r="HM160" i="2" s="1"/>
  <c r="HM134" i="2"/>
  <c r="HM136" i="2" s="1"/>
  <c r="HM110" i="2"/>
  <c r="HM92" i="2"/>
  <c r="HM94" i="2" s="1"/>
  <c r="HM68" i="2"/>
  <c r="HM70" i="2" s="1"/>
  <c r="HM62" i="2"/>
  <c r="HM64" i="2" s="1"/>
  <c r="HM50" i="2"/>
  <c r="HM52" i="2" s="1"/>
  <c r="HM38" i="2"/>
  <c r="HM40" i="2" s="1"/>
  <c r="HM170" i="2"/>
  <c r="HM172" i="2" s="1"/>
  <c r="HM98" i="2"/>
  <c r="HM100" i="2" s="1"/>
  <c r="HM23" i="2"/>
  <c r="HM25" i="2" s="1"/>
  <c r="HM11" i="2"/>
  <c r="HM13" i="2" s="1"/>
  <c r="HM823" i="2"/>
  <c r="HM1486" i="2"/>
  <c r="HN1" i="2"/>
  <c r="A16" i="8"/>
  <c r="HJ4" i="2"/>
  <c r="HM124" i="2" l="1"/>
  <c r="HM1363" i="2"/>
  <c r="HM1642" i="2"/>
  <c r="HM1507" i="2"/>
  <c r="HM1417" i="2"/>
  <c r="HM1663" i="2"/>
  <c r="HM1102" i="2"/>
  <c r="HM1897" i="2"/>
  <c r="HM247" i="2"/>
  <c r="HM112" i="2"/>
  <c r="HM844" i="2"/>
  <c r="HM721" i="2"/>
  <c r="HM1729" i="2"/>
  <c r="HM1900" i="2"/>
  <c r="HM1411" i="2"/>
  <c r="HM1822" i="2"/>
  <c r="HM1006" i="2"/>
  <c r="HM1804" i="2"/>
  <c r="HM1819" i="2"/>
  <c r="HM1645" i="2"/>
  <c r="HM1906" i="2"/>
  <c r="HM412" i="2"/>
  <c r="HM1984" i="2"/>
  <c r="HM1588" i="2"/>
  <c r="HN2051" i="2"/>
  <c r="HN2053" i="2" s="1"/>
  <c r="HN2057" i="2"/>
  <c r="HN2059" i="2" s="1"/>
  <c r="HN2045" i="2"/>
  <c r="HN2047" i="2" s="1"/>
  <c r="HN2054" i="2"/>
  <c r="HN2056" i="2" s="1"/>
  <c r="HN2042" i="2"/>
  <c r="HN2044" i="2" s="1"/>
  <c r="HN1952" i="2"/>
  <c r="HN1954" i="2" s="1"/>
  <c r="HN1940" i="2"/>
  <c r="HN1942" i="2" s="1"/>
  <c r="HN2048" i="2"/>
  <c r="HN2050" i="2" s="1"/>
  <c r="HN2036" i="2"/>
  <c r="HN2038" i="2" s="1"/>
  <c r="HN2033" i="2"/>
  <c r="HN2035" i="2" s="1"/>
  <c r="HN2030" i="2"/>
  <c r="HN2032" i="2" s="1"/>
  <c r="HN2027" i="2"/>
  <c r="HN2029" i="2" s="1"/>
  <c r="HN2024" i="2"/>
  <c r="HN2026" i="2" s="1"/>
  <c r="HN2021" i="2"/>
  <c r="HN2023" i="2" s="1"/>
  <c r="HN2018" i="2"/>
  <c r="HN2020" i="2" s="1"/>
  <c r="HN2015" i="2"/>
  <c r="HN2017" i="2" s="1"/>
  <c r="HN2012" i="2"/>
  <c r="HN2014" i="2" s="1"/>
  <c r="HN2009" i="2"/>
  <c r="HN2011" i="2" s="1"/>
  <c r="HN2006" i="2"/>
  <c r="HN2008" i="2" s="1"/>
  <c r="HN2003" i="2"/>
  <c r="HN2005" i="2" s="1"/>
  <c r="HN2000" i="2"/>
  <c r="HN2002" i="2" s="1"/>
  <c r="HN1997" i="2"/>
  <c r="HN1999" i="2" s="1"/>
  <c r="HN1994" i="2"/>
  <c r="HN1996" i="2" s="1"/>
  <c r="HN1991" i="2"/>
  <c r="HN1993" i="2" s="1"/>
  <c r="HN1988" i="2"/>
  <c r="HN1990" i="2" s="1"/>
  <c r="HN1985" i="2"/>
  <c r="HN1987" i="2" s="1"/>
  <c r="HN1982" i="2"/>
  <c r="HN1979" i="2"/>
  <c r="HN1981" i="2" s="1"/>
  <c r="HN1976" i="2"/>
  <c r="HN1978" i="2" s="1"/>
  <c r="HN1973" i="2"/>
  <c r="HN1975" i="2" s="1"/>
  <c r="HN1970" i="2"/>
  <c r="HN1972" i="2" s="1"/>
  <c r="HN1967" i="2"/>
  <c r="HN1969" i="2" s="1"/>
  <c r="HN1964" i="2"/>
  <c r="HN1966" i="2" s="1"/>
  <c r="HN1958" i="2"/>
  <c r="HN1960" i="2" s="1"/>
  <c r="HN2039" i="2"/>
  <c r="HN2041" i="2" s="1"/>
  <c r="HN1943" i="2"/>
  <c r="HN1945" i="2" s="1"/>
  <c r="HN1925" i="2"/>
  <c r="HN1927" i="2" s="1"/>
  <c r="HN1934" i="2"/>
  <c r="HN1936" i="2" s="1"/>
  <c r="HN1895" i="2"/>
  <c r="HN1883" i="2"/>
  <c r="HN1885" i="2" s="1"/>
  <c r="HN1949" i="2"/>
  <c r="HN1951" i="2" s="1"/>
  <c r="HN1928" i="2"/>
  <c r="HN1930" i="2" s="1"/>
  <c r="HN1910" i="2"/>
  <c r="HN1912" i="2" s="1"/>
  <c r="HN1907" i="2"/>
  <c r="HN1909" i="2" s="1"/>
  <c r="HN1904" i="2"/>
  <c r="HN1906" i="2" s="1"/>
  <c r="HN1892" i="2"/>
  <c r="HN1894" i="2" s="1"/>
  <c r="HN1880" i="2"/>
  <c r="HN1882" i="2" s="1"/>
  <c r="HN1868" i="2"/>
  <c r="HN1870" i="2" s="1"/>
  <c r="HN1961" i="2"/>
  <c r="HN1963" i="2" s="1"/>
  <c r="HN1916" i="2"/>
  <c r="HN1918" i="2" s="1"/>
  <c r="HN1913" i="2"/>
  <c r="HN1915" i="2" s="1"/>
  <c r="HN1937" i="2"/>
  <c r="HN1939" i="2" s="1"/>
  <c r="HN1922" i="2"/>
  <c r="HN1924" i="2" s="1"/>
  <c r="HN1919" i="2"/>
  <c r="HN1921" i="2" s="1"/>
  <c r="HN1901" i="2"/>
  <c r="HN1903" i="2" s="1"/>
  <c r="HN1889" i="2"/>
  <c r="HN1891" i="2" s="1"/>
  <c r="HN1877" i="2"/>
  <c r="HN1879" i="2" s="1"/>
  <c r="HN1865" i="2"/>
  <c r="HN1867" i="2" s="1"/>
  <c r="HN1946" i="2"/>
  <c r="HN1948" i="2" s="1"/>
  <c r="HN1931" i="2"/>
  <c r="HN1933" i="2" s="1"/>
  <c r="HN1955" i="2"/>
  <c r="HN1957" i="2" s="1"/>
  <c r="HN1898" i="2"/>
  <c r="HN1900" i="2" s="1"/>
  <c r="HN1862" i="2"/>
  <c r="HN1864" i="2" s="1"/>
  <c r="HN1859" i="2"/>
  <c r="HN1861" i="2" s="1"/>
  <c r="HN1850" i="2"/>
  <c r="HN1852" i="2" s="1"/>
  <c r="HN1838" i="2"/>
  <c r="HN1840" i="2" s="1"/>
  <c r="HN1826" i="2"/>
  <c r="HN1828" i="2" s="1"/>
  <c r="HN1814" i="2"/>
  <c r="HN1816" i="2" s="1"/>
  <c r="HN1802" i="2"/>
  <c r="HN1790" i="2"/>
  <c r="HN1792" i="2" s="1"/>
  <c r="HN1886" i="2"/>
  <c r="HN1888" i="2" s="1"/>
  <c r="HN1856" i="2"/>
  <c r="HN1858" i="2" s="1"/>
  <c r="HN1847" i="2"/>
  <c r="HN1849" i="2" s="1"/>
  <c r="HN1835" i="2"/>
  <c r="HN1837" i="2" s="1"/>
  <c r="HN1823" i="2"/>
  <c r="HN1811" i="2"/>
  <c r="HN1813" i="2" s="1"/>
  <c r="HN1799" i="2"/>
  <c r="HN1801" i="2" s="1"/>
  <c r="HN1787" i="2"/>
  <c r="HN1789" i="2" s="1"/>
  <c r="HN1874" i="2"/>
  <c r="HN1876" i="2" s="1"/>
  <c r="HN1871" i="2"/>
  <c r="HN1873" i="2" s="1"/>
  <c r="HN1844" i="2"/>
  <c r="HN1846" i="2" s="1"/>
  <c r="HN1832" i="2"/>
  <c r="HN1834" i="2" s="1"/>
  <c r="HN1820" i="2"/>
  <c r="HN1808" i="2"/>
  <c r="HN1810" i="2" s="1"/>
  <c r="HN1796" i="2"/>
  <c r="HN1798" i="2" s="1"/>
  <c r="HN1784" i="2"/>
  <c r="HN1786" i="2" s="1"/>
  <c r="HN1772" i="2"/>
  <c r="HN1774" i="2" s="1"/>
  <c r="HN1853" i="2"/>
  <c r="HN1855" i="2" s="1"/>
  <c r="HN1841" i="2"/>
  <c r="HN1843" i="2" s="1"/>
  <c r="HN1829" i="2"/>
  <c r="HN1831" i="2" s="1"/>
  <c r="HN1817" i="2"/>
  <c r="HN1819" i="2" s="1"/>
  <c r="HN1805" i="2"/>
  <c r="HN1807" i="2" s="1"/>
  <c r="HN1793" i="2"/>
  <c r="HN1795" i="2" s="1"/>
  <c r="HN1781" i="2"/>
  <c r="HN1783" i="2" s="1"/>
  <c r="HN1763" i="2"/>
  <c r="HN1765" i="2" s="1"/>
  <c r="HN1760" i="2"/>
  <c r="HN1762" i="2" s="1"/>
  <c r="HN1748" i="2"/>
  <c r="HN1750" i="2" s="1"/>
  <c r="HN1736" i="2"/>
  <c r="HN1738" i="2" s="1"/>
  <c r="HN1724" i="2"/>
  <c r="HN1726" i="2" s="1"/>
  <c r="HN1712" i="2"/>
  <c r="HN1714" i="2" s="1"/>
  <c r="HN1700" i="2"/>
  <c r="HN1702" i="2" s="1"/>
  <c r="HN1688" i="2"/>
  <c r="HN1690" i="2" s="1"/>
  <c r="HN1778" i="2"/>
  <c r="HN1780" i="2" s="1"/>
  <c r="HN1757" i="2"/>
  <c r="HN1759" i="2" s="1"/>
  <c r="HN1745" i="2"/>
  <c r="HN1747" i="2" s="1"/>
  <c r="HN1733" i="2"/>
  <c r="HN1735" i="2" s="1"/>
  <c r="HN1721" i="2"/>
  <c r="HN1723" i="2" s="1"/>
  <c r="HN1709" i="2"/>
  <c r="HN1711" i="2" s="1"/>
  <c r="HN1697" i="2"/>
  <c r="HN1699" i="2" s="1"/>
  <c r="HN1685" i="2"/>
  <c r="HN1687" i="2" s="1"/>
  <c r="HN1769" i="2"/>
  <c r="HN1771" i="2" s="1"/>
  <c r="HN1754" i="2"/>
  <c r="HN1756" i="2" s="1"/>
  <c r="HN1742" i="2"/>
  <c r="HN1744" i="2" s="1"/>
  <c r="HN1730" i="2"/>
  <c r="HN1732" i="2" s="1"/>
  <c r="HN1718" i="2"/>
  <c r="HN1720" i="2" s="1"/>
  <c r="HN1706" i="2"/>
  <c r="HN1708" i="2" s="1"/>
  <c r="HN1694" i="2"/>
  <c r="HN1696" i="2" s="1"/>
  <c r="HN1682" i="2"/>
  <c r="HN1684" i="2" s="1"/>
  <c r="HN1775" i="2"/>
  <c r="HN1777" i="2" s="1"/>
  <c r="HN1766" i="2"/>
  <c r="HN1768" i="2" s="1"/>
  <c r="HN1751" i="2"/>
  <c r="HN1753" i="2" s="1"/>
  <c r="HN1739" i="2"/>
  <c r="HN1741" i="2" s="1"/>
  <c r="HN1727" i="2"/>
  <c r="HN1729" i="2" s="1"/>
  <c r="HN1715" i="2"/>
  <c r="HN1717" i="2" s="1"/>
  <c r="HN1703" i="2"/>
  <c r="HN1705" i="2" s="1"/>
  <c r="HN1691" i="2"/>
  <c r="HN1693" i="2" s="1"/>
  <c r="HN1679" i="2"/>
  <c r="HN1681" i="2" s="1"/>
  <c r="HN1676" i="2"/>
  <c r="HN1678" i="2" s="1"/>
  <c r="HN1673" i="2"/>
  <c r="HN1675" i="2" s="1"/>
  <c r="HN1658" i="2"/>
  <c r="HN1660" i="2" s="1"/>
  <c r="HN1646" i="2"/>
  <c r="HN1648" i="2" s="1"/>
  <c r="HN1634" i="2"/>
  <c r="HN1636" i="2" s="1"/>
  <c r="HN1622" i="2"/>
  <c r="HN1624" i="2" s="1"/>
  <c r="HN1610" i="2"/>
  <c r="HN1612" i="2" s="1"/>
  <c r="HN1598" i="2"/>
  <c r="HN1600" i="2" s="1"/>
  <c r="HN1586" i="2"/>
  <c r="HN1574" i="2"/>
  <c r="HN1576" i="2" s="1"/>
  <c r="HN1667" i="2"/>
  <c r="HN1669" i="2" s="1"/>
  <c r="HN1655" i="2"/>
  <c r="HN1657" i="2" s="1"/>
  <c r="HN1643" i="2"/>
  <c r="HN1645" i="2" s="1"/>
  <c r="HN1631" i="2"/>
  <c r="HN1633" i="2" s="1"/>
  <c r="HN1619" i="2"/>
  <c r="HN1621" i="2" s="1"/>
  <c r="HN1607" i="2"/>
  <c r="HN1609" i="2" s="1"/>
  <c r="HN1595" i="2"/>
  <c r="HN1597" i="2" s="1"/>
  <c r="HN1670" i="2"/>
  <c r="HN1672" i="2" s="1"/>
  <c r="HN1664" i="2"/>
  <c r="HN1666" i="2" s="1"/>
  <c r="HN1652" i="2"/>
  <c r="HN1654" i="2" s="1"/>
  <c r="HN1640" i="2"/>
  <c r="HN1642" i="2" s="1"/>
  <c r="HN1628" i="2"/>
  <c r="HN1630" i="2" s="1"/>
  <c r="HN1616" i="2"/>
  <c r="HN1618" i="2" s="1"/>
  <c r="HN1604" i="2"/>
  <c r="HN1606" i="2" s="1"/>
  <c r="HN1592" i="2"/>
  <c r="HN1594" i="2" s="1"/>
  <c r="HN1661" i="2"/>
  <c r="HN1663" i="2" s="1"/>
  <c r="HN1649" i="2"/>
  <c r="HN1651" i="2" s="1"/>
  <c r="HN1637" i="2"/>
  <c r="HN1639" i="2" s="1"/>
  <c r="HN1625" i="2"/>
  <c r="HN1627" i="2" s="1"/>
  <c r="HN1613" i="2"/>
  <c r="HN1615" i="2" s="1"/>
  <c r="HN1601" i="2"/>
  <c r="HN1603" i="2" s="1"/>
  <c r="HN1589" i="2"/>
  <c r="HN1591" i="2" s="1"/>
  <c r="HN1568" i="2"/>
  <c r="HN1570" i="2" s="1"/>
  <c r="HN1556" i="2"/>
  <c r="HN1558" i="2" s="1"/>
  <c r="HN1544" i="2"/>
  <c r="HN1546" i="2" s="1"/>
  <c r="HN1532" i="2"/>
  <c r="HN1534" i="2" s="1"/>
  <c r="HN1520" i="2"/>
  <c r="HN1522" i="2" s="1"/>
  <c r="HN1508" i="2"/>
  <c r="HN1510" i="2" s="1"/>
  <c r="HN1496" i="2"/>
  <c r="HN1498" i="2" s="1"/>
  <c r="HN1580" i="2"/>
  <c r="HN1582" i="2" s="1"/>
  <c r="HN1577" i="2"/>
  <c r="HN1579" i="2" s="1"/>
  <c r="HN1565" i="2"/>
  <c r="HN1567" i="2" s="1"/>
  <c r="HN1553" i="2"/>
  <c r="HN1555" i="2" s="1"/>
  <c r="HN1541" i="2"/>
  <c r="HN1543" i="2" s="1"/>
  <c r="HN1529" i="2"/>
  <c r="HN1531" i="2" s="1"/>
  <c r="HN1517" i="2"/>
  <c r="HN1519" i="2" s="1"/>
  <c r="HN1505" i="2"/>
  <c r="HN1507" i="2" s="1"/>
  <c r="HN1493" i="2"/>
  <c r="HN1495" i="2" s="1"/>
  <c r="HN1562" i="2"/>
  <c r="HN1564" i="2" s="1"/>
  <c r="HN1550" i="2"/>
  <c r="HN1552" i="2" s="1"/>
  <c r="HN1538" i="2"/>
  <c r="HN1540" i="2" s="1"/>
  <c r="HN1526" i="2"/>
  <c r="HN1528" i="2" s="1"/>
  <c r="HN1514" i="2"/>
  <c r="HN1516" i="2" s="1"/>
  <c r="HN1502" i="2"/>
  <c r="HN1504" i="2" s="1"/>
  <c r="HN1490" i="2"/>
  <c r="HN1492" i="2" s="1"/>
  <c r="HN1583" i="2"/>
  <c r="HN1585" i="2" s="1"/>
  <c r="HN1571" i="2"/>
  <c r="HN1573" i="2" s="1"/>
  <c r="HN1559" i="2"/>
  <c r="HN1561" i="2" s="1"/>
  <c r="HN1547" i="2"/>
  <c r="HN1549" i="2" s="1"/>
  <c r="HN1535" i="2"/>
  <c r="HN1537" i="2" s="1"/>
  <c r="HN1499" i="2"/>
  <c r="HN1501" i="2" s="1"/>
  <c r="HN1469" i="2"/>
  <c r="HN1471" i="2" s="1"/>
  <c r="HN1457" i="2"/>
  <c r="HN1459" i="2" s="1"/>
  <c r="HN1445" i="2"/>
  <c r="HN1447" i="2" s="1"/>
  <c r="HN1433" i="2"/>
  <c r="HN1435" i="2" s="1"/>
  <c r="HN1421" i="2"/>
  <c r="HN1423" i="2" s="1"/>
  <c r="HN1409" i="2"/>
  <c r="HN1397" i="2"/>
  <c r="HN1399" i="2" s="1"/>
  <c r="HN1466" i="2"/>
  <c r="HN1468" i="2" s="1"/>
  <c r="HN1454" i="2"/>
  <c r="HN1456" i="2" s="1"/>
  <c r="HN1442" i="2"/>
  <c r="HN1444" i="2" s="1"/>
  <c r="HN1430" i="2"/>
  <c r="HN1432" i="2" s="1"/>
  <c r="HN1418" i="2"/>
  <c r="HN1420" i="2" s="1"/>
  <c r="HN1406" i="2"/>
  <c r="HN1408" i="2" s="1"/>
  <c r="HN1394" i="2"/>
  <c r="HN1396" i="2" s="1"/>
  <c r="HN1523" i="2"/>
  <c r="HN1525" i="2" s="1"/>
  <c r="HN1484" i="2"/>
  <c r="HN1486" i="2" s="1"/>
  <c r="HN1481" i="2"/>
  <c r="HN1483" i="2" s="1"/>
  <c r="HN1475" i="2"/>
  <c r="HN1477" i="2" s="1"/>
  <c r="HN1463" i="2"/>
  <c r="HN1465" i="2" s="1"/>
  <c r="HN1451" i="2"/>
  <c r="HN1439" i="2"/>
  <c r="HN1441" i="2" s="1"/>
  <c r="HN1427" i="2"/>
  <c r="HN1429" i="2" s="1"/>
  <c r="HN1415" i="2"/>
  <c r="HN1417" i="2" s="1"/>
  <c r="HN1403" i="2"/>
  <c r="HN1405" i="2" s="1"/>
  <c r="HN1391" i="2"/>
  <c r="HN1393" i="2" s="1"/>
  <c r="HN1478" i="2"/>
  <c r="HN1480" i="2" s="1"/>
  <c r="HN1511" i="2"/>
  <c r="HN1513" i="2" s="1"/>
  <c r="HN1487" i="2"/>
  <c r="HN1489" i="2" s="1"/>
  <c r="HN1472" i="2"/>
  <c r="HN1474" i="2" s="1"/>
  <c r="HN1460" i="2"/>
  <c r="HN1462" i="2" s="1"/>
  <c r="HN1448" i="2"/>
  <c r="HN1450" i="2" s="1"/>
  <c r="HN1436" i="2"/>
  <c r="HN1438" i="2" s="1"/>
  <c r="HN1424" i="2"/>
  <c r="HN1426" i="2" s="1"/>
  <c r="HN1412" i="2"/>
  <c r="HN1414" i="2" s="1"/>
  <c r="HN1400" i="2"/>
  <c r="HN1402" i="2" s="1"/>
  <c r="HN1385" i="2"/>
  <c r="HN1387" i="2" s="1"/>
  <c r="HN1376" i="2"/>
  <c r="HN1378" i="2" s="1"/>
  <c r="HN1364" i="2"/>
  <c r="HN1366" i="2" s="1"/>
  <c r="HN1352" i="2"/>
  <c r="HN1354" i="2" s="1"/>
  <c r="HN1340" i="2"/>
  <c r="HN1342" i="2" s="1"/>
  <c r="HN1328" i="2"/>
  <c r="HN1330" i="2" s="1"/>
  <c r="HN1316" i="2"/>
  <c r="HN1318" i="2" s="1"/>
  <c r="HN1304" i="2"/>
  <c r="HN1306" i="2" s="1"/>
  <c r="HN1292" i="2"/>
  <c r="HN1294" i="2" s="1"/>
  <c r="HN1280" i="2"/>
  <c r="HN1282" i="2" s="1"/>
  <c r="HN1268" i="2"/>
  <c r="HN1270" i="2" s="1"/>
  <c r="HN1256" i="2"/>
  <c r="HN1258" i="2" s="1"/>
  <c r="HN1244" i="2"/>
  <c r="HN1246" i="2" s="1"/>
  <c r="HN1232" i="2"/>
  <c r="HN1234" i="2" s="1"/>
  <c r="HN1220" i="2"/>
  <c r="HN1222" i="2" s="1"/>
  <c r="HN1208" i="2"/>
  <c r="HN1210" i="2" s="1"/>
  <c r="HN1196" i="2"/>
  <c r="HN1198" i="2" s="1"/>
  <c r="HN1373" i="2"/>
  <c r="HN1375" i="2" s="1"/>
  <c r="HN1361" i="2"/>
  <c r="HN1363" i="2" s="1"/>
  <c r="HN1349" i="2"/>
  <c r="HN1351" i="2" s="1"/>
  <c r="HN1337" i="2"/>
  <c r="HN1339" i="2" s="1"/>
  <c r="HN1325" i="2"/>
  <c r="HN1327" i="2" s="1"/>
  <c r="HN1313" i="2"/>
  <c r="HN1315" i="2" s="1"/>
  <c r="HN1301" i="2"/>
  <c r="HN1303" i="2" s="1"/>
  <c r="HN1289" i="2"/>
  <c r="HN1291" i="2" s="1"/>
  <c r="HN1277" i="2"/>
  <c r="HN1279" i="2" s="1"/>
  <c r="HN1265" i="2"/>
  <c r="HN1267" i="2" s="1"/>
  <c r="HN1253" i="2"/>
  <c r="HN1255" i="2" s="1"/>
  <c r="HN1241" i="2"/>
  <c r="HN1243" i="2" s="1"/>
  <c r="HN1229" i="2"/>
  <c r="HN1231" i="2" s="1"/>
  <c r="HN1217" i="2"/>
  <c r="HN1219" i="2" s="1"/>
  <c r="HN1205" i="2"/>
  <c r="HN1207" i="2" s="1"/>
  <c r="HN1382" i="2"/>
  <c r="HN1384" i="2" s="1"/>
  <c r="HN1370" i="2"/>
  <c r="HN1372" i="2" s="1"/>
  <c r="HN1358" i="2"/>
  <c r="HN1360" i="2" s="1"/>
  <c r="HN1346" i="2"/>
  <c r="HN1348" i="2" s="1"/>
  <c r="HN1334" i="2"/>
  <c r="HN1336" i="2" s="1"/>
  <c r="HN1322" i="2"/>
  <c r="HN1324" i="2" s="1"/>
  <c r="HN1310" i="2"/>
  <c r="HN1312" i="2" s="1"/>
  <c r="HN1298" i="2"/>
  <c r="HN1300" i="2" s="1"/>
  <c r="HN1286" i="2"/>
  <c r="HN1288" i="2" s="1"/>
  <c r="HN1274" i="2"/>
  <c r="HN1276" i="2" s="1"/>
  <c r="HN1262" i="2"/>
  <c r="HN1264" i="2" s="1"/>
  <c r="HN1250" i="2"/>
  <c r="HN1252" i="2" s="1"/>
  <c r="HN1238" i="2"/>
  <c r="HN1240" i="2" s="1"/>
  <c r="HN1226" i="2"/>
  <c r="HN1228" i="2" s="1"/>
  <c r="HN1214" i="2"/>
  <c r="HN1216" i="2" s="1"/>
  <c r="HN1202" i="2"/>
  <c r="HN1204" i="2" s="1"/>
  <c r="HN1388" i="2"/>
  <c r="HN1390" i="2" s="1"/>
  <c r="HN1379" i="2"/>
  <c r="HN1381" i="2" s="1"/>
  <c r="HN1367" i="2"/>
  <c r="HN1369" i="2" s="1"/>
  <c r="HN1355" i="2"/>
  <c r="HN1357" i="2" s="1"/>
  <c r="HN1343" i="2"/>
  <c r="HN1345" i="2" s="1"/>
  <c r="HN1331" i="2"/>
  <c r="HN1333" i="2" s="1"/>
  <c r="HN1319" i="2"/>
  <c r="HN1321" i="2" s="1"/>
  <c r="HN1307" i="2"/>
  <c r="HN1309" i="2" s="1"/>
  <c r="HN1295" i="2"/>
  <c r="HN1297" i="2" s="1"/>
  <c r="HN1283" i="2"/>
  <c r="HN1285" i="2" s="1"/>
  <c r="HN1271" i="2"/>
  <c r="HN1273" i="2" s="1"/>
  <c r="HN1259" i="2"/>
  <c r="HN1261" i="2" s="1"/>
  <c r="HN1247" i="2"/>
  <c r="HN1249" i="2" s="1"/>
  <c r="HN1235" i="2"/>
  <c r="HN1237" i="2" s="1"/>
  <c r="HN1223" i="2"/>
  <c r="HN1225" i="2" s="1"/>
  <c r="HN1211" i="2"/>
  <c r="HN1213" i="2" s="1"/>
  <c r="HN1199" i="2"/>
  <c r="HN1201" i="2" s="1"/>
  <c r="HN1178" i="2"/>
  <c r="HN1180" i="2" s="1"/>
  <c r="HN1166" i="2"/>
  <c r="HN1168" i="2" s="1"/>
  <c r="HN1154" i="2"/>
  <c r="HN1156" i="2" s="1"/>
  <c r="HN1142" i="2"/>
  <c r="HN1144" i="2" s="1"/>
  <c r="HN1130" i="2"/>
  <c r="HN1132" i="2" s="1"/>
  <c r="HN1118" i="2"/>
  <c r="HN1120" i="2" s="1"/>
  <c r="HN1106" i="2"/>
  <c r="HN1108" i="2" s="1"/>
  <c r="HN1094" i="2"/>
  <c r="HN1096" i="2" s="1"/>
  <c r="HN1082" i="2"/>
  <c r="HN1084" i="2" s="1"/>
  <c r="HN1070" i="2"/>
  <c r="HN1072" i="2" s="1"/>
  <c r="HN1058" i="2"/>
  <c r="HN1060" i="2" s="1"/>
  <c r="HN1046" i="2"/>
  <c r="HN1048" i="2" s="1"/>
  <c r="HN1034" i="2"/>
  <c r="HN1036" i="2" s="1"/>
  <c r="HN1022" i="2"/>
  <c r="HN1024" i="2" s="1"/>
  <c r="HN1010" i="2"/>
  <c r="HN1012" i="2" s="1"/>
  <c r="HN1190" i="2"/>
  <c r="HN1192" i="2" s="1"/>
  <c r="HN1187" i="2"/>
  <c r="HN1189" i="2" s="1"/>
  <c r="HN1175" i="2"/>
  <c r="HN1177" i="2" s="1"/>
  <c r="HN1163" i="2"/>
  <c r="HN1165" i="2" s="1"/>
  <c r="HN1151" i="2"/>
  <c r="HN1153" i="2" s="1"/>
  <c r="HN1139" i="2"/>
  <c r="HN1141" i="2" s="1"/>
  <c r="HN1127" i="2"/>
  <c r="HN1129" i="2" s="1"/>
  <c r="HN1115" i="2"/>
  <c r="HN1117" i="2" s="1"/>
  <c r="HN1103" i="2"/>
  <c r="HN1105" i="2" s="1"/>
  <c r="HN1091" i="2"/>
  <c r="HN1093" i="2" s="1"/>
  <c r="HN1079" i="2"/>
  <c r="HN1081" i="2" s="1"/>
  <c r="HN1067" i="2"/>
  <c r="HN1069" i="2" s="1"/>
  <c r="HN1055" i="2"/>
  <c r="HN1057" i="2" s="1"/>
  <c r="HN1043" i="2"/>
  <c r="HN1045" i="2" s="1"/>
  <c r="HN1031" i="2"/>
  <c r="HN1033" i="2" s="1"/>
  <c r="HN1019" i="2"/>
  <c r="HN1021" i="2" s="1"/>
  <c r="HN1007" i="2"/>
  <c r="HN1009" i="2" s="1"/>
  <c r="HN995" i="2"/>
  <c r="HN997" i="2" s="1"/>
  <c r="HN1193" i="2"/>
  <c r="HN1195" i="2" s="1"/>
  <c r="HN1172" i="2"/>
  <c r="HN1174" i="2" s="1"/>
  <c r="HN1160" i="2"/>
  <c r="HN1162" i="2" s="1"/>
  <c r="HN1148" i="2"/>
  <c r="HN1150" i="2" s="1"/>
  <c r="HN1136" i="2"/>
  <c r="HN1138" i="2" s="1"/>
  <c r="HN1124" i="2"/>
  <c r="HN1126" i="2" s="1"/>
  <c r="HN1112" i="2"/>
  <c r="HN1114" i="2" s="1"/>
  <c r="HN1100" i="2"/>
  <c r="HN1088" i="2"/>
  <c r="HN1090" i="2" s="1"/>
  <c r="HN1076" i="2"/>
  <c r="HN1078" i="2" s="1"/>
  <c r="HN1064" i="2"/>
  <c r="HN1066" i="2" s="1"/>
  <c r="HN1052" i="2"/>
  <c r="HN1054" i="2" s="1"/>
  <c r="HN1040" i="2"/>
  <c r="HN1042" i="2" s="1"/>
  <c r="HN1028" i="2"/>
  <c r="HN1030" i="2" s="1"/>
  <c r="HN1016" i="2"/>
  <c r="HN1018" i="2" s="1"/>
  <c r="HN1004" i="2"/>
  <c r="HN1006" i="2" s="1"/>
  <c r="HN992" i="2"/>
  <c r="HN994" i="2" s="1"/>
  <c r="HN1184" i="2"/>
  <c r="HN1186" i="2" s="1"/>
  <c r="HN1181" i="2"/>
  <c r="HN1183" i="2" s="1"/>
  <c r="HN1169" i="2"/>
  <c r="HN1171" i="2" s="1"/>
  <c r="HN1157" i="2"/>
  <c r="HN1159" i="2" s="1"/>
  <c r="HN1145" i="2"/>
  <c r="HN1147" i="2" s="1"/>
  <c r="HN1133" i="2"/>
  <c r="HN1135" i="2" s="1"/>
  <c r="HN1121" i="2"/>
  <c r="HN1123" i="2" s="1"/>
  <c r="HN1109" i="2"/>
  <c r="HN1111" i="2" s="1"/>
  <c r="HN1097" i="2"/>
  <c r="HN1099" i="2" s="1"/>
  <c r="HN1085" i="2"/>
  <c r="HN1087" i="2" s="1"/>
  <c r="HN1073" i="2"/>
  <c r="HN1075" i="2" s="1"/>
  <c r="HN1061" i="2"/>
  <c r="HN1063" i="2" s="1"/>
  <c r="HN1049" i="2"/>
  <c r="HN1051" i="2" s="1"/>
  <c r="HN1037" i="2"/>
  <c r="HN1039" i="2" s="1"/>
  <c r="HN1025" i="2"/>
  <c r="HN1027" i="2" s="1"/>
  <c r="HN1013" i="2"/>
  <c r="HN1015" i="2" s="1"/>
  <c r="HN1001" i="2"/>
  <c r="HN1003" i="2" s="1"/>
  <c r="HN980" i="2"/>
  <c r="HN982" i="2" s="1"/>
  <c r="HN968" i="2"/>
  <c r="HN970" i="2" s="1"/>
  <c r="HN956" i="2"/>
  <c r="HN958" i="2" s="1"/>
  <c r="HN944" i="2"/>
  <c r="HN946" i="2" s="1"/>
  <c r="HN932" i="2"/>
  <c r="HN934" i="2" s="1"/>
  <c r="HN920" i="2"/>
  <c r="HN922" i="2" s="1"/>
  <c r="HN908" i="2"/>
  <c r="HN910" i="2" s="1"/>
  <c r="HN896" i="2"/>
  <c r="HN898" i="2" s="1"/>
  <c r="HN884" i="2"/>
  <c r="HN886" i="2" s="1"/>
  <c r="HN872" i="2"/>
  <c r="HN874" i="2" s="1"/>
  <c r="HN860" i="2"/>
  <c r="HN862" i="2" s="1"/>
  <c r="HN848" i="2"/>
  <c r="HN850" i="2" s="1"/>
  <c r="HN836" i="2"/>
  <c r="HN838" i="2" s="1"/>
  <c r="HN824" i="2"/>
  <c r="HN826" i="2" s="1"/>
  <c r="HN812" i="2"/>
  <c r="HN814" i="2" s="1"/>
  <c r="HN800" i="2"/>
  <c r="HN802" i="2" s="1"/>
  <c r="HN989" i="2"/>
  <c r="HN991" i="2" s="1"/>
  <c r="HN977" i="2"/>
  <c r="HN979" i="2" s="1"/>
  <c r="HN965" i="2"/>
  <c r="HN967" i="2" s="1"/>
  <c r="HN953" i="2"/>
  <c r="HN955" i="2" s="1"/>
  <c r="HN941" i="2"/>
  <c r="HN943" i="2" s="1"/>
  <c r="HN929" i="2"/>
  <c r="HN931" i="2" s="1"/>
  <c r="HN917" i="2"/>
  <c r="HN919" i="2" s="1"/>
  <c r="HN905" i="2"/>
  <c r="HN907" i="2" s="1"/>
  <c r="HN893" i="2"/>
  <c r="HN895" i="2" s="1"/>
  <c r="HN881" i="2"/>
  <c r="HN883" i="2" s="1"/>
  <c r="HN869" i="2"/>
  <c r="HN871" i="2" s="1"/>
  <c r="HN857" i="2"/>
  <c r="HN859" i="2" s="1"/>
  <c r="HN845" i="2"/>
  <c r="HN847" i="2" s="1"/>
  <c r="HN833" i="2"/>
  <c r="HN835" i="2" s="1"/>
  <c r="HN821" i="2"/>
  <c r="HN823" i="2" s="1"/>
  <c r="HN809" i="2"/>
  <c r="HN811" i="2" s="1"/>
  <c r="HN797" i="2"/>
  <c r="HN799" i="2" s="1"/>
  <c r="HN998" i="2"/>
  <c r="HN1000" i="2" s="1"/>
  <c r="HN974" i="2"/>
  <c r="HN976" i="2" s="1"/>
  <c r="HN962" i="2"/>
  <c r="HN964" i="2" s="1"/>
  <c r="HN950" i="2"/>
  <c r="HN952" i="2" s="1"/>
  <c r="HN938" i="2"/>
  <c r="HN940" i="2" s="1"/>
  <c r="HN926" i="2"/>
  <c r="HN928" i="2" s="1"/>
  <c r="HN914" i="2"/>
  <c r="HN916" i="2" s="1"/>
  <c r="HN902" i="2"/>
  <c r="HN904" i="2" s="1"/>
  <c r="HN890" i="2"/>
  <c r="HN892" i="2" s="1"/>
  <c r="HN878" i="2"/>
  <c r="HN880" i="2" s="1"/>
  <c r="HN866" i="2"/>
  <c r="HN868" i="2" s="1"/>
  <c r="HN854" i="2"/>
  <c r="HN856" i="2" s="1"/>
  <c r="HN842" i="2"/>
  <c r="HN830" i="2"/>
  <c r="HN832" i="2" s="1"/>
  <c r="HN818" i="2"/>
  <c r="HN820" i="2" s="1"/>
  <c r="HN806" i="2"/>
  <c r="HN808" i="2" s="1"/>
  <c r="HN986" i="2"/>
  <c r="HN988" i="2" s="1"/>
  <c r="HN983" i="2"/>
  <c r="HN985" i="2" s="1"/>
  <c r="HN971" i="2"/>
  <c r="HN973" i="2" s="1"/>
  <c r="HN959" i="2"/>
  <c r="HN961" i="2" s="1"/>
  <c r="HN947" i="2"/>
  <c r="HN949" i="2" s="1"/>
  <c r="HN935" i="2"/>
  <c r="HN937" i="2" s="1"/>
  <c r="HN923" i="2"/>
  <c r="HN925" i="2" s="1"/>
  <c r="HN911" i="2"/>
  <c r="HN913" i="2" s="1"/>
  <c r="HN899" i="2"/>
  <c r="HN901" i="2" s="1"/>
  <c r="HN887" i="2"/>
  <c r="HN889" i="2" s="1"/>
  <c r="HN875" i="2"/>
  <c r="HN877" i="2" s="1"/>
  <c r="HN863" i="2"/>
  <c r="HN865" i="2" s="1"/>
  <c r="HN851" i="2"/>
  <c r="HN853" i="2" s="1"/>
  <c r="HN839" i="2"/>
  <c r="HN841" i="2" s="1"/>
  <c r="HN827" i="2"/>
  <c r="HN829" i="2" s="1"/>
  <c r="HN815" i="2"/>
  <c r="HN817" i="2" s="1"/>
  <c r="HN803" i="2"/>
  <c r="HN805" i="2" s="1"/>
  <c r="HN794" i="2"/>
  <c r="HN796" i="2" s="1"/>
  <c r="HN791" i="2"/>
  <c r="HN793" i="2" s="1"/>
  <c r="HN779" i="2"/>
  <c r="HN781" i="2" s="1"/>
  <c r="HN767" i="2"/>
  <c r="HN769" i="2" s="1"/>
  <c r="HN755" i="2"/>
  <c r="HN757" i="2" s="1"/>
  <c r="HN743" i="2"/>
  <c r="HN745" i="2" s="1"/>
  <c r="HN731" i="2"/>
  <c r="HN733" i="2" s="1"/>
  <c r="HN719" i="2"/>
  <c r="HN721" i="2" s="1"/>
  <c r="HN707" i="2"/>
  <c r="HN709" i="2" s="1"/>
  <c r="HN695" i="2"/>
  <c r="HN697" i="2" s="1"/>
  <c r="HN683" i="2"/>
  <c r="HN685" i="2" s="1"/>
  <c r="HN671" i="2"/>
  <c r="HN673" i="2" s="1"/>
  <c r="HN659" i="2"/>
  <c r="HN661" i="2" s="1"/>
  <c r="HN647" i="2"/>
  <c r="HN649" i="2" s="1"/>
  <c r="HN788" i="2"/>
  <c r="HN790" i="2" s="1"/>
  <c r="HN776" i="2"/>
  <c r="HN778" i="2" s="1"/>
  <c r="HN764" i="2"/>
  <c r="HN766" i="2" s="1"/>
  <c r="HN752" i="2"/>
  <c r="HN754" i="2" s="1"/>
  <c r="HN740" i="2"/>
  <c r="HN742" i="2" s="1"/>
  <c r="HN728" i="2"/>
  <c r="HN730" i="2" s="1"/>
  <c r="HN716" i="2"/>
  <c r="HN718" i="2" s="1"/>
  <c r="HN704" i="2"/>
  <c r="HN706" i="2" s="1"/>
  <c r="HN692" i="2"/>
  <c r="HN694" i="2" s="1"/>
  <c r="HN680" i="2"/>
  <c r="HN682" i="2" s="1"/>
  <c r="HN668" i="2"/>
  <c r="HN670" i="2" s="1"/>
  <c r="HN656" i="2"/>
  <c r="HN658" i="2" s="1"/>
  <c r="HN644" i="2"/>
  <c r="HN646" i="2" s="1"/>
  <c r="HN785" i="2"/>
  <c r="HN787" i="2" s="1"/>
  <c r="HN773" i="2"/>
  <c r="HN775" i="2" s="1"/>
  <c r="HN761" i="2"/>
  <c r="HN763" i="2" s="1"/>
  <c r="HN749" i="2"/>
  <c r="HN751" i="2" s="1"/>
  <c r="HN737" i="2"/>
  <c r="HN739" i="2" s="1"/>
  <c r="HN725" i="2"/>
  <c r="HN727" i="2" s="1"/>
  <c r="HN713" i="2"/>
  <c r="HN715" i="2" s="1"/>
  <c r="HN701" i="2"/>
  <c r="HN703" i="2" s="1"/>
  <c r="HN689" i="2"/>
  <c r="HN691" i="2" s="1"/>
  <c r="HN677" i="2"/>
  <c r="HN679" i="2" s="1"/>
  <c r="HN665" i="2"/>
  <c r="HN667" i="2" s="1"/>
  <c r="HN653" i="2"/>
  <c r="HN655" i="2" s="1"/>
  <c r="HN641" i="2"/>
  <c r="HN643" i="2" s="1"/>
  <c r="HN782" i="2"/>
  <c r="HN784" i="2" s="1"/>
  <c r="HN770" i="2"/>
  <c r="HN772" i="2" s="1"/>
  <c r="HN758" i="2"/>
  <c r="HN760" i="2" s="1"/>
  <c r="HN746" i="2"/>
  <c r="HN748" i="2" s="1"/>
  <c r="HN734" i="2"/>
  <c r="HN736" i="2" s="1"/>
  <c r="HN722" i="2"/>
  <c r="HN724" i="2" s="1"/>
  <c r="HN710" i="2"/>
  <c r="HN712" i="2" s="1"/>
  <c r="HN698" i="2"/>
  <c r="HN700" i="2" s="1"/>
  <c r="HN686" i="2"/>
  <c r="HN688" i="2" s="1"/>
  <c r="HN674" i="2"/>
  <c r="HN676" i="2" s="1"/>
  <c r="HN662" i="2"/>
  <c r="HN664" i="2" s="1"/>
  <c r="HN650" i="2"/>
  <c r="HN652" i="2" s="1"/>
  <c r="HN614" i="2"/>
  <c r="HN616" i="2" s="1"/>
  <c r="HN632" i="2"/>
  <c r="HN634" i="2" s="1"/>
  <c r="HN623" i="2"/>
  <c r="HN625" i="2" s="1"/>
  <c r="HN605" i="2"/>
  <c r="HN607" i="2" s="1"/>
  <c r="HN593" i="2"/>
  <c r="HN595" i="2" s="1"/>
  <c r="HN581" i="2"/>
  <c r="HN583" i="2" s="1"/>
  <c r="HN569" i="2"/>
  <c r="HN571" i="2" s="1"/>
  <c r="HN557" i="2"/>
  <c r="HN559" i="2" s="1"/>
  <c r="HN545" i="2"/>
  <c r="HN547" i="2" s="1"/>
  <c r="HN533" i="2"/>
  <c r="HN535" i="2" s="1"/>
  <c r="HN521" i="2"/>
  <c r="HN523" i="2" s="1"/>
  <c r="HN509" i="2"/>
  <c r="HN511" i="2" s="1"/>
  <c r="HN497" i="2"/>
  <c r="HN499" i="2" s="1"/>
  <c r="HN485" i="2"/>
  <c r="HN487" i="2" s="1"/>
  <c r="HN473" i="2"/>
  <c r="HN475" i="2" s="1"/>
  <c r="HN461" i="2"/>
  <c r="HN463" i="2" s="1"/>
  <c r="HN449" i="2"/>
  <c r="HN451" i="2" s="1"/>
  <c r="HN620" i="2"/>
  <c r="HN622" i="2" s="1"/>
  <c r="HN602" i="2"/>
  <c r="HN604" i="2" s="1"/>
  <c r="HN590" i="2"/>
  <c r="HN592" i="2" s="1"/>
  <c r="HN578" i="2"/>
  <c r="HN580" i="2" s="1"/>
  <c r="HN566" i="2"/>
  <c r="HN568" i="2" s="1"/>
  <c r="HN554" i="2"/>
  <c r="HN556" i="2" s="1"/>
  <c r="HN542" i="2"/>
  <c r="HN544" i="2" s="1"/>
  <c r="HN530" i="2"/>
  <c r="HN532" i="2" s="1"/>
  <c r="HN518" i="2"/>
  <c r="HN520" i="2" s="1"/>
  <c r="HN506" i="2"/>
  <c r="HN508" i="2" s="1"/>
  <c r="HN494" i="2"/>
  <c r="HN496" i="2" s="1"/>
  <c r="HN482" i="2"/>
  <c r="HN484" i="2" s="1"/>
  <c r="HN470" i="2"/>
  <c r="HN472" i="2" s="1"/>
  <c r="HN638" i="2"/>
  <c r="HN640" i="2" s="1"/>
  <c r="HN629" i="2"/>
  <c r="HN631" i="2" s="1"/>
  <c r="HN611" i="2"/>
  <c r="HN613" i="2" s="1"/>
  <c r="HN599" i="2"/>
  <c r="HN601" i="2" s="1"/>
  <c r="HN587" i="2"/>
  <c r="HN589" i="2" s="1"/>
  <c r="HN575" i="2"/>
  <c r="HN577" i="2" s="1"/>
  <c r="HN563" i="2"/>
  <c r="HN565" i="2" s="1"/>
  <c r="HN551" i="2"/>
  <c r="HN553" i="2" s="1"/>
  <c r="HN539" i="2"/>
  <c r="HN541" i="2" s="1"/>
  <c r="HN527" i="2"/>
  <c r="HN529" i="2" s="1"/>
  <c r="HN515" i="2"/>
  <c r="HN517" i="2" s="1"/>
  <c r="HN626" i="2"/>
  <c r="HN628" i="2" s="1"/>
  <c r="HN617" i="2"/>
  <c r="HN619" i="2" s="1"/>
  <c r="HN635" i="2"/>
  <c r="HN637" i="2" s="1"/>
  <c r="HN608" i="2"/>
  <c r="HN610" i="2" s="1"/>
  <c r="HN596" i="2"/>
  <c r="HN598" i="2" s="1"/>
  <c r="HN584" i="2"/>
  <c r="HN586" i="2" s="1"/>
  <c r="HN572" i="2"/>
  <c r="HN574" i="2" s="1"/>
  <c r="HN560" i="2"/>
  <c r="HN562" i="2" s="1"/>
  <c r="HN548" i="2"/>
  <c r="HN550" i="2" s="1"/>
  <c r="HN536" i="2"/>
  <c r="HN538" i="2" s="1"/>
  <c r="HN524" i="2"/>
  <c r="HN526" i="2" s="1"/>
  <c r="HN512" i="2"/>
  <c r="HN514" i="2" s="1"/>
  <c r="HN500" i="2"/>
  <c r="HN502" i="2" s="1"/>
  <c r="HN488" i="2"/>
  <c r="HN490" i="2" s="1"/>
  <c r="HN476" i="2"/>
  <c r="HN478" i="2" s="1"/>
  <c r="HN464" i="2"/>
  <c r="HN466" i="2" s="1"/>
  <c r="HN452" i="2"/>
  <c r="HN454" i="2" s="1"/>
  <c r="HN479" i="2"/>
  <c r="HN481" i="2" s="1"/>
  <c r="HN431" i="2"/>
  <c r="HN433" i="2" s="1"/>
  <c r="HN419" i="2"/>
  <c r="HN421" i="2" s="1"/>
  <c r="HN407" i="2"/>
  <c r="HN409" i="2" s="1"/>
  <c r="HN395" i="2"/>
  <c r="HN397" i="2" s="1"/>
  <c r="HN383" i="2"/>
  <c r="HN385" i="2" s="1"/>
  <c r="HN371" i="2"/>
  <c r="HN373" i="2" s="1"/>
  <c r="HN359" i="2"/>
  <c r="HN361" i="2" s="1"/>
  <c r="HN347" i="2"/>
  <c r="HN349" i="2" s="1"/>
  <c r="HN335" i="2"/>
  <c r="HN337" i="2" s="1"/>
  <c r="HN323" i="2"/>
  <c r="HN325" i="2" s="1"/>
  <c r="HN311" i="2"/>
  <c r="HN313" i="2" s="1"/>
  <c r="HN299" i="2"/>
  <c r="HN301" i="2" s="1"/>
  <c r="HN287" i="2"/>
  <c r="HN289" i="2" s="1"/>
  <c r="HN467" i="2"/>
  <c r="HN469" i="2" s="1"/>
  <c r="HN458" i="2"/>
  <c r="HN460" i="2" s="1"/>
  <c r="HN428" i="2"/>
  <c r="HN430" i="2" s="1"/>
  <c r="HN416" i="2"/>
  <c r="HN418" i="2" s="1"/>
  <c r="HN404" i="2"/>
  <c r="HN406" i="2" s="1"/>
  <c r="HN392" i="2"/>
  <c r="HN394" i="2" s="1"/>
  <c r="HN380" i="2"/>
  <c r="HN382" i="2" s="1"/>
  <c r="HN368" i="2"/>
  <c r="HN370" i="2" s="1"/>
  <c r="HN356" i="2"/>
  <c r="HN358" i="2" s="1"/>
  <c r="HN344" i="2"/>
  <c r="HN346" i="2" s="1"/>
  <c r="HN332" i="2"/>
  <c r="HN334" i="2" s="1"/>
  <c r="HN320" i="2"/>
  <c r="HN322" i="2" s="1"/>
  <c r="HN308" i="2"/>
  <c r="HN310" i="2" s="1"/>
  <c r="HN296" i="2"/>
  <c r="HN298" i="2" s="1"/>
  <c r="HN284" i="2"/>
  <c r="HN286" i="2" s="1"/>
  <c r="HN503" i="2"/>
  <c r="HN505" i="2" s="1"/>
  <c r="HN437" i="2"/>
  <c r="HN439" i="2" s="1"/>
  <c r="HN425" i="2"/>
  <c r="HN427" i="2" s="1"/>
  <c r="HN413" i="2"/>
  <c r="HN415" i="2" s="1"/>
  <c r="HN401" i="2"/>
  <c r="HN403" i="2" s="1"/>
  <c r="HN389" i="2"/>
  <c r="HN391" i="2" s="1"/>
  <c r="HN377" i="2"/>
  <c r="HN379" i="2" s="1"/>
  <c r="HN365" i="2"/>
  <c r="HN367" i="2" s="1"/>
  <c r="HN353" i="2"/>
  <c r="HN355" i="2" s="1"/>
  <c r="HN341" i="2"/>
  <c r="HN343" i="2" s="1"/>
  <c r="HN329" i="2"/>
  <c r="HN331" i="2" s="1"/>
  <c r="HN317" i="2"/>
  <c r="HN319" i="2" s="1"/>
  <c r="HN305" i="2"/>
  <c r="HN307" i="2" s="1"/>
  <c r="HN293" i="2"/>
  <c r="HN295" i="2" s="1"/>
  <c r="HN281" i="2"/>
  <c r="HN283" i="2" s="1"/>
  <c r="HN455" i="2"/>
  <c r="HN457" i="2" s="1"/>
  <c r="HN491" i="2"/>
  <c r="HN493" i="2" s="1"/>
  <c r="HN443" i="2"/>
  <c r="HN445" i="2" s="1"/>
  <c r="HN434" i="2"/>
  <c r="HN436" i="2" s="1"/>
  <c r="HN422" i="2"/>
  <c r="HN424" i="2" s="1"/>
  <c r="HN410" i="2"/>
  <c r="HN398" i="2"/>
  <c r="HN400" i="2" s="1"/>
  <c r="HN386" i="2"/>
  <c r="HN388" i="2" s="1"/>
  <c r="HN374" i="2"/>
  <c r="HN376" i="2" s="1"/>
  <c r="HN362" i="2"/>
  <c r="HN364" i="2" s="1"/>
  <c r="HN350" i="2"/>
  <c r="HN352" i="2" s="1"/>
  <c r="HN338" i="2"/>
  <c r="HN340" i="2" s="1"/>
  <c r="HN326" i="2"/>
  <c r="HN328" i="2" s="1"/>
  <c r="HN314" i="2"/>
  <c r="HN316" i="2" s="1"/>
  <c r="HN302" i="2"/>
  <c r="HN304" i="2" s="1"/>
  <c r="HN290" i="2"/>
  <c r="HN292" i="2" s="1"/>
  <c r="HN278" i="2"/>
  <c r="HN280" i="2" s="1"/>
  <c r="HN446" i="2"/>
  <c r="HN448" i="2" s="1"/>
  <c r="HN440" i="2"/>
  <c r="HN442" i="2" s="1"/>
  <c r="HN260" i="2"/>
  <c r="HN262" i="2" s="1"/>
  <c r="HN251" i="2"/>
  <c r="HN253" i="2" s="1"/>
  <c r="HN245" i="2"/>
  <c r="HN247" i="2" s="1"/>
  <c r="HN233" i="2"/>
  <c r="HN235" i="2" s="1"/>
  <c r="HN221" i="2"/>
  <c r="HN223" i="2" s="1"/>
  <c r="HN209" i="2"/>
  <c r="HN211" i="2" s="1"/>
  <c r="HN197" i="2"/>
  <c r="HN199" i="2" s="1"/>
  <c r="HN185" i="2"/>
  <c r="HN187" i="2" s="1"/>
  <c r="HN173" i="2"/>
  <c r="HN175" i="2" s="1"/>
  <c r="HN161" i="2"/>
  <c r="HN163" i="2" s="1"/>
  <c r="HN149" i="2"/>
  <c r="HN151" i="2" s="1"/>
  <c r="HN137" i="2"/>
  <c r="HN139" i="2" s="1"/>
  <c r="HN125" i="2"/>
  <c r="HN127" i="2" s="1"/>
  <c r="HN113" i="2"/>
  <c r="HN115" i="2" s="1"/>
  <c r="HN101" i="2"/>
  <c r="HN103" i="2" s="1"/>
  <c r="HN269" i="2"/>
  <c r="HN271" i="2" s="1"/>
  <c r="HN242" i="2"/>
  <c r="HN244" i="2" s="1"/>
  <c r="HN230" i="2"/>
  <c r="HN232" i="2" s="1"/>
  <c r="HN218" i="2"/>
  <c r="HN220" i="2" s="1"/>
  <c r="HN206" i="2"/>
  <c r="HN208" i="2" s="1"/>
  <c r="HN194" i="2"/>
  <c r="HN196" i="2" s="1"/>
  <c r="HN182" i="2"/>
  <c r="HN184" i="2" s="1"/>
  <c r="HN170" i="2"/>
  <c r="HN172" i="2" s="1"/>
  <c r="HN158" i="2"/>
  <c r="HN160" i="2" s="1"/>
  <c r="HN146" i="2"/>
  <c r="HN148" i="2" s="1"/>
  <c r="HN134" i="2"/>
  <c r="HN136" i="2" s="1"/>
  <c r="HN122" i="2"/>
  <c r="HN124" i="2" s="1"/>
  <c r="HN110" i="2"/>
  <c r="HN266" i="2"/>
  <c r="HN268" i="2" s="1"/>
  <c r="HN257" i="2"/>
  <c r="HN259" i="2" s="1"/>
  <c r="HN275" i="2"/>
  <c r="HN277" i="2" s="1"/>
  <c r="HN239" i="2"/>
  <c r="HN241" i="2" s="1"/>
  <c r="HN227" i="2"/>
  <c r="HN229" i="2" s="1"/>
  <c r="HN215" i="2"/>
  <c r="HN217" i="2" s="1"/>
  <c r="HN203" i="2"/>
  <c r="HN205" i="2" s="1"/>
  <c r="HN191" i="2"/>
  <c r="HN193" i="2" s="1"/>
  <c r="HN179" i="2"/>
  <c r="HN181" i="2" s="1"/>
  <c r="HN167" i="2"/>
  <c r="HN169" i="2" s="1"/>
  <c r="HN155" i="2"/>
  <c r="HN157" i="2" s="1"/>
  <c r="HN143" i="2"/>
  <c r="HN145" i="2" s="1"/>
  <c r="HN131" i="2"/>
  <c r="HN133" i="2" s="1"/>
  <c r="HN119" i="2"/>
  <c r="HN121" i="2" s="1"/>
  <c r="HN107" i="2"/>
  <c r="HN109" i="2" s="1"/>
  <c r="HN254" i="2"/>
  <c r="HN256" i="2" s="1"/>
  <c r="HN272" i="2"/>
  <c r="HN274" i="2" s="1"/>
  <c r="HN263" i="2"/>
  <c r="HN265" i="2" s="1"/>
  <c r="HN248" i="2"/>
  <c r="HN250" i="2" s="1"/>
  <c r="HN236" i="2"/>
  <c r="HN238" i="2" s="1"/>
  <c r="HN224" i="2"/>
  <c r="HN226" i="2" s="1"/>
  <c r="HN212" i="2"/>
  <c r="HN214" i="2" s="1"/>
  <c r="HN200" i="2"/>
  <c r="HN202" i="2" s="1"/>
  <c r="HN188" i="2"/>
  <c r="HN190" i="2" s="1"/>
  <c r="HN176" i="2"/>
  <c r="HN178" i="2" s="1"/>
  <c r="HN164" i="2"/>
  <c r="HN166" i="2" s="1"/>
  <c r="HN152" i="2"/>
  <c r="HN154" i="2" s="1"/>
  <c r="HN140" i="2"/>
  <c r="HN142" i="2" s="1"/>
  <c r="HN128" i="2"/>
  <c r="HN130" i="2" s="1"/>
  <c r="HN116" i="2"/>
  <c r="HN118" i="2" s="1"/>
  <c r="HN104" i="2"/>
  <c r="HN106" i="2" s="1"/>
  <c r="HN95" i="2"/>
  <c r="HN97" i="2" s="1"/>
  <c r="HN80" i="2"/>
  <c r="HN82" i="2" s="1"/>
  <c r="HN71" i="2"/>
  <c r="HN73" i="2" s="1"/>
  <c r="HN56" i="2"/>
  <c r="HN58" i="2" s="1"/>
  <c r="HN44" i="2"/>
  <c r="HN46" i="2" s="1"/>
  <c r="HN29" i="2"/>
  <c r="HN31" i="2" s="1"/>
  <c r="HN17" i="2"/>
  <c r="HN19" i="2" s="1"/>
  <c r="HN5" i="2"/>
  <c r="HN7" i="2" s="1"/>
  <c r="HN89" i="2"/>
  <c r="HN91" i="2" s="1"/>
  <c r="HN74" i="2"/>
  <c r="HN76" i="2" s="1"/>
  <c r="HN53" i="2"/>
  <c r="HN55" i="2" s="1"/>
  <c r="HN41" i="2"/>
  <c r="HN43" i="2" s="1"/>
  <c r="HN65" i="2"/>
  <c r="HN67" i="2" s="1"/>
  <c r="HN26" i="2"/>
  <c r="HN28" i="2" s="1"/>
  <c r="HN14" i="2"/>
  <c r="HN16" i="2" s="1"/>
  <c r="HN92" i="2"/>
  <c r="HN94" i="2" s="1"/>
  <c r="HN83" i="2"/>
  <c r="HN85" i="2" s="1"/>
  <c r="HN68" i="2"/>
  <c r="HN70" i="2" s="1"/>
  <c r="HN62" i="2"/>
  <c r="HN64" i="2" s="1"/>
  <c r="HN50" i="2"/>
  <c r="HN52" i="2" s="1"/>
  <c r="HN38" i="2"/>
  <c r="HN40" i="2" s="1"/>
  <c r="HN98" i="2"/>
  <c r="HN100" i="2" s="1"/>
  <c r="HN23" i="2"/>
  <c r="HN25" i="2" s="1"/>
  <c r="HN11" i="2"/>
  <c r="HN13" i="2" s="1"/>
  <c r="HN2" i="2"/>
  <c r="HN86" i="2"/>
  <c r="HN88" i="2" s="1"/>
  <c r="HN77" i="2"/>
  <c r="HN79" i="2" s="1"/>
  <c r="HN59" i="2"/>
  <c r="HN61" i="2" s="1"/>
  <c r="HN47" i="2"/>
  <c r="HN49" i="2" s="1"/>
  <c r="HN35" i="2"/>
  <c r="HN37" i="2" s="1"/>
  <c r="HN32" i="2"/>
  <c r="HN34" i="2" s="1"/>
  <c r="HN20" i="2"/>
  <c r="HN22" i="2" s="1"/>
  <c r="HN8" i="2"/>
  <c r="HN10" i="2" s="1"/>
  <c r="HN1825" i="2"/>
  <c r="HN1453" i="2"/>
  <c r="HO1" i="2"/>
  <c r="HK4" i="2"/>
  <c r="A17" i="8"/>
  <c r="HN1102" i="2" l="1"/>
  <c r="HN1897" i="2"/>
  <c r="HN1822" i="2"/>
  <c r="HN844" i="2"/>
  <c r="HN112" i="2"/>
  <c r="HN412" i="2"/>
  <c r="HN1411" i="2"/>
  <c r="HN1804" i="2"/>
  <c r="HN1588" i="2"/>
  <c r="HN1984" i="2"/>
  <c r="HO2048" i="2"/>
  <c r="HO2050" i="2" s="1"/>
  <c r="HO2036" i="2"/>
  <c r="HO2038" i="2" s="1"/>
  <c r="HO2024" i="2"/>
  <c r="HO2026" i="2" s="1"/>
  <c r="HO2012" i="2"/>
  <c r="HO2014" i="2" s="1"/>
  <c r="HO2000" i="2"/>
  <c r="HO2002" i="2" s="1"/>
  <c r="HO1988" i="2"/>
  <c r="HO1990" i="2" s="1"/>
  <c r="HO1976" i="2"/>
  <c r="HO1978" i="2" s="1"/>
  <c r="HO1964" i="2"/>
  <c r="HO1966" i="2" s="1"/>
  <c r="HO2057" i="2"/>
  <c r="HO2059" i="2" s="1"/>
  <c r="HO2045" i="2"/>
  <c r="HO2047" i="2" s="1"/>
  <c r="HO2033" i="2"/>
  <c r="HO2035" i="2" s="1"/>
  <c r="HO2021" i="2"/>
  <c r="HO2023" i="2" s="1"/>
  <c r="HO2009" i="2"/>
  <c r="HO2011" i="2" s="1"/>
  <c r="HO1997" i="2"/>
  <c r="HO1999" i="2" s="1"/>
  <c r="HO1985" i="2"/>
  <c r="HO1987" i="2" s="1"/>
  <c r="HO1973" i="2"/>
  <c r="HO1975" i="2" s="1"/>
  <c r="HO2054" i="2"/>
  <c r="HO2056" i="2" s="1"/>
  <c r="HO2042" i="2"/>
  <c r="HO2030" i="2"/>
  <c r="HO2032" i="2" s="1"/>
  <c r="HO2018" i="2"/>
  <c r="HO2020" i="2" s="1"/>
  <c r="HO2006" i="2"/>
  <c r="HO2008" i="2" s="1"/>
  <c r="HO1994" i="2"/>
  <c r="HO1996" i="2" s="1"/>
  <c r="HO1982" i="2"/>
  <c r="HO1970" i="2"/>
  <c r="HO1972" i="2" s="1"/>
  <c r="HO2051" i="2"/>
  <c r="HO2053" i="2" s="1"/>
  <c r="HO2039" i="2"/>
  <c r="HO2041" i="2" s="1"/>
  <c r="HO2027" i="2"/>
  <c r="HO2029" i="2" s="1"/>
  <c r="HO2015" i="2"/>
  <c r="HO2017" i="2" s="1"/>
  <c r="HO2003" i="2"/>
  <c r="HO2005" i="2" s="1"/>
  <c r="HO1991" i="2"/>
  <c r="HO1993" i="2" s="1"/>
  <c r="HO1979" i="2"/>
  <c r="HO1981" i="2" s="1"/>
  <c r="HO1967" i="2"/>
  <c r="HO1969" i="2" s="1"/>
  <c r="HO1952" i="2"/>
  <c r="HO1954" i="2" s="1"/>
  <c r="HO1940" i="2"/>
  <c r="HO1942" i="2" s="1"/>
  <c r="HO1928" i="2"/>
  <c r="HO1930" i="2" s="1"/>
  <c r="HO1916" i="2"/>
  <c r="HO1918" i="2" s="1"/>
  <c r="HO1949" i="2"/>
  <c r="HO1951" i="2" s="1"/>
  <c r="HO1937" i="2"/>
  <c r="HO1939" i="2" s="1"/>
  <c r="HO1925" i="2"/>
  <c r="HO1927" i="2" s="1"/>
  <c r="HO1961" i="2"/>
  <c r="HO1963" i="2" s="1"/>
  <c r="HO1958" i="2"/>
  <c r="HO1960" i="2" s="1"/>
  <c r="HO1934" i="2"/>
  <c r="HO1936" i="2" s="1"/>
  <c r="HO1895" i="2"/>
  <c r="HO1897" i="2" s="1"/>
  <c r="HO1883" i="2"/>
  <c r="HO1885" i="2" s="1"/>
  <c r="HO1871" i="2"/>
  <c r="HO1873" i="2" s="1"/>
  <c r="HO1910" i="2"/>
  <c r="HO1912" i="2" s="1"/>
  <c r="HO1907" i="2"/>
  <c r="HO1909" i="2" s="1"/>
  <c r="HO1904" i="2"/>
  <c r="HO1906" i="2" s="1"/>
  <c r="HO1892" i="2"/>
  <c r="HO1894" i="2" s="1"/>
  <c r="HO1880" i="2"/>
  <c r="HO1882" i="2" s="1"/>
  <c r="HO1868" i="2"/>
  <c r="HO1870" i="2" s="1"/>
  <c r="HO1856" i="2"/>
  <c r="HO1858" i="2" s="1"/>
  <c r="HO1913" i="2"/>
  <c r="HO1915" i="2" s="1"/>
  <c r="HO1922" i="2"/>
  <c r="HO1924" i="2" s="1"/>
  <c r="HO1919" i="2"/>
  <c r="HO1921" i="2" s="1"/>
  <c r="HO1901" i="2"/>
  <c r="HO1903" i="2" s="1"/>
  <c r="HO1889" i="2"/>
  <c r="HO1891" i="2" s="1"/>
  <c r="HO1877" i="2"/>
  <c r="HO1879" i="2" s="1"/>
  <c r="HO1865" i="2"/>
  <c r="HO1867" i="2" s="1"/>
  <c r="HO1853" i="2"/>
  <c r="HO1855" i="2" s="1"/>
  <c r="HO1946" i="2"/>
  <c r="HO1948" i="2" s="1"/>
  <c r="HO1931" i="2"/>
  <c r="HO1933" i="2" s="1"/>
  <c r="HO1955" i="2"/>
  <c r="HO1957" i="2" s="1"/>
  <c r="HO1898" i="2"/>
  <c r="HO1900" i="2" s="1"/>
  <c r="HO1886" i="2"/>
  <c r="HO1888" i="2" s="1"/>
  <c r="HO1874" i="2"/>
  <c r="HO1876" i="2" s="1"/>
  <c r="HO1862" i="2"/>
  <c r="HO1864" i="2" s="1"/>
  <c r="HO1943" i="2"/>
  <c r="HO1945" i="2" s="1"/>
  <c r="HO1859" i="2"/>
  <c r="HO1861" i="2" s="1"/>
  <c r="HO1850" i="2"/>
  <c r="HO1852" i="2" s="1"/>
  <c r="HO1838" i="2"/>
  <c r="HO1840" i="2" s="1"/>
  <c r="HO1826" i="2"/>
  <c r="HO1828" i="2" s="1"/>
  <c r="HO1814" i="2"/>
  <c r="HO1816" i="2" s="1"/>
  <c r="HO1802" i="2"/>
  <c r="HO1790" i="2"/>
  <c r="HO1792" i="2" s="1"/>
  <c r="HO1778" i="2"/>
  <c r="HO1780" i="2" s="1"/>
  <c r="HO1847" i="2"/>
  <c r="HO1849" i="2" s="1"/>
  <c r="HO1835" i="2"/>
  <c r="HO1837" i="2" s="1"/>
  <c r="HO1823" i="2"/>
  <c r="HO1825" i="2" s="1"/>
  <c r="HO1811" i="2"/>
  <c r="HO1813" i="2" s="1"/>
  <c r="HO1799" i="2"/>
  <c r="HO1801" i="2" s="1"/>
  <c r="HO1787" i="2"/>
  <c r="HO1789" i="2" s="1"/>
  <c r="HO1775" i="2"/>
  <c r="HO1777" i="2" s="1"/>
  <c r="HO1844" i="2"/>
  <c r="HO1846" i="2" s="1"/>
  <c r="HO1832" i="2"/>
  <c r="HO1834" i="2" s="1"/>
  <c r="HO1820" i="2"/>
  <c r="HO1822" i="2" s="1"/>
  <c r="HO1808" i="2"/>
  <c r="HO1810" i="2" s="1"/>
  <c r="HO1796" i="2"/>
  <c r="HO1798" i="2" s="1"/>
  <c r="HO1784" i="2"/>
  <c r="HO1786" i="2" s="1"/>
  <c r="HO1772" i="2"/>
  <c r="HO1774" i="2" s="1"/>
  <c r="HO1841" i="2"/>
  <c r="HO1843" i="2" s="1"/>
  <c r="HO1829" i="2"/>
  <c r="HO1831" i="2" s="1"/>
  <c r="HO1817" i="2"/>
  <c r="HO1819" i="2" s="1"/>
  <c r="HO1805" i="2"/>
  <c r="HO1807" i="2" s="1"/>
  <c r="HO1793" i="2"/>
  <c r="HO1795" i="2" s="1"/>
  <c r="HO1781" i="2"/>
  <c r="HO1783" i="2" s="1"/>
  <c r="HO1769" i="2"/>
  <c r="HO1771" i="2" s="1"/>
  <c r="HO1757" i="2"/>
  <c r="HO1759" i="2" s="1"/>
  <c r="HO1745" i="2"/>
  <c r="HO1747" i="2" s="1"/>
  <c r="HO1733" i="2"/>
  <c r="HO1735" i="2" s="1"/>
  <c r="HO1721" i="2"/>
  <c r="HO1723" i="2" s="1"/>
  <c r="HO1709" i="2"/>
  <c r="HO1711" i="2" s="1"/>
  <c r="HO1697" i="2"/>
  <c r="HO1699" i="2" s="1"/>
  <c r="HO1685" i="2"/>
  <c r="HO1687" i="2" s="1"/>
  <c r="HO1673" i="2"/>
  <c r="HO1675" i="2" s="1"/>
  <c r="HO1754" i="2"/>
  <c r="HO1756" i="2" s="1"/>
  <c r="HO1742" i="2"/>
  <c r="HO1744" i="2" s="1"/>
  <c r="HO1730" i="2"/>
  <c r="HO1732" i="2" s="1"/>
  <c r="HO1718" i="2"/>
  <c r="HO1720" i="2" s="1"/>
  <c r="HO1706" i="2"/>
  <c r="HO1708" i="2" s="1"/>
  <c r="HO1694" i="2"/>
  <c r="HO1696" i="2" s="1"/>
  <c r="HO1682" i="2"/>
  <c r="HO1684" i="2" s="1"/>
  <c r="HO1670" i="2"/>
  <c r="HO1672" i="2" s="1"/>
  <c r="HO1766" i="2"/>
  <c r="HO1768" i="2" s="1"/>
  <c r="HO1751" i="2"/>
  <c r="HO1753" i="2" s="1"/>
  <c r="HO1739" i="2"/>
  <c r="HO1741" i="2" s="1"/>
  <c r="HO1727" i="2"/>
  <c r="HO1729" i="2" s="1"/>
  <c r="HO1715" i="2"/>
  <c r="HO1717" i="2" s="1"/>
  <c r="HO1763" i="2"/>
  <c r="HO1765" i="2" s="1"/>
  <c r="HO1760" i="2"/>
  <c r="HO1762" i="2" s="1"/>
  <c r="HO1748" i="2"/>
  <c r="HO1750" i="2" s="1"/>
  <c r="HO1736" i="2"/>
  <c r="HO1738" i="2" s="1"/>
  <c r="HO1724" i="2"/>
  <c r="HO1726" i="2" s="1"/>
  <c r="HO1712" i="2"/>
  <c r="HO1714" i="2" s="1"/>
  <c r="HO1700" i="2"/>
  <c r="HO1702" i="2" s="1"/>
  <c r="HO1688" i="2"/>
  <c r="HO1690" i="2" s="1"/>
  <c r="HO1676" i="2"/>
  <c r="HO1678" i="2" s="1"/>
  <c r="HO1658" i="2"/>
  <c r="HO1660" i="2" s="1"/>
  <c r="HO1646" i="2"/>
  <c r="HO1634" i="2"/>
  <c r="HO1636" i="2" s="1"/>
  <c r="HO1622" i="2"/>
  <c r="HO1624" i="2" s="1"/>
  <c r="HO1610" i="2"/>
  <c r="HO1612" i="2" s="1"/>
  <c r="HO1598" i="2"/>
  <c r="HO1600" i="2" s="1"/>
  <c r="HO1586" i="2"/>
  <c r="HO1667" i="2"/>
  <c r="HO1669" i="2" s="1"/>
  <c r="HO1655" i="2"/>
  <c r="HO1657" i="2" s="1"/>
  <c r="HO1643" i="2"/>
  <c r="HO1645" i="2" s="1"/>
  <c r="HO1631" i="2"/>
  <c r="HO1633" i="2" s="1"/>
  <c r="HO1619" i="2"/>
  <c r="HO1621" i="2" s="1"/>
  <c r="HO1607" i="2"/>
  <c r="HO1609" i="2" s="1"/>
  <c r="HO1595" i="2"/>
  <c r="HO1597" i="2" s="1"/>
  <c r="HO1583" i="2"/>
  <c r="HO1585" i="2" s="1"/>
  <c r="HO1703" i="2"/>
  <c r="HO1705" i="2" s="1"/>
  <c r="HO1664" i="2"/>
  <c r="HO1666" i="2" s="1"/>
  <c r="HO1652" i="2"/>
  <c r="HO1654" i="2" s="1"/>
  <c r="HO1640" i="2"/>
  <c r="HO1642" i="2" s="1"/>
  <c r="HO1628" i="2"/>
  <c r="HO1630" i="2" s="1"/>
  <c r="HO1616" i="2"/>
  <c r="HO1618" i="2" s="1"/>
  <c r="HO1604" i="2"/>
  <c r="HO1606" i="2" s="1"/>
  <c r="HO1592" i="2"/>
  <c r="HO1594" i="2" s="1"/>
  <c r="HO1691" i="2"/>
  <c r="HO1693" i="2" s="1"/>
  <c r="HO1661" i="2"/>
  <c r="HO1663" i="2" s="1"/>
  <c r="HO1649" i="2"/>
  <c r="HO1651" i="2" s="1"/>
  <c r="HO1637" i="2"/>
  <c r="HO1639" i="2" s="1"/>
  <c r="HO1625" i="2"/>
  <c r="HO1627" i="2" s="1"/>
  <c r="HO1613" i="2"/>
  <c r="HO1615" i="2" s="1"/>
  <c r="HO1601" i="2"/>
  <c r="HO1603" i="2" s="1"/>
  <c r="HO1589" i="2"/>
  <c r="HO1591" i="2" s="1"/>
  <c r="HO1679" i="2"/>
  <c r="HO1681" i="2" s="1"/>
  <c r="HO1574" i="2"/>
  <c r="HO1576" i="2" s="1"/>
  <c r="HO1568" i="2"/>
  <c r="HO1570" i="2" s="1"/>
  <c r="HO1556" i="2"/>
  <c r="HO1558" i="2" s="1"/>
  <c r="HO1544" i="2"/>
  <c r="HO1546" i="2" s="1"/>
  <c r="HO1532" i="2"/>
  <c r="HO1534" i="2" s="1"/>
  <c r="HO1520" i="2"/>
  <c r="HO1522" i="2" s="1"/>
  <c r="HO1508" i="2"/>
  <c r="HO1510" i="2" s="1"/>
  <c r="HO1496" i="2"/>
  <c r="HO1498" i="2" s="1"/>
  <c r="HO1484" i="2"/>
  <c r="HO1486" i="2" s="1"/>
  <c r="HO1580" i="2"/>
  <c r="HO1582" i="2" s="1"/>
  <c r="HO1577" i="2"/>
  <c r="HO1579" i="2" s="1"/>
  <c r="HO1565" i="2"/>
  <c r="HO1567" i="2" s="1"/>
  <c r="HO1553" i="2"/>
  <c r="HO1555" i="2" s="1"/>
  <c r="HO1541" i="2"/>
  <c r="HO1543" i="2" s="1"/>
  <c r="HO1529" i="2"/>
  <c r="HO1531" i="2" s="1"/>
  <c r="HO1517" i="2"/>
  <c r="HO1519" i="2" s="1"/>
  <c r="HO1505" i="2"/>
  <c r="HO1507" i="2" s="1"/>
  <c r="HO1493" i="2"/>
  <c r="HO1495" i="2" s="1"/>
  <c r="HO1481" i="2"/>
  <c r="HO1483" i="2" s="1"/>
  <c r="HO1562" i="2"/>
  <c r="HO1564" i="2" s="1"/>
  <c r="HO1550" i="2"/>
  <c r="HO1552" i="2" s="1"/>
  <c r="HO1538" i="2"/>
  <c r="HO1540" i="2" s="1"/>
  <c r="HO1526" i="2"/>
  <c r="HO1528" i="2" s="1"/>
  <c r="HO1514" i="2"/>
  <c r="HO1516" i="2" s="1"/>
  <c r="HO1502" i="2"/>
  <c r="HO1504" i="2" s="1"/>
  <c r="HO1490" i="2"/>
  <c r="HO1492" i="2" s="1"/>
  <c r="HO1478" i="2"/>
  <c r="HO1480" i="2" s="1"/>
  <c r="HO1571" i="2"/>
  <c r="HO1573" i="2" s="1"/>
  <c r="HO1559" i="2"/>
  <c r="HO1561" i="2" s="1"/>
  <c r="HO1547" i="2"/>
  <c r="HO1549" i="2" s="1"/>
  <c r="HO1535" i="2"/>
  <c r="HO1537" i="2" s="1"/>
  <c r="HO1523" i="2"/>
  <c r="HO1525" i="2" s="1"/>
  <c r="HO1511" i="2"/>
  <c r="HO1513" i="2" s="1"/>
  <c r="HO1499" i="2"/>
  <c r="HO1501" i="2" s="1"/>
  <c r="HO1487" i="2"/>
  <c r="HO1489" i="2" s="1"/>
  <c r="HO1466" i="2"/>
  <c r="HO1468" i="2" s="1"/>
  <c r="HO1454" i="2"/>
  <c r="HO1456" i="2" s="1"/>
  <c r="HO1442" i="2"/>
  <c r="HO1444" i="2" s="1"/>
  <c r="HO1430" i="2"/>
  <c r="HO1432" i="2" s="1"/>
  <c r="HO1418" i="2"/>
  <c r="HO1420" i="2" s="1"/>
  <c r="HO1406" i="2"/>
  <c r="HO1408" i="2" s="1"/>
  <c r="HO1394" i="2"/>
  <c r="HO1396" i="2" s="1"/>
  <c r="HO1475" i="2"/>
  <c r="HO1477" i="2" s="1"/>
  <c r="HO1463" i="2"/>
  <c r="HO1465" i="2" s="1"/>
  <c r="HO1451" i="2"/>
  <c r="HO1453" i="2" s="1"/>
  <c r="HO1439" i="2"/>
  <c r="HO1441" i="2" s="1"/>
  <c r="HO1427" i="2"/>
  <c r="HO1429" i="2" s="1"/>
  <c r="HO1415" i="2"/>
  <c r="HO1417" i="2" s="1"/>
  <c r="HO1403" i="2"/>
  <c r="HO1405" i="2" s="1"/>
  <c r="HO1391" i="2"/>
  <c r="HO1393" i="2" s="1"/>
  <c r="HO1472" i="2"/>
  <c r="HO1474" i="2" s="1"/>
  <c r="HO1460" i="2"/>
  <c r="HO1462" i="2" s="1"/>
  <c r="HO1448" i="2"/>
  <c r="HO1450" i="2" s="1"/>
  <c r="HO1436" i="2"/>
  <c r="HO1438" i="2" s="1"/>
  <c r="HO1424" i="2"/>
  <c r="HO1426" i="2" s="1"/>
  <c r="HO1412" i="2"/>
  <c r="HO1414" i="2" s="1"/>
  <c r="HO1400" i="2"/>
  <c r="HO1402" i="2" s="1"/>
  <c r="HO1388" i="2"/>
  <c r="HO1390" i="2" s="1"/>
  <c r="HO1469" i="2"/>
  <c r="HO1471" i="2" s="1"/>
  <c r="HO1457" i="2"/>
  <c r="HO1459" i="2" s="1"/>
  <c r="HO1445" i="2"/>
  <c r="HO1447" i="2" s="1"/>
  <c r="HO1433" i="2"/>
  <c r="HO1435" i="2" s="1"/>
  <c r="HO1421" i="2"/>
  <c r="HO1423" i="2" s="1"/>
  <c r="HO1409" i="2"/>
  <c r="HO1397" i="2"/>
  <c r="HO1399" i="2" s="1"/>
  <c r="HO1373" i="2"/>
  <c r="HO1375" i="2" s="1"/>
  <c r="HO1361" i="2"/>
  <c r="HO1363" i="2" s="1"/>
  <c r="HO1349" i="2"/>
  <c r="HO1351" i="2" s="1"/>
  <c r="HO1337" i="2"/>
  <c r="HO1339" i="2" s="1"/>
  <c r="HO1325" i="2"/>
  <c r="HO1327" i="2" s="1"/>
  <c r="HO1313" i="2"/>
  <c r="HO1315" i="2" s="1"/>
  <c r="HO1301" i="2"/>
  <c r="HO1303" i="2" s="1"/>
  <c r="HO1289" i="2"/>
  <c r="HO1291" i="2" s="1"/>
  <c r="HO1277" i="2"/>
  <c r="HO1279" i="2" s="1"/>
  <c r="HO1265" i="2"/>
  <c r="HO1267" i="2" s="1"/>
  <c r="HO1253" i="2"/>
  <c r="HO1255" i="2" s="1"/>
  <c r="HO1241" i="2"/>
  <c r="HO1243" i="2" s="1"/>
  <c r="HO1229" i="2"/>
  <c r="HO1231" i="2" s="1"/>
  <c r="HO1217" i="2"/>
  <c r="HO1219" i="2" s="1"/>
  <c r="HO1205" i="2"/>
  <c r="HO1207" i="2" s="1"/>
  <c r="HO1193" i="2"/>
  <c r="HO1195" i="2" s="1"/>
  <c r="HO1382" i="2"/>
  <c r="HO1384" i="2" s="1"/>
  <c r="HO1370" i="2"/>
  <c r="HO1372" i="2" s="1"/>
  <c r="HO1358" i="2"/>
  <c r="HO1360" i="2" s="1"/>
  <c r="HO1346" i="2"/>
  <c r="HO1348" i="2" s="1"/>
  <c r="HO1334" i="2"/>
  <c r="HO1336" i="2" s="1"/>
  <c r="HO1322" i="2"/>
  <c r="HO1324" i="2" s="1"/>
  <c r="HO1310" i="2"/>
  <c r="HO1312" i="2" s="1"/>
  <c r="HO1298" i="2"/>
  <c r="HO1300" i="2" s="1"/>
  <c r="HO1286" i="2"/>
  <c r="HO1288" i="2" s="1"/>
  <c r="HO1274" i="2"/>
  <c r="HO1276" i="2" s="1"/>
  <c r="HO1262" i="2"/>
  <c r="HO1264" i="2" s="1"/>
  <c r="HO1250" i="2"/>
  <c r="HO1252" i="2" s="1"/>
  <c r="HO1238" i="2"/>
  <c r="HO1240" i="2" s="1"/>
  <c r="HO1226" i="2"/>
  <c r="HO1228" i="2" s="1"/>
  <c r="HO1214" i="2"/>
  <c r="HO1216" i="2" s="1"/>
  <c r="HO1202" i="2"/>
  <c r="HO1204" i="2" s="1"/>
  <c r="HO1190" i="2"/>
  <c r="HO1192" i="2" s="1"/>
  <c r="HO1379" i="2"/>
  <c r="HO1381" i="2" s="1"/>
  <c r="HO1367" i="2"/>
  <c r="HO1369" i="2" s="1"/>
  <c r="HO1355" i="2"/>
  <c r="HO1357" i="2" s="1"/>
  <c r="HO1343" i="2"/>
  <c r="HO1345" i="2" s="1"/>
  <c r="HO1331" i="2"/>
  <c r="HO1333" i="2" s="1"/>
  <c r="HO1319" i="2"/>
  <c r="HO1321" i="2" s="1"/>
  <c r="HO1307" i="2"/>
  <c r="HO1309" i="2" s="1"/>
  <c r="HO1295" i="2"/>
  <c r="HO1297" i="2" s="1"/>
  <c r="HO1283" i="2"/>
  <c r="HO1285" i="2" s="1"/>
  <c r="HO1271" i="2"/>
  <c r="HO1273" i="2" s="1"/>
  <c r="HO1259" i="2"/>
  <c r="HO1261" i="2" s="1"/>
  <c r="HO1247" i="2"/>
  <c r="HO1249" i="2" s="1"/>
  <c r="HO1235" i="2"/>
  <c r="HO1237" i="2" s="1"/>
  <c r="HO1223" i="2"/>
  <c r="HO1225" i="2" s="1"/>
  <c r="HO1211" i="2"/>
  <c r="HO1213" i="2" s="1"/>
  <c r="HO1199" i="2"/>
  <c r="HO1201" i="2" s="1"/>
  <c r="HO1187" i="2"/>
  <c r="HO1189" i="2" s="1"/>
  <c r="HO1385" i="2"/>
  <c r="HO1387" i="2" s="1"/>
  <c r="HO1376" i="2"/>
  <c r="HO1378" i="2" s="1"/>
  <c r="HO1364" i="2"/>
  <c r="HO1366" i="2" s="1"/>
  <c r="HO1352" i="2"/>
  <c r="HO1354" i="2" s="1"/>
  <c r="HO1340" i="2"/>
  <c r="HO1342" i="2" s="1"/>
  <c r="HO1328" i="2"/>
  <c r="HO1330" i="2" s="1"/>
  <c r="HO1316" i="2"/>
  <c r="HO1318" i="2" s="1"/>
  <c r="HO1304" i="2"/>
  <c r="HO1306" i="2" s="1"/>
  <c r="HO1292" i="2"/>
  <c r="HO1294" i="2" s="1"/>
  <c r="HO1280" i="2"/>
  <c r="HO1282" i="2" s="1"/>
  <c r="HO1268" i="2"/>
  <c r="HO1270" i="2" s="1"/>
  <c r="HO1256" i="2"/>
  <c r="HO1258" i="2" s="1"/>
  <c r="HO1244" i="2"/>
  <c r="HO1246" i="2" s="1"/>
  <c r="HO1232" i="2"/>
  <c r="HO1234" i="2" s="1"/>
  <c r="HO1220" i="2"/>
  <c r="HO1222" i="2" s="1"/>
  <c r="HO1208" i="2"/>
  <c r="HO1210" i="2" s="1"/>
  <c r="HO1196" i="2"/>
  <c r="HO1198" i="2" s="1"/>
  <c r="HO1178" i="2"/>
  <c r="HO1180" i="2" s="1"/>
  <c r="HO1166" i="2"/>
  <c r="HO1168" i="2" s="1"/>
  <c r="HO1154" i="2"/>
  <c r="HO1156" i="2" s="1"/>
  <c r="HO1142" i="2"/>
  <c r="HO1144" i="2" s="1"/>
  <c r="HO1130" i="2"/>
  <c r="HO1132" i="2" s="1"/>
  <c r="HO1118" i="2"/>
  <c r="HO1120" i="2" s="1"/>
  <c r="HO1106" i="2"/>
  <c r="HO1108" i="2" s="1"/>
  <c r="HO1094" i="2"/>
  <c r="HO1096" i="2" s="1"/>
  <c r="HO1082" i="2"/>
  <c r="HO1084" i="2" s="1"/>
  <c r="HO1070" i="2"/>
  <c r="HO1072" i="2" s="1"/>
  <c r="HO1058" i="2"/>
  <c r="HO1060" i="2" s="1"/>
  <c r="HO1046" i="2"/>
  <c r="HO1048" i="2" s="1"/>
  <c r="HO1034" i="2"/>
  <c r="HO1036" i="2" s="1"/>
  <c r="HO1022" i="2"/>
  <c r="HO1024" i="2" s="1"/>
  <c r="HO1175" i="2"/>
  <c r="HO1177" i="2" s="1"/>
  <c r="HO1163" i="2"/>
  <c r="HO1165" i="2" s="1"/>
  <c r="HO1151" i="2"/>
  <c r="HO1153" i="2" s="1"/>
  <c r="HO1139" i="2"/>
  <c r="HO1141" i="2" s="1"/>
  <c r="HO1127" i="2"/>
  <c r="HO1129" i="2" s="1"/>
  <c r="HO1115" i="2"/>
  <c r="HO1117" i="2" s="1"/>
  <c r="HO1103" i="2"/>
  <c r="HO1105" i="2" s="1"/>
  <c r="HO1091" i="2"/>
  <c r="HO1093" i="2" s="1"/>
  <c r="HO1079" i="2"/>
  <c r="HO1081" i="2" s="1"/>
  <c r="HO1067" i="2"/>
  <c r="HO1069" i="2" s="1"/>
  <c r="HO1055" i="2"/>
  <c r="HO1057" i="2" s="1"/>
  <c r="HO1043" i="2"/>
  <c r="HO1045" i="2" s="1"/>
  <c r="HO1031" i="2"/>
  <c r="HO1033" i="2" s="1"/>
  <c r="HO1019" i="2"/>
  <c r="HO1021" i="2" s="1"/>
  <c r="HO1007" i="2"/>
  <c r="HO1009" i="2" s="1"/>
  <c r="HO995" i="2"/>
  <c r="HO997" i="2" s="1"/>
  <c r="HO1172" i="2"/>
  <c r="HO1174" i="2" s="1"/>
  <c r="HO1160" i="2"/>
  <c r="HO1162" i="2" s="1"/>
  <c r="HO1148" i="2"/>
  <c r="HO1150" i="2" s="1"/>
  <c r="HO1136" i="2"/>
  <c r="HO1138" i="2" s="1"/>
  <c r="HO1124" i="2"/>
  <c r="HO1126" i="2" s="1"/>
  <c r="HO1112" i="2"/>
  <c r="HO1114" i="2" s="1"/>
  <c r="HO1100" i="2"/>
  <c r="HO1102" i="2" s="1"/>
  <c r="HO1088" i="2"/>
  <c r="HO1090" i="2" s="1"/>
  <c r="HO1076" i="2"/>
  <c r="HO1078" i="2" s="1"/>
  <c r="HO1064" i="2"/>
  <c r="HO1066" i="2" s="1"/>
  <c r="HO1052" i="2"/>
  <c r="HO1054" i="2" s="1"/>
  <c r="HO1040" i="2"/>
  <c r="HO1042" i="2" s="1"/>
  <c r="HO1028" i="2"/>
  <c r="HO1030" i="2" s="1"/>
  <c r="HO1016" i="2"/>
  <c r="HO1018" i="2" s="1"/>
  <c r="HO1004" i="2"/>
  <c r="HO1006" i="2" s="1"/>
  <c r="HO992" i="2"/>
  <c r="HO994" i="2" s="1"/>
  <c r="HO1184" i="2"/>
  <c r="HO1186" i="2" s="1"/>
  <c r="HO1181" i="2"/>
  <c r="HO1183" i="2" s="1"/>
  <c r="HO1169" i="2"/>
  <c r="HO1171" i="2" s="1"/>
  <c r="HO1157" i="2"/>
  <c r="HO1159" i="2" s="1"/>
  <c r="HO1145" i="2"/>
  <c r="HO1147" i="2" s="1"/>
  <c r="HO1133" i="2"/>
  <c r="HO1135" i="2" s="1"/>
  <c r="HO1121" i="2"/>
  <c r="HO1123" i="2" s="1"/>
  <c r="HO1109" i="2"/>
  <c r="HO1111" i="2" s="1"/>
  <c r="HO1097" i="2"/>
  <c r="HO1099" i="2" s="1"/>
  <c r="HO1085" i="2"/>
  <c r="HO1087" i="2" s="1"/>
  <c r="HO1073" i="2"/>
  <c r="HO1075" i="2" s="1"/>
  <c r="HO1061" i="2"/>
  <c r="HO1063" i="2" s="1"/>
  <c r="HO1049" i="2"/>
  <c r="HO1051" i="2" s="1"/>
  <c r="HO1037" i="2"/>
  <c r="HO1039" i="2" s="1"/>
  <c r="HO1025" i="2"/>
  <c r="HO1027" i="2" s="1"/>
  <c r="HO1013" i="2"/>
  <c r="HO1015" i="2" s="1"/>
  <c r="HO1001" i="2"/>
  <c r="HO1003" i="2" s="1"/>
  <c r="HO989" i="2"/>
  <c r="HO991" i="2" s="1"/>
  <c r="HO977" i="2"/>
  <c r="HO979" i="2" s="1"/>
  <c r="HO965" i="2"/>
  <c r="HO967" i="2" s="1"/>
  <c r="HO953" i="2"/>
  <c r="HO955" i="2" s="1"/>
  <c r="HO941" i="2"/>
  <c r="HO943" i="2" s="1"/>
  <c r="HO929" i="2"/>
  <c r="HO931" i="2" s="1"/>
  <c r="HO917" i="2"/>
  <c r="HO919" i="2" s="1"/>
  <c r="HO905" i="2"/>
  <c r="HO907" i="2" s="1"/>
  <c r="HO893" i="2"/>
  <c r="HO895" i="2" s="1"/>
  <c r="HO881" i="2"/>
  <c r="HO883" i="2" s="1"/>
  <c r="HO869" i="2"/>
  <c r="HO871" i="2" s="1"/>
  <c r="HO857" i="2"/>
  <c r="HO859" i="2" s="1"/>
  <c r="HO845" i="2"/>
  <c r="HO847" i="2" s="1"/>
  <c r="HO833" i="2"/>
  <c r="HO835" i="2" s="1"/>
  <c r="HO821" i="2"/>
  <c r="HO1010" i="2"/>
  <c r="HO1012" i="2" s="1"/>
  <c r="HO998" i="2"/>
  <c r="HO1000" i="2" s="1"/>
  <c r="HO974" i="2"/>
  <c r="HO976" i="2" s="1"/>
  <c r="HO962" i="2"/>
  <c r="HO964" i="2" s="1"/>
  <c r="HO950" i="2"/>
  <c r="HO952" i="2" s="1"/>
  <c r="HO938" i="2"/>
  <c r="HO940" i="2" s="1"/>
  <c r="HO926" i="2"/>
  <c r="HO928" i="2" s="1"/>
  <c r="HO914" i="2"/>
  <c r="HO916" i="2" s="1"/>
  <c r="HO902" i="2"/>
  <c r="HO890" i="2"/>
  <c r="HO892" i="2" s="1"/>
  <c r="HO878" i="2"/>
  <c r="HO880" i="2" s="1"/>
  <c r="HO866" i="2"/>
  <c r="HO868" i="2" s="1"/>
  <c r="HO854" i="2"/>
  <c r="HO856" i="2" s="1"/>
  <c r="HO842" i="2"/>
  <c r="HO844" i="2" s="1"/>
  <c r="HO830" i="2"/>
  <c r="HO832" i="2" s="1"/>
  <c r="HO818" i="2"/>
  <c r="HO820" i="2" s="1"/>
  <c r="HO806" i="2"/>
  <c r="HO808" i="2" s="1"/>
  <c r="HO794" i="2"/>
  <c r="HO796" i="2" s="1"/>
  <c r="HO986" i="2"/>
  <c r="HO988" i="2" s="1"/>
  <c r="HO983" i="2"/>
  <c r="HO985" i="2" s="1"/>
  <c r="HO971" i="2"/>
  <c r="HO973" i="2" s="1"/>
  <c r="HO959" i="2"/>
  <c r="HO961" i="2" s="1"/>
  <c r="HO947" i="2"/>
  <c r="HO949" i="2" s="1"/>
  <c r="HO935" i="2"/>
  <c r="HO937" i="2" s="1"/>
  <c r="HO923" i="2"/>
  <c r="HO925" i="2" s="1"/>
  <c r="HO911" i="2"/>
  <c r="HO913" i="2" s="1"/>
  <c r="HO899" i="2"/>
  <c r="HO901" i="2" s="1"/>
  <c r="HO887" i="2"/>
  <c r="HO889" i="2" s="1"/>
  <c r="HO875" i="2"/>
  <c r="HO877" i="2" s="1"/>
  <c r="HO863" i="2"/>
  <c r="HO865" i="2" s="1"/>
  <c r="HO851" i="2"/>
  <c r="HO853" i="2" s="1"/>
  <c r="HO839" i="2"/>
  <c r="HO841" i="2" s="1"/>
  <c r="HO827" i="2"/>
  <c r="HO829" i="2" s="1"/>
  <c r="HO980" i="2"/>
  <c r="HO982" i="2" s="1"/>
  <c r="HO968" i="2"/>
  <c r="HO970" i="2" s="1"/>
  <c r="HO956" i="2"/>
  <c r="HO958" i="2" s="1"/>
  <c r="HO944" i="2"/>
  <c r="HO946" i="2" s="1"/>
  <c r="HO932" i="2"/>
  <c r="HO934" i="2" s="1"/>
  <c r="HO896" i="2"/>
  <c r="HO898" i="2" s="1"/>
  <c r="HO848" i="2"/>
  <c r="HO850" i="2" s="1"/>
  <c r="HO803" i="2"/>
  <c r="HO805" i="2" s="1"/>
  <c r="HO791" i="2"/>
  <c r="HO793" i="2" s="1"/>
  <c r="HO779" i="2"/>
  <c r="HO781" i="2" s="1"/>
  <c r="HO767" i="2"/>
  <c r="HO769" i="2" s="1"/>
  <c r="HO755" i="2"/>
  <c r="HO757" i="2" s="1"/>
  <c r="HO743" i="2"/>
  <c r="HO745" i="2" s="1"/>
  <c r="HO731" i="2"/>
  <c r="HO733" i="2" s="1"/>
  <c r="HO719" i="2"/>
  <c r="HO721" i="2" s="1"/>
  <c r="HO812" i="2"/>
  <c r="HO814" i="2" s="1"/>
  <c r="HO884" i="2"/>
  <c r="HO886" i="2" s="1"/>
  <c r="HO836" i="2"/>
  <c r="HO838" i="2" s="1"/>
  <c r="HO788" i="2"/>
  <c r="HO790" i="2" s="1"/>
  <c r="HO776" i="2"/>
  <c r="HO778" i="2" s="1"/>
  <c r="HO764" i="2"/>
  <c r="HO766" i="2" s="1"/>
  <c r="HO752" i="2"/>
  <c r="HO754" i="2" s="1"/>
  <c r="HO740" i="2"/>
  <c r="HO742" i="2" s="1"/>
  <c r="HO728" i="2"/>
  <c r="HO730" i="2" s="1"/>
  <c r="HO716" i="2"/>
  <c r="HO718" i="2" s="1"/>
  <c r="HO704" i="2"/>
  <c r="HO706" i="2" s="1"/>
  <c r="HO692" i="2"/>
  <c r="HO694" i="2" s="1"/>
  <c r="HO680" i="2"/>
  <c r="HO682" i="2" s="1"/>
  <c r="HO668" i="2"/>
  <c r="HO670" i="2" s="1"/>
  <c r="HO656" i="2"/>
  <c r="HO658" i="2" s="1"/>
  <c r="HO644" i="2"/>
  <c r="HO646" i="2" s="1"/>
  <c r="HO632" i="2"/>
  <c r="HO634" i="2" s="1"/>
  <c r="HO620" i="2"/>
  <c r="HO622" i="2" s="1"/>
  <c r="HO920" i="2"/>
  <c r="HO922" i="2" s="1"/>
  <c r="HO872" i="2"/>
  <c r="HO874" i="2" s="1"/>
  <c r="HO824" i="2"/>
  <c r="HO826" i="2" s="1"/>
  <c r="HO785" i="2"/>
  <c r="HO787" i="2" s="1"/>
  <c r="HO773" i="2"/>
  <c r="HO775" i="2" s="1"/>
  <c r="HO761" i="2"/>
  <c r="HO763" i="2" s="1"/>
  <c r="HO749" i="2"/>
  <c r="HO751" i="2" s="1"/>
  <c r="HO737" i="2"/>
  <c r="HO739" i="2" s="1"/>
  <c r="HO725" i="2"/>
  <c r="HO727" i="2" s="1"/>
  <c r="HO713" i="2"/>
  <c r="HO715" i="2" s="1"/>
  <c r="HO701" i="2"/>
  <c r="HO703" i="2" s="1"/>
  <c r="HO689" i="2"/>
  <c r="HO691" i="2" s="1"/>
  <c r="HO677" i="2"/>
  <c r="HO679" i="2" s="1"/>
  <c r="HO665" i="2"/>
  <c r="HO667" i="2" s="1"/>
  <c r="HO653" i="2"/>
  <c r="HO655" i="2" s="1"/>
  <c r="HO641" i="2"/>
  <c r="HO643" i="2" s="1"/>
  <c r="HO629" i="2"/>
  <c r="HO631" i="2" s="1"/>
  <c r="HO617" i="2"/>
  <c r="HO619" i="2" s="1"/>
  <c r="HO809" i="2"/>
  <c r="HO811" i="2" s="1"/>
  <c r="HO908" i="2"/>
  <c r="HO910" i="2" s="1"/>
  <c r="HO860" i="2"/>
  <c r="HO862" i="2" s="1"/>
  <c r="HO815" i="2"/>
  <c r="HO817" i="2" s="1"/>
  <c r="HO800" i="2"/>
  <c r="HO802" i="2" s="1"/>
  <c r="HO782" i="2"/>
  <c r="HO784" i="2" s="1"/>
  <c r="HO770" i="2"/>
  <c r="HO772" i="2" s="1"/>
  <c r="HO758" i="2"/>
  <c r="HO760" i="2" s="1"/>
  <c r="HO746" i="2"/>
  <c r="HO748" i="2" s="1"/>
  <c r="HO734" i="2"/>
  <c r="HO736" i="2" s="1"/>
  <c r="HO722" i="2"/>
  <c r="HO724" i="2" s="1"/>
  <c r="HO710" i="2"/>
  <c r="HO712" i="2" s="1"/>
  <c r="HO698" i="2"/>
  <c r="HO700" i="2" s="1"/>
  <c r="HO686" i="2"/>
  <c r="HO688" i="2" s="1"/>
  <c r="HO674" i="2"/>
  <c r="HO676" i="2" s="1"/>
  <c r="HO662" i="2"/>
  <c r="HO664" i="2" s="1"/>
  <c r="HO650" i="2"/>
  <c r="HO652" i="2" s="1"/>
  <c r="HO638" i="2"/>
  <c r="HO640" i="2" s="1"/>
  <c r="HO626" i="2"/>
  <c r="HO628" i="2" s="1"/>
  <c r="HO614" i="2"/>
  <c r="HO616" i="2" s="1"/>
  <c r="HO797" i="2"/>
  <c r="HO799" i="2" s="1"/>
  <c r="HO623" i="2"/>
  <c r="HO625" i="2" s="1"/>
  <c r="HO605" i="2"/>
  <c r="HO607" i="2" s="1"/>
  <c r="HO593" i="2"/>
  <c r="HO595" i="2" s="1"/>
  <c r="HO581" i="2"/>
  <c r="HO583" i="2" s="1"/>
  <c r="HO569" i="2"/>
  <c r="HO571" i="2" s="1"/>
  <c r="HO557" i="2"/>
  <c r="HO559" i="2" s="1"/>
  <c r="HO545" i="2"/>
  <c r="HO547" i="2" s="1"/>
  <c r="HO533" i="2"/>
  <c r="HO535" i="2" s="1"/>
  <c r="HO521" i="2"/>
  <c r="HO523" i="2" s="1"/>
  <c r="HO509" i="2"/>
  <c r="HO511" i="2" s="1"/>
  <c r="HO497" i="2"/>
  <c r="HO499" i="2" s="1"/>
  <c r="HO485" i="2"/>
  <c r="HO487" i="2" s="1"/>
  <c r="HO473" i="2"/>
  <c r="HO475" i="2" s="1"/>
  <c r="HO461" i="2"/>
  <c r="HO463" i="2" s="1"/>
  <c r="HO449" i="2"/>
  <c r="HO451" i="2" s="1"/>
  <c r="HO695" i="2"/>
  <c r="HO697" i="2" s="1"/>
  <c r="HO647" i="2"/>
  <c r="HO649" i="2" s="1"/>
  <c r="HO602" i="2"/>
  <c r="HO604" i="2" s="1"/>
  <c r="HO590" i="2"/>
  <c r="HO592" i="2" s="1"/>
  <c r="HO578" i="2"/>
  <c r="HO580" i="2" s="1"/>
  <c r="HO566" i="2"/>
  <c r="HO568" i="2" s="1"/>
  <c r="HO554" i="2"/>
  <c r="HO556" i="2" s="1"/>
  <c r="HO542" i="2"/>
  <c r="HO544" i="2" s="1"/>
  <c r="HO530" i="2"/>
  <c r="HO532" i="2" s="1"/>
  <c r="HO518" i="2"/>
  <c r="HO520" i="2" s="1"/>
  <c r="HO506" i="2"/>
  <c r="HO508" i="2" s="1"/>
  <c r="HO494" i="2"/>
  <c r="HO496" i="2" s="1"/>
  <c r="HO482" i="2"/>
  <c r="HO484" i="2" s="1"/>
  <c r="HO470" i="2"/>
  <c r="HO472" i="2" s="1"/>
  <c r="HO458" i="2"/>
  <c r="HO460" i="2" s="1"/>
  <c r="HO446" i="2"/>
  <c r="HO448" i="2" s="1"/>
  <c r="HO683" i="2"/>
  <c r="HO685" i="2" s="1"/>
  <c r="HO611" i="2"/>
  <c r="HO613" i="2" s="1"/>
  <c r="HO599" i="2"/>
  <c r="HO601" i="2" s="1"/>
  <c r="HO587" i="2"/>
  <c r="HO589" i="2" s="1"/>
  <c r="HO575" i="2"/>
  <c r="HO577" i="2" s="1"/>
  <c r="HO563" i="2"/>
  <c r="HO565" i="2" s="1"/>
  <c r="HO551" i="2"/>
  <c r="HO553" i="2" s="1"/>
  <c r="HO539" i="2"/>
  <c r="HO541" i="2" s="1"/>
  <c r="HO527" i="2"/>
  <c r="HO529" i="2" s="1"/>
  <c r="HO515" i="2"/>
  <c r="HO517" i="2" s="1"/>
  <c r="HO503" i="2"/>
  <c r="HO505" i="2" s="1"/>
  <c r="HO491" i="2"/>
  <c r="HO493" i="2" s="1"/>
  <c r="HO479" i="2"/>
  <c r="HO481" i="2" s="1"/>
  <c r="HO467" i="2"/>
  <c r="HO469" i="2" s="1"/>
  <c r="HO455" i="2"/>
  <c r="HO457" i="2" s="1"/>
  <c r="HO443" i="2"/>
  <c r="HO445" i="2" s="1"/>
  <c r="HO671" i="2"/>
  <c r="HO673" i="2" s="1"/>
  <c r="HO635" i="2"/>
  <c r="HO637" i="2" s="1"/>
  <c r="HO608" i="2"/>
  <c r="HO610" i="2" s="1"/>
  <c r="HO596" i="2"/>
  <c r="HO598" i="2" s="1"/>
  <c r="HO584" i="2"/>
  <c r="HO586" i="2" s="1"/>
  <c r="HO572" i="2"/>
  <c r="HO574" i="2" s="1"/>
  <c r="HO560" i="2"/>
  <c r="HO562" i="2" s="1"/>
  <c r="HO548" i="2"/>
  <c r="HO550" i="2" s="1"/>
  <c r="HO536" i="2"/>
  <c r="HO538" i="2" s="1"/>
  <c r="HO524" i="2"/>
  <c r="HO526" i="2" s="1"/>
  <c r="HO512" i="2"/>
  <c r="HO514" i="2" s="1"/>
  <c r="HO500" i="2"/>
  <c r="HO502" i="2" s="1"/>
  <c r="HO488" i="2"/>
  <c r="HO490" i="2" s="1"/>
  <c r="HO476" i="2"/>
  <c r="HO478" i="2" s="1"/>
  <c r="HO464" i="2"/>
  <c r="HO466" i="2" s="1"/>
  <c r="HO452" i="2"/>
  <c r="HO454" i="2" s="1"/>
  <c r="HO440" i="2"/>
  <c r="HO442" i="2" s="1"/>
  <c r="HO707" i="2"/>
  <c r="HO709" i="2" s="1"/>
  <c r="HO659" i="2"/>
  <c r="HO661" i="2" s="1"/>
  <c r="HO428" i="2"/>
  <c r="HO430" i="2" s="1"/>
  <c r="HO416" i="2"/>
  <c r="HO418" i="2" s="1"/>
  <c r="HO404" i="2"/>
  <c r="HO406" i="2" s="1"/>
  <c r="HO392" i="2"/>
  <c r="HO394" i="2" s="1"/>
  <c r="HO380" i="2"/>
  <c r="HO382" i="2" s="1"/>
  <c r="HO368" i="2"/>
  <c r="HO370" i="2" s="1"/>
  <c r="HO356" i="2"/>
  <c r="HO358" i="2" s="1"/>
  <c r="HO344" i="2"/>
  <c r="HO346" i="2" s="1"/>
  <c r="HO332" i="2"/>
  <c r="HO334" i="2" s="1"/>
  <c r="HO320" i="2"/>
  <c r="HO322" i="2" s="1"/>
  <c r="HO308" i="2"/>
  <c r="HO310" i="2" s="1"/>
  <c r="HO296" i="2"/>
  <c r="HO298" i="2" s="1"/>
  <c r="HO284" i="2"/>
  <c r="HO286" i="2" s="1"/>
  <c r="HO272" i="2"/>
  <c r="HO274" i="2" s="1"/>
  <c r="HO260" i="2"/>
  <c r="HO262" i="2" s="1"/>
  <c r="HO437" i="2"/>
  <c r="HO439" i="2" s="1"/>
  <c r="HO425" i="2"/>
  <c r="HO427" i="2" s="1"/>
  <c r="HO413" i="2"/>
  <c r="HO415" i="2" s="1"/>
  <c r="HO401" i="2"/>
  <c r="HO403" i="2" s="1"/>
  <c r="HO389" i="2"/>
  <c r="HO391" i="2" s="1"/>
  <c r="HO377" i="2"/>
  <c r="HO379" i="2" s="1"/>
  <c r="HO365" i="2"/>
  <c r="HO367" i="2" s="1"/>
  <c r="HO353" i="2"/>
  <c r="HO355" i="2" s="1"/>
  <c r="HO341" i="2"/>
  <c r="HO343" i="2" s="1"/>
  <c r="HO329" i="2"/>
  <c r="HO331" i="2" s="1"/>
  <c r="HO317" i="2"/>
  <c r="HO319" i="2" s="1"/>
  <c r="HO305" i="2"/>
  <c r="HO307" i="2" s="1"/>
  <c r="HO293" i="2"/>
  <c r="HO295" i="2" s="1"/>
  <c r="HO281" i="2"/>
  <c r="HO283" i="2" s="1"/>
  <c r="HO269" i="2"/>
  <c r="HO271" i="2" s="1"/>
  <c r="HO257" i="2"/>
  <c r="HO259" i="2" s="1"/>
  <c r="HO434" i="2"/>
  <c r="HO436" i="2" s="1"/>
  <c r="HO422" i="2"/>
  <c r="HO424" i="2" s="1"/>
  <c r="HO410" i="2"/>
  <c r="HO412" i="2" s="1"/>
  <c r="HO398" i="2"/>
  <c r="HO400" i="2" s="1"/>
  <c r="HO386" i="2"/>
  <c r="HO388" i="2" s="1"/>
  <c r="HO374" i="2"/>
  <c r="HO376" i="2" s="1"/>
  <c r="HO362" i="2"/>
  <c r="HO364" i="2" s="1"/>
  <c r="HO350" i="2"/>
  <c r="HO352" i="2" s="1"/>
  <c r="HO338" i="2"/>
  <c r="HO340" i="2" s="1"/>
  <c r="HO326" i="2"/>
  <c r="HO328" i="2" s="1"/>
  <c r="HO314" i="2"/>
  <c r="HO316" i="2" s="1"/>
  <c r="HO302" i="2"/>
  <c r="HO304" i="2" s="1"/>
  <c r="HO290" i="2"/>
  <c r="HO292" i="2" s="1"/>
  <c r="HO278" i="2"/>
  <c r="HO280" i="2" s="1"/>
  <c r="HO266" i="2"/>
  <c r="HO268" i="2" s="1"/>
  <c r="HO254" i="2"/>
  <c r="HO256" i="2" s="1"/>
  <c r="HO431" i="2"/>
  <c r="HO433" i="2" s="1"/>
  <c r="HO419" i="2"/>
  <c r="HO421" i="2" s="1"/>
  <c r="HO407" i="2"/>
  <c r="HO409" i="2" s="1"/>
  <c r="HO395" i="2"/>
  <c r="HO397" i="2" s="1"/>
  <c r="HO383" i="2"/>
  <c r="HO385" i="2" s="1"/>
  <c r="HO371" i="2"/>
  <c r="HO373" i="2" s="1"/>
  <c r="HO359" i="2"/>
  <c r="HO361" i="2" s="1"/>
  <c r="HO347" i="2"/>
  <c r="HO349" i="2" s="1"/>
  <c r="HO335" i="2"/>
  <c r="HO337" i="2" s="1"/>
  <c r="HO323" i="2"/>
  <c r="HO325" i="2" s="1"/>
  <c r="HO311" i="2"/>
  <c r="HO313" i="2" s="1"/>
  <c r="HO299" i="2"/>
  <c r="HO301" i="2" s="1"/>
  <c r="HO242" i="2"/>
  <c r="HO244" i="2" s="1"/>
  <c r="HO230" i="2"/>
  <c r="HO232" i="2" s="1"/>
  <c r="HO218" i="2"/>
  <c r="HO220" i="2" s="1"/>
  <c r="HO206" i="2"/>
  <c r="HO208" i="2" s="1"/>
  <c r="HO194" i="2"/>
  <c r="HO196" i="2" s="1"/>
  <c r="HO182" i="2"/>
  <c r="HO184" i="2" s="1"/>
  <c r="HO170" i="2"/>
  <c r="HO172" i="2" s="1"/>
  <c r="HO158" i="2"/>
  <c r="HO160" i="2" s="1"/>
  <c r="HO146" i="2"/>
  <c r="HO148" i="2" s="1"/>
  <c r="HO134" i="2"/>
  <c r="HO136" i="2" s="1"/>
  <c r="HO122" i="2"/>
  <c r="HO124" i="2" s="1"/>
  <c r="HO110" i="2"/>
  <c r="HO112" i="2" s="1"/>
  <c r="HO98" i="2"/>
  <c r="HO100" i="2" s="1"/>
  <c r="HO86" i="2"/>
  <c r="HO88" i="2" s="1"/>
  <c r="HO74" i="2"/>
  <c r="HO76" i="2" s="1"/>
  <c r="HO275" i="2"/>
  <c r="HO277" i="2" s="1"/>
  <c r="HO239" i="2"/>
  <c r="HO241" i="2" s="1"/>
  <c r="HO227" i="2"/>
  <c r="HO229" i="2" s="1"/>
  <c r="HO215" i="2"/>
  <c r="HO217" i="2" s="1"/>
  <c r="HO203" i="2"/>
  <c r="HO205" i="2" s="1"/>
  <c r="HO191" i="2"/>
  <c r="HO193" i="2" s="1"/>
  <c r="HO263" i="2"/>
  <c r="HO265" i="2" s="1"/>
  <c r="HO248" i="2"/>
  <c r="HO250" i="2" s="1"/>
  <c r="HO236" i="2"/>
  <c r="HO238" i="2" s="1"/>
  <c r="HO224" i="2"/>
  <c r="HO226" i="2" s="1"/>
  <c r="HO212" i="2"/>
  <c r="HO214" i="2" s="1"/>
  <c r="HO200" i="2"/>
  <c r="HO202" i="2" s="1"/>
  <c r="HO188" i="2"/>
  <c r="HO190" i="2" s="1"/>
  <c r="HO176" i="2"/>
  <c r="HO178" i="2" s="1"/>
  <c r="HO164" i="2"/>
  <c r="HO166" i="2" s="1"/>
  <c r="HO152" i="2"/>
  <c r="HO154" i="2" s="1"/>
  <c r="HO140" i="2"/>
  <c r="HO142" i="2" s="1"/>
  <c r="HO128" i="2"/>
  <c r="HO130" i="2" s="1"/>
  <c r="HO116" i="2"/>
  <c r="HO118" i="2" s="1"/>
  <c r="HO104" i="2"/>
  <c r="HO106" i="2" s="1"/>
  <c r="HO92" i="2"/>
  <c r="HO94" i="2" s="1"/>
  <c r="HO80" i="2"/>
  <c r="HO82" i="2" s="1"/>
  <c r="HO68" i="2"/>
  <c r="HO70" i="2" s="1"/>
  <c r="HO287" i="2"/>
  <c r="HO289" i="2" s="1"/>
  <c r="HO251" i="2"/>
  <c r="HO253" i="2" s="1"/>
  <c r="HO245" i="2"/>
  <c r="HO247" i="2" s="1"/>
  <c r="HO233" i="2"/>
  <c r="HO235" i="2" s="1"/>
  <c r="HO221" i="2"/>
  <c r="HO223" i="2" s="1"/>
  <c r="HO209" i="2"/>
  <c r="HO211" i="2" s="1"/>
  <c r="HO197" i="2"/>
  <c r="HO199" i="2" s="1"/>
  <c r="HO185" i="2"/>
  <c r="HO187" i="2" s="1"/>
  <c r="HO173" i="2"/>
  <c r="HO175" i="2" s="1"/>
  <c r="HO155" i="2"/>
  <c r="HO157" i="2" s="1"/>
  <c r="HO131" i="2"/>
  <c r="HO133" i="2" s="1"/>
  <c r="HO107" i="2"/>
  <c r="HO109" i="2" s="1"/>
  <c r="HO29" i="2"/>
  <c r="HO31" i="2" s="1"/>
  <c r="HO17" i="2"/>
  <c r="HO19" i="2" s="1"/>
  <c r="HO5" i="2"/>
  <c r="HO7" i="2" s="1"/>
  <c r="HO89" i="2"/>
  <c r="HO91" i="2" s="1"/>
  <c r="HO53" i="2"/>
  <c r="HO55" i="2" s="1"/>
  <c r="HO41" i="2"/>
  <c r="HO43" i="2" s="1"/>
  <c r="HO101" i="2"/>
  <c r="HO103" i="2" s="1"/>
  <c r="HO161" i="2"/>
  <c r="HO163" i="2" s="1"/>
  <c r="HO137" i="2"/>
  <c r="HO139" i="2" s="1"/>
  <c r="HO113" i="2"/>
  <c r="HO115" i="2" s="1"/>
  <c r="HO65" i="2"/>
  <c r="HO67" i="2" s="1"/>
  <c r="HO26" i="2"/>
  <c r="HO28" i="2" s="1"/>
  <c r="HO14" i="2"/>
  <c r="HO16" i="2" s="1"/>
  <c r="HO83" i="2"/>
  <c r="HO85" i="2" s="1"/>
  <c r="HO62" i="2"/>
  <c r="HO64" i="2" s="1"/>
  <c r="HO50" i="2"/>
  <c r="HO52" i="2" s="1"/>
  <c r="HO38" i="2"/>
  <c r="HO40" i="2" s="1"/>
  <c r="HO44" i="2"/>
  <c r="HO46" i="2" s="1"/>
  <c r="HO179" i="2"/>
  <c r="HO181" i="2" s="1"/>
  <c r="HO143" i="2"/>
  <c r="HO145" i="2" s="1"/>
  <c r="HO119" i="2"/>
  <c r="HO121" i="2" s="1"/>
  <c r="HO23" i="2"/>
  <c r="HO25" i="2" s="1"/>
  <c r="HO11" i="2"/>
  <c r="HO13" i="2" s="1"/>
  <c r="HO2" i="2"/>
  <c r="HO56" i="2"/>
  <c r="HO58" i="2" s="1"/>
  <c r="HO77" i="2"/>
  <c r="HO79" i="2" s="1"/>
  <c r="HO59" i="2"/>
  <c r="HO61" i="2" s="1"/>
  <c r="HO47" i="2"/>
  <c r="HO49" i="2" s="1"/>
  <c r="HO35" i="2"/>
  <c r="HO37" i="2" s="1"/>
  <c r="HO71" i="2"/>
  <c r="HO73" i="2" s="1"/>
  <c r="HO167" i="2"/>
  <c r="HO169" i="2" s="1"/>
  <c r="HO149" i="2"/>
  <c r="HO151" i="2" s="1"/>
  <c r="HO125" i="2"/>
  <c r="HO127" i="2" s="1"/>
  <c r="HO32" i="2"/>
  <c r="HO34" i="2" s="1"/>
  <c r="HO20" i="2"/>
  <c r="HO22" i="2" s="1"/>
  <c r="HO8" i="2"/>
  <c r="HO10" i="2" s="1"/>
  <c r="HO95" i="2"/>
  <c r="HO97" i="2" s="1"/>
  <c r="HO2044" i="2"/>
  <c r="HO1648" i="2"/>
  <c r="HO904" i="2"/>
  <c r="HO823" i="2"/>
  <c r="HP1" i="2"/>
  <c r="HL4" i="2"/>
  <c r="A18" i="8"/>
  <c r="HO1411" i="2" l="1"/>
  <c r="HO1984" i="2"/>
  <c r="HO1804" i="2"/>
  <c r="HO1588" i="2"/>
  <c r="HP2048" i="2"/>
  <c r="HP2050" i="2" s="1"/>
  <c r="HP2054" i="2"/>
  <c r="HP2056" i="2" s="1"/>
  <c r="HP2042" i="2"/>
  <c r="HP2044" i="2" s="1"/>
  <c r="HP2051" i="2"/>
  <c r="HP2053" i="2" s="1"/>
  <c r="HP2039" i="2"/>
  <c r="HP2041" i="2" s="1"/>
  <c r="HP1949" i="2"/>
  <c r="HP1951" i="2" s="1"/>
  <c r="HP1937" i="2"/>
  <c r="HP1939" i="2" s="1"/>
  <c r="HP2057" i="2"/>
  <c r="HP2059" i="2" s="1"/>
  <c r="HP1958" i="2"/>
  <c r="HP1960" i="2" s="1"/>
  <c r="HP2036" i="2"/>
  <c r="HP2038" i="2" s="1"/>
  <c r="HP2033" i="2"/>
  <c r="HP2035" i="2" s="1"/>
  <c r="HP1955" i="2"/>
  <c r="HP1957" i="2" s="1"/>
  <c r="HP2045" i="2"/>
  <c r="HP2047" i="2" s="1"/>
  <c r="HP2018" i="2"/>
  <c r="HP2020" i="2" s="1"/>
  <c r="HP1994" i="2"/>
  <c r="HP1996" i="2" s="1"/>
  <c r="HP1970" i="2"/>
  <c r="HP1972" i="2" s="1"/>
  <c r="HP1952" i="2"/>
  <c r="HP1954" i="2" s="1"/>
  <c r="HP2015" i="2"/>
  <c r="HP2017" i="2" s="1"/>
  <c r="HP1991" i="2"/>
  <c r="HP1993" i="2" s="1"/>
  <c r="HP1967" i="2"/>
  <c r="HP1969" i="2" s="1"/>
  <c r="HP1910" i="2"/>
  <c r="HP1912" i="2" s="1"/>
  <c r="HP1907" i="2"/>
  <c r="HP1909" i="2" s="1"/>
  <c r="HP1904" i="2"/>
  <c r="HP1906" i="2" s="1"/>
  <c r="HP1892" i="2"/>
  <c r="HP1894" i="2" s="1"/>
  <c r="HP1880" i="2"/>
  <c r="HP1882" i="2" s="1"/>
  <c r="HP2012" i="2"/>
  <c r="HP2014" i="2" s="1"/>
  <c r="HP1988" i="2"/>
  <c r="HP1990" i="2" s="1"/>
  <c r="HP1964" i="2"/>
  <c r="HP1966" i="2" s="1"/>
  <c r="HP1940" i="2"/>
  <c r="HP1942" i="2" s="1"/>
  <c r="HP1928" i="2"/>
  <c r="HP1930" i="2" s="1"/>
  <c r="HP1913" i="2"/>
  <c r="HP1915" i="2" s="1"/>
  <c r="HP2009" i="2"/>
  <c r="HP1985" i="2"/>
  <c r="HP1987" i="2" s="1"/>
  <c r="HP1961" i="2"/>
  <c r="HP1963" i="2" s="1"/>
  <c r="HP1922" i="2"/>
  <c r="HP1924" i="2" s="1"/>
  <c r="HP1919" i="2"/>
  <c r="HP1921" i="2" s="1"/>
  <c r="HP1916" i="2"/>
  <c r="HP1918" i="2" s="1"/>
  <c r="HP1901" i="2"/>
  <c r="HP1903" i="2" s="1"/>
  <c r="HP1889" i="2"/>
  <c r="HP1891" i="2" s="1"/>
  <c r="HP1877" i="2"/>
  <c r="HP1879" i="2" s="1"/>
  <c r="HP2030" i="2"/>
  <c r="HP2032" i="2" s="1"/>
  <c r="HP2006" i="2"/>
  <c r="HP2008" i="2" s="1"/>
  <c r="HP1982" i="2"/>
  <c r="HP1946" i="2"/>
  <c r="HP1948" i="2" s="1"/>
  <c r="HP1931" i="2"/>
  <c r="HP1933" i="2" s="1"/>
  <c r="HP2027" i="2"/>
  <c r="HP2029" i="2" s="1"/>
  <c r="HP2003" i="2"/>
  <c r="HP2005" i="2" s="1"/>
  <c r="HP1979" i="2"/>
  <c r="HP1981" i="2" s="1"/>
  <c r="HP1898" i="2"/>
  <c r="HP1900" i="2" s="1"/>
  <c r="HP1886" i="2"/>
  <c r="HP1888" i="2" s="1"/>
  <c r="HP1874" i="2"/>
  <c r="HP1876" i="2" s="1"/>
  <c r="HP1862" i="2"/>
  <c r="HP1864" i="2" s="1"/>
  <c r="HP2024" i="2"/>
  <c r="HP2026" i="2" s="1"/>
  <c r="HP2000" i="2"/>
  <c r="HP2002" i="2" s="1"/>
  <c r="HP1976" i="2"/>
  <c r="HP1978" i="2" s="1"/>
  <c r="HP1943" i="2"/>
  <c r="HP1945" i="2" s="1"/>
  <c r="HP2021" i="2"/>
  <c r="HP2023" i="2" s="1"/>
  <c r="HP1997" i="2"/>
  <c r="HP1973" i="2"/>
  <c r="HP1975" i="2" s="1"/>
  <c r="HP1934" i="2"/>
  <c r="HP1936" i="2" s="1"/>
  <c r="HP1925" i="2"/>
  <c r="HP1927" i="2" s="1"/>
  <c r="HP1895" i="2"/>
  <c r="HP1897" i="2" s="1"/>
  <c r="HP1847" i="2"/>
  <c r="HP1849" i="2" s="1"/>
  <c r="HP1835" i="2"/>
  <c r="HP1837" i="2" s="1"/>
  <c r="HP1823" i="2"/>
  <c r="HP1825" i="2" s="1"/>
  <c r="HP1811" i="2"/>
  <c r="HP1799" i="2"/>
  <c r="HP1801" i="2" s="1"/>
  <c r="HP1787" i="2"/>
  <c r="HP1789" i="2" s="1"/>
  <c r="HP1883" i="2"/>
  <c r="HP1885" i="2" s="1"/>
  <c r="HP1856" i="2"/>
  <c r="HP1858" i="2" s="1"/>
  <c r="HP1865" i="2"/>
  <c r="HP1867" i="2" s="1"/>
  <c r="HP1844" i="2"/>
  <c r="HP1846" i="2" s="1"/>
  <c r="HP1832" i="2"/>
  <c r="HP1834" i="2" s="1"/>
  <c r="HP1820" i="2"/>
  <c r="HP1822" i="2" s="1"/>
  <c r="HP1808" i="2"/>
  <c r="HP1810" i="2" s="1"/>
  <c r="HP1796" i="2"/>
  <c r="HP1798" i="2" s="1"/>
  <c r="HP1784" i="2"/>
  <c r="HP1786" i="2" s="1"/>
  <c r="HP1871" i="2"/>
  <c r="HP1873" i="2" s="1"/>
  <c r="HP1841" i="2"/>
  <c r="HP1843" i="2" s="1"/>
  <c r="HP1829" i="2"/>
  <c r="HP1831" i="2" s="1"/>
  <c r="HP1817" i="2"/>
  <c r="HP1819" i="2" s="1"/>
  <c r="HP1805" i="2"/>
  <c r="HP1807" i="2" s="1"/>
  <c r="HP1793" i="2"/>
  <c r="HP1795" i="2" s="1"/>
  <c r="HP1781" i="2"/>
  <c r="HP1783" i="2" s="1"/>
  <c r="HP1853" i="2"/>
  <c r="HP1855" i="2" s="1"/>
  <c r="HP1868" i="2"/>
  <c r="HP1870" i="2" s="1"/>
  <c r="HP1859" i="2"/>
  <c r="HP1861" i="2" s="1"/>
  <c r="HP1850" i="2"/>
  <c r="HP1838" i="2"/>
  <c r="HP1840" i="2" s="1"/>
  <c r="HP1826" i="2"/>
  <c r="HP1828" i="2" s="1"/>
  <c r="HP1814" i="2"/>
  <c r="HP1816" i="2" s="1"/>
  <c r="HP1802" i="2"/>
  <c r="HP1790" i="2"/>
  <c r="HP1792" i="2" s="1"/>
  <c r="HP1778" i="2"/>
  <c r="HP1780" i="2" s="1"/>
  <c r="HP1757" i="2"/>
  <c r="HP1759" i="2" s="1"/>
  <c r="HP1745" i="2"/>
  <c r="HP1747" i="2" s="1"/>
  <c r="HP1733" i="2"/>
  <c r="HP1735" i="2" s="1"/>
  <c r="HP1721" i="2"/>
  <c r="HP1723" i="2" s="1"/>
  <c r="HP1709" i="2"/>
  <c r="HP1711" i="2" s="1"/>
  <c r="HP1697" i="2"/>
  <c r="HP1699" i="2" s="1"/>
  <c r="HP1685" i="2"/>
  <c r="HP1687" i="2" s="1"/>
  <c r="HP1754" i="2"/>
  <c r="HP1756" i="2" s="1"/>
  <c r="HP1742" i="2"/>
  <c r="HP1744" i="2" s="1"/>
  <c r="HP1730" i="2"/>
  <c r="HP1732" i="2" s="1"/>
  <c r="HP1718" i="2"/>
  <c r="HP1720" i="2" s="1"/>
  <c r="HP1706" i="2"/>
  <c r="HP1694" i="2"/>
  <c r="HP1696" i="2" s="1"/>
  <c r="HP1682" i="2"/>
  <c r="HP1684" i="2" s="1"/>
  <c r="HP1769" i="2"/>
  <c r="HP1771" i="2" s="1"/>
  <c r="HP1766" i="2"/>
  <c r="HP1768" i="2" s="1"/>
  <c r="HP1775" i="2"/>
  <c r="HP1777" i="2" s="1"/>
  <c r="HP1751" i="2"/>
  <c r="HP1753" i="2" s="1"/>
  <c r="HP1739" i="2"/>
  <c r="HP1741" i="2" s="1"/>
  <c r="HP1727" i="2"/>
  <c r="HP1729" i="2" s="1"/>
  <c r="HP1715" i="2"/>
  <c r="HP1717" i="2" s="1"/>
  <c r="HP1703" i="2"/>
  <c r="HP1705" i="2" s="1"/>
  <c r="HP1691" i="2"/>
  <c r="HP1693" i="2" s="1"/>
  <c r="HP1679" i="2"/>
  <c r="HP1681" i="2" s="1"/>
  <c r="HP1763" i="2"/>
  <c r="HP1765" i="2" s="1"/>
  <c r="HP1760" i="2"/>
  <c r="HP1762" i="2" s="1"/>
  <c r="HP1748" i="2"/>
  <c r="HP1750" i="2" s="1"/>
  <c r="HP1736" i="2"/>
  <c r="HP1738" i="2" s="1"/>
  <c r="HP1724" i="2"/>
  <c r="HP1726" i="2" s="1"/>
  <c r="HP1712" i="2"/>
  <c r="HP1714" i="2" s="1"/>
  <c r="HP1700" i="2"/>
  <c r="HP1702" i="2" s="1"/>
  <c r="HP1688" i="2"/>
  <c r="HP1690" i="2" s="1"/>
  <c r="HP1676" i="2"/>
  <c r="HP1678" i="2" s="1"/>
  <c r="HP1772" i="2"/>
  <c r="HP1774" i="2" s="1"/>
  <c r="HP1673" i="2"/>
  <c r="HP1675" i="2" s="1"/>
  <c r="HP1667" i="2"/>
  <c r="HP1669" i="2" s="1"/>
  <c r="HP1655" i="2"/>
  <c r="HP1657" i="2" s="1"/>
  <c r="HP1643" i="2"/>
  <c r="HP1645" i="2" s="1"/>
  <c r="HP1631" i="2"/>
  <c r="HP1633" i="2" s="1"/>
  <c r="HP1619" i="2"/>
  <c r="HP1621" i="2" s="1"/>
  <c r="HP1607" i="2"/>
  <c r="HP1609" i="2" s="1"/>
  <c r="HP1595" i="2"/>
  <c r="HP1597" i="2" s="1"/>
  <c r="HP1583" i="2"/>
  <c r="HP1585" i="2" s="1"/>
  <c r="HP1670" i="2"/>
  <c r="HP1672" i="2" s="1"/>
  <c r="HP1664" i="2"/>
  <c r="HP1666" i="2" s="1"/>
  <c r="HP1652" i="2"/>
  <c r="HP1654" i="2" s="1"/>
  <c r="HP1640" i="2"/>
  <c r="HP1642" i="2" s="1"/>
  <c r="HP1628" i="2"/>
  <c r="HP1630" i="2" s="1"/>
  <c r="HP1616" i="2"/>
  <c r="HP1618" i="2" s="1"/>
  <c r="HP1604" i="2"/>
  <c r="HP1606" i="2" s="1"/>
  <c r="HP1592" i="2"/>
  <c r="HP1594" i="2" s="1"/>
  <c r="HP1661" i="2"/>
  <c r="HP1663" i="2" s="1"/>
  <c r="HP1649" i="2"/>
  <c r="HP1651" i="2" s="1"/>
  <c r="HP1637" i="2"/>
  <c r="HP1639" i="2" s="1"/>
  <c r="HP1625" i="2"/>
  <c r="HP1627" i="2" s="1"/>
  <c r="HP1613" i="2"/>
  <c r="HP1615" i="2" s="1"/>
  <c r="HP1601" i="2"/>
  <c r="HP1603" i="2" s="1"/>
  <c r="HP1589" i="2"/>
  <c r="HP1591" i="2" s="1"/>
  <c r="HP1658" i="2"/>
  <c r="HP1660" i="2" s="1"/>
  <c r="HP1646" i="2"/>
  <c r="HP1634" i="2"/>
  <c r="HP1636" i="2" s="1"/>
  <c r="HP1622" i="2"/>
  <c r="HP1624" i="2" s="1"/>
  <c r="HP1610" i="2"/>
  <c r="HP1612" i="2" s="1"/>
  <c r="HP1598" i="2"/>
  <c r="HP1600" i="2" s="1"/>
  <c r="HP1586" i="2"/>
  <c r="HP1580" i="2"/>
  <c r="HP1577" i="2"/>
  <c r="HP1579" i="2" s="1"/>
  <c r="HP1565" i="2"/>
  <c r="HP1567" i="2" s="1"/>
  <c r="HP1553" i="2"/>
  <c r="HP1555" i="2" s="1"/>
  <c r="HP1541" i="2"/>
  <c r="HP1543" i="2" s="1"/>
  <c r="HP1529" i="2"/>
  <c r="HP1531" i="2" s="1"/>
  <c r="HP1517" i="2"/>
  <c r="HP1519" i="2" s="1"/>
  <c r="HP1505" i="2"/>
  <c r="HP1507" i="2" s="1"/>
  <c r="HP1493" i="2"/>
  <c r="HP1495" i="2" s="1"/>
  <c r="HP1562" i="2"/>
  <c r="HP1564" i="2" s="1"/>
  <c r="HP1550" i="2"/>
  <c r="HP1552" i="2" s="1"/>
  <c r="HP1538" i="2"/>
  <c r="HP1540" i="2" s="1"/>
  <c r="HP1526" i="2"/>
  <c r="HP1528" i="2" s="1"/>
  <c r="HP1514" i="2"/>
  <c r="HP1516" i="2" s="1"/>
  <c r="HP1502" i="2"/>
  <c r="HP1504" i="2" s="1"/>
  <c r="HP1571" i="2"/>
  <c r="HP1573" i="2" s="1"/>
  <c r="HP1559" i="2"/>
  <c r="HP1561" i="2" s="1"/>
  <c r="HP1547" i="2"/>
  <c r="HP1549" i="2" s="1"/>
  <c r="HP1535" i="2"/>
  <c r="HP1537" i="2" s="1"/>
  <c r="HP1523" i="2"/>
  <c r="HP1525" i="2" s="1"/>
  <c r="HP1511" i="2"/>
  <c r="HP1513" i="2" s="1"/>
  <c r="HP1499" i="2"/>
  <c r="HP1501" i="2" s="1"/>
  <c r="HP1574" i="2"/>
  <c r="HP1576" i="2" s="1"/>
  <c r="HP1568" i="2"/>
  <c r="HP1570" i="2" s="1"/>
  <c r="HP1556" i="2"/>
  <c r="HP1558" i="2" s="1"/>
  <c r="HP1544" i="2"/>
  <c r="HP1546" i="2" s="1"/>
  <c r="HP1532" i="2"/>
  <c r="HP1534" i="2" s="1"/>
  <c r="HP1496" i="2"/>
  <c r="HP1498" i="2" s="1"/>
  <c r="HP1466" i="2"/>
  <c r="HP1468" i="2" s="1"/>
  <c r="HP1454" i="2"/>
  <c r="HP1456" i="2" s="1"/>
  <c r="HP1442" i="2"/>
  <c r="HP1444" i="2" s="1"/>
  <c r="HP1430" i="2"/>
  <c r="HP1432" i="2" s="1"/>
  <c r="HP1418" i="2"/>
  <c r="HP1420" i="2" s="1"/>
  <c r="HP1406" i="2"/>
  <c r="HP1408" i="2" s="1"/>
  <c r="HP1394" i="2"/>
  <c r="HP1396" i="2" s="1"/>
  <c r="HP1490" i="2"/>
  <c r="HP1492" i="2" s="1"/>
  <c r="HP1475" i="2"/>
  <c r="HP1477" i="2" s="1"/>
  <c r="HP1463" i="2"/>
  <c r="HP1465" i="2" s="1"/>
  <c r="HP1451" i="2"/>
  <c r="HP1453" i="2" s="1"/>
  <c r="HP1439" i="2"/>
  <c r="HP1441" i="2" s="1"/>
  <c r="HP1427" i="2"/>
  <c r="HP1415" i="2"/>
  <c r="HP1417" i="2" s="1"/>
  <c r="HP1403" i="2"/>
  <c r="HP1405" i="2" s="1"/>
  <c r="HP1391" i="2"/>
  <c r="HP1393" i="2" s="1"/>
  <c r="HP1484" i="2"/>
  <c r="HP1486" i="2" s="1"/>
  <c r="HP1481" i="2"/>
  <c r="HP1483" i="2" s="1"/>
  <c r="HP1520" i="2"/>
  <c r="HP1522" i="2" s="1"/>
  <c r="HP1478" i="2"/>
  <c r="HP1480" i="2" s="1"/>
  <c r="HP1472" i="2"/>
  <c r="HP1474" i="2" s="1"/>
  <c r="HP1460" i="2"/>
  <c r="HP1462" i="2" s="1"/>
  <c r="HP1448" i="2"/>
  <c r="HP1450" i="2" s="1"/>
  <c r="HP1436" i="2"/>
  <c r="HP1438" i="2" s="1"/>
  <c r="HP1424" i="2"/>
  <c r="HP1426" i="2" s="1"/>
  <c r="HP1412" i="2"/>
  <c r="HP1414" i="2" s="1"/>
  <c r="HP1400" i="2"/>
  <c r="HP1402" i="2" s="1"/>
  <c r="HP1487" i="2"/>
  <c r="HP1489" i="2" s="1"/>
  <c r="HP1508" i="2"/>
  <c r="HP1510" i="2" s="1"/>
  <c r="HP1469" i="2"/>
  <c r="HP1471" i="2" s="1"/>
  <c r="HP1457" i="2"/>
  <c r="HP1459" i="2" s="1"/>
  <c r="HP1445" i="2"/>
  <c r="HP1447" i="2" s="1"/>
  <c r="HP1433" i="2"/>
  <c r="HP1435" i="2" s="1"/>
  <c r="HP1421" i="2"/>
  <c r="HP1423" i="2" s="1"/>
  <c r="HP1409" i="2"/>
  <c r="HP1411" i="2" s="1"/>
  <c r="HP1397" i="2"/>
  <c r="HP1399" i="2" s="1"/>
  <c r="HP1373" i="2"/>
  <c r="HP1361" i="2"/>
  <c r="HP1363" i="2" s="1"/>
  <c r="HP1349" i="2"/>
  <c r="HP1351" i="2" s="1"/>
  <c r="HP1337" i="2"/>
  <c r="HP1339" i="2" s="1"/>
  <c r="HP1325" i="2"/>
  <c r="HP1327" i="2" s="1"/>
  <c r="HP1313" i="2"/>
  <c r="HP1315" i="2" s="1"/>
  <c r="HP1301" i="2"/>
  <c r="HP1303" i="2" s="1"/>
  <c r="HP1289" i="2"/>
  <c r="HP1291" i="2" s="1"/>
  <c r="HP1277" i="2"/>
  <c r="HP1279" i="2" s="1"/>
  <c r="HP1265" i="2"/>
  <c r="HP1267" i="2" s="1"/>
  <c r="HP1253" i="2"/>
  <c r="HP1255" i="2" s="1"/>
  <c r="HP1241" i="2"/>
  <c r="HP1243" i="2" s="1"/>
  <c r="HP1229" i="2"/>
  <c r="HP1231" i="2" s="1"/>
  <c r="HP1217" i="2"/>
  <c r="HP1219" i="2" s="1"/>
  <c r="HP1205" i="2"/>
  <c r="HP1207" i="2" s="1"/>
  <c r="HP1193" i="2"/>
  <c r="HP1195" i="2" s="1"/>
  <c r="HP1382" i="2"/>
  <c r="HP1370" i="2"/>
  <c r="HP1372" i="2" s="1"/>
  <c r="HP1358" i="2"/>
  <c r="HP1360" i="2" s="1"/>
  <c r="HP1346" i="2"/>
  <c r="HP1348" i="2" s="1"/>
  <c r="HP1334" i="2"/>
  <c r="HP1336" i="2" s="1"/>
  <c r="HP1322" i="2"/>
  <c r="HP1324" i="2" s="1"/>
  <c r="HP1310" i="2"/>
  <c r="HP1312" i="2" s="1"/>
  <c r="HP1298" i="2"/>
  <c r="HP1300" i="2" s="1"/>
  <c r="HP1286" i="2"/>
  <c r="HP1288" i="2" s="1"/>
  <c r="HP1274" i="2"/>
  <c r="HP1276" i="2" s="1"/>
  <c r="HP1262" i="2"/>
  <c r="HP1264" i="2" s="1"/>
  <c r="HP1250" i="2"/>
  <c r="HP1252" i="2" s="1"/>
  <c r="HP1238" i="2"/>
  <c r="HP1240" i="2" s="1"/>
  <c r="HP1226" i="2"/>
  <c r="HP1228" i="2" s="1"/>
  <c r="HP1214" i="2"/>
  <c r="HP1216" i="2" s="1"/>
  <c r="HP1388" i="2"/>
  <c r="HP1390" i="2" s="1"/>
  <c r="HP1379" i="2"/>
  <c r="HP1381" i="2" s="1"/>
  <c r="HP1367" i="2"/>
  <c r="HP1369" i="2" s="1"/>
  <c r="HP1355" i="2"/>
  <c r="HP1357" i="2" s="1"/>
  <c r="HP1343" i="2"/>
  <c r="HP1345" i="2" s="1"/>
  <c r="HP1331" i="2"/>
  <c r="HP1333" i="2" s="1"/>
  <c r="HP1319" i="2"/>
  <c r="HP1321" i="2" s="1"/>
  <c r="HP1307" i="2"/>
  <c r="HP1309" i="2" s="1"/>
  <c r="HP1295" i="2"/>
  <c r="HP1297" i="2" s="1"/>
  <c r="HP1283" i="2"/>
  <c r="HP1285" i="2" s="1"/>
  <c r="HP1271" i="2"/>
  <c r="HP1273" i="2" s="1"/>
  <c r="HP1259" i="2"/>
  <c r="HP1261" i="2" s="1"/>
  <c r="HP1247" i="2"/>
  <c r="HP1249" i="2" s="1"/>
  <c r="HP1235" i="2"/>
  <c r="HP1237" i="2" s="1"/>
  <c r="HP1223" i="2"/>
  <c r="HP1225" i="2" s="1"/>
  <c r="HP1211" i="2"/>
  <c r="HP1213" i="2" s="1"/>
  <c r="HP1199" i="2"/>
  <c r="HP1201" i="2" s="1"/>
  <c r="HP1385" i="2"/>
  <c r="HP1387" i="2" s="1"/>
  <c r="HP1376" i="2"/>
  <c r="HP1378" i="2" s="1"/>
  <c r="HP1364" i="2"/>
  <c r="HP1366" i="2" s="1"/>
  <c r="HP1352" i="2"/>
  <c r="HP1354" i="2" s="1"/>
  <c r="HP1340" i="2"/>
  <c r="HP1342" i="2" s="1"/>
  <c r="HP1328" i="2"/>
  <c r="HP1330" i="2" s="1"/>
  <c r="HP1316" i="2"/>
  <c r="HP1318" i="2" s="1"/>
  <c r="HP1304" i="2"/>
  <c r="HP1306" i="2" s="1"/>
  <c r="HP1292" i="2"/>
  <c r="HP1294" i="2" s="1"/>
  <c r="HP1280" i="2"/>
  <c r="HP1282" i="2" s="1"/>
  <c r="HP1268" i="2"/>
  <c r="HP1270" i="2" s="1"/>
  <c r="HP1256" i="2"/>
  <c r="HP1258" i="2" s="1"/>
  <c r="HP1244" i="2"/>
  <c r="HP1246" i="2" s="1"/>
  <c r="HP1232" i="2"/>
  <c r="HP1234" i="2" s="1"/>
  <c r="HP1220" i="2"/>
  <c r="HP1222" i="2" s="1"/>
  <c r="HP1208" i="2"/>
  <c r="HP1210" i="2" s="1"/>
  <c r="HP1196" i="2"/>
  <c r="HP1198" i="2" s="1"/>
  <c r="HP1202" i="2"/>
  <c r="HP1204" i="2" s="1"/>
  <c r="HP1175" i="2"/>
  <c r="HP1163" i="2"/>
  <c r="HP1165" i="2" s="1"/>
  <c r="HP1151" i="2"/>
  <c r="HP1153" i="2" s="1"/>
  <c r="HP1139" i="2"/>
  <c r="HP1141" i="2" s="1"/>
  <c r="HP1127" i="2"/>
  <c r="HP1129" i="2" s="1"/>
  <c r="HP1115" i="2"/>
  <c r="HP1117" i="2" s="1"/>
  <c r="HP1103" i="2"/>
  <c r="HP1105" i="2" s="1"/>
  <c r="HP1091" i="2"/>
  <c r="HP1093" i="2" s="1"/>
  <c r="HP1079" i="2"/>
  <c r="HP1081" i="2" s="1"/>
  <c r="HP1067" i="2"/>
  <c r="HP1069" i="2" s="1"/>
  <c r="HP1055" i="2"/>
  <c r="HP1057" i="2" s="1"/>
  <c r="HP1043" i="2"/>
  <c r="HP1045" i="2" s="1"/>
  <c r="HP1031" i="2"/>
  <c r="HP1033" i="2" s="1"/>
  <c r="HP1019" i="2"/>
  <c r="HP1021" i="2" s="1"/>
  <c r="HP1007" i="2"/>
  <c r="HP1009" i="2" s="1"/>
  <c r="HP1190" i="2"/>
  <c r="HP1192" i="2" s="1"/>
  <c r="HP1187" i="2"/>
  <c r="HP1189" i="2" s="1"/>
  <c r="HP1172" i="2"/>
  <c r="HP1174" i="2" s="1"/>
  <c r="HP1160" i="2"/>
  <c r="HP1162" i="2" s="1"/>
  <c r="HP1148" i="2"/>
  <c r="HP1150" i="2" s="1"/>
  <c r="HP1136" i="2"/>
  <c r="HP1138" i="2" s="1"/>
  <c r="HP1124" i="2"/>
  <c r="HP1126" i="2" s="1"/>
  <c r="HP1112" i="2"/>
  <c r="HP1114" i="2" s="1"/>
  <c r="HP1100" i="2"/>
  <c r="HP1102" i="2" s="1"/>
  <c r="HP1088" i="2"/>
  <c r="HP1090" i="2" s="1"/>
  <c r="HP1076" i="2"/>
  <c r="HP1078" i="2" s="1"/>
  <c r="HP1064" i="2"/>
  <c r="HP1066" i="2" s="1"/>
  <c r="HP1052" i="2"/>
  <c r="HP1054" i="2" s="1"/>
  <c r="HP1040" i="2"/>
  <c r="HP1042" i="2" s="1"/>
  <c r="HP1028" i="2"/>
  <c r="HP1030" i="2" s="1"/>
  <c r="HP1016" i="2"/>
  <c r="HP1018" i="2" s="1"/>
  <c r="HP1004" i="2"/>
  <c r="HP1006" i="2" s="1"/>
  <c r="HP992" i="2"/>
  <c r="HP994" i="2" s="1"/>
  <c r="HP1184" i="2"/>
  <c r="HP1186" i="2" s="1"/>
  <c r="HP1181" i="2"/>
  <c r="HP1183" i="2" s="1"/>
  <c r="HP1169" i="2"/>
  <c r="HP1171" i="2" s="1"/>
  <c r="HP1157" i="2"/>
  <c r="HP1159" i="2" s="1"/>
  <c r="HP1145" i="2"/>
  <c r="HP1147" i="2" s="1"/>
  <c r="HP1133" i="2"/>
  <c r="HP1135" i="2" s="1"/>
  <c r="HP1121" i="2"/>
  <c r="HP1123" i="2" s="1"/>
  <c r="HP1109" i="2"/>
  <c r="HP1111" i="2" s="1"/>
  <c r="HP1097" i="2"/>
  <c r="HP1099" i="2" s="1"/>
  <c r="HP1085" i="2"/>
  <c r="HP1087" i="2" s="1"/>
  <c r="HP1073" i="2"/>
  <c r="HP1075" i="2" s="1"/>
  <c r="HP1061" i="2"/>
  <c r="HP1063" i="2" s="1"/>
  <c r="HP1049" i="2"/>
  <c r="HP1051" i="2" s="1"/>
  <c r="HP1037" i="2"/>
  <c r="HP1039" i="2" s="1"/>
  <c r="HP1025" i="2"/>
  <c r="HP1027" i="2" s="1"/>
  <c r="HP1013" i="2"/>
  <c r="HP1015" i="2" s="1"/>
  <c r="HP1001" i="2"/>
  <c r="HP1003" i="2" s="1"/>
  <c r="HP989" i="2"/>
  <c r="HP991" i="2" s="1"/>
  <c r="HP1178" i="2"/>
  <c r="HP1180" i="2" s="1"/>
  <c r="HP1166" i="2"/>
  <c r="HP1168" i="2" s="1"/>
  <c r="HP1154" i="2"/>
  <c r="HP1156" i="2" s="1"/>
  <c r="HP1142" i="2"/>
  <c r="HP1144" i="2" s="1"/>
  <c r="HP1130" i="2"/>
  <c r="HP1132" i="2" s="1"/>
  <c r="HP1118" i="2"/>
  <c r="HP1120" i="2" s="1"/>
  <c r="HP1106" i="2"/>
  <c r="HP1108" i="2" s="1"/>
  <c r="HP1094" i="2"/>
  <c r="HP1096" i="2" s="1"/>
  <c r="HP1082" i="2"/>
  <c r="HP1084" i="2" s="1"/>
  <c r="HP1070" i="2"/>
  <c r="HP1072" i="2" s="1"/>
  <c r="HP1058" i="2"/>
  <c r="HP1060" i="2" s="1"/>
  <c r="HP1046" i="2"/>
  <c r="HP1048" i="2" s="1"/>
  <c r="HP1034" i="2"/>
  <c r="HP1036" i="2" s="1"/>
  <c r="HP1022" i="2"/>
  <c r="HP1024" i="2" s="1"/>
  <c r="HP1010" i="2"/>
  <c r="HP1012" i="2" s="1"/>
  <c r="HP998" i="2"/>
  <c r="HP1000" i="2" s="1"/>
  <c r="HP977" i="2"/>
  <c r="HP979" i="2" s="1"/>
  <c r="HP965" i="2"/>
  <c r="HP967" i="2" s="1"/>
  <c r="HP953" i="2"/>
  <c r="HP955" i="2" s="1"/>
  <c r="HP941" i="2"/>
  <c r="HP943" i="2" s="1"/>
  <c r="HP929" i="2"/>
  <c r="HP931" i="2" s="1"/>
  <c r="HP917" i="2"/>
  <c r="HP919" i="2" s="1"/>
  <c r="HP905" i="2"/>
  <c r="HP907" i="2" s="1"/>
  <c r="HP893" i="2"/>
  <c r="HP895" i="2" s="1"/>
  <c r="HP881" i="2"/>
  <c r="HP883" i="2" s="1"/>
  <c r="HP869" i="2"/>
  <c r="HP871" i="2" s="1"/>
  <c r="HP857" i="2"/>
  <c r="HP859" i="2" s="1"/>
  <c r="HP845" i="2"/>
  <c r="HP847" i="2" s="1"/>
  <c r="HP833" i="2"/>
  <c r="HP835" i="2" s="1"/>
  <c r="HP821" i="2"/>
  <c r="HP823" i="2" s="1"/>
  <c r="HP809" i="2"/>
  <c r="HP811" i="2" s="1"/>
  <c r="HP797" i="2"/>
  <c r="HP799" i="2" s="1"/>
  <c r="HP974" i="2"/>
  <c r="HP976" i="2" s="1"/>
  <c r="HP962" i="2"/>
  <c r="HP964" i="2" s="1"/>
  <c r="HP950" i="2"/>
  <c r="HP952" i="2" s="1"/>
  <c r="HP938" i="2"/>
  <c r="HP940" i="2" s="1"/>
  <c r="HP926" i="2"/>
  <c r="HP928" i="2" s="1"/>
  <c r="HP914" i="2"/>
  <c r="HP916" i="2" s="1"/>
  <c r="HP902" i="2"/>
  <c r="HP904" i="2" s="1"/>
  <c r="HP890" i="2"/>
  <c r="HP892" i="2" s="1"/>
  <c r="HP878" i="2"/>
  <c r="HP880" i="2" s="1"/>
  <c r="HP866" i="2"/>
  <c r="HP868" i="2" s="1"/>
  <c r="HP854" i="2"/>
  <c r="HP856" i="2" s="1"/>
  <c r="HP842" i="2"/>
  <c r="HP844" i="2" s="1"/>
  <c r="HP830" i="2"/>
  <c r="HP832" i="2" s="1"/>
  <c r="HP818" i="2"/>
  <c r="HP820" i="2" s="1"/>
  <c r="HP806" i="2"/>
  <c r="HP808" i="2" s="1"/>
  <c r="HP794" i="2"/>
  <c r="HP796" i="2" s="1"/>
  <c r="HP986" i="2"/>
  <c r="HP988" i="2" s="1"/>
  <c r="HP983" i="2"/>
  <c r="HP985" i="2" s="1"/>
  <c r="HP971" i="2"/>
  <c r="HP973" i="2" s="1"/>
  <c r="HP959" i="2"/>
  <c r="HP961" i="2" s="1"/>
  <c r="HP947" i="2"/>
  <c r="HP949" i="2" s="1"/>
  <c r="HP935" i="2"/>
  <c r="HP937" i="2" s="1"/>
  <c r="HP923" i="2"/>
  <c r="HP925" i="2" s="1"/>
  <c r="HP911" i="2"/>
  <c r="HP913" i="2" s="1"/>
  <c r="HP899" i="2"/>
  <c r="HP901" i="2" s="1"/>
  <c r="HP887" i="2"/>
  <c r="HP889" i="2" s="1"/>
  <c r="HP875" i="2"/>
  <c r="HP877" i="2" s="1"/>
  <c r="HP863" i="2"/>
  <c r="HP865" i="2" s="1"/>
  <c r="HP851" i="2"/>
  <c r="HP853" i="2" s="1"/>
  <c r="HP839" i="2"/>
  <c r="HP841" i="2" s="1"/>
  <c r="HP827" i="2"/>
  <c r="HP829" i="2" s="1"/>
  <c r="HP815" i="2"/>
  <c r="HP817" i="2" s="1"/>
  <c r="HP803" i="2"/>
  <c r="HP805" i="2" s="1"/>
  <c r="HP995" i="2"/>
  <c r="HP997" i="2" s="1"/>
  <c r="HP980" i="2"/>
  <c r="HP982" i="2" s="1"/>
  <c r="HP968" i="2"/>
  <c r="HP970" i="2" s="1"/>
  <c r="HP956" i="2"/>
  <c r="HP958" i="2" s="1"/>
  <c r="HP944" i="2"/>
  <c r="HP946" i="2" s="1"/>
  <c r="HP932" i="2"/>
  <c r="HP934" i="2" s="1"/>
  <c r="HP920" i="2"/>
  <c r="HP922" i="2" s="1"/>
  <c r="HP908" i="2"/>
  <c r="HP910" i="2" s="1"/>
  <c r="HP896" i="2"/>
  <c r="HP898" i="2" s="1"/>
  <c r="HP884" i="2"/>
  <c r="HP886" i="2" s="1"/>
  <c r="HP872" i="2"/>
  <c r="HP874" i="2" s="1"/>
  <c r="HP860" i="2"/>
  <c r="HP862" i="2" s="1"/>
  <c r="HP848" i="2"/>
  <c r="HP850" i="2" s="1"/>
  <c r="HP836" i="2"/>
  <c r="HP838" i="2" s="1"/>
  <c r="HP824" i="2"/>
  <c r="HP826" i="2" s="1"/>
  <c r="HP812" i="2"/>
  <c r="HP814" i="2" s="1"/>
  <c r="HP800" i="2"/>
  <c r="HP802" i="2" s="1"/>
  <c r="HP788" i="2"/>
  <c r="HP790" i="2" s="1"/>
  <c r="HP776" i="2"/>
  <c r="HP778" i="2" s="1"/>
  <c r="HP764" i="2"/>
  <c r="HP766" i="2" s="1"/>
  <c r="HP752" i="2"/>
  <c r="HP754" i="2" s="1"/>
  <c r="HP740" i="2"/>
  <c r="HP742" i="2" s="1"/>
  <c r="HP728" i="2"/>
  <c r="HP730" i="2" s="1"/>
  <c r="HP716" i="2"/>
  <c r="HP718" i="2" s="1"/>
  <c r="HP704" i="2"/>
  <c r="HP706" i="2" s="1"/>
  <c r="HP692" i="2"/>
  <c r="HP694" i="2" s="1"/>
  <c r="HP680" i="2"/>
  <c r="HP682" i="2" s="1"/>
  <c r="HP668" i="2"/>
  <c r="HP670" i="2" s="1"/>
  <c r="HP656" i="2"/>
  <c r="HP658" i="2" s="1"/>
  <c r="HP644" i="2"/>
  <c r="HP646" i="2" s="1"/>
  <c r="HP785" i="2"/>
  <c r="HP787" i="2" s="1"/>
  <c r="HP773" i="2"/>
  <c r="HP775" i="2" s="1"/>
  <c r="HP761" i="2"/>
  <c r="HP763" i="2" s="1"/>
  <c r="HP749" i="2"/>
  <c r="HP751" i="2" s="1"/>
  <c r="HP737" i="2"/>
  <c r="HP739" i="2" s="1"/>
  <c r="HP725" i="2"/>
  <c r="HP727" i="2" s="1"/>
  <c r="HP713" i="2"/>
  <c r="HP715" i="2" s="1"/>
  <c r="HP701" i="2"/>
  <c r="HP703" i="2" s="1"/>
  <c r="HP689" i="2"/>
  <c r="HP691" i="2" s="1"/>
  <c r="HP677" i="2"/>
  <c r="HP679" i="2" s="1"/>
  <c r="HP665" i="2"/>
  <c r="HP667" i="2" s="1"/>
  <c r="HP653" i="2"/>
  <c r="HP655" i="2" s="1"/>
  <c r="HP641" i="2"/>
  <c r="HP643" i="2" s="1"/>
  <c r="HP782" i="2"/>
  <c r="HP784" i="2" s="1"/>
  <c r="HP770" i="2"/>
  <c r="HP772" i="2" s="1"/>
  <c r="HP758" i="2"/>
  <c r="HP760" i="2" s="1"/>
  <c r="HP746" i="2"/>
  <c r="HP748" i="2" s="1"/>
  <c r="HP734" i="2"/>
  <c r="HP736" i="2" s="1"/>
  <c r="HP722" i="2"/>
  <c r="HP724" i="2" s="1"/>
  <c r="HP710" i="2"/>
  <c r="HP712" i="2" s="1"/>
  <c r="HP698" i="2"/>
  <c r="HP700" i="2" s="1"/>
  <c r="HP686" i="2"/>
  <c r="HP688" i="2" s="1"/>
  <c r="HP674" i="2"/>
  <c r="HP676" i="2" s="1"/>
  <c r="HP662" i="2"/>
  <c r="HP664" i="2" s="1"/>
  <c r="HP650" i="2"/>
  <c r="HP652" i="2" s="1"/>
  <c r="HP791" i="2"/>
  <c r="HP793" i="2" s="1"/>
  <c r="HP779" i="2"/>
  <c r="HP781" i="2" s="1"/>
  <c r="HP767" i="2"/>
  <c r="HP769" i="2" s="1"/>
  <c r="HP755" i="2"/>
  <c r="HP757" i="2" s="1"/>
  <c r="HP743" i="2"/>
  <c r="HP745" i="2" s="1"/>
  <c r="HP731" i="2"/>
  <c r="HP733" i="2" s="1"/>
  <c r="HP719" i="2"/>
  <c r="HP721" i="2" s="1"/>
  <c r="HP707" i="2"/>
  <c r="HP709" i="2" s="1"/>
  <c r="HP695" i="2"/>
  <c r="HP697" i="2" s="1"/>
  <c r="HP683" i="2"/>
  <c r="HP685" i="2" s="1"/>
  <c r="HP671" i="2"/>
  <c r="HP673" i="2" s="1"/>
  <c r="HP659" i="2"/>
  <c r="HP661" i="2" s="1"/>
  <c r="HP647" i="2"/>
  <c r="HP649" i="2" s="1"/>
  <c r="HP632" i="2"/>
  <c r="HP634" i="2" s="1"/>
  <c r="HP602" i="2"/>
  <c r="HP604" i="2" s="1"/>
  <c r="HP590" i="2"/>
  <c r="HP592" i="2" s="1"/>
  <c r="HP578" i="2"/>
  <c r="HP580" i="2" s="1"/>
  <c r="HP566" i="2"/>
  <c r="HP568" i="2" s="1"/>
  <c r="HP554" i="2"/>
  <c r="HP556" i="2" s="1"/>
  <c r="HP542" i="2"/>
  <c r="HP544" i="2" s="1"/>
  <c r="HP530" i="2"/>
  <c r="HP532" i="2" s="1"/>
  <c r="HP518" i="2"/>
  <c r="HP520" i="2" s="1"/>
  <c r="HP506" i="2"/>
  <c r="HP508" i="2" s="1"/>
  <c r="HP494" i="2"/>
  <c r="HP496" i="2" s="1"/>
  <c r="HP482" i="2"/>
  <c r="HP484" i="2" s="1"/>
  <c r="HP470" i="2"/>
  <c r="HP472" i="2" s="1"/>
  <c r="HP458" i="2"/>
  <c r="HP460" i="2" s="1"/>
  <c r="HP446" i="2"/>
  <c r="HP448" i="2" s="1"/>
  <c r="HP620" i="2"/>
  <c r="HP622" i="2" s="1"/>
  <c r="HP638" i="2"/>
  <c r="HP640" i="2" s="1"/>
  <c r="HP629" i="2"/>
  <c r="HP631" i="2" s="1"/>
  <c r="HP611" i="2"/>
  <c r="HP613" i="2" s="1"/>
  <c r="HP599" i="2"/>
  <c r="HP601" i="2" s="1"/>
  <c r="HP587" i="2"/>
  <c r="HP589" i="2" s="1"/>
  <c r="HP575" i="2"/>
  <c r="HP577" i="2" s="1"/>
  <c r="HP563" i="2"/>
  <c r="HP565" i="2" s="1"/>
  <c r="HP551" i="2"/>
  <c r="HP553" i="2" s="1"/>
  <c r="HP539" i="2"/>
  <c r="HP541" i="2" s="1"/>
  <c r="HP527" i="2"/>
  <c r="HP529" i="2" s="1"/>
  <c r="HP515" i="2"/>
  <c r="HP517" i="2" s="1"/>
  <c r="HP503" i="2"/>
  <c r="HP505" i="2" s="1"/>
  <c r="HP491" i="2"/>
  <c r="HP493" i="2" s="1"/>
  <c r="HP479" i="2"/>
  <c r="HP481" i="2" s="1"/>
  <c r="HP467" i="2"/>
  <c r="HP469" i="2" s="1"/>
  <c r="HP635" i="2"/>
  <c r="HP637" i="2" s="1"/>
  <c r="HP626" i="2"/>
  <c r="HP628" i="2" s="1"/>
  <c r="HP617" i="2"/>
  <c r="HP619" i="2" s="1"/>
  <c r="HP608" i="2"/>
  <c r="HP610" i="2" s="1"/>
  <c r="HP596" i="2"/>
  <c r="HP598" i="2" s="1"/>
  <c r="HP584" i="2"/>
  <c r="HP586" i="2" s="1"/>
  <c r="HP572" i="2"/>
  <c r="HP574" i="2" s="1"/>
  <c r="HP560" i="2"/>
  <c r="HP562" i="2" s="1"/>
  <c r="HP548" i="2"/>
  <c r="HP550" i="2" s="1"/>
  <c r="HP536" i="2"/>
  <c r="HP538" i="2" s="1"/>
  <c r="HP524" i="2"/>
  <c r="HP526" i="2" s="1"/>
  <c r="HP512" i="2"/>
  <c r="HP514" i="2" s="1"/>
  <c r="HP623" i="2"/>
  <c r="HP625" i="2" s="1"/>
  <c r="HP614" i="2"/>
  <c r="HP616" i="2" s="1"/>
  <c r="HP605" i="2"/>
  <c r="HP607" i="2" s="1"/>
  <c r="HP593" i="2"/>
  <c r="HP595" i="2" s="1"/>
  <c r="HP581" i="2"/>
  <c r="HP583" i="2" s="1"/>
  <c r="HP569" i="2"/>
  <c r="HP571" i="2" s="1"/>
  <c r="HP557" i="2"/>
  <c r="HP559" i="2" s="1"/>
  <c r="HP545" i="2"/>
  <c r="HP547" i="2" s="1"/>
  <c r="HP533" i="2"/>
  <c r="HP535" i="2" s="1"/>
  <c r="HP521" i="2"/>
  <c r="HP523" i="2" s="1"/>
  <c r="HP509" i="2"/>
  <c r="HP511" i="2" s="1"/>
  <c r="HP497" i="2"/>
  <c r="HP499" i="2" s="1"/>
  <c r="HP485" i="2"/>
  <c r="HP487" i="2" s="1"/>
  <c r="HP473" i="2"/>
  <c r="HP475" i="2" s="1"/>
  <c r="HP461" i="2"/>
  <c r="HP463" i="2" s="1"/>
  <c r="HP449" i="2"/>
  <c r="HP451" i="2" s="1"/>
  <c r="HP476" i="2"/>
  <c r="HP478" i="2" s="1"/>
  <c r="HP428" i="2"/>
  <c r="HP430" i="2" s="1"/>
  <c r="HP416" i="2"/>
  <c r="HP418" i="2" s="1"/>
  <c r="HP404" i="2"/>
  <c r="HP406" i="2" s="1"/>
  <c r="HP392" i="2"/>
  <c r="HP394" i="2" s="1"/>
  <c r="HP380" i="2"/>
  <c r="HP382" i="2" s="1"/>
  <c r="HP368" i="2"/>
  <c r="HP370" i="2" s="1"/>
  <c r="HP356" i="2"/>
  <c r="HP358" i="2" s="1"/>
  <c r="HP344" i="2"/>
  <c r="HP346" i="2" s="1"/>
  <c r="HP332" i="2"/>
  <c r="HP334" i="2" s="1"/>
  <c r="HP320" i="2"/>
  <c r="HP322" i="2" s="1"/>
  <c r="HP308" i="2"/>
  <c r="HP310" i="2" s="1"/>
  <c r="HP296" i="2"/>
  <c r="HP298" i="2" s="1"/>
  <c r="HP284" i="2"/>
  <c r="HP286" i="2" s="1"/>
  <c r="HP437" i="2"/>
  <c r="HP439" i="2" s="1"/>
  <c r="HP425" i="2"/>
  <c r="HP427" i="2" s="1"/>
  <c r="HP413" i="2"/>
  <c r="HP415" i="2" s="1"/>
  <c r="HP401" i="2"/>
  <c r="HP403" i="2" s="1"/>
  <c r="HP389" i="2"/>
  <c r="HP391" i="2" s="1"/>
  <c r="HP377" i="2"/>
  <c r="HP379" i="2" s="1"/>
  <c r="HP365" i="2"/>
  <c r="HP367" i="2" s="1"/>
  <c r="HP353" i="2"/>
  <c r="HP355" i="2" s="1"/>
  <c r="HP341" i="2"/>
  <c r="HP343" i="2" s="1"/>
  <c r="HP329" i="2"/>
  <c r="HP331" i="2" s="1"/>
  <c r="HP317" i="2"/>
  <c r="HP319" i="2" s="1"/>
  <c r="HP305" i="2"/>
  <c r="HP307" i="2" s="1"/>
  <c r="HP293" i="2"/>
  <c r="HP295" i="2" s="1"/>
  <c r="HP281" i="2"/>
  <c r="HP283" i="2" s="1"/>
  <c r="HP464" i="2"/>
  <c r="HP466" i="2" s="1"/>
  <c r="HP500" i="2"/>
  <c r="HP502" i="2" s="1"/>
  <c r="HP455" i="2"/>
  <c r="HP457" i="2" s="1"/>
  <c r="HP434" i="2"/>
  <c r="HP436" i="2" s="1"/>
  <c r="HP422" i="2"/>
  <c r="HP424" i="2" s="1"/>
  <c r="HP410" i="2"/>
  <c r="HP412" i="2" s="1"/>
  <c r="HP398" i="2"/>
  <c r="HP400" i="2" s="1"/>
  <c r="HP386" i="2"/>
  <c r="HP388" i="2" s="1"/>
  <c r="HP374" i="2"/>
  <c r="HP376" i="2" s="1"/>
  <c r="HP362" i="2"/>
  <c r="HP364" i="2" s="1"/>
  <c r="HP350" i="2"/>
  <c r="HP352" i="2" s="1"/>
  <c r="HP338" i="2"/>
  <c r="HP340" i="2" s="1"/>
  <c r="HP326" i="2"/>
  <c r="HP328" i="2" s="1"/>
  <c r="HP314" i="2"/>
  <c r="HP316" i="2" s="1"/>
  <c r="HP302" i="2"/>
  <c r="HP304" i="2" s="1"/>
  <c r="HP290" i="2"/>
  <c r="HP292" i="2" s="1"/>
  <c r="HP278" i="2"/>
  <c r="HP280" i="2" s="1"/>
  <c r="HP443" i="2"/>
  <c r="HP445" i="2" s="1"/>
  <c r="HP488" i="2"/>
  <c r="HP490" i="2" s="1"/>
  <c r="HP440" i="2"/>
  <c r="HP442" i="2" s="1"/>
  <c r="HP431" i="2"/>
  <c r="HP433" i="2" s="1"/>
  <c r="HP419" i="2"/>
  <c r="HP421" i="2" s="1"/>
  <c r="HP407" i="2"/>
  <c r="HP409" i="2" s="1"/>
  <c r="HP395" i="2"/>
  <c r="HP397" i="2" s="1"/>
  <c r="HP383" i="2"/>
  <c r="HP385" i="2" s="1"/>
  <c r="HP371" i="2"/>
  <c r="HP373" i="2" s="1"/>
  <c r="HP359" i="2"/>
  <c r="HP361" i="2" s="1"/>
  <c r="HP347" i="2"/>
  <c r="HP349" i="2" s="1"/>
  <c r="HP335" i="2"/>
  <c r="HP337" i="2" s="1"/>
  <c r="HP323" i="2"/>
  <c r="HP325" i="2" s="1"/>
  <c r="HP311" i="2"/>
  <c r="HP313" i="2" s="1"/>
  <c r="HP299" i="2"/>
  <c r="HP301" i="2" s="1"/>
  <c r="HP287" i="2"/>
  <c r="HP289" i="2" s="1"/>
  <c r="HP452" i="2"/>
  <c r="HP454" i="2" s="1"/>
  <c r="HP269" i="2"/>
  <c r="HP271" i="2" s="1"/>
  <c r="HP242" i="2"/>
  <c r="HP244" i="2" s="1"/>
  <c r="HP230" i="2"/>
  <c r="HP232" i="2" s="1"/>
  <c r="HP218" i="2"/>
  <c r="HP220" i="2" s="1"/>
  <c r="HP206" i="2"/>
  <c r="HP208" i="2" s="1"/>
  <c r="HP194" i="2"/>
  <c r="HP196" i="2" s="1"/>
  <c r="HP182" i="2"/>
  <c r="HP184" i="2" s="1"/>
  <c r="HP170" i="2"/>
  <c r="HP172" i="2" s="1"/>
  <c r="HP158" i="2"/>
  <c r="HP160" i="2" s="1"/>
  <c r="HP146" i="2"/>
  <c r="HP148" i="2" s="1"/>
  <c r="HP134" i="2"/>
  <c r="HP136" i="2" s="1"/>
  <c r="HP122" i="2"/>
  <c r="HP124" i="2" s="1"/>
  <c r="HP110" i="2"/>
  <c r="HP112" i="2" s="1"/>
  <c r="HP98" i="2"/>
  <c r="HP100" i="2" s="1"/>
  <c r="HP275" i="2"/>
  <c r="HP277" i="2" s="1"/>
  <c r="HP266" i="2"/>
  <c r="HP268" i="2" s="1"/>
  <c r="HP257" i="2"/>
  <c r="HP259" i="2" s="1"/>
  <c r="HP239" i="2"/>
  <c r="HP241" i="2" s="1"/>
  <c r="HP227" i="2"/>
  <c r="HP229" i="2" s="1"/>
  <c r="HP215" i="2"/>
  <c r="HP217" i="2" s="1"/>
  <c r="HP203" i="2"/>
  <c r="HP205" i="2" s="1"/>
  <c r="HP191" i="2"/>
  <c r="HP193" i="2" s="1"/>
  <c r="HP179" i="2"/>
  <c r="HP181" i="2" s="1"/>
  <c r="HP167" i="2"/>
  <c r="HP169" i="2" s="1"/>
  <c r="HP155" i="2"/>
  <c r="HP157" i="2" s="1"/>
  <c r="HP143" i="2"/>
  <c r="HP145" i="2" s="1"/>
  <c r="HP131" i="2"/>
  <c r="HP133" i="2" s="1"/>
  <c r="HP119" i="2"/>
  <c r="HP121" i="2" s="1"/>
  <c r="HP107" i="2"/>
  <c r="HP109" i="2" s="1"/>
  <c r="HP263" i="2"/>
  <c r="HP265" i="2" s="1"/>
  <c r="HP254" i="2"/>
  <c r="HP256" i="2" s="1"/>
  <c r="HP248" i="2"/>
  <c r="HP250" i="2" s="1"/>
  <c r="HP236" i="2"/>
  <c r="HP238" i="2" s="1"/>
  <c r="HP224" i="2"/>
  <c r="HP226" i="2" s="1"/>
  <c r="HP212" i="2"/>
  <c r="HP214" i="2" s="1"/>
  <c r="HP200" i="2"/>
  <c r="HP202" i="2" s="1"/>
  <c r="HP188" i="2"/>
  <c r="HP190" i="2" s="1"/>
  <c r="HP176" i="2"/>
  <c r="HP178" i="2" s="1"/>
  <c r="HP164" i="2"/>
  <c r="HP166" i="2" s="1"/>
  <c r="HP152" i="2"/>
  <c r="HP154" i="2" s="1"/>
  <c r="HP140" i="2"/>
  <c r="HP142" i="2" s="1"/>
  <c r="HP128" i="2"/>
  <c r="HP130" i="2" s="1"/>
  <c r="HP116" i="2"/>
  <c r="HP118" i="2" s="1"/>
  <c r="HP104" i="2"/>
  <c r="HP106" i="2" s="1"/>
  <c r="HP272" i="2"/>
  <c r="HP274" i="2" s="1"/>
  <c r="HP251" i="2"/>
  <c r="HP253" i="2" s="1"/>
  <c r="HP245" i="2"/>
  <c r="HP247" i="2" s="1"/>
  <c r="HP233" i="2"/>
  <c r="HP235" i="2" s="1"/>
  <c r="HP221" i="2"/>
  <c r="HP223" i="2" s="1"/>
  <c r="HP209" i="2"/>
  <c r="HP211" i="2" s="1"/>
  <c r="HP197" i="2"/>
  <c r="HP199" i="2" s="1"/>
  <c r="HP185" i="2"/>
  <c r="HP187" i="2" s="1"/>
  <c r="HP173" i="2"/>
  <c r="HP175" i="2" s="1"/>
  <c r="HP161" i="2"/>
  <c r="HP163" i="2" s="1"/>
  <c r="HP149" i="2"/>
  <c r="HP151" i="2" s="1"/>
  <c r="HP137" i="2"/>
  <c r="HP139" i="2" s="1"/>
  <c r="HP125" i="2"/>
  <c r="HP127" i="2" s="1"/>
  <c r="HP113" i="2"/>
  <c r="HP115" i="2" s="1"/>
  <c r="HP101" i="2"/>
  <c r="HP103" i="2" s="1"/>
  <c r="HP260" i="2"/>
  <c r="HP262" i="2" s="1"/>
  <c r="HP89" i="2"/>
  <c r="HP91" i="2" s="1"/>
  <c r="HP53" i="2"/>
  <c r="HP55" i="2" s="1"/>
  <c r="HP41" i="2"/>
  <c r="HP43" i="2" s="1"/>
  <c r="HP5" i="2"/>
  <c r="HP7" i="2" s="1"/>
  <c r="HP74" i="2"/>
  <c r="HP76" i="2" s="1"/>
  <c r="HP65" i="2"/>
  <c r="HP67" i="2" s="1"/>
  <c r="HP26" i="2"/>
  <c r="HP28" i="2" s="1"/>
  <c r="HP14" i="2"/>
  <c r="HP16" i="2" s="1"/>
  <c r="HP29" i="2"/>
  <c r="HP31" i="2" s="1"/>
  <c r="HP83" i="2"/>
  <c r="HP85" i="2" s="1"/>
  <c r="HP62" i="2"/>
  <c r="HP64" i="2" s="1"/>
  <c r="HP50" i="2"/>
  <c r="HP52" i="2" s="1"/>
  <c r="HP38" i="2"/>
  <c r="HP40" i="2" s="1"/>
  <c r="HP92" i="2"/>
  <c r="HP94" i="2" s="1"/>
  <c r="HP68" i="2"/>
  <c r="HP70" i="2" s="1"/>
  <c r="HP23" i="2"/>
  <c r="HP25" i="2" s="1"/>
  <c r="HP11" i="2"/>
  <c r="HP13" i="2" s="1"/>
  <c r="HP17" i="2"/>
  <c r="HP19" i="2" s="1"/>
  <c r="HP77" i="2"/>
  <c r="HP79" i="2" s="1"/>
  <c r="HP59" i="2"/>
  <c r="HP61" i="2" s="1"/>
  <c r="HP47" i="2"/>
  <c r="HP49" i="2" s="1"/>
  <c r="HP35" i="2"/>
  <c r="HP37" i="2" s="1"/>
  <c r="HP2" i="2"/>
  <c r="HP86" i="2"/>
  <c r="HP88" i="2" s="1"/>
  <c r="HP32" i="2"/>
  <c r="HP34" i="2" s="1"/>
  <c r="HP20" i="2"/>
  <c r="HP22" i="2" s="1"/>
  <c r="HP8" i="2"/>
  <c r="HP10" i="2" s="1"/>
  <c r="HP80" i="2"/>
  <c r="HP82" i="2" s="1"/>
  <c r="HP95" i="2"/>
  <c r="HP97" i="2" s="1"/>
  <c r="HP71" i="2"/>
  <c r="HP73" i="2" s="1"/>
  <c r="HP56" i="2"/>
  <c r="HP58" i="2" s="1"/>
  <c r="HP44" i="2"/>
  <c r="HP46" i="2" s="1"/>
  <c r="HP1384" i="2"/>
  <c r="HP1375" i="2"/>
  <c r="HP1852" i="2"/>
  <c r="HP1999" i="2"/>
  <c r="HP1429" i="2"/>
  <c r="HP1813" i="2"/>
  <c r="HP1648" i="2"/>
  <c r="HP1708" i="2"/>
  <c r="HP2011" i="2"/>
  <c r="HP1177" i="2"/>
  <c r="HP1582" i="2"/>
  <c r="HQ1" i="2"/>
  <c r="HM4" i="2"/>
  <c r="A19" i="8"/>
  <c r="HP1984" i="2" l="1"/>
  <c r="HP1804" i="2"/>
  <c r="HP1588" i="2"/>
  <c r="HQ2057" i="2"/>
  <c r="HQ2059" i="2" s="1"/>
  <c r="HQ2045" i="2"/>
  <c r="HQ2047" i="2" s="1"/>
  <c r="HQ2033" i="2"/>
  <c r="HQ2035" i="2" s="1"/>
  <c r="HQ2021" i="2"/>
  <c r="HQ2023" i="2" s="1"/>
  <c r="HQ2009" i="2"/>
  <c r="HQ2011" i="2" s="1"/>
  <c r="HQ1997" i="2"/>
  <c r="HQ1999" i="2" s="1"/>
  <c r="HQ1985" i="2"/>
  <c r="HQ1987" i="2" s="1"/>
  <c r="HQ1973" i="2"/>
  <c r="HQ1975" i="2" s="1"/>
  <c r="HQ1961" i="2"/>
  <c r="HQ1963" i="2" s="1"/>
  <c r="HQ2054" i="2"/>
  <c r="HQ2056" i="2" s="1"/>
  <c r="HQ2042" i="2"/>
  <c r="HQ2030" i="2"/>
  <c r="HQ2032" i="2" s="1"/>
  <c r="HQ2018" i="2"/>
  <c r="HQ2020" i="2" s="1"/>
  <c r="HQ2006" i="2"/>
  <c r="HQ2008" i="2" s="1"/>
  <c r="HQ1994" i="2"/>
  <c r="HQ1996" i="2" s="1"/>
  <c r="HQ1982" i="2"/>
  <c r="HQ1970" i="2"/>
  <c r="HQ1972" i="2" s="1"/>
  <c r="HQ2051" i="2"/>
  <c r="HQ2053" i="2" s="1"/>
  <c r="HQ2039" i="2"/>
  <c r="HQ2027" i="2"/>
  <c r="HQ2029" i="2" s="1"/>
  <c r="HQ2015" i="2"/>
  <c r="HQ2017" i="2" s="1"/>
  <c r="HQ2003" i="2"/>
  <c r="HQ2005" i="2" s="1"/>
  <c r="HQ1991" i="2"/>
  <c r="HQ1993" i="2" s="1"/>
  <c r="HQ1979" i="2"/>
  <c r="HQ1981" i="2" s="1"/>
  <c r="HQ1967" i="2"/>
  <c r="HQ1969" i="2" s="1"/>
  <c r="HQ2048" i="2"/>
  <c r="HQ2050" i="2" s="1"/>
  <c r="HQ2036" i="2"/>
  <c r="HQ2038" i="2" s="1"/>
  <c r="HQ2024" i="2"/>
  <c r="HQ2026" i="2" s="1"/>
  <c r="HQ2012" i="2"/>
  <c r="HQ2014" i="2" s="1"/>
  <c r="HQ2000" i="2"/>
  <c r="HQ2002" i="2" s="1"/>
  <c r="HQ1988" i="2"/>
  <c r="HQ1990" i="2" s="1"/>
  <c r="HQ1976" i="2"/>
  <c r="HQ1978" i="2" s="1"/>
  <c r="HQ1964" i="2"/>
  <c r="HQ1966" i="2" s="1"/>
  <c r="HQ1949" i="2"/>
  <c r="HQ1951" i="2" s="1"/>
  <c r="HQ1937" i="2"/>
  <c r="HQ1939" i="2" s="1"/>
  <c r="HQ1925" i="2"/>
  <c r="HQ1927" i="2" s="1"/>
  <c r="HQ1913" i="2"/>
  <c r="HQ1915" i="2" s="1"/>
  <c r="HQ1958" i="2"/>
  <c r="HQ1960" i="2" s="1"/>
  <c r="HQ1946" i="2"/>
  <c r="HQ1948" i="2" s="1"/>
  <c r="HQ1934" i="2"/>
  <c r="HQ1936" i="2" s="1"/>
  <c r="HQ1922" i="2"/>
  <c r="HQ1924" i="2" s="1"/>
  <c r="HQ1910" i="2"/>
  <c r="HQ1912" i="2" s="1"/>
  <c r="HQ1907" i="2"/>
  <c r="HQ1909" i="2" s="1"/>
  <c r="HQ1904" i="2"/>
  <c r="HQ1906" i="2" s="1"/>
  <c r="HQ1892" i="2"/>
  <c r="HQ1894" i="2" s="1"/>
  <c r="HQ1880" i="2"/>
  <c r="HQ1882" i="2" s="1"/>
  <c r="HQ1868" i="2"/>
  <c r="HQ1870" i="2" s="1"/>
  <c r="HQ1940" i="2"/>
  <c r="HQ1942" i="2" s="1"/>
  <c r="HQ1928" i="2"/>
  <c r="HQ1930" i="2" s="1"/>
  <c r="HQ1919" i="2"/>
  <c r="HQ1921" i="2" s="1"/>
  <c r="HQ1916" i="2"/>
  <c r="HQ1918" i="2" s="1"/>
  <c r="HQ1901" i="2"/>
  <c r="HQ1903" i="2" s="1"/>
  <c r="HQ1889" i="2"/>
  <c r="HQ1891" i="2" s="1"/>
  <c r="HQ1877" i="2"/>
  <c r="HQ1879" i="2" s="1"/>
  <c r="HQ1865" i="2"/>
  <c r="HQ1867" i="2" s="1"/>
  <c r="HQ1931" i="2"/>
  <c r="HQ1933" i="2" s="1"/>
  <c r="HQ1898" i="2"/>
  <c r="HQ1900" i="2" s="1"/>
  <c r="HQ1886" i="2"/>
  <c r="HQ1888" i="2" s="1"/>
  <c r="HQ1874" i="2"/>
  <c r="HQ1876" i="2" s="1"/>
  <c r="HQ1862" i="2"/>
  <c r="HQ1864" i="2" s="1"/>
  <c r="HQ1955" i="2"/>
  <c r="HQ1957" i="2" s="1"/>
  <c r="HQ1943" i="2"/>
  <c r="HQ1945" i="2" s="1"/>
  <c r="HQ1895" i="2"/>
  <c r="HQ1897" i="2" s="1"/>
  <c r="HQ1883" i="2"/>
  <c r="HQ1885" i="2" s="1"/>
  <c r="HQ1871" i="2"/>
  <c r="HQ1873" i="2" s="1"/>
  <c r="HQ1952" i="2"/>
  <c r="HQ1954" i="2" s="1"/>
  <c r="HQ1847" i="2"/>
  <c r="HQ1849" i="2" s="1"/>
  <c r="HQ1835" i="2"/>
  <c r="HQ1837" i="2" s="1"/>
  <c r="HQ1823" i="2"/>
  <c r="HQ1825" i="2" s="1"/>
  <c r="HQ1811" i="2"/>
  <c r="HQ1813" i="2" s="1"/>
  <c r="HQ1799" i="2"/>
  <c r="HQ1801" i="2" s="1"/>
  <c r="HQ1787" i="2"/>
  <c r="HQ1789" i="2" s="1"/>
  <c r="HQ1775" i="2"/>
  <c r="HQ1777" i="2" s="1"/>
  <c r="HQ1856" i="2"/>
  <c r="HQ1858" i="2" s="1"/>
  <c r="HQ1844" i="2"/>
  <c r="HQ1846" i="2" s="1"/>
  <c r="HQ1832" i="2"/>
  <c r="HQ1834" i="2" s="1"/>
  <c r="HQ1820" i="2"/>
  <c r="HQ1822" i="2" s="1"/>
  <c r="HQ1808" i="2"/>
  <c r="HQ1810" i="2" s="1"/>
  <c r="HQ1796" i="2"/>
  <c r="HQ1798" i="2" s="1"/>
  <c r="HQ1784" i="2"/>
  <c r="HQ1786" i="2" s="1"/>
  <c r="HQ1772" i="2"/>
  <c r="HQ1774" i="2" s="1"/>
  <c r="HQ1841" i="2"/>
  <c r="HQ1843" i="2" s="1"/>
  <c r="HQ1829" i="2"/>
  <c r="HQ1831" i="2" s="1"/>
  <c r="HQ1817" i="2"/>
  <c r="HQ1819" i="2" s="1"/>
  <c r="HQ1805" i="2"/>
  <c r="HQ1807" i="2" s="1"/>
  <c r="HQ1793" i="2"/>
  <c r="HQ1795" i="2" s="1"/>
  <c r="HQ1781" i="2"/>
  <c r="HQ1783" i="2" s="1"/>
  <c r="HQ1769" i="2"/>
  <c r="HQ1771" i="2" s="1"/>
  <c r="HQ1853" i="2"/>
  <c r="HQ1855" i="2" s="1"/>
  <c r="HQ1859" i="2"/>
  <c r="HQ1861" i="2" s="1"/>
  <c r="HQ1850" i="2"/>
  <c r="HQ1852" i="2" s="1"/>
  <c r="HQ1838" i="2"/>
  <c r="HQ1840" i="2" s="1"/>
  <c r="HQ1826" i="2"/>
  <c r="HQ1828" i="2" s="1"/>
  <c r="HQ1814" i="2"/>
  <c r="HQ1816" i="2" s="1"/>
  <c r="HQ1802" i="2"/>
  <c r="HQ1804" i="2" s="1"/>
  <c r="HQ1790" i="2"/>
  <c r="HQ1792" i="2" s="1"/>
  <c r="HQ1778" i="2"/>
  <c r="HQ1780" i="2" s="1"/>
  <c r="HQ1766" i="2"/>
  <c r="HQ1768" i="2" s="1"/>
  <c r="HQ1754" i="2"/>
  <c r="HQ1756" i="2" s="1"/>
  <c r="HQ1742" i="2"/>
  <c r="HQ1744" i="2" s="1"/>
  <c r="HQ1730" i="2"/>
  <c r="HQ1732" i="2" s="1"/>
  <c r="HQ1718" i="2"/>
  <c r="HQ1720" i="2" s="1"/>
  <c r="HQ1706" i="2"/>
  <c r="HQ1708" i="2" s="1"/>
  <c r="HQ1694" i="2"/>
  <c r="HQ1682" i="2"/>
  <c r="HQ1684" i="2" s="1"/>
  <c r="HQ1751" i="2"/>
  <c r="HQ1753" i="2" s="1"/>
  <c r="HQ1739" i="2"/>
  <c r="HQ1741" i="2" s="1"/>
  <c r="HQ1727" i="2"/>
  <c r="HQ1729" i="2" s="1"/>
  <c r="HQ1715" i="2"/>
  <c r="HQ1717" i="2" s="1"/>
  <c r="HQ1703" i="2"/>
  <c r="HQ1705" i="2" s="1"/>
  <c r="HQ1691" i="2"/>
  <c r="HQ1693" i="2" s="1"/>
  <c r="HQ1679" i="2"/>
  <c r="HQ1681" i="2" s="1"/>
  <c r="HQ1763" i="2"/>
  <c r="HQ1765" i="2" s="1"/>
  <c r="HQ1760" i="2"/>
  <c r="HQ1762" i="2" s="1"/>
  <c r="HQ1748" i="2"/>
  <c r="HQ1750" i="2" s="1"/>
  <c r="HQ1736" i="2"/>
  <c r="HQ1738" i="2" s="1"/>
  <c r="HQ1724" i="2"/>
  <c r="HQ1726" i="2" s="1"/>
  <c r="HQ1712" i="2"/>
  <c r="HQ1714" i="2" s="1"/>
  <c r="HQ1757" i="2"/>
  <c r="HQ1759" i="2" s="1"/>
  <c r="HQ1745" i="2"/>
  <c r="HQ1747" i="2" s="1"/>
  <c r="HQ1733" i="2"/>
  <c r="HQ1735" i="2" s="1"/>
  <c r="HQ1721" i="2"/>
  <c r="HQ1723" i="2" s="1"/>
  <c r="HQ1709" i="2"/>
  <c r="HQ1711" i="2" s="1"/>
  <c r="HQ1697" i="2"/>
  <c r="HQ1699" i="2" s="1"/>
  <c r="HQ1685" i="2"/>
  <c r="HQ1687" i="2" s="1"/>
  <c r="HQ1673" i="2"/>
  <c r="HQ1675" i="2" s="1"/>
  <c r="HQ1676" i="2"/>
  <c r="HQ1678" i="2" s="1"/>
  <c r="HQ1667" i="2"/>
  <c r="HQ1669" i="2" s="1"/>
  <c r="HQ1655" i="2"/>
  <c r="HQ1657" i="2" s="1"/>
  <c r="HQ1643" i="2"/>
  <c r="HQ1645" i="2" s="1"/>
  <c r="HQ1631" i="2"/>
  <c r="HQ1633" i="2" s="1"/>
  <c r="HQ1619" i="2"/>
  <c r="HQ1621" i="2" s="1"/>
  <c r="HQ1607" i="2"/>
  <c r="HQ1609" i="2" s="1"/>
  <c r="HQ1595" i="2"/>
  <c r="HQ1597" i="2" s="1"/>
  <c r="HQ1583" i="2"/>
  <c r="HQ1585" i="2" s="1"/>
  <c r="HQ1670" i="2"/>
  <c r="HQ1672" i="2" s="1"/>
  <c r="HQ1664" i="2"/>
  <c r="HQ1666" i="2" s="1"/>
  <c r="HQ1652" i="2"/>
  <c r="HQ1654" i="2" s="1"/>
  <c r="HQ1640" i="2"/>
  <c r="HQ1642" i="2" s="1"/>
  <c r="HQ1628" i="2"/>
  <c r="HQ1630" i="2" s="1"/>
  <c r="HQ1616" i="2"/>
  <c r="HQ1618" i="2" s="1"/>
  <c r="HQ1604" i="2"/>
  <c r="HQ1606" i="2" s="1"/>
  <c r="HQ1592" i="2"/>
  <c r="HQ1594" i="2" s="1"/>
  <c r="HQ1580" i="2"/>
  <c r="HQ1582" i="2" s="1"/>
  <c r="HQ1700" i="2"/>
  <c r="HQ1702" i="2" s="1"/>
  <c r="HQ1661" i="2"/>
  <c r="HQ1663" i="2" s="1"/>
  <c r="HQ1649" i="2"/>
  <c r="HQ1651" i="2" s="1"/>
  <c r="HQ1637" i="2"/>
  <c r="HQ1639" i="2" s="1"/>
  <c r="HQ1625" i="2"/>
  <c r="HQ1627" i="2" s="1"/>
  <c r="HQ1613" i="2"/>
  <c r="HQ1615" i="2" s="1"/>
  <c r="HQ1601" i="2"/>
  <c r="HQ1603" i="2" s="1"/>
  <c r="HQ1589" i="2"/>
  <c r="HQ1591" i="2" s="1"/>
  <c r="HQ1688" i="2"/>
  <c r="HQ1690" i="2" s="1"/>
  <c r="HQ1658" i="2"/>
  <c r="HQ1660" i="2" s="1"/>
  <c r="HQ1646" i="2"/>
  <c r="HQ1648" i="2" s="1"/>
  <c r="HQ1634" i="2"/>
  <c r="HQ1636" i="2" s="1"/>
  <c r="HQ1622" i="2"/>
  <c r="HQ1624" i="2" s="1"/>
  <c r="HQ1610" i="2"/>
  <c r="HQ1612" i="2" s="1"/>
  <c r="HQ1598" i="2"/>
  <c r="HQ1600" i="2" s="1"/>
  <c r="HQ1586" i="2"/>
  <c r="HQ1588" i="2" s="1"/>
  <c r="HQ1577" i="2"/>
  <c r="HQ1579" i="2" s="1"/>
  <c r="HQ1565" i="2"/>
  <c r="HQ1567" i="2" s="1"/>
  <c r="HQ1553" i="2"/>
  <c r="HQ1555" i="2" s="1"/>
  <c r="HQ1541" i="2"/>
  <c r="HQ1543" i="2" s="1"/>
  <c r="HQ1529" i="2"/>
  <c r="HQ1531" i="2" s="1"/>
  <c r="HQ1517" i="2"/>
  <c r="HQ1519" i="2" s="1"/>
  <c r="HQ1505" i="2"/>
  <c r="HQ1507" i="2" s="1"/>
  <c r="HQ1493" i="2"/>
  <c r="HQ1495" i="2" s="1"/>
  <c r="HQ1481" i="2"/>
  <c r="HQ1483" i="2" s="1"/>
  <c r="HQ1562" i="2"/>
  <c r="HQ1564" i="2" s="1"/>
  <c r="HQ1550" i="2"/>
  <c r="HQ1552" i="2" s="1"/>
  <c r="HQ1538" i="2"/>
  <c r="HQ1540" i="2" s="1"/>
  <c r="HQ1526" i="2"/>
  <c r="HQ1528" i="2" s="1"/>
  <c r="HQ1514" i="2"/>
  <c r="HQ1516" i="2" s="1"/>
  <c r="HQ1502" i="2"/>
  <c r="HQ1504" i="2" s="1"/>
  <c r="HQ1490" i="2"/>
  <c r="HQ1492" i="2" s="1"/>
  <c r="HQ1571" i="2"/>
  <c r="HQ1573" i="2" s="1"/>
  <c r="HQ1559" i="2"/>
  <c r="HQ1561" i="2" s="1"/>
  <c r="HQ1547" i="2"/>
  <c r="HQ1549" i="2" s="1"/>
  <c r="HQ1535" i="2"/>
  <c r="HQ1537" i="2" s="1"/>
  <c r="HQ1523" i="2"/>
  <c r="HQ1525" i="2" s="1"/>
  <c r="HQ1511" i="2"/>
  <c r="HQ1513" i="2" s="1"/>
  <c r="HQ1499" i="2"/>
  <c r="HQ1501" i="2" s="1"/>
  <c r="HQ1487" i="2"/>
  <c r="HQ1489" i="2" s="1"/>
  <c r="HQ1574" i="2"/>
  <c r="HQ1576" i="2" s="1"/>
  <c r="HQ1568" i="2"/>
  <c r="HQ1570" i="2" s="1"/>
  <c r="HQ1556" i="2"/>
  <c r="HQ1558" i="2" s="1"/>
  <c r="HQ1544" i="2"/>
  <c r="HQ1546" i="2" s="1"/>
  <c r="HQ1532" i="2"/>
  <c r="HQ1534" i="2" s="1"/>
  <c r="HQ1520" i="2"/>
  <c r="HQ1522" i="2" s="1"/>
  <c r="HQ1508" i="2"/>
  <c r="HQ1510" i="2" s="1"/>
  <c r="HQ1496" i="2"/>
  <c r="HQ1498" i="2" s="1"/>
  <c r="HQ1484" i="2"/>
  <c r="HQ1486" i="2" s="1"/>
  <c r="HQ1475" i="2"/>
  <c r="HQ1477" i="2" s="1"/>
  <c r="HQ1463" i="2"/>
  <c r="HQ1465" i="2" s="1"/>
  <c r="HQ1451" i="2"/>
  <c r="HQ1453" i="2" s="1"/>
  <c r="HQ1439" i="2"/>
  <c r="HQ1441" i="2" s="1"/>
  <c r="HQ1427" i="2"/>
  <c r="HQ1429" i="2" s="1"/>
  <c r="HQ1415" i="2"/>
  <c r="HQ1417" i="2" s="1"/>
  <c r="HQ1403" i="2"/>
  <c r="HQ1405" i="2" s="1"/>
  <c r="HQ1391" i="2"/>
  <c r="HQ1393" i="2" s="1"/>
  <c r="HQ1478" i="2"/>
  <c r="HQ1480" i="2" s="1"/>
  <c r="HQ1472" i="2"/>
  <c r="HQ1474" i="2" s="1"/>
  <c r="HQ1460" i="2"/>
  <c r="HQ1462" i="2" s="1"/>
  <c r="HQ1448" i="2"/>
  <c r="HQ1450" i="2" s="1"/>
  <c r="HQ1436" i="2"/>
  <c r="HQ1438" i="2" s="1"/>
  <c r="HQ1424" i="2"/>
  <c r="HQ1426" i="2" s="1"/>
  <c r="HQ1412" i="2"/>
  <c r="HQ1414" i="2" s="1"/>
  <c r="HQ1400" i="2"/>
  <c r="HQ1402" i="2" s="1"/>
  <c r="HQ1388" i="2"/>
  <c r="HQ1390" i="2" s="1"/>
  <c r="HQ1469" i="2"/>
  <c r="HQ1471" i="2" s="1"/>
  <c r="HQ1457" i="2"/>
  <c r="HQ1459" i="2" s="1"/>
  <c r="HQ1445" i="2"/>
  <c r="HQ1447" i="2" s="1"/>
  <c r="HQ1433" i="2"/>
  <c r="HQ1435" i="2" s="1"/>
  <c r="HQ1421" i="2"/>
  <c r="HQ1423" i="2" s="1"/>
  <c r="HQ1409" i="2"/>
  <c r="HQ1411" i="2" s="1"/>
  <c r="HQ1397" i="2"/>
  <c r="HQ1399" i="2" s="1"/>
  <c r="HQ1385" i="2"/>
  <c r="HQ1387" i="2" s="1"/>
  <c r="HQ1466" i="2"/>
  <c r="HQ1468" i="2" s="1"/>
  <c r="HQ1454" i="2"/>
  <c r="HQ1456" i="2" s="1"/>
  <c r="HQ1442" i="2"/>
  <c r="HQ1444" i="2" s="1"/>
  <c r="HQ1430" i="2"/>
  <c r="HQ1432" i="2" s="1"/>
  <c r="HQ1418" i="2"/>
  <c r="HQ1420" i="2" s="1"/>
  <c r="HQ1406" i="2"/>
  <c r="HQ1408" i="2" s="1"/>
  <c r="HQ1394" i="2"/>
  <c r="HQ1396" i="2" s="1"/>
  <c r="HQ1382" i="2"/>
  <c r="HQ1370" i="2"/>
  <c r="HQ1372" i="2" s="1"/>
  <c r="HQ1358" i="2"/>
  <c r="HQ1360" i="2" s="1"/>
  <c r="HQ1346" i="2"/>
  <c r="HQ1348" i="2" s="1"/>
  <c r="HQ1334" i="2"/>
  <c r="HQ1336" i="2" s="1"/>
  <c r="HQ1322" i="2"/>
  <c r="HQ1324" i="2" s="1"/>
  <c r="HQ1310" i="2"/>
  <c r="HQ1312" i="2" s="1"/>
  <c r="HQ1298" i="2"/>
  <c r="HQ1300" i="2" s="1"/>
  <c r="HQ1286" i="2"/>
  <c r="HQ1288" i="2" s="1"/>
  <c r="HQ1274" i="2"/>
  <c r="HQ1276" i="2" s="1"/>
  <c r="HQ1262" i="2"/>
  <c r="HQ1264" i="2" s="1"/>
  <c r="HQ1250" i="2"/>
  <c r="HQ1252" i="2" s="1"/>
  <c r="HQ1238" i="2"/>
  <c r="HQ1240" i="2" s="1"/>
  <c r="HQ1226" i="2"/>
  <c r="HQ1228" i="2" s="1"/>
  <c r="HQ1214" i="2"/>
  <c r="HQ1216" i="2" s="1"/>
  <c r="HQ1202" i="2"/>
  <c r="HQ1204" i="2" s="1"/>
  <c r="HQ1190" i="2"/>
  <c r="HQ1192" i="2" s="1"/>
  <c r="HQ1379" i="2"/>
  <c r="HQ1381" i="2" s="1"/>
  <c r="HQ1367" i="2"/>
  <c r="HQ1369" i="2" s="1"/>
  <c r="HQ1355" i="2"/>
  <c r="HQ1357" i="2" s="1"/>
  <c r="HQ1343" i="2"/>
  <c r="HQ1345" i="2" s="1"/>
  <c r="HQ1331" i="2"/>
  <c r="HQ1333" i="2" s="1"/>
  <c r="HQ1319" i="2"/>
  <c r="HQ1321" i="2" s="1"/>
  <c r="HQ1307" i="2"/>
  <c r="HQ1309" i="2" s="1"/>
  <c r="HQ1295" i="2"/>
  <c r="HQ1297" i="2" s="1"/>
  <c r="HQ1283" i="2"/>
  <c r="HQ1285" i="2" s="1"/>
  <c r="HQ1271" i="2"/>
  <c r="HQ1273" i="2" s="1"/>
  <c r="HQ1259" i="2"/>
  <c r="HQ1261" i="2" s="1"/>
  <c r="HQ1247" i="2"/>
  <c r="HQ1249" i="2" s="1"/>
  <c r="HQ1235" i="2"/>
  <c r="HQ1237" i="2" s="1"/>
  <c r="HQ1223" i="2"/>
  <c r="HQ1225" i="2" s="1"/>
  <c r="HQ1211" i="2"/>
  <c r="HQ1213" i="2" s="1"/>
  <c r="HQ1199" i="2"/>
  <c r="HQ1201" i="2" s="1"/>
  <c r="HQ1187" i="2"/>
  <c r="HQ1189" i="2" s="1"/>
  <c r="HQ1376" i="2"/>
  <c r="HQ1378" i="2" s="1"/>
  <c r="HQ1364" i="2"/>
  <c r="HQ1366" i="2" s="1"/>
  <c r="HQ1352" i="2"/>
  <c r="HQ1354" i="2" s="1"/>
  <c r="HQ1340" i="2"/>
  <c r="HQ1342" i="2" s="1"/>
  <c r="HQ1328" i="2"/>
  <c r="HQ1330" i="2" s="1"/>
  <c r="HQ1316" i="2"/>
  <c r="HQ1318" i="2" s="1"/>
  <c r="HQ1304" i="2"/>
  <c r="HQ1306" i="2" s="1"/>
  <c r="HQ1292" i="2"/>
  <c r="HQ1294" i="2" s="1"/>
  <c r="HQ1280" i="2"/>
  <c r="HQ1282" i="2" s="1"/>
  <c r="HQ1268" i="2"/>
  <c r="HQ1270" i="2" s="1"/>
  <c r="HQ1256" i="2"/>
  <c r="HQ1258" i="2" s="1"/>
  <c r="HQ1244" i="2"/>
  <c r="HQ1246" i="2" s="1"/>
  <c r="HQ1232" i="2"/>
  <c r="HQ1234" i="2" s="1"/>
  <c r="HQ1220" i="2"/>
  <c r="HQ1222" i="2" s="1"/>
  <c r="HQ1208" i="2"/>
  <c r="HQ1210" i="2" s="1"/>
  <c r="HQ1196" i="2"/>
  <c r="HQ1198" i="2" s="1"/>
  <c r="HQ1373" i="2"/>
  <c r="HQ1375" i="2" s="1"/>
  <c r="HQ1361" i="2"/>
  <c r="HQ1363" i="2" s="1"/>
  <c r="HQ1349" i="2"/>
  <c r="HQ1351" i="2" s="1"/>
  <c r="HQ1337" i="2"/>
  <c r="HQ1339" i="2" s="1"/>
  <c r="HQ1325" i="2"/>
  <c r="HQ1327" i="2" s="1"/>
  <c r="HQ1313" i="2"/>
  <c r="HQ1315" i="2" s="1"/>
  <c r="HQ1301" i="2"/>
  <c r="HQ1303" i="2" s="1"/>
  <c r="HQ1289" i="2"/>
  <c r="HQ1291" i="2" s="1"/>
  <c r="HQ1277" i="2"/>
  <c r="HQ1279" i="2" s="1"/>
  <c r="HQ1265" i="2"/>
  <c r="HQ1267" i="2" s="1"/>
  <c r="HQ1253" i="2"/>
  <c r="HQ1255" i="2" s="1"/>
  <c r="HQ1241" i="2"/>
  <c r="HQ1243" i="2" s="1"/>
  <c r="HQ1229" i="2"/>
  <c r="HQ1231" i="2" s="1"/>
  <c r="HQ1217" i="2"/>
  <c r="HQ1219" i="2" s="1"/>
  <c r="HQ1205" i="2"/>
  <c r="HQ1207" i="2" s="1"/>
  <c r="HQ1193" i="2"/>
  <c r="HQ1195" i="2" s="1"/>
  <c r="HQ1175" i="2"/>
  <c r="HQ1177" i="2" s="1"/>
  <c r="HQ1163" i="2"/>
  <c r="HQ1165" i="2" s="1"/>
  <c r="HQ1151" i="2"/>
  <c r="HQ1153" i="2" s="1"/>
  <c r="HQ1139" i="2"/>
  <c r="HQ1141" i="2" s="1"/>
  <c r="HQ1127" i="2"/>
  <c r="HQ1129" i="2" s="1"/>
  <c r="HQ1115" i="2"/>
  <c r="HQ1117" i="2" s="1"/>
  <c r="HQ1103" i="2"/>
  <c r="HQ1105" i="2" s="1"/>
  <c r="HQ1091" i="2"/>
  <c r="HQ1093" i="2" s="1"/>
  <c r="HQ1079" i="2"/>
  <c r="HQ1081" i="2" s="1"/>
  <c r="HQ1067" i="2"/>
  <c r="HQ1069" i="2" s="1"/>
  <c r="HQ1055" i="2"/>
  <c r="HQ1057" i="2" s="1"/>
  <c r="HQ1043" i="2"/>
  <c r="HQ1045" i="2" s="1"/>
  <c r="HQ1031" i="2"/>
  <c r="HQ1033" i="2" s="1"/>
  <c r="HQ1019" i="2"/>
  <c r="HQ1021" i="2" s="1"/>
  <c r="HQ1172" i="2"/>
  <c r="HQ1174" i="2" s="1"/>
  <c r="HQ1160" i="2"/>
  <c r="HQ1162" i="2" s="1"/>
  <c r="HQ1148" i="2"/>
  <c r="HQ1150" i="2" s="1"/>
  <c r="HQ1136" i="2"/>
  <c r="HQ1138" i="2" s="1"/>
  <c r="HQ1124" i="2"/>
  <c r="HQ1126" i="2" s="1"/>
  <c r="HQ1112" i="2"/>
  <c r="HQ1114" i="2" s="1"/>
  <c r="HQ1100" i="2"/>
  <c r="HQ1102" i="2" s="1"/>
  <c r="HQ1088" i="2"/>
  <c r="HQ1090" i="2" s="1"/>
  <c r="HQ1076" i="2"/>
  <c r="HQ1078" i="2" s="1"/>
  <c r="HQ1064" i="2"/>
  <c r="HQ1066" i="2" s="1"/>
  <c r="HQ1052" i="2"/>
  <c r="HQ1054" i="2" s="1"/>
  <c r="HQ1040" i="2"/>
  <c r="HQ1042" i="2" s="1"/>
  <c r="HQ1028" i="2"/>
  <c r="HQ1030" i="2" s="1"/>
  <c r="HQ1016" i="2"/>
  <c r="HQ1018" i="2" s="1"/>
  <c r="HQ1004" i="2"/>
  <c r="HQ1006" i="2" s="1"/>
  <c r="HQ1184" i="2"/>
  <c r="HQ1186" i="2" s="1"/>
  <c r="HQ1181" i="2"/>
  <c r="HQ1183" i="2" s="1"/>
  <c r="HQ1169" i="2"/>
  <c r="HQ1171" i="2" s="1"/>
  <c r="HQ1157" i="2"/>
  <c r="HQ1159" i="2" s="1"/>
  <c r="HQ1145" i="2"/>
  <c r="HQ1147" i="2" s="1"/>
  <c r="HQ1133" i="2"/>
  <c r="HQ1135" i="2" s="1"/>
  <c r="HQ1121" i="2"/>
  <c r="HQ1123" i="2" s="1"/>
  <c r="HQ1109" i="2"/>
  <c r="HQ1111" i="2" s="1"/>
  <c r="HQ1097" i="2"/>
  <c r="HQ1099" i="2" s="1"/>
  <c r="HQ1085" i="2"/>
  <c r="HQ1087" i="2" s="1"/>
  <c r="HQ1073" i="2"/>
  <c r="HQ1075" i="2" s="1"/>
  <c r="HQ1061" i="2"/>
  <c r="HQ1063" i="2" s="1"/>
  <c r="HQ1049" i="2"/>
  <c r="HQ1051" i="2" s="1"/>
  <c r="HQ1037" i="2"/>
  <c r="HQ1039" i="2" s="1"/>
  <c r="HQ1025" i="2"/>
  <c r="HQ1027" i="2" s="1"/>
  <c r="HQ1013" i="2"/>
  <c r="HQ1015" i="2" s="1"/>
  <c r="HQ1001" i="2"/>
  <c r="HQ1003" i="2" s="1"/>
  <c r="HQ989" i="2"/>
  <c r="HQ991" i="2" s="1"/>
  <c r="HQ1178" i="2"/>
  <c r="HQ1180" i="2" s="1"/>
  <c r="HQ1166" i="2"/>
  <c r="HQ1168" i="2" s="1"/>
  <c r="HQ1154" i="2"/>
  <c r="HQ1156" i="2" s="1"/>
  <c r="HQ1142" i="2"/>
  <c r="HQ1144" i="2" s="1"/>
  <c r="HQ1130" i="2"/>
  <c r="HQ1132" i="2" s="1"/>
  <c r="HQ1118" i="2"/>
  <c r="HQ1120" i="2" s="1"/>
  <c r="HQ1106" i="2"/>
  <c r="HQ1108" i="2" s="1"/>
  <c r="HQ1094" i="2"/>
  <c r="HQ1096" i="2" s="1"/>
  <c r="HQ1082" i="2"/>
  <c r="HQ1084" i="2" s="1"/>
  <c r="HQ1070" i="2"/>
  <c r="HQ1072" i="2" s="1"/>
  <c r="HQ1058" i="2"/>
  <c r="HQ1060" i="2" s="1"/>
  <c r="HQ1046" i="2"/>
  <c r="HQ1048" i="2" s="1"/>
  <c r="HQ1034" i="2"/>
  <c r="HQ1036" i="2" s="1"/>
  <c r="HQ1022" i="2"/>
  <c r="HQ1024" i="2" s="1"/>
  <c r="HQ1010" i="2"/>
  <c r="HQ1012" i="2" s="1"/>
  <c r="HQ998" i="2"/>
  <c r="HQ1000" i="2" s="1"/>
  <c r="HQ992" i="2"/>
  <c r="HQ994" i="2" s="1"/>
  <c r="HQ974" i="2"/>
  <c r="HQ976" i="2" s="1"/>
  <c r="HQ962" i="2"/>
  <c r="HQ964" i="2" s="1"/>
  <c r="HQ950" i="2"/>
  <c r="HQ952" i="2" s="1"/>
  <c r="HQ938" i="2"/>
  <c r="HQ940" i="2" s="1"/>
  <c r="HQ926" i="2"/>
  <c r="HQ928" i="2" s="1"/>
  <c r="HQ914" i="2"/>
  <c r="HQ916" i="2" s="1"/>
  <c r="HQ902" i="2"/>
  <c r="HQ904" i="2" s="1"/>
  <c r="HQ890" i="2"/>
  <c r="HQ892" i="2" s="1"/>
  <c r="HQ878" i="2"/>
  <c r="HQ880" i="2" s="1"/>
  <c r="HQ866" i="2"/>
  <c r="HQ868" i="2" s="1"/>
  <c r="HQ854" i="2"/>
  <c r="HQ856" i="2" s="1"/>
  <c r="HQ842" i="2"/>
  <c r="HQ844" i="2" s="1"/>
  <c r="HQ830" i="2"/>
  <c r="HQ832" i="2" s="1"/>
  <c r="HQ818" i="2"/>
  <c r="HQ820" i="2" s="1"/>
  <c r="HQ1007" i="2"/>
  <c r="HQ1009" i="2" s="1"/>
  <c r="HQ986" i="2"/>
  <c r="HQ988" i="2" s="1"/>
  <c r="HQ983" i="2"/>
  <c r="HQ985" i="2" s="1"/>
  <c r="HQ971" i="2"/>
  <c r="HQ973" i="2" s="1"/>
  <c r="HQ959" i="2"/>
  <c r="HQ961" i="2" s="1"/>
  <c r="HQ947" i="2"/>
  <c r="HQ949" i="2" s="1"/>
  <c r="HQ935" i="2"/>
  <c r="HQ937" i="2" s="1"/>
  <c r="HQ923" i="2"/>
  <c r="HQ925" i="2" s="1"/>
  <c r="HQ911" i="2"/>
  <c r="HQ913" i="2" s="1"/>
  <c r="HQ899" i="2"/>
  <c r="HQ901" i="2" s="1"/>
  <c r="HQ887" i="2"/>
  <c r="HQ889" i="2" s="1"/>
  <c r="HQ875" i="2"/>
  <c r="HQ877" i="2" s="1"/>
  <c r="HQ863" i="2"/>
  <c r="HQ865" i="2" s="1"/>
  <c r="HQ851" i="2"/>
  <c r="HQ853" i="2" s="1"/>
  <c r="HQ839" i="2"/>
  <c r="HQ841" i="2" s="1"/>
  <c r="HQ827" i="2"/>
  <c r="HQ829" i="2" s="1"/>
  <c r="HQ815" i="2"/>
  <c r="HQ817" i="2" s="1"/>
  <c r="HQ803" i="2"/>
  <c r="HQ805" i="2" s="1"/>
  <c r="HQ995" i="2"/>
  <c r="HQ997" i="2" s="1"/>
  <c r="HQ980" i="2"/>
  <c r="HQ982" i="2" s="1"/>
  <c r="HQ968" i="2"/>
  <c r="HQ970" i="2" s="1"/>
  <c r="HQ956" i="2"/>
  <c r="HQ958" i="2" s="1"/>
  <c r="HQ944" i="2"/>
  <c r="HQ946" i="2" s="1"/>
  <c r="HQ932" i="2"/>
  <c r="HQ934" i="2" s="1"/>
  <c r="HQ920" i="2"/>
  <c r="HQ922" i="2" s="1"/>
  <c r="HQ908" i="2"/>
  <c r="HQ910" i="2" s="1"/>
  <c r="HQ896" i="2"/>
  <c r="HQ898" i="2" s="1"/>
  <c r="HQ884" i="2"/>
  <c r="HQ886" i="2" s="1"/>
  <c r="HQ872" i="2"/>
  <c r="HQ874" i="2" s="1"/>
  <c r="HQ860" i="2"/>
  <c r="HQ862" i="2" s="1"/>
  <c r="HQ848" i="2"/>
  <c r="HQ850" i="2" s="1"/>
  <c r="HQ836" i="2"/>
  <c r="HQ838" i="2" s="1"/>
  <c r="HQ824" i="2"/>
  <c r="HQ826" i="2" s="1"/>
  <c r="HQ977" i="2"/>
  <c r="HQ979" i="2" s="1"/>
  <c r="HQ965" i="2"/>
  <c r="HQ967" i="2" s="1"/>
  <c r="HQ953" i="2"/>
  <c r="HQ955" i="2" s="1"/>
  <c r="HQ941" i="2"/>
  <c r="HQ943" i="2" s="1"/>
  <c r="HQ929" i="2"/>
  <c r="HQ931" i="2" s="1"/>
  <c r="HQ893" i="2"/>
  <c r="HQ895" i="2" s="1"/>
  <c r="HQ845" i="2"/>
  <c r="HQ847" i="2" s="1"/>
  <c r="HQ812" i="2"/>
  <c r="HQ814" i="2" s="1"/>
  <c r="HQ794" i="2"/>
  <c r="HQ796" i="2" s="1"/>
  <c r="HQ788" i="2"/>
  <c r="HQ790" i="2" s="1"/>
  <c r="HQ776" i="2"/>
  <c r="HQ778" i="2" s="1"/>
  <c r="HQ764" i="2"/>
  <c r="HQ766" i="2" s="1"/>
  <c r="HQ752" i="2"/>
  <c r="HQ754" i="2" s="1"/>
  <c r="HQ740" i="2"/>
  <c r="HQ742" i="2" s="1"/>
  <c r="HQ728" i="2"/>
  <c r="HQ730" i="2" s="1"/>
  <c r="HQ881" i="2"/>
  <c r="HQ883" i="2" s="1"/>
  <c r="HQ833" i="2"/>
  <c r="HQ835" i="2" s="1"/>
  <c r="HQ806" i="2"/>
  <c r="HQ808" i="2" s="1"/>
  <c r="HQ785" i="2"/>
  <c r="HQ787" i="2" s="1"/>
  <c r="HQ773" i="2"/>
  <c r="HQ775" i="2" s="1"/>
  <c r="HQ761" i="2"/>
  <c r="HQ763" i="2" s="1"/>
  <c r="HQ749" i="2"/>
  <c r="HQ751" i="2" s="1"/>
  <c r="HQ737" i="2"/>
  <c r="HQ739" i="2" s="1"/>
  <c r="HQ725" i="2"/>
  <c r="HQ727" i="2" s="1"/>
  <c r="HQ713" i="2"/>
  <c r="HQ715" i="2" s="1"/>
  <c r="HQ701" i="2"/>
  <c r="HQ703" i="2" s="1"/>
  <c r="HQ689" i="2"/>
  <c r="HQ691" i="2" s="1"/>
  <c r="HQ677" i="2"/>
  <c r="HQ679" i="2" s="1"/>
  <c r="HQ665" i="2"/>
  <c r="HQ667" i="2" s="1"/>
  <c r="HQ653" i="2"/>
  <c r="HQ655" i="2" s="1"/>
  <c r="HQ641" i="2"/>
  <c r="HQ643" i="2" s="1"/>
  <c r="HQ629" i="2"/>
  <c r="HQ631" i="2" s="1"/>
  <c r="HQ617" i="2"/>
  <c r="HQ619" i="2" s="1"/>
  <c r="HQ917" i="2"/>
  <c r="HQ919" i="2" s="1"/>
  <c r="HQ869" i="2"/>
  <c r="HQ871" i="2" s="1"/>
  <c r="HQ821" i="2"/>
  <c r="HQ823" i="2" s="1"/>
  <c r="HQ809" i="2"/>
  <c r="HQ811" i="2" s="1"/>
  <c r="HQ782" i="2"/>
  <c r="HQ784" i="2" s="1"/>
  <c r="HQ770" i="2"/>
  <c r="HQ772" i="2" s="1"/>
  <c r="HQ758" i="2"/>
  <c r="HQ760" i="2" s="1"/>
  <c r="HQ746" i="2"/>
  <c r="HQ748" i="2" s="1"/>
  <c r="HQ734" i="2"/>
  <c r="HQ736" i="2" s="1"/>
  <c r="HQ722" i="2"/>
  <c r="HQ724" i="2" s="1"/>
  <c r="HQ710" i="2"/>
  <c r="HQ712" i="2" s="1"/>
  <c r="HQ698" i="2"/>
  <c r="HQ700" i="2" s="1"/>
  <c r="HQ686" i="2"/>
  <c r="HQ688" i="2" s="1"/>
  <c r="HQ674" i="2"/>
  <c r="HQ676" i="2" s="1"/>
  <c r="HQ662" i="2"/>
  <c r="HQ664" i="2" s="1"/>
  <c r="HQ650" i="2"/>
  <c r="HQ652" i="2" s="1"/>
  <c r="HQ638" i="2"/>
  <c r="HQ640" i="2" s="1"/>
  <c r="HQ626" i="2"/>
  <c r="HQ628" i="2" s="1"/>
  <c r="HQ614" i="2"/>
  <c r="HQ616" i="2" s="1"/>
  <c r="HQ800" i="2"/>
  <c r="HQ802" i="2" s="1"/>
  <c r="HQ905" i="2"/>
  <c r="HQ907" i="2" s="1"/>
  <c r="HQ857" i="2"/>
  <c r="HQ859" i="2" s="1"/>
  <c r="HQ797" i="2"/>
  <c r="HQ799" i="2" s="1"/>
  <c r="HQ791" i="2"/>
  <c r="HQ793" i="2" s="1"/>
  <c r="HQ779" i="2"/>
  <c r="HQ781" i="2" s="1"/>
  <c r="HQ767" i="2"/>
  <c r="HQ769" i="2" s="1"/>
  <c r="HQ755" i="2"/>
  <c r="HQ757" i="2" s="1"/>
  <c r="HQ743" i="2"/>
  <c r="HQ745" i="2" s="1"/>
  <c r="HQ731" i="2"/>
  <c r="HQ733" i="2" s="1"/>
  <c r="HQ719" i="2"/>
  <c r="HQ721" i="2" s="1"/>
  <c r="HQ707" i="2"/>
  <c r="HQ709" i="2" s="1"/>
  <c r="HQ695" i="2"/>
  <c r="HQ697" i="2" s="1"/>
  <c r="HQ683" i="2"/>
  <c r="HQ685" i="2" s="1"/>
  <c r="HQ671" i="2"/>
  <c r="HQ673" i="2" s="1"/>
  <c r="HQ659" i="2"/>
  <c r="HQ661" i="2" s="1"/>
  <c r="HQ647" i="2"/>
  <c r="HQ649" i="2" s="1"/>
  <c r="HQ635" i="2"/>
  <c r="HQ637" i="2" s="1"/>
  <c r="HQ623" i="2"/>
  <c r="HQ625" i="2" s="1"/>
  <c r="HQ602" i="2"/>
  <c r="HQ604" i="2" s="1"/>
  <c r="HQ590" i="2"/>
  <c r="HQ592" i="2" s="1"/>
  <c r="HQ578" i="2"/>
  <c r="HQ580" i="2" s="1"/>
  <c r="HQ566" i="2"/>
  <c r="HQ568" i="2" s="1"/>
  <c r="HQ554" i="2"/>
  <c r="HQ556" i="2" s="1"/>
  <c r="HQ542" i="2"/>
  <c r="HQ544" i="2" s="1"/>
  <c r="HQ530" i="2"/>
  <c r="HQ532" i="2" s="1"/>
  <c r="HQ518" i="2"/>
  <c r="HQ520" i="2" s="1"/>
  <c r="HQ506" i="2"/>
  <c r="HQ508" i="2" s="1"/>
  <c r="HQ494" i="2"/>
  <c r="HQ496" i="2" s="1"/>
  <c r="HQ482" i="2"/>
  <c r="HQ484" i="2" s="1"/>
  <c r="HQ470" i="2"/>
  <c r="HQ472" i="2" s="1"/>
  <c r="HQ458" i="2"/>
  <c r="HQ460" i="2" s="1"/>
  <c r="HQ446" i="2"/>
  <c r="HQ448" i="2" s="1"/>
  <c r="HQ692" i="2"/>
  <c r="HQ694" i="2" s="1"/>
  <c r="HQ644" i="2"/>
  <c r="HQ646" i="2" s="1"/>
  <c r="HQ620" i="2"/>
  <c r="HQ622" i="2" s="1"/>
  <c r="HQ611" i="2"/>
  <c r="HQ613" i="2" s="1"/>
  <c r="HQ599" i="2"/>
  <c r="HQ601" i="2" s="1"/>
  <c r="HQ587" i="2"/>
  <c r="HQ589" i="2" s="1"/>
  <c r="HQ575" i="2"/>
  <c r="HQ577" i="2" s="1"/>
  <c r="HQ563" i="2"/>
  <c r="HQ565" i="2" s="1"/>
  <c r="HQ551" i="2"/>
  <c r="HQ553" i="2" s="1"/>
  <c r="HQ539" i="2"/>
  <c r="HQ541" i="2" s="1"/>
  <c r="HQ527" i="2"/>
  <c r="HQ529" i="2" s="1"/>
  <c r="HQ515" i="2"/>
  <c r="HQ517" i="2" s="1"/>
  <c r="HQ503" i="2"/>
  <c r="HQ505" i="2" s="1"/>
  <c r="HQ491" i="2"/>
  <c r="HQ493" i="2" s="1"/>
  <c r="HQ479" i="2"/>
  <c r="HQ481" i="2" s="1"/>
  <c r="HQ467" i="2"/>
  <c r="HQ469" i="2" s="1"/>
  <c r="HQ455" i="2"/>
  <c r="HQ457" i="2" s="1"/>
  <c r="HQ443" i="2"/>
  <c r="HQ445" i="2" s="1"/>
  <c r="HQ680" i="2"/>
  <c r="HQ682" i="2" s="1"/>
  <c r="HQ608" i="2"/>
  <c r="HQ610" i="2" s="1"/>
  <c r="HQ596" i="2"/>
  <c r="HQ598" i="2" s="1"/>
  <c r="HQ584" i="2"/>
  <c r="HQ586" i="2" s="1"/>
  <c r="HQ572" i="2"/>
  <c r="HQ574" i="2" s="1"/>
  <c r="HQ560" i="2"/>
  <c r="HQ562" i="2" s="1"/>
  <c r="HQ548" i="2"/>
  <c r="HQ550" i="2" s="1"/>
  <c r="HQ536" i="2"/>
  <c r="HQ538" i="2" s="1"/>
  <c r="HQ524" i="2"/>
  <c r="HQ526" i="2" s="1"/>
  <c r="HQ512" i="2"/>
  <c r="HQ514" i="2" s="1"/>
  <c r="HQ500" i="2"/>
  <c r="HQ502" i="2" s="1"/>
  <c r="HQ488" i="2"/>
  <c r="HQ490" i="2" s="1"/>
  <c r="HQ476" i="2"/>
  <c r="HQ478" i="2" s="1"/>
  <c r="HQ464" i="2"/>
  <c r="HQ466" i="2" s="1"/>
  <c r="HQ452" i="2"/>
  <c r="HQ454" i="2" s="1"/>
  <c r="HQ716" i="2"/>
  <c r="HQ718" i="2" s="1"/>
  <c r="HQ668" i="2"/>
  <c r="HQ670" i="2" s="1"/>
  <c r="HQ605" i="2"/>
  <c r="HQ607" i="2" s="1"/>
  <c r="HQ593" i="2"/>
  <c r="HQ595" i="2" s="1"/>
  <c r="HQ581" i="2"/>
  <c r="HQ583" i="2" s="1"/>
  <c r="HQ569" i="2"/>
  <c r="HQ571" i="2" s="1"/>
  <c r="HQ557" i="2"/>
  <c r="HQ559" i="2" s="1"/>
  <c r="HQ545" i="2"/>
  <c r="HQ547" i="2" s="1"/>
  <c r="HQ533" i="2"/>
  <c r="HQ535" i="2" s="1"/>
  <c r="HQ521" i="2"/>
  <c r="HQ523" i="2" s="1"/>
  <c r="HQ509" i="2"/>
  <c r="HQ511" i="2" s="1"/>
  <c r="HQ497" i="2"/>
  <c r="HQ499" i="2" s="1"/>
  <c r="HQ485" i="2"/>
  <c r="HQ487" i="2" s="1"/>
  <c r="HQ473" i="2"/>
  <c r="HQ475" i="2" s="1"/>
  <c r="HQ461" i="2"/>
  <c r="HQ463" i="2" s="1"/>
  <c r="HQ449" i="2"/>
  <c r="HQ451" i="2" s="1"/>
  <c r="HQ704" i="2"/>
  <c r="HQ706" i="2" s="1"/>
  <c r="HQ656" i="2"/>
  <c r="HQ658" i="2" s="1"/>
  <c r="HQ632" i="2"/>
  <c r="HQ634" i="2" s="1"/>
  <c r="HQ437" i="2"/>
  <c r="HQ439" i="2" s="1"/>
  <c r="HQ425" i="2"/>
  <c r="HQ427" i="2" s="1"/>
  <c r="HQ413" i="2"/>
  <c r="HQ415" i="2" s="1"/>
  <c r="HQ401" i="2"/>
  <c r="HQ403" i="2" s="1"/>
  <c r="HQ389" i="2"/>
  <c r="HQ391" i="2" s="1"/>
  <c r="HQ377" i="2"/>
  <c r="HQ379" i="2" s="1"/>
  <c r="HQ365" i="2"/>
  <c r="HQ367" i="2" s="1"/>
  <c r="HQ353" i="2"/>
  <c r="HQ355" i="2" s="1"/>
  <c r="HQ341" i="2"/>
  <c r="HQ343" i="2" s="1"/>
  <c r="HQ329" i="2"/>
  <c r="HQ331" i="2" s="1"/>
  <c r="HQ317" i="2"/>
  <c r="HQ319" i="2" s="1"/>
  <c r="HQ305" i="2"/>
  <c r="HQ307" i="2" s="1"/>
  <c r="HQ293" i="2"/>
  <c r="HQ295" i="2" s="1"/>
  <c r="HQ281" i="2"/>
  <c r="HQ283" i="2" s="1"/>
  <c r="HQ269" i="2"/>
  <c r="HQ271" i="2" s="1"/>
  <c r="HQ257" i="2"/>
  <c r="HQ259" i="2" s="1"/>
  <c r="HQ434" i="2"/>
  <c r="HQ436" i="2" s="1"/>
  <c r="HQ422" i="2"/>
  <c r="HQ424" i="2" s="1"/>
  <c r="HQ410" i="2"/>
  <c r="HQ412" i="2" s="1"/>
  <c r="HQ398" i="2"/>
  <c r="HQ400" i="2" s="1"/>
  <c r="HQ386" i="2"/>
  <c r="HQ388" i="2" s="1"/>
  <c r="HQ374" i="2"/>
  <c r="HQ376" i="2" s="1"/>
  <c r="HQ362" i="2"/>
  <c r="HQ364" i="2" s="1"/>
  <c r="HQ350" i="2"/>
  <c r="HQ352" i="2" s="1"/>
  <c r="HQ338" i="2"/>
  <c r="HQ340" i="2" s="1"/>
  <c r="HQ326" i="2"/>
  <c r="HQ328" i="2" s="1"/>
  <c r="HQ314" i="2"/>
  <c r="HQ316" i="2" s="1"/>
  <c r="HQ302" i="2"/>
  <c r="HQ304" i="2" s="1"/>
  <c r="HQ290" i="2"/>
  <c r="HQ292" i="2" s="1"/>
  <c r="HQ278" i="2"/>
  <c r="HQ280" i="2" s="1"/>
  <c r="HQ266" i="2"/>
  <c r="HQ268" i="2" s="1"/>
  <c r="HQ254" i="2"/>
  <c r="HQ256" i="2" s="1"/>
  <c r="HQ440" i="2"/>
  <c r="HQ442" i="2" s="1"/>
  <c r="HQ431" i="2"/>
  <c r="HQ433" i="2" s="1"/>
  <c r="HQ419" i="2"/>
  <c r="HQ421" i="2" s="1"/>
  <c r="HQ407" i="2"/>
  <c r="HQ409" i="2" s="1"/>
  <c r="HQ395" i="2"/>
  <c r="HQ397" i="2" s="1"/>
  <c r="HQ383" i="2"/>
  <c r="HQ385" i="2" s="1"/>
  <c r="HQ371" i="2"/>
  <c r="HQ373" i="2" s="1"/>
  <c r="HQ359" i="2"/>
  <c r="HQ361" i="2" s="1"/>
  <c r="HQ347" i="2"/>
  <c r="HQ349" i="2" s="1"/>
  <c r="HQ335" i="2"/>
  <c r="HQ337" i="2" s="1"/>
  <c r="HQ323" i="2"/>
  <c r="HQ325" i="2" s="1"/>
  <c r="HQ311" i="2"/>
  <c r="HQ313" i="2" s="1"/>
  <c r="HQ299" i="2"/>
  <c r="HQ301" i="2" s="1"/>
  <c r="HQ287" i="2"/>
  <c r="HQ289" i="2" s="1"/>
  <c r="HQ275" i="2"/>
  <c r="HQ277" i="2" s="1"/>
  <c r="HQ263" i="2"/>
  <c r="HQ265" i="2" s="1"/>
  <c r="HQ251" i="2"/>
  <c r="HQ253" i="2" s="1"/>
  <c r="HQ428" i="2"/>
  <c r="HQ430" i="2" s="1"/>
  <c r="HQ416" i="2"/>
  <c r="HQ418" i="2" s="1"/>
  <c r="HQ404" i="2"/>
  <c r="HQ406" i="2" s="1"/>
  <c r="HQ392" i="2"/>
  <c r="HQ394" i="2" s="1"/>
  <c r="HQ380" i="2"/>
  <c r="HQ382" i="2" s="1"/>
  <c r="HQ368" i="2"/>
  <c r="HQ370" i="2" s="1"/>
  <c r="HQ356" i="2"/>
  <c r="HQ358" i="2" s="1"/>
  <c r="HQ344" i="2"/>
  <c r="HQ346" i="2" s="1"/>
  <c r="HQ332" i="2"/>
  <c r="HQ334" i="2" s="1"/>
  <c r="HQ320" i="2"/>
  <c r="HQ322" i="2" s="1"/>
  <c r="HQ308" i="2"/>
  <c r="HQ310" i="2" s="1"/>
  <c r="HQ296" i="2"/>
  <c r="HQ298" i="2" s="1"/>
  <c r="HQ239" i="2"/>
  <c r="HQ241" i="2" s="1"/>
  <c r="HQ227" i="2"/>
  <c r="HQ229" i="2" s="1"/>
  <c r="HQ215" i="2"/>
  <c r="HQ217" i="2" s="1"/>
  <c r="HQ203" i="2"/>
  <c r="HQ205" i="2" s="1"/>
  <c r="HQ191" i="2"/>
  <c r="HQ193" i="2" s="1"/>
  <c r="HQ179" i="2"/>
  <c r="HQ181" i="2" s="1"/>
  <c r="HQ167" i="2"/>
  <c r="HQ169" i="2" s="1"/>
  <c r="HQ155" i="2"/>
  <c r="HQ157" i="2" s="1"/>
  <c r="HQ143" i="2"/>
  <c r="HQ145" i="2" s="1"/>
  <c r="HQ131" i="2"/>
  <c r="HQ133" i="2" s="1"/>
  <c r="HQ119" i="2"/>
  <c r="HQ121" i="2" s="1"/>
  <c r="HQ107" i="2"/>
  <c r="HQ109" i="2" s="1"/>
  <c r="HQ95" i="2"/>
  <c r="HQ97" i="2" s="1"/>
  <c r="HQ83" i="2"/>
  <c r="HQ85" i="2" s="1"/>
  <c r="HQ71" i="2"/>
  <c r="HQ73" i="2" s="1"/>
  <c r="HQ248" i="2"/>
  <c r="HQ250" i="2" s="1"/>
  <c r="HQ236" i="2"/>
  <c r="HQ238" i="2" s="1"/>
  <c r="HQ224" i="2"/>
  <c r="HQ226" i="2" s="1"/>
  <c r="HQ212" i="2"/>
  <c r="HQ214" i="2" s="1"/>
  <c r="HQ200" i="2"/>
  <c r="HQ202" i="2" s="1"/>
  <c r="HQ188" i="2"/>
  <c r="HQ190" i="2" s="1"/>
  <c r="HQ272" i="2"/>
  <c r="HQ274" i="2" s="1"/>
  <c r="HQ245" i="2"/>
  <c r="HQ247" i="2" s="1"/>
  <c r="HQ233" i="2"/>
  <c r="HQ235" i="2" s="1"/>
  <c r="HQ221" i="2"/>
  <c r="HQ223" i="2" s="1"/>
  <c r="HQ209" i="2"/>
  <c r="HQ211" i="2" s="1"/>
  <c r="HQ197" i="2"/>
  <c r="HQ199" i="2" s="1"/>
  <c r="HQ185" i="2"/>
  <c r="HQ187" i="2" s="1"/>
  <c r="HQ173" i="2"/>
  <c r="HQ175" i="2" s="1"/>
  <c r="HQ161" i="2"/>
  <c r="HQ163" i="2" s="1"/>
  <c r="HQ149" i="2"/>
  <c r="HQ151" i="2" s="1"/>
  <c r="HQ137" i="2"/>
  <c r="HQ139" i="2" s="1"/>
  <c r="HQ125" i="2"/>
  <c r="HQ127" i="2" s="1"/>
  <c r="HQ113" i="2"/>
  <c r="HQ115" i="2" s="1"/>
  <c r="HQ101" i="2"/>
  <c r="HQ103" i="2" s="1"/>
  <c r="HQ89" i="2"/>
  <c r="HQ91" i="2" s="1"/>
  <c r="HQ77" i="2"/>
  <c r="HQ79" i="2" s="1"/>
  <c r="HQ284" i="2"/>
  <c r="HQ286" i="2" s="1"/>
  <c r="HQ260" i="2"/>
  <c r="HQ262" i="2" s="1"/>
  <c r="HQ242" i="2"/>
  <c r="HQ244" i="2" s="1"/>
  <c r="HQ230" i="2"/>
  <c r="HQ232" i="2" s="1"/>
  <c r="HQ218" i="2"/>
  <c r="HQ220" i="2" s="1"/>
  <c r="HQ206" i="2"/>
  <c r="HQ208" i="2" s="1"/>
  <c r="HQ194" i="2"/>
  <c r="HQ196" i="2" s="1"/>
  <c r="HQ182" i="2"/>
  <c r="HQ184" i="2" s="1"/>
  <c r="HQ170" i="2"/>
  <c r="HQ172" i="2" s="1"/>
  <c r="HQ146" i="2"/>
  <c r="HQ148" i="2" s="1"/>
  <c r="HQ122" i="2"/>
  <c r="HQ124" i="2" s="1"/>
  <c r="HQ74" i="2"/>
  <c r="HQ76" i="2" s="1"/>
  <c r="HQ65" i="2"/>
  <c r="HQ67" i="2" s="1"/>
  <c r="HQ26" i="2"/>
  <c r="HQ28" i="2" s="1"/>
  <c r="HQ14" i="2"/>
  <c r="HQ16" i="2" s="1"/>
  <c r="HQ62" i="2"/>
  <c r="HQ64" i="2" s="1"/>
  <c r="HQ50" i="2"/>
  <c r="HQ52" i="2" s="1"/>
  <c r="HQ38" i="2"/>
  <c r="HQ40" i="2" s="1"/>
  <c r="HQ152" i="2"/>
  <c r="HQ154" i="2" s="1"/>
  <c r="HQ128" i="2"/>
  <c r="HQ130" i="2" s="1"/>
  <c r="HQ104" i="2"/>
  <c r="HQ106" i="2" s="1"/>
  <c r="HQ92" i="2"/>
  <c r="HQ94" i="2" s="1"/>
  <c r="HQ68" i="2"/>
  <c r="HQ70" i="2" s="1"/>
  <c r="HQ23" i="2"/>
  <c r="HQ25" i="2" s="1"/>
  <c r="HQ11" i="2"/>
  <c r="HQ13" i="2" s="1"/>
  <c r="HQ59" i="2"/>
  <c r="HQ61" i="2" s="1"/>
  <c r="HQ47" i="2"/>
  <c r="HQ49" i="2" s="1"/>
  <c r="HQ35" i="2"/>
  <c r="HQ37" i="2" s="1"/>
  <c r="HQ2" i="2"/>
  <c r="HQ176" i="2"/>
  <c r="HQ178" i="2" s="1"/>
  <c r="HQ158" i="2"/>
  <c r="HQ160" i="2" s="1"/>
  <c r="HQ134" i="2"/>
  <c r="HQ136" i="2" s="1"/>
  <c r="HQ110" i="2"/>
  <c r="HQ112" i="2" s="1"/>
  <c r="HQ98" i="2"/>
  <c r="HQ100" i="2" s="1"/>
  <c r="HQ86" i="2"/>
  <c r="HQ88" i="2" s="1"/>
  <c r="HQ32" i="2"/>
  <c r="HQ34" i="2" s="1"/>
  <c r="HQ20" i="2"/>
  <c r="HQ22" i="2" s="1"/>
  <c r="HQ8" i="2"/>
  <c r="HQ10" i="2" s="1"/>
  <c r="HQ56" i="2"/>
  <c r="HQ58" i="2" s="1"/>
  <c r="HQ44" i="2"/>
  <c r="HQ46" i="2" s="1"/>
  <c r="HQ41" i="2"/>
  <c r="HQ43" i="2" s="1"/>
  <c r="HQ164" i="2"/>
  <c r="HQ166" i="2" s="1"/>
  <c r="HQ140" i="2"/>
  <c r="HQ142" i="2" s="1"/>
  <c r="HQ116" i="2"/>
  <c r="HQ118" i="2" s="1"/>
  <c r="HQ80" i="2"/>
  <c r="HQ82" i="2" s="1"/>
  <c r="HQ29" i="2"/>
  <c r="HQ31" i="2" s="1"/>
  <c r="HQ17" i="2"/>
  <c r="HQ19" i="2" s="1"/>
  <c r="HQ5" i="2"/>
  <c r="HQ7" i="2" s="1"/>
  <c r="HQ53" i="2"/>
  <c r="HQ55" i="2" s="1"/>
  <c r="HQ1696" i="2"/>
  <c r="HQ2044" i="2"/>
  <c r="HQ2041" i="2"/>
  <c r="HQ1384" i="2"/>
  <c r="HR1" i="2"/>
  <c r="HN4" i="2"/>
  <c r="A20" i="8"/>
  <c r="HQ1984" i="2" l="1"/>
  <c r="HR2057" i="2"/>
  <c r="HR2059" i="2" s="1"/>
  <c r="HR2051" i="2"/>
  <c r="HR2053" i="2" s="1"/>
  <c r="HR2048" i="2"/>
  <c r="HR2050" i="2" s="1"/>
  <c r="HR2042" i="2"/>
  <c r="HR2044" i="2" s="1"/>
  <c r="HR1958" i="2"/>
  <c r="HR1960" i="2" s="1"/>
  <c r="HR1946" i="2"/>
  <c r="HR1948" i="2" s="1"/>
  <c r="HR2054" i="2"/>
  <c r="HR2056" i="2" s="1"/>
  <c r="HR2036" i="2"/>
  <c r="HR2038" i="2" s="1"/>
  <c r="HR2033" i="2"/>
  <c r="HR2035" i="2" s="1"/>
  <c r="HR2030" i="2"/>
  <c r="HR2032" i="2" s="1"/>
  <c r="HR2027" i="2"/>
  <c r="HR2029" i="2" s="1"/>
  <c r="HR2024" i="2"/>
  <c r="HR2026" i="2" s="1"/>
  <c r="HR2021" i="2"/>
  <c r="HR2023" i="2" s="1"/>
  <c r="HR2018" i="2"/>
  <c r="HR2020" i="2" s="1"/>
  <c r="HR2015" i="2"/>
  <c r="HR2017" i="2" s="1"/>
  <c r="HR2012" i="2"/>
  <c r="HR2014" i="2" s="1"/>
  <c r="HR2009" i="2"/>
  <c r="HR2011" i="2" s="1"/>
  <c r="HR2006" i="2"/>
  <c r="HR2008" i="2" s="1"/>
  <c r="HR2003" i="2"/>
  <c r="HR2005" i="2" s="1"/>
  <c r="HR2000" i="2"/>
  <c r="HR2002" i="2" s="1"/>
  <c r="HR1997" i="2"/>
  <c r="HR1999" i="2" s="1"/>
  <c r="HR1994" i="2"/>
  <c r="HR1996" i="2" s="1"/>
  <c r="HR1991" i="2"/>
  <c r="HR1993" i="2" s="1"/>
  <c r="HR1988" i="2"/>
  <c r="HR1990" i="2" s="1"/>
  <c r="HR1985" i="2"/>
  <c r="HR1987" i="2" s="1"/>
  <c r="HR1982" i="2"/>
  <c r="HR1979" i="2"/>
  <c r="HR1981" i="2" s="1"/>
  <c r="HR1976" i="2"/>
  <c r="HR1978" i="2" s="1"/>
  <c r="HR1973" i="2"/>
  <c r="HR1975" i="2" s="1"/>
  <c r="HR1970" i="2"/>
  <c r="HR1972" i="2" s="1"/>
  <c r="HR1967" i="2"/>
  <c r="HR1969" i="2" s="1"/>
  <c r="HR1964" i="2"/>
  <c r="HR1966" i="2" s="1"/>
  <c r="HR1961" i="2"/>
  <c r="HR1963" i="2" s="1"/>
  <c r="HR2045" i="2"/>
  <c r="HR2047" i="2" s="1"/>
  <c r="HR2039" i="2"/>
  <c r="HR2041" i="2" s="1"/>
  <c r="HR1940" i="2"/>
  <c r="HR1942" i="2" s="1"/>
  <c r="HR1928" i="2"/>
  <c r="HR1930" i="2" s="1"/>
  <c r="HR1919" i="2"/>
  <c r="HR1921" i="2" s="1"/>
  <c r="HR1916" i="2"/>
  <c r="HR1918" i="2" s="1"/>
  <c r="HR1913" i="2"/>
  <c r="HR1915" i="2" s="1"/>
  <c r="HR1901" i="2"/>
  <c r="HR1903" i="2" s="1"/>
  <c r="HR1889" i="2"/>
  <c r="HR1891" i="2" s="1"/>
  <c r="HR1877" i="2"/>
  <c r="HR1879" i="2" s="1"/>
  <c r="HR1949" i="2"/>
  <c r="HR1951" i="2" s="1"/>
  <c r="HR1931" i="2"/>
  <c r="HR1933" i="2" s="1"/>
  <c r="HR1922" i="2"/>
  <c r="HR1924" i="2" s="1"/>
  <c r="HR1898" i="2"/>
  <c r="HR1900" i="2" s="1"/>
  <c r="HR1886" i="2"/>
  <c r="HR1888" i="2" s="1"/>
  <c r="HR1874" i="2"/>
  <c r="HR1876" i="2" s="1"/>
  <c r="HR1955" i="2"/>
  <c r="HR1957" i="2" s="1"/>
  <c r="HR1943" i="2"/>
  <c r="HR1945" i="2" s="1"/>
  <c r="HR1937" i="2"/>
  <c r="HR1939" i="2" s="1"/>
  <c r="HR1895" i="2"/>
  <c r="HR1897" i="2" s="1"/>
  <c r="HR1883" i="2"/>
  <c r="HR1885" i="2" s="1"/>
  <c r="HR1871" i="2"/>
  <c r="HR1873" i="2" s="1"/>
  <c r="HR1859" i="2"/>
  <c r="HR1861" i="2" s="1"/>
  <c r="HR1952" i="2"/>
  <c r="HR1954" i="2" s="1"/>
  <c r="HR1934" i="2"/>
  <c r="HR1936" i="2" s="1"/>
  <c r="HR1925" i="2"/>
  <c r="HR1927" i="2" s="1"/>
  <c r="HR1910" i="2"/>
  <c r="HR1912" i="2" s="1"/>
  <c r="HR1892" i="2"/>
  <c r="HR1894" i="2" s="1"/>
  <c r="HR1862" i="2"/>
  <c r="HR1864" i="2" s="1"/>
  <c r="HR1856" i="2"/>
  <c r="HR1858" i="2" s="1"/>
  <c r="HR1844" i="2"/>
  <c r="HR1846" i="2" s="1"/>
  <c r="HR1832" i="2"/>
  <c r="HR1834" i="2" s="1"/>
  <c r="HR1820" i="2"/>
  <c r="HR1822" i="2" s="1"/>
  <c r="HR1808" i="2"/>
  <c r="HR1810" i="2" s="1"/>
  <c r="HR1796" i="2"/>
  <c r="HR1798" i="2" s="1"/>
  <c r="HR1880" i="2"/>
  <c r="HR1882" i="2" s="1"/>
  <c r="HR1865" i="2"/>
  <c r="HR1867" i="2" s="1"/>
  <c r="HR1841" i="2"/>
  <c r="HR1843" i="2" s="1"/>
  <c r="HR1829" i="2"/>
  <c r="HR1831" i="2" s="1"/>
  <c r="HR1817" i="2"/>
  <c r="HR1819" i="2" s="1"/>
  <c r="HR1805" i="2"/>
  <c r="HR1807" i="2" s="1"/>
  <c r="HR1793" i="2"/>
  <c r="HR1795" i="2" s="1"/>
  <c r="HR1853" i="2"/>
  <c r="HR1855" i="2" s="1"/>
  <c r="HR1850" i="2"/>
  <c r="HR1852" i="2" s="1"/>
  <c r="HR1838" i="2"/>
  <c r="HR1840" i="2" s="1"/>
  <c r="HR1826" i="2"/>
  <c r="HR1828" i="2" s="1"/>
  <c r="HR1814" i="2"/>
  <c r="HR1816" i="2" s="1"/>
  <c r="HR1802" i="2"/>
  <c r="HR1804" i="2" s="1"/>
  <c r="HR1790" i="2"/>
  <c r="HR1792" i="2" s="1"/>
  <c r="HR1778" i="2"/>
  <c r="HR1780" i="2" s="1"/>
  <c r="HR1907" i="2"/>
  <c r="HR1909" i="2" s="1"/>
  <c r="HR1904" i="2"/>
  <c r="HR1906" i="2" s="1"/>
  <c r="HR1868" i="2"/>
  <c r="HR1870" i="2" s="1"/>
  <c r="HR1847" i="2"/>
  <c r="HR1849" i="2" s="1"/>
  <c r="HR1835" i="2"/>
  <c r="HR1837" i="2" s="1"/>
  <c r="HR1823" i="2"/>
  <c r="HR1825" i="2" s="1"/>
  <c r="HR1811" i="2"/>
  <c r="HR1813" i="2" s="1"/>
  <c r="HR1799" i="2"/>
  <c r="HR1801" i="2" s="1"/>
  <c r="HR1787" i="2"/>
  <c r="HR1789" i="2" s="1"/>
  <c r="HR1775" i="2"/>
  <c r="HR1777" i="2" s="1"/>
  <c r="HR1754" i="2"/>
  <c r="HR1756" i="2" s="1"/>
  <c r="HR1742" i="2"/>
  <c r="HR1744" i="2" s="1"/>
  <c r="HR1730" i="2"/>
  <c r="HR1732" i="2" s="1"/>
  <c r="HR1718" i="2"/>
  <c r="HR1720" i="2" s="1"/>
  <c r="HR1706" i="2"/>
  <c r="HR1708" i="2" s="1"/>
  <c r="HR1694" i="2"/>
  <c r="HR1696" i="2" s="1"/>
  <c r="HR1682" i="2"/>
  <c r="HR1684" i="2" s="1"/>
  <c r="HR1769" i="2"/>
  <c r="HR1771" i="2" s="1"/>
  <c r="HR1766" i="2"/>
  <c r="HR1768" i="2" s="1"/>
  <c r="HR1751" i="2"/>
  <c r="HR1753" i="2" s="1"/>
  <c r="HR1739" i="2"/>
  <c r="HR1741" i="2" s="1"/>
  <c r="HR1727" i="2"/>
  <c r="HR1729" i="2" s="1"/>
  <c r="HR1715" i="2"/>
  <c r="HR1717" i="2" s="1"/>
  <c r="HR1703" i="2"/>
  <c r="HR1705" i="2" s="1"/>
  <c r="HR1691" i="2"/>
  <c r="HR1693" i="2" s="1"/>
  <c r="HR1679" i="2"/>
  <c r="HR1681" i="2" s="1"/>
  <c r="HR1784" i="2"/>
  <c r="HR1786" i="2" s="1"/>
  <c r="HR1763" i="2"/>
  <c r="HR1765" i="2" s="1"/>
  <c r="HR1760" i="2"/>
  <c r="HR1762" i="2" s="1"/>
  <c r="HR1748" i="2"/>
  <c r="HR1750" i="2" s="1"/>
  <c r="HR1736" i="2"/>
  <c r="HR1738" i="2" s="1"/>
  <c r="HR1724" i="2"/>
  <c r="HR1726" i="2" s="1"/>
  <c r="HR1712" i="2"/>
  <c r="HR1714" i="2" s="1"/>
  <c r="HR1700" i="2"/>
  <c r="HR1702" i="2" s="1"/>
  <c r="HR1688" i="2"/>
  <c r="HR1690" i="2" s="1"/>
  <c r="HR1781" i="2"/>
  <c r="HR1783" i="2" s="1"/>
  <c r="HR1772" i="2"/>
  <c r="HR1774" i="2" s="1"/>
  <c r="HR1757" i="2"/>
  <c r="HR1759" i="2" s="1"/>
  <c r="HR1745" i="2"/>
  <c r="HR1747" i="2" s="1"/>
  <c r="HR1733" i="2"/>
  <c r="HR1735" i="2" s="1"/>
  <c r="HR1721" i="2"/>
  <c r="HR1723" i="2" s="1"/>
  <c r="HR1709" i="2"/>
  <c r="HR1711" i="2" s="1"/>
  <c r="HR1697" i="2"/>
  <c r="HR1699" i="2" s="1"/>
  <c r="HR1685" i="2"/>
  <c r="HR1687" i="2" s="1"/>
  <c r="HR1670" i="2"/>
  <c r="HR1672" i="2" s="1"/>
  <c r="HR1664" i="2"/>
  <c r="HR1666" i="2" s="1"/>
  <c r="HR1652" i="2"/>
  <c r="HR1654" i="2" s="1"/>
  <c r="HR1640" i="2"/>
  <c r="HR1642" i="2" s="1"/>
  <c r="HR1628" i="2"/>
  <c r="HR1630" i="2" s="1"/>
  <c r="HR1616" i="2"/>
  <c r="HR1618" i="2" s="1"/>
  <c r="HR1604" i="2"/>
  <c r="HR1606" i="2" s="1"/>
  <c r="HR1592" i="2"/>
  <c r="HR1594" i="2" s="1"/>
  <c r="HR1580" i="2"/>
  <c r="HR1582" i="2" s="1"/>
  <c r="HR1661" i="2"/>
  <c r="HR1663" i="2" s="1"/>
  <c r="HR1649" i="2"/>
  <c r="HR1651" i="2" s="1"/>
  <c r="HR1637" i="2"/>
  <c r="HR1639" i="2" s="1"/>
  <c r="HR1625" i="2"/>
  <c r="HR1627" i="2" s="1"/>
  <c r="HR1613" i="2"/>
  <c r="HR1615" i="2" s="1"/>
  <c r="HR1601" i="2"/>
  <c r="HR1603" i="2" s="1"/>
  <c r="HR1589" i="2"/>
  <c r="HR1591" i="2" s="1"/>
  <c r="HR1658" i="2"/>
  <c r="HR1660" i="2" s="1"/>
  <c r="HR1646" i="2"/>
  <c r="HR1648" i="2" s="1"/>
  <c r="HR1634" i="2"/>
  <c r="HR1636" i="2" s="1"/>
  <c r="HR1622" i="2"/>
  <c r="HR1624" i="2" s="1"/>
  <c r="HR1610" i="2"/>
  <c r="HR1612" i="2" s="1"/>
  <c r="HR1598" i="2"/>
  <c r="HR1600" i="2" s="1"/>
  <c r="HR1586" i="2"/>
  <c r="HR1588" i="2" s="1"/>
  <c r="HR1676" i="2"/>
  <c r="HR1678" i="2" s="1"/>
  <c r="HR1673" i="2"/>
  <c r="HR1675" i="2" s="1"/>
  <c r="HR1667" i="2"/>
  <c r="HR1669" i="2" s="1"/>
  <c r="HR1655" i="2"/>
  <c r="HR1657" i="2" s="1"/>
  <c r="HR1643" i="2"/>
  <c r="HR1645" i="2" s="1"/>
  <c r="HR1631" i="2"/>
  <c r="HR1633" i="2" s="1"/>
  <c r="HR1619" i="2"/>
  <c r="HR1621" i="2" s="1"/>
  <c r="HR1607" i="2"/>
  <c r="HR1609" i="2" s="1"/>
  <c r="HR1595" i="2"/>
  <c r="HR1597" i="2" s="1"/>
  <c r="HR1583" i="2"/>
  <c r="HR1585" i="2" s="1"/>
  <c r="HR1562" i="2"/>
  <c r="HR1564" i="2" s="1"/>
  <c r="HR1550" i="2"/>
  <c r="HR1552" i="2" s="1"/>
  <c r="HR1538" i="2"/>
  <c r="HR1540" i="2" s="1"/>
  <c r="HR1526" i="2"/>
  <c r="HR1528" i="2" s="1"/>
  <c r="HR1514" i="2"/>
  <c r="HR1516" i="2" s="1"/>
  <c r="HR1502" i="2"/>
  <c r="HR1504" i="2" s="1"/>
  <c r="HR1490" i="2"/>
  <c r="HR1492" i="2" s="1"/>
  <c r="HR1571" i="2"/>
  <c r="HR1573" i="2" s="1"/>
  <c r="HR1559" i="2"/>
  <c r="HR1561" i="2" s="1"/>
  <c r="HR1547" i="2"/>
  <c r="HR1549" i="2" s="1"/>
  <c r="HR1535" i="2"/>
  <c r="HR1537" i="2" s="1"/>
  <c r="HR1523" i="2"/>
  <c r="HR1525" i="2" s="1"/>
  <c r="HR1511" i="2"/>
  <c r="HR1513" i="2" s="1"/>
  <c r="HR1499" i="2"/>
  <c r="HR1501" i="2" s="1"/>
  <c r="HR1574" i="2"/>
  <c r="HR1576" i="2" s="1"/>
  <c r="HR1568" i="2"/>
  <c r="HR1570" i="2" s="1"/>
  <c r="HR1556" i="2"/>
  <c r="HR1558" i="2" s="1"/>
  <c r="HR1544" i="2"/>
  <c r="HR1546" i="2" s="1"/>
  <c r="HR1532" i="2"/>
  <c r="HR1534" i="2" s="1"/>
  <c r="HR1520" i="2"/>
  <c r="HR1522" i="2" s="1"/>
  <c r="HR1508" i="2"/>
  <c r="HR1510" i="2" s="1"/>
  <c r="HR1496" i="2"/>
  <c r="HR1498" i="2" s="1"/>
  <c r="HR1577" i="2"/>
  <c r="HR1579" i="2" s="1"/>
  <c r="HR1565" i="2"/>
  <c r="HR1567" i="2" s="1"/>
  <c r="HR1553" i="2"/>
  <c r="HR1555" i="2" s="1"/>
  <c r="HR1541" i="2"/>
  <c r="HR1543" i="2" s="1"/>
  <c r="HR1493" i="2"/>
  <c r="HR1495" i="2" s="1"/>
  <c r="HR1475" i="2"/>
  <c r="HR1477" i="2" s="1"/>
  <c r="HR1463" i="2"/>
  <c r="HR1465" i="2" s="1"/>
  <c r="HR1451" i="2"/>
  <c r="HR1453" i="2" s="1"/>
  <c r="HR1439" i="2"/>
  <c r="HR1441" i="2" s="1"/>
  <c r="HR1427" i="2"/>
  <c r="HR1429" i="2" s="1"/>
  <c r="HR1415" i="2"/>
  <c r="HR1417" i="2" s="1"/>
  <c r="HR1403" i="2"/>
  <c r="HR1405" i="2" s="1"/>
  <c r="HR1529" i="2"/>
  <c r="HR1531" i="2" s="1"/>
  <c r="HR1484" i="2"/>
  <c r="HR1486" i="2" s="1"/>
  <c r="HR1481" i="2"/>
  <c r="HR1483" i="2" s="1"/>
  <c r="HR1478" i="2"/>
  <c r="HR1480" i="2" s="1"/>
  <c r="HR1472" i="2"/>
  <c r="HR1474" i="2" s="1"/>
  <c r="HR1460" i="2"/>
  <c r="HR1462" i="2" s="1"/>
  <c r="HR1448" i="2"/>
  <c r="HR1450" i="2" s="1"/>
  <c r="HR1436" i="2"/>
  <c r="HR1438" i="2" s="1"/>
  <c r="HR1424" i="2"/>
  <c r="HR1426" i="2" s="1"/>
  <c r="HR1412" i="2"/>
  <c r="HR1414" i="2" s="1"/>
  <c r="HR1400" i="2"/>
  <c r="HR1402" i="2" s="1"/>
  <c r="HR1517" i="2"/>
  <c r="HR1519" i="2" s="1"/>
  <c r="HR1487" i="2"/>
  <c r="HR1489" i="2" s="1"/>
  <c r="HR1469" i="2"/>
  <c r="HR1471" i="2" s="1"/>
  <c r="HR1457" i="2"/>
  <c r="HR1459" i="2" s="1"/>
  <c r="HR1445" i="2"/>
  <c r="HR1447" i="2" s="1"/>
  <c r="HR1433" i="2"/>
  <c r="HR1435" i="2" s="1"/>
  <c r="HR1421" i="2"/>
  <c r="HR1423" i="2" s="1"/>
  <c r="HR1409" i="2"/>
  <c r="HR1411" i="2" s="1"/>
  <c r="HR1397" i="2"/>
  <c r="HR1399" i="2" s="1"/>
  <c r="HR1505" i="2"/>
  <c r="HR1507" i="2" s="1"/>
  <c r="HR1466" i="2"/>
  <c r="HR1468" i="2" s="1"/>
  <c r="HR1454" i="2"/>
  <c r="HR1456" i="2" s="1"/>
  <c r="HR1442" i="2"/>
  <c r="HR1444" i="2" s="1"/>
  <c r="HR1430" i="2"/>
  <c r="HR1432" i="2" s="1"/>
  <c r="HR1418" i="2"/>
  <c r="HR1420" i="2" s="1"/>
  <c r="HR1406" i="2"/>
  <c r="HR1408" i="2" s="1"/>
  <c r="HR1394" i="2"/>
  <c r="HR1396" i="2" s="1"/>
  <c r="HR1382" i="2"/>
  <c r="HR1384" i="2" s="1"/>
  <c r="HR1370" i="2"/>
  <c r="HR1372" i="2" s="1"/>
  <c r="HR1358" i="2"/>
  <c r="HR1360" i="2" s="1"/>
  <c r="HR1346" i="2"/>
  <c r="HR1348" i="2" s="1"/>
  <c r="HR1334" i="2"/>
  <c r="HR1336" i="2" s="1"/>
  <c r="HR1322" i="2"/>
  <c r="HR1324" i="2" s="1"/>
  <c r="HR1310" i="2"/>
  <c r="HR1312" i="2" s="1"/>
  <c r="HR1298" i="2"/>
  <c r="HR1300" i="2" s="1"/>
  <c r="HR1286" i="2"/>
  <c r="HR1288" i="2" s="1"/>
  <c r="HR1274" i="2"/>
  <c r="HR1276" i="2" s="1"/>
  <c r="HR1262" i="2"/>
  <c r="HR1264" i="2" s="1"/>
  <c r="HR1250" i="2"/>
  <c r="HR1252" i="2" s="1"/>
  <c r="HR1238" i="2"/>
  <c r="HR1240" i="2" s="1"/>
  <c r="HR1226" i="2"/>
  <c r="HR1228" i="2" s="1"/>
  <c r="HR1214" i="2"/>
  <c r="HR1216" i="2" s="1"/>
  <c r="HR1202" i="2"/>
  <c r="HR1204" i="2" s="1"/>
  <c r="HR1379" i="2"/>
  <c r="HR1381" i="2" s="1"/>
  <c r="HR1367" i="2"/>
  <c r="HR1369" i="2" s="1"/>
  <c r="HR1355" i="2"/>
  <c r="HR1357" i="2" s="1"/>
  <c r="HR1343" i="2"/>
  <c r="HR1331" i="2"/>
  <c r="HR1333" i="2" s="1"/>
  <c r="HR1319" i="2"/>
  <c r="HR1321" i="2" s="1"/>
  <c r="HR1307" i="2"/>
  <c r="HR1309" i="2" s="1"/>
  <c r="HR1295" i="2"/>
  <c r="HR1297" i="2" s="1"/>
  <c r="HR1283" i="2"/>
  <c r="HR1285" i="2" s="1"/>
  <c r="HR1271" i="2"/>
  <c r="HR1273" i="2" s="1"/>
  <c r="HR1259" i="2"/>
  <c r="HR1261" i="2" s="1"/>
  <c r="HR1247" i="2"/>
  <c r="HR1249" i="2" s="1"/>
  <c r="HR1235" i="2"/>
  <c r="HR1237" i="2" s="1"/>
  <c r="HR1223" i="2"/>
  <c r="HR1225" i="2" s="1"/>
  <c r="HR1211" i="2"/>
  <c r="HR1213" i="2" s="1"/>
  <c r="HR1388" i="2"/>
  <c r="HR1390" i="2" s="1"/>
  <c r="HR1376" i="2"/>
  <c r="HR1378" i="2" s="1"/>
  <c r="HR1364" i="2"/>
  <c r="HR1366" i="2" s="1"/>
  <c r="HR1352" i="2"/>
  <c r="HR1354" i="2" s="1"/>
  <c r="HR1340" i="2"/>
  <c r="HR1342" i="2" s="1"/>
  <c r="HR1328" i="2"/>
  <c r="HR1330" i="2" s="1"/>
  <c r="HR1316" i="2"/>
  <c r="HR1318" i="2" s="1"/>
  <c r="HR1304" i="2"/>
  <c r="HR1306" i="2" s="1"/>
  <c r="HR1292" i="2"/>
  <c r="HR1294" i="2" s="1"/>
  <c r="HR1280" i="2"/>
  <c r="HR1282" i="2" s="1"/>
  <c r="HR1268" i="2"/>
  <c r="HR1270" i="2" s="1"/>
  <c r="HR1256" i="2"/>
  <c r="HR1258" i="2" s="1"/>
  <c r="HR1244" i="2"/>
  <c r="HR1246" i="2" s="1"/>
  <c r="HR1232" i="2"/>
  <c r="HR1234" i="2" s="1"/>
  <c r="HR1220" i="2"/>
  <c r="HR1222" i="2" s="1"/>
  <c r="HR1208" i="2"/>
  <c r="HR1210" i="2" s="1"/>
  <c r="HR1196" i="2"/>
  <c r="HR1198" i="2" s="1"/>
  <c r="HR1385" i="2"/>
  <c r="HR1387" i="2" s="1"/>
  <c r="HR1373" i="2"/>
  <c r="HR1375" i="2" s="1"/>
  <c r="HR1361" i="2"/>
  <c r="HR1363" i="2" s="1"/>
  <c r="HR1349" i="2"/>
  <c r="HR1351" i="2" s="1"/>
  <c r="HR1337" i="2"/>
  <c r="HR1339" i="2" s="1"/>
  <c r="HR1325" i="2"/>
  <c r="HR1327" i="2" s="1"/>
  <c r="HR1313" i="2"/>
  <c r="HR1315" i="2" s="1"/>
  <c r="HR1301" i="2"/>
  <c r="HR1303" i="2" s="1"/>
  <c r="HR1289" i="2"/>
  <c r="HR1291" i="2" s="1"/>
  <c r="HR1277" i="2"/>
  <c r="HR1279" i="2" s="1"/>
  <c r="HR1265" i="2"/>
  <c r="HR1267" i="2" s="1"/>
  <c r="HR1253" i="2"/>
  <c r="HR1255" i="2" s="1"/>
  <c r="HR1241" i="2"/>
  <c r="HR1243" i="2" s="1"/>
  <c r="HR1229" i="2"/>
  <c r="HR1231" i="2" s="1"/>
  <c r="HR1217" i="2"/>
  <c r="HR1219" i="2" s="1"/>
  <c r="HR1205" i="2"/>
  <c r="HR1207" i="2" s="1"/>
  <c r="HR1391" i="2"/>
  <c r="HR1393" i="2" s="1"/>
  <c r="HR1199" i="2"/>
  <c r="HR1201" i="2" s="1"/>
  <c r="HR1190" i="2"/>
  <c r="HR1192" i="2" s="1"/>
  <c r="HR1187" i="2"/>
  <c r="HR1189" i="2" s="1"/>
  <c r="HR1172" i="2"/>
  <c r="HR1174" i="2" s="1"/>
  <c r="HR1160" i="2"/>
  <c r="HR1162" i="2" s="1"/>
  <c r="HR1148" i="2"/>
  <c r="HR1150" i="2" s="1"/>
  <c r="HR1136" i="2"/>
  <c r="HR1138" i="2" s="1"/>
  <c r="HR1124" i="2"/>
  <c r="HR1126" i="2" s="1"/>
  <c r="HR1112" i="2"/>
  <c r="HR1114" i="2" s="1"/>
  <c r="HR1100" i="2"/>
  <c r="HR1102" i="2" s="1"/>
  <c r="HR1088" i="2"/>
  <c r="HR1090" i="2" s="1"/>
  <c r="HR1076" i="2"/>
  <c r="HR1078" i="2" s="1"/>
  <c r="HR1064" i="2"/>
  <c r="HR1066" i="2" s="1"/>
  <c r="HR1052" i="2"/>
  <c r="HR1054" i="2" s="1"/>
  <c r="HR1040" i="2"/>
  <c r="HR1042" i="2" s="1"/>
  <c r="HR1028" i="2"/>
  <c r="HR1030" i="2" s="1"/>
  <c r="HR1016" i="2"/>
  <c r="HR1018" i="2" s="1"/>
  <c r="HR1184" i="2"/>
  <c r="HR1186" i="2" s="1"/>
  <c r="HR1193" i="2"/>
  <c r="HR1195" i="2" s="1"/>
  <c r="HR1181" i="2"/>
  <c r="HR1183" i="2" s="1"/>
  <c r="HR1169" i="2"/>
  <c r="HR1171" i="2" s="1"/>
  <c r="HR1157" i="2"/>
  <c r="HR1159" i="2" s="1"/>
  <c r="HR1145" i="2"/>
  <c r="HR1147" i="2" s="1"/>
  <c r="HR1133" i="2"/>
  <c r="HR1135" i="2" s="1"/>
  <c r="HR1121" i="2"/>
  <c r="HR1123" i="2" s="1"/>
  <c r="HR1109" i="2"/>
  <c r="HR1111" i="2" s="1"/>
  <c r="HR1097" i="2"/>
  <c r="HR1099" i="2" s="1"/>
  <c r="HR1085" i="2"/>
  <c r="HR1087" i="2" s="1"/>
  <c r="HR1073" i="2"/>
  <c r="HR1075" i="2" s="1"/>
  <c r="HR1061" i="2"/>
  <c r="HR1063" i="2" s="1"/>
  <c r="HR1049" i="2"/>
  <c r="HR1051" i="2" s="1"/>
  <c r="HR1037" i="2"/>
  <c r="HR1039" i="2" s="1"/>
  <c r="HR1025" i="2"/>
  <c r="HR1027" i="2" s="1"/>
  <c r="HR1013" i="2"/>
  <c r="HR1015" i="2" s="1"/>
  <c r="HR1001" i="2"/>
  <c r="HR989" i="2"/>
  <c r="HR991" i="2" s="1"/>
  <c r="HR1178" i="2"/>
  <c r="HR1180" i="2" s="1"/>
  <c r="HR1166" i="2"/>
  <c r="HR1168" i="2" s="1"/>
  <c r="HR1154" i="2"/>
  <c r="HR1156" i="2" s="1"/>
  <c r="HR1142" i="2"/>
  <c r="HR1144" i="2" s="1"/>
  <c r="HR1130" i="2"/>
  <c r="HR1132" i="2" s="1"/>
  <c r="HR1118" i="2"/>
  <c r="HR1120" i="2" s="1"/>
  <c r="HR1106" i="2"/>
  <c r="HR1108" i="2" s="1"/>
  <c r="HR1094" i="2"/>
  <c r="HR1096" i="2" s="1"/>
  <c r="HR1082" i="2"/>
  <c r="HR1084" i="2" s="1"/>
  <c r="HR1070" i="2"/>
  <c r="HR1072" i="2" s="1"/>
  <c r="HR1058" i="2"/>
  <c r="HR1060" i="2" s="1"/>
  <c r="HR1046" i="2"/>
  <c r="HR1048" i="2" s="1"/>
  <c r="HR1034" i="2"/>
  <c r="HR1036" i="2" s="1"/>
  <c r="HR1022" i="2"/>
  <c r="HR1024" i="2" s="1"/>
  <c r="HR1010" i="2"/>
  <c r="HR1012" i="2" s="1"/>
  <c r="HR998" i="2"/>
  <c r="HR1000" i="2" s="1"/>
  <c r="HR986" i="2"/>
  <c r="HR988" i="2" s="1"/>
  <c r="HR1175" i="2"/>
  <c r="HR1177" i="2" s="1"/>
  <c r="HR1163" i="2"/>
  <c r="HR1165" i="2" s="1"/>
  <c r="HR1151" i="2"/>
  <c r="HR1153" i="2" s="1"/>
  <c r="HR1139" i="2"/>
  <c r="HR1141" i="2" s="1"/>
  <c r="HR1127" i="2"/>
  <c r="HR1129" i="2" s="1"/>
  <c r="HR1115" i="2"/>
  <c r="HR1117" i="2" s="1"/>
  <c r="HR1103" i="2"/>
  <c r="HR1105" i="2" s="1"/>
  <c r="HR1091" i="2"/>
  <c r="HR1093" i="2" s="1"/>
  <c r="HR1079" i="2"/>
  <c r="HR1081" i="2" s="1"/>
  <c r="HR1067" i="2"/>
  <c r="HR1069" i="2" s="1"/>
  <c r="HR1055" i="2"/>
  <c r="HR1057" i="2" s="1"/>
  <c r="HR1043" i="2"/>
  <c r="HR1045" i="2" s="1"/>
  <c r="HR1031" i="2"/>
  <c r="HR1033" i="2" s="1"/>
  <c r="HR1019" i="2"/>
  <c r="HR1021" i="2" s="1"/>
  <c r="HR1007" i="2"/>
  <c r="HR1009" i="2" s="1"/>
  <c r="HR995" i="2"/>
  <c r="HR997" i="2" s="1"/>
  <c r="HR992" i="2"/>
  <c r="HR994" i="2" s="1"/>
  <c r="HR974" i="2"/>
  <c r="HR976" i="2" s="1"/>
  <c r="HR962" i="2"/>
  <c r="HR964" i="2" s="1"/>
  <c r="HR950" i="2"/>
  <c r="HR952" i="2" s="1"/>
  <c r="HR938" i="2"/>
  <c r="HR940" i="2" s="1"/>
  <c r="HR926" i="2"/>
  <c r="HR928" i="2" s="1"/>
  <c r="HR914" i="2"/>
  <c r="HR916" i="2" s="1"/>
  <c r="HR902" i="2"/>
  <c r="HR904" i="2" s="1"/>
  <c r="HR890" i="2"/>
  <c r="HR892" i="2" s="1"/>
  <c r="HR878" i="2"/>
  <c r="HR880" i="2" s="1"/>
  <c r="HR866" i="2"/>
  <c r="HR868" i="2" s="1"/>
  <c r="HR854" i="2"/>
  <c r="HR856" i="2" s="1"/>
  <c r="HR842" i="2"/>
  <c r="HR844" i="2" s="1"/>
  <c r="HR830" i="2"/>
  <c r="HR832" i="2" s="1"/>
  <c r="HR818" i="2"/>
  <c r="HR820" i="2" s="1"/>
  <c r="HR806" i="2"/>
  <c r="HR808" i="2" s="1"/>
  <c r="HR983" i="2"/>
  <c r="HR985" i="2" s="1"/>
  <c r="HR971" i="2"/>
  <c r="HR973" i="2" s="1"/>
  <c r="HR959" i="2"/>
  <c r="HR961" i="2" s="1"/>
  <c r="HR947" i="2"/>
  <c r="HR949" i="2" s="1"/>
  <c r="HR935" i="2"/>
  <c r="HR937" i="2" s="1"/>
  <c r="HR923" i="2"/>
  <c r="HR925" i="2" s="1"/>
  <c r="HR911" i="2"/>
  <c r="HR913" i="2" s="1"/>
  <c r="HR899" i="2"/>
  <c r="HR901" i="2" s="1"/>
  <c r="HR887" i="2"/>
  <c r="HR889" i="2" s="1"/>
  <c r="HR875" i="2"/>
  <c r="HR877" i="2" s="1"/>
  <c r="HR863" i="2"/>
  <c r="HR865" i="2" s="1"/>
  <c r="HR851" i="2"/>
  <c r="HR853" i="2" s="1"/>
  <c r="HR839" i="2"/>
  <c r="HR841" i="2" s="1"/>
  <c r="HR827" i="2"/>
  <c r="HR815" i="2"/>
  <c r="HR817" i="2" s="1"/>
  <c r="HR803" i="2"/>
  <c r="HR805" i="2" s="1"/>
  <c r="HR1004" i="2"/>
  <c r="HR1006" i="2" s="1"/>
  <c r="HR980" i="2"/>
  <c r="HR982" i="2" s="1"/>
  <c r="HR968" i="2"/>
  <c r="HR970" i="2" s="1"/>
  <c r="HR956" i="2"/>
  <c r="HR958" i="2" s="1"/>
  <c r="HR944" i="2"/>
  <c r="HR946" i="2" s="1"/>
  <c r="HR932" i="2"/>
  <c r="HR934" i="2" s="1"/>
  <c r="HR920" i="2"/>
  <c r="HR922" i="2" s="1"/>
  <c r="HR908" i="2"/>
  <c r="HR910" i="2" s="1"/>
  <c r="HR896" i="2"/>
  <c r="HR898" i="2" s="1"/>
  <c r="HR884" i="2"/>
  <c r="HR886" i="2" s="1"/>
  <c r="HR872" i="2"/>
  <c r="HR874" i="2" s="1"/>
  <c r="HR860" i="2"/>
  <c r="HR862" i="2" s="1"/>
  <c r="HR848" i="2"/>
  <c r="HR850" i="2" s="1"/>
  <c r="HR836" i="2"/>
  <c r="HR838" i="2" s="1"/>
  <c r="HR824" i="2"/>
  <c r="HR826" i="2" s="1"/>
  <c r="HR812" i="2"/>
  <c r="HR814" i="2" s="1"/>
  <c r="HR977" i="2"/>
  <c r="HR979" i="2" s="1"/>
  <c r="HR965" i="2"/>
  <c r="HR967" i="2" s="1"/>
  <c r="HR953" i="2"/>
  <c r="HR955" i="2" s="1"/>
  <c r="HR941" i="2"/>
  <c r="HR943" i="2" s="1"/>
  <c r="HR929" i="2"/>
  <c r="HR931" i="2" s="1"/>
  <c r="HR917" i="2"/>
  <c r="HR905" i="2"/>
  <c r="HR907" i="2" s="1"/>
  <c r="HR893" i="2"/>
  <c r="HR895" i="2" s="1"/>
  <c r="HR881" i="2"/>
  <c r="HR883" i="2" s="1"/>
  <c r="HR869" i="2"/>
  <c r="HR871" i="2" s="1"/>
  <c r="HR857" i="2"/>
  <c r="HR859" i="2" s="1"/>
  <c r="HR845" i="2"/>
  <c r="HR847" i="2" s="1"/>
  <c r="HR833" i="2"/>
  <c r="HR835" i="2" s="1"/>
  <c r="HR821" i="2"/>
  <c r="HR809" i="2"/>
  <c r="HR811" i="2" s="1"/>
  <c r="HR797" i="2"/>
  <c r="HR799" i="2" s="1"/>
  <c r="HR785" i="2"/>
  <c r="HR787" i="2" s="1"/>
  <c r="HR773" i="2"/>
  <c r="HR775" i="2" s="1"/>
  <c r="HR761" i="2"/>
  <c r="HR763" i="2" s="1"/>
  <c r="HR749" i="2"/>
  <c r="HR751" i="2" s="1"/>
  <c r="HR737" i="2"/>
  <c r="HR739" i="2" s="1"/>
  <c r="HR725" i="2"/>
  <c r="HR713" i="2"/>
  <c r="HR715" i="2" s="1"/>
  <c r="HR701" i="2"/>
  <c r="HR703" i="2" s="1"/>
  <c r="HR689" i="2"/>
  <c r="HR691" i="2" s="1"/>
  <c r="HR677" i="2"/>
  <c r="HR679" i="2" s="1"/>
  <c r="HR665" i="2"/>
  <c r="HR667" i="2" s="1"/>
  <c r="HR653" i="2"/>
  <c r="HR655" i="2" s="1"/>
  <c r="HR782" i="2"/>
  <c r="HR784" i="2" s="1"/>
  <c r="HR770" i="2"/>
  <c r="HR772" i="2" s="1"/>
  <c r="HR758" i="2"/>
  <c r="HR760" i="2" s="1"/>
  <c r="HR746" i="2"/>
  <c r="HR748" i="2" s="1"/>
  <c r="HR734" i="2"/>
  <c r="HR736" i="2" s="1"/>
  <c r="HR722" i="2"/>
  <c r="HR724" i="2" s="1"/>
  <c r="HR710" i="2"/>
  <c r="HR712" i="2" s="1"/>
  <c r="HR698" i="2"/>
  <c r="HR700" i="2" s="1"/>
  <c r="HR686" i="2"/>
  <c r="HR688" i="2" s="1"/>
  <c r="HR674" i="2"/>
  <c r="HR676" i="2" s="1"/>
  <c r="HR662" i="2"/>
  <c r="HR664" i="2" s="1"/>
  <c r="HR650" i="2"/>
  <c r="HR652" i="2" s="1"/>
  <c r="HR800" i="2"/>
  <c r="HR802" i="2" s="1"/>
  <c r="HR791" i="2"/>
  <c r="HR793" i="2" s="1"/>
  <c r="HR779" i="2"/>
  <c r="HR781" i="2" s="1"/>
  <c r="HR767" i="2"/>
  <c r="HR769" i="2" s="1"/>
  <c r="HR755" i="2"/>
  <c r="HR757" i="2" s="1"/>
  <c r="HR743" i="2"/>
  <c r="HR745" i="2" s="1"/>
  <c r="HR731" i="2"/>
  <c r="HR733" i="2" s="1"/>
  <c r="HR719" i="2"/>
  <c r="HR721" i="2" s="1"/>
  <c r="HR707" i="2"/>
  <c r="HR709" i="2" s="1"/>
  <c r="HR695" i="2"/>
  <c r="HR697" i="2" s="1"/>
  <c r="HR683" i="2"/>
  <c r="HR685" i="2" s="1"/>
  <c r="HR671" i="2"/>
  <c r="HR673" i="2" s="1"/>
  <c r="HR659" i="2"/>
  <c r="HR661" i="2" s="1"/>
  <c r="HR647" i="2"/>
  <c r="HR649" i="2" s="1"/>
  <c r="HR794" i="2"/>
  <c r="HR796" i="2" s="1"/>
  <c r="HR788" i="2"/>
  <c r="HR790" i="2" s="1"/>
  <c r="HR776" i="2"/>
  <c r="HR778" i="2" s="1"/>
  <c r="HR764" i="2"/>
  <c r="HR766" i="2" s="1"/>
  <c r="HR752" i="2"/>
  <c r="HR754" i="2" s="1"/>
  <c r="HR740" i="2"/>
  <c r="HR742" i="2" s="1"/>
  <c r="HR728" i="2"/>
  <c r="HR730" i="2" s="1"/>
  <c r="HR716" i="2"/>
  <c r="HR718" i="2" s="1"/>
  <c r="HR704" i="2"/>
  <c r="HR706" i="2" s="1"/>
  <c r="HR692" i="2"/>
  <c r="HR694" i="2" s="1"/>
  <c r="HR680" i="2"/>
  <c r="HR682" i="2" s="1"/>
  <c r="HR668" i="2"/>
  <c r="HR670" i="2" s="1"/>
  <c r="HR656" i="2"/>
  <c r="HR658" i="2" s="1"/>
  <c r="HR644" i="2"/>
  <c r="HR646" i="2" s="1"/>
  <c r="HR620" i="2"/>
  <c r="HR622" i="2" s="1"/>
  <c r="HR611" i="2"/>
  <c r="HR613" i="2" s="1"/>
  <c r="HR599" i="2"/>
  <c r="HR601" i="2" s="1"/>
  <c r="HR587" i="2"/>
  <c r="HR589" i="2" s="1"/>
  <c r="HR575" i="2"/>
  <c r="HR577" i="2" s="1"/>
  <c r="HR563" i="2"/>
  <c r="HR565" i="2" s="1"/>
  <c r="HR551" i="2"/>
  <c r="HR553" i="2" s="1"/>
  <c r="HR539" i="2"/>
  <c r="HR541" i="2" s="1"/>
  <c r="HR527" i="2"/>
  <c r="HR529" i="2" s="1"/>
  <c r="HR515" i="2"/>
  <c r="HR517" i="2" s="1"/>
  <c r="HR503" i="2"/>
  <c r="HR505" i="2" s="1"/>
  <c r="HR491" i="2"/>
  <c r="HR493" i="2" s="1"/>
  <c r="HR479" i="2"/>
  <c r="HR481" i="2" s="1"/>
  <c r="HR467" i="2"/>
  <c r="HR469" i="2" s="1"/>
  <c r="HR455" i="2"/>
  <c r="HR457" i="2" s="1"/>
  <c r="HR638" i="2"/>
  <c r="HR640" i="2" s="1"/>
  <c r="HR629" i="2"/>
  <c r="HR631" i="2" s="1"/>
  <c r="HR608" i="2"/>
  <c r="HR610" i="2" s="1"/>
  <c r="HR596" i="2"/>
  <c r="HR598" i="2" s="1"/>
  <c r="HR584" i="2"/>
  <c r="HR586" i="2" s="1"/>
  <c r="HR572" i="2"/>
  <c r="HR574" i="2" s="1"/>
  <c r="HR560" i="2"/>
  <c r="HR562" i="2" s="1"/>
  <c r="HR548" i="2"/>
  <c r="HR550" i="2" s="1"/>
  <c r="HR536" i="2"/>
  <c r="HR538" i="2" s="1"/>
  <c r="HR524" i="2"/>
  <c r="HR526" i="2" s="1"/>
  <c r="HR512" i="2"/>
  <c r="HR514" i="2" s="1"/>
  <c r="HR500" i="2"/>
  <c r="HR502" i="2" s="1"/>
  <c r="HR488" i="2"/>
  <c r="HR490" i="2" s="1"/>
  <c r="HR476" i="2"/>
  <c r="HR478" i="2" s="1"/>
  <c r="HR641" i="2"/>
  <c r="HR643" i="2" s="1"/>
  <c r="HR635" i="2"/>
  <c r="HR637" i="2" s="1"/>
  <c r="HR626" i="2"/>
  <c r="HR628" i="2" s="1"/>
  <c r="HR617" i="2"/>
  <c r="HR619" i="2" s="1"/>
  <c r="HR605" i="2"/>
  <c r="HR607" i="2" s="1"/>
  <c r="HR593" i="2"/>
  <c r="HR595" i="2" s="1"/>
  <c r="HR581" i="2"/>
  <c r="HR583" i="2" s="1"/>
  <c r="HR569" i="2"/>
  <c r="HR571" i="2" s="1"/>
  <c r="HR557" i="2"/>
  <c r="HR559" i="2" s="1"/>
  <c r="HR545" i="2"/>
  <c r="HR547" i="2" s="1"/>
  <c r="HR533" i="2"/>
  <c r="HR535" i="2" s="1"/>
  <c r="HR521" i="2"/>
  <c r="HR523" i="2" s="1"/>
  <c r="HR632" i="2"/>
  <c r="HR634" i="2" s="1"/>
  <c r="HR623" i="2"/>
  <c r="HR625" i="2" s="1"/>
  <c r="HR614" i="2"/>
  <c r="HR616" i="2" s="1"/>
  <c r="HR602" i="2"/>
  <c r="HR604" i="2" s="1"/>
  <c r="HR590" i="2"/>
  <c r="HR592" i="2" s="1"/>
  <c r="HR578" i="2"/>
  <c r="HR580" i="2" s="1"/>
  <c r="HR566" i="2"/>
  <c r="HR568" i="2" s="1"/>
  <c r="HR554" i="2"/>
  <c r="HR556" i="2" s="1"/>
  <c r="HR542" i="2"/>
  <c r="HR544" i="2" s="1"/>
  <c r="HR530" i="2"/>
  <c r="HR532" i="2" s="1"/>
  <c r="HR518" i="2"/>
  <c r="HR520" i="2" s="1"/>
  <c r="HR506" i="2"/>
  <c r="HR508" i="2" s="1"/>
  <c r="HR494" i="2"/>
  <c r="HR496" i="2" s="1"/>
  <c r="HR482" i="2"/>
  <c r="HR484" i="2" s="1"/>
  <c r="HR470" i="2"/>
  <c r="HR472" i="2" s="1"/>
  <c r="HR458" i="2"/>
  <c r="HR460" i="2" s="1"/>
  <c r="HR473" i="2"/>
  <c r="HR475" i="2" s="1"/>
  <c r="HR437" i="2"/>
  <c r="HR439" i="2" s="1"/>
  <c r="HR425" i="2"/>
  <c r="HR427" i="2" s="1"/>
  <c r="HR413" i="2"/>
  <c r="HR415" i="2" s="1"/>
  <c r="HR401" i="2"/>
  <c r="HR403" i="2" s="1"/>
  <c r="HR389" i="2"/>
  <c r="HR391" i="2" s="1"/>
  <c r="HR377" i="2"/>
  <c r="HR379" i="2" s="1"/>
  <c r="HR365" i="2"/>
  <c r="HR367" i="2" s="1"/>
  <c r="HR353" i="2"/>
  <c r="HR355" i="2" s="1"/>
  <c r="HR341" i="2"/>
  <c r="HR343" i="2" s="1"/>
  <c r="HR329" i="2"/>
  <c r="HR331" i="2" s="1"/>
  <c r="HR317" i="2"/>
  <c r="HR319" i="2" s="1"/>
  <c r="HR305" i="2"/>
  <c r="HR307" i="2" s="1"/>
  <c r="HR293" i="2"/>
  <c r="HR295" i="2" s="1"/>
  <c r="HR281" i="2"/>
  <c r="HR283" i="2" s="1"/>
  <c r="HR509" i="2"/>
  <c r="HR511" i="2" s="1"/>
  <c r="HR464" i="2"/>
  <c r="HR466" i="2" s="1"/>
  <c r="HR449" i="2"/>
  <c r="HR451" i="2" s="1"/>
  <c r="HR434" i="2"/>
  <c r="HR436" i="2" s="1"/>
  <c r="HR422" i="2"/>
  <c r="HR424" i="2" s="1"/>
  <c r="HR410" i="2"/>
  <c r="HR412" i="2" s="1"/>
  <c r="HR398" i="2"/>
  <c r="HR400" i="2" s="1"/>
  <c r="HR386" i="2"/>
  <c r="HR388" i="2" s="1"/>
  <c r="HR374" i="2"/>
  <c r="HR376" i="2" s="1"/>
  <c r="HR362" i="2"/>
  <c r="HR364" i="2" s="1"/>
  <c r="HR350" i="2"/>
  <c r="HR352" i="2" s="1"/>
  <c r="HR338" i="2"/>
  <c r="HR340" i="2" s="1"/>
  <c r="HR326" i="2"/>
  <c r="HR328" i="2" s="1"/>
  <c r="HR314" i="2"/>
  <c r="HR316" i="2" s="1"/>
  <c r="HR302" i="2"/>
  <c r="HR304" i="2" s="1"/>
  <c r="HR290" i="2"/>
  <c r="HR292" i="2" s="1"/>
  <c r="HR278" i="2"/>
  <c r="HR280" i="2" s="1"/>
  <c r="HR497" i="2"/>
  <c r="HR499" i="2" s="1"/>
  <c r="HR443" i="2"/>
  <c r="HR445" i="2" s="1"/>
  <c r="HR440" i="2"/>
  <c r="HR442" i="2" s="1"/>
  <c r="HR431" i="2"/>
  <c r="HR433" i="2" s="1"/>
  <c r="HR419" i="2"/>
  <c r="HR421" i="2" s="1"/>
  <c r="HR407" i="2"/>
  <c r="HR409" i="2" s="1"/>
  <c r="HR395" i="2"/>
  <c r="HR397" i="2" s="1"/>
  <c r="HR383" i="2"/>
  <c r="HR385" i="2" s="1"/>
  <c r="HR371" i="2"/>
  <c r="HR373" i="2" s="1"/>
  <c r="HR359" i="2"/>
  <c r="HR361" i="2" s="1"/>
  <c r="HR347" i="2"/>
  <c r="HR349" i="2" s="1"/>
  <c r="HR335" i="2"/>
  <c r="HR337" i="2" s="1"/>
  <c r="HR323" i="2"/>
  <c r="HR325" i="2" s="1"/>
  <c r="HR311" i="2"/>
  <c r="HR313" i="2" s="1"/>
  <c r="HR299" i="2"/>
  <c r="HR301" i="2" s="1"/>
  <c r="HR287" i="2"/>
  <c r="HR289" i="2" s="1"/>
  <c r="HR485" i="2"/>
  <c r="HR487" i="2" s="1"/>
  <c r="HR461" i="2"/>
  <c r="HR463" i="2" s="1"/>
  <c r="HR452" i="2"/>
  <c r="HR454" i="2" s="1"/>
  <c r="HR446" i="2"/>
  <c r="HR448" i="2" s="1"/>
  <c r="HR428" i="2"/>
  <c r="HR430" i="2" s="1"/>
  <c r="HR416" i="2"/>
  <c r="HR418" i="2" s="1"/>
  <c r="HR404" i="2"/>
  <c r="HR406" i="2" s="1"/>
  <c r="HR392" i="2"/>
  <c r="HR394" i="2" s="1"/>
  <c r="HR380" i="2"/>
  <c r="HR382" i="2" s="1"/>
  <c r="HR368" i="2"/>
  <c r="HR370" i="2" s="1"/>
  <c r="HR356" i="2"/>
  <c r="HR358" i="2" s="1"/>
  <c r="HR344" i="2"/>
  <c r="HR346" i="2" s="1"/>
  <c r="HR332" i="2"/>
  <c r="HR334" i="2" s="1"/>
  <c r="HR320" i="2"/>
  <c r="HR322" i="2" s="1"/>
  <c r="HR308" i="2"/>
  <c r="HR310" i="2" s="1"/>
  <c r="HR296" i="2"/>
  <c r="HR298" i="2" s="1"/>
  <c r="HR284" i="2"/>
  <c r="HR286" i="2" s="1"/>
  <c r="HR239" i="2"/>
  <c r="HR241" i="2" s="1"/>
  <c r="HR227" i="2"/>
  <c r="HR229" i="2" s="1"/>
  <c r="HR215" i="2"/>
  <c r="HR217" i="2" s="1"/>
  <c r="HR203" i="2"/>
  <c r="HR205" i="2" s="1"/>
  <c r="HR191" i="2"/>
  <c r="HR193" i="2" s="1"/>
  <c r="HR179" i="2"/>
  <c r="HR181" i="2" s="1"/>
  <c r="HR167" i="2"/>
  <c r="HR169" i="2" s="1"/>
  <c r="HR155" i="2"/>
  <c r="HR157" i="2" s="1"/>
  <c r="HR143" i="2"/>
  <c r="HR145" i="2" s="1"/>
  <c r="HR131" i="2"/>
  <c r="HR133" i="2" s="1"/>
  <c r="HR119" i="2"/>
  <c r="HR121" i="2" s="1"/>
  <c r="HR107" i="2"/>
  <c r="HR109" i="2" s="1"/>
  <c r="HR275" i="2"/>
  <c r="HR277" i="2" s="1"/>
  <c r="HR266" i="2"/>
  <c r="HR268" i="2" s="1"/>
  <c r="HR257" i="2"/>
  <c r="HR259" i="2" s="1"/>
  <c r="HR248" i="2"/>
  <c r="HR250" i="2" s="1"/>
  <c r="HR236" i="2"/>
  <c r="HR238" i="2" s="1"/>
  <c r="HR224" i="2"/>
  <c r="HR226" i="2" s="1"/>
  <c r="HR212" i="2"/>
  <c r="HR214" i="2" s="1"/>
  <c r="HR200" i="2"/>
  <c r="HR202" i="2" s="1"/>
  <c r="HR188" i="2"/>
  <c r="HR190" i="2" s="1"/>
  <c r="HR176" i="2"/>
  <c r="HR178" i="2" s="1"/>
  <c r="HR164" i="2"/>
  <c r="HR166" i="2" s="1"/>
  <c r="HR152" i="2"/>
  <c r="HR154" i="2" s="1"/>
  <c r="HR140" i="2"/>
  <c r="HR142" i="2" s="1"/>
  <c r="HR128" i="2"/>
  <c r="HR130" i="2" s="1"/>
  <c r="HR116" i="2"/>
  <c r="HR118" i="2" s="1"/>
  <c r="HR104" i="2"/>
  <c r="HR106" i="2" s="1"/>
  <c r="HR272" i="2"/>
  <c r="HR274" i="2" s="1"/>
  <c r="HR263" i="2"/>
  <c r="HR265" i="2" s="1"/>
  <c r="HR254" i="2"/>
  <c r="HR256" i="2" s="1"/>
  <c r="HR245" i="2"/>
  <c r="HR247" i="2" s="1"/>
  <c r="HR233" i="2"/>
  <c r="HR235" i="2" s="1"/>
  <c r="HR221" i="2"/>
  <c r="HR223" i="2" s="1"/>
  <c r="HR209" i="2"/>
  <c r="HR211" i="2" s="1"/>
  <c r="HR197" i="2"/>
  <c r="HR199" i="2" s="1"/>
  <c r="HR185" i="2"/>
  <c r="HR187" i="2" s="1"/>
  <c r="HR173" i="2"/>
  <c r="HR175" i="2" s="1"/>
  <c r="HR161" i="2"/>
  <c r="HR163" i="2" s="1"/>
  <c r="HR149" i="2"/>
  <c r="HR151" i="2" s="1"/>
  <c r="HR137" i="2"/>
  <c r="HR139" i="2" s="1"/>
  <c r="HR125" i="2"/>
  <c r="HR127" i="2" s="1"/>
  <c r="HR113" i="2"/>
  <c r="HR115" i="2" s="1"/>
  <c r="HR260" i="2"/>
  <c r="HR262" i="2" s="1"/>
  <c r="HR251" i="2"/>
  <c r="HR253" i="2" s="1"/>
  <c r="HR242" i="2"/>
  <c r="HR244" i="2" s="1"/>
  <c r="HR230" i="2"/>
  <c r="HR232" i="2" s="1"/>
  <c r="HR218" i="2"/>
  <c r="HR220" i="2" s="1"/>
  <c r="HR206" i="2"/>
  <c r="HR208" i="2" s="1"/>
  <c r="HR194" i="2"/>
  <c r="HR196" i="2" s="1"/>
  <c r="HR182" i="2"/>
  <c r="HR184" i="2" s="1"/>
  <c r="HR170" i="2"/>
  <c r="HR172" i="2" s="1"/>
  <c r="HR158" i="2"/>
  <c r="HR160" i="2" s="1"/>
  <c r="HR146" i="2"/>
  <c r="HR148" i="2" s="1"/>
  <c r="HR134" i="2"/>
  <c r="HR136" i="2" s="1"/>
  <c r="HR122" i="2"/>
  <c r="HR124" i="2" s="1"/>
  <c r="HR110" i="2"/>
  <c r="HR112" i="2" s="1"/>
  <c r="HR98" i="2"/>
  <c r="HR100" i="2" s="1"/>
  <c r="HR269" i="2"/>
  <c r="HR271" i="2" s="1"/>
  <c r="HR62" i="2"/>
  <c r="HR64" i="2" s="1"/>
  <c r="HR50" i="2"/>
  <c r="HR52" i="2" s="1"/>
  <c r="HR38" i="2"/>
  <c r="HR40" i="2" s="1"/>
  <c r="HR11" i="2"/>
  <c r="HR13" i="2" s="1"/>
  <c r="HR2" i="2"/>
  <c r="HR92" i="2"/>
  <c r="HR94" i="2" s="1"/>
  <c r="HR83" i="2"/>
  <c r="HR85" i="2" s="1"/>
  <c r="HR68" i="2"/>
  <c r="HR70" i="2" s="1"/>
  <c r="HR23" i="2"/>
  <c r="HR25" i="2" s="1"/>
  <c r="HR26" i="2"/>
  <c r="HR28" i="2" s="1"/>
  <c r="HR59" i="2"/>
  <c r="HR61" i="2" s="1"/>
  <c r="HR47" i="2"/>
  <c r="HR49" i="2" s="1"/>
  <c r="HR35" i="2"/>
  <c r="HR37" i="2" s="1"/>
  <c r="HR86" i="2"/>
  <c r="HR88" i="2" s="1"/>
  <c r="HR77" i="2"/>
  <c r="HR79" i="2" s="1"/>
  <c r="HR32" i="2"/>
  <c r="HR34" i="2" s="1"/>
  <c r="HR20" i="2"/>
  <c r="HR22" i="2" s="1"/>
  <c r="HR8" i="2"/>
  <c r="HR10" i="2" s="1"/>
  <c r="HR89" i="2"/>
  <c r="HR91" i="2" s="1"/>
  <c r="HR56" i="2"/>
  <c r="HR58" i="2" s="1"/>
  <c r="HR44" i="2"/>
  <c r="HR46" i="2" s="1"/>
  <c r="HR74" i="2"/>
  <c r="HR76" i="2" s="1"/>
  <c r="HR95" i="2"/>
  <c r="HR97" i="2" s="1"/>
  <c r="HR80" i="2"/>
  <c r="HR82" i="2" s="1"/>
  <c r="HR71" i="2"/>
  <c r="HR73" i="2" s="1"/>
  <c r="HR29" i="2"/>
  <c r="HR31" i="2" s="1"/>
  <c r="HR17" i="2"/>
  <c r="HR19" i="2" s="1"/>
  <c r="HR5" i="2"/>
  <c r="HR7" i="2" s="1"/>
  <c r="HR101" i="2"/>
  <c r="HR103" i="2" s="1"/>
  <c r="HR53" i="2"/>
  <c r="HR55" i="2" s="1"/>
  <c r="HR41" i="2"/>
  <c r="HR43" i="2" s="1"/>
  <c r="HR65" i="2"/>
  <c r="HR67" i="2" s="1"/>
  <c r="HR14" i="2"/>
  <c r="HR16" i="2" s="1"/>
  <c r="HR919" i="2"/>
  <c r="HR1003" i="2"/>
  <c r="HR727" i="2"/>
  <c r="HR823" i="2"/>
  <c r="HR1345" i="2"/>
  <c r="HR829" i="2"/>
  <c r="HS1" i="2"/>
  <c r="HO4" i="2"/>
  <c r="A21" i="8"/>
  <c r="HR1984" i="2" l="1"/>
  <c r="HS2054" i="2"/>
  <c r="HS2042" i="2"/>
  <c r="HS2044" i="2" s="1"/>
  <c r="HS2030" i="2"/>
  <c r="HS2032" i="2" s="1"/>
  <c r="HS2018" i="2"/>
  <c r="HS2020" i="2" s="1"/>
  <c r="HS2006" i="2"/>
  <c r="HS2008" i="2" s="1"/>
  <c r="HS1994" i="2"/>
  <c r="HS1996" i="2" s="1"/>
  <c r="HS1982" i="2"/>
  <c r="HS1970" i="2"/>
  <c r="HS1972" i="2" s="1"/>
  <c r="HS2051" i="2"/>
  <c r="HS2053" i="2" s="1"/>
  <c r="HS2039" i="2"/>
  <c r="HS2027" i="2"/>
  <c r="HS2029" i="2" s="1"/>
  <c r="HS2015" i="2"/>
  <c r="HS2003" i="2"/>
  <c r="HS2005" i="2" s="1"/>
  <c r="HS1991" i="2"/>
  <c r="HS1993" i="2" s="1"/>
  <c r="HS1979" i="2"/>
  <c r="HS1981" i="2" s="1"/>
  <c r="HS1967" i="2"/>
  <c r="HS1969" i="2" s="1"/>
  <c r="HS2048" i="2"/>
  <c r="HS2050" i="2" s="1"/>
  <c r="HS2036" i="2"/>
  <c r="HS2024" i="2"/>
  <c r="HS2026" i="2" s="1"/>
  <c r="HS2012" i="2"/>
  <c r="HS2000" i="2"/>
  <c r="HS2002" i="2" s="1"/>
  <c r="HS1988" i="2"/>
  <c r="HS1990" i="2" s="1"/>
  <c r="HS1976" i="2"/>
  <c r="HS1978" i="2" s="1"/>
  <c r="HS1964" i="2"/>
  <c r="HS1966" i="2" s="1"/>
  <c r="HS2057" i="2"/>
  <c r="HS2059" i="2" s="1"/>
  <c r="HS2045" i="2"/>
  <c r="HS2047" i="2" s="1"/>
  <c r="HS2033" i="2"/>
  <c r="HS2035" i="2" s="1"/>
  <c r="HS2021" i="2"/>
  <c r="HS2023" i="2" s="1"/>
  <c r="HS2009" i="2"/>
  <c r="HS2011" i="2" s="1"/>
  <c r="HS1997" i="2"/>
  <c r="HS1999" i="2" s="1"/>
  <c r="HS1985" i="2"/>
  <c r="HS1987" i="2" s="1"/>
  <c r="HS1973" i="2"/>
  <c r="HS1975" i="2" s="1"/>
  <c r="HS1961" i="2"/>
  <c r="HS1963" i="2" s="1"/>
  <c r="HS1958" i="2"/>
  <c r="HS1960" i="2" s="1"/>
  <c r="HS1946" i="2"/>
  <c r="HS1948" i="2" s="1"/>
  <c r="HS1934" i="2"/>
  <c r="HS1936" i="2" s="1"/>
  <c r="HS1922" i="2"/>
  <c r="HS1924" i="2" s="1"/>
  <c r="HS1910" i="2"/>
  <c r="HS1912" i="2" s="1"/>
  <c r="HS1955" i="2"/>
  <c r="HS1957" i="2" s="1"/>
  <c r="HS1943" i="2"/>
  <c r="HS1931" i="2"/>
  <c r="HS1933" i="2" s="1"/>
  <c r="HS1919" i="2"/>
  <c r="HS1921" i="2" s="1"/>
  <c r="HS1916" i="2"/>
  <c r="HS1913" i="2"/>
  <c r="HS1915" i="2" s="1"/>
  <c r="HS1901" i="2"/>
  <c r="HS1903" i="2" s="1"/>
  <c r="HS1889" i="2"/>
  <c r="HS1891" i="2" s="1"/>
  <c r="HS1877" i="2"/>
  <c r="HS1879" i="2" s="1"/>
  <c r="HS1865" i="2"/>
  <c r="HS1867" i="2" s="1"/>
  <c r="HS1949" i="2"/>
  <c r="HS1951" i="2" s="1"/>
  <c r="HS1898" i="2"/>
  <c r="HS1900" i="2" s="1"/>
  <c r="HS1886" i="2"/>
  <c r="HS1888" i="2" s="1"/>
  <c r="HS1874" i="2"/>
  <c r="HS1876" i="2" s="1"/>
  <c r="HS1862" i="2"/>
  <c r="HS1864" i="2" s="1"/>
  <c r="HS1937" i="2"/>
  <c r="HS1939" i="2" s="1"/>
  <c r="HS1895" i="2"/>
  <c r="HS1897" i="2" s="1"/>
  <c r="HS1883" i="2"/>
  <c r="HS1885" i="2" s="1"/>
  <c r="HS1871" i="2"/>
  <c r="HS1873" i="2" s="1"/>
  <c r="HS1859" i="2"/>
  <c r="HS1861" i="2" s="1"/>
  <c r="HS1952" i="2"/>
  <c r="HS1954" i="2" s="1"/>
  <c r="HS1925" i="2"/>
  <c r="HS1927" i="2" s="1"/>
  <c r="HS1907" i="2"/>
  <c r="HS1909" i="2" s="1"/>
  <c r="HS1904" i="2"/>
  <c r="HS1906" i="2" s="1"/>
  <c r="HS1892" i="2"/>
  <c r="HS1894" i="2" s="1"/>
  <c r="HS1880" i="2"/>
  <c r="HS1882" i="2" s="1"/>
  <c r="HS1868" i="2"/>
  <c r="HS1870" i="2" s="1"/>
  <c r="HS1940" i="2"/>
  <c r="HS1942" i="2" s="1"/>
  <c r="HS1928" i="2"/>
  <c r="HS1930" i="2" s="1"/>
  <c r="HS1844" i="2"/>
  <c r="HS1846" i="2" s="1"/>
  <c r="HS1832" i="2"/>
  <c r="HS1834" i="2" s="1"/>
  <c r="HS1820" i="2"/>
  <c r="HS1822" i="2" s="1"/>
  <c r="HS1808" i="2"/>
  <c r="HS1810" i="2" s="1"/>
  <c r="HS1796" i="2"/>
  <c r="HS1798" i="2" s="1"/>
  <c r="HS1784" i="2"/>
  <c r="HS1772" i="2"/>
  <c r="HS1774" i="2" s="1"/>
  <c r="HS1841" i="2"/>
  <c r="HS1843" i="2" s="1"/>
  <c r="HS1829" i="2"/>
  <c r="HS1831" i="2" s="1"/>
  <c r="HS1817" i="2"/>
  <c r="HS1819" i="2" s="1"/>
  <c r="HS1805" i="2"/>
  <c r="HS1807" i="2" s="1"/>
  <c r="HS1793" i="2"/>
  <c r="HS1795" i="2" s="1"/>
  <c r="HS1781" i="2"/>
  <c r="HS1769" i="2"/>
  <c r="HS1771" i="2" s="1"/>
  <c r="HS1853" i="2"/>
  <c r="HS1855" i="2" s="1"/>
  <c r="HS1850" i="2"/>
  <c r="HS1852" i="2" s="1"/>
  <c r="HS1838" i="2"/>
  <c r="HS1840" i="2" s="1"/>
  <c r="HS1826" i="2"/>
  <c r="HS1828" i="2" s="1"/>
  <c r="HS1814" i="2"/>
  <c r="HS1816" i="2" s="1"/>
  <c r="HS1802" i="2"/>
  <c r="HS1804" i="2" s="1"/>
  <c r="HS1790" i="2"/>
  <c r="HS1792" i="2" s="1"/>
  <c r="HS1778" i="2"/>
  <c r="HS1780" i="2" s="1"/>
  <c r="HS1766" i="2"/>
  <c r="HS1768" i="2" s="1"/>
  <c r="HS1847" i="2"/>
  <c r="HS1849" i="2" s="1"/>
  <c r="HS1835" i="2"/>
  <c r="HS1837" i="2" s="1"/>
  <c r="HS1823" i="2"/>
  <c r="HS1825" i="2" s="1"/>
  <c r="HS1811" i="2"/>
  <c r="HS1813" i="2" s="1"/>
  <c r="HS1799" i="2"/>
  <c r="HS1801" i="2" s="1"/>
  <c r="HS1787" i="2"/>
  <c r="HS1789" i="2" s="1"/>
  <c r="HS1775" i="2"/>
  <c r="HS1777" i="2" s="1"/>
  <c r="HS1763" i="2"/>
  <c r="HS1765" i="2" s="1"/>
  <c r="HS1856" i="2"/>
  <c r="HS1858" i="2" s="1"/>
  <c r="HS1751" i="2"/>
  <c r="HS1753" i="2" s="1"/>
  <c r="HS1739" i="2"/>
  <c r="HS1741" i="2" s="1"/>
  <c r="HS1727" i="2"/>
  <c r="HS1729" i="2" s="1"/>
  <c r="HS1715" i="2"/>
  <c r="HS1717" i="2" s="1"/>
  <c r="HS1703" i="2"/>
  <c r="HS1705" i="2" s="1"/>
  <c r="HS1691" i="2"/>
  <c r="HS1693" i="2" s="1"/>
  <c r="HS1679" i="2"/>
  <c r="HS1760" i="2"/>
  <c r="HS1762" i="2" s="1"/>
  <c r="HS1748" i="2"/>
  <c r="HS1750" i="2" s="1"/>
  <c r="HS1736" i="2"/>
  <c r="HS1738" i="2" s="1"/>
  <c r="HS1724" i="2"/>
  <c r="HS1726" i="2" s="1"/>
  <c r="HS1712" i="2"/>
  <c r="HS1714" i="2" s="1"/>
  <c r="HS1700" i="2"/>
  <c r="HS1688" i="2"/>
  <c r="HS1676" i="2"/>
  <c r="HS1678" i="2" s="1"/>
  <c r="HS1757" i="2"/>
  <c r="HS1745" i="2"/>
  <c r="HS1747" i="2" s="1"/>
  <c r="HS1733" i="2"/>
  <c r="HS1735" i="2" s="1"/>
  <c r="HS1721" i="2"/>
  <c r="HS1723" i="2" s="1"/>
  <c r="HS1754" i="2"/>
  <c r="HS1756" i="2" s="1"/>
  <c r="HS1742" i="2"/>
  <c r="HS1730" i="2"/>
  <c r="HS1732" i="2" s="1"/>
  <c r="HS1718" i="2"/>
  <c r="HS1720" i="2" s="1"/>
  <c r="HS1706" i="2"/>
  <c r="HS1708" i="2" s="1"/>
  <c r="HS1694" i="2"/>
  <c r="HS1696" i="2" s="1"/>
  <c r="HS1682" i="2"/>
  <c r="HS1684" i="2" s="1"/>
  <c r="HS1670" i="2"/>
  <c r="HS1672" i="2" s="1"/>
  <c r="HS1664" i="2"/>
  <c r="HS1666" i="2" s="1"/>
  <c r="HS1652" i="2"/>
  <c r="HS1654" i="2" s="1"/>
  <c r="HS1640" i="2"/>
  <c r="HS1642" i="2" s="1"/>
  <c r="HS1628" i="2"/>
  <c r="HS1630" i="2" s="1"/>
  <c r="HS1616" i="2"/>
  <c r="HS1618" i="2" s="1"/>
  <c r="HS1604" i="2"/>
  <c r="HS1606" i="2" s="1"/>
  <c r="HS1592" i="2"/>
  <c r="HS1594" i="2" s="1"/>
  <c r="HS1580" i="2"/>
  <c r="HS1582" i="2" s="1"/>
  <c r="HS1709" i="2"/>
  <c r="HS1711" i="2" s="1"/>
  <c r="HS1661" i="2"/>
  <c r="HS1663" i="2" s="1"/>
  <c r="HS1649" i="2"/>
  <c r="HS1651" i="2" s="1"/>
  <c r="HS1637" i="2"/>
  <c r="HS1639" i="2" s="1"/>
  <c r="HS1625" i="2"/>
  <c r="HS1627" i="2" s="1"/>
  <c r="HS1613" i="2"/>
  <c r="HS1615" i="2" s="1"/>
  <c r="HS1601" i="2"/>
  <c r="HS1603" i="2" s="1"/>
  <c r="HS1589" i="2"/>
  <c r="HS1591" i="2" s="1"/>
  <c r="HS1577" i="2"/>
  <c r="HS1579" i="2" s="1"/>
  <c r="HS1697" i="2"/>
  <c r="HS1699" i="2" s="1"/>
  <c r="HS1658" i="2"/>
  <c r="HS1646" i="2"/>
  <c r="HS1648" i="2" s="1"/>
  <c r="HS1634" i="2"/>
  <c r="HS1636" i="2" s="1"/>
  <c r="HS1622" i="2"/>
  <c r="HS1610" i="2"/>
  <c r="HS1612" i="2" s="1"/>
  <c r="HS1598" i="2"/>
  <c r="HS1600" i="2" s="1"/>
  <c r="HS1586" i="2"/>
  <c r="HS1588" i="2" s="1"/>
  <c r="HS1685" i="2"/>
  <c r="HS1687" i="2" s="1"/>
  <c r="HS1673" i="2"/>
  <c r="HS1675" i="2" s="1"/>
  <c r="HS1667" i="2"/>
  <c r="HS1669" i="2" s="1"/>
  <c r="HS1655" i="2"/>
  <c r="HS1657" i="2" s="1"/>
  <c r="HS1643" i="2"/>
  <c r="HS1645" i="2" s="1"/>
  <c r="HS1631" i="2"/>
  <c r="HS1633" i="2" s="1"/>
  <c r="HS1619" i="2"/>
  <c r="HS1621" i="2" s="1"/>
  <c r="HS1607" i="2"/>
  <c r="HS1609" i="2" s="1"/>
  <c r="HS1595" i="2"/>
  <c r="HS1597" i="2" s="1"/>
  <c r="HS1583" i="2"/>
  <c r="HS1585" i="2" s="1"/>
  <c r="HS1562" i="2"/>
  <c r="HS1564" i="2" s="1"/>
  <c r="HS1550" i="2"/>
  <c r="HS1552" i="2" s="1"/>
  <c r="HS1538" i="2"/>
  <c r="HS1540" i="2" s="1"/>
  <c r="HS1526" i="2"/>
  <c r="HS1528" i="2" s="1"/>
  <c r="HS1514" i="2"/>
  <c r="HS1516" i="2" s="1"/>
  <c r="HS1502" i="2"/>
  <c r="HS1504" i="2" s="1"/>
  <c r="HS1490" i="2"/>
  <c r="HS1492" i="2" s="1"/>
  <c r="HS1478" i="2"/>
  <c r="HS1480" i="2" s="1"/>
  <c r="HS1571" i="2"/>
  <c r="HS1573" i="2" s="1"/>
  <c r="HS1559" i="2"/>
  <c r="HS1561" i="2" s="1"/>
  <c r="HS1547" i="2"/>
  <c r="HS1549" i="2" s="1"/>
  <c r="HS1535" i="2"/>
  <c r="HS1537" i="2" s="1"/>
  <c r="HS1523" i="2"/>
  <c r="HS1525" i="2" s="1"/>
  <c r="HS1511" i="2"/>
  <c r="HS1513" i="2" s="1"/>
  <c r="HS1499" i="2"/>
  <c r="HS1501" i="2" s="1"/>
  <c r="HS1487" i="2"/>
  <c r="HS1489" i="2" s="1"/>
  <c r="HS1574" i="2"/>
  <c r="HS1576" i="2" s="1"/>
  <c r="HS1568" i="2"/>
  <c r="HS1570" i="2" s="1"/>
  <c r="HS1556" i="2"/>
  <c r="HS1558" i="2" s="1"/>
  <c r="HS1544" i="2"/>
  <c r="HS1546" i="2" s="1"/>
  <c r="HS1532" i="2"/>
  <c r="HS1534" i="2" s="1"/>
  <c r="HS1520" i="2"/>
  <c r="HS1522" i="2" s="1"/>
  <c r="HS1508" i="2"/>
  <c r="HS1510" i="2" s="1"/>
  <c r="HS1496" i="2"/>
  <c r="HS1498" i="2" s="1"/>
  <c r="HS1484" i="2"/>
  <c r="HS1486" i="2" s="1"/>
  <c r="HS1565" i="2"/>
  <c r="HS1567" i="2" s="1"/>
  <c r="HS1553" i="2"/>
  <c r="HS1555" i="2" s="1"/>
  <c r="HS1541" i="2"/>
  <c r="HS1543" i="2" s="1"/>
  <c r="HS1529" i="2"/>
  <c r="HS1531" i="2" s="1"/>
  <c r="HS1517" i="2"/>
  <c r="HS1519" i="2" s="1"/>
  <c r="HS1505" i="2"/>
  <c r="HS1507" i="2" s="1"/>
  <c r="HS1493" i="2"/>
  <c r="HS1495" i="2" s="1"/>
  <c r="HS1481" i="2"/>
  <c r="HS1483" i="2" s="1"/>
  <c r="HS1472" i="2"/>
  <c r="HS1474" i="2" s="1"/>
  <c r="HS1460" i="2"/>
  <c r="HS1462" i="2" s="1"/>
  <c r="HS1448" i="2"/>
  <c r="HS1450" i="2" s="1"/>
  <c r="HS1436" i="2"/>
  <c r="HS1438" i="2" s="1"/>
  <c r="HS1424" i="2"/>
  <c r="HS1426" i="2" s="1"/>
  <c r="HS1412" i="2"/>
  <c r="HS1414" i="2" s="1"/>
  <c r="HS1400" i="2"/>
  <c r="HS1388" i="2"/>
  <c r="HS1390" i="2" s="1"/>
  <c r="HS1469" i="2"/>
  <c r="HS1471" i="2" s="1"/>
  <c r="HS1457" i="2"/>
  <c r="HS1459" i="2" s="1"/>
  <c r="HS1445" i="2"/>
  <c r="HS1447" i="2" s="1"/>
  <c r="HS1433" i="2"/>
  <c r="HS1435" i="2" s="1"/>
  <c r="HS1421" i="2"/>
  <c r="HS1423" i="2" s="1"/>
  <c r="HS1409" i="2"/>
  <c r="HS1411" i="2" s="1"/>
  <c r="HS1397" i="2"/>
  <c r="HS1399" i="2" s="1"/>
  <c r="HS1385" i="2"/>
  <c r="HS1387" i="2" s="1"/>
  <c r="HS1466" i="2"/>
  <c r="HS1468" i="2" s="1"/>
  <c r="HS1454" i="2"/>
  <c r="HS1456" i="2" s="1"/>
  <c r="HS1442" i="2"/>
  <c r="HS1444" i="2" s="1"/>
  <c r="HS1430" i="2"/>
  <c r="HS1432" i="2" s="1"/>
  <c r="HS1418" i="2"/>
  <c r="HS1420" i="2" s="1"/>
  <c r="HS1406" i="2"/>
  <c r="HS1408" i="2" s="1"/>
  <c r="HS1394" i="2"/>
  <c r="HS1396" i="2" s="1"/>
  <c r="HS1475" i="2"/>
  <c r="HS1477" i="2" s="1"/>
  <c r="HS1463" i="2"/>
  <c r="HS1465" i="2" s="1"/>
  <c r="HS1451" i="2"/>
  <c r="HS1453" i="2" s="1"/>
  <c r="HS1439" i="2"/>
  <c r="HS1441" i="2" s="1"/>
  <c r="HS1427" i="2"/>
  <c r="HS1429" i="2" s="1"/>
  <c r="HS1415" i="2"/>
  <c r="HS1417" i="2" s="1"/>
  <c r="HS1403" i="2"/>
  <c r="HS1405" i="2" s="1"/>
  <c r="HS1379" i="2"/>
  <c r="HS1381" i="2" s="1"/>
  <c r="HS1367" i="2"/>
  <c r="HS1369" i="2" s="1"/>
  <c r="HS1355" i="2"/>
  <c r="HS1357" i="2" s="1"/>
  <c r="HS1343" i="2"/>
  <c r="HS1345" i="2" s="1"/>
  <c r="HS1331" i="2"/>
  <c r="HS1333" i="2" s="1"/>
  <c r="HS1319" i="2"/>
  <c r="HS1321" i="2" s="1"/>
  <c r="HS1307" i="2"/>
  <c r="HS1309" i="2" s="1"/>
  <c r="HS1295" i="2"/>
  <c r="HS1297" i="2" s="1"/>
  <c r="HS1283" i="2"/>
  <c r="HS1285" i="2" s="1"/>
  <c r="HS1271" i="2"/>
  <c r="HS1273" i="2" s="1"/>
  <c r="HS1259" i="2"/>
  <c r="HS1261" i="2" s="1"/>
  <c r="HS1247" i="2"/>
  <c r="HS1249" i="2" s="1"/>
  <c r="HS1235" i="2"/>
  <c r="HS1237" i="2" s="1"/>
  <c r="HS1223" i="2"/>
  <c r="HS1225" i="2" s="1"/>
  <c r="HS1211" i="2"/>
  <c r="HS1213" i="2" s="1"/>
  <c r="HS1199" i="2"/>
  <c r="HS1201" i="2" s="1"/>
  <c r="HS1187" i="2"/>
  <c r="HS1189" i="2" s="1"/>
  <c r="HS1376" i="2"/>
  <c r="HS1378" i="2" s="1"/>
  <c r="HS1364" i="2"/>
  <c r="HS1366" i="2" s="1"/>
  <c r="HS1352" i="2"/>
  <c r="HS1340" i="2"/>
  <c r="HS1342" i="2" s="1"/>
  <c r="HS1328" i="2"/>
  <c r="HS1330" i="2" s="1"/>
  <c r="HS1316" i="2"/>
  <c r="HS1318" i="2" s="1"/>
  <c r="HS1304" i="2"/>
  <c r="HS1306" i="2" s="1"/>
  <c r="HS1292" i="2"/>
  <c r="HS1280" i="2"/>
  <c r="HS1282" i="2" s="1"/>
  <c r="HS1268" i="2"/>
  <c r="HS1270" i="2" s="1"/>
  <c r="HS1256" i="2"/>
  <c r="HS1258" i="2" s="1"/>
  <c r="HS1244" i="2"/>
  <c r="HS1246" i="2" s="1"/>
  <c r="HS1232" i="2"/>
  <c r="HS1234" i="2" s="1"/>
  <c r="HS1220" i="2"/>
  <c r="HS1222" i="2" s="1"/>
  <c r="HS1208" i="2"/>
  <c r="HS1210" i="2" s="1"/>
  <c r="HS1196" i="2"/>
  <c r="HS1198" i="2" s="1"/>
  <c r="HS1184" i="2"/>
  <c r="HS1186" i="2" s="1"/>
  <c r="HS1373" i="2"/>
  <c r="HS1375" i="2" s="1"/>
  <c r="HS1361" i="2"/>
  <c r="HS1363" i="2" s="1"/>
  <c r="HS1349" i="2"/>
  <c r="HS1351" i="2" s="1"/>
  <c r="HS1337" i="2"/>
  <c r="HS1339" i="2" s="1"/>
  <c r="HS1325" i="2"/>
  <c r="HS1327" i="2" s="1"/>
  <c r="HS1313" i="2"/>
  <c r="HS1315" i="2" s="1"/>
  <c r="HS1301" i="2"/>
  <c r="HS1303" i="2" s="1"/>
  <c r="HS1289" i="2"/>
  <c r="HS1277" i="2"/>
  <c r="HS1279" i="2" s="1"/>
  <c r="HS1265" i="2"/>
  <c r="HS1267" i="2" s="1"/>
  <c r="HS1253" i="2"/>
  <c r="HS1255" i="2" s="1"/>
  <c r="HS1241" i="2"/>
  <c r="HS1243" i="2" s="1"/>
  <c r="HS1229" i="2"/>
  <c r="HS1231" i="2" s="1"/>
  <c r="HS1217" i="2"/>
  <c r="HS1219" i="2" s="1"/>
  <c r="HS1205" i="2"/>
  <c r="HS1207" i="2" s="1"/>
  <c r="HS1193" i="2"/>
  <c r="HS1195" i="2" s="1"/>
  <c r="HS1391" i="2"/>
  <c r="HS1393" i="2" s="1"/>
  <c r="HS1382" i="2"/>
  <c r="HS1384" i="2" s="1"/>
  <c r="HS1370" i="2"/>
  <c r="HS1372" i="2" s="1"/>
  <c r="HS1358" i="2"/>
  <c r="HS1360" i="2" s="1"/>
  <c r="HS1346" i="2"/>
  <c r="HS1348" i="2" s="1"/>
  <c r="HS1334" i="2"/>
  <c r="HS1336" i="2" s="1"/>
  <c r="HS1322" i="2"/>
  <c r="HS1324" i="2" s="1"/>
  <c r="HS1310" i="2"/>
  <c r="HS1298" i="2"/>
  <c r="HS1300" i="2" s="1"/>
  <c r="HS1286" i="2"/>
  <c r="HS1288" i="2" s="1"/>
  <c r="HS1274" i="2"/>
  <c r="HS1276" i="2" s="1"/>
  <c r="HS1262" i="2"/>
  <c r="HS1264" i="2" s="1"/>
  <c r="HS1250" i="2"/>
  <c r="HS1252" i="2" s="1"/>
  <c r="HS1238" i="2"/>
  <c r="HS1226" i="2"/>
  <c r="HS1228" i="2" s="1"/>
  <c r="HS1214" i="2"/>
  <c r="HS1202" i="2"/>
  <c r="HS1204" i="2" s="1"/>
  <c r="HS1190" i="2"/>
  <c r="HS1192" i="2" s="1"/>
  <c r="HS1172" i="2"/>
  <c r="HS1174" i="2" s="1"/>
  <c r="HS1160" i="2"/>
  <c r="HS1162" i="2" s="1"/>
  <c r="HS1148" i="2"/>
  <c r="HS1150" i="2" s="1"/>
  <c r="HS1136" i="2"/>
  <c r="HS1138" i="2" s="1"/>
  <c r="HS1124" i="2"/>
  <c r="HS1126" i="2" s="1"/>
  <c r="HS1112" i="2"/>
  <c r="HS1114" i="2" s="1"/>
  <c r="HS1100" i="2"/>
  <c r="HS1102" i="2" s="1"/>
  <c r="HS1088" i="2"/>
  <c r="HS1090" i="2" s="1"/>
  <c r="HS1076" i="2"/>
  <c r="HS1078" i="2" s="1"/>
  <c r="HS1064" i="2"/>
  <c r="HS1066" i="2" s="1"/>
  <c r="HS1052" i="2"/>
  <c r="HS1054" i="2" s="1"/>
  <c r="HS1040" i="2"/>
  <c r="HS1042" i="2" s="1"/>
  <c r="HS1028" i="2"/>
  <c r="HS1030" i="2" s="1"/>
  <c r="HS1016" i="2"/>
  <c r="HS1181" i="2"/>
  <c r="HS1183" i="2" s="1"/>
  <c r="HS1169" i="2"/>
  <c r="HS1171" i="2" s="1"/>
  <c r="HS1157" i="2"/>
  <c r="HS1159" i="2" s="1"/>
  <c r="HS1145" i="2"/>
  <c r="HS1147" i="2" s="1"/>
  <c r="HS1133" i="2"/>
  <c r="HS1135" i="2" s="1"/>
  <c r="HS1121" i="2"/>
  <c r="HS1109" i="2"/>
  <c r="HS1111" i="2" s="1"/>
  <c r="HS1097" i="2"/>
  <c r="HS1099" i="2" s="1"/>
  <c r="HS1085" i="2"/>
  <c r="HS1087" i="2" s="1"/>
  <c r="HS1073" i="2"/>
  <c r="HS1075" i="2" s="1"/>
  <c r="HS1061" i="2"/>
  <c r="HS1063" i="2" s="1"/>
  <c r="HS1049" i="2"/>
  <c r="HS1051" i="2" s="1"/>
  <c r="HS1037" i="2"/>
  <c r="HS1039" i="2" s="1"/>
  <c r="HS1025" i="2"/>
  <c r="HS1027" i="2" s="1"/>
  <c r="HS1013" i="2"/>
  <c r="HS1001" i="2"/>
  <c r="HS1178" i="2"/>
  <c r="HS1180" i="2" s="1"/>
  <c r="HS1166" i="2"/>
  <c r="HS1168" i="2" s="1"/>
  <c r="HS1154" i="2"/>
  <c r="HS1156" i="2" s="1"/>
  <c r="HS1142" i="2"/>
  <c r="HS1144" i="2" s="1"/>
  <c r="HS1130" i="2"/>
  <c r="HS1132" i="2" s="1"/>
  <c r="HS1118" i="2"/>
  <c r="HS1120" i="2" s="1"/>
  <c r="HS1106" i="2"/>
  <c r="HS1108" i="2" s="1"/>
  <c r="HS1094" i="2"/>
  <c r="HS1096" i="2" s="1"/>
  <c r="HS1082" i="2"/>
  <c r="HS1084" i="2" s="1"/>
  <c r="HS1070" i="2"/>
  <c r="HS1072" i="2" s="1"/>
  <c r="HS1058" i="2"/>
  <c r="HS1060" i="2" s="1"/>
  <c r="HS1046" i="2"/>
  <c r="HS1048" i="2" s="1"/>
  <c r="HS1034" i="2"/>
  <c r="HS1036" i="2" s="1"/>
  <c r="HS1022" i="2"/>
  <c r="HS1024" i="2" s="1"/>
  <c r="HS1010" i="2"/>
  <c r="HS1012" i="2" s="1"/>
  <c r="HS998" i="2"/>
  <c r="HS1000" i="2" s="1"/>
  <c r="HS986" i="2"/>
  <c r="HS988" i="2" s="1"/>
  <c r="HS1175" i="2"/>
  <c r="HS1177" i="2" s="1"/>
  <c r="HS1163" i="2"/>
  <c r="HS1165" i="2" s="1"/>
  <c r="HS1151" i="2"/>
  <c r="HS1153" i="2" s="1"/>
  <c r="HS1139" i="2"/>
  <c r="HS1141" i="2" s="1"/>
  <c r="HS1127" i="2"/>
  <c r="HS1129" i="2" s="1"/>
  <c r="HS1115" i="2"/>
  <c r="HS1117" i="2" s="1"/>
  <c r="HS1103" i="2"/>
  <c r="HS1105" i="2" s="1"/>
  <c r="HS1091" i="2"/>
  <c r="HS1093" i="2" s="1"/>
  <c r="HS1079" i="2"/>
  <c r="HS1081" i="2" s="1"/>
  <c r="HS1067" i="2"/>
  <c r="HS1069" i="2" s="1"/>
  <c r="HS1055" i="2"/>
  <c r="HS1057" i="2" s="1"/>
  <c r="HS1043" i="2"/>
  <c r="HS1045" i="2" s="1"/>
  <c r="HS1031" i="2"/>
  <c r="HS1033" i="2" s="1"/>
  <c r="HS1019" i="2"/>
  <c r="HS1021" i="2" s="1"/>
  <c r="HS1007" i="2"/>
  <c r="HS1009" i="2" s="1"/>
  <c r="HS995" i="2"/>
  <c r="HS997" i="2" s="1"/>
  <c r="HS989" i="2"/>
  <c r="HS991" i="2" s="1"/>
  <c r="HS983" i="2"/>
  <c r="HS985" i="2" s="1"/>
  <c r="HS971" i="2"/>
  <c r="HS973" i="2" s="1"/>
  <c r="HS959" i="2"/>
  <c r="HS961" i="2" s="1"/>
  <c r="HS947" i="2"/>
  <c r="HS949" i="2" s="1"/>
  <c r="HS935" i="2"/>
  <c r="HS937" i="2" s="1"/>
  <c r="HS923" i="2"/>
  <c r="HS925" i="2" s="1"/>
  <c r="HS911" i="2"/>
  <c r="HS913" i="2" s="1"/>
  <c r="HS899" i="2"/>
  <c r="HS901" i="2" s="1"/>
  <c r="HS887" i="2"/>
  <c r="HS889" i="2" s="1"/>
  <c r="HS875" i="2"/>
  <c r="HS877" i="2" s="1"/>
  <c r="HS863" i="2"/>
  <c r="HS865" i="2" s="1"/>
  <c r="HS851" i="2"/>
  <c r="HS853" i="2" s="1"/>
  <c r="HS839" i="2"/>
  <c r="HS841" i="2" s="1"/>
  <c r="HS827" i="2"/>
  <c r="HS829" i="2" s="1"/>
  <c r="HS815" i="2"/>
  <c r="HS817" i="2" s="1"/>
  <c r="HS1004" i="2"/>
  <c r="HS1006" i="2" s="1"/>
  <c r="HS980" i="2"/>
  <c r="HS982" i="2" s="1"/>
  <c r="HS968" i="2"/>
  <c r="HS970" i="2" s="1"/>
  <c r="HS956" i="2"/>
  <c r="HS958" i="2" s="1"/>
  <c r="HS944" i="2"/>
  <c r="HS932" i="2"/>
  <c r="HS934" i="2" s="1"/>
  <c r="HS920" i="2"/>
  <c r="HS922" i="2" s="1"/>
  <c r="HS908" i="2"/>
  <c r="HS910" i="2" s="1"/>
  <c r="HS896" i="2"/>
  <c r="HS898" i="2" s="1"/>
  <c r="HS884" i="2"/>
  <c r="HS886" i="2" s="1"/>
  <c r="HS872" i="2"/>
  <c r="HS874" i="2" s="1"/>
  <c r="HS860" i="2"/>
  <c r="HS862" i="2" s="1"/>
  <c r="HS848" i="2"/>
  <c r="HS850" i="2" s="1"/>
  <c r="HS836" i="2"/>
  <c r="HS838" i="2" s="1"/>
  <c r="HS824" i="2"/>
  <c r="HS826" i="2" s="1"/>
  <c r="HS812" i="2"/>
  <c r="HS814" i="2" s="1"/>
  <c r="HS800" i="2"/>
  <c r="HS802" i="2" s="1"/>
  <c r="HS977" i="2"/>
  <c r="HS979" i="2" s="1"/>
  <c r="HS965" i="2"/>
  <c r="HS967" i="2" s="1"/>
  <c r="HS953" i="2"/>
  <c r="HS955" i="2" s="1"/>
  <c r="HS941" i="2"/>
  <c r="HS943" i="2" s="1"/>
  <c r="HS929" i="2"/>
  <c r="HS931" i="2" s="1"/>
  <c r="HS917" i="2"/>
  <c r="HS919" i="2" s="1"/>
  <c r="HS905" i="2"/>
  <c r="HS907" i="2" s="1"/>
  <c r="HS893" i="2"/>
  <c r="HS895" i="2" s="1"/>
  <c r="HS881" i="2"/>
  <c r="HS883" i="2" s="1"/>
  <c r="HS869" i="2"/>
  <c r="HS871" i="2" s="1"/>
  <c r="HS857" i="2"/>
  <c r="HS859" i="2" s="1"/>
  <c r="HS845" i="2"/>
  <c r="HS847" i="2" s="1"/>
  <c r="HS833" i="2"/>
  <c r="HS835" i="2" s="1"/>
  <c r="HS821" i="2"/>
  <c r="HS823" i="2" s="1"/>
  <c r="HS992" i="2"/>
  <c r="HS994" i="2" s="1"/>
  <c r="HS974" i="2"/>
  <c r="HS976" i="2" s="1"/>
  <c r="HS962" i="2"/>
  <c r="HS964" i="2" s="1"/>
  <c r="HS950" i="2"/>
  <c r="HS952" i="2" s="1"/>
  <c r="HS938" i="2"/>
  <c r="HS940" i="2" s="1"/>
  <c r="HS926" i="2"/>
  <c r="HS785" i="2"/>
  <c r="HS787" i="2" s="1"/>
  <c r="HS773" i="2"/>
  <c r="HS761" i="2"/>
  <c r="HS763" i="2" s="1"/>
  <c r="HS749" i="2"/>
  <c r="HS751" i="2" s="1"/>
  <c r="HS737" i="2"/>
  <c r="HS739" i="2" s="1"/>
  <c r="HS725" i="2"/>
  <c r="HS727" i="2" s="1"/>
  <c r="HS890" i="2"/>
  <c r="HS892" i="2" s="1"/>
  <c r="HS842" i="2"/>
  <c r="HS806" i="2"/>
  <c r="HS808" i="2" s="1"/>
  <c r="HS782" i="2"/>
  <c r="HS784" i="2" s="1"/>
  <c r="HS770" i="2"/>
  <c r="HS772" i="2" s="1"/>
  <c r="HS758" i="2"/>
  <c r="HS760" i="2" s="1"/>
  <c r="HS746" i="2"/>
  <c r="HS748" i="2" s="1"/>
  <c r="HS734" i="2"/>
  <c r="HS736" i="2" s="1"/>
  <c r="HS722" i="2"/>
  <c r="HS724" i="2" s="1"/>
  <c r="HS710" i="2"/>
  <c r="HS712" i="2" s="1"/>
  <c r="HS698" i="2"/>
  <c r="HS700" i="2" s="1"/>
  <c r="HS686" i="2"/>
  <c r="HS688" i="2" s="1"/>
  <c r="HS674" i="2"/>
  <c r="HS676" i="2" s="1"/>
  <c r="HS662" i="2"/>
  <c r="HS664" i="2" s="1"/>
  <c r="HS650" i="2"/>
  <c r="HS652" i="2" s="1"/>
  <c r="HS638" i="2"/>
  <c r="HS640" i="2" s="1"/>
  <c r="HS626" i="2"/>
  <c r="HS628" i="2" s="1"/>
  <c r="HS614" i="2"/>
  <c r="HS616" i="2" s="1"/>
  <c r="HS878" i="2"/>
  <c r="HS880" i="2" s="1"/>
  <c r="HS830" i="2"/>
  <c r="HS832" i="2" s="1"/>
  <c r="HS809" i="2"/>
  <c r="HS811" i="2" s="1"/>
  <c r="HS791" i="2"/>
  <c r="HS793" i="2" s="1"/>
  <c r="HS779" i="2"/>
  <c r="HS781" i="2" s="1"/>
  <c r="HS767" i="2"/>
  <c r="HS769" i="2" s="1"/>
  <c r="HS755" i="2"/>
  <c r="HS757" i="2" s="1"/>
  <c r="HS743" i="2"/>
  <c r="HS745" i="2" s="1"/>
  <c r="HS731" i="2"/>
  <c r="HS733" i="2" s="1"/>
  <c r="HS719" i="2"/>
  <c r="HS721" i="2" s="1"/>
  <c r="HS707" i="2"/>
  <c r="HS709" i="2" s="1"/>
  <c r="HS695" i="2"/>
  <c r="HS697" i="2" s="1"/>
  <c r="HS683" i="2"/>
  <c r="HS685" i="2" s="1"/>
  <c r="HS671" i="2"/>
  <c r="HS673" i="2" s="1"/>
  <c r="HS659" i="2"/>
  <c r="HS661" i="2" s="1"/>
  <c r="HS647" i="2"/>
  <c r="HS649" i="2" s="1"/>
  <c r="HS635" i="2"/>
  <c r="HS637" i="2" s="1"/>
  <c r="HS623" i="2"/>
  <c r="HS625" i="2" s="1"/>
  <c r="HS914" i="2"/>
  <c r="HS916" i="2" s="1"/>
  <c r="HS866" i="2"/>
  <c r="HS868" i="2" s="1"/>
  <c r="HS818" i="2"/>
  <c r="HS820" i="2" s="1"/>
  <c r="HS797" i="2"/>
  <c r="HS799" i="2" s="1"/>
  <c r="HS794" i="2"/>
  <c r="HS796" i="2" s="1"/>
  <c r="HS788" i="2"/>
  <c r="HS790" i="2" s="1"/>
  <c r="HS776" i="2"/>
  <c r="HS778" i="2" s="1"/>
  <c r="HS764" i="2"/>
  <c r="HS766" i="2" s="1"/>
  <c r="HS752" i="2"/>
  <c r="HS754" i="2" s="1"/>
  <c r="HS740" i="2"/>
  <c r="HS742" i="2" s="1"/>
  <c r="HS728" i="2"/>
  <c r="HS730" i="2" s="1"/>
  <c r="HS716" i="2"/>
  <c r="HS718" i="2" s="1"/>
  <c r="HS704" i="2"/>
  <c r="HS706" i="2" s="1"/>
  <c r="HS692" i="2"/>
  <c r="HS694" i="2" s="1"/>
  <c r="HS680" i="2"/>
  <c r="HS668" i="2"/>
  <c r="HS670" i="2" s="1"/>
  <c r="HS656" i="2"/>
  <c r="HS658" i="2" s="1"/>
  <c r="HS644" i="2"/>
  <c r="HS646" i="2" s="1"/>
  <c r="HS632" i="2"/>
  <c r="HS634" i="2" s="1"/>
  <c r="HS620" i="2"/>
  <c r="HS622" i="2" s="1"/>
  <c r="HS902" i="2"/>
  <c r="HS904" i="2" s="1"/>
  <c r="HS854" i="2"/>
  <c r="HS803" i="2"/>
  <c r="HS805" i="2" s="1"/>
  <c r="HS701" i="2"/>
  <c r="HS703" i="2" s="1"/>
  <c r="HS653" i="2"/>
  <c r="HS655" i="2" s="1"/>
  <c r="HS611" i="2"/>
  <c r="HS613" i="2" s="1"/>
  <c r="HS599" i="2"/>
  <c r="HS601" i="2" s="1"/>
  <c r="HS587" i="2"/>
  <c r="HS589" i="2" s="1"/>
  <c r="HS575" i="2"/>
  <c r="HS577" i="2" s="1"/>
  <c r="HS563" i="2"/>
  <c r="HS565" i="2" s="1"/>
  <c r="HS551" i="2"/>
  <c r="HS553" i="2" s="1"/>
  <c r="HS539" i="2"/>
  <c r="HS541" i="2" s="1"/>
  <c r="HS527" i="2"/>
  <c r="HS529" i="2" s="1"/>
  <c r="HS515" i="2"/>
  <c r="HS517" i="2" s="1"/>
  <c r="HS503" i="2"/>
  <c r="HS505" i="2" s="1"/>
  <c r="HS491" i="2"/>
  <c r="HS493" i="2" s="1"/>
  <c r="HS479" i="2"/>
  <c r="HS481" i="2" s="1"/>
  <c r="HS467" i="2"/>
  <c r="HS469" i="2" s="1"/>
  <c r="HS455" i="2"/>
  <c r="HS457" i="2" s="1"/>
  <c r="HS443" i="2"/>
  <c r="HS445" i="2" s="1"/>
  <c r="HS629" i="2"/>
  <c r="HS631" i="2" s="1"/>
  <c r="HS689" i="2"/>
  <c r="HS691" i="2" s="1"/>
  <c r="HS608" i="2"/>
  <c r="HS610" i="2" s="1"/>
  <c r="HS596" i="2"/>
  <c r="HS598" i="2" s="1"/>
  <c r="HS584" i="2"/>
  <c r="HS586" i="2" s="1"/>
  <c r="HS572" i="2"/>
  <c r="HS574" i="2" s="1"/>
  <c r="HS560" i="2"/>
  <c r="HS562" i="2" s="1"/>
  <c r="HS548" i="2"/>
  <c r="HS550" i="2" s="1"/>
  <c r="HS536" i="2"/>
  <c r="HS538" i="2" s="1"/>
  <c r="HS524" i="2"/>
  <c r="HS526" i="2" s="1"/>
  <c r="HS512" i="2"/>
  <c r="HS514" i="2" s="1"/>
  <c r="HS500" i="2"/>
  <c r="HS502" i="2" s="1"/>
  <c r="HS488" i="2"/>
  <c r="HS490" i="2" s="1"/>
  <c r="HS476" i="2"/>
  <c r="HS478" i="2" s="1"/>
  <c r="HS464" i="2"/>
  <c r="HS466" i="2" s="1"/>
  <c r="HS452" i="2"/>
  <c r="HS454" i="2" s="1"/>
  <c r="HS440" i="2"/>
  <c r="HS442" i="2" s="1"/>
  <c r="HS641" i="2"/>
  <c r="HS643" i="2" s="1"/>
  <c r="HS617" i="2"/>
  <c r="HS619" i="2" s="1"/>
  <c r="HS677" i="2"/>
  <c r="HS679" i="2" s="1"/>
  <c r="HS605" i="2"/>
  <c r="HS607" i="2" s="1"/>
  <c r="HS593" i="2"/>
  <c r="HS595" i="2" s="1"/>
  <c r="HS581" i="2"/>
  <c r="HS583" i="2" s="1"/>
  <c r="HS569" i="2"/>
  <c r="HS571" i="2" s="1"/>
  <c r="HS557" i="2"/>
  <c r="HS559" i="2" s="1"/>
  <c r="HS545" i="2"/>
  <c r="HS547" i="2" s="1"/>
  <c r="HS533" i="2"/>
  <c r="HS535" i="2" s="1"/>
  <c r="HS521" i="2"/>
  <c r="HS523" i="2" s="1"/>
  <c r="HS509" i="2"/>
  <c r="HS511" i="2" s="1"/>
  <c r="HS497" i="2"/>
  <c r="HS499" i="2" s="1"/>
  <c r="HS485" i="2"/>
  <c r="HS487" i="2" s="1"/>
  <c r="HS473" i="2"/>
  <c r="HS475" i="2" s="1"/>
  <c r="HS461" i="2"/>
  <c r="HS463" i="2" s="1"/>
  <c r="HS449" i="2"/>
  <c r="HS451" i="2" s="1"/>
  <c r="HS713" i="2"/>
  <c r="HS715" i="2" s="1"/>
  <c r="HS665" i="2"/>
  <c r="HS667" i="2" s="1"/>
  <c r="HS602" i="2"/>
  <c r="HS604" i="2" s="1"/>
  <c r="HS590" i="2"/>
  <c r="HS592" i="2" s="1"/>
  <c r="HS578" i="2"/>
  <c r="HS580" i="2" s="1"/>
  <c r="HS566" i="2"/>
  <c r="HS568" i="2" s="1"/>
  <c r="HS554" i="2"/>
  <c r="HS556" i="2" s="1"/>
  <c r="HS542" i="2"/>
  <c r="HS544" i="2" s="1"/>
  <c r="HS530" i="2"/>
  <c r="HS532" i="2" s="1"/>
  <c r="HS518" i="2"/>
  <c r="HS520" i="2" s="1"/>
  <c r="HS506" i="2"/>
  <c r="HS508" i="2" s="1"/>
  <c r="HS494" i="2"/>
  <c r="HS496" i="2" s="1"/>
  <c r="HS482" i="2"/>
  <c r="HS484" i="2" s="1"/>
  <c r="HS470" i="2"/>
  <c r="HS472" i="2" s="1"/>
  <c r="HS458" i="2"/>
  <c r="HS460" i="2" s="1"/>
  <c r="HS446" i="2"/>
  <c r="HS448" i="2" s="1"/>
  <c r="HS434" i="2"/>
  <c r="HS436" i="2" s="1"/>
  <c r="HS422" i="2"/>
  <c r="HS424" i="2" s="1"/>
  <c r="HS410" i="2"/>
  <c r="HS412" i="2" s="1"/>
  <c r="HS398" i="2"/>
  <c r="HS400" i="2" s="1"/>
  <c r="HS386" i="2"/>
  <c r="HS388" i="2" s="1"/>
  <c r="HS374" i="2"/>
  <c r="HS376" i="2" s="1"/>
  <c r="HS362" i="2"/>
  <c r="HS364" i="2" s="1"/>
  <c r="HS350" i="2"/>
  <c r="HS352" i="2" s="1"/>
  <c r="HS338" i="2"/>
  <c r="HS340" i="2" s="1"/>
  <c r="HS326" i="2"/>
  <c r="HS328" i="2" s="1"/>
  <c r="HS314" i="2"/>
  <c r="HS316" i="2" s="1"/>
  <c r="HS302" i="2"/>
  <c r="HS304" i="2" s="1"/>
  <c r="HS290" i="2"/>
  <c r="HS292" i="2" s="1"/>
  <c r="HS278" i="2"/>
  <c r="HS280" i="2" s="1"/>
  <c r="HS266" i="2"/>
  <c r="HS268" i="2" s="1"/>
  <c r="HS254" i="2"/>
  <c r="HS256" i="2" s="1"/>
  <c r="HS431" i="2"/>
  <c r="HS433" i="2" s="1"/>
  <c r="HS419" i="2"/>
  <c r="HS421" i="2" s="1"/>
  <c r="HS407" i="2"/>
  <c r="HS409" i="2" s="1"/>
  <c r="HS395" i="2"/>
  <c r="HS397" i="2" s="1"/>
  <c r="HS383" i="2"/>
  <c r="HS385" i="2" s="1"/>
  <c r="HS371" i="2"/>
  <c r="HS373" i="2" s="1"/>
  <c r="HS359" i="2"/>
  <c r="HS361" i="2" s="1"/>
  <c r="HS347" i="2"/>
  <c r="HS349" i="2" s="1"/>
  <c r="HS335" i="2"/>
  <c r="HS337" i="2" s="1"/>
  <c r="HS323" i="2"/>
  <c r="HS325" i="2" s="1"/>
  <c r="HS311" i="2"/>
  <c r="HS313" i="2" s="1"/>
  <c r="HS299" i="2"/>
  <c r="HS301" i="2" s="1"/>
  <c r="HS287" i="2"/>
  <c r="HS289" i="2" s="1"/>
  <c r="HS275" i="2"/>
  <c r="HS277" i="2" s="1"/>
  <c r="HS263" i="2"/>
  <c r="HS265" i="2" s="1"/>
  <c r="HS251" i="2"/>
  <c r="HS253" i="2" s="1"/>
  <c r="HS428" i="2"/>
  <c r="HS430" i="2" s="1"/>
  <c r="HS416" i="2"/>
  <c r="HS418" i="2" s="1"/>
  <c r="HS404" i="2"/>
  <c r="HS406" i="2" s="1"/>
  <c r="HS392" i="2"/>
  <c r="HS394" i="2" s="1"/>
  <c r="HS380" i="2"/>
  <c r="HS382" i="2" s="1"/>
  <c r="HS368" i="2"/>
  <c r="HS370" i="2" s="1"/>
  <c r="HS356" i="2"/>
  <c r="HS358" i="2" s="1"/>
  <c r="HS344" i="2"/>
  <c r="HS346" i="2" s="1"/>
  <c r="HS332" i="2"/>
  <c r="HS334" i="2" s="1"/>
  <c r="HS320" i="2"/>
  <c r="HS322" i="2" s="1"/>
  <c r="HS308" i="2"/>
  <c r="HS310" i="2" s="1"/>
  <c r="HS296" i="2"/>
  <c r="HS298" i="2" s="1"/>
  <c r="HS284" i="2"/>
  <c r="HS286" i="2" s="1"/>
  <c r="HS272" i="2"/>
  <c r="HS274" i="2" s="1"/>
  <c r="HS260" i="2"/>
  <c r="HS262" i="2" s="1"/>
  <c r="HS437" i="2"/>
  <c r="HS439" i="2" s="1"/>
  <c r="HS425" i="2"/>
  <c r="HS427" i="2" s="1"/>
  <c r="HS413" i="2"/>
  <c r="HS415" i="2" s="1"/>
  <c r="HS401" i="2"/>
  <c r="HS403" i="2" s="1"/>
  <c r="HS389" i="2"/>
  <c r="HS391" i="2" s="1"/>
  <c r="HS377" i="2"/>
  <c r="HS379" i="2" s="1"/>
  <c r="HS365" i="2"/>
  <c r="HS367" i="2" s="1"/>
  <c r="HS353" i="2"/>
  <c r="HS355" i="2" s="1"/>
  <c r="HS341" i="2"/>
  <c r="HS343" i="2" s="1"/>
  <c r="HS329" i="2"/>
  <c r="HS331" i="2" s="1"/>
  <c r="HS317" i="2"/>
  <c r="HS319" i="2" s="1"/>
  <c r="HS305" i="2"/>
  <c r="HS307" i="2" s="1"/>
  <c r="HS293" i="2"/>
  <c r="HS295" i="2" s="1"/>
  <c r="HS257" i="2"/>
  <c r="HS259" i="2" s="1"/>
  <c r="HS248" i="2"/>
  <c r="HS250" i="2" s="1"/>
  <c r="HS236" i="2"/>
  <c r="HS238" i="2" s="1"/>
  <c r="HS224" i="2"/>
  <c r="HS226" i="2" s="1"/>
  <c r="HS212" i="2"/>
  <c r="HS214" i="2" s="1"/>
  <c r="HS200" i="2"/>
  <c r="HS202" i="2" s="1"/>
  <c r="HS188" i="2"/>
  <c r="HS190" i="2" s="1"/>
  <c r="HS176" i="2"/>
  <c r="HS178" i="2" s="1"/>
  <c r="HS164" i="2"/>
  <c r="HS166" i="2" s="1"/>
  <c r="HS152" i="2"/>
  <c r="HS154" i="2" s="1"/>
  <c r="HS140" i="2"/>
  <c r="HS142" i="2" s="1"/>
  <c r="HS128" i="2"/>
  <c r="HS130" i="2" s="1"/>
  <c r="HS116" i="2"/>
  <c r="HS118" i="2" s="1"/>
  <c r="HS104" i="2"/>
  <c r="HS106" i="2" s="1"/>
  <c r="HS92" i="2"/>
  <c r="HS94" i="2" s="1"/>
  <c r="HS80" i="2"/>
  <c r="HS82" i="2" s="1"/>
  <c r="HS68" i="2"/>
  <c r="HS70" i="2" s="1"/>
  <c r="HS245" i="2"/>
  <c r="HS247" i="2" s="1"/>
  <c r="HS233" i="2"/>
  <c r="HS235" i="2" s="1"/>
  <c r="HS221" i="2"/>
  <c r="HS223" i="2" s="1"/>
  <c r="HS209" i="2"/>
  <c r="HS211" i="2" s="1"/>
  <c r="HS197" i="2"/>
  <c r="HS199" i="2" s="1"/>
  <c r="HS242" i="2"/>
  <c r="HS244" i="2" s="1"/>
  <c r="HS230" i="2"/>
  <c r="HS232" i="2" s="1"/>
  <c r="HS218" i="2"/>
  <c r="HS220" i="2" s="1"/>
  <c r="HS206" i="2"/>
  <c r="HS208" i="2" s="1"/>
  <c r="HS194" i="2"/>
  <c r="HS196" i="2" s="1"/>
  <c r="HS182" i="2"/>
  <c r="HS184" i="2" s="1"/>
  <c r="HS170" i="2"/>
  <c r="HS172" i="2" s="1"/>
  <c r="HS158" i="2"/>
  <c r="HS160" i="2" s="1"/>
  <c r="HS146" i="2"/>
  <c r="HS148" i="2" s="1"/>
  <c r="HS134" i="2"/>
  <c r="HS136" i="2" s="1"/>
  <c r="HS122" i="2"/>
  <c r="HS124" i="2" s="1"/>
  <c r="HS110" i="2"/>
  <c r="HS112" i="2" s="1"/>
  <c r="HS98" i="2"/>
  <c r="HS100" i="2" s="1"/>
  <c r="HS86" i="2"/>
  <c r="HS88" i="2" s="1"/>
  <c r="HS74" i="2"/>
  <c r="HS76" i="2" s="1"/>
  <c r="HS269" i="2"/>
  <c r="HS271" i="2" s="1"/>
  <c r="HS281" i="2"/>
  <c r="HS283" i="2" s="1"/>
  <c r="HS239" i="2"/>
  <c r="HS241" i="2" s="1"/>
  <c r="HS227" i="2"/>
  <c r="HS229" i="2" s="1"/>
  <c r="HS215" i="2"/>
  <c r="HS217" i="2" s="1"/>
  <c r="HS203" i="2"/>
  <c r="HS205" i="2" s="1"/>
  <c r="HS191" i="2"/>
  <c r="HS193" i="2" s="1"/>
  <c r="HS179" i="2"/>
  <c r="HS181" i="2" s="1"/>
  <c r="HS167" i="2"/>
  <c r="HS169" i="2" s="1"/>
  <c r="HS83" i="2"/>
  <c r="HS85" i="2" s="1"/>
  <c r="HS23" i="2"/>
  <c r="HS25" i="2" s="1"/>
  <c r="HS11" i="2"/>
  <c r="HS13" i="2" s="1"/>
  <c r="HS62" i="2"/>
  <c r="HS64" i="2" s="1"/>
  <c r="HS161" i="2"/>
  <c r="HS163" i="2" s="1"/>
  <c r="HS137" i="2"/>
  <c r="HS139" i="2" s="1"/>
  <c r="HS113" i="2"/>
  <c r="HS115" i="2" s="1"/>
  <c r="HS59" i="2"/>
  <c r="HS61" i="2" s="1"/>
  <c r="HS47" i="2"/>
  <c r="HS49" i="2" s="1"/>
  <c r="HS35" i="2"/>
  <c r="HS37" i="2" s="1"/>
  <c r="HS2" i="2"/>
  <c r="HS8" i="2"/>
  <c r="HS10" i="2" s="1"/>
  <c r="HS131" i="2"/>
  <c r="HS133" i="2" s="1"/>
  <c r="HS107" i="2"/>
  <c r="HS109" i="2" s="1"/>
  <c r="HS38" i="2"/>
  <c r="HS40" i="2" s="1"/>
  <c r="HS77" i="2"/>
  <c r="HS79" i="2" s="1"/>
  <c r="HS32" i="2"/>
  <c r="HS34" i="2" s="1"/>
  <c r="HS20" i="2"/>
  <c r="HS22" i="2" s="1"/>
  <c r="HS185" i="2"/>
  <c r="HS187" i="2" s="1"/>
  <c r="HS143" i="2"/>
  <c r="HS145" i="2" s="1"/>
  <c r="HS119" i="2"/>
  <c r="HS121" i="2" s="1"/>
  <c r="HS56" i="2"/>
  <c r="HS58" i="2" s="1"/>
  <c r="HS44" i="2"/>
  <c r="HS46" i="2" s="1"/>
  <c r="HS95" i="2"/>
  <c r="HS97" i="2" s="1"/>
  <c r="HS71" i="2"/>
  <c r="HS73" i="2" s="1"/>
  <c r="HS29" i="2"/>
  <c r="HS31" i="2" s="1"/>
  <c r="HS17" i="2"/>
  <c r="HS19" i="2" s="1"/>
  <c r="HS5" i="2"/>
  <c r="HS7" i="2" s="1"/>
  <c r="HS173" i="2"/>
  <c r="HS175" i="2" s="1"/>
  <c r="HS149" i="2"/>
  <c r="HS151" i="2" s="1"/>
  <c r="HS125" i="2"/>
  <c r="HS127" i="2" s="1"/>
  <c r="HS101" i="2"/>
  <c r="HS103" i="2" s="1"/>
  <c r="HS53" i="2"/>
  <c r="HS55" i="2" s="1"/>
  <c r="HS41" i="2"/>
  <c r="HS43" i="2" s="1"/>
  <c r="HS155" i="2"/>
  <c r="HS157" i="2" s="1"/>
  <c r="HS50" i="2"/>
  <c r="HS52" i="2" s="1"/>
  <c r="HS89" i="2"/>
  <c r="HS91" i="2" s="1"/>
  <c r="HS65" i="2"/>
  <c r="HS67" i="2" s="1"/>
  <c r="HS26" i="2"/>
  <c r="HS28" i="2" s="1"/>
  <c r="HS14" i="2"/>
  <c r="HS16" i="2" s="1"/>
  <c r="HS1702" i="2"/>
  <c r="HS1681" i="2"/>
  <c r="HS1003" i="2"/>
  <c r="HS1786" i="2"/>
  <c r="HS1945" i="2"/>
  <c r="HS1018" i="2"/>
  <c r="HS1744" i="2"/>
  <c r="HS1402" i="2"/>
  <c r="HS1354" i="2"/>
  <c r="HS1660" i="2"/>
  <c r="HS775" i="2"/>
  <c r="HS1690" i="2"/>
  <c r="HS946" i="2"/>
  <c r="HS1918" i="2"/>
  <c r="HS1759" i="2"/>
  <c r="HS1216" i="2"/>
  <c r="HS844" i="2"/>
  <c r="HS1624" i="2"/>
  <c r="HS682" i="2"/>
  <c r="HS1291" i="2"/>
  <c r="HS1015" i="2"/>
  <c r="HS2056" i="2"/>
  <c r="HS2038" i="2"/>
  <c r="HS2017" i="2"/>
  <c r="HS2014" i="2"/>
  <c r="HS2041" i="2"/>
  <c r="HS1783" i="2"/>
  <c r="HS928" i="2"/>
  <c r="HS1240" i="2"/>
  <c r="HS1294" i="2"/>
  <c r="HS1123" i="2"/>
  <c r="HS1312" i="2"/>
  <c r="HS856" i="2"/>
  <c r="HT1" i="2"/>
  <c r="HP4" i="2"/>
  <c r="A22" i="8"/>
  <c r="HS1984" i="2" l="1"/>
  <c r="HT2054" i="2"/>
  <c r="HT2056" i="2" s="1"/>
  <c r="HU2056" i="2" s="1"/>
  <c r="HT2048" i="2"/>
  <c r="HT2050" i="2" s="1"/>
  <c r="HT2057" i="2"/>
  <c r="HT2059" i="2" s="1"/>
  <c r="HU2059" i="2" s="1"/>
  <c r="HT2045" i="2"/>
  <c r="HT2047" i="2" s="1"/>
  <c r="HT2042" i="2"/>
  <c r="HT2044" i="2" s="1"/>
  <c r="HT1955" i="2"/>
  <c r="HT1957" i="2" s="1"/>
  <c r="HT1943" i="2"/>
  <c r="HT1945" i="2" s="1"/>
  <c r="HT2036" i="2"/>
  <c r="HT2038" i="2" s="1"/>
  <c r="HT2033" i="2"/>
  <c r="HT2035" i="2" s="1"/>
  <c r="HT2030" i="2"/>
  <c r="HT2032" i="2" s="1"/>
  <c r="HT2027" i="2"/>
  <c r="HT2029" i="2" s="1"/>
  <c r="HT2024" i="2"/>
  <c r="HT2026" i="2" s="1"/>
  <c r="HT2021" i="2"/>
  <c r="HT2023" i="2" s="1"/>
  <c r="HT2018" i="2"/>
  <c r="HT2020" i="2" s="1"/>
  <c r="HT2015" i="2"/>
  <c r="HT2017" i="2" s="1"/>
  <c r="HT2012" i="2"/>
  <c r="HT2014" i="2" s="1"/>
  <c r="HT2009" i="2"/>
  <c r="HT2011" i="2" s="1"/>
  <c r="HT2006" i="2"/>
  <c r="HT2008" i="2" s="1"/>
  <c r="HT2003" i="2"/>
  <c r="HT2005" i="2" s="1"/>
  <c r="HT2000" i="2"/>
  <c r="HT2002" i="2" s="1"/>
  <c r="HT1997" i="2"/>
  <c r="HT1999" i="2" s="1"/>
  <c r="HT1994" i="2"/>
  <c r="HT1996" i="2" s="1"/>
  <c r="HT1991" i="2"/>
  <c r="HT1993" i="2" s="1"/>
  <c r="HT1988" i="2"/>
  <c r="HT1990" i="2" s="1"/>
  <c r="HT1985" i="2"/>
  <c r="HT1987" i="2" s="1"/>
  <c r="HT1982" i="2"/>
  <c r="HT1979" i="2"/>
  <c r="HT1981" i="2" s="1"/>
  <c r="HT1976" i="2"/>
  <c r="HT1978" i="2" s="1"/>
  <c r="HT1973" i="2"/>
  <c r="HT1975" i="2" s="1"/>
  <c r="HT1970" i="2"/>
  <c r="HT1972" i="2" s="1"/>
  <c r="HT1967" i="2"/>
  <c r="HT1969" i="2" s="1"/>
  <c r="HT1964" i="2"/>
  <c r="HT1966" i="2" s="1"/>
  <c r="HT1961" i="2"/>
  <c r="HT1963" i="2" s="1"/>
  <c r="HT2051" i="2"/>
  <c r="HT2053" i="2" s="1"/>
  <c r="HU2053" i="2" s="1"/>
  <c r="HT2039" i="2"/>
  <c r="HT2041" i="2" s="1"/>
  <c r="HT1949" i="2"/>
  <c r="HT1951" i="2" s="1"/>
  <c r="HT1931" i="2"/>
  <c r="HT1933" i="2" s="1"/>
  <c r="HT1922" i="2"/>
  <c r="HT1924" i="2" s="1"/>
  <c r="HT1898" i="2"/>
  <c r="HT1900" i="2" s="1"/>
  <c r="HT1886" i="2"/>
  <c r="HT1888" i="2" s="1"/>
  <c r="HT1874" i="2"/>
  <c r="HT1876" i="2" s="1"/>
  <c r="HT1937" i="2"/>
  <c r="HT1939" i="2" s="1"/>
  <c r="HT1946" i="2"/>
  <c r="HT1948" i="2" s="1"/>
  <c r="HT1895" i="2"/>
  <c r="HT1897" i="2" s="1"/>
  <c r="HT1883" i="2"/>
  <c r="HT1885" i="2" s="1"/>
  <c r="HT1871" i="2"/>
  <c r="HT1873" i="2" s="1"/>
  <c r="HT1952" i="2"/>
  <c r="HT1954" i="2" s="1"/>
  <c r="HT1925" i="2"/>
  <c r="HT1927" i="2" s="1"/>
  <c r="HT1934" i="2"/>
  <c r="HT1936" i="2" s="1"/>
  <c r="HT1907" i="2"/>
  <c r="HT1909" i="2" s="1"/>
  <c r="HT1904" i="2"/>
  <c r="HT1906" i="2" s="1"/>
  <c r="HT1892" i="2"/>
  <c r="HT1894" i="2" s="1"/>
  <c r="HT1880" i="2"/>
  <c r="HT1882" i="2" s="1"/>
  <c r="HT1868" i="2"/>
  <c r="HT1870" i="2" s="1"/>
  <c r="HT1856" i="2"/>
  <c r="HT1858" i="2" s="1"/>
  <c r="HT1940" i="2"/>
  <c r="HT1942" i="2" s="1"/>
  <c r="HT1928" i="2"/>
  <c r="HT1930" i="2" s="1"/>
  <c r="HT1910" i="2"/>
  <c r="HT1912" i="2" s="1"/>
  <c r="HT1958" i="2"/>
  <c r="HT1960" i="2" s="1"/>
  <c r="HT1919" i="2"/>
  <c r="HT1921" i="2" s="1"/>
  <c r="HT1916" i="2"/>
  <c r="HT1918" i="2" s="1"/>
  <c r="HT1913" i="2"/>
  <c r="HT1915" i="2" s="1"/>
  <c r="HT1889" i="2"/>
  <c r="HT1891" i="2" s="1"/>
  <c r="HT1865" i="2"/>
  <c r="HT1867" i="2" s="1"/>
  <c r="HT1841" i="2"/>
  <c r="HT1843" i="2" s="1"/>
  <c r="HT1829" i="2"/>
  <c r="HT1831" i="2" s="1"/>
  <c r="HT1817" i="2"/>
  <c r="HT1819" i="2" s="1"/>
  <c r="HT1805" i="2"/>
  <c r="HT1807" i="2" s="1"/>
  <c r="HT1793" i="2"/>
  <c r="HT1795" i="2" s="1"/>
  <c r="HT1853" i="2"/>
  <c r="HT1855" i="2" s="1"/>
  <c r="HT1877" i="2"/>
  <c r="HT1879" i="2" s="1"/>
  <c r="HT1850" i="2"/>
  <c r="HT1852" i="2" s="1"/>
  <c r="HT1838" i="2"/>
  <c r="HT1840" i="2" s="1"/>
  <c r="HT1826" i="2"/>
  <c r="HT1828" i="2" s="1"/>
  <c r="HT1814" i="2"/>
  <c r="HT1816" i="2" s="1"/>
  <c r="HT1802" i="2"/>
  <c r="HT1804" i="2" s="1"/>
  <c r="HT1790" i="2"/>
  <c r="HT1792" i="2" s="1"/>
  <c r="HT1859" i="2"/>
  <c r="HT1861" i="2" s="1"/>
  <c r="HT1847" i="2"/>
  <c r="HT1849" i="2" s="1"/>
  <c r="HT1835" i="2"/>
  <c r="HT1837" i="2" s="1"/>
  <c r="HT1823" i="2"/>
  <c r="HT1825" i="2" s="1"/>
  <c r="HT1811" i="2"/>
  <c r="HT1813" i="2" s="1"/>
  <c r="HT1799" i="2"/>
  <c r="HT1801" i="2" s="1"/>
  <c r="HT1787" i="2"/>
  <c r="HT1789" i="2" s="1"/>
  <c r="HT1775" i="2"/>
  <c r="HT1777" i="2" s="1"/>
  <c r="HT1901" i="2"/>
  <c r="HT1903" i="2" s="1"/>
  <c r="HT1862" i="2"/>
  <c r="HT1864" i="2" s="1"/>
  <c r="HT1844" i="2"/>
  <c r="HT1846" i="2" s="1"/>
  <c r="HT1832" i="2"/>
  <c r="HT1834" i="2" s="1"/>
  <c r="HT1820" i="2"/>
  <c r="HT1822" i="2" s="1"/>
  <c r="HT1808" i="2"/>
  <c r="HT1810" i="2" s="1"/>
  <c r="HT1796" i="2"/>
  <c r="HT1798" i="2" s="1"/>
  <c r="HT1784" i="2"/>
  <c r="HT1786" i="2" s="1"/>
  <c r="HT1772" i="2"/>
  <c r="HT1774" i="2" s="1"/>
  <c r="HT1751" i="2"/>
  <c r="HT1753" i="2" s="1"/>
  <c r="HT1739" i="2"/>
  <c r="HT1741" i="2" s="1"/>
  <c r="HT1727" i="2"/>
  <c r="HT1729" i="2" s="1"/>
  <c r="HT1715" i="2"/>
  <c r="HT1717" i="2" s="1"/>
  <c r="HT1703" i="2"/>
  <c r="HT1705" i="2" s="1"/>
  <c r="HT1691" i="2"/>
  <c r="HT1693" i="2" s="1"/>
  <c r="HT1679" i="2"/>
  <c r="HT1681" i="2" s="1"/>
  <c r="HT1778" i="2"/>
  <c r="HT1780" i="2" s="1"/>
  <c r="HT1769" i="2"/>
  <c r="HT1771" i="2" s="1"/>
  <c r="HT1766" i="2"/>
  <c r="HT1768" i="2" s="1"/>
  <c r="HT1760" i="2"/>
  <c r="HT1762" i="2" s="1"/>
  <c r="HT1748" i="2"/>
  <c r="HT1750" i="2" s="1"/>
  <c r="HT1736" i="2"/>
  <c r="HT1738" i="2" s="1"/>
  <c r="HT1724" i="2"/>
  <c r="HT1726" i="2" s="1"/>
  <c r="HT1712" i="2"/>
  <c r="HT1714" i="2" s="1"/>
  <c r="HT1700" i="2"/>
  <c r="HT1702" i="2" s="1"/>
  <c r="HT1688" i="2"/>
  <c r="HT1690" i="2" s="1"/>
  <c r="HT1676" i="2"/>
  <c r="HT1678" i="2" s="1"/>
  <c r="HT1763" i="2"/>
  <c r="HT1765" i="2" s="1"/>
  <c r="HT1757" i="2"/>
  <c r="HT1745" i="2"/>
  <c r="HT1747" i="2" s="1"/>
  <c r="HT1733" i="2"/>
  <c r="HT1735" i="2" s="1"/>
  <c r="HT1721" i="2"/>
  <c r="HT1723" i="2" s="1"/>
  <c r="HT1709" i="2"/>
  <c r="HT1711" i="2" s="1"/>
  <c r="HT1697" i="2"/>
  <c r="HT1699" i="2" s="1"/>
  <c r="HT1685" i="2"/>
  <c r="HT1687" i="2" s="1"/>
  <c r="HT1781" i="2"/>
  <c r="HT1783" i="2" s="1"/>
  <c r="HT1754" i="2"/>
  <c r="HT1756" i="2" s="1"/>
  <c r="HT1742" i="2"/>
  <c r="HT1744" i="2" s="1"/>
  <c r="HT1730" i="2"/>
  <c r="HT1732" i="2" s="1"/>
  <c r="HT1718" i="2"/>
  <c r="HT1720" i="2" s="1"/>
  <c r="HT1706" i="2"/>
  <c r="HT1708" i="2" s="1"/>
  <c r="HT1694" i="2"/>
  <c r="HT1696" i="2" s="1"/>
  <c r="HT1682" i="2"/>
  <c r="HT1684" i="2" s="1"/>
  <c r="HT1670" i="2"/>
  <c r="HT1672" i="2" s="1"/>
  <c r="HT1661" i="2"/>
  <c r="HT1663" i="2" s="1"/>
  <c r="HT1649" i="2"/>
  <c r="HT1651" i="2" s="1"/>
  <c r="HT1637" i="2"/>
  <c r="HT1639" i="2" s="1"/>
  <c r="HT1625" i="2"/>
  <c r="HT1627" i="2" s="1"/>
  <c r="HT1613" i="2"/>
  <c r="HT1615" i="2" s="1"/>
  <c r="HT1601" i="2"/>
  <c r="HT1603" i="2" s="1"/>
  <c r="HT1589" i="2"/>
  <c r="HT1591" i="2" s="1"/>
  <c r="HT1577" i="2"/>
  <c r="HT1579" i="2" s="1"/>
  <c r="HT1658" i="2"/>
  <c r="HT1660" i="2" s="1"/>
  <c r="HT1646" i="2"/>
  <c r="HT1648" i="2" s="1"/>
  <c r="HT1634" i="2"/>
  <c r="HT1636" i="2" s="1"/>
  <c r="HT1622" i="2"/>
  <c r="HT1624" i="2" s="1"/>
  <c r="HT1610" i="2"/>
  <c r="HT1612" i="2" s="1"/>
  <c r="HT1598" i="2"/>
  <c r="HT1600" i="2" s="1"/>
  <c r="HT1586" i="2"/>
  <c r="HT1588" i="2" s="1"/>
  <c r="HT1673" i="2"/>
  <c r="HT1675" i="2" s="1"/>
  <c r="HT1667" i="2"/>
  <c r="HT1669" i="2" s="1"/>
  <c r="HT1655" i="2"/>
  <c r="HT1657" i="2" s="1"/>
  <c r="HT1643" i="2"/>
  <c r="HT1645" i="2" s="1"/>
  <c r="HT1631" i="2"/>
  <c r="HT1633" i="2" s="1"/>
  <c r="HT1619" i="2"/>
  <c r="HT1621" i="2" s="1"/>
  <c r="HT1607" i="2"/>
  <c r="HT1609" i="2" s="1"/>
  <c r="HT1595" i="2"/>
  <c r="HT1597" i="2" s="1"/>
  <c r="HT1583" i="2"/>
  <c r="HT1585" i="2" s="1"/>
  <c r="HT1664" i="2"/>
  <c r="HT1666" i="2" s="1"/>
  <c r="HT1652" i="2"/>
  <c r="HT1654" i="2" s="1"/>
  <c r="HT1640" i="2"/>
  <c r="HT1642" i="2" s="1"/>
  <c r="HT1628" i="2"/>
  <c r="HT1630" i="2" s="1"/>
  <c r="HT1616" i="2"/>
  <c r="HT1618" i="2" s="1"/>
  <c r="HT1604" i="2"/>
  <c r="HT1606" i="2" s="1"/>
  <c r="HT1592" i="2"/>
  <c r="HT1594" i="2" s="1"/>
  <c r="HT1580" i="2"/>
  <c r="HT1582" i="2" s="1"/>
  <c r="HT1571" i="2"/>
  <c r="HT1573" i="2" s="1"/>
  <c r="HT1559" i="2"/>
  <c r="HT1561" i="2" s="1"/>
  <c r="HT1547" i="2"/>
  <c r="HT1549" i="2" s="1"/>
  <c r="HT1535" i="2"/>
  <c r="HT1537" i="2" s="1"/>
  <c r="HT1523" i="2"/>
  <c r="HT1525" i="2" s="1"/>
  <c r="HT1511" i="2"/>
  <c r="HT1513" i="2" s="1"/>
  <c r="HT1499" i="2"/>
  <c r="HT1501" i="2" s="1"/>
  <c r="HT1487" i="2"/>
  <c r="HT1489" i="2" s="1"/>
  <c r="HT1574" i="2"/>
  <c r="HT1576" i="2" s="1"/>
  <c r="HT1568" i="2"/>
  <c r="HT1570" i="2" s="1"/>
  <c r="HT1556" i="2"/>
  <c r="HT1558" i="2" s="1"/>
  <c r="HT1544" i="2"/>
  <c r="HT1546" i="2" s="1"/>
  <c r="HT1532" i="2"/>
  <c r="HT1534" i="2" s="1"/>
  <c r="HT1520" i="2"/>
  <c r="HT1522" i="2" s="1"/>
  <c r="HT1508" i="2"/>
  <c r="HT1510" i="2" s="1"/>
  <c r="HT1496" i="2"/>
  <c r="HT1498" i="2" s="1"/>
  <c r="HT1565" i="2"/>
  <c r="HT1567" i="2" s="1"/>
  <c r="HT1553" i="2"/>
  <c r="HT1555" i="2" s="1"/>
  <c r="HT1541" i="2"/>
  <c r="HT1543" i="2" s="1"/>
  <c r="HT1529" i="2"/>
  <c r="HT1531" i="2" s="1"/>
  <c r="HT1517" i="2"/>
  <c r="HT1519" i="2" s="1"/>
  <c r="HT1505" i="2"/>
  <c r="HT1507" i="2" s="1"/>
  <c r="HT1493" i="2"/>
  <c r="HT1495" i="2" s="1"/>
  <c r="HT1562" i="2"/>
  <c r="HT1564" i="2" s="1"/>
  <c r="HT1550" i="2"/>
  <c r="HT1552" i="2" s="1"/>
  <c r="HT1538" i="2"/>
  <c r="HT1540" i="2" s="1"/>
  <c r="HT1472" i="2"/>
  <c r="HT1474" i="2" s="1"/>
  <c r="HT1460" i="2"/>
  <c r="HT1462" i="2" s="1"/>
  <c r="HT1448" i="2"/>
  <c r="HT1450" i="2" s="1"/>
  <c r="HT1436" i="2"/>
  <c r="HT1438" i="2" s="1"/>
  <c r="HT1424" i="2"/>
  <c r="HT1426" i="2" s="1"/>
  <c r="HT1412" i="2"/>
  <c r="HT1414" i="2" s="1"/>
  <c r="HT1400" i="2"/>
  <c r="HT1402" i="2" s="1"/>
  <c r="HT1490" i="2"/>
  <c r="HT1492" i="2" s="1"/>
  <c r="HT1484" i="2"/>
  <c r="HT1486" i="2" s="1"/>
  <c r="HT1481" i="2"/>
  <c r="HT1483" i="2" s="1"/>
  <c r="HT1478" i="2"/>
  <c r="HT1480" i="2" s="1"/>
  <c r="HT1469" i="2"/>
  <c r="HT1471" i="2" s="1"/>
  <c r="HT1457" i="2"/>
  <c r="HT1459" i="2" s="1"/>
  <c r="HT1445" i="2"/>
  <c r="HT1447" i="2" s="1"/>
  <c r="HT1433" i="2"/>
  <c r="HT1435" i="2" s="1"/>
  <c r="HT1421" i="2"/>
  <c r="HT1423" i="2" s="1"/>
  <c r="HT1409" i="2"/>
  <c r="HT1411" i="2" s="1"/>
  <c r="HT1397" i="2"/>
  <c r="HT1399" i="2" s="1"/>
  <c r="HT1526" i="2"/>
  <c r="HT1528" i="2" s="1"/>
  <c r="HT1466" i="2"/>
  <c r="HT1468" i="2" s="1"/>
  <c r="HT1454" i="2"/>
  <c r="HT1456" i="2" s="1"/>
  <c r="HT1442" i="2"/>
  <c r="HT1444" i="2" s="1"/>
  <c r="HT1430" i="2"/>
  <c r="HT1432" i="2" s="1"/>
  <c r="HT1418" i="2"/>
  <c r="HT1420" i="2" s="1"/>
  <c r="HT1406" i="2"/>
  <c r="HT1408" i="2" s="1"/>
  <c r="HT1394" i="2"/>
  <c r="HT1396" i="2" s="1"/>
  <c r="HT1514" i="2"/>
  <c r="HT1516" i="2" s="1"/>
  <c r="HT1475" i="2"/>
  <c r="HT1477" i="2" s="1"/>
  <c r="HT1463" i="2"/>
  <c r="HT1465" i="2" s="1"/>
  <c r="HT1451" i="2"/>
  <c r="HT1453" i="2" s="1"/>
  <c r="HT1439" i="2"/>
  <c r="HT1441" i="2" s="1"/>
  <c r="HT1427" i="2"/>
  <c r="HT1429" i="2" s="1"/>
  <c r="HT1415" i="2"/>
  <c r="HT1417" i="2" s="1"/>
  <c r="HT1403" i="2"/>
  <c r="HT1405" i="2" s="1"/>
  <c r="HT1391" i="2"/>
  <c r="HT1393" i="2" s="1"/>
  <c r="HT1502" i="2"/>
  <c r="HT1504" i="2" s="1"/>
  <c r="HT1379" i="2"/>
  <c r="HT1381" i="2" s="1"/>
  <c r="HT1367" i="2"/>
  <c r="HT1369" i="2" s="1"/>
  <c r="HT1355" i="2"/>
  <c r="HT1357" i="2" s="1"/>
  <c r="HT1343" i="2"/>
  <c r="HT1345" i="2" s="1"/>
  <c r="HT1331" i="2"/>
  <c r="HT1333" i="2" s="1"/>
  <c r="HT1319" i="2"/>
  <c r="HT1321" i="2" s="1"/>
  <c r="HT1307" i="2"/>
  <c r="HT1309" i="2" s="1"/>
  <c r="HT1295" i="2"/>
  <c r="HT1297" i="2" s="1"/>
  <c r="HT1283" i="2"/>
  <c r="HT1285" i="2" s="1"/>
  <c r="HT1271" i="2"/>
  <c r="HT1273" i="2" s="1"/>
  <c r="HT1259" i="2"/>
  <c r="HT1261" i="2" s="1"/>
  <c r="HT1247" i="2"/>
  <c r="HT1249" i="2" s="1"/>
  <c r="HT1235" i="2"/>
  <c r="HT1237" i="2" s="1"/>
  <c r="HT1223" i="2"/>
  <c r="HT1225" i="2" s="1"/>
  <c r="HT1211" i="2"/>
  <c r="HT1213" i="2" s="1"/>
  <c r="HT1199" i="2"/>
  <c r="HT1201" i="2" s="1"/>
  <c r="HT1388" i="2"/>
  <c r="HT1390" i="2" s="1"/>
  <c r="HT1376" i="2"/>
  <c r="HT1378" i="2" s="1"/>
  <c r="HT1364" i="2"/>
  <c r="HT1366" i="2" s="1"/>
  <c r="HT1352" i="2"/>
  <c r="HT1354" i="2" s="1"/>
  <c r="HT1340" i="2"/>
  <c r="HT1342" i="2" s="1"/>
  <c r="HT1328" i="2"/>
  <c r="HT1330" i="2" s="1"/>
  <c r="HT1316" i="2"/>
  <c r="HT1318" i="2" s="1"/>
  <c r="HT1304" i="2"/>
  <c r="HT1306" i="2" s="1"/>
  <c r="HT1292" i="2"/>
  <c r="HT1294" i="2" s="1"/>
  <c r="HT1280" i="2"/>
  <c r="HT1282" i="2" s="1"/>
  <c r="HT1268" i="2"/>
  <c r="HT1270" i="2" s="1"/>
  <c r="HT1256" i="2"/>
  <c r="HT1258" i="2" s="1"/>
  <c r="HT1244" i="2"/>
  <c r="HT1246" i="2" s="1"/>
  <c r="HT1232" i="2"/>
  <c r="HT1234" i="2" s="1"/>
  <c r="HT1220" i="2"/>
  <c r="HT1222" i="2" s="1"/>
  <c r="HT1208" i="2"/>
  <c r="HT1210" i="2" s="1"/>
  <c r="HT1385" i="2"/>
  <c r="HT1387" i="2" s="1"/>
  <c r="HT1373" i="2"/>
  <c r="HT1375" i="2" s="1"/>
  <c r="HT1361" i="2"/>
  <c r="HT1363" i="2" s="1"/>
  <c r="HT1349" i="2"/>
  <c r="HT1351" i="2" s="1"/>
  <c r="HT1337" i="2"/>
  <c r="HT1339" i="2" s="1"/>
  <c r="HT1325" i="2"/>
  <c r="HT1327" i="2" s="1"/>
  <c r="HT1313" i="2"/>
  <c r="HT1315" i="2" s="1"/>
  <c r="HT1301" i="2"/>
  <c r="HT1303" i="2" s="1"/>
  <c r="HT1289" i="2"/>
  <c r="HT1291" i="2" s="1"/>
  <c r="HT1277" i="2"/>
  <c r="HT1279" i="2" s="1"/>
  <c r="HT1265" i="2"/>
  <c r="HT1267" i="2" s="1"/>
  <c r="HT1253" i="2"/>
  <c r="HT1255" i="2" s="1"/>
  <c r="HT1241" i="2"/>
  <c r="HT1243" i="2" s="1"/>
  <c r="HT1229" i="2"/>
  <c r="HT1231" i="2" s="1"/>
  <c r="HT1217" i="2"/>
  <c r="HT1219" i="2" s="1"/>
  <c r="HT1205" i="2"/>
  <c r="HT1207" i="2" s="1"/>
  <c r="HT1382" i="2"/>
  <c r="HT1384" i="2" s="1"/>
  <c r="HT1370" i="2"/>
  <c r="HT1372" i="2" s="1"/>
  <c r="HT1358" i="2"/>
  <c r="HT1360" i="2" s="1"/>
  <c r="HT1346" i="2"/>
  <c r="HT1348" i="2" s="1"/>
  <c r="HT1334" i="2"/>
  <c r="HT1336" i="2" s="1"/>
  <c r="HT1322" i="2"/>
  <c r="HT1324" i="2" s="1"/>
  <c r="HT1310" i="2"/>
  <c r="HT1312" i="2" s="1"/>
  <c r="HT1298" i="2"/>
  <c r="HT1300" i="2" s="1"/>
  <c r="HT1286" i="2"/>
  <c r="HT1288" i="2" s="1"/>
  <c r="HT1274" i="2"/>
  <c r="HT1276" i="2" s="1"/>
  <c r="HT1262" i="2"/>
  <c r="HT1264" i="2" s="1"/>
  <c r="HT1250" i="2"/>
  <c r="HT1252" i="2" s="1"/>
  <c r="HT1238" i="2"/>
  <c r="HT1240" i="2" s="1"/>
  <c r="HT1226" i="2"/>
  <c r="HT1228" i="2" s="1"/>
  <c r="HT1214" i="2"/>
  <c r="HT1216" i="2" s="1"/>
  <c r="HT1202" i="2"/>
  <c r="HT1204" i="2" s="1"/>
  <c r="HT1190" i="2"/>
  <c r="HT1192" i="2" s="1"/>
  <c r="HT1187" i="2"/>
  <c r="HT1189" i="2" s="1"/>
  <c r="HT1196" i="2"/>
  <c r="HT1198" i="2" s="1"/>
  <c r="HT1184" i="2"/>
  <c r="HT1186" i="2" s="1"/>
  <c r="HT1181" i="2"/>
  <c r="HT1183" i="2" s="1"/>
  <c r="HT1169" i="2"/>
  <c r="HT1171" i="2" s="1"/>
  <c r="HT1157" i="2"/>
  <c r="HT1159" i="2" s="1"/>
  <c r="HT1145" i="2"/>
  <c r="HT1147" i="2" s="1"/>
  <c r="HT1133" i="2"/>
  <c r="HT1135" i="2" s="1"/>
  <c r="HT1121" i="2"/>
  <c r="HT1123" i="2" s="1"/>
  <c r="HT1109" i="2"/>
  <c r="HT1111" i="2" s="1"/>
  <c r="HT1097" i="2"/>
  <c r="HT1099" i="2" s="1"/>
  <c r="HT1085" i="2"/>
  <c r="HT1087" i="2" s="1"/>
  <c r="HT1073" i="2"/>
  <c r="HT1075" i="2" s="1"/>
  <c r="HT1061" i="2"/>
  <c r="HT1063" i="2" s="1"/>
  <c r="HT1049" i="2"/>
  <c r="HT1051" i="2" s="1"/>
  <c r="HT1037" i="2"/>
  <c r="HT1039" i="2" s="1"/>
  <c r="HT1025" i="2"/>
  <c r="HT1027" i="2" s="1"/>
  <c r="HT1013" i="2"/>
  <c r="HT1193" i="2"/>
  <c r="HT1195" i="2" s="1"/>
  <c r="HT1178" i="2"/>
  <c r="HT1180" i="2" s="1"/>
  <c r="HT1166" i="2"/>
  <c r="HT1168" i="2" s="1"/>
  <c r="HT1154" i="2"/>
  <c r="HT1156" i="2" s="1"/>
  <c r="HT1142" i="2"/>
  <c r="HT1144" i="2" s="1"/>
  <c r="HT1130" i="2"/>
  <c r="HT1132" i="2" s="1"/>
  <c r="HT1118" i="2"/>
  <c r="HT1120" i="2" s="1"/>
  <c r="HT1106" i="2"/>
  <c r="HT1108" i="2" s="1"/>
  <c r="HT1094" i="2"/>
  <c r="HT1096" i="2" s="1"/>
  <c r="HT1082" i="2"/>
  <c r="HT1084" i="2" s="1"/>
  <c r="HT1070" i="2"/>
  <c r="HT1072" i="2" s="1"/>
  <c r="HT1058" i="2"/>
  <c r="HT1060" i="2" s="1"/>
  <c r="HT1046" i="2"/>
  <c r="HT1048" i="2" s="1"/>
  <c r="HT1034" i="2"/>
  <c r="HT1036" i="2" s="1"/>
  <c r="HT1022" i="2"/>
  <c r="HT1024" i="2" s="1"/>
  <c r="HT1010" i="2"/>
  <c r="HT1012" i="2" s="1"/>
  <c r="HT998" i="2"/>
  <c r="HT1000" i="2" s="1"/>
  <c r="HT1175" i="2"/>
  <c r="HT1177" i="2" s="1"/>
  <c r="HT1163" i="2"/>
  <c r="HT1165" i="2" s="1"/>
  <c r="HT1151" i="2"/>
  <c r="HT1153" i="2" s="1"/>
  <c r="HT1139" i="2"/>
  <c r="HT1141" i="2" s="1"/>
  <c r="HT1127" i="2"/>
  <c r="HT1129" i="2" s="1"/>
  <c r="HT1115" i="2"/>
  <c r="HT1117" i="2" s="1"/>
  <c r="HT1103" i="2"/>
  <c r="HT1105" i="2" s="1"/>
  <c r="HT1091" i="2"/>
  <c r="HT1093" i="2" s="1"/>
  <c r="HT1079" i="2"/>
  <c r="HT1081" i="2" s="1"/>
  <c r="HT1067" i="2"/>
  <c r="HT1069" i="2" s="1"/>
  <c r="HT1055" i="2"/>
  <c r="HT1057" i="2" s="1"/>
  <c r="HT1043" i="2"/>
  <c r="HT1045" i="2" s="1"/>
  <c r="HT1031" i="2"/>
  <c r="HT1033" i="2" s="1"/>
  <c r="HT1019" i="2"/>
  <c r="HT1021" i="2" s="1"/>
  <c r="HT1007" i="2"/>
  <c r="HT1009" i="2" s="1"/>
  <c r="HT995" i="2"/>
  <c r="HT997" i="2" s="1"/>
  <c r="HT1172" i="2"/>
  <c r="HT1174" i="2" s="1"/>
  <c r="HT1160" i="2"/>
  <c r="HT1162" i="2" s="1"/>
  <c r="HT1148" i="2"/>
  <c r="HT1150" i="2" s="1"/>
  <c r="HT1136" i="2"/>
  <c r="HT1138" i="2" s="1"/>
  <c r="HT1124" i="2"/>
  <c r="HT1126" i="2" s="1"/>
  <c r="HT1112" i="2"/>
  <c r="HT1114" i="2" s="1"/>
  <c r="HT1100" i="2"/>
  <c r="HT1102" i="2" s="1"/>
  <c r="HT1088" i="2"/>
  <c r="HT1090" i="2" s="1"/>
  <c r="HT1076" i="2"/>
  <c r="HT1078" i="2" s="1"/>
  <c r="HT1064" i="2"/>
  <c r="HT1066" i="2" s="1"/>
  <c r="HT1052" i="2"/>
  <c r="HT1054" i="2" s="1"/>
  <c r="HT1040" i="2"/>
  <c r="HT1042" i="2" s="1"/>
  <c r="HT1028" i="2"/>
  <c r="HT1030" i="2" s="1"/>
  <c r="HT1016" i="2"/>
  <c r="HT1018" i="2" s="1"/>
  <c r="HT1004" i="2"/>
  <c r="HT1006" i="2" s="1"/>
  <c r="HT992" i="2"/>
  <c r="HT994" i="2" s="1"/>
  <c r="HT983" i="2"/>
  <c r="HT985" i="2" s="1"/>
  <c r="HT971" i="2"/>
  <c r="HT973" i="2" s="1"/>
  <c r="HT959" i="2"/>
  <c r="HT961" i="2" s="1"/>
  <c r="HT947" i="2"/>
  <c r="HT949" i="2" s="1"/>
  <c r="HT935" i="2"/>
  <c r="HT937" i="2" s="1"/>
  <c r="HT923" i="2"/>
  <c r="HT925" i="2" s="1"/>
  <c r="HT911" i="2"/>
  <c r="HT913" i="2" s="1"/>
  <c r="HT899" i="2"/>
  <c r="HT901" i="2" s="1"/>
  <c r="HT887" i="2"/>
  <c r="HT889" i="2" s="1"/>
  <c r="HT875" i="2"/>
  <c r="HT877" i="2" s="1"/>
  <c r="HT863" i="2"/>
  <c r="HT865" i="2" s="1"/>
  <c r="HT851" i="2"/>
  <c r="HT853" i="2" s="1"/>
  <c r="HT839" i="2"/>
  <c r="HT841" i="2" s="1"/>
  <c r="HT827" i="2"/>
  <c r="HT829" i="2" s="1"/>
  <c r="HT815" i="2"/>
  <c r="HT817" i="2" s="1"/>
  <c r="HT803" i="2"/>
  <c r="HT805" i="2" s="1"/>
  <c r="HT986" i="2"/>
  <c r="HT988" i="2" s="1"/>
  <c r="HT980" i="2"/>
  <c r="HT982" i="2" s="1"/>
  <c r="HT968" i="2"/>
  <c r="HT970" i="2" s="1"/>
  <c r="HT956" i="2"/>
  <c r="HT958" i="2" s="1"/>
  <c r="HT944" i="2"/>
  <c r="HT946" i="2" s="1"/>
  <c r="HT932" i="2"/>
  <c r="HT934" i="2" s="1"/>
  <c r="HT920" i="2"/>
  <c r="HT922" i="2" s="1"/>
  <c r="HT908" i="2"/>
  <c r="HT910" i="2" s="1"/>
  <c r="HT896" i="2"/>
  <c r="HT898" i="2" s="1"/>
  <c r="HT884" i="2"/>
  <c r="HT886" i="2" s="1"/>
  <c r="HT872" i="2"/>
  <c r="HT874" i="2" s="1"/>
  <c r="HT860" i="2"/>
  <c r="HT862" i="2" s="1"/>
  <c r="HT848" i="2"/>
  <c r="HT850" i="2" s="1"/>
  <c r="HT836" i="2"/>
  <c r="HT838" i="2" s="1"/>
  <c r="HT824" i="2"/>
  <c r="HT826" i="2" s="1"/>
  <c r="HT812" i="2"/>
  <c r="HT814" i="2" s="1"/>
  <c r="HT800" i="2"/>
  <c r="HT802" i="2" s="1"/>
  <c r="HT977" i="2"/>
  <c r="HT979" i="2" s="1"/>
  <c r="HT965" i="2"/>
  <c r="HT967" i="2" s="1"/>
  <c r="HT953" i="2"/>
  <c r="HT955" i="2" s="1"/>
  <c r="HT941" i="2"/>
  <c r="HT943" i="2" s="1"/>
  <c r="HT929" i="2"/>
  <c r="HT931" i="2" s="1"/>
  <c r="HT917" i="2"/>
  <c r="HT919" i="2" s="1"/>
  <c r="HT905" i="2"/>
  <c r="HT907" i="2" s="1"/>
  <c r="HT893" i="2"/>
  <c r="HT895" i="2" s="1"/>
  <c r="HT881" i="2"/>
  <c r="HT883" i="2" s="1"/>
  <c r="HT869" i="2"/>
  <c r="HT871" i="2" s="1"/>
  <c r="HT857" i="2"/>
  <c r="HT859" i="2" s="1"/>
  <c r="HT845" i="2"/>
  <c r="HT847" i="2" s="1"/>
  <c r="HT833" i="2"/>
  <c r="HT835" i="2" s="1"/>
  <c r="HT821" i="2"/>
  <c r="HT823" i="2" s="1"/>
  <c r="HT809" i="2"/>
  <c r="HT811" i="2" s="1"/>
  <c r="HT974" i="2"/>
  <c r="HT976" i="2" s="1"/>
  <c r="HT962" i="2"/>
  <c r="HT964" i="2" s="1"/>
  <c r="HT950" i="2"/>
  <c r="HT952" i="2" s="1"/>
  <c r="HT938" i="2"/>
  <c r="HT940" i="2" s="1"/>
  <c r="HT926" i="2"/>
  <c r="HT928" i="2" s="1"/>
  <c r="HT914" i="2"/>
  <c r="HT916" i="2" s="1"/>
  <c r="HT902" i="2"/>
  <c r="HT904" i="2" s="1"/>
  <c r="HT890" i="2"/>
  <c r="HT892" i="2" s="1"/>
  <c r="HT878" i="2"/>
  <c r="HT880" i="2" s="1"/>
  <c r="HT866" i="2"/>
  <c r="HT868" i="2" s="1"/>
  <c r="HT854" i="2"/>
  <c r="HT856" i="2" s="1"/>
  <c r="HT842" i="2"/>
  <c r="HT844" i="2" s="1"/>
  <c r="HT830" i="2"/>
  <c r="HT832" i="2" s="1"/>
  <c r="HT818" i="2"/>
  <c r="HT820" i="2" s="1"/>
  <c r="HT806" i="2"/>
  <c r="HT808" i="2" s="1"/>
  <c r="HT1001" i="2"/>
  <c r="HT1003" i="2" s="1"/>
  <c r="HT989" i="2"/>
  <c r="HT991" i="2" s="1"/>
  <c r="HT782" i="2"/>
  <c r="HT784" i="2" s="1"/>
  <c r="HT770" i="2"/>
  <c r="HT772" i="2" s="1"/>
  <c r="HT758" i="2"/>
  <c r="HT760" i="2" s="1"/>
  <c r="HT746" i="2"/>
  <c r="HT748" i="2" s="1"/>
  <c r="HT734" i="2"/>
  <c r="HT736" i="2" s="1"/>
  <c r="HT722" i="2"/>
  <c r="HT724" i="2" s="1"/>
  <c r="HT710" i="2"/>
  <c r="HT712" i="2" s="1"/>
  <c r="HT698" i="2"/>
  <c r="HT700" i="2" s="1"/>
  <c r="HT686" i="2"/>
  <c r="HT688" i="2" s="1"/>
  <c r="HT674" i="2"/>
  <c r="HT676" i="2" s="1"/>
  <c r="HT662" i="2"/>
  <c r="HT664" i="2" s="1"/>
  <c r="HT650" i="2"/>
  <c r="HT652" i="2" s="1"/>
  <c r="HT791" i="2"/>
  <c r="HT793" i="2" s="1"/>
  <c r="HT779" i="2"/>
  <c r="HT781" i="2" s="1"/>
  <c r="HT767" i="2"/>
  <c r="HT769" i="2" s="1"/>
  <c r="HT755" i="2"/>
  <c r="HT757" i="2" s="1"/>
  <c r="HT743" i="2"/>
  <c r="HT745" i="2" s="1"/>
  <c r="HT731" i="2"/>
  <c r="HT733" i="2" s="1"/>
  <c r="HT719" i="2"/>
  <c r="HT721" i="2" s="1"/>
  <c r="HT707" i="2"/>
  <c r="HT709" i="2" s="1"/>
  <c r="HT695" i="2"/>
  <c r="HT697" i="2" s="1"/>
  <c r="HT683" i="2"/>
  <c r="HT685" i="2" s="1"/>
  <c r="HT671" i="2"/>
  <c r="HT673" i="2" s="1"/>
  <c r="HT659" i="2"/>
  <c r="HT661" i="2" s="1"/>
  <c r="HT647" i="2"/>
  <c r="HT649" i="2" s="1"/>
  <c r="HT797" i="2"/>
  <c r="HT799" i="2" s="1"/>
  <c r="HT794" i="2"/>
  <c r="HT796" i="2" s="1"/>
  <c r="HT788" i="2"/>
  <c r="HT790" i="2" s="1"/>
  <c r="HT776" i="2"/>
  <c r="HT778" i="2" s="1"/>
  <c r="HT764" i="2"/>
  <c r="HT766" i="2" s="1"/>
  <c r="HT752" i="2"/>
  <c r="HT754" i="2" s="1"/>
  <c r="HT740" i="2"/>
  <c r="HT742" i="2" s="1"/>
  <c r="HT728" i="2"/>
  <c r="HT730" i="2" s="1"/>
  <c r="HT716" i="2"/>
  <c r="HT718" i="2" s="1"/>
  <c r="HT704" i="2"/>
  <c r="HT706" i="2" s="1"/>
  <c r="HT692" i="2"/>
  <c r="HT694" i="2" s="1"/>
  <c r="HT680" i="2"/>
  <c r="HT682" i="2" s="1"/>
  <c r="HT668" i="2"/>
  <c r="HT670" i="2" s="1"/>
  <c r="HT656" i="2"/>
  <c r="HT658" i="2" s="1"/>
  <c r="HT644" i="2"/>
  <c r="HT646" i="2" s="1"/>
  <c r="HT785" i="2"/>
  <c r="HT787" i="2" s="1"/>
  <c r="HT773" i="2"/>
  <c r="HT775" i="2" s="1"/>
  <c r="HT761" i="2"/>
  <c r="HT763" i="2" s="1"/>
  <c r="HT749" i="2"/>
  <c r="HT751" i="2" s="1"/>
  <c r="HT737" i="2"/>
  <c r="HT739" i="2" s="1"/>
  <c r="HT725" i="2"/>
  <c r="HT727" i="2" s="1"/>
  <c r="HT713" i="2"/>
  <c r="HT715" i="2" s="1"/>
  <c r="HT701" i="2"/>
  <c r="HT703" i="2" s="1"/>
  <c r="HT689" i="2"/>
  <c r="HT691" i="2" s="1"/>
  <c r="HT677" i="2"/>
  <c r="HT679" i="2" s="1"/>
  <c r="HT665" i="2"/>
  <c r="HT667" i="2" s="1"/>
  <c r="HT653" i="2"/>
  <c r="HT655" i="2" s="1"/>
  <c r="HT629" i="2"/>
  <c r="HT631" i="2" s="1"/>
  <c r="HT638" i="2"/>
  <c r="HT640" i="2" s="1"/>
  <c r="HT608" i="2"/>
  <c r="HT610" i="2" s="1"/>
  <c r="HT596" i="2"/>
  <c r="HT598" i="2" s="1"/>
  <c r="HT584" i="2"/>
  <c r="HT586" i="2" s="1"/>
  <c r="HT572" i="2"/>
  <c r="HT574" i="2" s="1"/>
  <c r="HT560" i="2"/>
  <c r="HT562" i="2" s="1"/>
  <c r="HT548" i="2"/>
  <c r="HT550" i="2" s="1"/>
  <c r="HT536" i="2"/>
  <c r="HT538" i="2" s="1"/>
  <c r="HT524" i="2"/>
  <c r="HT526" i="2" s="1"/>
  <c r="HT512" i="2"/>
  <c r="HT514" i="2" s="1"/>
  <c r="HT500" i="2"/>
  <c r="HT502" i="2" s="1"/>
  <c r="HT488" i="2"/>
  <c r="HT490" i="2" s="1"/>
  <c r="HT476" i="2"/>
  <c r="HT478" i="2" s="1"/>
  <c r="HT464" i="2"/>
  <c r="HT466" i="2" s="1"/>
  <c r="HT452" i="2"/>
  <c r="HT454" i="2" s="1"/>
  <c r="HT641" i="2"/>
  <c r="HT643" i="2" s="1"/>
  <c r="HT617" i="2"/>
  <c r="HT619" i="2" s="1"/>
  <c r="HT635" i="2"/>
  <c r="HT637" i="2" s="1"/>
  <c r="HT626" i="2"/>
  <c r="HT628" i="2" s="1"/>
  <c r="HT605" i="2"/>
  <c r="HT607" i="2" s="1"/>
  <c r="HT593" i="2"/>
  <c r="HT595" i="2" s="1"/>
  <c r="HT581" i="2"/>
  <c r="HT583" i="2" s="1"/>
  <c r="HT569" i="2"/>
  <c r="HT571" i="2" s="1"/>
  <c r="HT557" i="2"/>
  <c r="HT559" i="2" s="1"/>
  <c r="HT545" i="2"/>
  <c r="HT547" i="2" s="1"/>
  <c r="HT533" i="2"/>
  <c r="HT535" i="2" s="1"/>
  <c r="HT521" i="2"/>
  <c r="HT523" i="2" s="1"/>
  <c r="HT509" i="2"/>
  <c r="HT511" i="2" s="1"/>
  <c r="HT497" i="2"/>
  <c r="HT499" i="2" s="1"/>
  <c r="HT485" i="2"/>
  <c r="HT487" i="2" s="1"/>
  <c r="HT473" i="2"/>
  <c r="HT475" i="2" s="1"/>
  <c r="HT632" i="2"/>
  <c r="HT634" i="2" s="1"/>
  <c r="HT623" i="2"/>
  <c r="HT625" i="2" s="1"/>
  <c r="HT614" i="2"/>
  <c r="HT616" i="2" s="1"/>
  <c r="HT602" i="2"/>
  <c r="HT604" i="2" s="1"/>
  <c r="HT590" i="2"/>
  <c r="HT592" i="2" s="1"/>
  <c r="HT578" i="2"/>
  <c r="HT580" i="2" s="1"/>
  <c r="HT566" i="2"/>
  <c r="HT568" i="2" s="1"/>
  <c r="HT554" i="2"/>
  <c r="HT556" i="2" s="1"/>
  <c r="HT542" i="2"/>
  <c r="HT544" i="2" s="1"/>
  <c r="HT530" i="2"/>
  <c r="HT532" i="2" s="1"/>
  <c r="HT518" i="2"/>
  <c r="HT520" i="2" s="1"/>
  <c r="HT620" i="2"/>
  <c r="HT622" i="2" s="1"/>
  <c r="HT611" i="2"/>
  <c r="HT613" i="2" s="1"/>
  <c r="HT599" i="2"/>
  <c r="HT601" i="2" s="1"/>
  <c r="HT587" i="2"/>
  <c r="HT589" i="2" s="1"/>
  <c r="HT575" i="2"/>
  <c r="HT577" i="2" s="1"/>
  <c r="HT563" i="2"/>
  <c r="HT565" i="2" s="1"/>
  <c r="HT551" i="2"/>
  <c r="HT553" i="2" s="1"/>
  <c r="HT539" i="2"/>
  <c r="HT541" i="2" s="1"/>
  <c r="HT527" i="2"/>
  <c r="HT529" i="2" s="1"/>
  <c r="HT515" i="2"/>
  <c r="HT517" i="2" s="1"/>
  <c r="HT503" i="2"/>
  <c r="HT505" i="2" s="1"/>
  <c r="HT491" i="2"/>
  <c r="HT493" i="2" s="1"/>
  <c r="HT479" i="2"/>
  <c r="HT481" i="2" s="1"/>
  <c r="HT467" i="2"/>
  <c r="HT469" i="2" s="1"/>
  <c r="HT455" i="2"/>
  <c r="HT457" i="2" s="1"/>
  <c r="HT434" i="2"/>
  <c r="HT436" i="2" s="1"/>
  <c r="HT422" i="2"/>
  <c r="HT424" i="2" s="1"/>
  <c r="HT410" i="2"/>
  <c r="HT412" i="2" s="1"/>
  <c r="HT398" i="2"/>
  <c r="HT400" i="2" s="1"/>
  <c r="HT386" i="2"/>
  <c r="HT388" i="2" s="1"/>
  <c r="HT374" i="2"/>
  <c r="HT376" i="2" s="1"/>
  <c r="HT362" i="2"/>
  <c r="HT364" i="2" s="1"/>
  <c r="HT350" i="2"/>
  <c r="HT352" i="2" s="1"/>
  <c r="HT338" i="2"/>
  <c r="HT340" i="2" s="1"/>
  <c r="HT326" i="2"/>
  <c r="HT328" i="2" s="1"/>
  <c r="HT314" i="2"/>
  <c r="HT316" i="2" s="1"/>
  <c r="HT302" i="2"/>
  <c r="HT304" i="2" s="1"/>
  <c r="HT290" i="2"/>
  <c r="HT292" i="2" s="1"/>
  <c r="HT278" i="2"/>
  <c r="HT280" i="2" s="1"/>
  <c r="HT470" i="2"/>
  <c r="HT472" i="2" s="1"/>
  <c r="HT458" i="2"/>
  <c r="HT460" i="2" s="1"/>
  <c r="HT449" i="2"/>
  <c r="HT451" i="2" s="1"/>
  <c r="HT431" i="2"/>
  <c r="HT433" i="2" s="1"/>
  <c r="HT419" i="2"/>
  <c r="HT421" i="2" s="1"/>
  <c r="HT407" i="2"/>
  <c r="HT409" i="2" s="1"/>
  <c r="HT395" i="2"/>
  <c r="HT397" i="2" s="1"/>
  <c r="HT383" i="2"/>
  <c r="HT385" i="2" s="1"/>
  <c r="HT371" i="2"/>
  <c r="HT373" i="2" s="1"/>
  <c r="HT359" i="2"/>
  <c r="HT361" i="2" s="1"/>
  <c r="HT347" i="2"/>
  <c r="HT349" i="2" s="1"/>
  <c r="HT335" i="2"/>
  <c r="HT337" i="2" s="1"/>
  <c r="HT323" i="2"/>
  <c r="HT325" i="2" s="1"/>
  <c r="HT311" i="2"/>
  <c r="HT313" i="2" s="1"/>
  <c r="HT299" i="2"/>
  <c r="HT301" i="2" s="1"/>
  <c r="HT287" i="2"/>
  <c r="HT289" i="2" s="1"/>
  <c r="HT506" i="2"/>
  <c r="HT508" i="2" s="1"/>
  <c r="HT443" i="2"/>
  <c r="HT445" i="2" s="1"/>
  <c r="HT440" i="2"/>
  <c r="HT442" i="2" s="1"/>
  <c r="HT428" i="2"/>
  <c r="HT430" i="2" s="1"/>
  <c r="HT416" i="2"/>
  <c r="HT418" i="2" s="1"/>
  <c r="HT404" i="2"/>
  <c r="HT406" i="2" s="1"/>
  <c r="HT392" i="2"/>
  <c r="HT394" i="2" s="1"/>
  <c r="HT380" i="2"/>
  <c r="HT382" i="2" s="1"/>
  <c r="HT368" i="2"/>
  <c r="HT370" i="2" s="1"/>
  <c r="HT356" i="2"/>
  <c r="HT358" i="2" s="1"/>
  <c r="HT344" i="2"/>
  <c r="HT346" i="2" s="1"/>
  <c r="HT332" i="2"/>
  <c r="HT334" i="2" s="1"/>
  <c r="HT320" i="2"/>
  <c r="HT322" i="2" s="1"/>
  <c r="HT308" i="2"/>
  <c r="HT310" i="2" s="1"/>
  <c r="HT296" i="2"/>
  <c r="HT298" i="2" s="1"/>
  <c r="HT284" i="2"/>
  <c r="HT286" i="2" s="1"/>
  <c r="HT494" i="2"/>
  <c r="HT496" i="2" s="1"/>
  <c r="HT461" i="2"/>
  <c r="HT463" i="2" s="1"/>
  <c r="HT446" i="2"/>
  <c r="HT448" i="2" s="1"/>
  <c r="HT437" i="2"/>
  <c r="HT439" i="2" s="1"/>
  <c r="HT425" i="2"/>
  <c r="HT427" i="2" s="1"/>
  <c r="HT413" i="2"/>
  <c r="HT415" i="2" s="1"/>
  <c r="HT401" i="2"/>
  <c r="HT403" i="2" s="1"/>
  <c r="HT389" i="2"/>
  <c r="HT391" i="2" s="1"/>
  <c r="HT377" i="2"/>
  <c r="HT379" i="2" s="1"/>
  <c r="HT365" i="2"/>
  <c r="HT367" i="2" s="1"/>
  <c r="HT353" i="2"/>
  <c r="HT355" i="2" s="1"/>
  <c r="HT341" i="2"/>
  <c r="HT343" i="2" s="1"/>
  <c r="HT329" i="2"/>
  <c r="HT331" i="2" s="1"/>
  <c r="HT317" i="2"/>
  <c r="HT319" i="2" s="1"/>
  <c r="HT305" i="2"/>
  <c r="HT307" i="2" s="1"/>
  <c r="HT293" i="2"/>
  <c r="HT295" i="2" s="1"/>
  <c r="HT281" i="2"/>
  <c r="HT283" i="2" s="1"/>
  <c r="HT482" i="2"/>
  <c r="HT484" i="2" s="1"/>
  <c r="HT275" i="2"/>
  <c r="HT277" i="2" s="1"/>
  <c r="HT266" i="2"/>
  <c r="HT268" i="2" s="1"/>
  <c r="HT248" i="2"/>
  <c r="HT250" i="2" s="1"/>
  <c r="HT236" i="2"/>
  <c r="HT238" i="2" s="1"/>
  <c r="HT224" i="2"/>
  <c r="HT226" i="2" s="1"/>
  <c r="HT212" i="2"/>
  <c r="HT214" i="2" s="1"/>
  <c r="HT200" i="2"/>
  <c r="HT202" i="2" s="1"/>
  <c r="HT188" i="2"/>
  <c r="HT190" i="2" s="1"/>
  <c r="HT176" i="2"/>
  <c r="HT178" i="2" s="1"/>
  <c r="HT164" i="2"/>
  <c r="HT166" i="2" s="1"/>
  <c r="HT152" i="2"/>
  <c r="HT154" i="2" s="1"/>
  <c r="HT140" i="2"/>
  <c r="HT142" i="2" s="1"/>
  <c r="HT128" i="2"/>
  <c r="HT130" i="2" s="1"/>
  <c r="HT116" i="2"/>
  <c r="HT118" i="2" s="1"/>
  <c r="HT104" i="2"/>
  <c r="HT106" i="2" s="1"/>
  <c r="HT272" i="2"/>
  <c r="HT274" i="2" s="1"/>
  <c r="HT263" i="2"/>
  <c r="HT265" i="2" s="1"/>
  <c r="HT254" i="2"/>
  <c r="HT256" i="2" s="1"/>
  <c r="HT245" i="2"/>
  <c r="HT247" i="2" s="1"/>
  <c r="HT233" i="2"/>
  <c r="HT235" i="2" s="1"/>
  <c r="HT221" i="2"/>
  <c r="HT223" i="2" s="1"/>
  <c r="HT209" i="2"/>
  <c r="HT211" i="2" s="1"/>
  <c r="HT197" i="2"/>
  <c r="HT199" i="2" s="1"/>
  <c r="HT185" i="2"/>
  <c r="HT187" i="2" s="1"/>
  <c r="HT173" i="2"/>
  <c r="HT175" i="2" s="1"/>
  <c r="HT161" i="2"/>
  <c r="HT163" i="2" s="1"/>
  <c r="HT149" i="2"/>
  <c r="HT151" i="2" s="1"/>
  <c r="HT137" i="2"/>
  <c r="HT139" i="2" s="1"/>
  <c r="HT125" i="2"/>
  <c r="HT127" i="2" s="1"/>
  <c r="HT113" i="2"/>
  <c r="HT115" i="2" s="1"/>
  <c r="HT101" i="2"/>
  <c r="HT103" i="2" s="1"/>
  <c r="HT260" i="2"/>
  <c r="HT262" i="2" s="1"/>
  <c r="HT251" i="2"/>
  <c r="HT253" i="2" s="1"/>
  <c r="HT242" i="2"/>
  <c r="HT244" i="2" s="1"/>
  <c r="HT230" i="2"/>
  <c r="HT232" i="2" s="1"/>
  <c r="HT218" i="2"/>
  <c r="HT220" i="2" s="1"/>
  <c r="HT206" i="2"/>
  <c r="HT208" i="2" s="1"/>
  <c r="HT194" i="2"/>
  <c r="HT196" i="2" s="1"/>
  <c r="HT182" i="2"/>
  <c r="HT184" i="2" s="1"/>
  <c r="HT170" i="2"/>
  <c r="HT172" i="2" s="1"/>
  <c r="HT158" i="2"/>
  <c r="HT160" i="2" s="1"/>
  <c r="HT146" i="2"/>
  <c r="HT148" i="2" s="1"/>
  <c r="HT134" i="2"/>
  <c r="HT136" i="2" s="1"/>
  <c r="HT122" i="2"/>
  <c r="HT124" i="2" s="1"/>
  <c r="HT110" i="2"/>
  <c r="HT112" i="2" s="1"/>
  <c r="HT269" i="2"/>
  <c r="HT271" i="2" s="1"/>
  <c r="HT239" i="2"/>
  <c r="HT241" i="2" s="1"/>
  <c r="HT227" i="2"/>
  <c r="HT229" i="2" s="1"/>
  <c r="HT215" i="2"/>
  <c r="HT217" i="2" s="1"/>
  <c r="HT203" i="2"/>
  <c r="HT205" i="2" s="1"/>
  <c r="HT191" i="2"/>
  <c r="HT193" i="2" s="1"/>
  <c r="HT179" i="2"/>
  <c r="HT181" i="2" s="1"/>
  <c r="HT167" i="2"/>
  <c r="HT169" i="2" s="1"/>
  <c r="HT155" i="2"/>
  <c r="HT157" i="2" s="1"/>
  <c r="HT143" i="2"/>
  <c r="HT145" i="2" s="1"/>
  <c r="HT131" i="2"/>
  <c r="HT133" i="2" s="1"/>
  <c r="HT119" i="2"/>
  <c r="HT121" i="2" s="1"/>
  <c r="HT107" i="2"/>
  <c r="HT109" i="2" s="1"/>
  <c r="HT257" i="2"/>
  <c r="HT259" i="2" s="1"/>
  <c r="HT92" i="2"/>
  <c r="HT94" i="2" s="1"/>
  <c r="HT68" i="2"/>
  <c r="HT70" i="2" s="1"/>
  <c r="HT59" i="2"/>
  <c r="HT61" i="2" s="1"/>
  <c r="HT47" i="2"/>
  <c r="HT49" i="2" s="1"/>
  <c r="HT35" i="2"/>
  <c r="HT37" i="2" s="1"/>
  <c r="HT2" i="2"/>
  <c r="HT8" i="2"/>
  <c r="HT10" i="2" s="1"/>
  <c r="HT77" i="2"/>
  <c r="HT79" i="2" s="1"/>
  <c r="HT32" i="2"/>
  <c r="HT34" i="2" s="1"/>
  <c r="HT20" i="2"/>
  <c r="HT22" i="2" s="1"/>
  <c r="HT11" i="2"/>
  <c r="HT13" i="2" s="1"/>
  <c r="HT86" i="2"/>
  <c r="HT88" i="2" s="1"/>
  <c r="HT56" i="2"/>
  <c r="HT58" i="2" s="1"/>
  <c r="HT44" i="2"/>
  <c r="HT46" i="2" s="1"/>
  <c r="HT98" i="2"/>
  <c r="HT100" i="2" s="1"/>
  <c r="HT95" i="2"/>
  <c r="HT97" i="2" s="1"/>
  <c r="HT71" i="2"/>
  <c r="HT73" i="2" s="1"/>
  <c r="HT29" i="2"/>
  <c r="HT31" i="2" s="1"/>
  <c r="HT17" i="2"/>
  <c r="HT19" i="2" s="1"/>
  <c r="HT5" i="2"/>
  <c r="HT7" i="2" s="1"/>
  <c r="HT83" i="2"/>
  <c r="HT85" i="2" s="1"/>
  <c r="HT80" i="2"/>
  <c r="HT82" i="2" s="1"/>
  <c r="HT53" i="2"/>
  <c r="HT55" i="2" s="1"/>
  <c r="HT41" i="2"/>
  <c r="HT43" i="2" s="1"/>
  <c r="HT23" i="2"/>
  <c r="HT25" i="2" s="1"/>
  <c r="HT89" i="2"/>
  <c r="HT91" i="2" s="1"/>
  <c r="HT65" i="2"/>
  <c r="HT67" i="2" s="1"/>
  <c r="HT26" i="2"/>
  <c r="HT28" i="2" s="1"/>
  <c r="HT14" i="2"/>
  <c r="HT16" i="2" s="1"/>
  <c r="HT74" i="2"/>
  <c r="HT76" i="2" s="1"/>
  <c r="HT62" i="2"/>
  <c r="HT64" i="2" s="1"/>
  <c r="HT50" i="2"/>
  <c r="HT52" i="2" s="1"/>
  <c r="HT38" i="2"/>
  <c r="HT40" i="2" s="1"/>
  <c r="HT1015" i="2"/>
  <c r="HT1759" i="2"/>
  <c r="HQ4" i="2"/>
  <c r="A23" i="8"/>
  <c r="HT1984" i="2" l="1"/>
  <c r="HR4" i="2"/>
  <c r="A24" i="8"/>
  <c r="HS4" i="2" l="1"/>
  <c r="HU2050" i="2" l="1"/>
  <c r="HU2038" i="2"/>
  <c r="HU2026" i="2"/>
  <c r="HU2014" i="2"/>
  <c r="HU2002" i="2"/>
  <c r="HU1990" i="2"/>
  <c r="HU1978" i="2"/>
  <c r="HU1966" i="2"/>
  <c r="HU1954" i="2"/>
  <c r="HU1942" i="2"/>
  <c r="HU1930" i="2"/>
  <c r="HU1918" i="2"/>
  <c r="HU1906" i="2"/>
  <c r="HU1894" i="2"/>
  <c r="HU1882" i="2"/>
  <c r="HU1870" i="2"/>
  <c r="HU1858" i="2"/>
  <c r="HU1846" i="2"/>
  <c r="HU1834" i="2"/>
  <c r="HU1822" i="2"/>
  <c r="HU1810" i="2"/>
  <c r="HU1798" i="2"/>
  <c r="HU1786" i="2"/>
  <c r="HU1774" i="2"/>
  <c r="HU1717" i="2"/>
  <c r="HU1705" i="2"/>
  <c r="HU1693" i="2"/>
  <c r="HU1681" i="2"/>
  <c r="HU1669" i="2"/>
  <c r="HU1657" i="2"/>
  <c r="HU1762" i="2"/>
  <c r="HU1750" i="2"/>
  <c r="HU1738" i="2"/>
  <c r="HU1726" i="2"/>
  <c r="HU2047" i="2"/>
  <c r="HU2035" i="2"/>
  <c r="HU2023" i="2"/>
  <c r="HU2011" i="2"/>
  <c r="HU1999" i="2"/>
  <c r="HU1987" i="2"/>
  <c r="HU1975" i="2"/>
  <c r="HU1963" i="2"/>
  <c r="HU1951" i="2"/>
  <c r="HU1939" i="2"/>
  <c r="HU1927" i="2"/>
  <c r="HU1915" i="2"/>
  <c r="HU1903" i="2"/>
  <c r="HU1891" i="2"/>
  <c r="HU1879" i="2"/>
  <c r="HU1867" i="2"/>
  <c r="HU1855" i="2"/>
  <c r="HU1843" i="2"/>
  <c r="HU1831" i="2"/>
  <c r="HU1819" i="2"/>
  <c r="HU1807" i="2"/>
  <c r="HU1795" i="2"/>
  <c r="HU1783" i="2"/>
  <c r="HU1771" i="2"/>
  <c r="HU1714" i="2"/>
  <c r="HU1702" i="2"/>
  <c r="HU1690" i="2"/>
  <c r="HU1678" i="2"/>
  <c r="HU1666" i="2"/>
  <c r="HU1654" i="2"/>
  <c r="HU2044" i="2"/>
  <c r="HU2032" i="2"/>
  <c r="HU2020" i="2"/>
  <c r="HU2008" i="2"/>
  <c r="HU1996" i="2"/>
  <c r="HU1984" i="2"/>
  <c r="HU1972" i="2"/>
  <c r="HU1960" i="2"/>
  <c r="HU1948" i="2"/>
  <c r="HU1936" i="2"/>
  <c r="HU1924" i="2"/>
  <c r="HU1912" i="2"/>
  <c r="HU1900" i="2"/>
  <c r="HU1888" i="2"/>
  <c r="HU1876" i="2"/>
  <c r="HU1864" i="2"/>
  <c r="HU1852" i="2"/>
  <c r="HU1840" i="2"/>
  <c r="HU1828" i="2"/>
  <c r="HU1816" i="2"/>
  <c r="HU1804" i="2"/>
  <c r="HU1792" i="2"/>
  <c r="HU1780" i="2"/>
  <c r="HU1768" i="2"/>
  <c r="HU1711" i="2"/>
  <c r="HU1699" i="2"/>
  <c r="HU1687" i="2"/>
  <c r="HU1675" i="2"/>
  <c r="HU1663" i="2"/>
  <c r="HU1651" i="2"/>
  <c r="HU1756" i="2"/>
  <c r="HU1744" i="2"/>
  <c r="HU1732" i="2"/>
  <c r="HU1765" i="2"/>
  <c r="HU1753" i="2"/>
  <c r="HU1741" i="2"/>
  <c r="HU1729" i="2"/>
  <c r="HU1648" i="2"/>
  <c r="HU2017" i="2"/>
  <c r="HU1969" i="2"/>
  <c r="HU1921" i="2"/>
  <c r="HU1873" i="2"/>
  <c r="HU1825" i="2"/>
  <c r="HU1813" i="2"/>
  <c r="HU1627" i="2"/>
  <c r="HU1615" i="2"/>
  <c r="HU1594" i="2"/>
  <c r="HU1585" i="2"/>
  <c r="HU1525" i="2"/>
  <c r="HU1501" i="2"/>
  <c r="HU1477" i="2"/>
  <c r="HU1453" i="2"/>
  <c r="HU1429" i="2"/>
  <c r="HU1405" i="2"/>
  <c r="HU1723" i="2"/>
  <c r="HU1660" i="2"/>
  <c r="HU1573" i="2"/>
  <c r="HU1561" i="2"/>
  <c r="HU1549" i="2"/>
  <c r="HU1540" i="2"/>
  <c r="HU1516" i="2"/>
  <c r="HU1492" i="2"/>
  <c r="HU1468" i="2"/>
  <c r="HU1444" i="2"/>
  <c r="HU1420" i="2"/>
  <c r="HU2029" i="2"/>
  <c r="HU1981" i="2"/>
  <c r="HU1933" i="2"/>
  <c r="HU1885" i="2"/>
  <c r="HU1837" i="2"/>
  <c r="HU1735" i="2"/>
  <c r="HU1672" i="2"/>
  <c r="HU1639" i="2"/>
  <c r="HU1636" i="2"/>
  <c r="HU1624" i="2"/>
  <c r="HU1612" i="2"/>
  <c r="HU1603" i="2"/>
  <c r="HU1591" i="2"/>
  <c r="HU1531" i="2"/>
  <c r="HU1507" i="2"/>
  <c r="HU1483" i="2"/>
  <c r="HU1459" i="2"/>
  <c r="HU1435" i="2"/>
  <c r="HU1411" i="2"/>
  <c r="HU1747" i="2"/>
  <c r="HU1684" i="2"/>
  <c r="HU1582" i="2"/>
  <c r="HU1570" i="2"/>
  <c r="HU1558" i="2"/>
  <c r="HU1546" i="2"/>
  <c r="HU1522" i="2"/>
  <c r="HU1498" i="2"/>
  <c r="HU1474" i="2"/>
  <c r="HU2041" i="2"/>
  <c r="HU1993" i="2"/>
  <c r="HU1945" i="2"/>
  <c r="HU1897" i="2"/>
  <c r="HU1849" i="2"/>
  <c r="HU1759" i="2"/>
  <c r="HU1696" i="2"/>
  <c r="HU1642" i="2"/>
  <c r="HU1633" i="2"/>
  <c r="HU1621" i="2"/>
  <c r="HU1777" i="2"/>
  <c r="HU1708" i="2"/>
  <c r="HU1609" i="2"/>
  <c r="HU1588" i="2"/>
  <c r="HU1579" i="2"/>
  <c r="HU1567" i="2"/>
  <c r="HU1555" i="2"/>
  <c r="HU1528" i="2"/>
  <c r="HU1504" i="2"/>
  <c r="HU1480" i="2"/>
  <c r="HU1456" i="2"/>
  <c r="HU1432" i="2"/>
  <c r="HU1408" i="2"/>
  <c r="HU2005" i="2"/>
  <c r="HU1957" i="2"/>
  <c r="HU1909" i="2"/>
  <c r="HU1861" i="2"/>
  <c r="HU1789" i="2"/>
  <c r="HU1720" i="2"/>
  <c r="HU1630" i="2"/>
  <c r="HU1618" i="2"/>
  <c r="HU1597" i="2"/>
  <c r="HU1543" i="2"/>
  <c r="HU1519" i="2"/>
  <c r="HU1513" i="2"/>
  <c r="HU1465" i="2"/>
  <c r="HU1462" i="2"/>
  <c r="HU1417" i="2"/>
  <c r="HU1396" i="2"/>
  <c r="HU1378" i="2"/>
  <c r="HU1354" i="2"/>
  <c r="HU1330" i="2"/>
  <c r="HU1315" i="2"/>
  <c r="HU1291" i="2"/>
  <c r="HU1276" i="2"/>
  <c r="HU1252" i="2"/>
  <c r="HU1228" i="2"/>
  <c r="HU1213" i="2"/>
  <c r="HU1198" i="2"/>
  <c r="HU1183" i="2"/>
  <c r="HU1168" i="2"/>
  <c r="HU1153" i="2"/>
  <c r="HU1132" i="2"/>
  <c r="HU1105" i="2"/>
  <c r="HU1495" i="2"/>
  <c r="HU1447" i="2"/>
  <c r="HU1369" i="2"/>
  <c r="HU1345" i="2"/>
  <c r="HU1321" i="2"/>
  <c r="HU1306" i="2"/>
  <c r="HU1282" i="2"/>
  <c r="HU1267" i="2"/>
  <c r="HU1243" i="2"/>
  <c r="HU1189" i="2"/>
  <c r="HU1174" i="2"/>
  <c r="HU1138" i="2"/>
  <c r="HU1111" i="2"/>
  <c r="HU1084" i="2"/>
  <c r="HU1078" i="2"/>
  <c r="HU1072" i="2"/>
  <c r="HU1066" i="2"/>
  <c r="HU1645" i="2"/>
  <c r="HU1537" i="2"/>
  <c r="HU1471" i="2"/>
  <c r="HU1414" i="2"/>
  <c r="HU1399" i="2"/>
  <c r="HU1384" i="2"/>
  <c r="HU1360" i="2"/>
  <c r="HU1336" i="2"/>
  <c r="HU1297" i="2"/>
  <c r="HU1258" i="2"/>
  <c r="HU1234" i="2"/>
  <c r="HU1219" i="2"/>
  <c r="HU1204" i="2"/>
  <c r="HU1159" i="2"/>
  <c r="HU1144" i="2"/>
  <c r="HU1117" i="2"/>
  <c r="HU1096" i="2"/>
  <c r="HU1090" i="2"/>
  <c r="HU1426" i="2"/>
  <c r="HU1375" i="2"/>
  <c r="HU1351" i="2"/>
  <c r="HU1327" i="2"/>
  <c r="HU1312" i="2"/>
  <c r="HU1288" i="2"/>
  <c r="HU1273" i="2"/>
  <c r="HU1249" i="2"/>
  <c r="HU1225" i="2"/>
  <c r="HU1210" i="2"/>
  <c r="HU1195" i="2"/>
  <c r="HU1180" i="2"/>
  <c r="HU1165" i="2"/>
  <c r="HU1150" i="2"/>
  <c r="HU1123" i="2"/>
  <c r="HU1102" i="2"/>
  <c r="HU1801" i="2"/>
  <c r="HU1441" i="2"/>
  <c r="HU1402" i="2"/>
  <c r="HU1366" i="2"/>
  <c r="HU1342" i="2"/>
  <c r="HU1318" i="2"/>
  <c r="HU1303" i="2"/>
  <c r="HU1264" i="2"/>
  <c r="HU1240" i="2"/>
  <c r="HU1186" i="2"/>
  <c r="HU1129" i="2"/>
  <c r="HU1108" i="2"/>
  <c r="HU1606" i="2"/>
  <c r="HU1552" i="2"/>
  <c r="HU1423" i="2"/>
  <c r="HU1390" i="2"/>
  <c r="HU1381" i="2"/>
  <c r="HU1357" i="2"/>
  <c r="HU1333" i="2"/>
  <c r="HU1294" i="2"/>
  <c r="HU1279" i="2"/>
  <c r="HU1255" i="2"/>
  <c r="HU1600" i="2"/>
  <c r="HU1564" i="2"/>
  <c r="HU1510" i="2"/>
  <c r="HU1438" i="2"/>
  <c r="HU1372" i="2"/>
  <c r="HU1576" i="2"/>
  <c r="HU1534" i="2"/>
  <c r="HU1489" i="2"/>
  <c r="HU1486" i="2"/>
  <c r="HU1450" i="2"/>
  <c r="HU1393" i="2"/>
  <c r="HU1387" i="2"/>
  <c r="HU1363" i="2"/>
  <c r="HU1339" i="2"/>
  <c r="HU1300" i="2"/>
  <c r="HU1261" i="2"/>
  <c r="HU1237" i="2"/>
  <c r="HU1207" i="2"/>
  <c r="HU1147" i="2"/>
  <c r="HU1126" i="2"/>
  <c r="HU1099" i="2"/>
  <c r="HU1081" i="2"/>
  <c r="HU1069" i="2"/>
  <c r="HU1348" i="2"/>
  <c r="HU1309" i="2"/>
  <c r="HU1270" i="2"/>
  <c r="HU1222" i="2"/>
  <c r="HU1135" i="2"/>
  <c r="HU1051" i="2"/>
  <c r="HU1045" i="2"/>
  <c r="HU1039" i="2"/>
  <c r="HU1033" i="2"/>
  <c r="HU1027" i="2"/>
  <c r="HU1021" i="2"/>
  <c r="HU1015" i="2"/>
  <c r="HU1009" i="2"/>
  <c r="HU1003" i="2"/>
  <c r="HU997" i="2"/>
  <c r="HU991" i="2"/>
  <c r="HU985" i="2"/>
  <c r="HU979" i="2"/>
  <c r="HU973" i="2"/>
  <c r="HU967" i="2"/>
  <c r="HU961" i="2"/>
  <c r="HU955" i="2"/>
  <c r="HU949" i="2"/>
  <c r="HU943" i="2"/>
  <c r="HU937" i="2"/>
  <c r="HU931" i="2"/>
  <c r="HU925" i="2"/>
  <c r="HU919" i="2"/>
  <c r="HU913" i="2"/>
  <c r="HU907" i="2"/>
  <c r="HU901" i="2"/>
  <c r="HU895" i="2"/>
  <c r="HU889" i="2"/>
  <c r="HU883" i="2"/>
  <c r="HU877" i="2"/>
  <c r="HU871" i="2"/>
  <c r="HU865" i="2"/>
  <c r="HU859" i="2"/>
  <c r="HU853" i="2"/>
  <c r="HU847" i="2"/>
  <c r="HU841" i="2"/>
  <c r="HU835" i="2"/>
  <c r="HU829" i="2"/>
  <c r="HU823" i="2"/>
  <c r="HU817" i="2"/>
  <c r="HU811" i="2"/>
  <c r="HU805" i="2"/>
  <c r="HU799" i="2"/>
  <c r="HU793" i="2"/>
  <c r="HU787" i="2"/>
  <c r="HU781" i="2"/>
  <c r="HU775" i="2"/>
  <c r="HU769" i="2"/>
  <c r="HU763" i="2"/>
  <c r="HU757" i="2"/>
  <c r="HU751" i="2"/>
  <c r="HU745" i="2"/>
  <c r="HU739" i="2"/>
  <c r="HU733" i="2"/>
  <c r="HU727" i="2"/>
  <c r="HU721" i="2"/>
  <c r="HU715" i="2"/>
  <c r="HU709" i="2"/>
  <c r="HU1231" i="2"/>
  <c r="HU1192" i="2"/>
  <c r="HU1063" i="2"/>
  <c r="HU1216" i="2"/>
  <c r="HU1201" i="2"/>
  <c r="HU1177" i="2"/>
  <c r="HU1093" i="2"/>
  <c r="HU1324" i="2"/>
  <c r="HU1285" i="2"/>
  <c r="HU1246" i="2"/>
  <c r="HU1162" i="2"/>
  <c r="HU1120" i="2"/>
  <c r="HU1075" i="2"/>
  <c r="HU1171" i="2"/>
  <c r="HU1054" i="2"/>
  <c r="HU1048" i="2"/>
  <c r="HU1042" i="2"/>
  <c r="HU1036" i="2"/>
  <c r="HU1030" i="2"/>
  <c r="HU1024" i="2"/>
  <c r="HU1018" i="2"/>
  <c r="HU1012" i="2"/>
  <c r="HU1006" i="2"/>
  <c r="HU1000" i="2"/>
  <c r="HU994" i="2"/>
  <c r="HU988" i="2"/>
  <c r="HU982" i="2"/>
  <c r="HU976" i="2"/>
  <c r="HU970" i="2"/>
  <c r="HU964" i="2"/>
  <c r="HU958" i="2"/>
  <c r="HU952" i="2"/>
  <c r="HU946" i="2"/>
  <c r="HU940" i="2"/>
  <c r="HU934" i="2"/>
  <c r="HU928" i="2"/>
  <c r="HU922" i="2"/>
  <c r="HU916" i="2"/>
  <c r="HU910" i="2"/>
  <c r="HU904" i="2"/>
  <c r="HU898" i="2"/>
  <c r="HU892" i="2"/>
  <c r="HU886" i="2"/>
  <c r="HU880" i="2"/>
  <c r="HU874" i="2"/>
  <c r="HU868" i="2"/>
  <c r="HU862" i="2"/>
  <c r="HU856" i="2"/>
  <c r="HU850" i="2"/>
  <c r="HU844" i="2"/>
  <c r="HU838" i="2"/>
  <c r="HU832" i="2"/>
  <c r="HU826" i="2"/>
  <c r="HU820" i="2"/>
  <c r="HU814" i="2"/>
  <c r="HU808" i="2"/>
  <c r="HU802" i="2"/>
  <c r="HU796" i="2"/>
  <c r="HU790" i="2"/>
  <c r="HU784" i="2"/>
  <c r="HU778" i="2"/>
  <c r="HU772" i="2"/>
  <c r="HU766" i="2"/>
  <c r="HU760" i="2"/>
  <c r="HU754" i="2"/>
  <c r="HU748" i="2"/>
  <c r="HU742" i="2"/>
  <c r="HU736" i="2"/>
  <c r="HU730" i="2"/>
  <c r="HU724" i="2"/>
  <c r="HU718" i="2"/>
  <c r="HU712" i="2"/>
  <c r="HU1156" i="2"/>
  <c r="HU1114" i="2"/>
  <c r="HU1087" i="2"/>
  <c r="HU1057" i="2"/>
  <c r="HU1141" i="2"/>
  <c r="HU1060" i="2"/>
  <c r="HU703" i="2"/>
  <c r="HU697" i="2"/>
  <c r="HU691" i="2"/>
  <c r="HU685" i="2"/>
  <c r="HU679" i="2"/>
  <c r="HU673" i="2"/>
  <c r="HU667" i="2"/>
  <c r="HU661" i="2"/>
  <c r="HU655" i="2"/>
  <c r="HU649" i="2"/>
  <c r="HU643" i="2"/>
  <c r="HU637" i="2"/>
  <c r="HU631" i="2"/>
  <c r="HU625" i="2"/>
  <c r="HU619" i="2"/>
  <c r="HU613" i="2"/>
  <c r="HU607" i="2"/>
  <c r="HU601" i="2"/>
  <c r="HU595" i="2"/>
  <c r="HU589" i="2"/>
  <c r="HU583" i="2"/>
  <c r="HU577" i="2"/>
  <c r="HU571" i="2"/>
  <c r="HU565" i="2"/>
  <c r="HU559" i="2"/>
  <c r="HU553" i="2"/>
  <c r="HU547" i="2"/>
  <c r="HU541" i="2"/>
  <c r="HU535" i="2"/>
  <c r="HU529" i="2"/>
  <c r="HU523" i="2"/>
  <c r="HU517" i="2"/>
  <c r="HU511" i="2"/>
  <c r="HU505" i="2"/>
  <c r="HU499" i="2"/>
  <c r="HU493" i="2"/>
  <c r="HU487" i="2"/>
  <c r="HU481" i="2"/>
  <c r="HU475" i="2"/>
  <c r="HU469" i="2"/>
  <c r="HU463" i="2"/>
  <c r="HU457" i="2"/>
  <c r="HU451" i="2"/>
  <c r="HU445" i="2"/>
  <c r="HU439" i="2"/>
  <c r="HU433" i="2"/>
  <c r="HU427" i="2"/>
  <c r="HU421" i="2"/>
  <c r="HU415" i="2"/>
  <c r="HU706" i="2"/>
  <c r="HU700" i="2"/>
  <c r="HU694" i="2"/>
  <c r="HU688" i="2"/>
  <c r="HU682" i="2"/>
  <c r="HU676" i="2"/>
  <c r="HU670" i="2"/>
  <c r="HU664" i="2"/>
  <c r="HU658" i="2"/>
  <c r="HU652" i="2"/>
  <c r="HU646" i="2"/>
  <c r="HU640" i="2"/>
  <c r="HU634" i="2"/>
  <c r="HU628" i="2"/>
  <c r="HU622" i="2"/>
  <c r="HU616" i="2"/>
  <c r="HU610" i="2"/>
  <c r="HU604" i="2"/>
  <c r="HU598" i="2"/>
  <c r="HU592" i="2"/>
  <c r="HU586" i="2"/>
  <c r="HU580" i="2"/>
  <c r="HU574" i="2"/>
  <c r="HU568" i="2"/>
  <c r="HU562" i="2"/>
  <c r="HU556" i="2"/>
  <c r="HU550" i="2"/>
  <c r="HU544" i="2"/>
  <c r="HU538" i="2"/>
  <c r="HU532" i="2"/>
  <c r="HU526" i="2"/>
  <c r="HU520" i="2"/>
  <c r="HU514" i="2"/>
  <c r="HU508" i="2"/>
  <c r="HU502" i="2"/>
  <c r="HU496" i="2"/>
  <c r="HU490" i="2"/>
  <c r="HU484" i="2"/>
  <c r="HU478" i="2"/>
  <c r="HU472" i="2"/>
  <c r="HU466" i="2"/>
  <c r="HU460" i="2"/>
  <c r="HU454" i="2"/>
  <c r="HU448" i="2"/>
  <c r="HU442" i="2"/>
  <c r="HU436" i="2"/>
  <c r="HU430" i="2"/>
  <c r="HU424" i="2"/>
  <c r="HU418" i="2"/>
  <c r="HU412" i="2"/>
  <c r="HU406" i="2"/>
  <c r="HU400" i="2"/>
  <c r="HU394" i="2"/>
  <c r="HU388" i="2"/>
  <c r="HU403" i="2"/>
  <c r="HU382" i="2"/>
  <c r="HU376" i="2"/>
  <c r="HU370" i="2"/>
  <c r="HU364" i="2"/>
  <c r="HU358" i="2"/>
  <c r="HU352" i="2"/>
  <c r="HU346" i="2"/>
  <c r="HU340" i="2"/>
  <c r="HU409" i="2"/>
  <c r="HU331" i="2"/>
  <c r="HU325" i="2"/>
  <c r="HU319" i="2"/>
  <c r="HU313" i="2"/>
  <c r="HU307" i="2"/>
  <c r="HU301" i="2"/>
  <c r="HU295" i="2"/>
  <c r="HU289" i="2"/>
  <c r="HU283" i="2"/>
  <c r="HU277" i="2"/>
  <c r="HU271" i="2"/>
  <c r="HU265" i="2"/>
  <c r="HU259" i="2"/>
  <c r="HU253" i="2"/>
  <c r="HU247" i="2"/>
  <c r="HU241" i="2"/>
  <c r="HU235" i="2"/>
  <c r="HU229" i="2"/>
  <c r="HU223" i="2"/>
  <c r="HU217" i="2"/>
  <c r="HU211" i="2"/>
  <c r="HU205" i="2"/>
  <c r="HU199" i="2"/>
  <c r="HU193" i="2"/>
  <c r="HU187" i="2"/>
  <c r="HU181" i="2"/>
  <c r="HU175" i="2"/>
  <c r="HU169" i="2"/>
  <c r="HU163" i="2"/>
  <c r="HU157" i="2"/>
  <c r="HU151" i="2"/>
  <c r="HU145" i="2"/>
  <c r="HU139" i="2"/>
  <c r="HU133" i="2"/>
  <c r="HU127" i="2"/>
  <c r="HU121" i="2"/>
  <c r="HU115" i="2"/>
  <c r="HU109" i="2"/>
  <c r="HU103" i="2"/>
  <c r="HU97" i="2"/>
  <c r="HU91" i="2"/>
  <c r="HU85" i="2"/>
  <c r="HU79" i="2"/>
  <c r="HU73" i="2"/>
  <c r="HU67" i="2"/>
  <c r="HU61" i="2"/>
  <c r="HU55" i="2"/>
  <c r="HU49" i="2"/>
  <c r="HU43" i="2"/>
  <c r="HU37" i="2"/>
  <c r="HU31" i="2"/>
  <c r="HU25" i="2"/>
  <c r="HU19" i="2"/>
  <c r="HU13" i="2"/>
  <c r="HU7" i="2"/>
  <c r="HU391" i="2"/>
  <c r="HU385" i="2"/>
  <c r="HU379" i="2"/>
  <c r="HU373" i="2"/>
  <c r="HU367" i="2"/>
  <c r="HU361" i="2"/>
  <c r="HU355" i="2"/>
  <c r="HU349" i="2"/>
  <c r="HU343" i="2"/>
  <c r="HU337" i="2"/>
  <c r="HU397" i="2"/>
  <c r="HU292" i="2"/>
  <c r="HU244" i="2"/>
  <c r="HU196" i="2"/>
  <c r="HU154" i="2"/>
  <c r="HU142" i="2"/>
  <c r="HU130" i="2"/>
  <c r="HU118" i="2"/>
  <c r="HU106" i="2"/>
  <c r="HU94" i="2"/>
  <c r="HU82" i="2"/>
  <c r="HU70" i="2"/>
  <c r="HU58" i="2"/>
  <c r="HU46" i="2"/>
  <c r="HU34" i="2"/>
  <c r="HU22" i="2"/>
  <c r="HU298" i="2"/>
  <c r="HU250" i="2"/>
  <c r="HU202" i="2"/>
  <c r="HU316" i="2"/>
  <c r="HU268" i="2"/>
  <c r="HU220" i="2"/>
  <c r="HU160" i="2"/>
  <c r="HU136" i="2"/>
  <c r="HU112" i="2"/>
  <c r="HU88" i="2"/>
  <c r="HU28" i="2"/>
  <c r="HU304" i="2"/>
  <c r="HU256" i="2"/>
  <c r="HU208" i="2"/>
  <c r="HU190" i="2"/>
  <c r="HU310" i="2"/>
  <c r="HU262" i="2"/>
  <c r="HU214" i="2"/>
  <c r="HU166" i="2"/>
  <c r="HU148" i="2"/>
  <c r="HU100" i="2"/>
  <c r="HU76" i="2"/>
  <c r="HU64" i="2"/>
  <c r="HU52" i="2"/>
  <c r="HU172" i="2"/>
  <c r="HU124" i="2"/>
  <c r="HU40" i="2"/>
  <c r="HU322" i="2"/>
  <c r="HU274" i="2"/>
  <c r="HU226" i="2"/>
  <c r="HU178" i="2"/>
  <c r="HU16" i="2"/>
  <c r="HT4" i="2"/>
  <c r="HU4" i="2" s="1"/>
  <c r="HU328" i="2"/>
  <c r="HU280" i="2"/>
  <c r="HU232" i="2"/>
  <c r="HU184" i="2"/>
  <c r="HU10" i="2"/>
  <c r="HU334" i="2"/>
  <c r="HU286" i="2"/>
  <c r="HU23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IM_BILL" description="Conexión a la consulta 'DIM_BILL' en el libro." type="5" refreshedVersion="8" background="1" saveData="1">
    <dbPr connection="Provider=Microsoft.Mashup.OleDb.1;Data Source=$Workbook$;Location=DIM_BILL;Extended Properties=&quot;&quot;" command="SELECT * FROM [DIM_BILL]"/>
  </connection>
  <connection id="2" xr16:uid="{00000000-0015-0000-FFFF-FFFF01000000}" keepAlive="1" name="Consulta - DIM_BOM" description="Conexión a la consulta 'DIM_BOM' en el libro." type="5" refreshedVersion="8" background="1" saveData="1">
    <dbPr connection="Provider=Microsoft.Mashup.OleDb.1;Data Source=$Workbook$;Location=DIM_BOM;Extended Properties=&quot;&quot;" command="SELECT * FROM [DIM_BOM]"/>
  </connection>
  <connection id="3" xr16:uid="{00000000-0015-0000-FFFF-FFFF02000000}" keepAlive="1" name="Consulta - DIM_TdL" description="Conexión a la consulta 'DIM_TdL' en el libro." type="5" refreshedVersion="8" background="1" saveData="1">
    <dbPr connection="Provider=Microsoft.Mashup.OleDb.1;Data Source=$Workbook$;Location=DIM_TdL;Extended Properties=&quot;&quot;" command="SELECT * FROM [DIM_TdL]"/>
  </connection>
  <connection id="4" xr16:uid="{00000000-0015-0000-FFFF-FFFF03000000}" keepAlive="1" name="Consulta - FACT_A1" description="Conexión a la consulta 'FACT_A1' en el libro." type="5" refreshedVersion="8" background="1" saveData="1">
    <dbPr connection="Provider=Microsoft.Mashup.OleDb.1;Data Source=$Workbook$;Location=FACT_A1;Extended Properties=&quot;&quot;" command="SELECT * FROM [FACT_A1]"/>
  </connection>
  <connection id="5" xr16:uid="{00000000-0015-0000-FFFF-FFFF04000000}" keepAlive="1" name="Consulta - FACT_A2" description="Conexión a la consulta 'FACT_A2' en el libro." type="5" refreshedVersion="8" background="1" saveData="1">
    <dbPr connection="Provider=Microsoft.Mashup.OleDb.1;Data Source=$Workbook$;Location=FACT_A2;Extended Properties=&quot;&quot;" command="SELECT * FROM [FACT_A2]"/>
  </connection>
  <connection id="6" xr16:uid="{00000000-0015-0000-FFFF-FFFF05000000}" keepAlive="1" name="Consulta - FACT_Explosion" description="Conexión a la consulta 'FACT_Explosion' en el libro." type="5" refreshedVersion="8" background="1" saveData="1">
    <dbPr connection="Provider=Microsoft.Mashup.OleDb.1;Data Source=$Workbook$;Location=FACT_Explosion;Extended Properties=&quot;&quot;" command="SELECT * FROM [FACT_Explosion]"/>
  </connection>
  <connection id="7" xr16:uid="{00000000-0015-0000-FFFF-FFFF06000000}" keepAlive="1" name="Consulta - FCST_2025" description="Conexión a la consulta 'FCST_2025' en el libro." type="5" refreshedVersion="8" background="1" saveData="1">
    <dbPr connection="Provider=Microsoft.Mashup.OleDb.1;Data Source=$Workbook$;Location=FCST_2025;Extended Properties=&quot;&quot;" command="SELECT * FROM [FCST_2025]"/>
  </connection>
  <connection id="8" xr16:uid="{00000000-0015-0000-FFFF-FFFF07000000}" keepAlive="1" name="Consulta - POs" description="Conexión a la consulta 'POs' en el libro." type="5" refreshedVersion="8" background="1" saveData="1">
    <dbPr connection="Provider=Microsoft.Mashup.OleDb.1;Data Source=$Workbook$;Location=POs;Extended Properties=&quot;&quot;" command="SELECT * FROM [POs]"/>
  </connection>
  <connection id="9" xr16:uid="{00000000-0015-0000-FFFF-FFFF08000000}" keepAlive="1" name="Consulta - Proveedores" description="Conexión a la consulta 'Proveedores' en el libro." type="5" refreshedVersion="8" background="1" saveData="1">
    <dbPr connection="Provider=Microsoft.Mashup.OleDb.1;Data Source=$Workbook$;Location=Proveedores;Extended Properties=&quot;&quot;" command="SELECT * FROM [Proveedores]"/>
  </connection>
  <connection id="10" xr16:uid="{00000000-0015-0000-FFFF-FFFF09000000}" keepAlive="1" name="Consulta - ROLLING_FCST_BIOMIRAL" description="Conexión a la consulta 'ROLLING_FCST_BIOMIRAL' en el libro." type="5" refreshedVersion="0" background="1">
    <dbPr connection="Provider=Microsoft.Mashup.OleDb.1;Data Source=$Workbook$;Location=ROLLING_FCST_BIOMIRAL;Extended Properties=&quot;&quot;" command="SELECT * FROM [ROLLING_FCST_BIOMIRAL]"/>
  </connection>
  <connection id="11" xr16:uid="{00000000-0015-0000-FFFF-FFFF0A000000}" keepAlive="1" name="Consulta - ROLLING_FCST_MAQUILAS" description="Conexión a la consulta 'ROLLING_FCST_MAQUILAS' en el libro." type="5" refreshedVersion="0" background="1">
    <dbPr connection="Provider=Microsoft.Mashup.OleDb.1;Data Source=$Workbook$;Location=ROLLING_FCST_MAQUILAS;Extended Properties=&quot;&quot;" command="SELECT * FROM [ROLLING_FCST_MAQUILAS]"/>
  </connection>
</connections>
</file>

<file path=xl/sharedStrings.xml><?xml version="1.0" encoding="utf-8"?>
<sst xmlns="http://schemas.openxmlformats.org/spreadsheetml/2006/main" count="47308" uniqueCount="2580">
  <si>
    <t>SKU</t>
  </si>
  <si>
    <t>PRODUCTO</t>
  </si>
  <si>
    <t>CODIGO</t>
  </si>
  <si>
    <t>DESCRIPCION</t>
  </si>
  <si>
    <t>PARTIDA</t>
  </si>
  <si>
    <t>CANTIDAD</t>
  </si>
  <si>
    <t>UMB</t>
  </si>
  <si>
    <t>CLIENTE</t>
  </si>
  <si>
    <t>Empresa</t>
  </si>
  <si>
    <t>LT_Semanas</t>
  </si>
  <si>
    <t>51CBLO01</t>
  </si>
  <si>
    <t>OMEGA 3 CAPS</t>
  </si>
  <si>
    <t>M1CBOM03</t>
  </si>
  <si>
    <t>OMEGA 3 CÁPSULA BLANDA EPA 33/ DHA 22</t>
  </si>
  <si>
    <t>PIEZA</t>
  </si>
  <si>
    <t>Longevital</t>
  </si>
  <si>
    <t>XanaLab</t>
  </si>
  <si>
    <t>MEP-0365</t>
  </si>
  <si>
    <t>FRASCO BLANCO 150 mL</t>
  </si>
  <si>
    <t>MEP-0355</t>
  </si>
  <si>
    <t>TAPA R-38 CHILD BLANCA C/LINNER IND/ALUM</t>
  </si>
  <si>
    <t>MEP-0118</t>
  </si>
  <si>
    <t>SILICA GEL 0.5 GR</t>
  </si>
  <si>
    <t>MES-0673</t>
  </si>
  <si>
    <t>ETIQ. LONGEVITAL OMEGA 3 (DHA/EPA) C/60</t>
  </si>
  <si>
    <t>MES-0253</t>
  </si>
  <si>
    <t>DIVISION PARA CAJA COLECTIVA 50 ESPACIOS</t>
  </si>
  <si>
    <t>MES-0254</t>
  </si>
  <si>
    <t>ENTREPAÑO P/CAJA COLECTIVA 50 ESPACIOS</t>
  </si>
  <si>
    <t>MES-0459</t>
  </si>
  <si>
    <t>CAJA COLECTIVA  286 X 286 X 202mm PLASTI</t>
  </si>
  <si>
    <t>51CBOM04</t>
  </si>
  <si>
    <t>OMEGA 3 KRILL CAPSULA BLANDA 60 CAPS</t>
  </si>
  <si>
    <t>M1CBOM04</t>
  </si>
  <si>
    <t>OMEGA 3 KRILL CÁPSULA BLANDA</t>
  </si>
  <si>
    <t>DUMO</t>
  </si>
  <si>
    <t>MEP-0096</t>
  </si>
  <si>
    <t>FRASCO CAPSULERO PET 150 mL ÁMBAR R-38</t>
  </si>
  <si>
    <t>MEP-0475</t>
  </si>
  <si>
    <t>TAPA FLIP TOP R-38 NEGRA C/LINNER INDUC</t>
  </si>
  <si>
    <t>MES-0652</t>
  </si>
  <si>
    <t>ETIQUETA OMEGA 3 KRILL C/60 CAPS DUMO</t>
  </si>
  <si>
    <t>51CBOM05</t>
  </si>
  <si>
    <t>MULTIBLUE OMEGA 3 60 CAPSULAS BLANDAS</t>
  </si>
  <si>
    <t>KPS</t>
  </si>
  <si>
    <t>MEP-0488</t>
  </si>
  <si>
    <t>FRASCO AMARILLO 150mL</t>
  </si>
  <si>
    <t>MES-0654</t>
  </si>
  <si>
    <t>ETIQ. MULTIBLUE OMEGA 3  60 CAPS BLANDA</t>
  </si>
  <si>
    <t>MES-0496</t>
  </si>
  <si>
    <t>CAJA COLECTIVA IMPRESA MULTIBLUE</t>
  </si>
  <si>
    <t>M1CBOM05</t>
  </si>
  <si>
    <t>OMEGA 3 650mg caps blanda oval verde</t>
  </si>
  <si>
    <t>MES-0269</t>
  </si>
  <si>
    <t>MANGA TERMOENCOGIBLE FRASCO MANNATECH</t>
  </si>
  <si>
    <t>51CPAM01</t>
  </si>
  <si>
    <t>AMBROTOSE AO 30 CAPSULAS</t>
  </si>
  <si>
    <t>41CPAM01</t>
  </si>
  <si>
    <t>CAPS</t>
  </si>
  <si>
    <t>Manatech</t>
  </si>
  <si>
    <t>MEP-0107</t>
  </si>
  <si>
    <t>FRASCO PASTILLERO 150 ML.</t>
  </si>
  <si>
    <t>MEP-0086</t>
  </si>
  <si>
    <t>TAPA BLANCA R-38 BLANCA CHILD PROOF</t>
  </si>
  <si>
    <t>MES-0350</t>
  </si>
  <si>
    <t>Etiqueta Ambrotose AO 30 cápsulas</t>
  </si>
  <si>
    <t>MES-0002</t>
  </si>
  <si>
    <t>CAJA COLECTIVA DE CARTON (Sin Logotipo)</t>
  </si>
  <si>
    <t>51CPAZ03</t>
  </si>
  <si>
    <t>AZVITE CON 90 CAPSULAS</t>
  </si>
  <si>
    <t>MPE-0039</t>
  </si>
  <si>
    <t>CELULOSA MICROCRISTALINA  PH 102</t>
  </si>
  <si>
    <t>KG</t>
  </si>
  <si>
    <t>Boreal</t>
  </si>
  <si>
    <t>MPA-0193</t>
  </si>
  <si>
    <t>VITAMINA E EN POLVO AL 50 %</t>
  </si>
  <si>
    <t>MPA-0040</t>
  </si>
  <si>
    <t>CLORURO DE MAGNESIO HEXAHIDRATADO</t>
  </si>
  <si>
    <t>MPA-0245</t>
  </si>
  <si>
    <t>VITAMINA C  RECUBIERTA</t>
  </si>
  <si>
    <t>MPA-0078</t>
  </si>
  <si>
    <t>GLUCONATO DE ZINC</t>
  </si>
  <si>
    <t>MPA-0409</t>
  </si>
  <si>
    <t>CARBONATO DE CALCIO MD90</t>
  </si>
  <si>
    <t>MPA-0079</t>
  </si>
  <si>
    <t>LECITINA DE SOYA POLVO</t>
  </si>
  <si>
    <t>MPA-0187</t>
  </si>
  <si>
    <t>VITAMINA B3 (NICOTINAMIDA)</t>
  </si>
  <si>
    <t>MPA-0177</t>
  </si>
  <si>
    <t>SULFATO DE POTASIO</t>
  </si>
  <si>
    <t>MPA-0188</t>
  </si>
  <si>
    <t>VITAMINA B5 (PANTOTENATO DE CALCIO)</t>
  </si>
  <si>
    <t>MPA-0097</t>
  </si>
  <si>
    <t>HIERRO (SULFATO FERROSO EN POLVO)</t>
  </si>
  <si>
    <t>MPA-0072</t>
  </si>
  <si>
    <t>AJO PLUS DEODORIZADO</t>
  </si>
  <si>
    <t>MPA-0103</t>
  </si>
  <si>
    <t>JALEA REAL EN POLVO</t>
  </si>
  <si>
    <t>MPA-0075</t>
  </si>
  <si>
    <t>BITARTRATO DE COLINA</t>
  </si>
  <si>
    <t>MPA-0047</t>
  </si>
  <si>
    <t>COENZYMA Q10</t>
  </si>
  <si>
    <t>MPE-0029</t>
  </si>
  <si>
    <t>SILICATO DE MAGNESIO HIDRATADO (TALCO)</t>
  </si>
  <si>
    <t>MPE-0068</t>
  </si>
  <si>
    <t>ESTEARATO DE MAGNESIO USP/NF</t>
  </si>
  <si>
    <t>MPA-0176</t>
  </si>
  <si>
    <t>SULFATO DE MANGANESO</t>
  </si>
  <si>
    <t>MPA-0174</t>
  </si>
  <si>
    <t>SULFATO DE COBRE EN POLVO</t>
  </si>
  <si>
    <t>MPA-0189</t>
  </si>
  <si>
    <t>VITAMINA B6 (PIRIDOXINA HCL)</t>
  </si>
  <si>
    <t>MPA-0159</t>
  </si>
  <si>
    <t>RIBOFLAVINA BASE (Vitamina B2)</t>
  </si>
  <si>
    <t>MPE-0060</t>
  </si>
  <si>
    <t>DIOXIDO DE SILICIO COLOIDAL USP(HDK N20)</t>
  </si>
  <si>
    <t>MPA-0186</t>
  </si>
  <si>
    <t>VITAMINA B1 (TIAMINA HCL)</t>
  </si>
  <si>
    <t>MPA-0006</t>
  </si>
  <si>
    <t>VITAMINA A PALMITATO POLVO 250,000 UI</t>
  </si>
  <si>
    <t>MPA-0010</t>
  </si>
  <si>
    <t>ACIDO FOLICO</t>
  </si>
  <si>
    <t>MPA-0416</t>
  </si>
  <si>
    <t>Betacaroteno</t>
  </si>
  <si>
    <t>MPA-0247</t>
  </si>
  <si>
    <t>VITAMINA K2 POLVO</t>
  </si>
  <si>
    <t>MPA-0424</t>
  </si>
  <si>
    <t>VITAMINA D3</t>
  </si>
  <si>
    <t>MPA-0043</t>
  </si>
  <si>
    <t>CIANOCOBALAMINA  (VITAMINA B12)</t>
  </si>
  <si>
    <t>GR</t>
  </si>
  <si>
    <t>MEP-0060</t>
  </si>
  <si>
    <t>CAPSULA #00 ESCARLATA / ESCARLATA</t>
  </si>
  <si>
    <t>MEP-0090</t>
  </si>
  <si>
    <t>BOBINA ALUMINIO AZ-VITE</t>
  </si>
  <si>
    <t>MEP-0114</t>
  </si>
  <si>
    <t>PVC Calibre 10 micras X 150 mm</t>
  </si>
  <si>
    <t>MES-0231</t>
  </si>
  <si>
    <t>CAJA AZVITE / 90 Cápsulas</t>
  </si>
  <si>
    <t>MES-0190</t>
  </si>
  <si>
    <t>CAJA COLECTIVA 40.5X31.2X27.5 ECT42</t>
  </si>
  <si>
    <t>51CPAZ04</t>
  </si>
  <si>
    <t>AZVITE CON 30 CAPSULAS</t>
  </si>
  <si>
    <t>MPA-0191</t>
  </si>
  <si>
    <t>VITAMINA D3 (COLECALCIFEROL)</t>
  </si>
  <si>
    <t>MES-0229</t>
  </si>
  <si>
    <t>CAJA AZVITE / 30 Cápsulas</t>
  </si>
  <si>
    <t>51CPBD01</t>
  </si>
  <si>
    <t>BIODIOLA FCO C/30 CAPS PT</t>
  </si>
  <si>
    <t>MPA-0158</t>
  </si>
  <si>
    <t>RHODIOLA ROSEAU EXTRACTO SECO  AL 3%</t>
  </si>
  <si>
    <t>Biomiral</t>
  </si>
  <si>
    <t>MPA-0283</t>
  </si>
  <si>
    <t>L TEANINA  98%</t>
  </si>
  <si>
    <t>MEP-0441</t>
  </si>
  <si>
    <t>TAPA FLIP TOP R-38 DORADA C/LINNER INDUC</t>
  </si>
  <si>
    <t>MES-0581</t>
  </si>
  <si>
    <t>ETIQUETA BIODIOLA FCO C/30 CAPSULAS</t>
  </si>
  <si>
    <t>51CPBD02</t>
  </si>
  <si>
    <t>BIODIOLA FCO C/60 CAPS PT</t>
  </si>
  <si>
    <t>MES-0580</t>
  </si>
  <si>
    <t>ETIQUETA BIODIOLA FCO C/60 CAPSULAS</t>
  </si>
  <si>
    <t>51CPBR01</t>
  </si>
  <si>
    <t>BERBERINA CAPSULAS C/120</t>
  </si>
  <si>
    <t>MEP-0470</t>
  </si>
  <si>
    <t>FRASCO ROJO TRANSLUCIDO 300 ml</t>
  </si>
  <si>
    <t>MES-0653</t>
  </si>
  <si>
    <t>ETIQUETA BERBERINA MULTIBLUE 120 CAP</t>
  </si>
  <si>
    <t>MPA-0522</t>
  </si>
  <si>
    <t>BERBERINA CLORHIDRATO</t>
  </si>
  <si>
    <t>MPA-0537</t>
  </si>
  <si>
    <t>BERBERINA EN POLVO</t>
  </si>
  <si>
    <t>MPA-0369</t>
  </si>
  <si>
    <t>CANELA EN POLVO</t>
  </si>
  <si>
    <t>MPA-0523</t>
  </si>
  <si>
    <t>CURCUMINA 95%</t>
  </si>
  <si>
    <t>MPA-0146</t>
  </si>
  <si>
    <t>POLINICOTINATO DE CROMO</t>
  </si>
  <si>
    <t>MEP-0428</t>
  </si>
  <si>
    <t>CÁPSULA #00 NATURAL/NATURAL</t>
  </si>
  <si>
    <t>51CPBW01</t>
  </si>
  <si>
    <t>WU NUTRITION BERBERINA C/120 CAPS</t>
  </si>
  <si>
    <t>Wu Nutrition</t>
  </si>
  <si>
    <t>MPE-0398</t>
  </si>
  <si>
    <t>POLVO DE ARROZ</t>
  </si>
  <si>
    <t>MEP-0386</t>
  </si>
  <si>
    <t>CAPSULA #00 VCAPS NATURAL TRANSPARENTE</t>
  </si>
  <si>
    <t>MEP-0492</t>
  </si>
  <si>
    <t>MES-0696</t>
  </si>
  <si>
    <t>ETIQUETA WU NUTRITION BERBERINA C/120 CA</t>
  </si>
  <si>
    <t>MES-0697</t>
  </si>
  <si>
    <t>ETIQUETA SELLO DE GARANTIA WU NUTRITION</t>
  </si>
  <si>
    <t>MES-0698</t>
  </si>
  <si>
    <t>CAJA COLECTIVA WU NUTRITION (8 PZAS)</t>
  </si>
  <si>
    <t>51CPCA01</t>
  </si>
  <si>
    <t>COMPLETE ACTIVE FCO/60 CAPS</t>
  </si>
  <si>
    <t>Fabe</t>
  </si>
  <si>
    <t>MPD-0085</t>
  </si>
  <si>
    <t>CARBONATO DE POTASIO</t>
  </si>
  <si>
    <t>MPE-0082</t>
  </si>
  <si>
    <t>GLICINA</t>
  </si>
  <si>
    <t>MPA-0213</t>
  </si>
  <si>
    <t>L-METIONINA</t>
  </si>
  <si>
    <t>MPD-0070</t>
  </si>
  <si>
    <t>CLORURO DE SODIO</t>
  </si>
  <si>
    <t>MPA-0007</t>
  </si>
  <si>
    <t>ACIDO ALFA LIPOICO</t>
  </si>
  <si>
    <t>MPD-0084</t>
  </si>
  <si>
    <t>CARBONATO DE MAGNESIO</t>
  </si>
  <si>
    <t>MPA-0124</t>
  </si>
  <si>
    <t>L-VALINA</t>
  </si>
  <si>
    <t>MPA-0119</t>
  </si>
  <si>
    <t>L-LEUCINA USP</t>
  </si>
  <si>
    <t>MPA-0141</t>
  </si>
  <si>
    <t>L-ISOLEUCINA</t>
  </si>
  <si>
    <t>MPA-0423</t>
  </si>
  <si>
    <t>PROTEÍNA DE ARROZ</t>
  </si>
  <si>
    <t>MPA-0116</t>
  </si>
  <si>
    <t>L-GLUTAMINA</t>
  </si>
  <si>
    <t>MPA-0033</t>
  </si>
  <si>
    <t>L-TAURINA</t>
  </si>
  <si>
    <t>MPA-0086</t>
  </si>
  <si>
    <t>L-CARNITINA BASE</t>
  </si>
  <si>
    <t>MPA-0398</t>
  </si>
  <si>
    <t>EXTRACTO DE TE VERDE AL 50% POLIFENOLES</t>
  </si>
  <si>
    <t>MPA-0426</t>
  </si>
  <si>
    <t>BETA-ALANINA</t>
  </si>
  <si>
    <t>MPA-0196</t>
  </si>
  <si>
    <t>BIOTINA (VITAMINA B8)</t>
  </si>
  <si>
    <t>MPA-0169</t>
  </si>
  <si>
    <t>SELENITO DE SODIO</t>
  </si>
  <si>
    <t>MPA-0350</t>
  </si>
  <si>
    <t>Molibdato de sodio</t>
  </si>
  <si>
    <t>MPE-0055</t>
  </si>
  <si>
    <t>CROSCARMELOSA SODICA</t>
  </si>
  <si>
    <t>MPE-0295</t>
  </si>
  <si>
    <t>STARCAP</t>
  </si>
  <si>
    <t>MEP-0364</t>
  </si>
  <si>
    <t>TAPA R-38 AZUL REFLEXCHILD LINNER/IND/AL</t>
  </si>
  <si>
    <t>MES-0474</t>
  </si>
  <si>
    <t>ETIQUETA COMPLETE ACTIVE</t>
  </si>
  <si>
    <t>51CPCB01</t>
  </si>
  <si>
    <t>MULTIBLUE COMPLEJO B C/30 CAPS</t>
  </si>
  <si>
    <t>MPA-0538</t>
  </si>
  <si>
    <t>PLÁTANO EN POLVO</t>
  </si>
  <si>
    <t>MEP-0461</t>
  </si>
  <si>
    <t>FRASCO PASTILLERO PET 150 ML R38 VERDE</t>
  </si>
  <si>
    <t>MES-0650</t>
  </si>
  <si>
    <t>ETIQUETA MULTIBLUE COMPLEJO B</t>
  </si>
  <si>
    <t>51CPCD01</t>
  </si>
  <si>
    <t>CALCIO, VIT. D3 Y COLÁGENO FCO/60 CAPS</t>
  </si>
  <si>
    <t>MPA-0410</t>
  </si>
  <si>
    <t>CARBONATO DE MAGNESIO DC 90S/C</t>
  </si>
  <si>
    <t>MPA-0275</t>
  </si>
  <si>
    <t>COLAGENO HIDROLIZADO</t>
  </si>
  <si>
    <t>MEP-0061</t>
  </si>
  <si>
    <t>CAPSULA # 0  NATURAL/ NATURAL</t>
  </si>
  <si>
    <t>MES-0473</t>
  </si>
  <si>
    <t>ETIQUETA CALCIO, VIT. D3 Y COLÁGENO</t>
  </si>
  <si>
    <t>51CPCS01</t>
  </si>
  <si>
    <t>COLSIMB 485 MG C/15 CAPS</t>
  </si>
  <si>
    <t>Elmor</t>
  </si>
  <si>
    <t>MPAE-0021</t>
  </si>
  <si>
    <t>BIFIDUBACTERIUM LACTIS CEPA HN019</t>
  </si>
  <si>
    <t>MPA-0314</t>
  </si>
  <si>
    <t>PULPA DE PAPAYA DESHIDRATADA EN POLVO</t>
  </si>
  <si>
    <t>MEP-0065</t>
  </si>
  <si>
    <t>CAPSULA ENTERICA "0" Blan/Blan</t>
  </si>
  <si>
    <t>MPA-0504</t>
  </si>
  <si>
    <t>LITESSE ULTRA (TM) POWDER</t>
  </si>
  <si>
    <t>MEP-0334</t>
  </si>
  <si>
    <t>BOBINA ALUMINIO COLSIMB capsulas</t>
  </si>
  <si>
    <t>MES-0340</t>
  </si>
  <si>
    <t>CAJA INDIVIDUAL COLSIMB CON 15 CAPSULAS</t>
  </si>
  <si>
    <t>MES-0325</t>
  </si>
  <si>
    <t>CAJA COLECTIVA 29.8 X 23.5 X 13.5</t>
  </si>
  <si>
    <t>MES-0322</t>
  </si>
  <si>
    <t>CAJA MASTER 61.5X 48.5X 29.7</t>
  </si>
  <si>
    <t>51CPCS02</t>
  </si>
  <si>
    <t>COLSIMB 485 MG C/2 CAPS</t>
  </si>
  <si>
    <t>MEP-0335</t>
  </si>
  <si>
    <t>BOBINA ALUMINIO COLSIMB MUESTRA</t>
  </si>
  <si>
    <t>MES-0341</t>
  </si>
  <si>
    <t>CAJA INDIVIDUAL COLSIMB CON 2 CAPSULAS</t>
  </si>
  <si>
    <t>MES-0326</t>
  </si>
  <si>
    <t>CAJA COLECTIVA 21.32 x 23.2 x 7.6</t>
  </si>
  <si>
    <t>MES-0321</t>
  </si>
  <si>
    <t>CAJA MASTER 48.4 X 44.4 X 33.9</t>
  </si>
  <si>
    <t>51CPCV01</t>
  </si>
  <si>
    <t>COENZIMAQ10, OM3, VIT Y MIN FCO/30 CAPS</t>
  </si>
  <si>
    <t>MPA-0190</t>
  </si>
  <si>
    <t>VITAMINA C UNIVERSAL (ACIDO ASCORBICO)</t>
  </si>
  <si>
    <t>MPA-0175</t>
  </si>
  <si>
    <t>SULFATO DE MAGNESIO</t>
  </si>
  <si>
    <t>MPA-0326</t>
  </si>
  <si>
    <t>OMEGA 3 EN POLVO</t>
  </si>
  <si>
    <t>MEP-0267</t>
  </si>
  <si>
    <t>CAPSULA MARRON-MARRON /0</t>
  </si>
  <si>
    <t>MES-0466</t>
  </si>
  <si>
    <t>ETIQUETA COQ10, OMEGA 3, VIT. Y MIN.</t>
  </si>
  <si>
    <t>51CPDG05</t>
  </si>
  <si>
    <t>D-GELAC+FS C/30 CAPS.</t>
  </si>
  <si>
    <t>MPA-0324</t>
  </si>
  <si>
    <t>CLOROFILA EN POLVO</t>
  </si>
  <si>
    <t>MPA-0003</t>
  </si>
  <si>
    <t>BACILLUS COAGULANS 50 BILLONES/GR</t>
  </si>
  <si>
    <t>MES-0407</t>
  </si>
  <si>
    <t>ETIQUETA D-GELAC + FS 30 caps</t>
  </si>
  <si>
    <t>51CPDG06</t>
  </si>
  <si>
    <t>D-GELAC+FS C/60 CAPS.</t>
  </si>
  <si>
    <t>MES-0601</t>
  </si>
  <si>
    <t>ETIQUETA D-GELAC + FS 60 caps</t>
  </si>
  <si>
    <t>51CPDL01</t>
  </si>
  <si>
    <t>DIALAVIT C/30 CAPS</t>
  </si>
  <si>
    <t>MPA-0307</t>
  </si>
  <si>
    <t>OXIDO DE MAGNESIO</t>
  </si>
  <si>
    <t>MPA-0178</t>
  </si>
  <si>
    <t>SULFATO DE ZINC</t>
  </si>
  <si>
    <t>MEP-0045</t>
  </si>
  <si>
    <t>BOBINA ALUMINIO DIALAVIT Cápsulas</t>
  </si>
  <si>
    <t>MES-0109</t>
  </si>
  <si>
    <t>CAJA INDIVIDUAL DIALAVIT 30 cápsulas</t>
  </si>
  <si>
    <t>51CPDN01</t>
  </si>
  <si>
    <t>DUMO LABS DELTA NIGHT C/60 CAPS</t>
  </si>
  <si>
    <t>MPA-0531</t>
  </si>
  <si>
    <t>TULSI EN POLVO (ALBAHACA SAGRADA)</t>
  </si>
  <si>
    <t>MPA-0076</t>
  </si>
  <si>
    <t>GABA (ACIDO GAMA AMINOBUTIRICO)</t>
  </si>
  <si>
    <t>MPA-0497</t>
  </si>
  <si>
    <t>GLICINATO DE MAGNESIO</t>
  </si>
  <si>
    <t>MPA-0532</t>
  </si>
  <si>
    <t>SCHISANDRA CHINENSIS POLVO</t>
  </si>
  <si>
    <t>MPA-0148</t>
  </si>
  <si>
    <t>L-TRIPTÓFANO</t>
  </si>
  <si>
    <t>MPA-0533</t>
  </si>
  <si>
    <t>5-HTP EXTRACTO</t>
  </si>
  <si>
    <t>MPE-0293</t>
  </si>
  <si>
    <t>POLIVINILPIRROLIDONA K-30</t>
  </si>
  <si>
    <t>MES-0678</t>
  </si>
  <si>
    <t>ETIQUETA DUMO LABS DELTA NIGHT C/60 CAPS</t>
  </si>
  <si>
    <t>51CPFB01</t>
  </si>
  <si>
    <t>DUMO LABS FOCUS BOOST C/60 CAPS</t>
  </si>
  <si>
    <t>MPA-0539</t>
  </si>
  <si>
    <t>HONGO MELENA DE LEÓN POLVO</t>
  </si>
  <si>
    <t>MPA-0540</t>
  </si>
  <si>
    <t>BACOPA MONNIERI HOJA POLVO</t>
  </si>
  <si>
    <t>MPA-0123</t>
  </si>
  <si>
    <t>L-TIROSINA</t>
  </si>
  <si>
    <t>MPA-0541</t>
  </si>
  <si>
    <t>FOSFATIDILSERINA 20% POLVO</t>
  </si>
  <si>
    <t>MPA-0502</t>
  </si>
  <si>
    <t>PIMIENTA NEGRA</t>
  </si>
  <si>
    <t>MPA-0542</t>
  </si>
  <si>
    <t>LUTEINA EXTRACTO 5%</t>
  </si>
  <si>
    <t>MPA-0543</t>
  </si>
  <si>
    <t>HUPERZINA A 1%</t>
  </si>
  <si>
    <t>MPA-0031</t>
  </si>
  <si>
    <t>CARBONATO DE CALCIO DC</t>
  </si>
  <si>
    <t>MES-0689</t>
  </si>
  <si>
    <t>Etiqueta Dumo Labs Focus Boost c/60 caps</t>
  </si>
  <si>
    <t>51CPFBB01</t>
  </si>
  <si>
    <t>DUMO LABS FOCUS BOOST BLACK C/60 CAPS</t>
  </si>
  <si>
    <t>MPA-0525</t>
  </si>
  <si>
    <t>TE VERDE EXTRACTO 20% CAFEINA</t>
  </si>
  <si>
    <t>MPA-0414</t>
  </si>
  <si>
    <t>GUARANA EXT SECO/GUARANA PE 22% DC100171</t>
  </si>
  <si>
    <t>MES-0690</t>
  </si>
  <si>
    <t>Etiqueta Dumo Labs Focus Boost Black c60</t>
  </si>
  <si>
    <t>51CPFIT01</t>
  </si>
  <si>
    <t>MULTIBLUE PRÓBIOTIC FIT MM 2 CAPS</t>
  </si>
  <si>
    <t>MPA-0454</t>
  </si>
  <si>
    <t>BIFIDOBACTERIUM ANIMALIS SSP LACTIS B420</t>
  </si>
  <si>
    <t>MPA-0455</t>
  </si>
  <si>
    <t>LITESSE (POLIDEXTROSA)</t>
  </si>
  <si>
    <t>MEP-0391</t>
  </si>
  <si>
    <t>CAPSULA #00 VCAPS BLANCO OPACO</t>
  </si>
  <si>
    <t>MES-0491</t>
  </si>
  <si>
    <t>ETIQUETA MULTIBLUE PROBIOTIC FIT FCO 30</t>
  </si>
  <si>
    <t>51CPFIT02</t>
  </si>
  <si>
    <t>MULTIBLUE PRÓBIOTIC FIT 30 CAPS PT</t>
  </si>
  <si>
    <t>Farmiral</t>
  </si>
  <si>
    <t>PZS</t>
  </si>
  <si>
    <t>PZA</t>
  </si>
  <si>
    <t>51CPFIT03</t>
  </si>
  <si>
    <t>MULTIBLUE PRÓBIOTIC FIT 60 CAPS PT</t>
  </si>
  <si>
    <t>MEP-0417</t>
  </si>
  <si>
    <t>TARRO CAPSULERO PET BCO 300CC</t>
  </si>
  <si>
    <t>MES-0526</t>
  </si>
  <si>
    <t>ETIQUETA PROBIOTIC FIT FCO 60 capsulas</t>
  </si>
  <si>
    <t>51CPFP01</t>
  </si>
  <si>
    <t>FLOS-PRO C/14 CAPS.</t>
  </si>
  <si>
    <t>MPA-0320</t>
  </si>
  <si>
    <t>SACCHAROMYCES BOULADII 20 billones</t>
  </si>
  <si>
    <t>MEPE-0012</t>
  </si>
  <si>
    <t>CAPSULA # 0 BLANCO-BLANCO</t>
  </si>
  <si>
    <t>MES-0323</t>
  </si>
  <si>
    <t>CAJA INDIVIDUAL FLOS-PRO 14 CAPS</t>
  </si>
  <si>
    <t>MEP-0325</t>
  </si>
  <si>
    <t>BOBINA ALUMINIO FLOS-PRO capsulas</t>
  </si>
  <si>
    <t>51CPFP02</t>
  </si>
  <si>
    <t>FLOS-PRO C/2 CAPS.</t>
  </si>
  <si>
    <t>MEP-0328</t>
  </si>
  <si>
    <t>BOBINA ALUMINIO FLOS-PRO Muestra</t>
  </si>
  <si>
    <t>MES-0324</t>
  </si>
  <si>
    <t>CAJA INDIVIDUAL FLOS-PRO 2 CAPS</t>
  </si>
  <si>
    <t>51CPGBS01</t>
  </si>
  <si>
    <t>GINKGO BILOBA C/30 CAPS SPRING VALLEY</t>
  </si>
  <si>
    <t>MEP-0462</t>
  </si>
  <si>
    <t>TAPA FLIP TOP R38 AMARILLO CON SELLO IND</t>
  </si>
  <si>
    <t>MES-0640</t>
  </si>
  <si>
    <t>ETIQ. GINKGO B. SPRING V. CAPS C/30</t>
  </si>
  <si>
    <t>MES-0644</t>
  </si>
  <si>
    <t>CORRUGADO 291 X 291 X 210mm SPRING VALLE</t>
  </si>
  <si>
    <t>MPA-0433</t>
  </si>
  <si>
    <t>GINKGO BILOBA EN POLVO</t>
  </si>
  <si>
    <t>MPA-0415</t>
  </si>
  <si>
    <t>FOSFATO DICALCICO DIHIDRATADO DC</t>
  </si>
  <si>
    <t>51CPGM01</t>
  </si>
  <si>
    <t>GESTOMEG C/30 CAPS.</t>
  </si>
  <si>
    <t>MPA-0340</t>
  </si>
  <si>
    <t>PREMEZCLA ALIMENTICIA CAPS V5 MEG</t>
  </si>
  <si>
    <t>MPE-0109</t>
  </si>
  <si>
    <t>LACTOSA SPRAY DRIED</t>
  </si>
  <si>
    <t>MEP-0327</t>
  </si>
  <si>
    <t>BOBINA ALUMINIO GESTOMEG capsulas</t>
  </si>
  <si>
    <t>MES-0329</t>
  </si>
  <si>
    <t>CAJA INDIVIDUAL GESTOMEG CON 30 CAPS</t>
  </si>
  <si>
    <t>51CPGM02</t>
  </si>
  <si>
    <t>GESTOMEG C/2 CAPS.</t>
  </si>
  <si>
    <t>MEP-0330</t>
  </si>
  <si>
    <t>BOBINA ALUMINIO GESTOMEG MUESTRA</t>
  </si>
  <si>
    <t>MES-0330</t>
  </si>
  <si>
    <t>CAJA INDIVIDUAL GESTOMEG CON 2 CAPS</t>
  </si>
  <si>
    <t>51CPGMFA01</t>
  </si>
  <si>
    <t>GLICINATO DE MAGNESIO C/30 CAPS F.A.</t>
  </si>
  <si>
    <t>Farm. Ahorro</t>
  </si>
  <si>
    <t>MEP-0474</t>
  </si>
  <si>
    <t>TAPA R-38 DORADA REFLEXCHILD LINNER/IND/</t>
  </si>
  <si>
    <t>MES-0651</t>
  </si>
  <si>
    <t>ETIQUETA GLICINATO DE MAGNESIO 30 CAP FA</t>
  </si>
  <si>
    <t>51CPKM01</t>
  </si>
  <si>
    <t>KAMINA CAPS FCO/60</t>
  </si>
  <si>
    <t>MPA-0085</t>
  </si>
  <si>
    <t>GLUCOSAMINA SULFATO</t>
  </si>
  <si>
    <t>MPA-0054</t>
  </si>
  <si>
    <t>CONDROITINA SULFATO</t>
  </si>
  <si>
    <t>MPA-0211</t>
  </si>
  <si>
    <t>MSM (METIL SULFONIL METANO)</t>
  </si>
  <si>
    <t>MES-0512</t>
  </si>
  <si>
    <t>ETIQUETA KAMINA FCO C/60 CAPSULAS</t>
  </si>
  <si>
    <t>MES-0518</t>
  </si>
  <si>
    <t>BANCO FRASCO KAMINA</t>
  </si>
  <si>
    <t>MES-0513</t>
  </si>
  <si>
    <t>CAJA INDIVIDUAL KAMINA FCO C/60</t>
  </si>
  <si>
    <t>MEP-0401</t>
  </si>
  <si>
    <t>TAPA FLIP TOP R-38 Dorada c/liner inducc</t>
  </si>
  <si>
    <t>51CPKM02</t>
  </si>
  <si>
    <t>KAMINA CAPS FCO/30</t>
  </si>
  <si>
    <t>MES-0522</t>
  </si>
  <si>
    <t>ETIQUETA KAMINA FCO C/30 CAPSULAS</t>
  </si>
  <si>
    <t>MES-0523</t>
  </si>
  <si>
    <t>CAJA INDIVIDUAL KAMINA FCO C/30</t>
  </si>
  <si>
    <t>51CPLM01</t>
  </si>
  <si>
    <t>TRIPLE MAGNESIO C/60 CAPS</t>
  </si>
  <si>
    <t>MES-0662</t>
  </si>
  <si>
    <t>ETIQ. LONGEVITAL 3 MAGNESIO C/60 CAP</t>
  </si>
  <si>
    <t>MPA-0496</t>
  </si>
  <si>
    <t>CITRATO DE MAGNESIO</t>
  </si>
  <si>
    <t>MPA-0487</t>
  </si>
  <si>
    <t>GLUCONATO DE MAGNESIO</t>
  </si>
  <si>
    <t>MPA-0171</t>
  </si>
  <si>
    <t>ESPIRULINA POLVO</t>
  </si>
  <si>
    <t>51CPLP01</t>
  </si>
  <si>
    <t>PROBIOTICOS Y PREBIOTICOS C/60 CAPS</t>
  </si>
  <si>
    <t>MES-0674</t>
  </si>
  <si>
    <t>ETIQ. LONGEVITAL PROBIOTICOS C/30 CÁPS</t>
  </si>
  <si>
    <t>51CPLR01</t>
  </si>
  <si>
    <t>RHODIOLA + L-TEANINA C/30 CAPS</t>
  </si>
  <si>
    <t>MES-0675</t>
  </si>
  <si>
    <t>ETIQ. LONGEVITAL RHOD. + L-TEANINA C/30</t>
  </si>
  <si>
    <t>51CPMB01</t>
  </si>
  <si>
    <t>MULTIBLUE PRÓBIOTICOS FCO/30 CAPS</t>
  </si>
  <si>
    <t>MPA-0447</t>
  </si>
  <si>
    <t>LACTOBACILOS PARACASEI LPC 37</t>
  </si>
  <si>
    <t>MPA-0449</t>
  </si>
  <si>
    <t>LACTOBACILOS  PLANTARUM LP 115</t>
  </si>
  <si>
    <t>MPA-0503</t>
  </si>
  <si>
    <t>LACTOBACILOS ACIDOPHILUS NCFM [1.0E11/g]</t>
  </si>
  <si>
    <t>MEP-0393</t>
  </si>
  <si>
    <t>CAPSULA  No.0 VCAPS BLANCO OPACO</t>
  </si>
  <si>
    <t>MEP-0356</t>
  </si>
  <si>
    <t>TAPA R-38 CHILD BLANCA C/LINNER SENSIT</t>
  </si>
  <si>
    <t>MES-0484</t>
  </si>
  <si>
    <t>ETIQUETA MULTIBLUE A BASE DE PRÓBIOTICOS</t>
  </si>
  <si>
    <t>51CPMM01</t>
  </si>
  <si>
    <t>MULTIBLUE MAGNESIO CAPS FCO/120</t>
  </si>
  <si>
    <t>MEP-0429</t>
  </si>
  <si>
    <t>FRASCO HUMO 300 ml</t>
  </si>
  <si>
    <t>MES-0551</t>
  </si>
  <si>
    <t>ETIQUETA MULTIBLUE MAGNESIO 120CAP</t>
  </si>
  <si>
    <t>MES-0554</t>
  </si>
  <si>
    <t>CHAROLA MULTIBLUE MAGNESIO 120 CAPS</t>
  </si>
  <si>
    <t>51CPMM02</t>
  </si>
  <si>
    <t>MULTIBLUE MAGNESIO CAPS FCO/60</t>
  </si>
  <si>
    <t>MEP-0431</t>
  </si>
  <si>
    <t>FRASCO 150 ml HUMO</t>
  </si>
  <si>
    <t>MES-0556</t>
  </si>
  <si>
    <t>ETIQUETA MULTIBLUE MAGNESIO 60CAP</t>
  </si>
  <si>
    <t>51CPMS01</t>
  </si>
  <si>
    <t>MULTIBLUE SKIN HAIR NAILS C/60 CAPS</t>
  </si>
  <si>
    <t>MEP-0097</t>
  </si>
  <si>
    <t>FRASCO PET 150 mL ROSA R-38</t>
  </si>
  <si>
    <t>MES-0655</t>
  </si>
  <si>
    <t>ETIQ. MULTIBLUE SKIN HAIR NAILS C 60 CAP</t>
  </si>
  <si>
    <t>MPA-0463</t>
  </si>
  <si>
    <t>FRESA /STRAWBERRY 150-BL (NN101039)</t>
  </si>
  <si>
    <t>MPA-0468</t>
  </si>
  <si>
    <t>ARANDANO/CRANBERRY 150-E EUS (NN101017)</t>
  </si>
  <si>
    <t>MPA-0546</t>
  </si>
  <si>
    <t>POLVO DE GRANADA</t>
  </si>
  <si>
    <t>MPA-0483</t>
  </si>
  <si>
    <t>L-LISINA</t>
  </si>
  <si>
    <t>MEP-0322</t>
  </si>
  <si>
    <t>CAPSULA PURPURA 0 CERO</t>
  </si>
  <si>
    <t>51CPOM01</t>
  </si>
  <si>
    <t>OMEGA 3, 6 Y 9 C/60 CAPS AL NATURAL</t>
  </si>
  <si>
    <t>M1CBOM02</t>
  </si>
  <si>
    <t>OMEGA 3, 6 y 9 CÁPSULA BLANDA</t>
  </si>
  <si>
    <t>Al natural</t>
  </si>
  <si>
    <t>MES-0244</t>
  </si>
  <si>
    <t>ETIQUETA OMEGA 3, 6 Y 9 CÁPSULAS</t>
  </si>
  <si>
    <t>51CPOM02</t>
  </si>
  <si>
    <t>OMEGA 3 C/60 CAPS AL NATURAL</t>
  </si>
  <si>
    <t>MES-0245</t>
  </si>
  <si>
    <t>ETIQUETA AL NATURAL OMEGA 3 CÁPSULAS</t>
  </si>
  <si>
    <t>51CPOM03</t>
  </si>
  <si>
    <t>OMEGA 3 C/30 SOFTGELS F. AHORRO</t>
  </si>
  <si>
    <t>MES-0618</t>
  </si>
  <si>
    <t>ETIQUETA F. AHORRO OMEGA-3 C/30 SOFTGELS</t>
  </si>
  <si>
    <t>MPA-0514</t>
  </si>
  <si>
    <t>Omega 3 33|22 TG</t>
  </si>
  <si>
    <t>51CPPBS01</t>
  </si>
  <si>
    <t>PROBIOTICOS 25 BILL C/30 CAPS SPR VALLEY</t>
  </si>
  <si>
    <t>MPA-0494</t>
  </si>
  <si>
    <t>BACILLUS COAGULANS LACTOSPORE 5 BILLION</t>
  </si>
  <si>
    <t>MES-0634</t>
  </si>
  <si>
    <t>ETIQ. PROBIOTICOS 25B SPRING V. CAP C/30</t>
  </si>
  <si>
    <t>51CPPH01</t>
  </si>
  <si>
    <t>PHYTALOE CON 30 CAPSULAS</t>
  </si>
  <si>
    <t>MPA-0343</t>
  </si>
  <si>
    <t>GRANEL DE CAPSULAS PHYTALOE MTECH</t>
  </si>
  <si>
    <t>MES-0258</t>
  </si>
  <si>
    <t>ETIQUETA PHYTALOE 30 CÁPSULAS</t>
  </si>
  <si>
    <t>51CPPMS01</t>
  </si>
  <si>
    <t>PROBIOTICOS MUJER C/30 CAPS SPR VAL</t>
  </si>
  <si>
    <t>MES-0635</t>
  </si>
  <si>
    <t>ETIQ. PROBIOTICOS M. SPRING V. CAPS C/30</t>
  </si>
  <si>
    <t>MPA-0519</t>
  </si>
  <si>
    <t>LACTOBACILOS  RHAMNOSUS 500 BILLONES</t>
  </si>
  <si>
    <t>MPA-0520</t>
  </si>
  <si>
    <t>LACTOBACILOS  ACIDOPHILUS LA14 200 BILL.</t>
  </si>
  <si>
    <t>MEP-0375</t>
  </si>
  <si>
    <t>CAPSULA  No.0 VCAPS NATURAL TRANSPARENTE</t>
  </si>
  <si>
    <t>51CPRM01</t>
  </si>
  <si>
    <t>REMNURAL C/30 CAPS.</t>
  </si>
  <si>
    <t>MPA-0053</t>
  </si>
  <si>
    <t>LÚPULO</t>
  </si>
  <si>
    <t>MPA-0282</t>
  </si>
  <si>
    <t>EXTRACTO DE AZAHAR CITRUS AURANTIUM 6%</t>
  </si>
  <si>
    <t>MEP-0326</t>
  </si>
  <si>
    <t>BOBINA ALUMINIO REMNURAL capsulas</t>
  </si>
  <si>
    <t>MES-0327</t>
  </si>
  <si>
    <t>CAJA INDIVIDUAL REMNURAL CON 30 CAPS</t>
  </si>
  <si>
    <t>51CPRM02</t>
  </si>
  <si>
    <t>REMNURAL C/2 CAPS.</t>
  </si>
  <si>
    <t>MEP-0329</t>
  </si>
  <si>
    <t>BOBINA ALUMINIO REMNURAL MUESTRA</t>
  </si>
  <si>
    <t>MES-0328</t>
  </si>
  <si>
    <t>CAJA INDIVIDUAL REMNURAL CON 2 CAPS</t>
  </si>
  <si>
    <t>51CPVAF01</t>
  </si>
  <si>
    <t>VITAMINA A 200 MG C/30 CAPSULAS BLANDAS</t>
  </si>
  <si>
    <t>M1CBVA01</t>
  </si>
  <si>
    <t>VITAMINA A 200mg CÁPSULA BLANDA</t>
  </si>
  <si>
    <t>MES-0508</t>
  </si>
  <si>
    <t>ETIQUETA RETINOL 1mcg c/30cap 200mg</t>
  </si>
  <si>
    <t>51CPVB01</t>
  </si>
  <si>
    <t>VITAMINA B12 C/30 CÁPSULAS 400mg</t>
  </si>
  <si>
    <t>MES-0499</t>
  </si>
  <si>
    <t>ETIQUETA VITAMINA B12 CAP 400mg</t>
  </si>
  <si>
    <t>51CPVB02</t>
  </si>
  <si>
    <t>VITABIOM Q10 /30 CAPS.</t>
  </si>
  <si>
    <t>MES-0356</t>
  </si>
  <si>
    <t>ETIQUETA VITABIOM Q10  30 cap</t>
  </si>
  <si>
    <t>51CPVF01</t>
  </si>
  <si>
    <t>BIOMIVIT 400 30 / CAPS</t>
  </si>
  <si>
    <t>M</t>
  </si>
  <si>
    <t>MANO DE O.</t>
  </si>
  <si>
    <t>MES-0367</t>
  </si>
  <si>
    <t>ETIQUETA BIOMIVIT 400 C/30 caps</t>
  </si>
  <si>
    <t>MES-0260</t>
  </si>
  <si>
    <t>ETIQUETA CINTILLO (Couche adhesivo)</t>
  </si>
  <si>
    <t>51CPVT03</t>
  </si>
  <si>
    <t>VITEM 3RA /30 CAPS.</t>
  </si>
  <si>
    <t>MES-0443</t>
  </si>
  <si>
    <t>ETIQUETA VITEM 3RA 30cap</t>
  </si>
  <si>
    <t>51CPVT05</t>
  </si>
  <si>
    <t>VITEM 3RA /60 CAPS.</t>
  </si>
  <si>
    <t>MES-0611</t>
  </si>
  <si>
    <t>ETIQUETA VITEM 3RA 60 cap</t>
  </si>
  <si>
    <t>51CPWB01</t>
  </si>
  <si>
    <t>WU NUTRITION BRILLA C/120 CAPS PT</t>
  </si>
  <si>
    <t>MPA-0250</t>
  </si>
  <si>
    <t>OXIDO DE ZINC</t>
  </si>
  <si>
    <t>MPA-0500</t>
  </si>
  <si>
    <t>REMOLACHA ROJA</t>
  </si>
  <si>
    <t>MPD-0134</t>
  </si>
  <si>
    <t>MENTA EN POLVO</t>
  </si>
  <si>
    <t>MPA-0208</t>
  </si>
  <si>
    <t>ACIDO HIALURONICO POLVO</t>
  </si>
  <si>
    <t>MES-0684</t>
  </si>
  <si>
    <t>ETIQUETA WU NUTRITION BRILLA C/120 CAPS</t>
  </si>
  <si>
    <t>51CPWP01</t>
  </si>
  <si>
    <t>WU NUTRITION PAZ C/120</t>
  </si>
  <si>
    <t>MES-0692</t>
  </si>
  <si>
    <t>ETIQUETA WU NUTRITION PAZ C/120 CAPS</t>
  </si>
  <si>
    <t>51CPWQU01</t>
  </si>
  <si>
    <t>WU NUTRITION QUERIDA C/120 CAPS PT</t>
  </si>
  <si>
    <t>MPA-0319</t>
  </si>
  <si>
    <t>FUMARATO FERROSO</t>
  </si>
  <si>
    <t>MPA-0550</t>
  </si>
  <si>
    <t>L-SELENOMETIONINA 0.5%</t>
  </si>
  <si>
    <t>MES-0694</t>
  </si>
  <si>
    <t>ETIQUETA WU NUTRITION QUERIDA C/120 CAPS</t>
  </si>
  <si>
    <t>51CPWR01</t>
  </si>
  <si>
    <t>WU NUTRITION REGRESA C/120 CAPS</t>
  </si>
  <si>
    <t>MPA-0549</t>
  </si>
  <si>
    <t>ASHWAGANDHA POLVO</t>
  </si>
  <si>
    <t>MPA-0548</t>
  </si>
  <si>
    <t>MORINGA EN POLVO</t>
  </si>
  <si>
    <t>MES-0695</t>
  </si>
  <si>
    <t>ETIQUETA WU NUTRITION REGRESA C/120 CAPS</t>
  </si>
  <si>
    <t>51GLVA04</t>
  </si>
  <si>
    <t>VANESIR GEL 200 G</t>
  </si>
  <si>
    <t>MPE-0013</t>
  </si>
  <si>
    <t>AGUA BIDESTILADA PARA PROCESO</t>
  </si>
  <si>
    <t>LITRO</t>
  </si>
  <si>
    <t>MPE-0016</t>
  </si>
  <si>
    <t>ALCOHOL ETILICO PURO 96°</t>
  </si>
  <si>
    <t>MPA-0036</t>
  </si>
  <si>
    <t>CASTAÑO DE INDIAS COMPUESTO</t>
  </si>
  <si>
    <t>MPE-0034</t>
  </si>
  <si>
    <t>SEPIGEL 305</t>
  </si>
  <si>
    <t>MPD-0219</t>
  </si>
  <si>
    <t>LAVANDER DREAM FRAGANCIA</t>
  </si>
  <si>
    <t>MPE-0015</t>
  </si>
  <si>
    <t>DMDM HIDANTOINA</t>
  </si>
  <si>
    <t>MPD-0015</t>
  </si>
  <si>
    <t>ALCANFORT SINTETICO GRANULAR</t>
  </si>
  <si>
    <t>MPD-0245</t>
  </si>
  <si>
    <t>COLOR VIOLETA GOC-54</t>
  </si>
  <si>
    <t>MEP-0152</t>
  </si>
  <si>
    <t>TUBO VANESIR GEL 200 mL GRABADO IMPRESO</t>
  </si>
  <si>
    <t>MES-0221</t>
  </si>
  <si>
    <t>CAJA COLECTIVA 50.0 x 26.0 x 19.3 cm</t>
  </si>
  <si>
    <t>51JBMP01</t>
  </si>
  <si>
    <t>MIEL/PROPOLEO/MENTA Y EUCALIPTO 240ML</t>
  </si>
  <si>
    <t>MPE-0084</t>
  </si>
  <si>
    <t>GLUCOSA DE MAIZ 43° BE</t>
  </si>
  <si>
    <t>MPE-0137</t>
  </si>
  <si>
    <t>MIEL DE ABEJA</t>
  </si>
  <si>
    <t>MPA-0149</t>
  </si>
  <si>
    <t>PROPOLEO EXTRACTO FLUIDO</t>
  </si>
  <si>
    <t>MPD-0163</t>
  </si>
  <si>
    <t>SABOR MIEL LIMON LIQUIDA</t>
  </si>
  <si>
    <t>MPA-0015</t>
  </si>
  <si>
    <t>SABOR MENTA Codigo CGV 17489L</t>
  </si>
  <si>
    <t>MPA-0021</t>
  </si>
  <si>
    <t>SABOR EUCALIPTO Código: CGV 17488L</t>
  </si>
  <si>
    <t>MPD-0020</t>
  </si>
  <si>
    <t>BENZOATO DE SODIO</t>
  </si>
  <si>
    <t>MPD-0093</t>
  </si>
  <si>
    <t>COLOR CARAMELO 605 polvo</t>
  </si>
  <si>
    <t>MEP-0059</t>
  </si>
  <si>
    <t>FRASCO PET 250 mL R24/410 BLANCO</t>
  </si>
  <si>
    <t>MEP-0121</t>
  </si>
  <si>
    <t>TAPA 24 mm INV. BLANCA CX</t>
  </si>
  <si>
    <t>MES-0137</t>
  </si>
  <si>
    <t>ETIQUETA MIEL ABEJA PROPOLEO MENTA EUCAL</t>
  </si>
  <si>
    <t>MES-0037</t>
  </si>
  <si>
    <t>CAJA COLECTIVA 31X31X16.5</t>
  </si>
  <si>
    <t>51JBNC01</t>
  </si>
  <si>
    <t>NATUBRON CERO JARABE 240 ML</t>
  </si>
  <si>
    <t>MPE-0077</t>
  </si>
  <si>
    <t>NATROSOL 250 HHX PHARM</t>
  </si>
  <si>
    <t>MPD-0034</t>
  </si>
  <si>
    <t>EXTRACTO NATURAL DE LIMON</t>
  </si>
  <si>
    <t>MPD-0173</t>
  </si>
  <si>
    <t>SUCRALOSA</t>
  </si>
  <si>
    <t>MPA-0020</t>
  </si>
  <si>
    <t>STEVIA 95%</t>
  </si>
  <si>
    <t>MPA-0013</t>
  </si>
  <si>
    <t>COLOR VERDE MENTA 1008.C54</t>
  </si>
  <si>
    <t>MES-0332</t>
  </si>
  <si>
    <t>ETIQUETA NATUBRON CERO JARABE 240 ML</t>
  </si>
  <si>
    <t>MES-0129</t>
  </si>
  <si>
    <t>VASO DOSIFICADOR 24 mm</t>
  </si>
  <si>
    <t>MES-0331</t>
  </si>
  <si>
    <t>CAJA NATUBRON CERO JARABE 240 ML</t>
  </si>
  <si>
    <t>MEP-0104</t>
  </si>
  <si>
    <t>FRASCO 240 ML. AMBAR R-24</t>
  </si>
  <si>
    <t>51PLAB01</t>
  </si>
  <si>
    <t>ABLAZOR CAJA CON 30 SOBRES 10G MEXICO</t>
  </si>
  <si>
    <t>41PRAB02</t>
  </si>
  <si>
    <t>PREMEZCLA COLAGENO PEPTAN P 5000 LD + D3</t>
  </si>
  <si>
    <t>Aspen</t>
  </si>
  <si>
    <t>MPA-0161</t>
  </si>
  <si>
    <t>COLAGENO PEPTAN P 5000 LD</t>
  </si>
  <si>
    <t>MPD-0008</t>
  </si>
  <si>
    <t>ACIDO CITRICO ANHIDRO</t>
  </si>
  <si>
    <t>MPD-0061</t>
  </si>
  <si>
    <t>SABOR NARANJA NATURAL 66.167SD</t>
  </si>
  <si>
    <t>MEP-0069</t>
  </si>
  <si>
    <t>Petpolifoil MB 300 ABLAZOR p.t.</t>
  </si>
  <si>
    <t>MES-0337</t>
  </si>
  <si>
    <t>SELLO BOPP TRANSPARENTE 35 mm</t>
  </si>
  <si>
    <t>MES-0172</t>
  </si>
  <si>
    <t>CAJA INDIVIDUAL ABLAZOR PT</t>
  </si>
  <si>
    <t>MES-0228</t>
  </si>
  <si>
    <t>CAJA COLECTIVA 38.2x34.3x34.3ablazor</t>
  </si>
  <si>
    <t>51PLAB02</t>
  </si>
  <si>
    <t>ABLAZOR SOBRE CON 10G</t>
  </si>
  <si>
    <t>MEP-0070</t>
  </si>
  <si>
    <t>Petpolifoil MB 300 ABLAZOR Obsequio</t>
  </si>
  <si>
    <t>51PLBCL01</t>
  </si>
  <si>
    <t>BLOOM CREATINA LIMÓN TARRO 40 PORCIONES</t>
  </si>
  <si>
    <t>MPA-0512</t>
  </si>
  <si>
    <t>CREATINA MONOHIDRATADA M200</t>
  </si>
  <si>
    <t>MPE-0381</t>
  </si>
  <si>
    <t>SABOR LIMÓN 862.75767C FTF</t>
  </si>
  <si>
    <t>MPA-296</t>
  </si>
  <si>
    <t>ACIDO MALICO EN POLVO</t>
  </si>
  <si>
    <t>MEP-0388</t>
  </si>
  <si>
    <t>Tarro BCO 500mL R-89</t>
  </si>
  <si>
    <t>MEP-0455</t>
  </si>
  <si>
    <t>TAPA LILA 8327 R-89/400 C/LINNER DE I</t>
  </si>
  <si>
    <t>MEP-0419</t>
  </si>
  <si>
    <t>CUCHARA DOSIFICADORA DE 8.5 ML</t>
  </si>
  <si>
    <t>MES-0623</t>
  </si>
  <si>
    <t>ETIQUETA BLOOM CREATINA 40 PORC. LIMON</t>
  </si>
  <si>
    <t>MES-0497</t>
  </si>
  <si>
    <t>CAJA COLECTIVA IMPRESA BLOOM</t>
  </si>
  <si>
    <t>51PLBCL02</t>
  </si>
  <si>
    <t>BLOOM CREATINA LIMÓN TARRO 80 PORCIONES</t>
  </si>
  <si>
    <t>MEP-0460</t>
  </si>
  <si>
    <t>TARRO BCO 1000 ML R-89</t>
  </si>
  <si>
    <t>MES-0624</t>
  </si>
  <si>
    <t>ETIQUETA BLOOM CREATINA 80 PORC. LIMON</t>
  </si>
  <si>
    <t>51PLBCL03</t>
  </si>
  <si>
    <t>BLOOM CREATINA LIMÓN C/14 SACHETS</t>
  </si>
  <si>
    <t>MEP-0472</t>
  </si>
  <si>
    <t>BOBINA CREATINA BLOOM SABOR LIMÓN</t>
  </si>
  <si>
    <t>MES-0643</t>
  </si>
  <si>
    <t>CAJILLA CREATINA BLOOM LIMÓN 14 SACHETS</t>
  </si>
  <si>
    <t>MES-0519</t>
  </si>
  <si>
    <t>CAJA COLECTIVA IMPRESA BLOOM PARA SACHET</t>
  </si>
  <si>
    <t>51PLBCS01</t>
  </si>
  <si>
    <t>COLÁGENO + BIOTINA 300G SPRING VALLEY</t>
  </si>
  <si>
    <t>MPE-0373</t>
  </si>
  <si>
    <t>SABOR FRESA KIWI PWD (915.73752B)</t>
  </si>
  <si>
    <t>MEP-0468</t>
  </si>
  <si>
    <t>BOLSA COLAGENO+BIOTINA+VIT C SPRING VALL</t>
  </si>
  <si>
    <t>MES-0402</t>
  </si>
  <si>
    <t>Cuchara dosificadora de 16 ml</t>
  </si>
  <si>
    <t>51PLBFK01</t>
  </si>
  <si>
    <t>BLOOM MX SABOR FRESA-KIWI 14 PORCIONES</t>
  </si>
  <si>
    <t>MPA-0458</t>
  </si>
  <si>
    <t>GOJI EN POLVO/GOJI PE WS (DA241231)</t>
  </si>
  <si>
    <t>MPA-0475</t>
  </si>
  <si>
    <t>BROMELINA 2G</t>
  </si>
  <si>
    <t>MPAE-0009</t>
  </si>
  <si>
    <t>ENMASCARANTE EN POLVO ( Código 936.7358)</t>
  </si>
  <si>
    <t>MPA-0476</t>
  </si>
  <si>
    <t>PAPAINA 120M</t>
  </si>
  <si>
    <t>MPA-0480</t>
  </si>
  <si>
    <t>TE MATCHA/MATCHA TEA (DA250155)</t>
  </si>
  <si>
    <t>DES-0032</t>
  </si>
  <si>
    <t>FOSFATO DICALCICO ANHIDRO</t>
  </si>
  <si>
    <t>MPA-0461</t>
  </si>
  <si>
    <t>REMOLACHA ROJA /RED BEET 150-A NN100264</t>
  </si>
  <si>
    <t>MPA-0285</t>
  </si>
  <si>
    <t>JENGIBRE/GINGER PE 4:1 WS (DA240700)</t>
  </si>
  <si>
    <t>MPA-0464</t>
  </si>
  <si>
    <t>ACAI EN POLVO/ACAI JUICE POWDER DA100396</t>
  </si>
  <si>
    <t>MPA-0465</t>
  </si>
  <si>
    <t>APIO NABO/CELERIAC 150-A (NN101216)</t>
  </si>
  <si>
    <t>MPA-0466</t>
  </si>
  <si>
    <t>BROCOLI / BROCCOLI POWDER (ON100014)</t>
  </si>
  <si>
    <t>MPA-0467</t>
  </si>
  <si>
    <t>ARANDANO AZUL/BLUEBERRY 150-Z NN102267</t>
  </si>
  <si>
    <t>MPA-0469</t>
  </si>
  <si>
    <t>FRAMBUESA /RASPBERRY 150-AL (NN102130)</t>
  </si>
  <si>
    <t>MPA-0470</t>
  </si>
  <si>
    <t>SAUCO EN POLVO /ELDERBERRY EN850115</t>
  </si>
  <si>
    <t>MPA-0471</t>
  </si>
  <si>
    <t>SEMILLA DE UVA/GRAPE SEED PE95% EA841502</t>
  </si>
  <si>
    <t>MPA-0472</t>
  </si>
  <si>
    <t>GRANO DE COCOA/COCOA BEAN PE7%  EA848227</t>
  </si>
  <si>
    <t>MPA-0473</t>
  </si>
  <si>
    <t>LACTOBACILLUS RHAMNOSUS 110</t>
  </si>
  <si>
    <t>MPA-0474</t>
  </si>
  <si>
    <t>BIFIDOBACTERIUM BIFIDUM 110</t>
  </si>
  <si>
    <t>MPE-0346</t>
  </si>
  <si>
    <t>SABOR FRESA-KIWI PWD (Codigo 915.73752)</t>
  </si>
  <si>
    <t>MPA-0530</t>
  </si>
  <si>
    <t>MANZANA EN POLVO</t>
  </si>
  <si>
    <t>MPA-0527</t>
  </si>
  <si>
    <t>ZANAHORIA EN POLVO</t>
  </si>
  <si>
    <t>MPA-0528</t>
  </si>
  <si>
    <t>TORONJIL EN POLVO</t>
  </si>
  <si>
    <t>ESPINACA EN POLVO</t>
  </si>
  <si>
    <t>MPA-0456</t>
  </si>
  <si>
    <t>AVENA EN POLVO/SWEOAT FLOUR  DI012P12</t>
  </si>
  <si>
    <t>MES-0511</t>
  </si>
  <si>
    <t>CAJILLA BLOOM MX FRESA-KIWI 14 PORCIONES</t>
  </si>
  <si>
    <t>MEP-0403</t>
  </si>
  <si>
    <t>BOBINA BLOOM SABOR FRESA-KIWI 5.77g</t>
  </si>
  <si>
    <t>51PLBFK02</t>
  </si>
  <si>
    <t>BLOOM MX SABOR FRESA-KIWI 145g</t>
  </si>
  <si>
    <t>MEP-0389</t>
  </si>
  <si>
    <t>Tapa VERDE R-89/400 c/linner de induccio</t>
  </si>
  <si>
    <t>MES-0452</t>
  </si>
  <si>
    <t>CUCHARA DOSIFICADORA DE 5 ML</t>
  </si>
  <si>
    <t>MES-0509</t>
  </si>
  <si>
    <t>Etiqueta Bloom SABOR FRESA-KIWI  25Ppor</t>
  </si>
  <si>
    <t>51PLBK01</t>
  </si>
  <si>
    <t>CBOOST KIDS CAJA CON 10 SOBRES 6 g</t>
  </si>
  <si>
    <t>MES-0603</t>
  </si>
  <si>
    <t>CAJILLA CBOOST KIDS 10 SOBRES C 6 G</t>
  </si>
  <si>
    <t>Grisi</t>
  </si>
  <si>
    <t>MEP-0454</t>
  </si>
  <si>
    <t>BOBINA GRISI CBOOST KIDS 6 G</t>
  </si>
  <si>
    <t>MES-0604</t>
  </si>
  <si>
    <t>CAJA COLECTIVA GRISI C-BOOST KIDS</t>
  </si>
  <si>
    <t>MESG-0002</t>
  </si>
  <si>
    <t>ETIQUETA SELLO GARANTIA MARIPOSA</t>
  </si>
  <si>
    <t>MPD-0036</t>
  </si>
  <si>
    <t>BICARBONATO DE SODIO</t>
  </si>
  <si>
    <t>MPD-0083</t>
  </si>
  <si>
    <t>BICARBONATO DE POTASIO</t>
  </si>
  <si>
    <t>MPA-0092</t>
  </si>
  <si>
    <t>ACIDO TARTÁRICO</t>
  </si>
  <si>
    <t>MPD-0062</t>
  </si>
  <si>
    <t>ASPARTAME Polvo</t>
  </si>
  <si>
    <t>MPE-0339</t>
  </si>
  <si>
    <t>COLOR ROJO NATURAL FBM2871</t>
  </si>
  <si>
    <t>MPA-0486</t>
  </si>
  <si>
    <t>CITRATO DE ZINC</t>
  </si>
  <si>
    <t>MPA-0485</t>
  </si>
  <si>
    <t>L-ORNITINA MONOCLORHDRATO</t>
  </si>
  <si>
    <t>MPA-0484</t>
  </si>
  <si>
    <t>L-ARGININA</t>
  </si>
  <si>
    <t>MPA-0482</t>
  </si>
  <si>
    <t>Omega 3 en polvo (MEG 3 10 N-3 INF)</t>
  </si>
  <si>
    <t>MPE-0338</t>
  </si>
  <si>
    <t>VITASMOOTH (CARBONATO DE CALCIO)</t>
  </si>
  <si>
    <t>MPD-0014</t>
  </si>
  <si>
    <t>ACESULFAME POTASICO</t>
  </si>
  <si>
    <t>MPE-0337</t>
  </si>
  <si>
    <t>SABOR FRESA EN POLVO 5080-71</t>
  </si>
  <si>
    <t>MPA-0251</t>
  </si>
  <si>
    <t>PROTEINA AISLADA DE SUERO DE LECHE</t>
  </si>
  <si>
    <t>51PLBMF01</t>
  </si>
  <si>
    <t>BLOOM MX SABOR FRUTOS ROJOS TARRO C/145g</t>
  </si>
  <si>
    <t>MPA-0479</t>
  </si>
  <si>
    <t>SABOR MIX DE BERRIES POLVO (905.73732)</t>
  </si>
  <si>
    <t>MES-0494</t>
  </si>
  <si>
    <t>Etiqueta Bloom SABOR FRUTOS ROJOS MX 25P</t>
  </si>
  <si>
    <t>51PLBMF03</t>
  </si>
  <si>
    <t>BLOOM MX FRUTOS ROJOS 14 porciones 5.77g</t>
  </si>
  <si>
    <t>MEP-0465</t>
  </si>
  <si>
    <t>BOBINA GLASS  BLOOM FRUTOS ROJOS 5.77G</t>
  </si>
  <si>
    <t>MES-0524</t>
  </si>
  <si>
    <t>CAJILLA BLOOM MX FRUTOS ROJOS 14</t>
  </si>
  <si>
    <t>51PLBMF04</t>
  </si>
  <si>
    <t>BLOOM MX SABOR FRUTOS ROJOS TARRO C/289g</t>
  </si>
  <si>
    <t>MEP-0416</t>
  </si>
  <si>
    <t>TARRO BCO 20 oz BLOOM 50 PORCIONES</t>
  </si>
  <si>
    <t>MES-0528</t>
  </si>
  <si>
    <t>Etiqueta Bloom SABOR FRUTOS ROJOS MX 50P</t>
  </si>
  <si>
    <t>MES-0530</t>
  </si>
  <si>
    <t>Caja colectiva impresa bloom 50 Por</t>
  </si>
  <si>
    <t>51PLBMM01</t>
  </si>
  <si>
    <t>BLOOM MX SABOR MANGO TARRO C/145g</t>
  </si>
  <si>
    <t>MPA-0478</t>
  </si>
  <si>
    <t>SABOR MANGO POLVO (870.73722)</t>
  </si>
  <si>
    <t>MES-0492</t>
  </si>
  <si>
    <t>Etiqueta Bloom SABOR MANGO  MEX 25 porci</t>
  </si>
  <si>
    <t>51PLBMM03</t>
  </si>
  <si>
    <t>BLOOM MX SABOR MANGO 14 porciones 5.77g</t>
  </si>
  <si>
    <t>MEP-0464</t>
  </si>
  <si>
    <t>BOBINA GLASS  BLOOM SABOR MANGO 5.77G</t>
  </si>
  <si>
    <t>MES-0525</t>
  </si>
  <si>
    <t>CAJILLA BLOOM MX MANGO 14 SACHETS</t>
  </si>
  <si>
    <t>51PLBMM04</t>
  </si>
  <si>
    <t>BLOOM MX SABOR MANGO TARRO C/289g</t>
  </si>
  <si>
    <t>MES-0493</t>
  </si>
  <si>
    <t>Manga termo encogible R89</t>
  </si>
  <si>
    <t>51PLBMY01</t>
  </si>
  <si>
    <t>BLOOM GREENS PACK MARACUYA/MANGO C/20 S</t>
  </si>
  <si>
    <t>MPE-0380</t>
  </si>
  <si>
    <t>SABOR MARACUYÁ 801.7605C</t>
  </si>
  <si>
    <t>MEP-0481</t>
  </si>
  <si>
    <t>BOBINA BLOOM GREENS MARACUYÁ 5.777 G</t>
  </si>
  <si>
    <t>MES-0685</t>
  </si>
  <si>
    <t>CAJA COLECTIVA BLOOM MANGO/MARACUYA</t>
  </si>
  <si>
    <t>MES-0672</t>
  </si>
  <si>
    <t>CAJILLA BLOOM GREENS PACK MARACUYA/MANGO</t>
  </si>
  <si>
    <t>51PLBVP01</t>
  </si>
  <si>
    <t>BLOOM GREENS VARIATY PACK C/15 SOBRES DE 5.77G</t>
  </si>
  <si>
    <t>MES-0625</t>
  </si>
  <si>
    <t>CAJILLA BLOOM MIXTA 15 PORCIONES</t>
  </si>
  <si>
    <t>51PLC201</t>
  </si>
  <si>
    <t>CREATINA TARRO 200g C/40 PORCIONES</t>
  </si>
  <si>
    <t>MES-0612</t>
  </si>
  <si>
    <t>ETIQUETA CREATINA 40 PORCIONES</t>
  </si>
  <si>
    <t>51PLC202</t>
  </si>
  <si>
    <t>CREATINA TARRO 400g C/80 PORCIONES</t>
  </si>
  <si>
    <t>MES-0617</t>
  </si>
  <si>
    <t>ETIQUETA CREATINA 80 PORCIONES</t>
  </si>
  <si>
    <t>51PLC203</t>
  </si>
  <si>
    <t>CREATINA BLOOM C/14 SACHETS</t>
  </si>
  <si>
    <t>MPA-0513</t>
  </si>
  <si>
    <t>CREATINA MONOHIDRATADA M80</t>
  </si>
  <si>
    <t>MEP-0471</t>
  </si>
  <si>
    <t>BOBINA CREATINA BLOOM</t>
  </si>
  <si>
    <t>MES-0642</t>
  </si>
  <si>
    <t>CAJILLA CREATINA BLOOM 14 SACHETS</t>
  </si>
  <si>
    <t>51PLCB03</t>
  </si>
  <si>
    <t>C-BOOST NF CAJA CON 10 SOBRES DE 6 G</t>
  </si>
  <si>
    <t>MPA-0453</t>
  </si>
  <si>
    <t>PREMEZCLA CBOOST NF (VIT y MIN)</t>
  </si>
  <si>
    <t>MES-0514</t>
  </si>
  <si>
    <t>CAJA INDIVIDUAL C-BOOST NF 10 SOBRES 6g</t>
  </si>
  <si>
    <t>MEP-0397</t>
  </si>
  <si>
    <t>BOBINA GLASSPOLIFOIL CBOOST NF SOBRE C/6</t>
  </si>
  <si>
    <t>MESG-0003</t>
  </si>
  <si>
    <t>CAJA CORRUGADA C-BOOST 10 piezas</t>
  </si>
  <si>
    <t>51PLCB04</t>
  </si>
  <si>
    <t>C-BOOST NF CAJA CON 15 SOBRES DE 6 G</t>
  </si>
  <si>
    <t>MES-0501</t>
  </si>
  <si>
    <t>CAJA INDIVIDUAL C-BOOST NF 15 SOBRES 6g</t>
  </si>
  <si>
    <t>MES-0510</t>
  </si>
  <si>
    <t>CAJA CORRUGADA C-BOOST NF 6g 15 piezas</t>
  </si>
  <si>
    <t>51PLCB06</t>
  </si>
  <si>
    <t>C-BOOST NF CAJA CON 30 SOBRES DE 6 G</t>
  </si>
  <si>
    <t>MES-0515</t>
  </si>
  <si>
    <t>CAJA INDIVIDUAL C-BOOST NF 30 SOBRES 6g</t>
  </si>
  <si>
    <t>MESG-0005</t>
  </si>
  <si>
    <t>CAJA CORRUGADA C-BOOST 12 piezas</t>
  </si>
  <si>
    <t>51PLCCDS01</t>
  </si>
  <si>
    <t>COLÁGENO + VIT C+ VIT D 300G SPRING VALL</t>
  </si>
  <si>
    <t>MPE-0375</t>
  </si>
  <si>
    <t>SABOR NARANJA MANDARINA 884.73362E FTF</t>
  </si>
  <si>
    <t>MPD-0288</t>
  </si>
  <si>
    <t>NARANJA POLVO DU</t>
  </si>
  <si>
    <t>MEP-0469</t>
  </si>
  <si>
    <t>BOLSA COLAGENO+ VITC Y D3 SPR VA NARANJA</t>
  </si>
  <si>
    <t>51PLCHS01</t>
  </si>
  <si>
    <t>COLÁGENO HIDROLIZADO 300G SPRING VALLEY</t>
  </si>
  <si>
    <t>MEP-0467</t>
  </si>
  <si>
    <t>BOLSA STAND POUCH COLAGENO + VIT C SPR V</t>
  </si>
  <si>
    <t>51PLCL01</t>
  </si>
  <si>
    <t>COLAGENER 3 PEPINO-LIMON 150 G</t>
  </si>
  <si>
    <t>MEP-0348</t>
  </si>
  <si>
    <t>BOLSA STAND POUCH COLAGENER 3 PEPINO</t>
  </si>
  <si>
    <t>MPA-0421</t>
  </si>
  <si>
    <t>PEPINO EN POLVO</t>
  </si>
  <si>
    <t>51PLCM01</t>
  </si>
  <si>
    <t>COLAGENO 6 gr MARACUYA SAN PABLO NAT.</t>
  </si>
  <si>
    <t>MPE-0023</t>
  </si>
  <si>
    <t>ISOMALTULOSA</t>
  </si>
  <si>
    <t>MPA-0308</t>
  </si>
  <si>
    <t>COLAGENO HIDROLIZADO GRANULAR (OBSOLETO)</t>
  </si>
  <si>
    <t>MPA-0162</t>
  </si>
  <si>
    <t>FRUTA DE MONJE EN POLVO</t>
  </si>
  <si>
    <t>MPD-0091</t>
  </si>
  <si>
    <t>SABOR PASSION FRUIT 92.1019</t>
  </si>
  <si>
    <t>MEP-0098</t>
  </si>
  <si>
    <t>BOLSA STAND POUCH COLAGENO 6g MARACUYA</t>
  </si>
  <si>
    <t>MEP-0099</t>
  </si>
  <si>
    <t>CUCHARA DOSIFICADORA 30 ML</t>
  </si>
  <si>
    <t>51PLCN01</t>
  </si>
  <si>
    <t>COLAGENER 10 NARANJA 360 G</t>
  </si>
  <si>
    <t>MPA-0422</t>
  </si>
  <si>
    <t>SABOR NARANJA POLVO 884.71662</t>
  </si>
  <si>
    <t>MPE-0126</t>
  </si>
  <si>
    <t>MALTODEXTRINA (Amidex 10)</t>
  </si>
  <si>
    <t>MEP-0351</t>
  </si>
  <si>
    <t>BOLSA STAND POUCH COLAGENER 10 NARANJA</t>
  </si>
  <si>
    <t>51PLCOH01</t>
  </si>
  <si>
    <t>COLÁGENO HEARTHY FOODS 500G</t>
  </si>
  <si>
    <t>Hearthy Foods</t>
  </si>
  <si>
    <t>MES-0706</t>
  </si>
  <si>
    <t>51PLCR01</t>
  </si>
  <si>
    <t>C-REVITAL CAJA C/11 SOBRES DE 9 g C/U</t>
  </si>
  <si>
    <t>FRAGUA</t>
  </si>
  <si>
    <t>MPD-0038</t>
  </si>
  <si>
    <t>SABOR NARANJA Codigo 884.7353</t>
  </si>
  <si>
    <t>MPD-0039</t>
  </si>
  <si>
    <t>SABOR MANDARINA Codigo 883.7646</t>
  </si>
  <si>
    <t>MPA-0115</t>
  </si>
  <si>
    <t>BETA GLUCANO DE LEVADURA</t>
  </si>
  <si>
    <t>MPD-0052</t>
  </si>
  <si>
    <t>COLOR NARANJA CGV17919P</t>
  </si>
  <si>
    <t>MPE-0345</t>
  </si>
  <si>
    <t>SORBITOL DC</t>
  </si>
  <si>
    <t>MEP-0339</t>
  </si>
  <si>
    <t>GLASSPOLIFOIL C-REVITAL EMPAQ</t>
  </si>
  <si>
    <t>MES-0427</t>
  </si>
  <si>
    <t>CAJA INDIVIDUAL C-REVITAL 11 SOBRES</t>
  </si>
  <si>
    <t>MES-0430</t>
  </si>
  <si>
    <t>Caja colectiva C-Revital</t>
  </si>
  <si>
    <t>CAJA</t>
  </si>
  <si>
    <t>51PLCR02</t>
  </si>
  <si>
    <t>C-REVITAL SIN AZUCAR C/11 SOBRES 9 g</t>
  </si>
  <si>
    <t>MEP-0340</t>
  </si>
  <si>
    <t>PETPOLIFOIL C-REVITAL SIN AZUCAR EMPAQ</t>
  </si>
  <si>
    <t>MES-0428</t>
  </si>
  <si>
    <t>CAJA INDIVIDUAL C-REVITAL SIN AZUCAR 11S</t>
  </si>
  <si>
    <t>MES-0431</t>
  </si>
  <si>
    <t>Caja colectiva C-Revital SIn Azúcar</t>
  </si>
  <si>
    <t>51PLCRH01</t>
  </si>
  <si>
    <t>CREATINA HEARHY FOODS 500G</t>
  </si>
  <si>
    <t>MES-0708</t>
  </si>
  <si>
    <t>51PLCV01</t>
  </si>
  <si>
    <t>C-VYM NARANJA-MANDARINA C/11 SOBRES</t>
  </si>
  <si>
    <t>MPE-0180</t>
  </si>
  <si>
    <t>UNIDEX (DEXTROSA AGLOMERADA)</t>
  </si>
  <si>
    <t>MEP-0408</t>
  </si>
  <si>
    <t>BOBINA GLASSPOLIFOIL C-VYM MF</t>
  </si>
  <si>
    <t>MES-0345</t>
  </si>
  <si>
    <t>CAJA INDIVIDUAL CVYM</t>
  </si>
  <si>
    <t>51PLCV03</t>
  </si>
  <si>
    <t>C-VYM CERO AZUCAR C/11 SOBRES</t>
  </si>
  <si>
    <t>MEP-0071</t>
  </si>
  <si>
    <t>GLASSPOLIFOIL CVYM 0 AZÚCAR 1 CAIDA</t>
  </si>
  <si>
    <t>MES-0175</t>
  </si>
  <si>
    <t>CAJA INDIVIDUAL CVYM cero azúcar</t>
  </si>
  <si>
    <t>51PLCX01</t>
  </si>
  <si>
    <t>CART X-3 CAJA CON 30 SOBRES 12.5GR</t>
  </si>
  <si>
    <t>MPA-0276</t>
  </si>
  <si>
    <t>DICITRATO TRIMAGNESICO JUNGBUZLAUER</t>
  </si>
  <si>
    <t>MPD-0019</t>
  </si>
  <si>
    <t>FRUCTOSA</t>
  </si>
  <si>
    <t>MPAE-0007</t>
  </si>
  <si>
    <t>SABOR NARANJA CGV 12379P</t>
  </si>
  <si>
    <t>MEP-0387</t>
  </si>
  <si>
    <t>BOBINA GLASSPOLIFOIL CART-X3</t>
  </si>
  <si>
    <t>MES-0317</t>
  </si>
  <si>
    <t>CAJA CART X3 CON 30 SOBRES</t>
  </si>
  <si>
    <t>MES-0319</t>
  </si>
  <si>
    <t>CAJA COLECTIVA 44X 31.7X 31.8</t>
  </si>
  <si>
    <t>51PLCXA01</t>
  </si>
  <si>
    <t>CARTACTION CAJA C/30 SOBRES 23.35G</t>
  </si>
  <si>
    <t>MEP-0407</t>
  </si>
  <si>
    <t>Bobina glasspolifoil CARTACTION 23.35g</t>
  </si>
  <si>
    <t>MES-0517</t>
  </si>
  <si>
    <t>CAJA IND CARTACTION C/30SOBRES DE 23.35G</t>
  </si>
  <si>
    <t>51PLCXA02</t>
  </si>
  <si>
    <t>CARTACTION CAJA C/15 SOBRES 23.35G</t>
  </si>
  <si>
    <t>MES-0539</t>
  </si>
  <si>
    <t>CAJA IND. CARTACTION C/15 SOBRES</t>
  </si>
  <si>
    <t>51PLCXM01</t>
  </si>
  <si>
    <t>CARTMAX CAJA C/30 SOBRES 12.54 G</t>
  </si>
  <si>
    <t>MPA-0490</t>
  </si>
  <si>
    <t>COLAGENO TIPO II</t>
  </si>
  <si>
    <t>MEP-0404</t>
  </si>
  <si>
    <t>BOBINA GLASSPOLIFOIL CART MAX 12.54g</t>
  </si>
  <si>
    <t>MES-0516</t>
  </si>
  <si>
    <t>Caja ind. CART MAX c/30 sobres 12.54g</t>
  </si>
  <si>
    <t>51PLDL01</t>
  </si>
  <si>
    <t>DUMOLABS ELECTROLITOS CITRUS CAJ C/30S</t>
  </si>
  <si>
    <t>Dumo</t>
  </si>
  <si>
    <t>MPA-0046</t>
  </si>
  <si>
    <t>CLORURO DE POTASIO PURO USP</t>
  </si>
  <si>
    <t>MPE-0390</t>
  </si>
  <si>
    <t>SABOR CITRUS POUNCH 884.75392C</t>
  </si>
  <si>
    <t>MPA-0444</t>
  </si>
  <si>
    <t>CITRATO DIHIDRATADO TRISODICO</t>
  </si>
  <si>
    <t>MPA-0544</t>
  </si>
  <si>
    <t>MALATO DE MAGNESIO</t>
  </si>
  <si>
    <t>MES-0663</t>
  </si>
  <si>
    <t>CAJILLA DUMOLABS ELECTROLITOS CITRUS 30S</t>
  </si>
  <si>
    <t>MEP-0476</t>
  </si>
  <si>
    <t>BOBINA DUMOLABS ELECTROLITOS CITRUS 6G</t>
  </si>
  <si>
    <t>MES-0659</t>
  </si>
  <si>
    <t>CAJA COLECTIVA ELECTROLITOS DUMOLABS</t>
  </si>
  <si>
    <t>51PLDL02</t>
  </si>
  <si>
    <t>DUMOLABS ELECTROLITOS NARANJA CAJ C/30S</t>
  </si>
  <si>
    <t>MPE-0391</t>
  </si>
  <si>
    <t>SABOR NARANJA 884.7626C</t>
  </si>
  <si>
    <t>MES-0664</t>
  </si>
  <si>
    <t>CAJILLA DUMOLABS ELECTROLITO NARANJA 30S</t>
  </si>
  <si>
    <t>MEP-0477</t>
  </si>
  <si>
    <t>BOBINA DUMOLABS ELECTROLITOS NARANJA 6G</t>
  </si>
  <si>
    <t>51PLDL03</t>
  </si>
  <si>
    <t>DUMOLABS ELECTROLITOS SANDIA CAJ C/30S</t>
  </si>
  <si>
    <t>MPE-0392</t>
  </si>
  <si>
    <t>SABOR SANDIA 929.74932B</t>
  </si>
  <si>
    <t>MES-0665</t>
  </si>
  <si>
    <t>CAJILLA DUMOLABS ELECTROLITOS SANDIA 30S</t>
  </si>
  <si>
    <t>MEP-0478</t>
  </si>
  <si>
    <t>BOBINA DUMOLABS ELECTROLITOS SANDIA 6G</t>
  </si>
  <si>
    <t>51PLDL04</t>
  </si>
  <si>
    <t>DUMOLABS ELECTROLITOS MORA AZUL CAJ C/30</t>
  </si>
  <si>
    <t>MPE-0399</t>
  </si>
  <si>
    <t>SABOR MORA AZUL 905.75805</t>
  </si>
  <si>
    <t>MES-0666</t>
  </si>
  <si>
    <t>CAJILLA DUMOLABS ELECTROLITOS MORA A 30S</t>
  </si>
  <si>
    <t>MEP-0480</t>
  </si>
  <si>
    <t>BOBINA DUMOLABS ELECTROLITOS MORAAZUL 6G</t>
  </si>
  <si>
    <t>51PLDL05</t>
  </si>
  <si>
    <t>DUMOLABS ELECTROLITOS SIN SABOR CAJ C/30</t>
  </si>
  <si>
    <t>MES-0667</t>
  </si>
  <si>
    <t>CAJILLA DUMOLABS ELECTROLITOS SIN SA 30S</t>
  </si>
  <si>
    <t>MEP-0479</t>
  </si>
  <si>
    <t>BOBINA DUMOLABS ELECTROLITOS SINSABOR 6G</t>
  </si>
  <si>
    <t>51PLEF01</t>
  </si>
  <si>
    <t>ELECTROLITOS FRESA 10 SOBRES</t>
  </si>
  <si>
    <t>MPA-0445</t>
  </si>
  <si>
    <t>LACTATO DE CALCIO</t>
  </si>
  <si>
    <t>MPA-0446</t>
  </si>
  <si>
    <t>ACIDO LACTICO</t>
  </si>
  <si>
    <t>MPE-0352</t>
  </si>
  <si>
    <t>SABOR FRESA 915.74462</t>
  </si>
  <si>
    <t>MEP-0432</t>
  </si>
  <si>
    <t>BOBINA GLASSPOLIFOIL ELECTROLITO FRESA</t>
  </si>
  <si>
    <t>MES-0559</t>
  </si>
  <si>
    <t>CAJA INDIVIDUAL ELECTROLITO FRESA 10 S</t>
  </si>
  <si>
    <t>51PLEL01</t>
  </si>
  <si>
    <t>ELECTROLITOS LIMON 10 SOBRES</t>
  </si>
  <si>
    <t>MPE-0353</t>
  </si>
  <si>
    <t>SABOR LIMON 862.74672</t>
  </si>
  <si>
    <t>MEP-0433</t>
  </si>
  <si>
    <t>BOBINA GLASSPOLIFOIL ELECTROLITO LIMON</t>
  </si>
  <si>
    <t>MES-0562</t>
  </si>
  <si>
    <t>CAJA INDIVIDUAL ELECTROLITO LIMON 10 S</t>
  </si>
  <si>
    <t>51PLFC01</t>
  </si>
  <si>
    <t>COLÁGENO SABOR FRESA BOLSA CON 300 GR</t>
  </si>
  <si>
    <t>MPE-0325</t>
  </si>
  <si>
    <t>SABOR FRESA PWD 18602P</t>
  </si>
  <si>
    <t>MEP-0362</t>
  </si>
  <si>
    <t>BOLSA STAND POUCH COLAGEN0 FRESA 300 g</t>
  </si>
  <si>
    <t>51PLFP01</t>
  </si>
  <si>
    <t>FLOS-PRO C/10 SOBRES 1g</t>
  </si>
  <si>
    <t>MPEE-0009</t>
  </si>
  <si>
    <t>SABOR FRAMUVA 856.7716</t>
  </si>
  <si>
    <t>MPD-0216</t>
  </si>
  <si>
    <t>GOMA XANTANA</t>
  </si>
  <si>
    <t>MEPE-0007</t>
  </si>
  <si>
    <t>PetpolifoilMB 300blanco FLOS PRO Venta</t>
  </si>
  <si>
    <t>MEPE-0008</t>
  </si>
  <si>
    <t>CAJA FLOS PRO 10 SOBRES</t>
  </si>
  <si>
    <t>MEPE-0010</t>
  </si>
  <si>
    <t>CAJA COLECTIVA 30.5 x 19.7 x 14.2 cm</t>
  </si>
  <si>
    <t>51PLFP02</t>
  </si>
  <si>
    <t>FLOS-PRO C/1 SOBRE 1g</t>
  </si>
  <si>
    <t>MEPE-0005</t>
  </si>
  <si>
    <t>Petpolifoil MB 300blanco FLOS PRO Obsequ</t>
  </si>
  <si>
    <t>MEPE-0009</t>
  </si>
  <si>
    <t>CAJA FLOS PRO CON 1 SOBRE</t>
  </si>
  <si>
    <t>51PLFX01</t>
  </si>
  <si>
    <t>FIBOTAX 10g C/10 SOBRES</t>
  </si>
  <si>
    <t>MPA-0270</t>
  </si>
  <si>
    <t>FIBREGUM (FIBRA SOLUBLE )</t>
  </si>
  <si>
    <t>MPA-0385</t>
  </si>
  <si>
    <t>LINAZA EN POLVO (sanitizada)</t>
  </si>
  <si>
    <t>MPA-0384</t>
  </si>
  <si>
    <t>SEMILLA DE CHIA EN POLVO (Sanitizada)</t>
  </si>
  <si>
    <t>MPE-0300</t>
  </si>
  <si>
    <t>SABOR NARANJA 19718PA</t>
  </si>
  <si>
    <t>MEP-0374</t>
  </si>
  <si>
    <t>Glasspolifoil FIBOTAX</t>
  </si>
  <si>
    <t>MES-0453</t>
  </si>
  <si>
    <t>CAJA INDIVIDUAL FIBOTAX</t>
  </si>
  <si>
    <t>MES-0481</t>
  </si>
  <si>
    <t>CAJA COLECTIVA 23.5x44x28 FIB. SIMI.</t>
  </si>
  <si>
    <t>51PLFX02</t>
  </si>
  <si>
    <t>FIBOTAX SIMILARES 10g C/10 SOBRES</t>
  </si>
  <si>
    <t>Similares</t>
  </si>
  <si>
    <t>MES-0479</t>
  </si>
  <si>
    <t>CAJA INDIVIDUAL FIBOTAX S</t>
  </si>
  <si>
    <t>51PLFX04</t>
  </si>
  <si>
    <t>FIBOTAX 10g C/30 SOBRES</t>
  </si>
  <si>
    <t>MES-0507</t>
  </si>
  <si>
    <t>CAJA INDIVIDUAL FIBOTAX 30 SOBRES</t>
  </si>
  <si>
    <t>51PLGRH01</t>
  </si>
  <si>
    <t>GRENETINA HEARTHY FOODS 500G</t>
  </si>
  <si>
    <t>MES-0707</t>
  </si>
  <si>
    <t>MPA-0555</t>
  </si>
  <si>
    <t>GRENETINA EN POLVO</t>
  </si>
  <si>
    <t>51PLGS01</t>
  </si>
  <si>
    <t>GELASIMIFORTE 5G C/15 SOBRES</t>
  </si>
  <si>
    <t>MPA-0506</t>
  </si>
  <si>
    <t>PREMEZ COL. Y VIT. GELASIMIFORTE MX23281</t>
  </si>
  <si>
    <t>Best</t>
  </si>
  <si>
    <t>MEP-0444</t>
  </si>
  <si>
    <t>BOBINA GLASSPOLIFOIL GELASIMIFORTE 5g</t>
  </si>
  <si>
    <t>MES-0583</t>
  </si>
  <si>
    <t>CAJA IND GELASIMIFORTE 5g C/15 SOBRES</t>
  </si>
  <si>
    <t>MES-0593</t>
  </si>
  <si>
    <t>CAJA COLECTIVA GELASIMI 52X40.5X20CM</t>
  </si>
  <si>
    <t>51PLGY01</t>
  </si>
  <si>
    <t>GLYCOLAGENO 12gr CAJA CON 20 SOBRES</t>
  </si>
  <si>
    <t>MPD-0291</t>
  </si>
  <si>
    <t>SABOR FRESA PWD 19665PA</t>
  </si>
  <si>
    <t>MPAM-0001</t>
  </si>
  <si>
    <t>ALOE VERA POWDER EXTRACT HiFi</t>
  </si>
  <si>
    <t>MEP-0113</t>
  </si>
  <si>
    <t>Petpolifoil Glycolageno</t>
  </si>
  <si>
    <t>MES-0255</t>
  </si>
  <si>
    <t>CAJA INDIVIDUAL GLYCOLAGENO</t>
  </si>
  <si>
    <t>MES-0256</t>
  </si>
  <si>
    <t>MANGA TERMOENCOGIBLE ( Glycolageno)</t>
  </si>
  <si>
    <t>MES-0257</t>
  </si>
  <si>
    <t>CAJA COLECTIVA 39.6X35.3X30.6</t>
  </si>
  <si>
    <t>51PLHG01</t>
  </si>
  <si>
    <t>HIDRA2GO FRESA CAJA C/10 SOBRES DE 6g</t>
  </si>
  <si>
    <t>Lifoods</t>
  </si>
  <si>
    <t>MPE-0334</t>
  </si>
  <si>
    <t>COLOR ROJO 40</t>
  </si>
  <si>
    <t>MPE-0354</t>
  </si>
  <si>
    <t>SABOR FRESA  Codigo 915.7893 FTF</t>
  </si>
  <si>
    <t>MEP-0378</t>
  </si>
  <si>
    <t>HIDRA2GO FRESA GLASSPOLIFOIL</t>
  </si>
  <si>
    <t>MES-0471</t>
  </si>
  <si>
    <t>CAJA INDIVIDUAL HIDRA2GO FRESA</t>
  </si>
  <si>
    <t>MES-0472</t>
  </si>
  <si>
    <t>CAJA COLECTIVA HIDRA2GO</t>
  </si>
  <si>
    <t>51PLHG02</t>
  </si>
  <si>
    <t>HIDRA2GO LIMA LIMÓN CAJA C/10 SOBRES 6G</t>
  </si>
  <si>
    <t>MPE-0335</t>
  </si>
  <si>
    <t>Sabor Limón PWD 19881P CGV</t>
  </si>
  <si>
    <t>MEP-0379</t>
  </si>
  <si>
    <t>HIDRA2GO LIMA LIMÓN GLASSPOLIFOIL</t>
  </si>
  <si>
    <t>MES-0478</t>
  </si>
  <si>
    <t>CAJA INDIVIDUAL HIDRA2GO LIMA LIMÓN</t>
  </si>
  <si>
    <t>51PLHG03</t>
  </si>
  <si>
    <t>HIDRA2GO NARANJA MANDARINA CAJA C/10S 6G</t>
  </si>
  <si>
    <t>MPE-0336</t>
  </si>
  <si>
    <t>Sabor Naranja Mandarina 884.73262</t>
  </si>
  <si>
    <t>MPE-0359</t>
  </si>
  <si>
    <t>COLOR AMARILLO N. 6 FDA</t>
  </si>
  <si>
    <t>MEP-0380</t>
  </si>
  <si>
    <t>HIDRA2GO NARANJA MANDARINA GLASSPOLIFOIL</t>
  </si>
  <si>
    <t>MES-0480</t>
  </si>
  <si>
    <t>CAJA INDIVIDUAL HIDRA2GO NARANJA MANDARI</t>
  </si>
  <si>
    <t>51PLHG07</t>
  </si>
  <si>
    <t>HIDRA2GO SABOR UVA TARRO 300G</t>
  </si>
  <si>
    <t>MPE-0348</t>
  </si>
  <si>
    <t>SABOR UVA (856.72012)</t>
  </si>
  <si>
    <t>MPE-0360</t>
  </si>
  <si>
    <t>COLOR MORADO FDA GOC-CERT-54</t>
  </si>
  <si>
    <t>MES-0141</t>
  </si>
  <si>
    <t>CUCHARA DOSIFICADORA DE 15 ML</t>
  </si>
  <si>
    <t>MES-0533</t>
  </si>
  <si>
    <t>Etiqueta HIDRA2GO UVA 300g</t>
  </si>
  <si>
    <t>MES-0537</t>
  </si>
  <si>
    <t>caja colec HIDRA2GO 300G 37.5X28.5X24cm</t>
  </si>
  <si>
    <t>MEP-0435</t>
  </si>
  <si>
    <t>Tapa AZUL R-89/400 c/linner de induccio</t>
  </si>
  <si>
    <t>51PLHG09</t>
  </si>
  <si>
    <t>HIDRA2GO SABOR FRESA-KIWI TARRO 300G</t>
  </si>
  <si>
    <t>MES-0531</t>
  </si>
  <si>
    <t>Etiqueta HIDRA2GO FRESA-KIWI 300g</t>
  </si>
  <si>
    <t>51PLHG10</t>
  </si>
  <si>
    <t>HIDRA2GO SABOR LIMA-LIMON TARRO 300G</t>
  </si>
  <si>
    <t>MES-0534</t>
  </si>
  <si>
    <t>Etiqueta HIDRA2GO LIMA-LIMON 300g</t>
  </si>
  <si>
    <t>51PLHG11</t>
  </si>
  <si>
    <t>HIDRA2GO SABOR NARANJA-MANDA TARRO 300G</t>
  </si>
  <si>
    <t>MES-0535</t>
  </si>
  <si>
    <t>Etiqueta HIDRA2GO NARANJA-MANDARINA 300G</t>
  </si>
  <si>
    <t>51PLHG12</t>
  </si>
  <si>
    <t>HIDRA2GO SABOR FRESA TARRO 300G</t>
  </si>
  <si>
    <t>MES-0536</t>
  </si>
  <si>
    <t>Etiqueta HIDRA2GO FRESA 300g</t>
  </si>
  <si>
    <t>51PLHG18</t>
  </si>
  <si>
    <t>HIDRA2GO UVA CAJA C/10 SOBRES DE 6g</t>
  </si>
  <si>
    <t>51PLHG17</t>
  </si>
  <si>
    <t>HIDRA2GO  UVA SOBRES 6g ST</t>
  </si>
  <si>
    <t>MES-0542</t>
  </si>
  <si>
    <t>CAJA IND HIDRA2GO UVA C/10 SOBRES</t>
  </si>
  <si>
    <t>51PLHG20</t>
  </si>
  <si>
    <t>HIDRA2GO MORA AZUL CAJA C/10 SOBRES DE 6</t>
  </si>
  <si>
    <t>51PLHG19</t>
  </si>
  <si>
    <t>HIDRA2GO MORA AZUL SOBRES 6g ST</t>
  </si>
  <si>
    <t>MES-0541</t>
  </si>
  <si>
    <t>CAJA IND HIDRA2GO MORA AZUL C/10 SOBRES</t>
  </si>
  <si>
    <t>51PLHG21</t>
  </si>
  <si>
    <t>HIDRA2GO SABOR MORA AZUL TARRO 300G</t>
  </si>
  <si>
    <t>MPE-0362</t>
  </si>
  <si>
    <t>COLOR AZUL N.1 FDA</t>
  </si>
  <si>
    <t>MES-0532</t>
  </si>
  <si>
    <t>Etiqueta HIDRA2GO MORA AZUL 300g</t>
  </si>
  <si>
    <t>51PLHG23</t>
  </si>
  <si>
    <t>HIDRA2GO FRESA-KIWI CAJA C/10 SOBRES</t>
  </si>
  <si>
    <t>51PLHG22</t>
  </si>
  <si>
    <t>HIDRA2GO FRESA-KIWI SOBRES 6g ST</t>
  </si>
  <si>
    <t>MES-0540</t>
  </si>
  <si>
    <t>CAJA IND HIDRA2GO FRESA-KIWI C/10 SOBRES</t>
  </si>
  <si>
    <t>51PLHG24</t>
  </si>
  <si>
    <t>HIDRA2GO MX LIMA-LIMÓN BOLSA C/20 SOBRES</t>
  </si>
  <si>
    <t>MES-0574</t>
  </si>
  <si>
    <t>BOLSA POUCH HIDRA2GO MX LIMA-LIMON 20 S</t>
  </si>
  <si>
    <t>MES-0250</t>
  </si>
  <si>
    <t>CAJA COLECTIVA 585mm X 300mm X 320mm</t>
  </si>
  <si>
    <t>MPE-0393</t>
  </si>
  <si>
    <t>SABOR LIMÓN 862.70190C</t>
  </si>
  <si>
    <t>MPA-0248</t>
  </si>
  <si>
    <t>EXTRACTO DE FRUTO DEL MONJE 50%</t>
  </si>
  <si>
    <t>51PLHG25</t>
  </si>
  <si>
    <t>HIDRA2GO MX NARANJA-MANDARINA BOLSA C/20</t>
  </si>
  <si>
    <t>MES-0575</t>
  </si>
  <si>
    <t>BOLSA POUCH HIDRA2GO MX NARANJA 20SOBRES</t>
  </si>
  <si>
    <t>MPA-0074</t>
  </si>
  <si>
    <t>BETACAROTENO 1%</t>
  </si>
  <si>
    <t>51PLHG26</t>
  </si>
  <si>
    <t>HIDRA2GO MX UVA BOLSA C/20 S</t>
  </si>
  <si>
    <t>MES-0577</t>
  </si>
  <si>
    <t>BOLSA POUCH HIDRA2GO MX UVA 20 SOBRES</t>
  </si>
  <si>
    <t>MPA-0536</t>
  </si>
  <si>
    <t>ESPIRULINA AZUL (FICOCIANINA)</t>
  </si>
  <si>
    <t>MPE-0394</t>
  </si>
  <si>
    <t>SABOR UVA 856.72012B</t>
  </si>
  <si>
    <t>51PLHG27</t>
  </si>
  <si>
    <t>HIDRA2GO MX MORA AZUL BOLSA C/20 S</t>
  </si>
  <si>
    <t>MES-0576</t>
  </si>
  <si>
    <t>BOLSA POUCH HIDRA2GO MX MORA AZUL 20 S</t>
  </si>
  <si>
    <t>MPE-0396</t>
  </si>
  <si>
    <t>SABOR MIX DE BERRIES 905.73732B</t>
  </si>
  <si>
    <t>51PLHG28</t>
  </si>
  <si>
    <t>HIDRA2GO MX FRESA BOLSA C/20 S</t>
  </si>
  <si>
    <t>MES-0573</t>
  </si>
  <si>
    <t>BOLSA POUCH HIDRA2GO MX FRESA 20 SOBRES</t>
  </si>
  <si>
    <t>51PLHG29</t>
  </si>
  <si>
    <t>HIDRA2GO MX FRESA-KIWI MX BOLSA C/20 S</t>
  </si>
  <si>
    <t>MES-0578</t>
  </si>
  <si>
    <t>BOLSA POUCH HIDRA2GO MX FRESA-KIWI 20 S</t>
  </si>
  <si>
    <t>51PLHG30</t>
  </si>
  <si>
    <t>HIDRA2GO MX MIX BOLSA C/30 SOBRES</t>
  </si>
  <si>
    <t>MPE-0395</t>
  </si>
  <si>
    <t>SABOR FRESA 915.7893B</t>
  </si>
  <si>
    <t>MES-0579</t>
  </si>
  <si>
    <t>BOLSA POUCH HIDRA2GO MX MIX SABORES 30S</t>
  </si>
  <si>
    <t>51PLHG31</t>
  </si>
  <si>
    <t>H2GO MX FRESA KIWI NF CAJA C/10S</t>
  </si>
  <si>
    <t>MEP-0485</t>
  </si>
  <si>
    <t>BOBINA LF H2GO MX FRESA KIWI 6G NF</t>
  </si>
  <si>
    <t>MES-0669</t>
  </si>
  <si>
    <t>CAJILLA LF H2GO MX FRESA KIWI 10 S</t>
  </si>
  <si>
    <t>MES-0658</t>
  </si>
  <si>
    <t>CAJA COLECTIVA H2GO NUEVA 269x233x134mm</t>
  </si>
  <si>
    <t>51PLHG32</t>
  </si>
  <si>
    <t>H2GO MX NARANJA-MAND NF CAJA C/10S</t>
  </si>
  <si>
    <t>MES-0670</t>
  </si>
  <si>
    <t>CAJILLA LF H2GO MX NARANJA-MAND 10 S</t>
  </si>
  <si>
    <t>MEP-0487</t>
  </si>
  <si>
    <t>BOBINA LF H2GO MX NARANJA-MAND 6G NF</t>
  </si>
  <si>
    <t>51PLHG33</t>
  </si>
  <si>
    <t>H2GO MX UVA NF CAJA C/10S</t>
  </si>
  <si>
    <t>MES-0671</t>
  </si>
  <si>
    <t>CAJILLA LF H2GO MX UVA 10 S</t>
  </si>
  <si>
    <t>MEP-0484</t>
  </si>
  <si>
    <t>BOBINA LF H2GO MX UVA 6G NF</t>
  </si>
  <si>
    <t>51PLHG34</t>
  </si>
  <si>
    <t>H2GO MX FRESA NF CAJA C/10S</t>
  </si>
  <si>
    <t>MES-0677</t>
  </si>
  <si>
    <t>CAJILLA LF H2GO FRESA 10 S</t>
  </si>
  <si>
    <t>MEP-0483</t>
  </si>
  <si>
    <t>BOBINA LF H2GO MX FRESA 6G</t>
  </si>
  <si>
    <t>51PLHG35</t>
  </si>
  <si>
    <t>H2GO MX MORA AZUL NF CAJA C/10S</t>
  </si>
  <si>
    <t>MES-0676</t>
  </si>
  <si>
    <t>CAJILLA LF H2GO MORA A 10 S</t>
  </si>
  <si>
    <t>MEP-0482</t>
  </si>
  <si>
    <t>BOBINA LF H2GO MX MORA AZUL 6G</t>
  </si>
  <si>
    <t>51PLHG36</t>
  </si>
  <si>
    <t>H2GO MX LIMÓN NF CAJA C/10S</t>
  </si>
  <si>
    <t>MES-0668</t>
  </si>
  <si>
    <t>CAJILLA LF H2GO MX LIMON 10 S</t>
  </si>
  <si>
    <t>MEP-0486</t>
  </si>
  <si>
    <t>BOBINA LF H2GO MX LIMÓN 6G NF</t>
  </si>
  <si>
    <t>51PLHK01</t>
  </si>
  <si>
    <t>LF H2GO KIDS NARANJA CAJA C/10S</t>
  </si>
  <si>
    <t>MES-0681</t>
  </si>
  <si>
    <t>CAJILLA LF H2GO KIDS NARANJA 10 SOBRES</t>
  </si>
  <si>
    <t>MEP-0489</t>
  </si>
  <si>
    <t>BOBINA LF H2GO KIDS NARANJA 5 G</t>
  </si>
  <si>
    <t>MPD-0294</t>
  </si>
  <si>
    <t>ALULOSA</t>
  </si>
  <si>
    <t>51PLHK02</t>
  </si>
  <si>
    <t>LF H2GO KIDS MORA AZUL CAJA C/10S</t>
  </si>
  <si>
    <t>MES-0682</t>
  </si>
  <si>
    <t>CAJILLA LF H2GO KIDS MORA AZUL 10 SOBRES</t>
  </si>
  <si>
    <t>MEP-0490</t>
  </si>
  <si>
    <t>BOBINA LF H2GO KIDS MORA AZUL 5 G</t>
  </si>
  <si>
    <t>51PLHK03</t>
  </si>
  <si>
    <t>LF H2GO KIDS MANZANA CAJA C/10S</t>
  </si>
  <si>
    <t>MES-0683</t>
  </si>
  <si>
    <t>CAJILLA LF H2GO KIDS MANZANA 10 SOBRES</t>
  </si>
  <si>
    <t>MEP-0491</t>
  </si>
  <si>
    <t>BOBINA LF H2GO KIDS MANZANA 5 G</t>
  </si>
  <si>
    <t>MPD-0295</t>
  </si>
  <si>
    <t>SABOR MANZANA VERDE 803.7651-2</t>
  </si>
  <si>
    <t>51PLKL01</t>
  </si>
  <si>
    <t>KIDDYLAC 6 SOBRES DE 5GR C/U</t>
  </si>
  <si>
    <t>MPD-0189</t>
  </si>
  <si>
    <t>SABOR VAINILLA 926.4180</t>
  </si>
  <si>
    <t>MPD-0190</t>
  </si>
  <si>
    <t>SABOR LECHE 876.7727</t>
  </si>
  <si>
    <t>MES-0339</t>
  </si>
  <si>
    <t>CAJA KIDDYLAC</t>
  </si>
  <si>
    <t>MEP-0383</t>
  </si>
  <si>
    <t>BOBINA KIDDYLAC GLASSPOLIFOIL</t>
  </si>
  <si>
    <t>51PLLC01</t>
  </si>
  <si>
    <t>CREATINA 200g TARRO</t>
  </si>
  <si>
    <t>MEP-0495</t>
  </si>
  <si>
    <t>TAPA BLANCA89/400 C/LINNER DE INDUC</t>
  </si>
  <si>
    <t>MES-0661</t>
  </si>
  <si>
    <t>ETIQ. LONGEVITAL CREATINA 200 G</t>
  </si>
  <si>
    <t>51PLPC01</t>
  </si>
  <si>
    <t>COLAGENER 6 PIÑA 300 G</t>
  </si>
  <si>
    <t>MPA-0143</t>
  </si>
  <si>
    <t>PULPA DE PIÑA EN POLVO SPRAY DRIED</t>
  </si>
  <si>
    <t>MPD-0185</t>
  </si>
  <si>
    <t>SABOR PIÑA POLVO</t>
  </si>
  <si>
    <t>MEP-0349</t>
  </si>
  <si>
    <t>BOLSA STAND POUCH COLAGENER 6 PIÑA</t>
  </si>
  <si>
    <t>51PLPW01</t>
  </si>
  <si>
    <t>BLOOM PREWORKOUT PINK LIMONADE MX C/175</t>
  </si>
  <si>
    <t>MPA-0498</t>
  </si>
  <si>
    <t>L-CITRULINA MALATO</t>
  </si>
  <si>
    <t>MPA-0499</t>
  </si>
  <si>
    <t>L-CITRULINA</t>
  </si>
  <si>
    <t>MPA-0501</t>
  </si>
  <si>
    <t>MCT (TRIGLICERIDOS DE CADENA MEDIA)</t>
  </si>
  <si>
    <t>MPE-0351</t>
  </si>
  <si>
    <t>SABOR LIMONADA ROSA 862.73382</t>
  </si>
  <si>
    <t>MEP-0430</t>
  </si>
  <si>
    <t>Tapa VIOLETA 0404 R-89/400 grab BLOOM C/</t>
  </si>
  <si>
    <t>MES-0553</t>
  </si>
  <si>
    <t>Etiqueta Bloom PREWORK PINK LIMON 25PORC</t>
  </si>
  <si>
    <t>51PLPW02</t>
  </si>
  <si>
    <t>BLOOM PREWORKOUT PINK LIMONADE MX C/350</t>
  </si>
  <si>
    <t>MEP-0451</t>
  </si>
  <si>
    <t>Tarro BCO 750mL R-89 400</t>
  </si>
  <si>
    <t>MES-0594</t>
  </si>
  <si>
    <t>Etiqueta PREWORK PINK LIMON 50PORC</t>
  </si>
  <si>
    <t>MES-0595</t>
  </si>
  <si>
    <t>CAJA COLECTIVA IMPRESA BLOOM PREWORK 50</t>
  </si>
  <si>
    <t>51PLPW03</t>
  </si>
  <si>
    <t>BLOOM PREWORKOUT PINK LIMONADE 14 SACHET</t>
  </si>
  <si>
    <t>MES-0619</t>
  </si>
  <si>
    <t>CAJILLA BLOOM PREWORK 14 PORCIONES</t>
  </si>
  <si>
    <t>MEP-0459</t>
  </si>
  <si>
    <t>BOBINA BLOOM PREWORK 7g</t>
  </si>
  <si>
    <t>51PLSF01</t>
  </si>
  <si>
    <t>SIMIFX 8G C/15 SOBRES</t>
  </si>
  <si>
    <t>MPA-0507</t>
  </si>
  <si>
    <t>PREMEZ COLAGENO Y VIT. SIMIFX MX23311A25</t>
  </si>
  <si>
    <t>MEP-0447</t>
  </si>
  <si>
    <t>BOBINA GLASSPOLIFOIL SIMIFX 8G</t>
  </si>
  <si>
    <t>MES-0591</t>
  </si>
  <si>
    <t>CAJA IND SIMIFX 8g C/15 SOBRES</t>
  </si>
  <si>
    <t>MES-0592</t>
  </si>
  <si>
    <t>CAJA COLECTIVA SIMIFX 49.5X45.5X25.5CM</t>
  </si>
  <si>
    <t>51PLTF01</t>
  </si>
  <si>
    <t>TRUCOFFEE 340 g</t>
  </si>
  <si>
    <t>MPA-0028</t>
  </si>
  <si>
    <t>CAFE SOLUBLE</t>
  </si>
  <si>
    <t>MPD-0095</t>
  </si>
  <si>
    <t>Sabor café 21.9048</t>
  </si>
  <si>
    <t>MPD-0096</t>
  </si>
  <si>
    <t>Sabor chocolate codigo 826.70611</t>
  </si>
  <si>
    <t>MPA-0352</t>
  </si>
  <si>
    <t>CACAO EN POLVO</t>
  </si>
  <si>
    <t>MPA-0222</t>
  </si>
  <si>
    <t>BETA GLUCANO 70%</t>
  </si>
  <si>
    <t>MPA-0397</t>
  </si>
  <si>
    <t>TÉ VERDE (MATCHA)</t>
  </si>
  <si>
    <t>MEP-0177</t>
  </si>
  <si>
    <t>BOLSA STAND POUCH TruCoffee 340 g</t>
  </si>
  <si>
    <t>51PLVC01</t>
  </si>
  <si>
    <t>COLÁGENO SABOR VAINILLA BOLSA CON 600 g</t>
  </si>
  <si>
    <t>MPE-0327</t>
  </si>
  <si>
    <t>SABOR VAINILLA 17969P</t>
  </si>
  <si>
    <t>MEP-0363</t>
  </si>
  <si>
    <t>BOLSA STAND POUCH COLAGENO VAINILLA 600</t>
  </si>
  <si>
    <t>51TBAC01</t>
  </si>
  <si>
    <t>ACIDO FOLICO C/30 TABS AL NATURAL</t>
  </si>
  <si>
    <t>MES-0242</t>
  </si>
  <si>
    <t>ETIQUETA ÁCIDO FOLICO TABLETAS</t>
  </si>
  <si>
    <t>51TBAFS01</t>
  </si>
  <si>
    <t>ÁCIDO FÓLICO + HIERRO C/30 TABS SPRING V</t>
  </si>
  <si>
    <t>MEP-0473</t>
  </si>
  <si>
    <t>Frasco pastillero verde 100 ml R-38</t>
  </si>
  <si>
    <t>MES-0637</t>
  </si>
  <si>
    <t>ETIQ. ACIDO F.+HIERRO SPRING V. TABSC/30</t>
  </si>
  <si>
    <t>51TBAP01</t>
  </si>
  <si>
    <t>ÁCIDO FÓLICO / PROTEÍNA DE ARROZ</t>
  </si>
  <si>
    <t>MES-0463</t>
  </si>
  <si>
    <t>ETIQUETA ÁCIDO FÓLICO/ PROTEÍNA DE ARROZ</t>
  </si>
  <si>
    <t>51TBBCS01</t>
  </si>
  <si>
    <t>COLÁGENO + BIOTINA C/60 TABS SPRING VALL</t>
  </si>
  <si>
    <t>MES-0639</t>
  </si>
  <si>
    <t>ETIQ. COLAGENO+BIOTIN SPRING V. TABSC/60</t>
  </si>
  <si>
    <t>51TBBF02</t>
  </si>
  <si>
    <t>BIOFOLIC 400 / 60 TABS.</t>
  </si>
  <si>
    <t>MPA-0150</t>
  </si>
  <si>
    <t>PROTEINA DE SOYA CONCENTRADO AL 70%</t>
  </si>
  <si>
    <t>MES-0371</t>
  </si>
  <si>
    <t>ETIQUETA BIOFOLIC 400  60tab</t>
  </si>
  <si>
    <t>51TBBH01</t>
  </si>
  <si>
    <t>BIOVIT FOR MEN FRASCO CON 30 TABLETS</t>
  </si>
  <si>
    <t>MPA-0356</t>
  </si>
  <si>
    <t>BCAA (2:1:1)</t>
  </si>
  <si>
    <t>MPE-0041</t>
  </si>
  <si>
    <t>CELULOSA MODIFICADA KLUCEL NUTRA D</t>
  </si>
  <si>
    <t>MPE-0294</t>
  </si>
  <si>
    <t>CROSPOVIDONA</t>
  </si>
  <si>
    <t>MPA-0110</t>
  </si>
  <si>
    <t>L-ARGININA HCL</t>
  </si>
  <si>
    <t>MES-0450</t>
  </si>
  <si>
    <t>ETIQUETA BIOVIT FOR MEN 30 TABS</t>
  </si>
  <si>
    <t>MES-0249</t>
  </si>
  <si>
    <t>CAJA COLECTIVA 286 X 286X 202mm VIDRIO</t>
  </si>
  <si>
    <t>51TBBM01</t>
  </si>
  <si>
    <t>BIOVIT FOR WOMEN FRASCO CON 30 TABLETAS</t>
  </si>
  <si>
    <t>MPA-0130</t>
  </si>
  <si>
    <t>MACA EXTRACTO EN POLVO</t>
  </si>
  <si>
    <t>MPA-0068</t>
  </si>
  <si>
    <t>BIOFLAVONOIDES CITRICOS 25%</t>
  </si>
  <si>
    <t>MES-0451</t>
  </si>
  <si>
    <t>ETIQUETA BIOVIT FOR WOMEN 30 TABS</t>
  </si>
  <si>
    <t>51TBCA05</t>
  </si>
  <si>
    <t>CASTIN PLUSS C/50 TABS.</t>
  </si>
  <si>
    <t>MPA-0160</t>
  </si>
  <si>
    <t>RUSCO EXTRACTO SECO 10%</t>
  </si>
  <si>
    <t>Maquila privada</t>
  </si>
  <si>
    <t>MEP-0007</t>
  </si>
  <si>
    <t>BOBINA ALUMINIO CASTAÑO DE INDIAS</t>
  </si>
  <si>
    <t>MES-0130</t>
  </si>
  <si>
    <t>CAJA CASTAÑO DE INDIAS C/50 TABS.</t>
  </si>
  <si>
    <t>51TBCB01</t>
  </si>
  <si>
    <t>COMPLEJO B C/30 TABS. AL NATURAL</t>
  </si>
  <si>
    <t>MES-0243</t>
  </si>
  <si>
    <t>ETIQUETA COMPLEJO B TABLETAS</t>
  </si>
  <si>
    <t>51TBCBS01</t>
  </si>
  <si>
    <t>COMPLEJO B SPRING VALLEY C/30 TABS</t>
  </si>
  <si>
    <t>MES-0631</t>
  </si>
  <si>
    <t>ETIQ. COMPLEJO B SPRING V. TABS C/30</t>
  </si>
  <si>
    <t>51TBCG01</t>
  </si>
  <si>
    <t>COLAGENER C/60 TABS.</t>
  </si>
  <si>
    <t>HORA</t>
  </si>
  <si>
    <t>MPD-0104</t>
  </si>
  <si>
    <t>LACA AMARILLA Nº 5 D/C</t>
  </si>
  <si>
    <t>MES-0387</t>
  </si>
  <si>
    <t>ETIQUETA COLAGENER C/60 TABS</t>
  </si>
  <si>
    <t>51TBCMZS01</t>
  </si>
  <si>
    <t>CALCIO MAGNESIO ZINC C/60 TABS SPRING VA</t>
  </si>
  <si>
    <t>MES-0636</t>
  </si>
  <si>
    <t>ETIQ. CALCIO/Mg/Zn SPRING V. TABS C/60</t>
  </si>
  <si>
    <t>51TBCR01</t>
  </si>
  <si>
    <t>C-REVITAL KIDS FCO 50 TABS DE 800 mg</t>
  </si>
  <si>
    <t>MPA-0066</t>
  </si>
  <si>
    <t>PÉTALOS DE ROSA EN POLVO</t>
  </si>
  <si>
    <t>MPA-0065</t>
  </si>
  <si>
    <t>FLOR DE SAMBUCUS NIGRA</t>
  </si>
  <si>
    <t>MPD-0105</t>
  </si>
  <si>
    <t>LACA AMARILLA Nº 6 D/C</t>
  </si>
  <si>
    <t>MPD-0164</t>
  </si>
  <si>
    <t>SABOR NARANJA POLVO (PWD CGV 11793 P)</t>
  </si>
  <si>
    <t>MEP-0109</t>
  </si>
  <si>
    <t>FRASCO PASTILLERO 80 mL R-33</t>
  </si>
  <si>
    <t>MEP-0120</t>
  </si>
  <si>
    <t>TAPA R-33/400 FOIL ALUMINIO</t>
  </si>
  <si>
    <t>MES-0425</t>
  </si>
  <si>
    <t>ETIQUETA C-REVITAL KIDS 50 TABLETAS</t>
  </si>
  <si>
    <t>MES-0426</t>
  </si>
  <si>
    <t>CAJA INDIVIDUAL C-REVITAL KIDS 50 TABS</t>
  </si>
  <si>
    <t>MES-0432</t>
  </si>
  <si>
    <t>Caja colectiva C-Revital Kids</t>
  </si>
  <si>
    <t>51TBCV01</t>
  </si>
  <si>
    <t>C-VYM CON 30 TABLETAS MASTICABLES</t>
  </si>
  <si>
    <t>MES-0251</t>
  </si>
  <si>
    <t>ETIQUETA C-VYM 30 tabletas (Sustentable)</t>
  </si>
  <si>
    <t>51TBECBA01</t>
  </si>
  <si>
    <t>COMPLEJO B AL NATURAL C/20 TABS EFE</t>
  </si>
  <si>
    <t>MPE-0363</t>
  </si>
  <si>
    <t>PEG 3350 (polietilenglicol)</t>
  </si>
  <si>
    <t>MPE-0385</t>
  </si>
  <si>
    <t>SABOR FRESA 915.74222B FTF</t>
  </si>
  <si>
    <t>MEP-0449</t>
  </si>
  <si>
    <t>TAPA TUBO EFERVESCENTE BLANCA CON SILICA</t>
  </si>
  <si>
    <t>MEP-0450</t>
  </si>
  <si>
    <t>TUBO EFERVESCENTE</t>
  </si>
  <si>
    <t>MES-0586</t>
  </si>
  <si>
    <t>ETIQ. TAB EFER COMPLE. B 20TAB AL NATURA</t>
  </si>
  <si>
    <t>MES-0421</t>
  </si>
  <si>
    <t>INNER CAJILLA INDIVIDUAL</t>
  </si>
  <si>
    <t>51TBECGA01</t>
  </si>
  <si>
    <t>COLAGENO AL NATURAL C/20 TABS EF</t>
  </si>
  <si>
    <t>MPE-0389</t>
  </si>
  <si>
    <t>SABOR CEREZA 825.75763 FTF</t>
  </si>
  <si>
    <t>MES-0590</t>
  </si>
  <si>
    <t>ETIQ. TAB EFERVES COLAGENO C/20TAB</t>
  </si>
  <si>
    <t>51TBEKDA01</t>
  </si>
  <si>
    <t>VITAMINA K2 + D3 AL NATURAL C/20 TABS EF</t>
  </si>
  <si>
    <t>MPE-0388</t>
  </si>
  <si>
    <t>SABOR MANZANA VERDE 803.74552C FTF</t>
  </si>
  <si>
    <t>MES-0587</t>
  </si>
  <si>
    <t>ETIQ. TAB EFERVES VIT D3 + K2 C/20TAB</t>
  </si>
  <si>
    <t>51TBEMKA01</t>
  </si>
  <si>
    <t>KIDS MULTI AL NATURAL C/20 TABS EF</t>
  </si>
  <si>
    <t>51TBEVCS01</t>
  </si>
  <si>
    <t>VITAMINA C C/20 TABS EFER SPR. VALLEY</t>
  </si>
  <si>
    <t>MPA-0521</t>
  </si>
  <si>
    <t>CARBONATO DE CALCIO (Omyanutra 300 OG)</t>
  </si>
  <si>
    <t>MES-0633</t>
  </si>
  <si>
    <t>ETIQ. VIT. C SPRING V. TABS  EFER C/20</t>
  </si>
  <si>
    <t>MES-0645</t>
  </si>
  <si>
    <t>CAJA P/TUBO 184x175x124mm SPRING VALLE</t>
  </si>
  <si>
    <t>51TBEX01</t>
  </si>
  <si>
    <t>EXZON C/90 TABS.</t>
  </si>
  <si>
    <t>MPD-0106</t>
  </si>
  <si>
    <t>LACA MORADA</t>
  </si>
  <si>
    <t>MPD-0165</t>
  </si>
  <si>
    <t>SABOR UVA EN POLVO</t>
  </si>
  <si>
    <t>MES-0368</t>
  </si>
  <si>
    <t>ETIQUETA EXZON 90cap</t>
  </si>
  <si>
    <t>MES-0287</t>
  </si>
  <si>
    <t>CAJA EXZON 90 TABLETAS c/banco integrado</t>
  </si>
  <si>
    <t>51TBEX03</t>
  </si>
  <si>
    <t>FIBRA/BIOFLAV/LACTOB/VITAMINAS 90 TABS</t>
  </si>
  <si>
    <t>MES-0334</t>
  </si>
  <si>
    <t>CAJA FIBRA | BIOFLAV | LACTOB | VIT 90 T</t>
  </si>
  <si>
    <t>MES-0102</t>
  </si>
  <si>
    <t>BANCO INSERTO CAJA BIOFLAVONOIDES</t>
  </si>
  <si>
    <t>MEP-0333</t>
  </si>
  <si>
    <t>BOBINA ALUMINIO Bioflavonoides</t>
  </si>
  <si>
    <t>51TBKY01</t>
  </si>
  <si>
    <t>COMPLETE KIDDY 60 TABS</t>
  </si>
  <si>
    <t>MES-0464</t>
  </si>
  <si>
    <t>ETIQUETA COMPLETE KIDDY</t>
  </si>
  <si>
    <t>51TBLC01</t>
  </si>
  <si>
    <t>COLAGENO+VITAMINA C 60 TABS</t>
  </si>
  <si>
    <t>MES-0660</t>
  </si>
  <si>
    <t>ETIQ. LONGEVITAL COLÁG. VIT. C C/60 TABS</t>
  </si>
  <si>
    <t>51TBMC01</t>
  </si>
  <si>
    <t>MULTILYTE COCO C/20 TABS EFER</t>
  </si>
  <si>
    <t>MPE-0371</t>
  </si>
  <si>
    <t>SABOR COCO EN POLVO (832.70470B)</t>
  </si>
  <si>
    <t>MES-0606</t>
  </si>
  <si>
    <t>ETIQUETA MULTILYTE COCO C/20 TABS</t>
  </si>
  <si>
    <t>MES-0609</t>
  </si>
  <si>
    <t>CHAROLA CON 10 ESPACIOS MULTILYTE</t>
  </si>
  <si>
    <t>MES-0613</t>
  </si>
  <si>
    <t>INSERTO P/CAJA MULTILYTE TAB. EFERVES</t>
  </si>
  <si>
    <t>MES-0610</t>
  </si>
  <si>
    <t>CAJA COLECTIVA MULTILYTE</t>
  </si>
  <si>
    <t>51TBME01</t>
  </si>
  <si>
    <t>MEM-EH C/30 TABS</t>
  </si>
  <si>
    <t>MPA-0133</t>
  </si>
  <si>
    <t>MELATONINA</t>
  </si>
  <si>
    <t>MPD-0246</t>
  </si>
  <si>
    <t>LACA VERDE GOC - 119</t>
  </si>
  <si>
    <t>MES-0357</t>
  </si>
  <si>
    <t>ETIQUETA MEM-EH  30 tabletas</t>
  </si>
  <si>
    <t>51TBME03</t>
  </si>
  <si>
    <t>MEM-EH C/45 TABS</t>
  </si>
  <si>
    <t>MES-0600</t>
  </si>
  <si>
    <t>ETIQUETA MEM-EH 45 tab</t>
  </si>
  <si>
    <t>51TBMF01</t>
  </si>
  <si>
    <t>MULTILYTE FRESA KIWI C/20 TABS EFER</t>
  </si>
  <si>
    <t>MES-0607</t>
  </si>
  <si>
    <t>ETIQUETA MULTILYTE FRESA KIWI C/20 TABS</t>
  </si>
  <si>
    <t>51TBML01</t>
  </si>
  <si>
    <t>MULTILYTE LIMONADA C/20 TABS EFER</t>
  </si>
  <si>
    <t>MPE-0372</t>
  </si>
  <si>
    <t>SABOR LIMONADA ROSA C/ENM (862.73382C)</t>
  </si>
  <si>
    <t>MES-0608</t>
  </si>
  <si>
    <t>ETIQUETA MULTILYTE LIMONADA C/20 TABS</t>
  </si>
  <si>
    <t>51TBMM01</t>
  </si>
  <si>
    <t>MULTILYTE MIX 4 SABORES</t>
  </si>
  <si>
    <t>51TBMC02</t>
  </si>
  <si>
    <t>MULTILYTE COCO C/20 TABS EFER MIX ST</t>
  </si>
  <si>
    <t>51TBMF02</t>
  </si>
  <si>
    <t>MULTILYTE FRESA KIWI 20 TABS EFER MIX ST</t>
  </si>
  <si>
    <t>51TBML02</t>
  </si>
  <si>
    <t>MULTILYTE LIMONADA C/20 TABS EFER MIX ST</t>
  </si>
  <si>
    <t>51TBMN02</t>
  </si>
  <si>
    <t>MULTILYTE NARANJA C/20 TABS EFER MIX ST</t>
  </si>
  <si>
    <t>MES-0620</t>
  </si>
  <si>
    <t>CAJILLA MULTILYTE MIX 4 SABORES</t>
  </si>
  <si>
    <t>MES-0622</t>
  </si>
  <si>
    <t>CAJA COLECTIVA MULTILYTE MIX 4 SABORES</t>
  </si>
  <si>
    <t>51TBMN01</t>
  </si>
  <si>
    <t>MULTILYTE NARANJA C/20 TABS EFER</t>
  </si>
  <si>
    <t>MES-0605</t>
  </si>
  <si>
    <t>ETIQUETA MULTILYTE NARANJA C/20 TABS</t>
  </si>
  <si>
    <t>51TBMVA01</t>
  </si>
  <si>
    <t>MULTIVITAMINICO AL NATURAL C/20 TABS EFE</t>
  </si>
  <si>
    <t>MPE-0374</t>
  </si>
  <si>
    <t>BICARBONADO DE SODIO (EFFERSODA)</t>
  </si>
  <si>
    <t>MPE-0377</t>
  </si>
  <si>
    <t>SABOR DURAZNO 889.70690 FTF</t>
  </si>
  <si>
    <t>MES-0585</t>
  </si>
  <si>
    <t>ETIQ. TAB EFERVES MULTIVITAMINICO C/20TB</t>
  </si>
  <si>
    <t>51TBMZ01</t>
  </si>
  <si>
    <t>TABLETAS EFER MAGNESIO ZINC 4g</t>
  </si>
  <si>
    <t>MEP-0443</t>
  </si>
  <si>
    <t>TUBO PARA TAB EFERVES CON TAPA Y SILICA</t>
  </si>
  <si>
    <t>MES-0584</t>
  </si>
  <si>
    <t>ETIQ. TAB EFER MAGNESIO 20TAB AL NATURAL</t>
  </si>
  <si>
    <t>51TBPF01</t>
  </si>
  <si>
    <t>PLENIFORM 40 /30 TABS.</t>
  </si>
  <si>
    <t>MPA-0019</t>
  </si>
  <si>
    <t>BARBASCO EN POLVO SANITIZADO</t>
  </si>
  <si>
    <t>MPA-0025</t>
  </si>
  <si>
    <t>BLACHK COHOSH EXT SECO 2.5 CIMIFUGA</t>
  </si>
  <si>
    <t>MPA-0101</t>
  </si>
  <si>
    <t>ISOFLAVONA DE SOYA EXTRACTO SECO AL 40%</t>
  </si>
  <si>
    <t>MPD-0224</t>
  </si>
  <si>
    <t>LACA AZUL No. 1</t>
  </si>
  <si>
    <t>MEP-0013</t>
  </si>
  <si>
    <t>BOBINA ALUMINIO PLENIFORM 40</t>
  </si>
  <si>
    <t>MES-0049</t>
  </si>
  <si>
    <t>CAJA PLENIFORM 40 C/30 TABS.</t>
  </si>
  <si>
    <t>51TBTM01</t>
  </si>
  <si>
    <t>TAMARIN-LX /30 CAPS.</t>
  </si>
  <si>
    <t>MPA-0219</t>
  </si>
  <si>
    <t>TAMARINDO EN POLVO SANITIZADO</t>
  </si>
  <si>
    <t>MPA-0220</t>
  </si>
  <si>
    <t>CIRUELA EN POLVO SANITIZADO</t>
  </si>
  <si>
    <t>MPA-0264</t>
  </si>
  <si>
    <t>SENOSIDOS EXTRACTO SECO 60%</t>
  </si>
  <si>
    <t>MES-0370</t>
  </si>
  <si>
    <t>ETIQUETA TAMARIN LX 30 cap</t>
  </si>
  <si>
    <t>51TBTM05</t>
  </si>
  <si>
    <t>TAMARIN-LX /45 CAPS.</t>
  </si>
  <si>
    <t>MES-0602</t>
  </si>
  <si>
    <t>ETIQUETA TAMARIN LX 45 cap</t>
  </si>
  <si>
    <t>51TBVB01</t>
  </si>
  <si>
    <t>VITAMINA B12 C/30 TABS AL NATURAL</t>
  </si>
  <si>
    <t>MES-0246</t>
  </si>
  <si>
    <t>ETIQUETA VITAMINA B12 TABLETAS</t>
  </si>
  <si>
    <t>51TBVCA01</t>
  </si>
  <si>
    <t>VITAMINA C AL NATURAL C/20 TABS EFERV.</t>
  </si>
  <si>
    <t>MES-0589</t>
  </si>
  <si>
    <t>ETIQ. TAB EFERV VIT. C  20TAB AL NATURAL</t>
  </si>
  <si>
    <t>51TBVCS01</t>
  </si>
  <si>
    <t>VITAMINA C C/60 TABS SPRING VALLEY</t>
  </si>
  <si>
    <t>MES-0641</t>
  </si>
  <si>
    <t>ETIQ. VIT. C SPRING V. TABS C/60</t>
  </si>
  <si>
    <t>51TBVDS01</t>
  </si>
  <si>
    <t>VITAMINA D3 C/30 TABS SPRING VALLEY</t>
  </si>
  <si>
    <t>MES-0632</t>
  </si>
  <si>
    <t>ETIQ. VITAMIA D3 SPRING V. TABS C/30</t>
  </si>
  <si>
    <t>51TBVK01</t>
  </si>
  <si>
    <t>VITAMINA C Y BIOFLAVONOIDES FCO/60 TABS</t>
  </si>
  <si>
    <t>MES-0470</t>
  </si>
  <si>
    <t>ETIQUETA VITAMINA C Y BIOFLAVONOIDES</t>
  </si>
  <si>
    <t>51TBVRS01</t>
  </si>
  <si>
    <t>VIT B12 + REMOLACHA C/30 TABS SPRING VAL</t>
  </si>
  <si>
    <t>MES-0638</t>
  </si>
  <si>
    <t>ETIQ. VIT. B12+REMO. SPRING V. TABS C/30</t>
  </si>
  <si>
    <t>51TBZA01</t>
  </si>
  <si>
    <t>VITAMINA C, D, Zn Y ACEROLA FCO C/30 TAB</t>
  </si>
  <si>
    <t>MPA-0316</t>
  </si>
  <si>
    <t>ACEROLA EN POLVO</t>
  </si>
  <si>
    <t>MES-0465</t>
  </si>
  <si>
    <t>ETIQUETA VIT.C, D, Zn Y ACEROLA</t>
  </si>
  <si>
    <t>51TBZN01</t>
  </si>
  <si>
    <t>ZINC C/30 TABS AL NATURAL</t>
  </si>
  <si>
    <t>MES-0247</t>
  </si>
  <si>
    <t>ETIQUETA ZINC TABLETAS</t>
  </si>
  <si>
    <t>Descripción</t>
  </si>
  <si>
    <t>LT</t>
  </si>
  <si>
    <t>Proveedor</t>
  </si>
  <si>
    <t>Tipo</t>
  </si>
  <si>
    <t/>
  </si>
  <si>
    <t>Aspen Labs</t>
  </si>
  <si>
    <t>MATERIA PRIMA</t>
  </si>
  <si>
    <t>HCQ INGREDIENTES PARA LA INDUSTRIA ALIMENTICIA, S.A. DE C.V.</t>
  </si>
  <si>
    <t>BIOCAPS DE MEXICO SA DE CV</t>
  </si>
  <si>
    <t>LINDY PHARMA</t>
  </si>
  <si>
    <t>INDUSTRIAS DE NUTRACEUTICOS</t>
  </si>
  <si>
    <t>MAQUILA</t>
  </si>
  <si>
    <t>COMERCIALIZADORA NEFUR</t>
  </si>
  <si>
    <t>MATERIAL DE EMPAQUE</t>
  </si>
  <si>
    <t>XIOMARA GONZALEZ LOPEZ</t>
  </si>
  <si>
    <t>CAPSUTEC DE MEXICO SA DE CV</t>
  </si>
  <si>
    <t>BEMIS PACKAGING MÉXICO SA DE CV</t>
  </si>
  <si>
    <t>EXTRUPACK SA DE CV</t>
  </si>
  <si>
    <t>POLIMEROS ENVASES Y TAPAS TAPATIOS</t>
  </si>
  <si>
    <t>GRUPO ARCO IRIS PLASTICOS, S.A. DE C.V.</t>
  </si>
  <si>
    <t>FORMFLEX, S.A. DE C.V.</t>
  </si>
  <si>
    <t>ALSOMA INTERNACIONAL S.A. DE C.V.</t>
  </si>
  <si>
    <t>COPALU INSUMOS SA DE CV</t>
  </si>
  <si>
    <t>COSMEPACK SA DE CV</t>
  </si>
  <si>
    <t>EMPAQUES MPK SAPI DE CV</t>
  </si>
  <si>
    <t>INDUSTRIAS BOGRI SA DE CV</t>
  </si>
  <si>
    <t>HUGO EDUARDO REMUS CORBY</t>
  </si>
  <si>
    <t>WEIHAI ONE TWO ONE PLASTIC PACKAGING</t>
  </si>
  <si>
    <t>ALBANY CREA SA DE CV</t>
  </si>
  <si>
    <t>sin proveedor</t>
  </si>
  <si>
    <t xml:space="preserve">POLIMEROS ENVASES Y TAPAS TAPATIOS                                                                                                                                                                                                                            </t>
  </si>
  <si>
    <t>CONVERTIDORA GMV</t>
  </si>
  <si>
    <t>Imprenta Comercial el debate SA DE CV</t>
  </si>
  <si>
    <t>YADIRA TERRONES MENDOZA</t>
  </si>
  <si>
    <t>GRUPO MAYAPACK SA DE CV</t>
  </si>
  <si>
    <t>CLIFTON PACKAGING SA DE CV</t>
  </si>
  <si>
    <t>EDITORIAL MATRO</t>
  </si>
  <si>
    <t>LILIANA VAZQUEZ HERNANDEZ</t>
  </si>
  <si>
    <t>SG FLEXO SA DE CV</t>
  </si>
  <si>
    <t>ETIQUETAS ELECTRONICAS DE OCCIDENTE SA DE CV</t>
  </si>
  <si>
    <t>ETIPRESS DE MEXICO</t>
  </si>
  <si>
    <t>INDUPLAST DE OCCIDENTE S.A. DE C.V.</t>
  </si>
  <si>
    <t>CYNTHIA ELIZABETH SALCEDO</t>
  </si>
  <si>
    <t>ROTA IMPRESOS NUEVA GALICIA, S.A. de C.V.</t>
  </si>
  <si>
    <t>EXCELFORM SA DE CV</t>
  </si>
  <si>
    <t>N/A</t>
  </si>
  <si>
    <t>ENZIMAS Y PRODUCTOS QUIMICOS S.A. DE C.V.</t>
  </si>
  <si>
    <t xml:space="preserve">PRONAQUIM SA DE CV                                                              </t>
  </si>
  <si>
    <t>SUMINISTROS HERBOLARIOS Y QUIMICOS, S.A. DE C.V.</t>
  </si>
  <si>
    <t>FTF INOVATIV SA DE CV</t>
  </si>
  <si>
    <t>FLAVORS CGV INTERNACIONAL S.A DE C.V</t>
  </si>
  <si>
    <t>ASTROQUIM, S.A. DE C.V.</t>
  </si>
  <si>
    <t>CAFE TOSTADO DE EXPORTACIÓN SA DE CV</t>
  </si>
  <si>
    <t xml:space="preserve">ADYCHEM S. DE R.L. DE C.V.                                                      </t>
  </si>
  <si>
    <t>ROSA ELENA DUEÑAS</t>
  </si>
  <si>
    <t>MOLECULAS FINAS DE MEXICO S.A DE .C.V</t>
  </si>
  <si>
    <t>QUANTUM NATURA S.A DE C.V.</t>
  </si>
  <si>
    <t>GCAB COMPANY S.A. DE C.V.</t>
  </si>
  <si>
    <t>NUTRIPROTEOMICS SA DE CV</t>
  </si>
  <si>
    <t>SALUBRITE MEXICO S DE RL DE CV</t>
  </si>
  <si>
    <t>CAROLINA PEREZ GOMEZ</t>
  </si>
  <si>
    <t>GIVAUDAN DE MEXICO</t>
  </si>
  <si>
    <t>TECNOLOGIAS APLICADAS LEBEN SA DE CV</t>
  </si>
  <si>
    <t>POLIKIMEX</t>
  </si>
  <si>
    <t>ALMACEN DE DROGAS LA PAZ S.A DE C.V.</t>
  </si>
  <si>
    <t>CENTRAL DE PRODUCTOS QUIMICOS S.A DE C.V.</t>
  </si>
  <si>
    <t>0</t>
  </si>
  <si>
    <t>SAFE IBEROAMERICANA, S.A. DE C.V.</t>
  </si>
  <si>
    <t>NEXIRA S.A. DE C.V</t>
  </si>
  <si>
    <t>MASTERSENSE</t>
  </si>
  <si>
    <t>JAIDEV</t>
  </si>
  <si>
    <t>PHARMACHEM SA DE CV</t>
  </si>
  <si>
    <t>MTEX MEXICO S. DE R.L. DE C.V.</t>
  </si>
  <si>
    <t>SANITIZADOS MEZCLAS Y MOLIENAS DE MEXICO</t>
  </si>
  <si>
    <t>MEXALC, S.A. DE C.V.</t>
  </si>
  <si>
    <t>MYA LABS SA DE CV</t>
  </si>
  <si>
    <t>2G NUTRITION SAS DE CV</t>
  </si>
  <si>
    <t>DSM NUTRITIONAL PRODUCTS MEXICO SA DE CV</t>
  </si>
  <si>
    <t>MORCHEMIE S.A. DE C.V.</t>
  </si>
  <si>
    <t>DANISCO MEXICANA SA DE CV</t>
  </si>
  <si>
    <t xml:space="preserve">PKR INDUSTRIAL SA DE CV                                                         </t>
  </si>
  <si>
    <t>BIONUTRIENTS GLOBAL</t>
  </si>
  <si>
    <t>CHEMICO ESPECIALIDADES QUIMICAS S.A DE C.V</t>
  </si>
  <si>
    <t>SYRSA QUIMICOS DE MEXICO, S.A. DE C.V.</t>
  </si>
  <si>
    <t>CORPORATIVO MEXINGREDIENT INTERNACIONAL SA DE CV</t>
  </si>
  <si>
    <t>ALQUIMIA MEXICANA S DE RL</t>
  </si>
  <si>
    <t>ADITIVES &amp; COLORS S.A. DE C.V.</t>
  </si>
  <si>
    <t>GO'D GHUSTAN S. A DE C.V</t>
  </si>
  <si>
    <t>MULTISABORES S.A DE C.V</t>
  </si>
  <si>
    <t>IBERCHEM MEXICO S.A DE C.V</t>
  </si>
  <si>
    <t>PROBAMEX S.A. DE C.V.</t>
  </si>
  <si>
    <t>JOSE GALLARDO JIMENEZ</t>
  </si>
  <si>
    <t>COMERCIAL DE MERCANCIAS SELECTAS DE GUADALAJARA SA DE CV</t>
  </si>
  <si>
    <t>ALFAMEX INDUSTRIAL S.A DE C.V.</t>
  </si>
  <si>
    <t>ADYCHEM S DE RL DE CV</t>
  </si>
  <si>
    <t>ASHLAND CHEMICAL DE MÉXICO SA DE CV</t>
  </si>
  <si>
    <t>VANDYCK DISTRIBUCIONES S.A DE C.V.</t>
  </si>
  <si>
    <t>ANDRES VIVAR ABURTO</t>
  </si>
  <si>
    <t xml:space="preserve">DVA MEXICANA S.A DE CV. </t>
  </si>
  <si>
    <t>COLOR CON DE MEXICO S. DE R.L. DE C.V.</t>
  </si>
  <si>
    <t>PRODUCTOS QUIMICOS MRC S.A DE C.V</t>
  </si>
  <si>
    <t xml:space="preserve">FTF INOVATIV SA DE CV                                                           </t>
  </si>
  <si>
    <t>Código</t>
  </si>
  <si>
    <t xml:space="preserve">Presentacion </t>
  </si>
  <si>
    <t xml:space="preserve">Cliente </t>
  </si>
  <si>
    <t>Familia</t>
  </si>
  <si>
    <t>Tam lote</t>
  </si>
  <si>
    <t>Conteo</t>
  </si>
  <si>
    <t>Granel</t>
  </si>
  <si>
    <t>costo</t>
  </si>
  <si>
    <t>Caducidad</t>
  </si>
  <si>
    <t>Column13</t>
  </si>
  <si>
    <t>Column14</t>
  </si>
  <si>
    <t>TABLETAS</t>
  </si>
  <si>
    <t>Marca propia</t>
  </si>
  <si>
    <t>Marca Propia</t>
  </si>
  <si>
    <t>BOLSA</t>
  </si>
  <si>
    <t>CAPSULA BLANDA</t>
  </si>
  <si>
    <t>SOBRES</t>
  </si>
  <si>
    <t>Maquila</t>
  </si>
  <si>
    <t>CAPSULAS</t>
  </si>
  <si>
    <t>JARABE</t>
  </si>
  <si>
    <t>51CPTR01</t>
  </si>
  <si>
    <t>TAMARIN-LX INNER CON 6 FRASCOS DE 30 CAP</t>
  </si>
  <si>
    <t>GEL</t>
  </si>
  <si>
    <t>Bloom</t>
  </si>
  <si>
    <t>TARRO</t>
  </si>
  <si>
    <t>TABLETA EFERVECENTE</t>
  </si>
  <si>
    <t>Multilyte</t>
  </si>
  <si>
    <t>Multiblue</t>
  </si>
  <si>
    <t>Hidra2Go</t>
  </si>
  <si>
    <t>Walmart</t>
  </si>
  <si>
    <t>51TGVA01</t>
  </si>
  <si>
    <t>VANESIR DUO PACK</t>
  </si>
  <si>
    <t>51TBVA01</t>
  </si>
  <si>
    <t>VANESIR /45 TABS.</t>
  </si>
  <si>
    <t>51TBCK03</t>
  </si>
  <si>
    <t>C-KIDS C/30 TABS.</t>
  </si>
  <si>
    <t>51CPDM01</t>
  </si>
  <si>
    <t>DIAMIVYM C/30 CAPS</t>
  </si>
  <si>
    <t>51CPQR01</t>
  </si>
  <si>
    <t>QUERCETINA CAPS 500MG C/60</t>
  </si>
  <si>
    <t>51GLVA02</t>
  </si>
  <si>
    <t>VANESIR GEL 50 G</t>
  </si>
  <si>
    <t>51TBPK01</t>
  </si>
  <si>
    <t>PROBIO KIDS / 30 TABS.</t>
  </si>
  <si>
    <t>51TBCA01</t>
  </si>
  <si>
    <t>CASTIN /50 TABS.</t>
  </si>
  <si>
    <t>51PLCCH01</t>
  </si>
  <si>
    <t>COLÁGENO SABOR CHOCOLATE BOLSA CON 300 g</t>
  </si>
  <si>
    <t>51CPCQ01</t>
  </si>
  <si>
    <t>CO-Q10 FRASCO CON 30 CAPSULAS</t>
  </si>
  <si>
    <t>51PLCB01</t>
  </si>
  <si>
    <t>C-BOOST CAJA CON 10 SOBRES DE 8G</t>
  </si>
  <si>
    <t>51PLCB02</t>
  </si>
  <si>
    <t>C-BOOST MANDARINA CAJA C/30 SOBRES DE 8</t>
  </si>
  <si>
    <t>Nombre</t>
  </si>
  <si>
    <t>TIPO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</si>
  <si>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</si>
  <si>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</si>
  <si>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</si>
  <si>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</si>
  <si>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</si>
  <si>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</si>
  <si>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</si>
  <si>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</si>
  <si>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</si>
  <si>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</si>
  <si>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</si>
  <si>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</si>
  <si>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51PLAB03</t>
  </si>
  <si>
    <t>ABLAZOR CAJA CON 30 SOBRES 10G ECUADOR</t>
  </si>
  <si>
    <t>ASPEN LABS</t>
  </si>
  <si>
    <t>51PLAB04</t>
  </si>
  <si>
    <t>ABLAZOR CAJA C/30 SOBRES CON 10G CARICAM</t>
  </si>
  <si>
    <t>51PLAB08</t>
  </si>
  <si>
    <t>ABLAZOR SOBRE CON 10 G PERU</t>
  </si>
  <si>
    <t>LABORATORIO ELMOR MEXICO</t>
  </si>
  <si>
    <t>CART ACTION</t>
  </si>
  <si>
    <t>CART MAX</t>
  </si>
  <si>
    <t>C-BOOST NF CAJA CON 10 SOBRES DE 6G</t>
  </si>
  <si>
    <t>GRISI HNOS</t>
  </si>
  <si>
    <t>C-BOOST NF CAJA CON 15 SOBRES DE 6G</t>
  </si>
  <si>
    <t>C-BOOST NF CAJA CON 30 SOBRES DE 6G</t>
  </si>
  <si>
    <t>CBOOST BOTANICALS CAJA CON 10 SOBRES DE 5G</t>
  </si>
  <si>
    <t>CBOOST KIDS CAJA CON 10 SOBRES DE 6G</t>
  </si>
  <si>
    <t>CBOOST MAGNESIO CAJA CON 10 SOBRES DE 5G</t>
  </si>
  <si>
    <t>51CPAZ05</t>
  </si>
  <si>
    <t>AZ VITE C/2 CAPS MM</t>
  </si>
  <si>
    <t>BOREAL</t>
  </si>
  <si>
    <t>AZ VITE C/30 CAPS</t>
  </si>
  <si>
    <t>AZ VITE C/90 CAPS</t>
  </si>
  <si>
    <t>WU NUTRITION BRILLA C/120 CAPS</t>
  </si>
  <si>
    <t>WU NUTRITION</t>
  </si>
  <si>
    <t>WU NUTRITION PAZ C/120 CAPS</t>
  </si>
  <si>
    <t>WU NUTRITION QUERIDA C/120 CAPS</t>
  </si>
  <si>
    <t>SIMI FX C/15 SOBRES</t>
  </si>
  <si>
    <t>LABORATORIOS BEST</t>
  </si>
  <si>
    <t>GELASIMI C/15 SOBRES</t>
  </si>
  <si>
    <t>HIDRA2GO NARANJA MANDARINA 10 S. DE 6g P</t>
  </si>
  <si>
    <t>LIFOODS SA DE CV</t>
  </si>
  <si>
    <t xml:space="preserve">HIDRA2GO LIMA LIMÓN 10 S. DE 6 G C/U PT </t>
  </si>
  <si>
    <t>HIDRA2GO FRESA 10 SOBRES DE 10 6 G C/U P</t>
  </si>
  <si>
    <t>HIDRA2GO FRESA KIWI 10 SOBRES DE 10 6 G C/U P</t>
  </si>
  <si>
    <t>HIDRA2GO UVA 10 SOBRES DE 10 6 G C/U P</t>
  </si>
  <si>
    <t>HIDRA2GO MORA AZUL 10 SOBRES DE 10 6 G C/U P</t>
  </si>
  <si>
    <t>HIDRA2GO KIDS NARANJA MANDARINA 10 SOBRES DE 6G</t>
  </si>
  <si>
    <t>HIDRA2GO KIDS MANZANA 10 SOBRES DE 6G</t>
  </si>
  <si>
    <t>HIDRA2GO KIDS MORA AZUL 10 SOBRES DE 6G</t>
  </si>
  <si>
    <t>HIDRA2GO FRESA 50 PORCIONES DE 10G C/U P</t>
  </si>
  <si>
    <t>HIDRA2GO FRESA KIWI 50 PORCIONES DE 10G C/U P</t>
  </si>
  <si>
    <t>HIDRA2GO LIMA LIMÓN 50 PORCIONES DE 10G C/U P</t>
  </si>
  <si>
    <t>HIDRA2GO MORA AZUL 50 PORCIONES DE 10G C/U P</t>
  </si>
  <si>
    <t>HIDRA2GO FRESA USA</t>
  </si>
  <si>
    <t>DUMOLABS</t>
  </si>
  <si>
    <t>DUMOLABS ELECTROLITOS CITRUS CAJ C/30</t>
  </si>
  <si>
    <t>DUMOLABS ELECTROLITOS NARANJA CAJ C/30</t>
  </si>
  <si>
    <t>DUMOLABS ELECTROLITOS SANDIA CAJ C/30</t>
  </si>
  <si>
    <t>DUMOLABS DELTA NIGHT C/60 CAPS</t>
  </si>
  <si>
    <t>DUMOLABS FOCUS BOOST C/60 CAPS</t>
  </si>
  <si>
    <t>DUMOLABS FOCUS BOOST BLACK C/60 CAPS</t>
  </si>
  <si>
    <t>DUMOLABS OMEGA 3 KRILL CAPSULA BLANDA 60</t>
  </si>
  <si>
    <t xml:space="preserve">KPS COMERCIALIZADORA SA DE CV </t>
  </si>
  <si>
    <t>MULTIBLUE COMPLEJO B 30 CAPS PT</t>
  </si>
  <si>
    <t>MULTIBLUE BERBERINA 120 CAPS PT</t>
  </si>
  <si>
    <t>MULTIBLUE MAGNESIO 60 CAPS PT</t>
  </si>
  <si>
    <t>MULTIBLUE MAGNESIO 120 CAPS PT</t>
  </si>
  <si>
    <t>MULTIBLUE OMEGA 3 60 CAPS PT</t>
  </si>
  <si>
    <t>MULTIBLUE COLAGENO 60 CAPS PT</t>
  </si>
  <si>
    <t xml:space="preserve">BLOOM GREENS MANGO TARRO C/145g </t>
  </si>
  <si>
    <t>BLOOM GREENS MANGO TARRO C/14 SACHETS</t>
  </si>
  <si>
    <t>BLOOM GREENS FRUTOS ROJOS TARRO C/145g</t>
  </si>
  <si>
    <t>BLOOM GREENS FRUTOS ROJOS C/14 SACHETS</t>
  </si>
  <si>
    <t>BLOOM GREENS FRUTOS ROJOS TARRO C/289g</t>
  </si>
  <si>
    <t xml:space="preserve">BLOOM GREENS FRESA-KIWI 145g  </t>
  </si>
  <si>
    <t>BLOOM GREENS FRESA-KIWI 14 PORCIONES</t>
  </si>
  <si>
    <t>BLOOM MX MANGO-MARACUYÁ 20 SACHETS</t>
  </si>
  <si>
    <t>N25006</t>
  </si>
  <si>
    <t>BLOOM GREENS Variety Pack 15 sachets</t>
  </si>
  <si>
    <t>BLOOM PRE WORKOUT 25</t>
  </si>
  <si>
    <t>BLOOM PRE WORKOUT 50</t>
  </si>
  <si>
    <t>BLOOM PreWorkout Sachets</t>
  </si>
  <si>
    <t>N25005</t>
  </si>
  <si>
    <t>Bloom Proteína Vegetal</t>
  </si>
  <si>
    <t>BLOOM Colostrum 25 ct</t>
  </si>
  <si>
    <t>BLOOM Colostrum 50 ct</t>
  </si>
  <si>
    <t>BLOOM Creatina 40 ct s/sabor</t>
  </si>
  <si>
    <t>BLOOM Creatina 40 ct c/sabor</t>
  </si>
  <si>
    <t>BLOOM Creatina Sachets s/sabor</t>
  </si>
  <si>
    <t>BLOOM Creatina Sachets c/sabor</t>
  </si>
  <si>
    <t>BLOOM Creatina 80 ct c/sabor</t>
  </si>
  <si>
    <t>MULTILYTE Electrolitos Coco</t>
  </si>
  <si>
    <t>MULTILYTE Electrolitos Fresa Kiwi</t>
  </si>
  <si>
    <t>MULTILYTE Electrolitos Limón</t>
  </si>
  <si>
    <t>MULTILYTE Electrolitos Naranja</t>
  </si>
  <si>
    <t>MULTILYTE Electrolitos 4-PACK</t>
  </si>
  <si>
    <t>SPRING VALLEY Complejo B</t>
  </si>
  <si>
    <t>SPRING VALLEY Vitamina C</t>
  </si>
  <si>
    <t>SPRING VALLEY Vitamina D3</t>
  </si>
  <si>
    <t>SPRING VALLEY Probióticos Woman</t>
  </si>
  <si>
    <t>SPRING VALLEY Vitamina C efe</t>
  </si>
  <si>
    <t>SPRING VALLEY Colágeno 300gr</t>
  </si>
  <si>
    <t>SPRING VALLEY Colágeno 300gr + Vit C + Vit D3</t>
  </si>
  <si>
    <t>SPRING VALLEY Colágeno 300gr + Biotina</t>
  </si>
  <si>
    <t>SPRING VALLEY Ácido Fólico + Hierro</t>
  </si>
  <si>
    <t>SPRING VALLEY Probióticos 25b</t>
  </si>
  <si>
    <t>SPRING VALLEY Calcio + Magneiso + Zinc</t>
  </si>
  <si>
    <t>SPRING VALLEY Vitamina B12 + Remolacha</t>
  </si>
  <si>
    <t>SPRING VALLEY Colágeno + Biotina tab</t>
  </si>
  <si>
    <t>51TBGBS01</t>
  </si>
  <si>
    <t>SPRING VALLEY Ginkgo Biloba</t>
  </si>
  <si>
    <t>N25031</t>
  </si>
  <si>
    <t>Magnesio Polvo 25/50 ct</t>
  </si>
  <si>
    <t>N25032</t>
  </si>
  <si>
    <t>Magnesio Polvo Sachets</t>
  </si>
  <si>
    <t>AL NATURAL TAB EFER MAGNESIO ZINC 4g</t>
  </si>
  <si>
    <t>AL NATURAL VITAMINA C C/20 TABS EFERV.</t>
  </si>
  <si>
    <t>AL NATURAL MULTIVITAMINICO C/20 TABS EFE</t>
  </si>
  <si>
    <t>AL NATURAL COMPLEJO B C/20 TABS EFE</t>
  </si>
  <si>
    <t>AL NATURAL MULTI KIDS C/20 TABS EFE</t>
  </si>
  <si>
    <t>AL NATURAL COLAGENO C/20 TABS EFE</t>
  </si>
  <si>
    <t>AL NATURAL K2+D3 C/20 TABS EFE</t>
  </si>
  <si>
    <t>N25033</t>
  </si>
  <si>
    <t>MULTISport</t>
  </si>
  <si>
    <t>MARCA PROPIA</t>
  </si>
  <si>
    <t>BIOMIRAL</t>
  </si>
  <si>
    <t>KAMINA C/60 CAPS</t>
  </si>
  <si>
    <t>BIODIOLA 30 CAPS</t>
  </si>
  <si>
    <t>BIODIOLA 60 CAPS</t>
  </si>
  <si>
    <t xml:space="preserve">VITAMINA A 270 MG C/30 CAPSULAS BLANDAS </t>
  </si>
  <si>
    <t xml:space="preserve">FIBOTAX 10g C/30 SOBRES      </t>
  </si>
  <si>
    <t xml:space="preserve">C-REVITAL CAJA C/11 SOBRES DE 9 g C/U </t>
  </si>
  <si>
    <t xml:space="preserve">51TBCR01 </t>
  </si>
  <si>
    <t>BENAVIDES</t>
  </si>
  <si>
    <t xml:space="preserve">MIEL/PROPOLEO/MENTA Y EUCALIPTO 240ML  </t>
  </si>
  <si>
    <t>VITAMINA B12 C/30 CAPSULAS 400 MG</t>
  </si>
  <si>
    <t>AL NATURAL</t>
  </si>
  <si>
    <t>COLÃGENO SABOR FRESA BOLSA CON 300 GR</t>
  </si>
  <si>
    <t>OMEGA 3 c/30</t>
  </si>
  <si>
    <t>F.AHORRO</t>
  </si>
  <si>
    <t>GLICINATO C/30</t>
  </si>
  <si>
    <t>cve_prod</t>
  </si>
  <si>
    <t>desc_prod</t>
  </si>
  <si>
    <t>Existencia</t>
  </si>
  <si>
    <t>MPA-0249</t>
  </si>
  <si>
    <t>GLUCANO DELTA LACTONA</t>
  </si>
  <si>
    <t>MPA-0348</t>
  </si>
  <si>
    <t>VINAGRE DE MANZANA EN POLVO</t>
  </si>
  <si>
    <t>MPA-0377</t>
  </si>
  <si>
    <t>MPA-0418</t>
  </si>
  <si>
    <t>CARBONATO DE CALCIO DC 90 (G)</t>
  </si>
  <si>
    <t>MPA-0457</t>
  </si>
  <si>
    <t>ZANAHORIA EN POLVO/ CARROT 200 NN101609</t>
  </si>
  <si>
    <t>MPA-0459</t>
  </si>
  <si>
    <t>ESPIRULINA /SPIRULINA POWDER EC310393</t>
  </si>
  <si>
    <t>MPA-0460</t>
  </si>
  <si>
    <t>MANZANA EN POLVO/APPLE 150-Z NN100667</t>
  </si>
  <si>
    <t>MPA-0491</t>
  </si>
  <si>
    <t>YODURO DE POTASIO</t>
  </si>
  <si>
    <t>MPA-0524</t>
  </si>
  <si>
    <t>YERBA MATE EXTRACTO 20% CAFEINA</t>
  </si>
  <si>
    <t>MPD-0296</t>
  </si>
  <si>
    <t>PULPA DE NARANJA EN POLVO</t>
  </si>
  <si>
    <t>MPE-0292</t>
  </si>
  <si>
    <t>COPOVIDONA S-630</t>
  </si>
  <si>
    <t>MPE-0365</t>
  </si>
  <si>
    <t>SABOR NARANJ-MANDAR POLVO 884.73362B FTF</t>
  </si>
  <si>
    <t>MEP-0041</t>
  </si>
  <si>
    <t>PetpolifoilMB 300 KiddyLac</t>
  </si>
  <si>
    <t>MEP-0043</t>
  </si>
  <si>
    <t>GLASSPOLIFOIL Cvym 1 CAIDA</t>
  </si>
  <si>
    <t>MEP-0100</t>
  </si>
  <si>
    <t>BOBINA ALUMINIO LACTOBACILLUS LACTICOS</t>
  </si>
  <si>
    <t>MEP-0324</t>
  </si>
  <si>
    <t>PetpolifoilMB 150 blanco CAR X3 m.m.</t>
  </si>
  <si>
    <t>MEP-0352</t>
  </si>
  <si>
    <t>BOLSA STAND POUCH COLAGENER 10 NATURAL</t>
  </si>
  <si>
    <t>MEP-0358</t>
  </si>
  <si>
    <t>GLASSPOLIFOIL C-REVITAL MF</t>
  </si>
  <si>
    <t>MEP-0359</t>
  </si>
  <si>
    <t>GLASSPOLIFOIL C-REVITAL SIN AZUCAR MF</t>
  </si>
  <si>
    <t>MEP-0361</t>
  </si>
  <si>
    <t>BOLSA STAND POUCH COLÁGENO CHOCOLATE 300</t>
  </si>
  <si>
    <t>MEP-0384</t>
  </si>
  <si>
    <t>BOBINA ALUMINIO PROBIOTIC FIT CAPS</t>
  </si>
  <si>
    <t>MEP-0395</t>
  </si>
  <si>
    <t>BOBINA PET BLOOM SABOR MANGO MUESTRA MED</t>
  </si>
  <si>
    <t>MEP-0396</t>
  </si>
  <si>
    <t>BOBINA PET BLOOM SABOR BERRY MUESTRA MED</t>
  </si>
  <si>
    <t>MEP-0423</t>
  </si>
  <si>
    <t>BOBINA GLASSPOLIFOIL HIDRA2GO MORA AZUL</t>
  </si>
  <si>
    <t>MEP-0424</t>
  </si>
  <si>
    <t>BOBINA GLASSPOLIFOIL HIDRA2GO UVA</t>
  </si>
  <si>
    <t>MEP-0425</t>
  </si>
  <si>
    <t>BOBINA GLASSPOLIFOIL HIDRA2GO FRESA-KIWI</t>
  </si>
  <si>
    <t>MES-0094</t>
  </si>
  <si>
    <t>CAJA INDIVIDUAL DIAMIVYM 30 cápsulas</t>
  </si>
  <si>
    <t>MES-0248</t>
  </si>
  <si>
    <t>CAJA LACTOBACILLUS LACTICOS</t>
  </si>
  <si>
    <t>MES-0301</t>
  </si>
  <si>
    <t>CAJA CASTIN TABLETAS</t>
  </si>
  <si>
    <t>MES-0320</t>
  </si>
  <si>
    <t>CAJA COLECTIVA 20.4 x 16.1 x 16.4</t>
  </si>
  <si>
    <t>MES-0333</t>
  </si>
  <si>
    <t>CAJA MASTER 63.2  x34.7 x 35.2 cm</t>
  </si>
  <si>
    <t>MES-0336</t>
  </si>
  <si>
    <t>CAJA VANESIR DUO PACK</t>
  </si>
  <si>
    <t>MES-0372</t>
  </si>
  <si>
    <t>BANCO EXZON FONDO AUTOMATICO</t>
  </si>
  <si>
    <t>MES-0408</t>
  </si>
  <si>
    <t>INNER NATUBRON CERO</t>
  </si>
  <si>
    <t>MES-0410</t>
  </si>
  <si>
    <t>CAJA MASTER NATUBRON CERO</t>
  </si>
  <si>
    <t>MES-0411</t>
  </si>
  <si>
    <t>INNER VANESIR GEL 200 g</t>
  </si>
  <si>
    <t>MES-0413</t>
  </si>
  <si>
    <t>CAJA MASTER VANESIR GEL 200 g</t>
  </si>
  <si>
    <t>MES-0414</t>
  </si>
  <si>
    <t>INNER FRASCO VIDRIO 120 mL</t>
  </si>
  <si>
    <t>MES-0416</t>
  </si>
  <si>
    <t>CAJA MASTER FRASCO VIDRIO 120 mL</t>
  </si>
  <si>
    <t>MES-0417</t>
  </si>
  <si>
    <t>INNER GOMITAS</t>
  </si>
  <si>
    <t>MES-0419</t>
  </si>
  <si>
    <t>CAJA MASTER GOMITAS</t>
  </si>
  <si>
    <t>MES-0422</t>
  </si>
  <si>
    <t>CAJA MASTER CAJILLA INDIVIDUAL</t>
  </si>
  <si>
    <t>MES-0423</t>
  </si>
  <si>
    <t>INNER COLAGENER 10</t>
  </si>
  <si>
    <t>MES-0424</t>
  </si>
  <si>
    <t>CAJA MASTER COLAGENER 10</t>
  </si>
  <si>
    <t>MES-0490</t>
  </si>
  <si>
    <t>CAJA IND MULTIBLUE PROBIOTIC FIT MM</t>
  </si>
  <si>
    <t>MES-0646</t>
  </si>
  <si>
    <t>CORRUGADO 40.5X31.2X27.5 SPR VALLEY BOLS</t>
  </si>
  <si>
    <t>MEP-0341</t>
  </si>
  <si>
    <t>CAPSULA #00 AMARILLO/AMARILLO 5081.01</t>
  </si>
  <si>
    <t>MES-0019</t>
  </si>
  <si>
    <t>MANGA TERMOENCOGIBLE DE 370mmx150mm</t>
  </si>
  <si>
    <t>MES-0647</t>
  </si>
  <si>
    <t>CINTILLO DIALAVIT NUEVA IMAGEN</t>
  </si>
  <si>
    <t>MES-0648</t>
  </si>
  <si>
    <t>CINTILLO PLENIFORM NUEVA IMAGEN</t>
  </si>
  <si>
    <t>MES-0649</t>
  </si>
  <si>
    <t>CINTILLO EXZON NUEVA IMAGEN</t>
  </si>
  <si>
    <t>MES-0701</t>
  </si>
  <si>
    <t>ETIQ DUMOLABS TABLANUTRI  ELECTRO CITRUS</t>
  </si>
  <si>
    <t>MES-0702</t>
  </si>
  <si>
    <t>ETIQ DUMOLABS TABLA NUTRI  ELECTRO SIN S</t>
  </si>
  <si>
    <t>MES-0703</t>
  </si>
  <si>
    <t>ETIQ DUMOLABS TABLANUTRI  ELECTRO NARANJ</t>
  </si>
  <si>
    <t>MES-0704</t>
  </si>
  <si>
    <t>ETIQ DUMOLABS TABLANUTRI  ELECTRO SANDIA</t>
  </si>
  <si>
    <t>MPE-0081</t>
  </si>
  <si>
    <t>GLICERINA USP</t>
  </si>
  <si>
    <t>MPE-0179</t>
  </si>
  <si>
    <t>TRIETANOLAMINA</t>
  </si>
  <si>
    <t>MPE-0366</t>
  </si>
  <si>
    <t>INULINA DE ACHICORIA</t>
  </si>
  <si>
    <t>MPE-0370</t>
  </si>
  <si>
    <t>Sacarina Sodica</t>
  </si>
  <si>
    <t>MPE-0383</t>
  </si>
  <si>
    <t>SABOR OAT LATTE 833.75784</t>
  </si>
  <si>
    <t>MPE-0386</t>
  </si>
  <si>
    <t>SABOR MORA AZUL 905.7807B FTF</t>
  </si>
  <si>
    <t>MPE-0387</t>
  </si>
  <si>
    <t>SABOR MIX CITRICOS 884.71922C FTF</t>
  </si>
  <si>
    <t>M1MLMV01</t>
  </si>
  <si>
    <t>MAQUILA DE VANESIR GEL 200</t>
  </si>
  <si>
    <t>A1</t>
  </si>
  <si>
    <t>A2</t>
  </si>
  <si>
    <t>A3</t>
  </si>
  <si>
    <t>Type</t>
  </si>
  <si>
    <t>Por Surtir &amp; Parcial</t>
  </si>
  <si>
    <t>Demanda</t>
  </si>
  <si>
    <t>Cortos + PO's Confirmadas</t>
  </si>
  <si>
    <t>no_pedc</t>
  </si>
  <si>
    <t>f_alta_ped</t>
  </si>
  <si>
    <t>status</t>
  </si>
  <si>
    <t>status_aut</t>
  </si>
  <si>
    <t>f_ent</t>
  </si>
  <si>
    <t>cant_prod</t>
  </si>
  <si>
    <t>cant_surtp</t>
  </si>
  <si>
    <t>saldo</t>
  </si>
  <si>
    <t>Semana</t>
  </si>
  <si>
    <t>Aceptada</t>
  </si>
  <si>
    <t>ASTROQUIM SA DE CV</t>
  </si>
  <si>
    <t>PRONAQUIM SA DE CV</t>
  </si>
  <si>
    <t>SUMINISTROS HERBOLARIOS Y QUIMICOS SA DE CV</t>
  </si>
  <si>
    <t>MTO-0423</t>
  </si>
  <si>
    <t>CONSUMIBLES</t>
  </si>
  <si>
    <t>INGENIERIA EPAO SA DE CV</t>
  </si>
  <si>
    <t>MTO-0011</t>
  </si>
  <si>
    <t>MANTENIMIENTO EN GENERAL</t>
  </si>
  <si>
    <t>SRV-0111</t>
  </si>
  <si>
    <t>MANO DE OBRA POR MANTENIMIENTO</t>
  </si>
  <si>
    <t>SRV-0081</t>
  </si>
  <si>
    <t>SERVICIO DE LIMPIEZA</t>
  </si>
  <si>
    <t>SRV-0085</t>
  </si>
  <si>
    <t>SERVICIO DE INSTALACION ELECTRICA</t>
  </si>
  <si>
    <t>FORMFLEX SA DE CV</t>
  </si>
  <si>
    <t>MES-0167</t>
  </si>
  <si>
    <t>GRABADO DE IMPRESION</t>
  </si>
  <si>
    <t>SRV-0146</t>
  </si>
  <si>
    <t>SERVICIO DE ARMADO DE CAJA</t>
  </si>
  <si>
    <t>MES-0241</t>
  </si>
  <si>
    <t>PELICULA ESTIRABLE 18  CAL 60/1200</t>
  </si>
  <si>
    <t>MES-0113</t>
  </si>
  <si>
    <t>CACAHUATE BOLSA DE PAK NATURAL BOLSA</t>
  </si>
  <si>
    <t>AVISAIL FLORES LUNA</t>
  </si>
  <si>
    <t>TODO PARA AIRE S.A. DE C.V.</t>
  </si>
  <si>
    <t>SPECIAL NUTRITION GROUP</t>
  </si>
  <si>
    <t>M1CBOM01</t>
  </si>
  <si>
    <t>OMEGA 3 CÁPSULA BLANDA</t>
  </si>
  <si>
    <t>MES-0139</t>
  </si>
  <si>
    <t>ESQUINERO RIGIDO DE CARTON 2X2X2 CAL 80</t>
  </si>
  <si>
    <t>CCB-0912</t>
  </si>
  <si>
    <t>SERVICIO DE CALIBRACIÓN</t>
  </si>
  <si>
    <t>SINERGY INGENIERÍA S.A. DE C.V.</t>
  </si>
  <si>
    <t>CCB-0927</t>
  </si>
  <si>
    <t>SERVICIO DE REPARACION</t>
  </si>
  <si>
    <t>MA. LUISA LLAMAS LARES</t>
  </si>
  <si>
    <t>MTO-0446</t>
  </si>
  <si>
    <t>cabezal de compresor</t>
  </si>
  <si>
    <t>MPA-0554</t>
  </si>
  <si>
    <t>CALOSTRO BOVINO</t>
  </si>
  <si>
    <t>MEP-0510</t>
  </si>
  <si>
    <t>SILICA GEL 0.5 GR EN ROLLO</t>
  </si>
  <si>
    <t>MPE-0021</t>
  </si>
  <si>
    <t>AMIDEX 20</t>
  </si>
  <si>
    <t>Fecha</t>
  </si>
  <si>
    <t>AZVITE MM C/2 CAPSULAS</t>
  </si>
  <si>
    <t>MES-0458</t>
  </si>
  <si>
    <t>CAJA INDIVIDUAL AZ VITE CON 2 CAPS</t>
  </si>
  <si>
    <t>Semanas de corto</t>
  </si>
  <si>
    <t>Comentarios</t>
  </si>
  <si>
    <t>FRASCO Y TAPA WU NUTRITION</t>
  </si>
  <si>
    <t>MEP-0493</t>
  </si>
  <si>
    <t>LINER ALUMINIO WU NUTRITION</t>
  </si>
  <si>
    <t>BOLSA COLAGENO HEARTHY FOODS 500G</t>
  </si>
  <si>
    <t>BOLSA GRENETINA HEARTHY FOODS 500 G</t>
  </si>
  <si>
    <t>BOLSA CREATINA HEARTHY FOODS 500 G</t>
  </si>
  <si>
    <t>MPE-0406</t>
  </si>
  <si>
    <t>POVIDONA K 29/32</t>
  </si>
  <si>
    <t>51PLBC01</t>
  </si>
  <si>
    <t>51PLBC02</t>
  </si>
  <si>
    <t>MEP-0504</t>
  </si>
  <si>
    <t>MEP-0505</t>
  </si>
  <si>
    <t>TARRO BCO 250 ML R-89</t>
  </si>
  <si>
    <t>MES-0699</t>
  </si>
  <si>
    <t>ETIQ BLOOM CALOSTRO S/SABOR 25 PORCIONES</t>
  </si>
  <si>
    <t>BLOOM CALOSTRO S/SABOR 25 PORCIONES</t>
  </si>
  <si>
    <t>BLOOM CALOSTRO S/SABOR 50 PORCIONES</t>
  </si>
  <si>
    <t>HECTOR EDUARDO DIAZ GARCIA</t>
  </si>
  <si>
    <t>MES-0140</t>
  </si>
  <si>
    <t>PELICULA ESTIRABLE 5  PAQ C/20 ROLLOS</t>
  </si>
  <si>
    <t>MES-0700</t>
  </si>
  <si>
    <t>ETIQ BLOOM CALOSTRO S/SABOR 50 PORCIONES</t>
  </si>
  <si>
    <t>MES-0705</t>
  </si>
  <si>
    <t>ETIQ CREATINA DUMO LABS 300 G S/SABOR</t>
  </si>
  <si>
    <t>AGOSTO</t>
  </si>
  <si>
    <t>SEPTIEMBRE</t>
  </si>
  <si>
    <t>OCTUBRE</t>
  </si>
  <si>
    <t>NOVIEMBRE</t>
  </si>
  <si>
    <t>DICIEMBRE</t>
  </si>
  <si>
    <t>MPA-0298</t>
  </si>
  <si>
    <t>FIBERSOL 2</t>
  </si>
  <si>
    <t>PROVEEDOR</t>
  </si>
  <si>
    <t>COMERCIAL FERBERA, S.A. DE C.V.</t>
  </si>
  <si>
    <t>COSTO</t>
  </si>
  <si>
    <t>MONEDA</t>
  </si>
  <si>
    <t>MOQ</t>
  </si>
  <si>
    <t>TIEMPOS DE ENTREGA</t>
  </si>
  <si>
    <t>COMENTARIOS</t>
  </si>
  <si>
    <t>3 semana(s)</t>
  </si>
  <si>
    <t>revisar</t>
  </si>
  <si>
    <t>1 semana(s)</t>
  </si>
  <si>
    <t>2 semana(s)</t>
  </si>
  <si>
    <t>kg</t>
  </si>
  <si>
    <t>MEPE-0004</t>
  </si>
  <si>
    <t>PVC Calibre -10 mcrs Ancho 150 mm</t>
  </si>
  <si>
    <t>Descontinuada</t>
  </si>
  <si>
    <t>CELULOSA MODIFICADA KLUCEL NUTRA</t>
  </si>
  <si>
    <t>8 semana (s)</t>
  </si>
  <si>
    <t>5 semana(s)</t>
  </si>
  <si>
    <t>12 semana(s)</t>
  </si>
  <si>
    <t>PREMEZCLA COLAGENO PEPTAN P 5000 LD + D32</t>
  </si>
  <si>
    <t>CELULOSA MICROCRISTALINA PH 102</t>
  </si>
  <si>
    <t>8 semanas</t>
  </si>
  <si>
    <t>MEP-0337</t>
  </si>
  <si>
    <t>PETPOLIFOIL ABLAZOR VENTA ECUADOR</t>
  </si>
  <si>
    <t>revisar/validar</t>
  </si>
  <si>
    <t>MEP-0342</t>
  </si>
  <si>
    <t>PETPOLIFOIL ABLAZOR VENTA CARICAM</t>
  </si>
  <si>
    <t>MEP-0346</t>
  </si>
  <si>
    <t>PETPOLIFOIL ABLAZOR VENTA PERÚ</t>
  </si>
  <si>
    <t>4 semanas</t>
  </si>
  <si>
    <t>Precio marzo $2750.00 REVISAR EN CADA PEDIDO EL PRECIO</t>
  </si>
  <si>
    <t>PIEZAS</t>
  </si>
  <si>
    <t>Validar Proveed</t>
  </si>
  <si>
    <t>7 semana(s)</t>
  </si>
  <si>
    <t>CAJA MASTER 63.2 x34.7 x 35.2 cm</t>
  </si>
  <si>
    <t>CAJAS E IMPRESOS GRAFICOS, S.A. DE C.V.</t>
  </si>
  <si>
    <t>TE MATCHA</t>
  </si>
  <si>
    <t>6 Semanas</t>
  </si>
  <si>
    <t>CAPSULA # 0 NATURAL/ NATURAL</t>
  </si>
  <si>
    <t>CAPSULA #00 NATURAL/NATURAL</t>
  </si>
  <si>
    <t>9 semana(s)</t>
  </si>
  <si>
    <t>CINTHYA ELIZABETH SALCEDO REYES</t>
  </si>
  <si>
    <t>A partir del pago</t>
  </si>
  <si>
    <t>3 semnas</t>
  </si>
  <si>
    <t>TAPA FLIP TOP PASTILLERO R-38 Dorada</t>
  </si>
  <si>
    <t>ALCOHOL ETILICO PURO 96° PORRON 20LTS</t>
  </si>
  <si>
    <t>1 semana</t>
  </si>
  <si>
    <t>MEP-0027</t>
  </si>
  <si>
    <t>BOBINA ALUMINIO CASTIN</t>
  </si>
  <si>
    <t>MEP-0044</t>
  </si>
  <si>
    <t>BOBINA ALUMINIO DIAMIVYM Cápsulas</t>
  </si>
  <si>
    <t>MEP-0345</t>
  </si>
  <si>
    <t>SILICA GEL 1 g</t>
  </si>
  <si>
    <t>obsoleto</t>
  </si>
  <si>
    <t>MEP-0049</t>
  </si>
  <si>
    <t>TUBO VANESIR GEL 50 mL GRABADO IMPRESO</t>
  </si>
  <si>
    <t>MPA-0448</t>
  </si>
  <si>
    <t>LACTOBACILOS ACIDOPHILUS NCFM</t>
  </si>
  <si>
    <t>6 semana(s)</t>
  </si>
  <si>
    <t>LACTOBACILOS  ACIDOPHILUS LA14 200 BILL.</t>
  </si>
  <si>
    <t>4 semana(s)</t>
  </si>
  <si>
    <t>CAJA EXZON 90 TABLETAS</t>
  </si>
  <si>
    <t>MES-0365</t>
  </si>
  <si>
    <t>CAJA INDIVIDUAL FACTOR H3</t>
  </si>
  <si>
    <t>MES-0131</t>
  </si>
  <si>
    <t>CAJA COLECTIVA30x21x13.5cm VANESIR50GR</t>
  </si>
  <si>
    <t>EMPACK DE MEXICO S.A. DE C.V.</t>
  </si>
  <si>
    <t>revisar nuevo proveed</t>
  </si>
  <si>
    <t>MEP-0232</t>
  </si>
  <si>
    <t>FRASCO 250 mL BIO 40 mm PET ámbar</t>
  </si>
  <si>
    <t>ENVAPLAST DE OCCIDENTE S.A DE C.V.</t>
  </si>
  <si>
    <t>MPA-0109</t>
  </si>
  <si>
    <t>BACILLUS COAGULANS LACTOSPORE</t>
  </si>
  <si>
    <t>LACTOBACILOS PLANTARUM LP 115</t>
  </si>
  <si>
    <t>LACTOBACILOS  RHAMNOSUS 500 BILLONES</t>
  </si>
  <si>
    <t>4 semana (s)</t>
  </si>
  <si>
    <t>Petpolifoil MB 300 Cvym</t>
  </si>
  <si>
    <t>Petpolifoil MB N125 CVYM CERO AZÚCAR</t>
  </si>
  <si>
    <t>PETPOLIFOIL C-REVITAL</t>
  </si>
  <si>
    <t>PETPOLIFOIL C-REVITAL SIN AZUCAR</t>
  </si>
  <si>
    <t>MEP-0350</t>
  </si>
  <si>
    <t>Petpolifoil FIBOTAX</t>
  </si>
  <si>
    <t>MEP-0402</t>
  </si>
  <si>
    <t>Bobina glasspolifoil FIBOTAX ND</t>
  </si>
  <si>
    <t>MEP-0409</t>
  </si>
  <si>
    <t>BOBINA GLASSPOLIFOIL C-VYM CERO MF</t>
  </si>
  <si>
    <t>MEPG-0001</t>
  </si>
  <si>
    <t>GLASSPOLIFOIL C-BOSST</t>
  </si>
  <si>
    <t>revisar/validar vigencia</t>
  </si>
  <si>
    <t>SABOR NARANJA CGV 12379PE</t>
  </si>
  <si>
    <t>SABOR NARANJA POLVO</t>
  </si>
  <si>
    <t>MPE-0333</t>
  </si>
  <si>
    <t>Sabor fresa PWD 19883P</t>
  </si>
  <si>
    <t>Sabor Limón PWD 19881P</t>
  </si>
  <si>
    <t>MEP-0392</t>
  </si>
  <si>
    <t>BOBINA ALUMINIO SIN IMPRESIÓN</t>
  </si>
  <si>
    <t>BOBINA PET BLOOM SABOR FRESA-KIWI 5.77g</t>
  </si>
  <si>
    <t>MES-0061</t>
  </si>
  <si>
    <t>ETIQUETA FARMACIAS DEL AHORRO Multivitam</t>
  </si>
  <si>
    <t>descontinuado</t>
  </si>
  <si>
    <t>MES-0101</t>
  </si>
  <si>
    <t>ETIQUETA FACTOR H3 capsulas</t>
  </si>
  <si>
    <t>ETIQUETA OMEGA 3 CÁPSULAS</t>
  </si>
  <si>
    <t>ETIQUETA VITABIOM Q10 (Sustentable)</t>
  </si>
  <si>
    <t>ETIQUETA MEM-EH 30 tabletas SUSTENTABLE</t>
  </si>
  <si>
    <t>ETIQUETA BIOMIVIT 400 C/30 caps (Susten</t>
  </si>
  <si>
    <t>ETIQUETA EXZON (Sustentable)</t>
  </si>
  <si>
    <t>MES-0369</t>
  </si>
  <si>
    <t>ETIQUETA C-KIDS (Sustentable)</t>
  </si>
  <si>
    <t>ETIQUETA TAMARIN LX (Sustentable)</t>
  </si>
  <si>
    <t>ETIQUETA BIOFOLIC 400 (Sustentable)</t>
  </si>
  <si>
    <t>MES-0375</t>
  </si>
  <si>
    <t>ETIQUETA Coenzima Q10 (Sustentable)</t>
  </si>
  <si>
    <t>MES-0386</t>
  </si>
  <si>
    <t>ETIQUETA QUERCENTINA (Sustentable)</t>
  </si>
  <si>
    <t>ETIQUETA COLAGENER C/60 TABS.(SUSTENTABL</t>
  </si>
  <si>
    <t>ETIQUETA D-GELAC + FS (Sustentable)</t>
  </si>
  <si>
    <t>ETIQUETA VITEM 3RA (SUSTENTABLE)</t>
  </si>
  <si>
    <t>MES-0444</t>
  </si>
  <si>
    <t>ETIQUETA VANESIR (SUSTENTABLE)</t>
  </si>
  <si>
    <t>Etiqueta Bloom SABOR MANGO MEX 25 porci</t>
  </si>
  <si>
    <t>ETIQUETA RETINOL + Girasol c/30cap 270mg</t>
  </si>
  <si>
    <t>Etiqueta HIDRA2GO FRESA-KIWI 500g</t>
  </si>
  <si>
    <t>Etiqueta HIDRA2GO UVA 500g</t>
  </si>
  <si>
    <t>Etiqueta HIDRA2GO FRESA 500g</t>
  </si>
  <si>
    <t>MPA-0406</t>
  </si>
  <si>
    <t>ETIQUETA PROBIOKIDS (Sustentable)</t>
  </si>
  <si>
    <t>revisar vigencia</t>
  </si>
  <si>
    <t>ENMASCARANTE EN POLVO ( Código 936.7358)E</t>
  </si>
  <si>
    <t>MPD-0071</t>
  </si>
  <si>
    <t>SABOR LIMON NATURAL 862.70190B</t>
  </si>
  <si>
    <t>SABOR LIMONADA ROSA 962.73382</t>
  </si>
  <si>
    <t>SABOR FRESA Codigo 915.7893 FTF</t>
  </si>
  <si>
    <t>MPD-0187</t>
  </si>
  <si>
    <t>SABOR LIMON 862.70190B</t>
  </si>
  <si>
    <t>SABOR LIMON 862.75767C</t>
  </si>
  <si>
    <t>15 semana(s)</t>
  </si>
  <si>
    <t>AVENA EN POLVO/SWEOAT FLOUR DI012P12</t>
  </si>
  <si>
    <t>MPA-0462</t>
  </si>
  <si>
    <t>TORONJIL/ LEMON BALM PE 2% DA240581</t>
  </si>
  <si>
    <t>GRANO DE COCOA/COCOA BEAN PE7% EA848227</t>
  </si>
  <si>
    <t>RHODIOLA ROSEAU EXTRACTO SECO AL 3%</t>
  </si>
  <si>
    <t>MEP-0116</t>
  </si>
  <si>
    <t>OSA</t>
  </si>
  <si>
    <t>GLOBAL FUENTES SA DE CV</t>
  </si>
  <si>
    <t>MEP-0117</t>
  </si>
  <si>
    <t>TAPA R-38 METALICA PLANA DORADA</t>
  </si>
  <si>
    <t>FALTANTE</t>
  </si>
  <si>
    <t>MEP-0122</t>
  </si>
  <si>
    <t>TAPA R-38 a prueba de niños Foil Alu</t>
  </si>
  <si>
    <t>MPE-0037</t>
  </si>
  <si>
    <t>MANITOL Pearlitol 200 SD</t>
  </si>
  <si>
    <t>GRUPO BARENTZ MEXICO S DE RL DE CV</t>
  </si>
  <si>
    <t>MES-0184</t>
  </si>
  <si>
    <t>CAJA COLECTIVA 44.5 x 31.8 x 31.0</t>
  </si>
  <si>
    <t>GRUPO DISTRIBUIDOR IMP SA DE CV</t>
  </si>
  <si>
    <t>actualizar prov./vigencia colectiva</t>
  </si>
  <si>
    <t>Etiqueta Bloom SABOR FRESA-KIWI 25Ppor</t>
  </si>
  <si>
    <t>Tapa LILA R-89/400 grab BLOOM /LINER IND</t>
  </si>
  <si>
    <t>MES-0318</t>
  </si>
  <si>
    <t>CAJA CART X3 CON 1 SOBRE</t>
  </si>
  <si>
    <t>MES-0420</t>
  </si>
  <si>
    <t>CAJA INDIVIDUAL ABLAZOR ECUADOR</t>
  </si>
  <si>
    <t>MES-0441</t>
  </si>
  <si>
    <t>CAJA INDIVIDUAL ABLAZOR CARICAM</t>
  </si>
  <si>
    <t>MES-0445</t>
  </si>
  <si>
    <t>CAJA INDIVIDUAL ABLAZOR PERÚ PT</t>
  </si>
  <si>
    <t>MES-0488</t>
  </si>
  <si>
    <t>CAJA INDIVIDUAL FIBOTAX 20 SOBRES</t>
  </si>
  <si>
    <t>MEP-0354</t>
  </si>
  <si>
    <t>TAPA CHILD 38-DORADO JELLY C/LINNER SENS</t>
  </si>
  <si>
    <t>5 semanas</t>
  </si>
  <si>
    <t>5 Semanas</t>
  </si>
  <si>
    <t>MPE-0324</t>
  </si>
  <si>
    <t>NARANJA C3</t>
  </si>
  <si>
    <t>INGRICOM, S.A. DE C.V.</t>
  </si>
  <si>
    <t>L</t>
  </si>
  <si>
    <t>MPD-0090</t>
  </si>
  <si>
    <t>SABOR MANDARINA 1875002</t>
  </si>
  <si>
    <t>LUCTA MEXICANA, S.A. DE C.V.</t>
  </si>
  <si>
    <t>13 semana(s)</t>
  </si>
  <si>
    <t>CIANOCOBALAMINA (VITAMINA B12)</t>
  </si>
  <si>
    <t xml:space="preserve">141 PESOS </t>
  </si>
  <si>
    <t>MES-0495</t>
  </si>
  <si>
    <t>RESPALDO PARA BLÍSTER ON FIRE C/2 CAPS</t>
  </si>
  <si>
    <t>NOVAPRINT S.A DE CV.</t>
  </si>
  <si>
    <t>TAPA FLIP TOP R38 AMARILLO</t>
  </si>
  <si>
    <t>MES-0062</t>
  </si>
  <si>
    <t>CAJA FARMACIAS DEL AHORRO Multivitaminic</t>
  </si>
  <si>
    <t>PROCESOS DE SEGURIDAD IMPRESA, S.A. DE C .V.</t>
  </si>
  <si>
    <t>validar vigencia</t>
  </si>
  <si>
    <t>$ 22,00</t>
  </si>
  <si>
    <t>VITAMINA C RECUBIERTA</t>
  </si>
  <si>
    <t>L TEANINA 98%</t>
  </si>
  <si>
    <t>MESG-0001</t>
  </si>
  <si>
    <t>CAJA INDIVIDUAL C-BOOST 10 SOBRES 8 g</t>
  </si>
  <si>
    <t>MESG-0004</t>
  </si>
  <si>
    <t>CAJA INDIVIDUAL C-BOOST 30 SOBRES 8 g</t>
  </si>
  <si>
    <t>ETIQUETA TAB EFERVES MAGNESIO ZINC 20TAB</t>
  </si>
  <si>
    <t>envase 22.7 kg</t>
  </si>
  <si>
    <t>6 semanas</t>
  </si>
  <si>
    <t>MEP-0233</t>
  </si>
  <si>
    <t>TAPA PLANA 40 mm BLANCO CON LINER PLATA</t>
  </si>
  <si>
    <t>MEP-0412</t>
  </si>
  <si>
    <t>TARRO FIBRA 500ml R-89/400 PEAD NEGRO</t>
  </si>
  <si>
    <t>MEP-0420</t>
  </si>
  <si>
    <t>TAPA P/TARRO FIBRA 500ML R-89 NEGRA IND</t>
  </si>
  <si>
    <t>CAJA COLECTIVA 286mm X 286mm X 202mm</t>
  </si>
  <si>
    <t>CAJA COLECTIVA PET 286mm X 286mm X 202mm</t>
  </si>
  <si>
    <t>caja colectiva HIDRA2GO500G 29.5x29.5x25</t>
  </si>
  <si>
    <t>MES-0560</t>
  </si>
  <si>
    <t>CAJA COLECTIVA ELECTROLITO 50</t>
  </si>
  <si>
    <t>3 a 4 semanas</t>
  </si>
  <si>
    <t>ETIQ. MULTIBLUE OMEGA 3 60 CAPS BLANDA</t>
  </si>
  <si>
    <t>5 semana (s)</t>
  </si>
  <si>
    <t>MEP-0175</t>
  </si>
  <si>
    <t>CAPSULA MARRON-MARRON /00</t>
  </si>
  <si>
    <t>BOLSA STAND POUCH COLAGENO BIOTINA SPR V</t>
  </si>
  <si>
    <t>BOLSA ST POUCH COLAGENO VITC VITD SPR VA</t>
  </si>
  <si>
    <t>BOLSA STAND POUCH COLAGENO SPRING VALLEY</t>
  </si>
  <si>
    <t>10 semana (s)</t>
  </si>
  <si>
    <t xml:space="preserve">kg </t>
  </si>
  <si>
    <t>6 semana (s)</t>
  </si>
  <si>
    <t>MEP-0332</t>
  </si>
  <si>
    <t>CINTA ADHESIVA BLANCA 48 X 150 CJ C/36</t>
  </si>
  <si>
    <t>MES-0237</t>
  </si>
  <si>
    <t>SELLO SENSITIVO R-38</t>
  </si>
  <si>
    <t>TAPA 89 BEIGE CON LOGO BLOOM Y FOIL 1 PZ</t>
  </si>
  <si>
    <t>TAPA P/TARRO NEGRA R-89 LISA C/LINER IND</t>
  </si>
  <si>
    <t>MEP-0506</t>
  </si>
  <si>
    <t>TARRO NEGRO 750 ML R-89</t>
  </si>
  <si>
    <t>Descuadre de inventario y parcial pendiente por ingresar</t>
  </si>
  <si>
    <t>INVENTARIO</t>
  </si>
  <si>
    <t>Unidades mal en Alpha</t>
  </si>
  <si>
    <t>Existencia en A3</t>
  </si>
  <si>
    <t>Código erroneo</t>
  </si>
  <si>
    <t>Nunca se ha comprado</t>
  </si>
  <si>
    <t>Sustituir, no es viable</t>
  </si>
  <si>
    <t>HCQ INGREDIENTES PARA LA INDUSTRIA ALIMENTICIA SA DE CV</t>
  </si>
  <si>
    <t>MORCHEMIE SA DE CV</t>
  </si>
  <si>
    <t>QUANTUM NATURA SA DE CV</t>
  </si>
  <si>
    <t xml:space="preserve"> </t>
  </si>
  <si>
    <t xml:space="preserve">ASTROQUIM SA DE CV                                                              </t>
  </si>
  <si>
    <t xml:space="preserve">DISPROQUIMEX                                                                    </t>
  </si>
  <si>
    <t>MATRERIA PRIMA</t>
  </si>
  <si>
    <t>DUMOLABS CREATINA C/60 CAPS</t>
  </si>
  <si>
    <t>DUMOLABS COLAGENO C/60 CAPS</t>
  </si>
  <si>
    <t>FLAVORS CGV INTERNACIONAL SA DE CV</t>
  </si>
  <si>
    <t>MES-0715</t>
  </si>
  <si>
    <t>CAJA COLECTIVA 38X28.5X27.3</t>
  </si>
  <si>
    <t>nom_prov</t>
  </si>
  <si>
    <t>ALFAMEX INDUSTRIAL  SA DE CV</t>
  </si>
  <si>
    <t>MEXALC SA DE CV</t>
  </si>
  <si>
    <t>GO'D GHUSTAN S A DE CV</t>
  </si>
  <si>
    <t>MPE-0281</t>
  </si>
  <si>
    <t>ALCOHOL ETILICO PURO 96 LIMPIEZA</t>
  </si>
  <si>
    <t>51PLCL06</t>
  </si>
  <si>
    <t>DUMOLABS MIX ELECTROLITOS SABOR CAJ C/30</t>
  </si>
  <si>
    <t>51CPDK01</t>
  </si>
  <si>
    <t>DUMOLABS VITAMINA D3+K2 C/60 CAPS</t>
  </si>
  <si>
    <t>51PLCDL01</t>
  </si>
  <si>
    <t>51PLDCL01</t>
  </si>
  <si>
    <t>AMBROTOSE AO CAPSULAS MANNATECH</t>
  </si>
  <si>
    <t>ALMACEN DE DROGAS LA PAZ SA DE CV</t>
  </si>
  <si>
    <t>ENZIMAS Y PRODUCTOS QUIMICOS SA DE CV</t>
  </si>
  <si>
    <t>GCAB COMPANY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</si>
</sst>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name val="Aptos Narrow"/>
      <family val="2"/>
      <scheme val="minor"/>
    </font>
    <font>
      <sz val="8"/>
      <color theme="0"/>
      <name val="Arial"/>
      <family val="2"/>
    </font>
    <font>
      <sz val="8"/>
      <name val="Aptos Narrow"/>
      <family val="2"/>
      <scheme val="minor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rgb="FFA9C4E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A9C4E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9966"/>
      </patternFill>
    </fill>
    <fill>
      <patternFill patternType="solid">
        <fgColor rgb="FFD5E2F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6">
    <xf numFmtId="0" fontId="0" fillId="0" borderId="0" xfId="0"/>
    <xf numFmtId="0" fontId="1" fillId="0" borderId="0" xfId="1"/>
    <xf numFmtId="0" fontId="3" fillId="0" borderId="0" xfId="2" applyFont="1"/>
    <xf numFmtId="3" fontId="1" fillId="0" borderId="0" xfId="1" applyNumberFormat="1"/>
    <xf numFmtId="0" fontId="4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textRotation="90"/>
    </xf>
    <xf numFmtId="0" fontId="3" fillId="0" borderId="2" xfId="0" applyFont="1" applyBorder="1" applyAlignment="1">
      <alignment horizontal="center"/>
    </xf>
    <xf numFmtId="0" fontId="0" fillId="4" borderId="6" xfId="0" applyFill="1" applyBorder="1"/>
    <xf numFmtId="14" fontId="0" fillId="4" borderId="7" xfId="0" applyNumberFormat="1" applyFill="1" applyBorder="1"/>
    <xf numFmtId="14" fontId="0" fillId="7" borderId="7" xfId="0" applyNumberFormat="1" applyFill="1" applyBorder="1"/>
    <xf numFmtId="0" fontId="0" fillId="7" borderId="7" xfId="0" applyFill="1" applyBorder="1"/>
    <xf numFmtId="0" fontId="0" fillId="7" borderId="5" xfId="0" applyFill="1" applyBorder="1"/>
    <xf numFmtId="0" fontId="5" fillId="8" borderId="4" xfId="0" applyFont="1" applyFill="1" applyBorder="1" applyAlignment="1">
      <alignment textRotation="90"/>
    </xf>
    <xf numFmtId="16" fontId="5" fillId="4" borderId="3" xfId="0" applyNumberFormat="1" applyFont="1" applyFill="1" applyBorder="1"/>
    <xf numFmtId="16" fontId="0" fillId="4" borderId="1" xfId="0" applyNumberFormat="1" applyFill="1" applyBorder="1"/>
    <xf numFmtId="37" fontId="4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5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0" fillId="6" borderId="7" xfId="0" applyFill="1" applyBorder="1"/>
    <xf numFmtId="164" fontId="4" fillId="0" borderId="0" xfId="0" applyNumberFormat="1" applyFont="1" applyAlignment="1">
      <alignment horizontal="center"/>
    </xf>
    <xf numFmtId="0" fontId="0" fillId="11" borderId="0" xfId="0" quotePrefix="1" applyFill="1"/>
    <xf numFmtId="164" fontId="4" fillId="9" borderId="0" xfId="0" applyNumberFormat="1" applyFont="1" applyFill="1" applyAlignment="1">
      <alignment horizontal="center"/>
    </xf>
    <xf numFmtId="0" fontId="0" fillId="4" borderId="8" xfId="0" applyFill="1" applyBorder="1"/>
    <xf numFmtId="14" fontId="0" fillId="4" borderId="9" xfId="0" applyNumberFormat="1" applyFill="1" applyBorder="1"/>
    <xf numFmtId="14" fontId="0" fillId="7" borderId="9" xfId="0" applyNumberFormat="1" applyFill="1" applyBorder="1"/>
    <xf numFmtId="0" fontId="0" fillId="7" borderId="9" xfId="0" applyFill="1" applyBorder="1"/>
    <xf numFmtId="0" fontId="0" fillId="7" borderId="3" xfId="0" applyFill="1" applyBorder="1"/>
    <xf numFmtId="0" fontId="2" fillId="0" borderId="0" xfId="0" applyFont="1" applyAlignment="1">
      <alignment horizontal="center"/>
    </xf>
    <xf numFmtId="0" fontId="0" fillId="6" borderId="9" xfId="0" applyFill="1" applyBorder="1"/>
    <xf numFmtId="0" fontId="8" fillId="0" borderId="0" xfId="2" applyFont="1"/>
    <xf numFmtId="0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86">
    <dxf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9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3" tint="0.89999084444715716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ill>
        <patternFill>
          <fgColor auto="1"/>
          <bgColor rgb="FFFFC000"/>
        </patternFill>
      </fill>
    </dxf>
    <dxf>
      <fill>
        <patternFill>
          <fgColor auto="1"/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8"/>
        <color theme="0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z val="8"/>
        <color theme="0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z val="8"/>
        <color theme="0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z val="8"/>
        <color theme="0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rgb="FFA9C4E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000-000000000000}" autoFormatId="16" applyNumberFormats="0" applyBorderFormats="0" applyFontFormats="0" applyPatternFormats="0" applyAlignmentFormats="0" applyWidthHeightFormats="0">
  <queryTableRefresh nextId="233">
    <queryTableFields count="203">
      <queryTableField id="1" name="CODIGO" tableColumnId="1"/>
      <queryTableField id="2" name="51CBLO01" tableColumnId="2"/>
      <queryTableField id="3" name="51CBOM04" tableColumnId="3"/>
      <queryTableField id="4" name="51CBOM05" tableColumnId="4"/>
      <queryTableField id="5" name="51CPAM01" tableColumnId="5"/>
      <queryTableField id="6" name="51CPAZ03" tableColumnId="6"/>
      <queryTableField id="7" name="51CPAZ04" tableColumnId="7"/>
      <queryTableField id="226" name="51CPAZ05" tableColumnId="226"/>
      <queryTableField id="8" name="51CPBD01" tableColumnId="8"/>
      <queryTableField id="9" name="51CPBD02" tableColumnId="9"/>
      <queryTableField id="10" name="51CPBR01" tableColumnId="10"/>
      <queryTableField id="11" name="51CPBW01" tableColumnId="11"/>
      <queryTableField id="12" name="51CPCA01" tableColumnId="12"/>
      <queryTableField id="13" name="51CPCB01" tableColumnId="13"/>
      <queryTableField id="14" name="51CPCD01" tableColumnId="14"/>
      <queryTableField id="15" name="51CPCS01" tableColumnId="15"/>
      <queryTableField id="16" name="51CPCS02" tableColumnId="16"/>
      <queryTableField id="17" name="51CPCV01" tableColumnId="17"/>
      <queryTableField id="18" name="51CPDG05" tableColumnId="18"/>
      <queryTableField id="19" name="51CPDG06" tableColumnId="19"/>
      <queryTableField id="20" name="51CPDL01" tableColumnId="20"/>
      <queryTableField id="21" name="51CPDN01" tableColumnId="21"/>
      <queryTableField id="22" name="51CPFB01" tableColumnId="22"/>
      <queryTableField id="23" name="51CPFBB01" tableColumnId="23"/>
      <queryTableField id="24" name="51CPFIT01" tableColumnId="24"/>
      <queryTableField id="25" name="51CPFIT02" tableColumnId="25"/>
      <queryTableField id="26" name="51CPFIT03" tableColumnId="26"/>
      <queryTableField id="27" name="51CPFP01" tableColumnId="27"/>
      <queryTableField id="28" name="51CPFP02" tableColumnId="28"/>
      <queryTableField id="29" name="51CPGBS01" tableColumnId="29"/>
      <queryTableField id="30" name="51CPGM01" tableColumnId="30"/>
      <queryTableField id="31" name="51CPGM02" tableColumnId="31"/>
      <queryTableField id="32" name="51CPGMFA01" tableColumnId="32"/>
      <queryTableField id="33" name="51CPKM01" tableColumnId="33"/>
      <queryTableField id="34" name="51CPKM02" tableColumnId="34"/>
      <queryTableField id="35" name="51CPLM01" tableColumnId="35"/>
      <queryTableField id="36" name="51CPLP01" tableColumnId="36"/>
      <queryTableField id="37" name="51CPLR01" tableColumnId="37"/>
      <queryTableField id="38" name="51CPMB01" tableColumnId="38"/>
      <queryTableField id="39" name="51CPMM01" tableColumnId="39"/>
      <queryTableField id="40" name="51CPMM02" tableColumnId="40"/>
      <queryTableField id="41" name="51CPMS01" tableColumnId="41"/>
      <queryTableField id="42" name="51CPOM01" tableColumnId="42"/>
      <queryTableField id="43" name="51CPOM02" tableColumnId="43"/>
      <queryTableField id="44" name="51CPOM03" tableColumnId="44"/>
      <queryTableField id="45" name="51CPPBS01" tableColumnId="45"/>
      <queryTableField id="46" name="51CPPH01" tableColumnId="46"/>
      <queryTableField id="47" name="51CPPMS01" tableColumnId="47"/>
      <queryTableField id="48" name="51CPRM01" tableColumnId="48"/>
      <queryTableField id="49" name="51CPRM02" tableColumnId="49"/>
      <queryTableField id="50" name="51CPVAF01" tableColumnId="50"/>
      <queryTableField id="51" name="51CPVB01" tableColumnId="51"/>
      <queryTableField id="52" name="51CPVB02" tableColumnId="52"/>
      <queryTableField id="53" name="51CPVF01" tableColumnId="53"/>
      <queryTableField id="54" name="51CPVT03" tableColumnId="54"/>
      <queryTableField id="55" name="51CPVT05" tableColumnId="55"/>
      <queryTableField id="56" name="51CPWB01" tableColumnId="56"/>
      <queryTableField id="57" name="51CPWP01" tableColumnId="57"/>
      <queryTableField id="58" name="51CPWQU01" tableColumnId="58"/>
      <queryTableField id="59" name="51CPWR01" tableColumnId="59"/>
      <queryTableField id="60" name="51GLVA04" tableColumnId="60"/>
      <queryTableField id="61" name="51JBMP01" tableColumnId="61"/>
      <queryTableField id="62" name="51JBNC01" tableColumnId="62"/>
      <queryTableField id="63" name="51PLAB01" tableColumnId="63"/>
      <queryTableField id="64" name="51PLAB02" tableColumnId="64"/>
      <queryTableField id="229" name="51PLBC01" tableColumnId="201"/>
      <queryTableField id="230" name="51PLBC02" tableColumnId="202"/>
      <queryTableField id="65" name="51PLBCL01" tableColumnId="65"/>
      <queryTableField id="66" name="51PLBCL02" tableColumnId="66"/>
      <queryTableField id="67" name="51PLBCL03" tableColumnId="67"/>
      <queryTableField id="68" name="51PLBCS01" tableColumnId="68"/>
      <queryTableField id="69" name="51PLBFK01" tableColumnId="69"/>
      <queryTableField id="70" name="51PLBFK02" tableColumnId="70"/>
      <queryTableField id="71" name="51PLBK01" tableColumnId="71"/>
      <queryTableField id="72" name="51PLBMF01" tableColumnId="72"/>
      <queryTableField id="73" name="51PLBMF03" tableColumnId="73"/>
      <queryTableField id="74" name="51PLBMF04" tableColumnId="74"/>
      <queryTableField id="75" name="51PLBMM01" tableColumnId="75"/>
      <queryTableField id="76" name="51PLBMM03" tableColumnId="76"/>
      <queryTableField id="77" name="51PLBMM04" tableColumnId="77"/>
      <queryTableField id="78" name="51PLBMY01" tableColumnId="78"/>
      <queryTableField id="79" name="51PLBVP01" tableColumnId="79"/>
      <queryTableField id="80" name="51PLC201" tableColumnId="80"/>
      <queryTableField id="81" name="51PLC202" tableColumnId="81"/>
      <queryTableField id="82" name="51PLC203" tableColumnId="82"/>
      <queryTableField id="83" name="51PLCB03" tableColumnId="83"/>
      <queryTableField id="84" name="51PLCB04" tableColumnId="84"/>
      <queryTableField id="85" name="51PLCB06" tableColumnId="85"/>
      <queryTableField id="86" name="51PLCCDS01" tableColumnId="86"/>
      <queryTableField id="87" name="51PLCHS01" tableColumnId="87"/>
      <queryTableField id="88" name="51PLCL01" tableColumnId="88"/>
      <queryTableField id="89" name="51PLCM01" tableColumnId="89"/>
      <queryTableField id="90" name="51PLCN01" tableColumnId="90"/>
      <queryTableField id="91" name="51PLCOH01" tableColumnId="91"/>
      <queryTableField id="92" name="51PLCR01" tableColumnId="92"/>
      <queryTableField id="93" name="51PLCR02" tableColumnId="93"/>
      <queryTableField id="94" name="51PLCRH01" tableColumnId="94"/>
      <queryTableField id="95" name="51PLCV01" tableColumnId="95"/>
      <queryTableField id="96" name="51PLCV03" tableColumnId="96"/>
      <queryTableField id="97" name="51PLCX01" tableColumnId="97"/>
      <queryTableField id="98" name="51PLCXA01" tableColumnId="98"/>
      <queryTableField id="99" name="51PLCXA02" tableColumnId="99"/>
      <queryTableField id="100" name="51PLCXM01" tableColumnId="100"/>
      <queryTableField id="101" name="51PLDL01" tableColumnId="101"/>
      <queryTableField id="102" name="51PLDL02" tableColumnId="102"/>
      <queryTableField id="103" name="51PLDL03" tableColumnId="103"/>
      <queryTableField id="104" name="51PLDL04" tableColumnId="104"/>
      <queryTableField id="105" name="51PLDL05" tableColumnId="105"/>
      <queryTableField id="106" name="51PLEF01" tableColumnId="106"/>
      <queryTableField id="107" name="51PLEL01" tableColumnId="107"/>
      <queryTableField id="108" name="51PLFC01" tableColumnId="108"/>
      <queryTableField id="109" name="51PLFP01" tableColumnId="109"/>
      <queryTableField id="110" name="51PLFP02" tableColumnId="110"/>
      <queryTableField id="111" name="51PLFX01" tableColumnId="111"/>
      <queryTableField id="112" name="51PLFX02" tableColumnId="112"/>
      <queryTableField id="113" name="51PLFX04" tableColumnId="113"/>
      <queryTableField id="114" name="51PLGRH01" tableColumnId="114"/>
      <queryTableField id="115" name="51PLGS01" tableColumnId="115"/>
      <queryTableField id="116" name="51PLGY01" tableColumnId="116"/>
      <queryTableField id="117" name="51PLHG01" tableColumnId="117"/>
      <queryTableField id="118" name="51PLHG02" tableColumnId="118"/>
      <queryTableField id="119" name="51PLHG03" tableColumnId="119"/>
      <queryTableField id="120" name="51PLHG07" tableColumnId="120"/>
      <queryTableField id="121" name="51PLHG09" tableColumnId="121"/>
      <queryTableField id="122" name="51PLHG10" tableColumnId="122"/>
      <queryTableField id="123" name="51PLHG11" tableColumnId="123"/>
      <queryTableField id="124" name="51PLHG12" tableColumnId="124"/>
      <queryTableField id="125" name="51PLHG18" tableColumnId="125"/>
      <queryTableField id="126" name="51PLHG20" tableColumnId="126"/>
      <queryTableField id="127" name="51PLHG21" tableColumnId="127"/>
      <queryTableField id="128" name="51PLHG23" tableColumnId="128"/>
      <queryTableField id="129" name="51PLHG24" tableColumnId="129"/>
      <queryTableField id="130" name="51PLHG25" tableColumnId="130"/>
      <queryTableField id="131" name="51PLHG26" tableColumnId="131"/>
      <queryTableField id="132" name="51PLHG27" tableColumnId="132"/>
      <queryTableField id="133" name="51PLHG28" tableColumnId="133"/>
      <queryTableField id="134" name="51PLHG29" tableColumnId="134"/>
      <queryTableField id="135" name="51PLHG30" tableColumnId="135"/>
      <queryTableField id="136" name="51PLHG31" tableColumnId="136"/>
      <queryTableField id="137" name="51PLHG32" tableColumnId="137"/>
      <queryTableField id="138" name="51PLHG33" tableColumnId="138"/>
      <queryTableField id="139" name="51PLHG34" tableColumnId="139"/>
      <queryTableField id="140" name="51PLHG35" tableColumnId="140"/>
      <queryTableField id="141" name="51PLHG36" tableColumnId="141"/>
      <queryTableField id="142" name="51PLHK01" tableColumnId="142"/>
      <queryTableField id="143" name="51PLHK02" tableColumnId="143"/>
      <queryTableField id="144" name="51PLHK03" tableColumnId="144"/>
      <queryTableField id="145" name="51PLKL01" tableColumnId="145"/>
      <queryTableField id="146" name="51PLLC01" tableColumnId="146"/>
      <queryTableField id="147" name="51PLPC01" tableColumnId="147"/>
      <queryTableField id="148" name="51PLPW01" tableColumnId="148"/>
      <queryTableField id="149" name="51PLPW02" tableColumnId="149"/>
      <queryTableField id="150" name="51PLPW03" tableColumnId="150"/>
      <queryTableField id="151" name="51PLSF01" tableColumnId="151"/>
      <queryTableField id="152" name="51PLTF01" tableColumnId="152"/>
      <queryTableField id="153" name="51PLVC01" tableColumnId="153"/>
      <queryTableField id="154" name="51TBAC01" tableColumnId="154"/>
      <queryTableField id="155" name="51TBAFS01" tableColumnId="155"/>
      <queryTableField id="156" name="51TBAP01" tableColumnId="156"/>
      <queryTableField id="157" name="51TBBCS01" tableColumnId="157"/>
      <queryTableField id="158" name="51TBBF02" tableColumnId="158"/>
      <queryTableField id="159" name="51TBBH01" tableColumnId="159"/>
      <queryTableField id="160" name="51TBBM01" tableColumnId="160"/>
      <queryTableField id="161" name="51TBCA05" tableColumnId="161"/>
      <queryTableField id="162" name="51TBCB01" tableColumnId="162"/>
      <queryTableField id="163" name="51TBCBS01" tableColumnId="163"/>
      <queryTableField id="164" name="51TBCG01" tableColumnId="164"/>
      <queryTableField id="165" name="51TBCMZS01" tableColumnId="165"/>
      <queryTableField id="166" name="51TBCR01" tableColumnId="166"/>
      <queryTableField id="167" name="51TBCV01" tableColumnId="167"/>
      <queryTableField id="168" name="51TBECBA01" tableColumnId="168"/>
      <queryTableField id="169" name="51TBECGA01" tableColumnId="169"/>
      <queryTableField id="170" name="51TBEKDA01" tableColumnId="170"/>
      <queryTableField id="171" name="51TBEMKA01" tableColumnId="171"/>
      <queryTableField id="172" name="51TBEVCS01" tableColumnId="172"/>
      <queryTableField id="173" name="51TBEX01" tableColumnId="173"/>
      <queryTableField id="174" name="51TBEX03" tableColumnId="174"/>
      <queryTableField id="175" name="51TBKY01" tableColumnId="175"/>
      <queryTableField id="176" name="51TBLC01" tableColumnId="176"/>
      <queryTableField id="177" name="51TBMC01" tableColumnId="177"/>
      <queryTableField id="178" name="51TBME01" tableColumnId="178"/>
      <queryTableField id="179" name="51TBME03" tableColumnId="179"/>
      <queryTableField id="180" name="51TBMF01" tableColumnId="180"/>
      <queryTableField id="181" name="51TBML01" tableColumnId="181"/>
      <queryTableField id="182" name="51TBMM01" tableColumnId="182"/>
      <queryTableField id="183" name="51TBMN01" tableColumnId="183"/>
      <queryTableField id="184" name="51TBMVA01" tableColumnId="184"/>
      <queryTableField id="185" name="51TBMZ01" tableColumnId="185"/>
      <queryTableField id="186" name="51TBPF01" tableColumnId="186"/>
      <queryTableField id="187" name="51TBTM01" tableColumnId="187"/>
      <queryTableField id="188" name="51TBTM05" tableColumnId="188"/>
      <queryTableField id="189" name="51TBVB01" tableColumnId="189"/>
      <queryTableField id="190" name="51TBVCA01" tableColumnId="190"/>
      <queryTableField id="191" name="51TBVCS01" tableColumnId="191"/>
      <queryTableField id="192" name="51TBVDS01" tableColumnId="192"/>
      <queryTableField id="193" name="51TBVK01" tableColumnId="193"/>
      <queryTableField id="194" name="51TBVRS01" tableColumnId="194"/>
      <queryTableField id="195" name="51TBZA01" tableColumnId="195"/>
      <queryTableField id="196" name="51TBZN01" tableColumnId="196"/>
      <queryTableField id="197" name="Descripción" tableColumnId="197"/>
      <queryTableField id="198" name="LT" tableColumnId="198"/>
      <queryTableField id="199" name="Proveedor" tableColumnId="199"/>
      <queryTableField id="200" name="Tipo" tableColumnId="20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100-000001000000}" autoFormatId="16" applyNumberFormats="0" applyBorderFormats="0" applyFontFormats="0" applyPatternFormats="0" applyAlignmentFormats="0" applyWidthHeightFormats="0">
  <queryTableRefresh nextId="15">
    <queryTableFields count="11">
      <queryTableField id="1" name="CODIGO" tableColumnId="1"/>
      <queryTableField id="2" name="DESCRIPCION" tableColumnId="2"/>
      <queryTableField id="9" name="PROVEEDOR" tableColumnId="9"/>
      <queryTableField id="10" name="TIPO" tableColumnId="10"/>
      <queryTableField id="14" dataBound="0" tableColumnId="11"/>
      <queryTableField id="13" dataBound="0" tableColumnId="8"/>
      <queryTableField id="3" name="AGOSTO" tableColumnId="3"/>
      <queryTableField id="4" name="SEPTIEMBRE" tableColumnId="4"/>
      <queryTableField id="5" name="OCTUBRE" tableColumnId="5"/>
      <queryTableField id="6" name="NOVIEMBRE" tableColumnId="6"/>
      <queryTableField id="7" name="DICIEMBR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300-000002000000}" autoFormatId="16" applyNumberFormats="0" applyBorderFormats="0" applyFontFormats="0" applyPatternFormats="0" applyAlignmentFormats="0" applyWidthHeightFormats="0">
  <queryTableRefresh nextId="13">
    <queryTableFields count="12">
      <queryTableField id="1" name="no_pedc" tableColumnId="1"/>
      <queryTableField id="2" name="f_alta_ped" tableColumnId="2"/>
      <queryTableField id="3" name="nom_prov" tableColumnId="3"/>
      <queryTableField id="4" name="status" tableColumnId="4"/>
      <queryTableField id="5" name="status_aut" tableColumnId="5"/>
      <queryTableField id="6" name="cve_prod" tableColumnId="6"/>
      <queryTableField id="7" name="desc_prod" tableColumnId="7"/>
      <queryTableField id="8" name="f_ent" tableColumnId="8"/>
      <queryTableField id="9" name="cant_prod" tableColumnId="9"/>
      <queryTableField id="10" name="cant_surtp" tableColumnId="10"/>
      <queryTableField id="11" name="saldo" tableColumnId="11"/>
      <queryTableField id="12" name="Semana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00000000-0016-0000-0400-000003000000}" autoFormatId="16" applyNumberFormats="0" applyBorderFormats="0" applyFontFormats="0" applyPatternFormats="0" applyAlignmentFormats="0" applyWidthHeightFormats="0">
  <queryTableRefresh nextId="4">
    <queryTableFields count="3">
      <queryTableField id="1" name="cve_prod" tableColumnId="1"/>
      <queryTableField id="2" name="desc_prod" tableColumnId="2"/>
      <queryTableField id="3" name="Existencia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500-000004000000}" autoFormatId="16" applyNumberFormats="0" applyBorderFormats="0" applyFontFormats="0" applyPatternFormats="0" applyAlignmentFormats="0" applyWidthHeightFormats="0">
  <queryTableRefresh nextId="4">
    <queryTableFields count="3">
      <queryTableField id="1" name="cve_prod" tableColumnId="1"/>
      <queryTableField id="2" name="desc_prod" tableColumnId="2"/>
      <queryTableField id="3" name="Existencia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00000000-0016-0000-0600-000005000000}" autoFormatId="16" applyNumberFormats="0" applyBorderFormats="0" applyFontFormats="0" applyPatternFormats="0" applyAlignmentFormats="0" applyWidthHeightFormats="0">
  <queryTableRefresh nextId="11">
    <queryTableFields count="10">
      <queryTableField id="1" name="SKU" tableColumnId="1"/>
      <queryTableField id="2" name="PRODUCTO" tableColumnId="2"/>
      <queryTableField id="3" name="CODIGO" tableColumnId="3"/>
      <queryTableField id="4" name="DESCRIPCION" tableColumnId="4"/>
      <queryTableField id="5" name="PARTIDA" tableColumnId="5"/>
      <queryTableField id="6" name="CANTIDAD" tableColumnId="6"/>
      <queryTableField id="7" name="UMB" tableColumnId="7"/>
      <queryTableField id="8" name="CLIENTE" tableColumnId="8"/>
      <queryTableField id="9" name="Empresa" tableColumnId="9"/>
      <queryTableField id="10" name="LT_Semanas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0700-000006000000}" autoFormatId="16" applyNumberFormats="0" applyBorderFormats="0" applyFontFormats="0" applyPatternFormats="0" applyAlignmentFormats="0" applyWidthHeightFormats="0">
  <queryTableRefresh nextId="33">
    <queryTableFields count="17">
      <queryTableField id="1" name="CODIGO" tableColumnId="1"/>
      <queryTableField id="19" dataBound="0" tableColumnId="6"/>
      <queryTableField id="2" name="PRODUCTO" tableColumnId="2"/>
      <queryTableField id="3" name="TIPO" tableColumnId="3"/>
      <queryTableField id="4" name="CLIENTE" tableColumnId="4"/>
      <queryTableField id="20" name="Ene" tableColumnId="5"/>
      <queryTableField id="21" name="Feb" tableColumnId="7"/>
      <queryTableField id="22" name="Mar" tableColumnId="8"/>
      <queryTableField id="23" name="Abr" tableColumnId="9"/>
      <queryTableField id="24" name="May" tableColumnId="10"/>
      <queryTableField id="25" name="Jun" tableColumnId="17"/>
      <queryTableField id="11" name="Jul" tableColumnId="11"/>
      <queryTableField id="12" name="Ago" tableColumnId="12"/>
      <queryTableField id="13" name="Sep" tableColumnId="13"/>
      <queryTableField id="14" name="Oct" tableColumnId="14"/>
      <queryTableField id="15" name="Nov" tableColumnId="15"/>
      <queryTableField id="16" name="Dic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9" xr16:uid="{00000000-0016-0000-0800-000007000000}" autoFormatId="16" applyNumberFormats="0" applyBorderFormats="0" applyFontFormats="0" applyPatternFormats="0" applyAlignmentFormats="0" applyWidthHeightFormats="0">
  <queryTableRefresh nextId="11">
    <queryTableFields count="10">
      <queryTableField id="1" name="CODIGO" tableColumnId="1"/>
      <queryTableField id="2" name="DESCRIPCION" tableColumnId="2"/>
      <queryTableField id="3" name="PROVEEDOR" tableColumnId="3"/>
      <queryTableField id="4" name="TIPO" tableColumnId="4"/>
      <queryTableField id="5" name="COSTO" tableColumnId="5"/>
      <queryTableField id="6" name="MONEDA" tableColumnId="6"/>
      <queryTableField id="7" name="MOQ" tableColumnId="7"/>
      <queryTableField id="8" name="UMB" tableColumnId="8"/>
      <queryTableField id="9" name="TIEMPOS DE ENTREGA" tableColumnId="9"/>
      <queryTableField id="10" name="COMENTARIOS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00000000-0016-0000-0900-000008000000}" autoFormatId="16" applyNumberFormats="0" applyBorderFormats="0" applyFontFormats="0" applyPatternFormats="0" applyAlignmentFormats="0" applyWidthHeightFormats="0">
  <queryTableRefresh nextId="15">
    <queryTableFields count="14">
      <queryTableField id="1" name="Código" tableColumnId="1"/>
      <queryTableField id="2" name="Descripción" tableColumnId="2"/>
      <queryTableField id="3" name="Presentacion " tableColumnId="3"/>
      <queryTableField id="4" name="Cliente " tableColumnId="4"/>
      <queryTableField id="5" name="Familia" tableColumnId="5"/>
      <queryTableField id="6" name="Tipo" tableColumnId="6"/>
      <queryTableField id="7" name="Tam lote" tableColumnId="7"/>
      <queryTableField id="8" name="Conteo" tableColumnId="8"/>
      <queryTableField id="9" name="Granel" tableColumnId="9"/>
      <queryTableField id="10" name="costo" tableColumnId="10"/>
      <queryTableField id="11" name="Caducidad" tableColumnId="11"/>
      <queryTableField id="12" name="LT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M_BILL" displayName="DIM_BILL" ref="A1:GU2059" tableType="queryTable" totalsRowShown="0" headerRowDxfId="85">
  <autoFilter ref="A1:GU2059" xr:uid="{00000000-0009-0000-0100-000002000000}"/>
  <tableColumns count="203">
    <tableColumn id="1" xr3:uid="{00000000-0010-0000-0000-000001000000}" uniqueName="1" name="CODIGO" queryTableFieldId="1" dataDxfId="84"/>
    <tableColumn id="2" xr3:uid="{00000000-0010-0000-0000-000002000000}" uniqueName="2" name="51CBLO01" queryTableFieldId="2"/>
    <tableColumn id="3" xr3:uid="{00000000-0010-0000-0000-000003000000}" uniqueName="3" name="51CBOM04" queryTableFieldId="3"/>
    <tableColumn id="4" xr3:uid="{00000000-0010-0000-0000-000004000000}" uniqueName="4" name="51CBOM05" queryTableFieldId="4"/>
    <tableColumn id="5" xr3:uid="{00000000-0010-0000-0000-000005000000}" uniqueName="5" name="51CPAM01" queryTableFieldId="5"/>
    <tableColumn id="6" xr3:uid="{00000000-0010-0000-0000-000006000000}" uniqueName="6" name="51CPAZ03" queryTableFieldId="6"/>
    <tableColumn id="7" xr3:uid="{00000000-0010-0000-0000-000007000000}" uniqueName="7" name="51CPAZ04" queryTableFieldId="7"/>
    <tableColumn id="226" xr3:uid="{00000000-0010-0000-0000-0000E2000000}" uniqueName="226" name="51CPAZ05" queryTableFieldId="226" dataDxfId="83"/>
    <tableColumn id="8" xr3:uid="{00000000-0010-0000-0000-000008000000}" uniqueName="8" name="51CPBD01" queryTableFieldId="8"/>
    <tableColumn id="9" xr3:uid="{00000000-0010-0000-0000-000009000000}" uniqueName="9" name="51CPBD02" queryTableFieldId="9"/>
    <tableColumn id="10" xr3:uid="{00000000-0010-0000-0000-00000A000000}" uniqueName="10" name="51CPBR01" queryTableFieldId="10"/>
    <tableColumn id="11" xr3:uid="{00000000-0010-0000-0000-00000B000000}" uniqueName="11" name="51CPBW01" queryTableFieldId="11"/>
    <tableColumn id="12" xr3:uid="{00000000-0010-0000-0000-00000C000000}" uniqueName="12" name="51CPCA01" queryTableFieldId="12"/>
    <tableColumn id="13" xr3:uid="{00000000-0010-0000-0000-00000D000000}" uniqueName="13" name="51CPCB01" queryTableFieldId="13"/>
    <tableColumn id="14" xr3:uid="{00000000-0010-0000-0000-00000E000000}" uniqueName="14" name="51CPCD01" queryTableFieldId="14"/>
    <tableColumn id="15" xr3:uid="{00000000-0010-0000-0000-00000F000000}" uniqueName="15" name="51CPCS01" queryTableFieldId="15"/>
    <tableColumn id="16" xr3:uid="{00000000-0010-0000-0000-000010000000}" uniqueName="16" name="51CPCS02" queryTableFieldId="16"/>
    <tableColumn id="17" xr3:uid="{00000000-0010-0000-0000-000011000000}" uniqueName="17" name="51CPCV01" queryTableFieldId="17"/>
    <tableColumn id="18" xr3:uid="{00000000-0010-0000-0000-000012000000}" uniqueName="18" name="51CPDG05" queryTableFieldId="18"/>
    <tableColumn id="19" xr3:uid="{00000000-0010-0000-0000-000013000000}" uniqueName="19" name="51CPDG06" queryTableFieldId="19"/>
    <tableColumn id="20" xr3:uid="{00000000-0010-0000-0000-000014000000}" uniqueName="20" name="51CPDL01" queryTableFieldId="20"/>
    <tableColumn id="21" xr3:uid="{00000000-0010-0000-0000-000015000000}" uniqueName="21" name="51CPDN01" queryTableFieldId="21"/>
    <tableColumn id="22" xr3:uid="{00000000-0010-0000-0000-000016000000}" uniqueName="22" name="51CPFB01" queryTableFieldId="22"/>
    <tableColumn id="23" xr3:uid="{00000000-0010-0000-0000-000017000000}" uniqueName="23" name="51CPFBB01" queryTableFieldId="23"/>
    <tableColumn id="24" xr3:uid="{00000000-0010-0000-0000-000018000000}" uniqueName="24" name="51CPFIT01" queryTableFieldId="24"/>
    <tableColumn id="25" xr3:uid="{00000000-0010-0000-0000-000019000000}" uniqueName="25" name="51CPFIT02" queryTableFieldId="25"/>
    <tableColumn id="26" xr3:uid="{00000000-0010-0000-0000-00001A000000}" uniqueName="26" name="51CPFIT03" queryTableFieldId="26"/>
    <tableColumn id="27" xr3:uid="{00000000-0010-0000-0000-00001B000000}" uniqueName="27" name="51CPFP01" queryTableFieldId="27"/>
    <tableColumn id="28" xr3:uid="{00000000-0010-0000-0000-00001C000000}" uniqueName="28" name="51CPFP02" queryTableFieldId="28"/>
    <tableColumn id="29" xr3:uid="{00000000-0010-0000-0000-00001D000000}" uniqueName="29" name="51CPGBS01" queryTableFieldId="29"/>
    <tableColumn id="30" xr3:uid="{00000000-0010-0000-0000-00001E000000}" uniqueName="30" name="51CPGM01" queryTableFieldId="30"/>
    <tableColumn id="31" xr3:uid="{00000000-0010-0000-0000-00001F000000}" uniqueName="31" name="51CPGM02" queryTableFieldId="31"/>
    <tableColumn id="32" xr3:uid="{00000000-0010-0000-0000-000020000000}" uniqueName="32" name="51CPGMFA01" queryTableFieldId="32"/>
    <tableColumn id="33" xr3:uid="{00000000-0010-0000-0000-000021000000}" uniqueName="33" name="51CPKM01" queryTableFieldId="33"/>
    <tableColumn id="34" xr3:uid="{00000000-0010-0000-0000-000022000000}" uniqueName="34" name="51CPKM02" queryTableFieldId="34"/>
    <tableColumn id="35" xr3:uid="{00000000-0010-0000-0000-000023000000}" uniqueName="35" name="51CPLM01" queryTableFieldId="35"/>
    <tableColumn id="36" xr3:uid="{00000000-0010-0000-0000-000024000000}" uniqueName="36" name="51CPLP01" queryTableFieldId="36"/>
    <tableColumn id="37" xr3:uid="{00000000-0010-0000-0000-000025000000}" uniqueName="37" name="51CPLR01" queryTableFieldId="37"/>
    <tableColumn id="38" xr3:uid="{00000000-0010-0000-0000-000026000000}" uniqueName="38" name="51CPMB01" queryTableFieldId="38"/>
    <tableColumn id="39" xr3:uid="{00000000-0010-0000-0000-000027000000}" uniqueName="39" name="51CPMM01" queryTableFieldId="39"/>
    <tableColumn id="40" xr3:uid="{00000000-0010-0000-0000-000028000000}" uniqueName="40" name="51CPMM02" queryTableFieldId="40"/>
    <tableColumn id="41" xr3:uid="{00000000-0010-0000-0000-000029000000}" uniqueName="41" name="51CPMS01" queryTableFieldId="41"/>
    <tableColumn id="42" xr3:uid="{00000000-0010-0000-0000-00002A000000}" uniqueName="42" name="51CPOM01" queryTableFieldId="42"/>
    <tableColumn id="43" xr3:uid="{00000000-0010-0000-0000-00002B000000}" uniqueName="43" name="51CPOM02" queryTableFieldId="43"/>
    <tableColumn id="44" xr3:uid="{00000000-0010-0000-0000-00002C000000}" uniqueName="44" name="51CPOM03" queryTableFieldId="44"/>
    <tableColumn id="45" xr3:uid="{00000000-0010-0000-0000-00002D000000}" uniqueName="45" name="51CPPBS01" queryTableFieldId="45"/>
    <tableColumn id="46" xr3:uid="{00000000-0010-0000-0000-00002E000000}" uniqueName="46" name="51CPPH01" queryTableFieldId="46"/>
    <tableColumn id="47" xr3:uid="{00000000-0010-0000-0000-00002F000000}" uniqueName="47" name="51CPPMS01" queryTableFieldId="47"/>
    <tableColumn id="48" xr3:uid="{00000000-0010-0000-0000-000030000000}" uniqueName="48" name="51CPRM01" queryTableFieldId="48"/>
    <tableColumn id="49" xr3:uid="{00000000-0010-0000-0000-000031000000}" uniqueName="49" name="51CPRM02" queryTableFieldId="49"/>
    <tableColumn id="50" xr3:uid="{00000000-0010-0000-0000-000032000000}" uniqueName="50" name="51CPVAF01" queryTableFieldId="50"/>
    <tableColumn id="51" xr3:uid="{00000000-0010-0000-0000-000033000000}" uniqueName="51" name="51CPVB01" queryTableFieldId="51"/>
    <tableColumn id="52" xr3:uid="{00000000-0010-0000-0000-000034000000}" uniqueName="52" name="51CPVB02" queryTableFieldId="52"/>
    <tableColumn id="53" xr3:uid="{00000000-0010-0000-0000-000035000000}" uniqueName="53" name="51CPVF01" queryTableFieldId="53"/>
    <tableColumn id="54" xr3:uid="{00000000-0010-0000-0000-000036000000}" uniqueName="54" name="51CPVT03" queryTableFieldId="54"/>
    <tableColumn id="55" xr3:uid="{00000000-0010-0000-0000-000037000000}" uniqueName="55" name="51CPVT05" queryTableFieldId="55"/>
    <tableColumn id="56" xr3:uid="{00000000-0010-0000-0000-000038000000}" uniqueName="56" name="51CPWB01" queryTableFieldId="56"/>
    <tableColumn id="57" xr3:uid="{00000000-0010-0000-0000-000039000000}" uniqueName="57" name="51CPWP01" queryTableFieldId="57"/>
    <tableColumn id="58" xr3:uid="{00000000-0010-0000-0000-00003A000000}" uniqueName="58" name="51CPWQU01" queryTableFieldId="58"/>
    <tableColumn id="59" xr3:uid="{00000000-0010-0000-0000-00003B000000}" uniqueName="59" name="51CPWR01" queryTableFieldId="59"/>
    <tableColumn id="60" xr3:uid="{00000000-0010-0000-0000-00003C000000}" uniqueName="60" name="51GLVA04" queryTableFieldId="60"/>
    <tableColumn id="61" xr3:uid="{00000000-0010-0000-0000-00003D000000}" uniqueName="61" name="51JBMP01" queryTableFieldId="61"/>
    <tableColumn id="62" xr3:uid="{00000000-0010-0000-0000-00003E000000}" uniqueName="62" name="51JBNC01" queryTableFieldId="62"/>
    <tableColumn id="63" xr3:uid="{00000000-0010-0000-0000-00003F000000}" uniqueName="63" name="51PLAB01" queryTableFieldId="63"/>
    <tableColumn id="64" xr3:uid="{00000000-0010-0000-0000-000040000000}" uniqueName="64" name="51PLAB02" queryTableFieldId="64"/>
    <tableColumn id="201" xr3:uid="{00000000-0010-0000-0000-0000C9000000}" uniqueName="201" name="51PLBC01" queryTableFieldId="229"/>
    <tableColumn id="202" xr3:uid="{00000000-0010-0000-0000-0000CA000000}" uniqueName="202" name="51PLBC02" queryTableFieldId="230"/>
    <tableColumn id="65" xr3:uid="{00000000-0010-0000-0000-000041000000}" uniqueName="65" name="51PLBCL01" queryTableFieldId="65"/>
    <tableColumn id="66" xr3:uid="{00000000-0010-0000-0000-000042000000}" uniqueName="66" name="51PLBCL02" queryTableFieldId="66"/>
    <tableColumn id="67" xr3:uid="{00000000-0010-0000-0000-000043000000}" uniqueName="67" name="51PLBCL03" queryTableFieldId="67"/>
    <tableColumn id="68" xr3:uid="{00000000-0010-0000-0000-000044000000}" uniqueName="68" name="51PLBCS01" queryTableFieldId="68"/>
    <tableColumn id="69" xr3:uid="{00000000-0010-0000-0000-000045000000}" uniqueName="69" name="51PLBFK01" queryTableFieldId="69"/>
    <tableColumn id="70" xr3:uid="{00000000-0010-0000-0000-000046000000}" uniqueName="70" name="51PLBFK02" queryTableFieldId="70"/>
    <tableColumn id="71" xr3:uid="{00000000-0010-0000-0000-000047000000}" uniqueName="71" name="51PLBK01" queryTableFieldId="71"/>
    <tableColumn id="72" xr3:uid="{00000000-0010-0000-0000-000048000000}" uniqueName="72" name="51PLBMF01" queryTableFieldId="72"/>
    <tableColumn id="73" xr3:uid="{00000000-0010-0000-0000-000049000000}" uniqueName="73" name="51PLBMF03" queryTableFieldId="73"/>
    <tableColumn id="74" xr3:uid="{00000000-0010-0000-0000-00004A000000}" uniqueName="74" name="51PLBMF04" queryTableFieldId="74"/>
    <tableColumn id="75" xr3:uid="{00000000-0010-0000-0000-00004B000000}" uniqueName="75" name="51PLBMM01" queryTableFieldId="75"/>
    <tableColumn id="76" xr3:uid="{00000000-0010-0000-0000-00004C000000}" uniqueName="76" name="51PLBMM03" queryTableFieldId="76"/>
    <tableColumn id="77" xr3:uid="{00000000-0010-0000-0000-00004D000000}" uniqueName="77" name="51PLBMM04" queryTableFieldId="77"/>
    <tableColumn id="78" xr3:uid="{00000000-0010-0000-0000-00004E000000}" uniqueName="78" name="51PLBMY01" queryTableFieldId="78"/>
    <tableColumn id="79" xr3:uid="{00000000-0010-0000-0000-00004F000000}" uniqueName="79" name="51PLBVP01" queryTableFieldId="79"/>
    <tableColumn id="80" xr3:uid="{00000000-0010-0000-0000-000050000000}" uniqueName="80" name="51PLC201" queryTableFieldId="80"/>
    <tableColumn id="81" xr3:uid="{00000000-0010-0000-0000-000051000000}" uniqueName="81" name="51PLC202" queryTableFieldId="81"/>
    <tableColumn id="82" xr3:uid="{00000000-0010-0000-0000-000052000000}" uniqueName="82" name="51PLC203" queryTableFieldId="82"/>
    <tableColumn id="83" xr3:uid="{00000000-0010-0000-0000-000053000000}" uniqueName="83" name="51PLCB03" queryTableFieldId="83"/>
    <tableColumn id="84" xr3:uid="{00000000-0010-0000-0000-000054000000}" uniqueName="84" name="51PLCB04" queryTableFieldId="84"/>
    <tableColumn id="85" xr3:uid="{00000000-0010-0000-0000-000055000000}" uniqueName="85" name="51PLCB06" queryTableFieldId="85"/>
    <tableColumn id="86" xr3:uid="{00000000-0010-0000-0000-000056000000}" uniqueName="86" name="51PLCCDS01" queryTableFieldId="86"/>
    <tableColumn id="87" xr3:uid="{00000000-0010-0000-0000-000057000000}" uniqueName="87" name="51PLCHS01" queryTableFieldId="87"/>
    <tableColumn id="88" xr3:uid="{00000000-0010-0000-0000-000058000000}" uniqueName="88" name="51PLCL01" queryTableFieldId="88"/>
    <tableColumn id="89" xr3:uid="{00000000-0010-0000-0000-000059000000}" uniqueName="89" name="51PLCM01" queryTableFieldId="89"/>
    <tableColumn id="90" xr3:uid="{00000000-0010-0000-0000-00005A000000}" uniqueName="90" name="51PLCN01" queryTableFieldId="90"/>
    <tableColumn id="91" xr3:uid="{00000000-0010-0000-0000-00005B000000}" uniqueName="91" name="51PLCOH01" queryTableFieldId="91" dataDxfId="82"/>
    <tableColumn id="92" xr3:uid="{00000000-0010-0000-0000-00005C000000}" uniqueName="92" name="51PLCR01" queryTableFieldId="92"/>
    <tableColumn id="93" xr3:uid="{00000000-0010-0000-0000-00005D000000}" uniqueName="93" name="51PLCR02" queryTableFieldId="93"/>
    <tableColumn id="94" xr3:uid="{00000000-0010-0000-0000-00005E000000}" uniqueName="94" name="51PLCRH01" queryTableFieldId="94" dataDxfId="81"/>
    <tableColumn id="95" xr3:uid="{00000000-0010-0000-0000-00005F000000}" uniqueName="95" name="51PLCV01" queryTableFieldId="95"/>
    <tableColumn id="96" xr3:uid="{00000000-0010-0000-0000-000060000000}" uniqueName="96" name="51PLCV03" queryTableFieldId="96"/>
    <tableColumn id="97" xr3:uid="{00000000-0010-0000-0000-000061000000}" uniqueName="97" name="51PLCX01" queryTableFieldId="97"/>
    <tableColumn id="98" xr3:uid="{00000000-0010-0000-0000-000062000000}" uniqueName="98" name="51PLCXA01" queryTableFieldId="98"/>
    <tableColumn id="99" xr3:uid="{00000000-0010-0000-0000-000063000000}" uniqueName="99" name="51PLCXA02" queryTableFieldId="99"/>
    <tableColumn id="100" xr3:uid="{00000000-0010-0000-0000-000064000000}" uniqueName="100" name="51PLCXM01" queryTableFieldId="100"/>
    <tableColumn id="101" xr3:uid="{00000000-0010-0000-0000-000065000000}" uniqueName="101" name="51PLDL01" queryTableFieldId="101"/>
    <tableColumn id="102" xr3:uid="{00000000-0010-0000-0000-000066000000}" uniqueName="102" name="51PLDL02" queryTableFieldId="102"/>
    <tableColumn id="103" xr3:uid="{00000000-0010-0000-0000-000067000000}" uniqueName="103" name="51PLDL03" queryTableFieldId="103"/>
    <tableColumn id="104" xr3:uid="{00000000-0010-0000-0000-000068000000}" uniqueName="104" name="51PLDL04" queryTableFieldId="104"/>
    <tableColumn id="105" xr3:uid="{00000000-0010-0000-0000-000069000000}" uniqueName="105" name="51PLDL05" queryTableFieldId="105"/>
    <tableColumn id="106" xr3:uid="{00000000-0010-0000-0000-00006A000000}" uniqueName="106" name="51PLEF01" queryTableFieldId="106"/>
    <tableColumn id="107" xr3:uid="{00000000-0010-0000-0000-00006B000000}" uniqueName="107" name="51PLEL01" queryTableFieldId="107"/>
    <tableColumn id="108" xr3:uid="{00000000-0010-0000-0000-00006C000000}" uniqueName="108" name="51PLFC01" queryTableFieldId="108"/>
    <tableColumn id="109" xr3:uid="{00000000-0010-0000-0000-00006D000000}" uniqueName="109" name="51PLFP01" queryTableFieldId="109"/>
    <tableColumn id="110" xr3:uid="{00000000-0010-0000-0000-00006E000000}" uniqueName="110" name="51PLFP02" queryTableFieldId="110"/>
    <tableColumn id="111" xr3:uid="{00000000-0010-0000-0000-00006F000000}" uniqueName="111" name="51PLFX01" queryTableFieldId="111"/>
    <tableColumn id="112" xr3:uid="{00000000-0010-0000-0000-000070000000}" uniqueName="112" name="51PLFX02" queryTableFieldId="112"/>
    <tableColumn id="113" xr3:uid="{00000000-0010-0000-0000-000071000000}" uniqueName="113" name="51PLFX04" queryTableFieldId="113"/>
    <tableColumn id="114" xr3:uid="{00000000-0010-0000-0000-000072000000}" uniqueName="114" name="51PLGRH01" queryTableFieldId="114" dataDxfId="80"/>
    <tableColumn id="115" xr3:uid="{00000000-0010-0000-0000-000073000000}" uniqueName="115" name="51PLGS01" queryTableFieldId="115"/>
    <tableColumn id="116" xr3:uid="{00000000-0010-0000-0000-000074000000}" uniqueName="116" name="51PLGY01" queryTableFieldId="116"/>
    <tableColumn id="117" xr3:uid="{00000000-0010-0000-0000-000075000000}" uniqueName="117" name="51PLHG01" queryTableFieldId="117"/>
    <tableColumn id="118" xr3:uid="{00000000-0010-0000-0000-000076000000}" uniqueName="118" name="51PLHG02" queryTableFieldId="118"/>
    <tableColumn id="119" xr3:uid="{00000000-0010-0000-0000-000077000000}" uniqueName="119" name="51PLHG03" queryTableFieldId="119"/>
    <tableColumn id="120" xr3:uid="{00000000-0010-0000-0000-000078000000}" uniqueName="120" name="51PLHG07" queryTableFieldId="120"/>
    <tableColumn id="121" xr3:uid="{00000000-0010-0000-0000-000079000000}" uniqueName="121" name="51PLHG09" queryTableFieldId="121"/>
    <tableColumn id="122" xr3:uid="{00000000-0010-0000-0000-00007A000000}" uniqueName="122" name="51PLHG10" queryTableFieldId="122"/>
    <tableColumn id="123" xr3:uid="{00000000-0010-0000-0000-00007B000000}" uniqueName="123" name="51PLHG11" queryTableFieldId="123"/>
    <tableColumn id="124" xr3:uid="{00000000-0010-0000-0000-00007C000000}" uniqueName="124" name="51PLHG12" queryTableFieldId="124"/>
    <tableColumn id="125" xr3:uid="{00000000-0010-0000-0000-00007D000000}" uniqueName="125" name="51PLHG18" queryTableFieldId="125"/>
    <tableColumn id="126" xr3:uid="{00000000-0010-0000-0000-00007E000000}" uniqueName="126" name="51PLHG20" queryTableFieldId="126"/>
    <tableColumn id="127" xr3:uid="{00000000-0010-0000-0000-00007F000000}" uniqueName="127" name="51PLHG21" queryTableFieldId="127"/>
    <tableColumn id="128" xr3:uid="{00000000-0010-0000-0000-000080000000}" uniqueName="128" name="51PLHG23" queryTableFieldId="128"/>
    <tableColumn id="129" xr3:uid="{00000000-0010-0000-0000-000081000000}" uniqueName="129" name="51PLHG24" queryTableFieldId="129"/>
    <tableColumn id="130" xr3:uid="{00000000-0010-0000-0000-000082000000}" uniqueName="130" name="51PLHG25" queryTableFieldId="130"/>
    <tableColumn id="131" xr3:uid="{00000000-0010-0000-0000-000083000000}" uniqueName="131" name="51PLHG26" queryTableFieldId="131"/>
    <tableColumn id="132" xr3:uid="{00000000-0010-0000-0000-000084000000}" uniqueName="132" name="51PLHG27" queryTableFieldId="132"/>
    <tableColumn id="133" xr3:uid="{00000000-0010-0000-0000-000085000000}" uniqueName="133" name="51PLHG28" queryTableFieldId="133"/>
    <tableColumn id="134" xr3:uid="{00000000-0010-0000-0000-000086000000}" uniqueName="134" name="51PLHG29" queryTableFieldId="134"/>
    <tableColumn id="135" xr3:uid="{00000000-0010-0000-0000-000087000000}" uniqueName="135" name="51PLHG30" queryTableFieldId="135"/>
    <tableColumn id="136" xr3:uid="{00000000-0010-0000-0000-000088000000}" uniqueName="136" name="51PLHG31" queryTableFieldId="136"/>
    <tableColumn id="137" xr3:uid="{00000000-0010-0000-0000-000089000000}" uniqueName="137" name="51PLHG32" queryTableFieldId="137"/>
    <tableColumn id="138" xr3:uid="{00000000-0010-0000-0000-00008A000000}" uniqueName="138" name="51PLHG33" queryTableFieldId="138"/>
    <tableColumn id="139" xr3:uid="{00000000-0010-0000-0000-00008B000000}" uniqueName="139" name="51PLHG34" queryTableFieldId="139"/>
    <tableColumn id="140" xr3:uid="{00000000-0010-0000-0000-00008C000000}" uniqueName="140" name="51PLHG35" queryTableFieldId="140"/>
    <tableColumn id="141" xr3:uid="{00000000-0010-0000-0000-00008D000000}" uniqueName="141" name="51PLHG36" queryTableFieldId="141"/>
    <tableColumn id="142" xr3:uid="{00000000-0010-0000-0000-00008E000000}" uniqueName="142" name="51PLHK01" queryTableFieldId="142"/>
    <tableColumn id="143" xr3:uid="{00000000-0010-0000-0000-00008F000000}" uniqueName="143" name="51PLHK02" queryTableFieldId="143"/>
    <tableColumn id="144" xr3:uid="{00000000-0010-0000-0000-000090000000}" uniqueName="144" name="51PLHK03" queryTableFieldId="144"/>
    <tableColumn id="145" xr3:uid="{00000000-0010-0000-0000-000091000000}" uniqueName="145" name="51PLKL01" queryTableFieldId="145"/>
    <tableColumn id="146" xr3:uid="{00000000-0010-0000-0000-000092000000}" uniqueName="146" name="51PLLC01" queryTableFieldId="146"/>
    <tableColumn id="147" xr3:uid="{00000000-0010-0000-0000-000093000000}" uniqueName="147" name="51PLPC01" queryTableFieldId="147"/>
    <tableColumn id="148" xr3:uid="{00000000-0010-0000-0000-000094000000}" uniqueName="148" name="51PLPW01" queryTableFieldId="148"/>
    <tableColumn id="149" xr3:uid="{00000000-0010-0000-0000-000095000000}" uniqueName="149" name="51PLPW02" queryTableFieldId="149"/>
    <tableColumn id="150" xr3:uid="{00000000-0010-0000-0000-000096000000}" uniqueName="150" name="51PLPW03" queryTableFieldId="150"/>
    <tableColumn id="151" xr3:uid="{00000000-0010-0000-0000-000097000000}" uniqueName="151" name="51PLSF01" queryTableFieldId="151"/>
    <tableColumn id="152" xr3:uid="{00000000-0010-0000-0000-000098000000}" uniqueName="152" name="51PLTF01" queryTableFieldId="152"/>
    <tableColumn id="153" xr3:uid="{00000000-0010-0000-0000-000099000000}" uniqueName="153" name="51PLVC01" queryTableFieldId="153"/>
    <tableColumn id="154" xr3:uid="{00000000-0010-0000-0000-00009A000000}" uniqueName="154" name="51TBAC01" queryTableFieldId="154"/>
    <tableColumn id="155" xr3:uid="{00000000-0010-0000-0000-00009B000000}" uniqueName="155" name="51TBAFS01" queryTableFieldId="155"/>
    <tableColumn id="156" xr3:uid="{00000000-0010-0000-0000-00009C000000}" uniqueName="156" name="51TBAP01" queryTableFieldId="156"/>
    <tableColumn id="157" xr3:uid="{00000000-0010-0000-0000-00009D000000}" uniqueName="157" name="51TBBCS01" queryTableFieldId="157"/>
    <tableColumn id="158" xr3:uid="{00000000-0010-0000-0000-00009E000000}" uniqueName="158" name="51TBBF02" queryTableFieldId="158"/>
    <tableColumn id="159" xr3:uid="{00000000-0010-0000-0000-00009F000000}" uniqueName="159" name="51TBBH01" queryTableFieldId="159"/>
    <tableColumn id="160" xr3:uid="{00000000-0010-0000-0000-0000A0000000}" uniqueName="160" name="51TBBM01" queryTableFieldId="160"/>
    <tableColumn id="161" xr3:uid="{00000000-0010-0000-0000-0000A1000000}" uniqueName="161" name="51TBCA05" queryTableFieldId="161"/>
    <tableColumn id="162" xr3:uid="{00000000-0010-0000-0000-0000A2000000}" uniqueName="162" name="51TBCB01" queryTableFieldId="162"/>
    <tableColumn id="163" xr3:uid="{00000000-0010-0000-0000-0000A3000000}" uniqueName="163" name="51TBCBS01" queryTableFieldId="163"/>
    <tableColumn id="164" xr3:uid="{00000000-0010-0000-0000-0000A4000000}" uniqueName="164" name="51TBCG01" queryTableFieldId="164"/>
    <tableColumn id="165" xr3:uid="{00000000-0010-0000-0000-0000A5000000}" uniqueName="165" name="51TBCMZS01" queryTableFieldId="165"/>
    <tableColumn id="166" xr3:uid="{00000000-0010-0000-0000-0000A6000000}" uniqueName="166" name="51TBCR01" queryTableFieldId="166"/>
    <tableColumn id="167" xr3:uid="{00000000-0010-0000-0000-0000A7000000}" uniqueName="167" name="51TBCV01" queryTableFieldId="167"/>
    <tableColumn id="168" xr3:uid="{00000000-0010-0000-0000-0000A8000000}" uniqueName="168" name="51TBECBA01" queryTableFieldId="168"/>
    <tableColumn id="169" xr3:uid="{00000000-0010-0000-0000-0000A9000000}" uniqueName="169" name="51TBECGA01" queryTableFieldId="169"/>
    <tableColumn id="170" xr3:uid="{00000000-0010-0000-0000-0000AA000000}" uniqueName="170" name="51TBEKDA01" queryTableFieldId="170"/>
    <tableColumn id="171" xr3:uid="{00000000-0010-0000-0000-0000AB000000}" uniqueName="171" name="51TBEMKA01" queryTableFieldId="171"/>
    <tableColumn id="172" xr3:uid="{00000000-0010-0000-0000-0000AC000000}" uniqueName="172" name="51TBEVCS01" queryTableFieldId="172"/>
    <tableColumn id="173" xr3:uid="{00000000-0010-0000-0000-0000AD000000}" uniqueName="173" name="51TBEX01" queryTableFieldId="173"/>
    <tableColumn id="174" xr3:uid="{00000000-0010-0000-0000-0000AE000000}" uniqueName="174" name="51TBEX03" queryTableFieldId="174"/>
    <tableColumn id="175" xr3:uid="{00000000-0010-0000-0000-0000AF000000}" uniqueName="175" name="51TBKY01" queryTableFieldId="175"/>
    <tableColumn id="176" xr3:uid="{00000000-0010-0000-0000-0000B0000000}" uniqueName="176" name="51TBLC01" queryTableFieldId="176"/>
    <tableColumn id="177" xr3:uid="{00000000-0010-0000-0000-0000B1000000}" uniqueName="177" name="51TBMC01" queryTableFieldId="177"/>
    <tableColumn id="178" xr3:uid="{00000000-0010-0000-0000-0000B2000000}" uniqueName="178" name="51TBME01" queryTableFieldId="178"/>
    <tableColumn id="179" xr3:uid="{00000000-0010-0000-0000-0000B3000000}" uniqueName="179" name="51TBME03" queryTableFieldId="179"/>
    <tableColumn id="180" xr3:uid="{00000000-0010-0000-0000-0000B4000000}" uniqueName="180" name="51TBMF01" queryTableFieldId="180"/>
    <tableColumn id="181" xr3:uid="{00000000-0010-0000-0000-0000B5000000}" uniqueName="181" name="51TBML01" queryTableFieldId="181"/>
    <tableColumn id="182" xr3:uid="{00000000-0010-0000-0000-0000B6000000}" uniqueName="182" name="51TBMM01" queryTableFieldId="182"/>
    <tableColumn id="183" xr3:uid="{00000000-0010-0000-0000-0000B7000000}" uniqueName="183" name="51TBMN01" queryTableFieldId="183"/>
    <tableColumn id="184" xr3:uid="{00000000-0010-0000-0000-0000B8000000}" uniqueName="184" name="51TBMVA01" queryTableFieldId="184"/>
    <tableColumn id="185" xr3:uid="{00000000-0010-0000-0000-0000B9000000}" uniqueName="185" name="51TBMZ01" queryTableFieldId="185"/>
    <tableColumn id="186" xr3:uid="{00000000-0010-0000-0000-0000BA000000}" uniqueName="186" name="51TBPF01" queryTableFieldId="186"/>
    <tableColumn id="187" xr3:uid="{00000000-0010-0000-0000-0000BB000000}" uniqueName="187" name="51TBTM01" queryTableFieldId="187"/>
    <tableColumn id="188" xr3:uid="{00000000-0010-0000-0000-0000BC000000}" uniqueName="188" name="51TBTM05" queryTableFieldId="188"/>
    <tableColumn id="189" xr3:uid="{00000000-0010-0000-0000-0000BD000000}" uniqueName="189" name="51TBVB01" queryTableFieldId="189"/>
    <tableColumn id="190" xr3:uid="{00000000-0010-0000-0000-0000BE000000}" uniqueName="190" name="51TBVCA01" queryTableFieldId="190"/>
    <tableColumn id="191" xr3:uid="{00000000-0010-0000-0000-0000BF000000}" uniqueName="191" name="51TBVCS01" queryTableFieldId="191"/>
    <tableColumn id="192" xr3:uid="{00000000-0010-0000-0000-0000C0000000}" uniqueName="192" name="51TBVDS01" queryTableFieldId="192"/>
    <tableColumn id="193" xr3:uid="{00000000-0010-0000-0000-0000C1000000}" uniqueName="193" name="51TBVK01" queryTableFieldId="193"/>
    <tableColumn id="194" xr3:uid="{00000000-0010-0000-0000-0000C2000000}" uniqueName="194" name="51TBVRS01" queryTableFieldId="194"/>
    <tableColumn id="195" xr3:uid="{00000000-0010-0000-0000-0000C3000000}" uniqueName="195" name="51TBZA01" queryTableFieldId="195"/>
    <tableColumn id="196" xr3:uid="{00000000-0010-0000-0000-0000C4000000}" uniqueName="196" name="51TBZN01" queryTableFieldId="196"/>
    <tableColumn id="197" xr3:uid="{00000000-0010-0000-0000-0000C5000000}" uniqueName="197" name="Descripción" queryTableFieldId="197" dataDxfId="79"/>
    <tableColumn id="198" xr3:uid="{00000000-0010-0000-0000-0000C6000000}" uniqueName="198" name="LT" queryTableFieldId="198" dataDxfId="78"/>
    <tableColumn id="199" xr3:uid="{00000000-0010-0000-0000-0000C7000000}" uniqueName="199" name="Proveedor" queryTableFieldId="199" dataDxfId="77"/>
    <tableColumn id="200" xr3:uid="{00000000-0010-0000-0000-0000C8000000}" uniqueName="200" name="Tipo" queryTableFieldId="200" dataDxfId="7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FACT_Explosion" displayName="FACT_Explosion" ref="A1:K691" tableType="queryTable" totalsRowShown="0">
  <autoFilter ref="A1:K691" xr:uid="{00000000-0009-0000-0100-000008000000}"/>
  <tableColumns count="11">
    <tableColumn id="1" xr3:uid="{00000000-0010-0000-0100-000001000000}" uniqueName="1" name="CODIGO" queryTableFieldId="1" dataDxfId="75"/>
    <tableColumn id="2" xr3:uid="{00000000-0010-0000-0100-000002000000}" uniqueName="2" name="DESCRIPCION" queryTableFieldId="2" dataDxfId="74"/>
    <tableColumn id="9" xr3:uid="{00000000-0010-0000-0100-000009000000}" uniqueName="9" name="PROVEEDOR" queryTableFieldId="9" dataDxfId="73"/>
    <tableColumn id="10" xr3:uid="{00000000-0010-0000-0100-00000A000000}" uniqueName="10" name="TIPO" queryTableFieldId="10" dataDxfId="72"/>
    <tableColumn id="11" xr3:uid="{00000000-0010-0000-0100-00000B000000}" uniqueName="11" name="LT" queryTableFieldId="14" dataDxfId="71">
      <calculatedColumnFormula>_xlfn.XLOOKUP(FACT_Explosion[[#This Row],[CODIGO]],Proveedores[CODIGO],Proveedores[TIEMPOS DE ENTREGA],0,0,1)</calculatedColumnFormula>
    </tableColumn>
    <tableColumn id="8" xr3:uid="{00000000-0010-0000-0100-000008000000}" uniqueName="8" name="INVENTARIO" queryTableFieldId="13" dataDxfId="70">
      <calculatedColumnFormula>_xlfn.XLOOKUP(FACT_Explosion[[#This Row],[CODIGO]],FACT_A2[cve_prod],FACT_A2[Existencia],0,0,1)</calculatedColumnFormula>
    </tableColumn>
    <tableColumn id="3" xr3:uid="{00000000-0010-0000-0100-000003000000}" uniqueName="3" name="AGOSTO" queryTableFieldId="3"/>
    <tableColumn id="4" xr3:uid="{00000000-0010-0000-0100-000004000000}" uniqueName="4" name="SEPTIEMBRE" queryTableFieldId="4"/>
    <tableColumn id="5" xr3:uid="{00000000-0010-0000-0100-000005000000}" uniqueName="5" name="OCTUBRE" queryTableFieldId="5"/>
    <tableColumn id="6" xr3:uid="{00000000-0010-0000-0100-000006000000}" uniqueName="6" name="NOVIEMBRE" queryTableFieldId="6"/>
    <tableColumn id="7" xr3:uid="{00000000-0010-0000-0100-000007000000}" uniqueName="7" name="DICIEMBRE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POs" displayName="POs" ref="A1:L209" tableType="queryTable" totalsRowShown="0" headerRowDxfId="69" headerRowBorderDxfId="68">
  <autoFilter ref="A1:L209" xr:uid="{00000000-0009-0000-0100-000006000000}"/>
  <tableColumns count="12">
    <tableColumn id="1" xr3:uid="{00000000-0010-0000-0200-000001000000}" uniqueName="1" name="no_pedc" queryTableFieldId="1" dataDxfId="11"/>
    <tableColumn id="2" xr3:uid="{00000000-0010-0000-0200-000002000000}" uniqueName="2" name="f_alta_ped" queryTableFieldId="2" dataDxfId="10"/>
    <tableColumn id="3" xr3:uid="{00000000-0010-0000-0200-000003000000}" uniqueName="3" name="nom_prov" queryTableFieldId="3" dataDxfId="9"/>
    <tableColumn id="4" xr3:uid="{00000000-0010-0000-0200-000004000000}" uniqueName="4" name="status" queryTableFieldId="4" dataDxfId="8"/>
    <tableColumn id="5" xr3:uid="{00000000-0010-0000-0200-000005000000}" uniqueName="5" name="status_aut" queryTableFieldId="5" dataDxfId="7"/>
    <tableColumn id="6" xr3:uid="{00000000-0010-0000-0200-000006000000}" uniqueName="6" name="cve_prod" queryTableFieldId="6" dataDxfId="6"/>
    <tableColumn id="7" xr3:uid="{00000000-0010-0000-0200-000007000000}" uniqueName="7" name="desc_prod" queryTableFieldId="7" dataDxfId="5"/>
    <tableColumn id="8" xr3:uid="{00000000-0010-0000-0200-000008000000}" uniqueName="8" name="f_ent" queryTableFieldId="8" dataDxfId="4"/>
    <tableColumn id="9" xr3:uid="{00000000-0010-0000-0200-000009000000}" uniqueName="9" name="cant_prod" queryTableFieldId="9" dataDxfId="3"/>
    <tableColumn id="10" xr3:uid="{00000000-0010-0000-0200-00000A000000}" uniqueName="10" name="cant_surtp" queryTableFieldId="10" dataDxfId="2"/>
    <tableColumn id="11" xr3:uid="{00000000-0010-0000-0200-00000B000000}" uniqueName="11" name="saldo" queryTableFieldId="11" dataDxfId="1"/>
    <tableColumn id="12" xr3:uid="{00000000-0010-0000-0200-00000C000000}" uniqueName="12" name="Semana" queryTableFieldId="12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FACT_A1" displayName="FACT_A1" ref="A1:C71" tableType="queryTable" totalsRowShown="0">
  <autoFilter ref="A1:C71" xr:uid="{00000000-0009-0000-0100-000007000000}"/>
  <tableColumns count="3">
    <tableColumn id="1" xr3:uid="{00000000-0010-0000-0300-000001000000}" uniqueName="1" name="cve_prod" queryTableFieldId="1" dataDxfId="28"/>
    <tableColumn id="2" xr3:uid="{00000000-0010-0000-0300-000002000000}" uniqueName="2" name="desc_prod" queryTableFieldId="2" dataDxfId="27"/>
    <tableColumn id="3" xr3:uid="{00000000-0010-0000-0300-000003000000}" uniqueName="3" name="Existencia" queryTableField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_A2" displayName="FACT_A2" ref="A1:C586" tableType="queryTable" totalsRowShown="0">
  <autoFilter ref="A1:C586" xr:uid="{00000000-0009-0000-0100-000005000000}"/>
  <tableColumns count="3">
    <tableColumn id="1" xr3:uid="{00000000-0010-0000-0400-000001000000}" uniqueName="1" name="cve_prod" queryTableFieldId="1" dataDxfId="31" dataCellStyle="Normal 3"/>
    <tableColumn id="2" xr3:uid="{00000000-0010-0000-0400-000002000000}" uniqueName="2" name="desc_prod" queryTableFieldId="2" dataDxfId="30" dataCellStyle="Normal 3"/>
    <tableColumn id="3" xr3:uid="{00000000-0010-0000-0400-000003000000}" uniqueName="3" name="Existencia" queryTableFieldId="3" dataDxfId="29" dataCellStyle="Normal 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DIM_BOM" displayName="DIM_BOM" ref="A1:J3630" tableType="queryTable" totalsRowShown="0">
  <autoFilter ref="A1:J3630" xr:uid="{00000000-0009-0000-0100-000001000000}"/>
  <tableColumns count="10">
    <tableColumn id="1" xr3:uid="{00000000-0010-0000-0500-000001000000}" uniqueName="1" name="SKU" queryTableFieldId="1" dataDxfId="67"/>
    <tableColumn id="2" xr3:uid="{00000000-0010-0000-0500-000002000000}" uniqueName="2" name="PRODUCTO" queryTableFieldId="2" dataDxfId="66"/>
    <tableColumn id="3" xr3:uid="{00000000-0010-0000-0500-000003000000}" uniqueName="3" name="CODIGO" queryTableFieldId="3" dataDxfId="65"/>
    <tableColumn id="4" xr3:uid="{00000000-0010-0000-0500-000004000000}" uniqueName="4" name="DESCRIPCION" queryTableFieldId="4" dataDxfId="64"/>
    <tableColumn id="5" xr3:uid="{00000000-0010-0000-0500-000005000000}" uniqueName="5" name="PARTIDA" queryTableFieldId="5"/>
    <tableColumn id="6" xr3:uid="{00000000-0010-0000-0500-000006000000}" uniqueName="6" name="CANTIDAD" queryTableFieldId="6"/>
    <tableColumn id="7" xr3:uid="{00000000-0010-0000-0500-000007000000}" uniqueName="7" name="UMB" queryTableFieldId="7" dataDxfId="63"/>
    <tableColumn id="8" xr3:uid="{00000000-0010-0000-0500-000008000000}" uniqueName="8" name="CLIENTE" queryTableFieldId="8" dataDxfId="62"/>
    <tableColumn id="9" xr3:uid="{00000000-0010-0000-0500-000009000000}" uniqueName="9" name="Empresa" queryTableFieldId="9" dataDxfId="61"/>
    <tableColumn id="10" xr3:uid="{00000000-0010-0000-0500-00000A000000}" uniqueName="10" name="LT_Semanas" queryTableField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FCST_2025" displayName="FCST_2025" ref="A1:Q183" tableType="queryTable" totalsRowShown="0" dataCellStyle="Normal 2">
  <autoFilter ref="A1:Q183" xr:uid="{00000000-0009-0000-0100-000004000000}"/>
  <tableColumns count="17">
    <tableColumn id="1" xr3:uid="{00000000-0010-0000-0600-000001000000}" uniqueName="1" name="CODIGO" queryTableFieldId="1" dataDxfId="60" dataCellStyle="Normal 2"/>
    <tableColumn id="6" xr3:uid="{00000000-0010-0000-0600-000006000000}" uniqueName="6" name="Nombre" queryTableFieldId="19" dataDxfId="59" dataCellStyle="Normal 2">
      <calculatedColumnFormula>_xlfn.XLOOKUP(FCST_2025[[#This Row],[CODIGO]],DIM_TdL[Código],DIM_TdL[Descripción],0,0,1)</calculatedColumnFormula>
    </tableColumn>
    <tableColumn id="2" xr3:uid="{00000000-0010-0000-0600-000002000000}" uniqueName="2" name="PRODUCTO" queryTableFieldId="2" dataDxfId="58" dataCellStyle="Normal 2"/>
    <tableColumn id="3" xr3:uid="{00000000-0010-0000-0600-000003000000}" uniqueName="3" name="TIPO" queryTableFieldId="3" dataDxfId="57" dataCellStyle="Normal 2"/>
    <tableColumn id="4" xr3:uid="{00000000-0010-0000-0600-000004000000}" uniqueName="4" name="CLIENTE" queryTableFieldId="4" dataDxfId="56" dataCellStyle="Normal 2"/>
    <tableColumn id="5" xr3:uid="{00000000-0010-0000-0600-000005000000}" uniqueName="5" name="Ene" queryTableFieldId="20" dataDxfId="55" dataCellStyle="Normal 3"/>
    <tableColumn id="7" xr3:uid="{00000000-0010-0000-0600-000007000000}" uniqueName="7" name="Feb" queryTableFieldId="21" dataDxfId="54" dataCellStyle="Normal 3"/>
    <tableColumn id="8" xr3:uid="{00000000-0010-0000-0600-000008000000}" uniqueName="8" name="Mar" queryTableFieldId="22" dataDxfId="53" dataCellStyle="Normal 3"/>
    <tableColumn id="9" xr3:uid="{00000000-0010-0000-0600-000009000000}" uniqueName="9" name="Abr" queryTableFieldId="23" dataDxfId="52" dataCellStyle="Normal 3"/>
    <tableColumn id="10" xr3:uid="{00000000-0010-0000-0600-00000A000000}" uniqueName="10" name="May" queryTableFieldId="24" dataDxfId="51" dataCellStyle="Normal 3"/>
    <tableColumn id="17" xr3:uid="{00000000-0010-0000-0600-000011000000}" uniqueName="17" name="Jun" queryTableFieldId="25" dataDxfId="50" dataCellStyle="Normal 3"/>
    <tableColumn id="11" xr3:uid="{00000000-0010-0000-0600-00000B000000}" uniqueName="11" name="Jul" queryTableFieldId="11" dataDxfId="49" dataCellStyle="Normal 2"/>
    <tableColumn id="12" xr3:uid="{00000000-0010-0000-0600-00000C000000}" uniqueName="12" name="Ago" queryTableFieldId="12" dataDxfId="48" dataCellStyle="Normal 2"/>
    <tableColumn id="13" xr3:uid="{00000000-0010-0000-0600-00000D000000}" uniqueName="13" name="Sep" queryTableFieldId="13" dataDxfId="47" dataCellStyle="Normal 2"/>
    <tableColumn id="14" xr3:uid="{00000000-0010-0000-0600-00000E000000}" uniqueName="14" name="Oct" queryTableFieldId="14" dataDxfId="46" dataCellStyle="Normal 2"/>
    <tableColumn id="15" xr3:uid="{00000000-0010-0000-0600-00000F000000}" uniqueName="15" name="Nov" queryTableFieldId="15" dataDxfId="45" dataCellStyle="Normal 2"/>
    <tableColumn id="16" xr3:uid="{00000000-0010-0000-0600-000010000000}" uniqueName="16" name="Dic" queryTableFieldId="16" dataDxfId="44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Proveedores" displayName="Proveedores" ref="A1:J1002" tableType="queryTable" totalsRowShown="0">
  <autoFilter ref="A1:J1002" xr:uid="{00000000-0009-0000-0100-000009000000}"/>
  <tableColumns count="10">
    <tableColumn id="1" xr3:uid="{00000000-0010-0000-0700-000001000000}" uniqueName="1" name="CODIGO" queryTableFieldId="1" dataDxfId="43"/>
    <tableColumn id="2" xr3:uid="{00000000-0010-0000-0700-000002000000}" uniqueName="2" name="DESCRIPCION" queryTableFieldId="2" dataDxfId="42"/>
    <tableColumn id="3" xr3:uid="{00000000-0010-0000-0700-000003000000}" uniqueName="3" name="PROVEEDOR" queryTableFieldId="3" dataDxfId="41"/>
    <tableColumn id="4" xr3:uid="{00000000-0010-0000-0700-000004000000}" uniqueName="4" name="TIPO" queryTableFieldId="4" dataDxfId="40"/>
    <tableColumn id="5" xr3:uid="{00000000-0010-0000-0700-000005000000}" uniqueName="5" name="COSTO" queryTableFieldId="5"/>
    <tableColumn id="6" xr3:uid="{00000000-0010-0000-0700-000006000000}" uniqueName="6" name="MONEDA" queryTableFieldId="6"/>
    <tableColumn id="7" xr3:uid="{00000000-0010-0000-0700-000007000000}" uniqueName="7" name="MOQ" queryTableFieldId="7"/>
    <tableColumn id="8" xr3:uid="{00000000-0010-0000-0700-000008000000}" uniqueName="8" name="UMB" queryTableFieldId="8"/>
    <tableColumn id="9" xr3:uid="{00000000-0010-0000-0700-000009000000}" uniqueName="9" name="TIEMPOS DE ENTREGA" queryTableFieldId="9" dataDxfId="39"/>
    <tableColumn id="10" xr3:uid="{00000000-0010-0000-0700-00000A000000}" uniqueName="10" name="COMENTARIOS" queryTableFieldId="10" dataDxfId="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DIM_TdL" displayName="DIM_TdL" ref="A1:N215" tableType="queryTable" totalsRowShown="0">
  <autoFilter ref="A1:N215" xr:uid="{00000000-0009-0000-0100-000003000000}">
    <filterColumn colId="3">
      <filters>
        <filter val="Dumo"/>
      </filters>
    </filterColumn>
  </autoFilter>
  <tableColumns count="14">
    <tableColumn id="1" xr3:uid="{00000000-0010-0000-0800-000001000000}" uniqueName="1" name="Código" queryTableFieldId="1" dataDxfId="37"/>
    <tableColumn id="2" xr3:uid="{00000000-0010-0000-0800-000002000000}" uniqueName="2" name="Descripción" queryTableFieldId="2" dataDxfId="36"/>
    <tableColumn id="3" xr3:uid="{00000000-0010-0000-0800-000003000000}" uniqueName="3" name="Presentacion " queryTableFieldId="3" dataDxfId="35"/>
    <tableColumn id="4" xr3:uid="{00000000-0010-0000-0800-000004000000}" uniqueName="4" name="Cliente " queryTableFieldId="4" dataDxfId="34"/>
    <tableColumn id="5" xr3:uid="{00000000-0010-0000-0800-000005000000}" uniqueName="5" name="Familia" queryTableFieldId="5" dataDxfId="33"/>
    <tableColumn id="6" xr3:uid="{00000000-0010-0000-0800-000006000000}" uniqueName="6" name="Tipo" queryTableFieldId="6" dataDxfId="32"/>
    <tableColumn id="7" xr3:uid="{00000000-0010-0000-0800-000007000000}" uniqueName="7" name="Tam lote" queryTableFieldId="7"/>
    <tableColumn id="8" xr3:uid="{00000000-0010-0000-0800-000008000000}" uniqueName="8" name="Conteo" queryTableFieldId="8"/>
    <tableColumn id="9" xr3:uid="{00000000-0010-0000-0800-000009000000}" uniqueName="9" name="Granel" queryTableFieldId="9"/>
    <tableColumn id="10" xr3:uid="{00000000-0010-0000-0800-00000A000000}" uniqueName="10" name="costo" queryTableFieldId="10"/>
    <tableColumn id="11" xr3:uid="{00000000-0010-0000-0800-00000B000000}" uniqueName="11" name="Caducidad" queryTableFieldId="11"/>
    <tableColumn id="12" xr3:uid="{00000000-0010-0000-0800-00000C000000}" uniqueName="12" name="LT" queryTableFieldId="12"/>
    <tableColumn id="13" xr3:uid="{00000000-0010-0000-0800-00000D000000}" uniqueName="13" name="Column13" queryTableFieldId="13"/>
    <tableColumn id="14" xr3:uid="{00000000-0010-0000-0800-00000E000000}" uniqueName="14" name="Column14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2059"/>
  <sheetViews>
    <sheetView showGridLines="0" zoomScale="85" zoomScaleNormal="85" workbookViewId="0">
      <pane xSplit="1" ySplit="1" topLeftCell="GR494" activePane="bottomRight" state="frozen"/>
      <selection pane="topRight" activeCell="B1" sqref="B1"/>
      <selection pane="bottomLeft" activeCell="A2" sqref="A2"/>
      <selection pane="bottomRight" activeCell="GR498" sqref="GR498"/>
    </sheetView>
  </sheetViews>
  <sheetFormatPr baseColWidth="10" defaultRowHeight="14.4" outlineLevelCol="1" x14ac:dyDescent="0.3"/>
  <cols>
    <col min="1" max="1" width="13.21875" bestFit="1" customWidth="1"/>
    <col min="2" max="2" width="14.21875" hidden="1" customWidth="1" outlineLevel="1"/>
    <col min="3" max="4" width="14.88671875" hidden="1" customWidth="1" outlineLevel="1"/>
    <col min="5" max="5" width="14.44140625" hidden="1" customWidth="1" outlineLevel="1"/>
    <col min="6" max="8" width="14.33203125" hidden="1" customWidth="1" outlineLevel="1"/>
    <col min="9" max="9" width="14.21875" hidden="1" customWidth="1" outlineLevel="1"/>
    <col min="10" max="10" width="14.44140625" hidden="1" customWidth="1" outlineLevel="1"/>
    <col min="11" max="11" width="14.21875" hidden="1" customWidth="1" outlineLevel="1"/>
    <col min="12" max="12" width="14.77734375" hidden="1" customWidth="1" outlineLevel="1"/>
    <col min="13" max="16" width="14.21875" hidden="1" customWidth="1" outlineLevel="1"/>
    <col min="17" max="17" width="14.44140625" hidden="1" customWidth="1" outlineLevel="1"/>
    <col min="18" max="18" width="14.21875" hidden="1" customWidth="1" outlineLevel="1"/>
    <col min="19" max="20" width="14.6640625" hidden="1" customWidth="1" outlineLevel="1"/>
    <col min="21" max="21" width="14.109375" hidden="1" customWidth="1" outlineLevel="1"/>
    <col min="22" max="22" width="14.21875" hidden="1" customWidth="1" outlineLevel="1"/>
    <col min="23" max="23" width="14.109375" hidden="1" customWidth="1" outlineLevel="1"/>
    <col min="24" max="24" width="15.21875" hidden="1" customWidth="1" outlineLevel="1"/>
    <col min="25" max="25" width="14.6640625" hidden="1" customWidth="1" outlineLevel="1"/>
    <col min="26" max="27" width="14.88671875" hidden="1" customWidth="1" outlineLevel="1"/>
    <col min="28" max="28" width="14.109375" hidden="1" customWidth="1" outlineLevel="1"/>
    <col min="29" max="29" width="14.33203125" hidden="1" customWidth="1" outlineLevel="1"/>
    <col min="30" max="30" width="15.5546875" hidden="1" customWidth="1" outlineLevel="1"/>
    <col min="31" max="31" width="14.6640625" hidden="1" customWidth="1" outlineLevel="1"/>
    <col min="32" max="32" width="14.88671875" hidden="1" customWidth="1" outlineLevel="1"/>
    <col min="33" max="33" width="16.88671875" hidden="1" customWidth="1" outlineLevel="1"/>
    <col min="34" max="34" width="14.44140625" hidden="1" customWidth="1" outlineLevel="1"/>
    <col min="35" max="35" width="14.77734375" hidden="1" customWidth="1" outlineLevel="1"/>
    <col min="36" max="36" width="14.33203125" hidden="1" customWidth="1" outlineLevel="1"/>
    <col min="37" max="38" width="14.109375" hidden="1" customWidth="1" outlineLevel="1"/>
    <col min="39" max="39" width="14.44140625" hidden="1" customWidth="1" outlineLevel="1"/>
    <col min="40" max="40" width="14.77734375" hidden="1" customWidth="1" outlineLevel="1"/>
    <col min="41" max="41" width="15" hidden="1" customWidth="1" outlineLevel="1"/>
    <col min="42" max="42" width="14.44140625" hidden="1" customWidth="1" outlineLevel="1"/>
    <col min="43" max="43" width="14.6640625" hidden="1" customWidth="1" outlineLevel="1"/>
    <col min="44" max="45" width="14.88671875" hidden="1" customWidth="1" outlineLevel="1"/>
    <col min="46" max="46" width="15.44140625" hidden="1" customWidth="1" outlineLevel="1"/>
    <col min="47" max="47" width="14.21875" hidden="1" customWidth="1" outlineLevel="1"/>
    <col min="48" max="48" width="15.6640625" hidden="1" customWidth="1" outlineLevel="1"/>
    <col min="49" max="49" width="14.44140625" hidden="1" customWidth="1" outlineLevel="1"/>
    <col min="50" max="50" width="14.77734375" hidden="1" customWidth="1" outlineLevel="1"/>
    <col min="51" max="51" width="15.21875" hidden="1" customWidth="1" outlineLevel="1"/>
    <col min="52" max="52" width="14.21875" hidden="1" customWidth="1" outlineLevel="1"/>
    <col min="53" max="53" width="14.44140625" hidden="1" customWidth="1" outlineLevel="1"/>
    <col min="54" max="54" width="14.109375" hidden="1" customWidth="1" outlineLevel="1"/>
    <col min="55" max="56" width="14.44140625" hidden="1" customWidth="1" outlineLevel="1"/>
    <col min="57" max="58" width="14.77734375" hidden="1" customWidth="1" outlineLevel="1"/>
    <col min="59" max="59" width="16.109375" hidden="1" customWidth="1" outlineLevel="1"/>
    <col min="60" max="60" width="14.77734375" hidden="1" customWidth="1" outlineLevel="1"/>
    <col min="61" max="61" width="14.44140625" hidden="1" customWidth="1" outlineLevel="1"/>
    <col min="62" max="62" width="14.21875" hidden="1" customWidth="1" outlineLevel="1"/>
    <col min="63" max="63" width="14" hidden="1" customWidth="1" outlineLevel="1"/>
    <col min="64" max="64" width="14.109375" hidden="1" customWidth="1" outlineLevel="1"/>
    <col min="65" max="65" width="14.33203125" hidden="1" customWidth="1" outlineLevel="1"/>
    <col min="66" max="67" width="12.109375" hidden="1" customWidth="1" outlineLevel="1"/>
    <col min="68" max="68" width="15.109375" hidden="1" customWidth="1" outlineLevel="1"/>
    <col min="69" max="70" width="15.44140625" hidden="1" customWidth="1" outlineLevel="1"/>
    <col min="71" max="71" width="15.21875" hidden="1" customWidth="1" outlineLevel="1"/>
    <col min="72" max="72" width="15.109375" hidden="1" customWidth="1" outlineLevel="1"/>
    <col min="73" max="73" width="15.44140625" hidden="1" customWidth="1" outlineLevel="1"/>
    <col min="74" max="74" width="14.109375" hidden="1" customWidth="1" outlineLevel="1"/>
    <col min="75" max="75" width="15.44140625" hidden="1" customWidth="1" outlineLevel="1"/>
    <col min="76" max="77" width="15.6640625" hidden="1" customWidth="1" outlineLevel="1"/>
    <col min="78" max="78" width="15.77734375" hidden="1" customWidth="1" outlineLevel="1"/>
    <col min="79" max="80" width="16.109375" hidden="1" customWidth="1" outlineLevel="1"/>
    <col min="81" max="81" width="15.5546875" hidden="1" customWidth="1" outlineLevel="1"/>
    <col min="82" max="82" width="15.21875" hidden="1" customWidth="1" outlineLevel="1"/>
    <col min="83" max="83" width="13.88671875" hidden="1" customWidth="1" outlineLevel="1"/>
    <col min="84" max="85" width="14.109375" hidden="1" customWidth="1" outlineLevel="1"/>
    <col min="86" max="88" width="14.33203125" hidden="1" customWidth="1" outlineLevel="1"/>
    <col min="89" max="89" width="16.44140625" hidden="1" customWidth="1" outlineLevel="1"/>
    <col min="90" max="90" width="15.21875" hidden="1" customWidth="1" outlineLevel="1"/>
    <col min="91" max="91" width="14" hidden="1" customWidth="1" outlineLevel="1"/>
    <col min="92" max="92" width="14.33203125" hidden="1" customWidth="1" outlineLevel="1"/>
    <col min="93" max="93" width="14.109375" hidden="1" customWidth="1" outlineLevel="1"/>
    <col min="94" max="94" width="15.44140625" hidden="1" customWidth="1" outlineLevel="1"/>
    <col min="95" max="95" width="14.109375" hidden="1" customWidth="1" outlineLevel="1"/>
    <col min="96" max="96" width="14.33203125" hidden="1" customWidth="1" outlineLevel="1"/>
    <col min="97" max="97" width="15.21875" hidden="1" customWidth="1" outlineLevel="1"/>
    <col min="98" max="98" width="14.109375" hidden="1" customWidth="1" outlineLevel="1"/>
    <col min="99" max="99" width="14.33203125" hidden="1" customWidth="1" outlineLevel="1"/>
    <col min="100" max="100" width="14.109375" hidden="1" customWidth="1" outlineLevel="1"/>
    <col min="101" max="101" width="15.21875" hidden="1" customWidth="1" outlineLevel="1"/>
    <col min="102" max="103" width="15.5546875" hidden="1" customWidth="1" outlineLevel="1"/>
    <col min="104" max="104" width="14" hidden="1" customWidth="1" outlineLevel="1"/>
    <col min="105" max="108" width="14.21875" hidden="1" customWidth="1" outlineLevel="1"/>
    <col min="109" max="112" width="14" hidden="1" customWidth="1" outlineLevel="1"/>
    <col min="113" max="113" width="14.21875" hidden="1" customWidth="1" outlineLevel="1"/>
    <col min="114" max="114" width="14" hidden="1" customWidth="1" outlineLevel="1"/>
    <col min="115" max="116" width="14.21875" hidden="1" customWidth="1" outlineLevel="1"/>
    <col min="117" max="117" width="15.44140625" hidden="1" customWidth="1" outlineLevel="1"/>
    <col min="118" max="120" width="14.21875" hidden="1" customWidth="1" outlineLevel="1"/>
    <col min="121" max="124" width="14.44140625" hidden="1" customWidth="1" outlineLevel="1"/>
    <col min="125" max="125" width="14.21875" hidden="1" customWidth="1" outlineLevel="1"/>
    <col min="126" max="126" width="14" hidden="1" customWidth="1" outlineLevel="1"/>
    <col min="127" max="128" width="14.21875" hidden="1" customWidth="1" outlineLevel="1"/>
    <col min="129" max="129" width="14.44140625" hidden="1" customWidth="1" outlineLevel="1"/>
    <col min="130" max="130" width="14.21875" hidden="1" customWidth="1" outlineLevel="1"/>
    <col min="131" max="138" width="14.44140625" hidden="1" customWidth="1" outlineLevel="1"/>
    <col min="139" max="139" width="14.21875" hidden="1" customWidth="1" outlineLevel="1"/>
    <col min="140" max="144" width="14.44140625" hidden="1" customWidth="1" outlineLevel="1"/>
    <col min="145" max="145" width="14.109375" hidden="1" customWidth="1" outlineLevel="1"/>
    <col min="146" max="147" width="14.33203125" hidden="1" customWidth="1" outlineLevel="1"/>
    <col min="148" max="149" width="14" hidden="1" customWidth="1" outlineLevel="1"/>
    <col min="150" max="150" width="14.109375" hidden="1" customWidth="1" outlineLevel="1"/>
    <col min="151" max="151" width="14.6640625" hidden="1" customWidth="1" outlineLevel="1"/>
    <col min="152" max="153" width="14.88671875" hidden="1" customWidth="1" outlineLevel="1"/>
    <col min="154" max="155" width="14" hidden="1" customWidth="1" outlineLevel="1"/>
    <col min="156" max="156" width="14.109375" hidden="1" customWidth="1" outlineLevel="1"/>
    <col min="157" max="157" width="14.21875" hidden="1" customWidth="1" outlineLevel="1"/>
    <col min="158" max="158" width="15.21875" hidden="1" customWidth="1" outlineLevel="1"/>
    <col min="159" max="159" width="14.21875" hidden="1" customWidth="1" outlineLevel="1"/>
    <col min="160" max="160" width="15.44140625" hidden="1" customWidth="1" outlineLevel="1"/>
    <col min="161" max="161" width="14.33203125" hidden="1" customWidth="1" outlineLevel="1"/>
    <col min="162" max="162" width="14.21875" hidden="1" customWidth="1" outlineLevel="1"/>
    <col min="163" max="164" width="14.44140625" hidden="1" customWidth="1" outlineLevel="1"/>
    <col min="165" max="165" width="14.21875" hidden="1" customWidth="1" outlineLevel="1"/>
    <col min="166" max="166" width="15.44140625" hidden="1" customWidth="1" outlineLevel="1"/>
    <col min="167" max="167" width="14.33203125" hidden="1" customWidth="1" outlineLevel="1"/>
    <col min="168" max="168" width="16.6640625" hidden="1" customWidth="1" outlineLevel="1"/>
    <col min="169" max="170" width="14.21875" hidden="1" customWidth="1" outlineLevel="1"/>
    <col min="171" max="171" width="16.5546875" hidden="1" customWidth="1" outlineLevel="1"/>
    <col min="172" max="172" width="16.6640625" hidden="1" customWidth="1" outlineLevel="1"/>
    <col min="173" max="173" width="16.5546875" hidden="1" customWidth="1" outlineLevel="1"/>
    <col min="174" max="174" width="16.88671875" hidden="1" customWidth="1" outlineLevel="1"/>
    <col min="175" max="175" width="16.5546875" hidden="1" customWidth="1" outlineLevel="1"/>
    <col min="176" max="176" width="14.21875" hidden="1" customWidth="1" outlineLevel="1"/>
    <col min="177" max="177" width="14.44140625" hidden="1" customWidth="1" outlineLevel="1"/>
    <col min="178" max="178" width="14.21875" hidden="1" customWidth="1" outlineLevel="1"/>
    <col min="179" max="179" width="14.109375" hidden="1" customWidth="1" outlineLevel="1"/>
    <col min="180" max="181" width="14.44140625" hidden="1" customWidth="1" outlineLevel="1"/>
    <col min="182" max="182" width="14.77734375" hidden="1" customWidth="1" outlineLevel="1"/>
    <col min="183" max="184" width="14.33203125" hidden="1" customWidth="1" outlineLevel="1"/>
    <col min="185" max="185" width="14.77734375" hidden="1" customWidth="1" outlineLevel="1"/>
    <col min="186" max="186" width="14.44140625" hidden="1" customWidth="1" outlineLevel="1"/>
    <col min="187" max="187" width="15.6640625" hidden="1" customWidth="1" outlineLevel="1"/>
    <col min="188" max="188" width="14.33203125" hidden="1" customWidth="1" outlineLevel="1"/>
    <col min="189" max="189" width="14.109375" hidden="1" customWidth="1" outlineLevel="1"/>
    <col min="190" max="190" width="14.44140625" hidden="1" customWidth="1" outlineLevel="1"/>
    <col min="191" max="191" width="14.77734375" hidden="1" customWidth="1" outlineLevel="1"/>
    <col min="192" max="192" width="14.21875" hidden="1" customWidth="1" outlineLevel="1"/>
    <col min="193" max="195" width="15.44140625" hidden="1" customWidth="1" outlineLevel="1"/>
    <col min="196" max="196" width="14.21875" hidden="1" customWidth="1" outlineLevel="1"/>
    <col min="197" max="197" width="15.44140625" hidden="1" customWidth="1" outlineLevel="1"/>
    <col min="198" max="199" width="14.109375" hidden="1" customWidth="1" outlineLevel="1"/>
    <col min="200" max="200" width="43.109375" bestFit="1" customWidth="1" collapsed="1"/>
    <col min="201" max="201" width="8.5546875" hidden="1" customWidth="1" outlineLevel="1"/>
    <col min="202" max="202" width="80.88671875" hidden="1" customWidth="1" outlineLevel="1"/>
    <col min="203" max="203" width="19.5546875" hidden="1" customWidth="1" outlineLevel="1"/>
    <col min="204" max="204" width="7.44140625" customWidth="1" collapsed="1"/>
    <col min="205" max="205" width="9.77734375" bestFit="1" customWidth="1"/>
    <col min="206" max="206" width="7.44140625" bestFit="1" customWidth="1"/>
    <col min="207" max="207" width="19.109375" bestFit="1" customWidth="1"/>
    <col min="208" max="214" width="12.88671875" customWidth="1"/>
    <col min="215" max="228" width="12.88671875" bestFit="1" customWidth="1"/>
    <col min="229" max="230" width="16.33203125" bestFit="1" customWidth="1"/>
    <col min="231" max="231" width="11.88671875" bestFit="1" customWidth="1"/>
  </cols>
  <sheetData>
    <row r="1" spans="1:231" x14ac:dyDescent="0.3">
      <c r="A1" s="4" t="s">
        <v>2</v>
      </c>
      <c r="B1" s="4" t="s">
        <v>10</v>
      </c>
      <c r="C1" s="4" t="s">
        <v>31</v>
      </c>
      <c r="D1" s="4" t="s">
        <v>42</v>
      </c>
      <c r="E1" s="4" t="s">
        <v>55</v>
      </c>
      <c r="F1" s="4" t="s">
        <v>68</v>
      </c>
      <c r="G1" s="4" t="s">
        <v>141</v>
      </c>
      <c r="H1" s="4" t="s">
        <v>1974</v>
      </c>
      <c r="I1" s="4" t="s">
        <v>147</v>
      </c>
      <c r="J1" s="4" t="s">
        <v>158</v>
      </c>
      <c r="K1" s="4" t="s">
        <v>162</v>
      </c>
      <c r="L1" s="4" t="s">
        <v>180</v>
      </c>
      <c r="M1" s="4" t="s">
        <v>194</v>
      </c>
      <c r="N1" s="4" t="s">
        <v>241</v>
      </c>
      <c r="O1" s="4" t="s">
        <v>249</v>
      </c>
      <c r="P1" s="4" t="s">
        <v>259</v>
      </c>
      <c r="Q1" s="4" t="s">
        <v>278</v>
      </c>
      <c r="R1" s="4" t="s">
        <v>288</v>
      </c>
      <c r="S1" s="4" t="s">
        <v>300</v>
      </c>
      <c r="T1" s="4" t="s">
        <v>308</v>
      </c>
      <c r="U1" s="4" t="s">
        <v>312</v>
      </c>
      <c r="V1" s="4" t="s">
        <v>322</v>
      </c>
      <c r="W1" s="4" t="s">
        <v>340</v>
      </c>
      <c r="X1" s="4" t="s">
        <v>360</v>
      </c>
      <c r="Y1" s="4" t="s">
        <v>368</v>
      </c>
      <c r="Z1" s="4" t="s">
        <v>378</v>
      </c>
      <c r="AA1" s="4" t="s">
        <v>383</v>
      </c>
      <c r="AB1" s="4" t="s">
        <v>389</v>
      </c>
      <c r="AC1" s="4" t="s">
        <v>399</v>
      </c>
      <c r="AD1" s="4" t="s">
        <v>405</v>
      </c>
      <c r="AE1" s="4" t="s">
        <v>417</v>
      </c>
      <c r="AF1" s="4" t="s">
        <v>427</v>
      </c>
      <c r="AG1" s="4" t="s">
        <v>433</v>
      </c>
      <c r="AH1" s="4" t="s">
        <v>440</v>
      </c>
      <c r="AI1" s="4" t="s">
        <v>456</v>
      </c>
      <c r="AJ1" s="4" t="s">
        <v>462</v>
      </c>
      <c r="AK1" s="4" t="s">
        <v>472</v>
      </c>
      <c r="AL1" s="4" t="s">
        <v>476</v>
      </c>
      <c r="AM1" s="4" t="s">
        <v>480</v>
      </c>
      <c r="AN1" s="4" t="s">
        <v>494</v>
      </c>
      <c r="AO1" s="4" t="s">
        <v>502</v>
      </c>
      <c r="AP1" s="4" t="s">
        <v>508</v>
      </c>
      <c r="AQ1" s="4" t="s">
        <v>524</v>
      </c>
      <c r="AR1" s="4" t="s">
        <v>531</v>
      </c>
      <c r="AS1" s="4" t="s">
        <v>535</v>
      </c>
      <c r="AT1" s="4" t="s">
        <v>541</v>
      </c>
      <c r="AU1" s="4" t="s">
        <v>547</v>
      </c>
      <c r="AV1" s="4" t="s">
        <v>553</v>
      </c>
      <c r="AW1" s="4" t="s">
        <v>563</v>
      </c>
      <c r="AX1" s="4" t="s">
        <v>573</v>
      </c>
      <c r="AY1" s="4" t="s">
        <v>579</v>
      </c>
      <c r="AZ1" s="4" t="s">
        <v>585</v>
      </c>
      <c r="BA1" s="4" t="s">
        <v>589</v>
      </c>
      <c r="BB1" s="4" t="s">
        <v>593</v>
      </c>
      <c r="BC1" s="4" t="s">
        <v>601</v>
      </c>
      <c r="BD1" s="4" t="s">
        <v>605</v>
      </c>
      <c r="BE1" s="4" t="s">
        <v>609</v>
      </c>
      <c r="BF1" s="4" t="s">
        <v>621</v>
      </c>
      <c r="BG1" s="4" t="s">
        <v>625</v>
      </c>
      <c r="BH1" s="4" t="s">
        <v>633</v>
      </c>
      <c r="BI1" s="4" t="s">
        <v>641</v>
      </c>
      <c r="BJ1" s="4" t="s">
        <v>664</v>
      </c>
      <c r="BK1" s="4" t="s">
        <v>690</v>
      </c>
      <c r="BL1" s="4" t="s">
        <v>710</v>
      </c>
      <c r="BM1" s="4" t="s">
        <v>729</v>
      </c>
      <c r="BN1" t="s">
        <v>2291</v>
      </c>
      <c r="BO1" t="s">
        <v>2292</v>
      </c>
      <c r="BP1" s="4" t="s">
        <v>733</v>
      </c>
      <c r="BQ1" s="4" t="s">
        <v>751</v>
      </c>
      <c r="BR1" s="4" t="s">
        <v>757</v>
      </c>
      <c r="BS1" s="4" t="s">
        <v>765</v>
      </c>
      <c r="BT1" s="4" t="s">
        <v>773</v>
      </c>
      <c r="BU1" s="4" t="s">
        <v>826</v>
      </c>
      <c r="BV1" s="4" t="s">
        <v>834</v>
      </c>
      <c r="BW1" s="4" t="s">
        <v>871</v>
      </c>
      <c r="BX1" s="4" t="s">
        <v>877</v>
      </c>
      <c r="BY1" s="4" t="s">
        <v>883</v>
      </c>
      <c r="BZ1" s="4" t="s">
        <v>891</v>
      </c>
      <c r="CA1" s="4" t="s">
        <v>897</v>
      </c>
      <c r="CB1" s="4" t="s">
        <v>903</v>
      </c>
      <c r="CC1" s="4" t="s">
        <v>907</v>
      </c>
      <c r="CD1" s="4" t="s">
        <v>917</v>
      </c>
      <c r="CE1" s="4" t="s">
        <v>921</v>
      </c>
      <c r="CF1" s="4" t="s">
        <v>925</v>
      </c>
      <c r="CG1" s="4" t="s">
        <v>929</v>
      </c>
      <c r="CH1" s="4" t="s">
        <v>937</v>
      </c>
      <c r="CI1" s="4" t="s">
        <v>947</v>
      </c>
      <c r="CJ1" s="4" t="s">
        <v>953</v>
      </c>
      <c r="CK1" s="4" t="s">
        <v>959</v>
      </c>
      <c r="CL1" s="4" t="s">
        <v>967</v>
      </c>
      <c r="CM1" s="4" t="s">
        <v>971</v>
      </c>
      <c r="CN1" s="4" t="s">
        <v>977</v>
      </c>
      <c r="CO1" s="4" t="s">
        <v>991</v>
      </c>
      <c r="CP1" s="4" t="s">
        <v>999</v>
      </c>
      <c r="CQ1" s="4" t="s">
        <v>1003</v>
      </c>
      <c r="CR1" s="4" t="s">
        <v>1023</v>
      </c>
      <c r="CS1" s="4" t="s">
        <v>1031</v>
      </c>
      <c r="CT1" s="4" t="s">
        <v>1034</v>
      </c>
      <c r="CU1" s="4" t="s">
        <v>1042</v>
      </c>
      <c r="CV1" s="4" t="s">
        <v>1048</v>
      </c>
      <c r="CW1" s="4" t="s">
        <v>1062</v>
      </c>
      <c r="CX1" s="4" t="s">
        <v>1068</v>
      </c>
      <c r="CY1" s="4" t="s">
        <v>1072</v>
      </c>
      <c r="CZ1" s="4" t="s">
        <v>1080</v>
      </c>
      <c r="DA1" s="4" t="s">
        <v>1097</v>
      </c>
      <c r="DB1" s="4" t="s">
        <v>1105</v>
      </c>
      <c r="DC1" s="4" t="s">
        <v>1113</v>
      </c>
      <c r="DD1" s="4" t="s">
        <v>1121</v>
      </c>
      <c r="DE1" s="4" t="s">
        <v>1127</v>
      </c>
      <c r="DF1" s="4" t="s">
        <v>1139</v>
      </c>
      <c r="DG1" s="4" t="s">
        <v>1147</v>
      </c>
      <c r="DH1" s="4" t="s">
        <v>1153</v>
      </c>
      <c r="DI1" s="4" t="s">
        <v>1165</v>
      </c>
      <c r="DJ1" s="4" t="s">
        <v>1171</v>
      </c>
      <c r="DK1" s="4" t="s">
        <v>1187</v>
      </c>
      <c r="DL1" s="4" t="s">
        <v>1192</v>
      </c>
      <c r="DM1" s="4" t="s">
        <v>1196</v>
      </c>
      <c r="DN1" s="4" t="s">
        <v>1201</v>
      </c>
      <c r="DO1" s="4" t="s">
        <v>1212</v>
      </c>
      <c r="DP1" s="4" t="s">
        <v>1226</v>
      </c>
      <c r="DQ1" s="4" t="s">
        <v>1239</v>
      </c>
      <c r="DR1" s="4" t="s">
        <v>1247</v>
      </c>
      <c r="DS1" s="4" t="s">
        <v>1257</v>
      </c>
      <c r="DT1" s="4" t="s">
        <v>1271</v>
      </c>
      <c r="DU1" s="4" t="s">
        <v>1275</v>
      </c>
      <c r="DV1" s="4" t="s">
        <v>1279</v>
      </c>
      <c r="DW1" s="4" t="s">
        <v>1283</v>
      </c>
      <c r="DX1" s="4" t="s">
        <v>1287</v>
      </c>
      <c r="DY1" s="4" t="s">
        <v>1293</v>
      </c>
      <c r="DZ1" s="4" t="s">
        <v>1299</v>
      </c>
      <c r="EA1" s="4" t="s">
        <v>1305</v>
      </c>
      <c r="EB1" s="4" t="s">
        <v>1311</v>
      </c>
      <c r="EC1" s="4" t="s">
        <v>1321</v>
      </c>
      <c r="ED1" s="4" t="s">
        <v>1327</v>
      </c>
      <c r="EE1" s="4" t="s">
        <v>1335</v>
      </c>
      <c r="EF1" s="4" t="s">
        <v>1341</v>
      </c>
      <c r="EG1" s="4" t="s">
        <v>1345</v>
      </c>
      <c r="EH1" s="4" t="s">
        <v>1349</v>
      </c>
      <c r="EI1" s="4" t="s">
        <v>1355</v>
      </c>
      <c r="EJ1" s="4" t="s">
        <v>1363</v>
      </c>
      <c r="EK1" s="4" t="s">
        <v>1369</v>
      </c>
      <c r="EL1" s="4" t="s">
        <v>1375</v>
      </c>
      <c r="EM1" s="4" t="s">
        <v>1381</v>
      </c>
      <c r="EN1" s="4" t="s">
        <v>1387</v>
      </c>
      <c r="EO1" s="4" t="s">
        <v>1393</v>
      </c>
      <c r="EP1" s="4" t="s">
        <v>1401</v>
      </c>
      <c r="EQ1" s="4" t="s">
        <v>1407</v>
      </c>
      <c r="ER1" s="4" t="s">
        <v>1415</v>
      </c>
      <c r="ES1" s="4" t="s">
        <v>1425</v>
      </c>
      <c r="ET1" s="4" t="s">
        <v>1431</v>
      </c>
      <c r="EU1" s="4" t="s">
        <v>1439</v>
      </c>
      <c r="EV1" s="4" t="s">
        <v>1453</v>
      </c>
      <c r="EW1" s="4" t="s">
        <v>1461</v>
      </c>
      <c r="EX1" s="4" t="s">
        <v>1467</v>
      </c>
      <c r="EY1" s="4" t="s">
        <v>1477</v>
      </c>
      <c r="EZ1" s="4" t="s">
        <v>1493</v>
      </c>
      <c r="FA1" s="4" t="s">
        <v>1499</v>
      </c>
      <c r="FB1" s="4" t="s">
        <v>1503</v>
      </c>
      <c r="FC1" s="4" t="s">
        <v>1509</v>
      </c>
      <c r="FD1" s="4" t="s">
        <v>1513</v>
      </c>
      <c r="FE1" s="4" t="s">
        <v>1517</v>
      </c>
      <c r="FF1" s="4" t="s">
        <v>1523</v>
      </c>
      <c r="FG1" s="4" t="s">
        <v>1537</v>
      </c>
      <c r="FH1" s="4" t="s">
        <v>1545</v>
      </c>
      <c r="FI1" s="4" t="s">
        <v>1554</v>
      </c>
      <c r="FJ1" s="4" t="s">
        <v>1558</v>
      </c>
      <c r="FK1" s="4" t="s">
        <v>1562</v>
      </c>
      <c r="FL1" s="4" t="s">
        <v>1569</v>
      </c>
      <c r="FM1" s="4" t="s">
        <v>1573</v>
      </c>
      <c r="FN1" s="4" t="s">
        <v>1593</v>
      </c>
      <c r="FO1" s="4" t="s">
        <v>1597</v>
      </c>
      <c r="FP1" s="4" t="s">
        <v>1611</v>
      </c>
      <c r="FQ1" s="4" t="s">
        <v>1617</v>
      </c>
      <c r="FR1" s="4" t="s">
        <v>1623</v>
      </c>
      <c r="FS1" s="4" t="s">
        <v>1625</v>
      </c>
      <c r="FT1" s="4" t="s">
        <v>1633</v>
      </c>
      <c r="FU1" s="4" t="s">
        <v>1643</v>
      </c>
      <c r="FV1" s="4" t="s">
        <v>1651</v>
      </c>
      <c r="FW1" s="4" t="s">
        <v>1655</v>
      </c>
      <c r="FX1" s="4" t="s">
        <v>1659</v>
      </c>
      <c r="FY1" s="4" t="s">
        <v>1671</v>
      </c>
      <c r="FZ1" s="4" t="s">
        <v>1679</v>
      </c>
      <c r="GA1" s="4" t="s">
        <v>1683</v>
      </c>
      <c r="GB1" s="4" t="s">
        <v>1687</v>
      </c>
      <c r="GC1" s="4" t="s">
        <v>1693</v>
      </c>
      <c r="GD1" s="4" t="s">
        <v>1707</v>
      </c>
      <c r="GE1" s="4" t="s">
        <v>1711</v>
      </c>
      <c r="GF1" s="4" t="s">
        <v>1719</v>
      </c>
      <c r="GG1" s="4" t="s">
        <v>1725</v>
      </c>
      <c r="GH1" s="4" t="s">
        <v>1739</v>
      </c>
      <c r="GI1" s="4" t="s">
        <v>1749</v>
      </c>
      <c r="GJ1" s="4" t="s">
        <v>1753</v>
      </c>
      <c r="GK1" s="4" t="s">
        <v>1757</v>
      </c>
      <c r="GL1" s="4" t="s">
        <v>1761</v>
      </c>
      <c r="GM1" s="4" t="s">
        <v>1765</v>
      </c>
      <c r="GN1" s="4" t="s">
        <v>1769</v>
      </c>
      <c r="GO1" s="4" t="s">
        <v>1773</v>
      </c>
      <c r="GP1" s="4" t="s">
        <v>1777</v>
      </c>
      <c r="GQ1" s="4" t="s">
        <v>1783</v>
      </c>
      <c r="GR1" s="4" t="s">
        <v>1787</v>
      </c>
      <c r="GS1" s="4" t="s">
        <v>1788</v>
      </c>
      <c r="GT1" s="4" t="s">
        <v>1789</v>
      </c>
      <c r="GU1" s="4" t="s">
        <v>1790</v>
      </c>
      <c r="GV1" s="19" t="s">
        <v>2216</v>
      </c>
      <c r="GW1" s="4" t="s">
        <v>2217</v>
      </c>
      <c r="GX1" s="4" t="s">
        <v>2218</v>
      </c>
      <c r="GY1" s="4" t="s">
        <v>2219</v>
      </c>
      <c r="GZ1" s="20">
        <v>45887</v>
      </c>
      <c r="HA1" s="20">
        <f t="shared" ref="HA1:HF1" si="0">WORKDAY.INTL(GZ1,1,11)</f>
        <v>45888</v>
      </c>
      <c r="HB1" s="20">
        <f t="shared" si="0"/>
        <v>45889</v>
      </c>
      <c r="HC1" s="20">
        <f t="shared" si="0"/>
        <v>45890</v>
      </c>
      <c r="HD1" s="20">
        <f t="shared" si="0"/>
        <v>45891</v>
      </c>
      <c r="HE1" s="20">
        <f t="shared" si="0"/>
        <v>45892</v>
      </c>
      <c r="HF1" s="20">
        <f t="shared" si="0"/>
        <v>45894</v>
      </c>
      <c r="HG1" s="20">
        <f t="shared" ref="HG1:HT1" si="1">HF1+7-WEEKDAY(HF1-1)+1</f>
        <v>45901</v>
      </c>
      <c r="HH1" s="20">
        <f t="shared" si="1"/>
        <v>45908</v>
      </c>
      <c r="HI1" s="20">
        <f t="shared" si="1"/>
        <v>45915</v>
      </c>
      <c r="HJ1" s="20">
        <f t="shared" si="1"/>
        <v>45922</v>
      </c>
      <c r="HK1" s="20">
        <f t="shared" si="1"/>
        <v>45929</v>
      </c>
      <c r="HL1" s="20">
        <f t="shared" si="1"/>
        <v>45936</v>
      </c>
      <c r="HM1" s="20">
        <f t="shared" si="1"/>
        <v>45943</v>
      </c>
      <c r="HN1" s="20">
        <f t="shared" si="1"/>
        <v>45950</v>
      </c>
      <c r="HO1" s="20">
        <f t="shared" si="1"/>
        <v>45957</v>
      </c>
      <c r="HP1" s="20">
        <f t="shared" si="1"/>
        <v>45964</v>
      </c>
      <c r="HQ1" s="20">
        <f t="shared" si="1"/>
        <v>45971</v>
      </c>
      <c r="HR1" s="20">
        <f t="shared" si="1"/>
        <v>45978</v>
      </c>
      <c r="HS1" s="20">
        <f t="shared" si="1"/>
        <v>45985</v>
      </c>
      <c r="HT1" s="20">
        <f t="shared" si="1"/>
        <v>45992</v>
      </c>
      <c r="HU1" s="20" t="s">
        <v>2281</v>
      </c>
      <c r="HV1" s="20" t="s">
        <v>2282</v>
      </c>
      <c r="HW1" s="20" t="s">
        <v>1790</v>
      </c>
    </row>
    <row r="2" spans="1:231" x14ac:dyDescent="0.3">
      <c r="A2" s="17" t="s">
        <v>57</v>
      </c>
      <c r="E2">
        <v>30</v>
      </c>
      <c r="GR2" s="17" t="s">
        <v>2576</v>
      </c>
      <c r="GS2" s="17">
        <v>2</v>
      </c>
      <c r="GT2" s="17" t="s">
        <v>1791</v>
      </c>
      <c r="GU2" s="17" t="s">
        <v>1791</v>
      </c>
      <c r="GV2" s="17">
        <f>SUMIF(FACT_A1[cve_prod],DIM_BILL[[#This Row],[CODIGO]],FACT_A1[Existencia])</f>
        <v>0</v>
      </c>
      <c r="GW2" s="17">
        <f>SUMIF(FACT_A2[cve_prod],DIM_BILL[[#This Row],[CODIGO]],FACT_A2[Existencia])</f>
        <v>0</v>
      </c>
      <c r="GX2" s="17"/>
      <c r="GY2" s="16" t="s">
        <v>2220</v>
      </c>
      <c r="GZ2" s="15">
        <f>SUMIFS(POs[saldo],POs[cve_prod],DIM_BILL[[#This Row],[CODIGO]],POs[status],$GY2,POs[f_ent],GZ$1)</f>
        <v>0</v>
      </c>
      <c r="HA2" s="15">
        <f>SUMIFS(POs[saldo],POs[cve_prod],DIM_BILL[[#This Row],[CODIGO]],POs[status],$GY2,POs[f_ent],HA$1)</f>
        <v>0</v>
      </c>
      <c r="HB2" s="15">
        <f>SUMIFS(POs[saldo],POs[cve_prod],DIM_BILL[[#This Row],[CODIGO]],POs[status],$GY2,POs[f_ent],HB$1)</f>
        <v>0</v>
      </c>
      <c r="HC2" s="15">
        <f>SUMIFS(POs[saldo],POs[cve_prod],DIM_BILL[[#This Row],[CODIGO]],POs[status],$GY2,POs[f_ent],HC$1)</f>
        <v>0</v>
      </c>
      <c r="HD2" s="15">
        <f>SUMIFS(POs[saldo],POs[cve_prod],DIM_BILL[[#This Row],[CODIGO]],POs[status],$GY2,POs[f_ent],HD$1)</f>
        <v>0</v>
      </c>
      <c r="HE2" s="15">
        <f>SUMIFS(POs[saldo],POs[cve_prod],DIM_BILL[[#This Row],[CODIGO]],POs[status],$GY2,POs[f_ent],HE$1)</f>
        <v>0</v>
      </c>
      <c r="HF2" s="15">
        <f>SUMIFS(POs[saldo],POs[cve_prod],DIM_BILL[[#This Row],[CODIGO]],POs[status],$GY2,POs[Semana],WEEKNUM(HF$1))</f>
        <v>0</v>
      </c>
      <c r="HG2" s="15">
        <f>SUMIFS(POs[saldo],POs[cve_prod],DIM_BILL[[#This Row],[CODIGO]],POs[status],$GY2,POs[Semana],WEEKNUM(HG$1))</f>
        <v>0</v>
      </c>
      <c r="HH2" s="15">
        <f>SUMIFS(POs[saldo],POs[cve_prod],DIM_BILL[[#This Row],[CODIGO]],POs[status],$GY2,POs[Semana],WEEKNUM(HH$1))</f>
        <v>0</v>
      </c>
      <c r="HI2" s="15">
        <f>SUMIFS(POs[saldo],POs[cve_prod],DIM_BILL[[#This Row],[CODIGO]],POs[status],$GY2,POs[Semana],WEEKNUM(HI$1))</f>
        <v>0</v>
      </c>
      <c r="HJ2" s="15">
        <f>SUMIFS(POs[saldo],POs[cve_prod],DIM_BILL[[#This Row],[CODIGO]],POs[status],$GY2,POs[Semana],WEEKNUM(HJ$1))</f>
        <v>0</v>
      </c>
      <c r="HK2" s="15">
        <f>SUMIFS(POs[saldo],POs[cve_prod],DIM_BILL[[#This Row],[CODIGO]],POs[status],$GY2,POs[Semana],WEEKNUM(HK$1))</f>
        <v>0</v>
      </c>
      <c r="HL2" s="15">
        <f>SUMIFS(POs[saldo],POs[cve_prod],DIM_BILL[[#This Row],[CODIGO]],POs[status],$GY2,POs[Semana],WEEKNUM(HL$1))</f>
        <v>0</v>
      </c>
      <c r="HM2" s="15">
        <f>SUMIFS(POs[saldo],POs[cve_prod],DIM_BILL[[#This Row],[CODIGO]],POs[status],$GY2,POs[Semana],WEEKNUM(HM$1))</f>
        <v>0</v>
      </c>
      <c r="HN2" s="15">
        <f>SUMIFS(POs[saldo],POs[cve_prod],DIM_BILL[[#This Row],[CODIGO]],POs[status],$GY2,POs[Semana],WEEKNUM(HN$1))</f>
        <v>0</v>
      </c>
      <c r="HO2" s="15">
        <f>SUMIFS(POs[saldo],POs[cve_prod],DIM_BILL[[#This Row],[CODIGO]],POs[status],$GY2,POs[Semana],WEEKNUM(HO$1))</f>
        <v>0</v>
      </c>
      <c r="HP2" s="15">
        <f>SUMIFS(POs[saldo],POs[cve_prod],DIM_BILL[[#This Row],[CODIGO]],POs[status],$GY2,POs[Semana],WEEKNUM(HP$1))</f>
        <v>0</v>
      </c>
      <c r="HQ2" s="15">
        <f>SUMIFS(POs[saldo],POs[cve_prod],DIM_BILL[[#This Row],[CODIGO]],POs[status],$GY2,POs[Semana],WEEKNUM(HQ$1))</f>
        <v>0</v>
      </c>
      <c r="HR2" s="15">
        <f>SUMIFS(POs[saldo],POs[cve_prod],DIM_BILL[[#This Row],[CODIGO]],POs[status],$GY2,POs[Semana],WEEKNUM(HR$1))</f>
        <v>0</v>
      </c>
      <c r="HS2" s="15">
        <f>SUMIFS(POs[saldo],POs[cve_prod],DIM_BILL[[#This Row],[CODIGO]],POs[status],$GY2,POs[Semana],WEEKNUM(HS$1))</f>
        <v>0</v>
      </c>
      <c r="HT2" s="15">
        <f>SUMIFS(POs[saldo],POs[cve_prod],DIM_BILL[[#This Row],[CODIGO]],POs[status],$GY2,POs[Semana],WEEKNUM(HT$1))</f>
        <v>0</v>
      </c>
      <c r="HU2" s="21"/>
      <c r="HV2" s="25"/>
      <c r="HW2" t="str">
        <f>DIM_BILL[[#This Row],[Tipo]]</f>
        <v/>
      </c>
    </row>
    <row r="3" spans="1:231" x14ac:dyDescent="0.3">
      <c r="A3" s="17" t="s">
        <v>57</v>
      </c>
      <c r="E3">
        <v>30</v>
      </c>
      <c r="GR3" s="17" t="s">
        <v>2576</v>
      </c>
      <c r="GS3" s="17">
        <v>2</v>
      </c>
      <c r="GT3" s="17" t="s">
        <v>1791</v>
      </c>
      <c r="GU3" s="17" t="s">
        <v>1791</v>
      </c>
      <c r="GV3" s="17">
        <f>SUMIF(FACT_A1[cve_prod],DIM_BILL[[#This Row],[CODIGO]],FACT_A1[Existencia])</f>
        <v>0</v>
      </c>
      <c r="GW3" s="17">
        <f>SUMIF(FACT_A2[cve_prod],DIM_BILL[[#This Row],[CODIGO]],FACT_A2[Existencia])</f>
        <v>0</v>
      </c>
      <c r="GX3" s="17"/>
      <c r="GY3" s="16" t="s">
        <v>2221</v>
      </c>
      <c r="GZ3" s="24">
        <f>SUMPRODUCT($B3:$GQ3,INDEX(PLAN_PRODUCCION!$B$4:$GQ$24,COLUMN()-COLUMN($GZ$1)+1,0))</f>
        <v>60000</v>
      </c>
      <c r="HA3" s="24">
        <f>SUMPRODUCT($B3:$GQ3,INDEX(PLAN_PRODUCCION!$B$4:$GQ$24,COLUMN()-COLUMN($GZ$1)+1,0))</f>
        <v>0</v>
      </c>
      <c r="HB3" s="24">
        <f>SUMPRODUCT($B3:$GQ3,INDEX(PLAN_PRODUCCION!$B$4:$GQ$24,COLUMN()-COLUMN($GZ$1)+1,0))</f>
        <v>0</v>
      </c>
      <c r="HC3" s="24">
        <f>SUMPRODUCT($B3:$GQ3,INDEX(PLAN_PRODUCCION!$B$4:$GQ$24,COLUMN()-COLUMN($GZ$1)+1,0))</f>
        <v>0</v>
      </c>
      <c r="HD3" s="24">
        <f>SUMPRODUCT($B3:$GQ3,INDEX(PLAN_PRODUCCION!$B$4:$GQ$24,COLUMN()-COLUMN($GZ$1)+1,0))</f>
        <v>0</v>
      </c>
      <c r="HE3" s="24">
        <f>SUMPRODUCT($B3:$GQ3,INDEX(PLAN_PRODUCCION!$B$4:$GQ$24,COLUMN()-COLUMN($GZ$1)+1,0))</f>
        <v>0</v>
      </c>
      <c r="HF3" s="24">
        <f>SUMPRODUCT($B3:$GQ3,INDEX(PLAN_PRODUCCION!$B$4:$GQ$24,COLUMN()-COLUMN($GZ$1)+1,0))</f>
        <v>0</v>
      </c>
      <c r="HG3" s="24">
        <f>SUMPRODUCT($B3:$GQ3,INDEX(PLAN_PRODUCCION!$B$4:$GQ$24,COLUMN()-COLUMN($GZ$1)+1,0))</f>
        <v>0</v>
      </c>
      <c r="HH3" s="24">
        <f>SUMPRODUCT($B3:$GQ3,INDEX(PLAN_PRODUCCION!$B$4:$GQ$24,COLUMN()-COLUMN($GZ$1)+1,0))</f>
        <v>0</v>
      </c>
      <c r="HI3" s="24">
        <f>SUMPRODUCT($B3:$GQ3,INDEX(PLAN_PRODUCCION!$B$4:$GQ$24,COLUMN()-COLUMN($GZ$1)+1,0))</f>
        <v>0</v>
      </c>
      <c r="HJ3" s="24">
        <f>SUMPRODUCT($B3:$GQ3,INDEX(PLAN_PRODUCCION!$B$4:$GQ$24,COLUMN()-COLUMN($GZ$1)+1,0))</f>
        <v>0</v>
      </c>
      <c r="HK3" s="24">
        <f>SUMPRODUCT($B3:$GQ3,INDEX(PLAN_PRODUCCION!$B$4:$GQ$24,COLUMN()-COLUMN($GZ$1)+1,0))</f>
        <v>0</v>
      </c>
      <c r="HL3" s="24">
        <f>SUMPRODUCT($B3:$GQ3,INDEX(PLAN_PRODUCCION!$B$4:$GQ$24,COLUMN()-COLUMN($GZ$1)+1,0))</f>
        <v>0</v>
      </c>
      <c r="HM3" s="24">
        <f>SUMPRODUCT($B3:$GQ3,INDEX(PLAN_PRODUCCION!$B$4:$GQ$24,COLUMN()-COLUMN($GZ$1)+1,0))</f>
        <v>0</v>
      </c>
      <c r="HN3" s="24">
        <f>SUMPRODUCT($B3:$GQ3,INDEX(PLAN_PRODUCCION!$B$4:$GQ$24,COLUMN()-COLUMN($GZ$1)+1,0))</f>
        <v>0</v>
      </c>
      <c r="HO3" s="24">
        <f>SUMPRODUCT($B3:$GQ3,INDEX(PLAN_PRODUCCION!$B$4:$GQ$24,COLUMN()-COLUMN($GZ$1)+1,0))</f>
        <v>0</v>
      </c>
      <c r="HP3" s="24">
        <f>SUMPRODUCT($B3:$GQ3,INDEX(PLAN_PRODUCCION!$B$4:$GQ$24,COLUMN()-COLUMN($GZ$1)+1,0))</f>
        <v>0</v>
      </c>
      <c r="HQ3" s="24">
        <f>SUMPRODUCT($B3:$GQ3,INDEX(PLAN_PRODUCCION!$B$4:$GQ$24,COLUMN()-COLUMN($GZ$1)+1,0))</f>
        <v>0</v>
      </c>
      <c r="HR3" s="24">
        <f>SUMPRODUCT($B3:$GQ3,INDEX(PLAN_PRODUCCION!$B$4:$GQ$24,COLUMN()-COLUMN($GZ$1)+1,0))</f>
        <v>0</v>
      </c>
      <c r="HS3" s="24">
        <f>SUMPRODUCT($B3:$GQ3,INDEX(PLAN_PRODUCCION!$B$4:$GQ$24,COLUMN()-COLUMN($GZ$1)+1,0))</f>
        <v>0</v>
      </c>
      <c r="HT3" s="24">
        <f>SUMPRODUCT($B3:$GQ3,INDEX(PLAN_PRODUCCION!$B$4:$GQ$24,COLUMN()-COLUMN($GZ$1)+1,0))</f>
        <v>0</v>
      </c>
      <c r="HU3" s="21"/>
      <c r="HV3" s="25"/>
      <c r="HW3" t="str">
        <f>DIM_BILL[[#This Row],[Tipo]]</f>
        <v/>
      </c>
    </row>
    <row r="4" spans="1:231" x14ac:dyDescent="0.3">
      <c r="A4" s="18" t="s">
        <v>57</v>
      </c>
      <c r="E4">
        <v>30</v>
      </c>
      <c r="GR4" s="18" t="s">
        <v>2576</v>
      </c>
      <c r="GS4" s="18">
        <v>2</v>
      </c>
      <c r="GT4" s="18" t="s">
        <v>1791</v>
      </c>
      <c r="GU4" s="18" t="s">
        <v>1791</v>
      </c>
      <c r="GV4" s="18">
        <f>SUMIF(FACT_A1[cve_prod],DIM_BILL[[#This Row],[CODIGO]],FACT_A1[Existencia])</f>
        <v>0</v>
      </c>
      <c r="GW4" s="18">
        <f>SUMIF(FACT_A2[cve_prod],DIM_BILL[[#This Row],[CODIGO]],FACT_A2[Existencia])</f>
        <v>0</v>
      </c>
      <c r="GX4" s="18"/>
      <c r="GY4" s="16" t="s">
        <v>2222</v>
      </c>
      <c r="GZ4" s="26">
        <f>GV4+GW4+GX4+GZ2-GZ3</f>
        <v>-60000</v>
      </c>
      <c r="HA4" s="26">
        <f t="shared" ref="HA4:HT4" si="2">GZ4+HA2-HA3</f>
        <v>-60000</v>
      </c>
      <c r="HB4" s="26">
        <f t="shared" si="2"/>
        <v>-60000</v>
      </c>
      <c r="HC4" s="26">
        <f t="shared" si="2"/>
        <v>-60000</v>
      </c>
      <c r="HD4" s="26">
        <f t="shared" si="2"/>
        <v>-60000</v>
      </c>
      <c r="HE4" s="26">
        <f t="shared" si="2"/>
        <v>-60000</v>
      </c>
      <c r="HF4" s="26">
        <f t="shared" si="2"/>
        <v>-60000</v>
      </c>
      <c r="HG4" s="26">
        <f t="shared" si="2"/>
        <v>-60000</v>
      </c>
      <c r="HH4" s="26">
        <f t="shared" si="2"/>
        <v>-60000</v>
      </c>
      <c r="HI4" s="26">
        <f t="shared" si="2"/>
        <v>-60000</v>
      </c>
      <c r="HJ4" s="26">
        <f t="shared" si="2"/>
        <v>-60000</v>
      </c>
      <c r="HK4" s="26">
        <f t="shared" si="2"/>
        <v>-60000</v>
      </c>
      <c r="HL4" s="26">
        <f t="shared" si="2"/>
        <v>-60000</v>
      </c>
      <c r="HM4" s="26">
        <f t="shared" si="2"/>
        <v>-60000</v>
      </c>
      <c r="HN4" s="26">
        <f t="shared" si="2"/>
        <v>-60000</v>
      </c>
      <c r="HO4" s="26">
        <f t="shared" si="2"/>
        <v>-60000</v>
      </c>
      <c r="HP4" s="26">
        <f t="shared" si="2"/>
        <v>-60000</v>
      </c>
      <c r="HQ4" s="26">
        <f t="shared" si="2"/>
        <v>-60000</v>
      </c>
      <c r="HR4" s="26">
        <f t="shared" si="2"/>
        <v>-60000</v>
      </c>
      <c r="HS4" s="26">
        <f t="shared" si="2"/>
        <v>-60000</v>
      </c>
      <c r="HT4" s="26">
        <f t="shared" si="2"/>
        <v>-60000</v>
      </c>
      <c r="HU4" s="22">
        <f>COUNTIF(GZ4:HT4,"&lt;0")</f>
        <v>21</v>
      </c>
      <c r="HV4" s="25"/>
      <c r="HW4" t="str">
        <f>DIM_BILL[[#This Row],[Tipo]]</f>
        <v/>
      </c>
    </row>
    <row r="5" spans="1:231" x14ac:dyDescent="0.3">
      <c r="A5" s="17" t="s">
        <v>712</v>
      </c>
      <c r="BL5">
        <v>1.3331764705882352E-3</v>
      </c>
      <c r="BM5">
        <v>4.4439215686274511E-5</v>
      </c>
      <c r="GR5" s="17" t="s">
        <v>713</v>
      </c>
      <c r="GS5" s="17">
        <v>2</v>
      </c>
      <c r="GT5" s="17" t="s">
        <v>1792</v>
      </c>
      <c r="GU5" s="17" t="s">
        <v>1793</v>
      </c>
      <c r="GV5" s="17">
        <f>SUMIF(FACT_A1[cve_prod],DIM_BILL[[#This Row],[CODIGO]],FACT_A1[Existencia])</f>
        <v>0</v>
      </c>
      <c r="GW5" s="17">
        <f>SUMIF(FACT_A2[cve_prod],DIM_BILL[[#This Row],[CODIGO]],FACT_A2[Existencia])</f>
        <v>37.730999999999995</v>
      </c>
      <c r="GX5" s="17"/>
      <c r="GY5" s="16" t="s">
        <v>2220</v>
      </c>
      <c r="GZ5" s="15">
        <f>SUMIFS(POs[saldo],POs[cve_prod],DIM_BILL[[#This Row],[CODIGO]],POs[status],$GY5,POs[f_ent],GZ$1)</f>
        <v>0</v>
      </c>
      <c r="HA5" s="15">
        <f>SUMIFS(POs[saldo],POs[cve_prod],DIM_BILL[[#This Row],[CODIGO]],POs[status],$GY5,POs[f_ent],HA$1)</f>
        <v>0</v>
      </c>
      <c r="HB5" s="15">
        <f>SUMIFS(POs[saldo],POs[cve_prod],DIM_BILL[[#This Row],[CODIGO]],POs[status],$GY5,POs[f_ent],HB$1)</f>
        <v>0</v>
      </c>
      <c r="HC5" s="15">
        <f>SUMIFS(POs[saldo],POs[cve_prod],DIM_BILL[[#This Row],[CODIGO]],POs[status],$GY5,POs[f_ent],HC$1)</f>
        <v>0</v>
      </c>
      <c r="HD5" s="15">
        <f>SUMIFS(POs[saldo],POs[cve_prod],DIM_BILL[[#This Row],[CODIGO]],POs[status],$GY5,POs[f_ent],HD$1)</f>
        <v>0</v>
      </c>
      <c r="HE5" s="15">
        <f>SUMIFS(POs[saldo],POs[cve_prod],DIM_BILL[[#This Row],[CODIGO]],POs[status],$GY5,POs[f_ent],HE$1)</f>
        <v>0</v>
      </c>
      <c r="HF5" s="15">
        <f>SUMIFS(POs[saldo],POs[cve_prod],DIM_BILL[[#This Row],[CODIGO]],POs[status],$GY5,POs[Semana],WEEKNUM(HF$1))</f>
        <v>0</v>
      </c>
      <c r="HG5" s="15">
        <f>SUMIFS(POs[saldo],POs[cve_prod],DIM_BILL[[#This Row],[CODIGO]],POs[status],$GY5,POs[Semana],WEEKNUM(HG$1))</f>
        <v>0</v>
      </c>
      <c r="HH5" s="15">
        <f>SUMIFS(POs[saldo],POs[cve_prod],DIM_BILL[[#This Row],[CODIGO]],POs[status],$GY5,POs[Semana],WEEKNUM(HH$1))</f>
        <v>0</v>
      </c>
      <c r="HI5" s="15">
        <f>SUMIFS(POs[saldo],POs[cve_prod],DIM_BILL[[#This Row],[CODIGO]],POs[status],$GY5,POs[Semana],WEEKNUM(HI$1))</f>
        <v>0</v>
      </c>
      <c r="HJ5" s="15">
        <f>SUMIFS(POs[saldo],POs[cve_prod],DIM_BILL[[#This Row],[CODIGO]],POs[status],$GY5,POs[Semana],WEEKNUM(HJ$1))</f>
        <v>0</v>
      </c>
      <c r="HK5" s="15">
        <f>SUMIFS(POs[saldo],POs[cve_prod],DIM_BILL[[#This Row],[CODIGO]],POs[status],$GY5,POs[Semana],WEEKNUM(HK$1))</f>
        <v>0</v>
      </c>
      <c r="HL5" s="15">
        <f>SUMIFS(POs[saldo],POs[cve_prod],DIM_BILL[[#This Row],[CODIGO]],POs[status],$GY5,POs[Semana],WEEKNUM(HL$1))</f>
        <v>0</v>
      </c>
      <c r="HM5" s="15">
        <f>SUMIFS(POs[saldo],POs[cve_prod],DIM_BILL[[#This Row],[CODIGO]],POs[status],$GY5,POs[Semana],WEEKNUM(HM$1))</f>
        <v>0</v>
      </c>
      <c r="HN5" s="15">
        <f>SUMIFS(POs[saldo],POs[cve_prod],DIM_BILL[[#This Row],[CODIGO]],POs[status],$GY5,POs[Semana],WEEKNUM(HN$1))</f>
        <v>0</v>
      </c>
      <c r="HO5" s="15">
        <f>SUMIFS(POs[saldo],POs[cve_prod],DIM_BILL[[#This Row],[CODIGO]],POs[status],$GY5,POs[Semana],WEEKNUM(HO$1))</f>
        <v>0</v>
      </c>
      <c r="HP5" s="15">
        <f>SUMIFS(POs[saldo],POs[cve_prod],DIM_BILL[[#This Row],[CODIGO]],POs[status],$GY5,POs[Semana],WEEKNUM(HP$1))</f>
        <v>0</v>
      </c>
      <c r="HQ5" s="15">
        <f>SUMIFS(POs[saldo],POs[cve_prod],DIM_BILL[[#This Row],[CODIGO]],POs[status],$GY5,POs[Semana],WEEKNUM(HQ$1))</f>
        <v>0</v>
      </c>
      <c r="HR5" s="15">
        <f>SUMIFS(POs[saldo],POs[cve_prod],DIM_BILL[[#This Row],[CODIGO]],POs[status],$GY5,POs[Semana],WEEKNUM(HR$1))</f>
        <v>0</v>
      </c>
      <c r="HS5" s="15">
        <f>SUMIFS(POs[saldo],POs[cve_prod],DIM_BILL[[#This Row],[CODIGO]],POs[status],$GY5,POs[Semana],WEEKNUM(HS$1))</f>
        <v>0</v>
      </c>
      <c r="HT5" s="15">
        <f>SUMIFS(POs[saldo],POs[cve_prod],DIM_BILL[[#This Row],[CODIGO]],POs[status],$GY5,POs[Semana],WEEKNUM(HT$1))</f>
        <v>0</v>
      </c>
      <c r="HU5" s="21"/>
      <c r="HV5" s="25"/>
      <c r="HW5" t="str">
        <f>DIM_BILL[[#This Row],[Tipo]]</f>
        <v>MATERIA PRIMA</v>
      </c>
    </row>
    <row r="6" spans="1:231" x14ac:dyDescent="0.3">
      <c r="A6" s="17" t="s">
        <v>712</v>
      </c>
      <c r="BL6">
        <v>1.3331764705882352E-3</v>
      </c>
      <c r="BM6">
        <v>4.4439215686274511E-5</v>
      </c>
      <c r="GR6" s="17" t="s">
        <v>713</v>
      </c>
      <c r="GS6" s="17">
        <v>2</v>
      </c>
      <c r="GT6" s="17" t="s">
        <v>1792</v>
      </c>
      <c r="GU6" s="17" t="s">
        <v>1793</v>
      </c>
      <c r="GV6" s="17">
        <f>SUMIF(FACT_A1[cve_prod],DIM_BILL[[#This Row],[CODIGO]],FACT_A1[Existencia])</f>
        <v>0</v>
      </c>
      <c r="GW6" s="17">
        <f>SUMIF(FACT_A2[cve_prod],DIM_BILL[[#This Row],[CODIGO]],FACT_A2[Existencia])</f>
        <v>37.730999999999995</v>
      </c>
      <c r="GX6" s="17"/>
      <c r="GY6" s="16" t="s">
        <v>2221</v>
      </c>
      <c r="GZ6" s="24">
        <f>SUMPRODUCT($B6:$GQ6,INDEX(PLAN_PRODUCCION!$B$4:$GQ$24,COLUMN()-COLUMN($GZ$1)+1,0))</f>
        <v>7.683095999999999</v>
      </c>
      <c r="HA6" s="24">
        <f>SUMPRODUCT($B6:$GQ6,INDEX(PLAN_PRODUCCION!$B$4:$GQ$24,COLUMN()-COLUMN($GZ$1)+1,0))</f>
        <v>0</v>
      </c>
      <c r="HB6" s="24">
        <f>SUMPRODUCT($B6:$GQ6,INDEX(PLAN_PRODUCCION!$B$4:$GQ$24,COLUMN()-COLUMN($GZ$1)+1,0))</f>
        <v>0</v>
      </c>
      <c r="HC6" s="24">
        <f>SUMPRODUCT($B6:$GQ6,INDEX(PLAN_PRODUCCION!$B$4:$GQ$24,COLUMN()-COLUMN($GZ$1)+1,0))</f>
        <v>0</v>
      </c>
      <c r="HD6" s="24">
        <f>SUMPRODUCT($B6:$GQ6,INDEX(PLAN_PRODUCCION!$B$4:$GQ$24,COLUMN()-COLUMN($GZ$1)+1,0))</f>
        <v>0</v>
      </c>
      <c r="HE6" s="24">
        <f>SUMPRODUCT($B6:$GQ6,INDEX(PLAN_PRODUCCION!$B$4:$GQ$24,COLUMN()-COLUMN($GZ$1)+1,0))</f>
        <v>0</v>
      </c>
      <c r="HF6" s="24">
        <f>SUMPRODUCT($B6:$GQ6,INDEX(PLAN_PRODUCCION!$B$4:$GQ$24,COLUMN()-COLUMN($GZ$1)+1,0))</f>
        <v>9.0655999999999999</v>
      </c>
      <c r="HG6" s="24">
        <f>SUMPRODUCT($B6:$GQ6,INDEX(PLAN_PRODUCCION!$B$4:$GQ$24,COLUMN()-COLUMN($GZ$1)+1,0))</f>
        <v>9.0655999999999999</v>
      </c>
      <c r="HH6" s="24">
        <f>SUMPRODUCT($B6:$GQ6,INDEX(PLAN_PRODUCCION!$B$4:$GQ$24,COLUMN()-COLUMN($GZ$1)+1,0))</f>
        <v>0</v>
      </c>
      <c r="HI6" s="24">
        <f>SUMPRODUCT($B6:$GQ6,INDEX(PLAN_PRODUCCION!$B$4:$GQ$24,COLUMN()-COLUMN($GZ$1)+1,0))</f>
        <v>0</v>
      </c>
      <c r="HJ6" s="24">
        <f>SUMPRODUCT($B6:$GQ6,INDEX(PLAN_PRODUCCION!$B$4:$GQ$24,COLUMN()-COLUMN($GZ$1)+1,0))</f>
        <v>0</v>
      </c>
      <c r="HK6" s="24">
        <f>SUMPRODUCT($B6:$GQ6,INDEX(PLAN_PRODUCCION!$B$4:$GQ$24,COLUMN()-COLUMN($GZ$1)+1,0))</f>
        <v>0</v>
      </c>
      <c r="HL6" s="24">
        <f>SUMPRODUCT($B6:$GQ6,INDEX(PLAN_PRODUCCION!$B$4:$GQ$24,COLUMN()-COLUMN($GZ$1)+1,0))</f>
        <v>0</v>
      </c>
      <c r="HM6" s="24">
        <f>SUMPRODUCT($B6:$GQ6,INDEX(PLAN_PRODUCCION!$B$4:$GQ$24,COLUMN()-COLUMN($GZ$1)+1,0))</f>
        <v>0</v>
      </c>
      <c r="HN6" s="24">
        <f>SUMPRODUCT($B6:$GQ6,INDEX(PLAN_PRODUCCION!$B$4:$GQ$24,COLUMN()-COLUMN($GZ$1)+1,0))</f>
        <v>0</v>
      </c>
      <c r="HO6" s="24">
        <f>SUMPRODUCT($B6:$GQ6,INDEX(PLAN_PRODUCCION!$B$4:$GQ$24,COLUMN()-COLUMN($GZ$1)+1,0))</f>
        <v>0</v>
      </c>
      <c r="HP6" s="24">
        <f>SUMPRODUCT($B6:$GQ6,INDEX(PLAN_PRODUCCION!$B$4:$GQ$24,COLUMN()-COLUMN($GZ$1)+1,0))</f>
        <v>0</v>
      </c>
      <c r="HQ6" s="24">
        <f>SUMPRODUCT($B6:$GQ6,INDEX(PLAN_PRODUCCION!$B$4:$GQ$24,COLUMN()-COLUMN($GZ$1)+1,0))</f>
        <v>0</v>
      </c>
      <c r="HR6" s="24">
        <f>SUMPRODUCT($B6:$GQ6,INDEX(PLAN_PRODUCCION!$B$4:$GQ$24,COLUMN()-COLUMN($GZ$1)+1,0))</f>
        <v>0</v>
      </c>
      <c r="HS6" s="24">
        <f>SUMPRODUCT($B6:$GQ6,INDEX(PLAN_PRODUCCION!$B$4:$GQ$24,COLUMN()-COLUMN($GZ$1)+1,0))</f>
        <v>0</v>
      </c>
      <c r="HT6" s="24">
        <f>SUMPRODUCT($B6:$GQ6,INDEX(PLAN_PRODUCCION!$B$4:$GQ$24,COLUMN()-COLUMN($GZ$1)+1,0))</f>
        <v>0</v>
      </c>
      <c r="HU6" s="21"/>
      <c r="HV6" s="25"/>
      <c r="HW6" t="str">
        <f>DIM_BILL[[#This Row],[Tipo]]</f>
        <v>MATERIA PRIMA</v>
      </c>
    </row>
    <row r="7" spans="1:231" x14ac:dyDescent="0.3">
      <c r="A7" s="18" t="s">
        <v>712</v>
      </c>
      <c r="BL7">
        <v>1.3331764705882352E-3</v>
      </c>
      <c r="BM7">
        <v>4.4439215686274511E-5</v>
      </c>
      <c r="GR7" s="18" t="s">
        <v>713</v>
      </c>
      <c r="GS7" s="18">
        <v>2</v>
      </c>
      <c r="GT7" s="18" t="s">
        <v>1792</v>
      </c>
      <c r="GU7" s="18" t="s">
        <v>1793</v>
      </c>
      <c r="GV7" s="18">
        <f>SUMIF(FACT_A1[cve_prod],DIM_BILL[[#This Row],[CODIGO]],FACT_A1[Existencia])</f>
        <v>0</v>
      </c>
      <c r="GW7" s="18">
        <f>SUMIF(FACT_A2[cve_prod],DIM_BILL[[#This Row],[CODIGO]],FACT_A2[Existencia])</f>
        <v>37.730999999999995</v>
      </c>
      <c r="GX7" s="18"/>
      <c r="GY7" s="16" t="s">
        <v>2222</v>
      </c>
      <c r="GZ7" s="26">
        <f t="shared" ref="GZ7" si="3">GV7+GW7+GX7+GZ5-GZ6</f>
        <v>30.047903999999996</v>
      </c>
      <c r="HA7" s="26">
        <f t="shared" ref="HA7" si="4">GZ7+HA5-HA6</f>
        <v>30.047903999999996</v>
      </c>
      <c r="HB7" s="26">
        <f t="shared" ref="HB7" si="5">HA7+HB5-HB6</f>
        <v>30.047903999999996</v>
      </c>
      <c r="HC7" s="26">
        <f t="shared" ref="HC7" si="6">HB7+HC5-HC6</f>
        <v>30.047903999999996</v>
      </c>
      <c r="HD7" s="26">
        <f t="shared" ref="HD7" si="7">HC7+HD5-HD6</f>
        <v>30.047903999999996</v>
      </c>
      <c r="HE7" s="26">
        <f t="shared" ref="HE7" si="8">HD7+HE5-HE6</f>
        <v>30.047903999999996</v>
      </c>
      <c r="HF7" s="26">
        <f t="shared" ref="HF7" si="9">HE7+HF5-HF6</f>
        <v>20.982303999999996</v>
      </c>
      <c r="HG7" s="26">
        <f t="shared" ref="HG7" si="10">HF7+HG5-HG6</f>
        <v>11.916703999999996</v>
      </c>
      <c r="HH7" s="26">
        <f t="shared" ref="HH7" si="11">HG7+HH5-HH6</f>
        <v>11.916703999999996</v>
      </c>
      <c r="HI7" s="26">
        <f t="shared" ref="HI7" si="12">HH7+HI5-HI6</f>
        <v>11.916703999999996</v>
      </c>
      <c r="HJ7" s="26">
        <f t="shared" ref="HJ7" si="13">HI7+HJ5-HJ6</f>
        <v>11.916703999999996</v>
      </c>
      <c r="HK7" s="26">
        <f t="shared" ref="HK7" si="14">HJ7+HK5-HK6</f>
        <v>11.916703999999996</v>
      </c>
      <c r="HL7" s="26">
        <f t="shared" ref="HL7" si="15">HK7+HL5-HL6</f>
        <v>11.916703999999996</v>
      </c>
      <c r="HM7" s="26">
        <f t="shared" ref="HM7" si="16">HL7+HM5-HM6</f>
        <v>11.916703999999996</v>
      </c>
      <c r="HN7" s="26">
        <f t="shared" ref="HN7" si="17">HM7+HN5-HN6</f>
        <v>11.916703999999996</v>
      </c>
      <c r="HO7" s="26">
        <f t="shared" ref="HO7" si="18">HN7+HO5-HO6</f>
        <v>11.916703999999996</v>
      </c>
      <c r="HP7" s="26">
        <f t="shared" ref="HP7" si="19">HO7+HP5-HP6</f>
        <v>11.916703999999996</v>
      </c>
      <c r="HQ7" s="26">
        <f t="shared" ref="HQ7" si="20">HP7+HQ5-HQ6</f>
        <v>11.916703999999996</v>
      </c>
      <c r="HR7" s="26">
        <f t="shared" ref="HR7" si="21">HQ7+HR5-HR6</f>
        <v>11.916703999999996</v>
      </c>
      <c r="HS7" s="26">
        <f t="shared" ref="HS7" si="22">HR7+HS5-HS6</f>
        <v>11.916703999999996</v>
      </c>
      <c r="HT7" s="26">
        <f t="shared" ref="HT7" si="23">HS7+HT5-HT6</f>
        <v>11.916703999999996</v>
      </c>
      <c r="HU7" s="22">
        <f t="shared" ref="HU7" si="24">COUNTIF(GZ7:HT7,"&lt;0")</f>
        <v>0</v>
      </c>
      <c r="HV7" s="25"/>
      <c r="HW7" t="str">
        <f>DIM_BILL[[#This Row],[Tipo]]</f>
        <v>MATERIA PRIMA</v>
      </c>
    </row>
    <row r="8" spans="1:231" x14ac:dyDescent="0.3">
      <c r="A8" s="17" t="s">
        <v>1289</v>
      </c>
      <c r="DX8">
        <v>10</v>
      </c>
      <c r="GR8" s="17" t="s">
        <v>1290</v>
      </c>
      <c r="GS8" s="17">
        <v>2</v>
      </c>
      <c r="GT8" s="17" t="s">
        <v>1791</v>
      </c>
      <c r="GU8" s="17" t="s">
        <v>1791</v>
      </c>
      <c r="GV8" s="17">
        <f>SUMIF(FACT_A1[cve_prod],DIM_BILL[[#This Row],[CODIGO]],FACT_A1[Existencia])</f>
        <v>0</v>
      </c>
      <c r="GW8" s="17" t="s">
        <v>2555</v>
      </c>
      <c r="GX8" s="17"/>
      <c r="GY8" s="16" t="s">
        <v>2220</v>
      </c>
      <c r="GZ8" s="15">
        <f>SUMIFS(POs[saldo],POs[cve_prod],DIM_BILL[[#This Row],[CODIGO]],POs[status],$GY8,POs[f_ent],GZ$1)</f>
        <v>0</v>
      </c>
      <c r="HA8" s="15">
        <f>SUMIFS(POs[saldo],POs[cve_prod],DIM_BILL[[#This Row],[CODIGO]],POs[status],$GY8,POs[f_ent],HA$1)</f>
        <v>0</v>
      </c>
      <c r="HB8" s="15">
        <f>SUMIFS(POs[saldo],POs[cve_prod],DIM_BILL[[#This Row],[CODIGO]],POs[status],$GY8,POs[f_ent],HB$1)</f>
        <v>0</v>
      </c>
      <c r="HC8" s="15">
        <f>SUMIFS(POs[saldo],POs[cve_prod],DIM_BILL[[#This Row],[CODIGO]],POs[status],$GY8,POs[f_ent],HC$1)</f>
        <v>0</v>
      </c>
      <c r="HD8" s="15">
        <f>SUMIFS(POs[saldo],POs[cve_prod],DIM_BILL[[#This Row],[CODIGO]],POs[status],$GY8,POs[f_ent],HD$1)</f>
        <v>0</v>
      </c>
      <c r="HE8" s="15">
        <f>SUMIFS(POs[saldo],POs[cve_prod],DIM_BILL[[#This Row],[CODIGO]],POs[status],$GY8,POs[f_ent],HE$1)</f>
        <v>0</v>
      </c>
      <c r="HF8" s="15">
        <f>SUMIFS(POs[saldo],POs[cve_prod],DIM_BILL[[#This Row],[CODIGO]],POs[status],$GY8,POs[Semana],WEEKNUM(HF$1))</f>
        <v>0</v>
      </c>
      <c r="HG8" s="15">
        <f>SUMIFS(POs[saldo],POs[cve_prod],DIM_BILL[[#This Row],[CODIGO]],POs[status],$GY8,POs[Semana],WEEKNUM(HG$1))</f>
        <v>0</v>
      </c>
      <c r="HH8" s="15">
        <f>SUMIFS(POs[saldo],POs[cve_prod],DIM_BILL[[#This Row],[CODIGO]],POs[status],$GY8,POs[Semana],WEEKNUM(HH$1))</f>
        <v>0</v>
      </c>
      <c r="HI8" s="15">
        <f>SUMIFS(POs[saldo],POs[cve_prod],DIM_BILL[[#This Row],[CODIGO]],POs[status],$GY8,POs[Semana],WEEKNUM(HI$1))</f>
        <v>0</v>
      </c>
      <c r="HJ8" s="15">
        <f>SUMIFS(POs[saldo],POs[cve_prod],DIM_BILL[[#This Row],[CODIGO]],POs[status],$GY8,POs[Semana],WEEKNUM(HJ$1))</f>
        <v>0</v>
      </c>
      <c r="HK8" s="15">
        <f>SUMIFS(POs[saldo],POs[cve_prod],DIM_BILL[[#This Row],[CODIGO]],POs[status],$GY8,POs[Semana],WEEKNUM(HK$1))</f>
        <v>0</v>
      </c>
      <c r="HL8" s="15">
        <f>SUMIFS(POs[saldo],POs[cve_prod],DIM_BILL[[#This Row],[CODIGO]],POs[status],$GY8,POs[Semana],WEEKNUM(HL$1))</f>
        <v>0</v>
      </c>
      <c r="HM8" s="15">
        <f>SUMIFS(POs[saldo],POs[cve_prod],DIM_BILL[[#This Row],[CODIGO]],POs[status],$GY8,POs[Semana],WEEKNUM(HM$1))</f>
        <v>0</v>
      </c>
      <c r="HN8" s="15">
        <f>SUMIFS(POs[saldo],POs[cve_prod],DIM_BILL[[#This Row],[CODIGO]],POs[status],$GY8,POs[Semana],WEEKNUM(HN$1))</f>
        <v>0</v>
      </c>
      <c r="HO8" s="15">
        <f>SUMIFS(POs[saldo],POs[cve_prod],DIM_BILL[[#This Row],[CODIGO]],POs[status],$GY8,POs[Semana],WEEKNUM(HO$1))</f>
        <v>0</v>
      </c>
      <c r="HP8" s="15">
        <f>SUMIFS(POs[saldo],POs[cve_prod],DIM_BILL[[#This Row],[CODIGO]],POs[status],$GY8,POs[Semana],WEEKNUM(HP$1))</f>
        <v>0</v>
      </c>
      <c r="HQ8" s="15">
        <f>SUMIFS(POs[saldo],POs[cve_prod],DIM_BILL[[#This Row],[CODIGO]],POs[status],$GY8,POs[Semana],WEEKNUM(HQ$1))</f>
        <v>0</v>
      </c>
      <c r="HR8" s="15">
        <f>SUMIFS(POs[saldo],POs[cve_prod],DIM_BILL[[#This Row],[CODIGO]],POs[status],$GY8,POs[Semana],WEEKNUM(HR$1))</f>
        <v>0</v>
      </c>
      <c r="HS8" s="15">
        <f>SUMIFS(POs[saldo],POs[cve_prod],DIM_BILL[[#This Row],[CODIGO]],POs[status],$GY8,POs[Semana],WEEKNUM(HS$1))</f>
        <v>0</v>
      </c>
      <c r="HT8" s="15">
        <f>SUMIFS(POs[saldo],POs[cve_prod],DIM_BILL[[#This Row],[CODIGO]],POs[status],$GY8,POs[Semana],WEEKNUM(HT$1))</f>
        <v>0</v>
      </c>
      <c r="HU8" s="21"/>
      <c r="HV8" s="25"/>
      <c r="HW8" t="str">
        <f>DIM_BILL[[#This Row],[Tipo]]</f>
        <v/>
      </c>
    </row>
    <row r="9" spans="1:231" x14ac:dyDescent="0.3">
      <c r="A9" s="17" t="s">
        <v>1289</v>
      </c>
      <c r="DX9">
        <v>10</v>
      </c>
      <c r="GR9" s="17" t="s">
        <v>1290</v>
      </c>
      <c r="GS9" s="17">
        <v>2</v>
      </c>
      <c r="GT9" s="17" t="s">
        <v>1791</v>
      </c>
      <c r="GU9" s="17" t="s">
        <v>1791</v>
      </c>
      <c r="GV9" s="17">
        <f>SUMIF(FACT_A1[cve_prod],DIM_BILL[[#This Row],[CODIGO]],FACT_A1[Existencia])</f>
        <v>0</v>
      </c>
      <c r="GW9" s="17">
        <f>SUMIF(FACT_A2[cve_prod],DIM_BILL[[#This Row],[CODIGO]],FACT_A2[Existencia])</f>
        <v>0</v>
      </c>
      <c r="GX9" s="17"/>
      <c r="GY9" s="16" t="s">
        <v>2221</v>
      </c>
      <c r="GZ9" s="24">
        <f>SUMPRODUCT($B9:$GQ9,INDEX(PLAN_PRODUCCION!$B$4:$GQ$24,COLUMN()-COLUMN($GZ$1)+1,0))</f>
        <v>0</v>
      </c>
      <c r="HA9" s="24">
        <f>SUMPRODUCT($B9:$GQ9,INDEX(PLAN_PRODUCCION!$B$4:$GQ$24,COLUMN()-COLUMN($GZ$1)+1,0))</f>
        <v>0</v>
      </c>
      <c r="HB9" s="24">
        <f>SUMPRODUCT($B9:$GQ9,INDEX(PLAN_PRODUCCION!$B$4:$GQ$24,COLUMN()-COLUMN($GZ$1)+1,0))</f>
        <v>0</v>
      </c>
      <c r="HC9" s="24">
        <f>SUMPRODUCT($B9:$GQ9,INDEX(PLAN_PRODUCCION!$B$4:$GQ$24,COLUMN()-COLUMN($GZ$1)+1,0))</f>
        <v>0</v>
      </c>
      <c r="HD9" s="24">
        <f>SUMPRODUCT($B9:$GQ9,INDEX(PLAN_PRODUCCION!$B$4:$GQ$24,COLUMN()-COLUMN($GZ$1)+1,0))</f>
        <v>0</v>
      </c>
      <c r="HE9" s="24">
        <f>SUMPRODUCT($B9:$GQ9,INDEX(PLAN_PRODUCCION!$B$4:$GQ$24,COLUMN()-COLUMN($GZ$1)+1,0))</f>
        <v>0</v>
      </c>
      <c r="HF9" s="24">
        <f>SUMPRODUCT($B9:$GQ9,INDEX(PLAN_PRODUCCION!$B$4:$GQ$24,COLUMN()-COLUMN($GZ$1)+1,0))</f>
        <v>0</v>
      </c>
      <c r="HG9" s="24">
        <f>SUMPRODUCT($B9:$GQ9,INDEX(PLAN_PRODUCCION!$B$4:$GQ$24,COLUMN()-COLUMN($GZ$1)+1,0))</f>
        <v>0</v>
      </c>
      <c r="HH9" s="24">
        <f>SUMPRODUCT($B9:$GQ9,INDEX(PLAN_PRODUCCION!$B$4:$GQ$24,COLUMN()-COLUMN($GZ$1)+1,0))</f>
        <v>0</v>
      </c>
      <c r="HI9" s="24">
        <f>SUMPRODUCT($B9:$GQ9,INDEX(PLAN_PRODUCCION!$B$4:$GQ$24,COLUMN()-COLUMN($GZ$1)+1,0))</f>
        <v>0</v>
      </c>
      <c r="HJ9" s="24">
        <f>SUMPRODUCT($B9:$GQ9,INDEX(PLAN_PRODUCCION!$B$4:$GQ$24,COLUMN()-COLUMN($GZ$1)+1,0))</f>
        <v>0</v>
      </c>
      <c r="HK9" s="24">
        <f>SUMPRODUCT($B9:$GQ9,INDEX(PLAN_PRODUCCION!$B$4:$GQ$24,COLUMN()-COLUMN($GZ$1)+1,0))</f>
        <v>0</v>
      </c>
      <c r="HL9" s="24">
        <f>SUMPRODUCT($B9:$GQ9,INDEX(PLAN_PRODUCCION!$B$4:$GQ$24,COLUMN()-COLUMN($GZ$1)+1,0))</f>
        <v>0</v>
      </c>
      <c r="HM9" s="24">
        <f>SUMPRODUCT($B9:$GQ9,INDEX(PLAN_PRODUCCION!$B$4:$GQ$24,COLUMN()-COLUMN($GZ$1)+1,0))</f>
        <v>0</v>
      </c>
      <c r="HN9" s="24">
        <f>SUMPRODUCT($B9:$GQ9,INDEX(PLAN_PRODUCCION!$B$4:$GQ$24,COLUMN()-COLUMN($GZ$1)+1,0))</f>
        <v>0</v>
      </c>
      <c r="HO9" s="24">
        <f>SUMPRODUCT($B9:$GQ9,INDEX(PLAN_PRODUCCION!$B$4:$GQ$24,COLUMN()-COLUMN($GZ$1)+1,0))</f>
        <v>0</v>
      </c>
      <c r="HP9" s="24">
        <f>SUMPRODUCT($B9:$GQ9,INDEX(PLAN_PRODUCCION!$B$4:$GQ$24,COLUMN()-COLUMN($GZ$1)+1,0))</f>
        <v>0</v>
      </c>
      <c r="HQ9" s="24">
        <f>SUMPRODUCT($B9:$GQ9,INDEX(PLAN_PRODUCCION!$B$4:$GQ$24,COLUMN()-COLUMN($GZ$1)+1,0))</f>
        <v>0</v>
      </c>
      <c r="HR9" s="24">
        <f>SUMPRODUCT($B9:$GQ9,INDEX(PLAN_PRODUCCION!$B$4:$GQ$24,COLUMN()-COLUMN($GZ$1)+1,0))</f>
        <v>0</v>
      </c>
      <c r="HS9" s="24">
        <f>SUMPRODUCT($B9:$GQ9,INDEX(PLAN_PRODUCCION!$B$4:$GQ$24,COLUMN()-COLUMN($GZ$1)+1,0))</f>
        <v>0</v>
      </c>
      <c r="HT9" s="24">
        <f>SUMPRODUCT($B9:$GQ9,INDEX(PLAN_PRODUCCION!$B$4:$GQ$24,COLUMN()-COLUMN($GZ$1)+1,0))</f>
        <v>0</v>
      </c>
      <c r="HU9" s="21"/>
      <c r="HV9" s="25"/>
      <c r="HW9" t="str">
        <f>DIM_BILL[[#This Row],[Tipo]]</f>
        <v/>
      </c>
    </row>
    <row r="10" spans="1:231" x14ac:dyDescent="0.3">
      <c r="A10" s="18" t="s">
        <v>1289</v>
      </c>
      <c r="DX10">
        <v>10</v>
      </c>
      <c r="GR10" s="18" t="s">
        <v>1290</v>
      </c>
      <c r="GS10" s="18">
        <v>2</v>
      </c>
      <c r="GT10" s="18" t="s">
        <v>1791</v>
      </c>
      <c r="GU10" s="18" t="s">
        <v>1791</v>
      </c>
      <c r="GV10" s="18">
        <f>SUMIF(FACT_A1[cve_prod],DIM_BILL[[#This Row],[CODIGO]],FACT_A1[Existencia])</f>
        <v>0</v>
      </c>
      <c r="GW10" s="18">
        <f>SUMIF(FACT_A2[cve_prod],DIM_BILL[[#This Row],[CODIGO]],FACT_A2[Existencia])</f>
        <v>0</v>
      </c>
      <c r="GX10" s="18"/>
      <c r="GY10" s="16" t="s">
        <v>2222</v>
      </c>
      <c r="GZ10" s="26">
        <f t="shared" ref="GZ10" si="25">GV10+GW10+GX10+GZ8-GZ9</f>
        <v>0</v>
      </c>
      <c r="HA10" s="26">
        <f t="shared" ref="HA10" si="26">GZ10+HA8-HA9</f>
        <v>0</v>
      </c>
      <c r="HB10" s="26">
        <f t="shared" ref="HB10" si="27">HA10+HB8-HB9</f>
        <v>0</v>
      </c>
      <c r="HC10" s="26">
        <f t="shared" ref="HC10" si="28">HB10+HC8-HC9</f>
        <v>0</v>
      </c>
      <c r="HD10" s="26">
        <f t="shared" ref="HD10" si="29">HC10+HD8-HD9</f>
        <v>0</v>
      </c>
      <c r="HE10" s="26">
        <f t="shared" ref="HE10" si="30">HD10+HE8-HE9</f>
        <v>0</v>
      </c>
      <c r="HF10" s="26">
        <f t="shared" ref="HF10" si="31">HE10+HF8-HF9</f>
        <v>0</v>
      </c>
      <c r="HG10" s="26">
        <f t="shared" ref="HG10" si="32">HF10+HG8-HG9</f>
        <v>0</v>
      </c>
      <c r="HH10" s="26">
        <f t="shared" ref="HH10" si="33">HG10+HH8-HH9</f>
        <v>0</v>
      </c>
      <c r="HI10" s="26">
        <f t="shared" ref="HI10" si="34">HH10+HI8-HI9</f>
        <v>0</v>
      </c>
      <c r="HJ10" s="26">
        <f t="shared" ref="HJ10" si="35">HI10+HJ8-HJ9</f>
        <v>0</v>
      </c>
      <c r="HK10" s="26">
        <f t="shared" ref="HK10" si="36">HJ10+HK8-HK9</f>
        <v>0</v>
      </c>
      <c r="HL10" s="26">
        <f t="shared" ref="HL10" si="37">HK10+HL8-HL9</f>
        <v>0</v>
      </c>
      <c r="HM10" s="26">
        <f t="shared" ref="HM10" si="38">HL10+HM8-HM9</f>
        <v>0</v>
      </c>
      <c r="HN10" s="26">
        <f t="shared" ref="HN10" si="39">HM10+HN8-HN9</f>
        <v>0</v>
      </c>
      <c r="HO10" s="26">
        <f t="shared" ref="HO10" si="40">HN10+HO8-HO9</f>
        <v>0</v>
      </c>
      <c r="HP10" s="26">
        <f t="shared" ref="HP10" si="41">HO10+HP8-HP9</f>
        <v>0</v>
      </c>
      <c r="HQ10" s="26">
        <f t="shared" ref="HQ10" si="42">HP10+HQ8-HQ9</f>
        <v>0</v>
      </c>
      <c r="HR10" s="26">
        <f t="shared" ref="HR10" si="43">HQ10+HR8-HR9</f>
        <v>0</v>
      </c>
      <c r="HS10" s="26">
        <f t="shared" ref="HS10" si="44">HR10+HS8-HS9</f>
        <v>0</v>
      </c>
      <c r="HT10" s="26">
        <f t="shared" ref="HT10" si="45">HS10+HT8-HT9</f>
        <v>0</v>
      </c>
      <c r="HU10" s="22">
        <f t="shared" ref="HU10" si="46">COUNTIF(GZ10:HT10,"&lt;0")</f>
        <v>0</v>
      </c>
      <c r="HV10" s="25"/>
      <c r="HW10" t="str">
        <f>DIM_BILL[[#This Row],[Tipo]]</f>
        <v/>
      </c>
    </row>
    <row r="11" spans="1:231" x14ac:dyDescent="0.3">
      <c r="A11" s="17" t="s">
        <v>1295</v>
      </c>
      <c r="DY11">
        <v>25.75</v>
      </c>
      <c r="GR11" s="17" t="s">
        <v>1296</v>
      </c>
      <c r="GS11" s="17">
        <v>2</v>
      </c>
      <c r="GT11" s="17" t="s">
        <v>1791</v>
      </c>
      <c r="GU11" s="17" t="s">
        <v>1791</v>
      </c>
      <c r="GV11" s="17">
        <f>SUMIF(FACT_A1[cve_prod],DIM_BILL[[#This Row],[CODIGO]],FACT_A1[Existencia])</f>
        <v>0</v>
      </c>
      <c r="GW11" s="17">
        <f>SUMIF(FACT_A2[cve_prod],DIM_BILL[[#This Row],[CODIGO]],FACT_A2[Existencia])</f>
        <v>0</v>
      </c>
      <c r="GX11" s="17"/>
      <c r="GY11" s="16" t="s">
        <v>2220</v>
      </c>
      <c r="GZ11" s="15">
        <f>SUMIFS(POs[saldo],POs[cve_prod],DIM_BILL[[#This Row],[CODIGO]],POs[status],$GY11,POs[f_ent],GZ$1)</f>
        <v>0</v>
      </c>
      <c r="HA11" s="15">
        <f>SUMIFS(POs[saldo],POs[cve_prod],DIM_BILL[[#This Row],[CODIGO]],POs[status],$GY11,POs[f_ent],HA$1)</f>
        <v>0</v>
      </c>
      <c r="HB11" s="15">
        <f>SUMIFS(POs[saldo],POs[cve_prod],DIM_BILL[[#This Row],[CODIGO]],POs[status],$GY11,POs[f_ent],HB$1)</f>
        <v>0</v>
      </c>
      <c r="HC11" s="15">
        <f>SUMIFS(POs[saldo],POs[cve_prod],DIM_BILL[[#This Row],[CODIGO]],POs[status],$GY11,POs[f_ent],HC$1)</f>
        <v>0</v>
      </c>
      <c r="HD11" s="15">
        <f>SUMIFS(POs[saldo],POs[cve_prod],DIM_BILL[[#This Row],[CODIGO]],POs[status],$GY11,POs[f_ent],HD$1)</f>
        <v>0</v>
      </c>
      <c r="HE11" s="15">
        <f>SUMIFS(POs[saldo],POs[cve_prod],DIM_BILL[[#This Row],[CODIGO]],POs[status],$GY11,POs[f_ent],HE$1)</f>
        <v>0</v>
      </c>
      <c r="HF11" s="15">
        <f>SUMIFS(POs[saldo],POs[cve_prod],DIM_BILL[[#This Row],[CODIGO]],POs[status],$GY11,POs[Semana],WEEKNUM(HF$1))</f>
        <v>0</v>
      </c>
      <c r="HG11" s="15">
        <f>SUMIFS(POs[saldo],POs[cve_prod],DIM_BILL[[#This Row],[CODIGO]],POs[status],$GY11,POs[Semana],WEEKNUM(HG$1))</f>
        <v>0</v>
      </c>
      <c r="HH11" s="15">
        <f>SUMIFS(POs[saldo],POs[cve_prod],DIM_BILL[[#This Row],[CODIGO]],POs[status],$GY11,POs[Semana],WEEKNUM(HH$1))</f>
        <v>0</v>
      </c>
      <c r="HI11" s="15">
        <f>SUMIFS(POs[saldo],POs[cve_prod],DIM_BILL[[#This Row],[CODIGO]],POs[status],$GY11,POs[Semana],WEEKNUM(HI$1))</f>
        <v>0</v>
      </c>
      <c r="HJ11" s="15">
        <f>SUMIFS(POs[saldo],POs[cve_prod],DIM_BILL[[#This Row],[CODIGO]],POs[status],$GY11,POs[Semana],WEEKNUM(HJ$1))</f>
        <v>0</v>
      </c>
      <c r="HK11" s="15">
        <f>SUMIFS(POs[saldo],POs[cve_prod],DIM_BILL[[#This Row],[CODIGO]],POs[status],$GY11,POs[Semana],WEEKNUM(HK$1))</f>
        <v>0</v>
      </c>
      <c r="HL11" s="15">
        <f>SUMIFS(POs[saldo],POs[cve_prod],DIM_BILL[[#This Row],[CODIGO]],POs[status],$GY11,POs[Semana],WEEKNUM(HL$1))</f>
        <v>0</v>
      </c>
      <c r="HM11" s="15">
        <f>SUMIFS(POs[saldo],POs[cve_prod],DIM_BILL[[#This Row],[CODIGO]],POs[status],$GY11,POs[Semana],WEEKNUM(HM$1))</f>
        <v>0</v>
      </c>
      <c r="HN11" s="15">
        <f>SUMIFS(POs[saldo],POs[cve_prod],DIM_BILL[[#This Row],[CODIGO]],POs[status],$GY11,POs[Semana],WEEKNUM(HN$1))</f>
        <v>0</v>
      </c>
      <c r="HO11" s="15">
        <f>SUMIFS(POs[saldo],POs[cve_prod],DIM_BILL[[#This Row],[CODIGO]],POs[status],$GY11,POs[Semana],WEEKNUM(HO$1))</f>
        <v>0</v>
      </c>
      <c r="HP11" s="15">
        <f>SUMIFS(POs[saldo],POs[cve_prod],DIM_BILL[[#This Row],[CODIGO]],POs[status],$GY11,POs[Semana],WEEKNUM(HP$1))</f>
        <v>0</v>
      </c>
      <c r="HQ11" s="15">
        <f>SUMIFS(POs[saldo],POs[cve_prod],DIM_BILL[[#This Row],[CODIGO]],POs[status],$GY11,POs[Semana],WEEKNUM(HQ$1))</f>
        <v>0</v>
      </c>
      <c r="HR11" s="15">
        <f>SUMIFS(POs[saldo],POs[cve_prod],DIM_BILL[[#This Row],[CODIGO]],POs[status],$GY11,POs[Semana],WEEKNUM(HR$1))</f>
        <v>0</v>
      </c>
      <c r="HS11" s="15">
        <f>SUMIFS(POs[saldo],POs[cve_prod],DIM_BILL[[#This Row],[CODIGO]],POs[status],$GY11,POs[Semana],WEEKNUM(HS$1))</f>
        <v>0</v>
      </c>
      <c r="HT11" s="15">
        <f>SUMIFS(POs[saldo],POs[cve_prod],DIM_BILL[[#This Row],[CODIGO]],POs[status],$GY11,POs[Semana],WEEKNUM(HT$1))</f>
        <v>0</v>
      </c>
      <c r="HU11" s="21"/>
      <c r="HV11" s="25"/>
      <c r="HW11" t="str">
        <f>DIM_BILL[[#This Row],[Tipo]]</f>
        <v/>
      </c>
    </row>
    <row r="12" spans="1:231" x14ac:dyDescent="0.3">
      <c r="A12" s="17" t="s">
        <v>1295</v>
      </c>
      <c r="DY12">
        <v>25.75</v>
      </c>
      <c r="GR12" s="17" t="s">
        <v>1296</v>
      </c>
      <c r="GS12" s="17">
        <v>2</v>
      </c>
      <c r="GT12" s="17" t="s">
        <v>1791</v>
      </c>
      <c r="GU12" s="17" t="s">
        <v>1791</v>
      </c>
      <c r="GV12" s="17">
        <f>SUMIF(FACT_A1[cve_prod],DIM_BILL[[#This Row],[CODIGO]],FACT_A1[Existencia])</f>
        <v>0</v>
      </c>
      <c r="GW12" s="17">
        <f>SUMIF(FACT_A2[cve_prod],DIM_BILL[[#This Row],[CODIGO]],FACT_A2[Existencia])</f>
        <v>0</v>
      </c>
      <c r="GX12" s="17"/>
      <c r="GY12" s="16" t="s">
        <v>2221</v>
      </c>
      <c r="GZ12" s="24">
        <f>SUMPRODUCT($B12:$GQ12,INDEX(PLAN_PRODUCCION!$B$4:$GQ$24,COLUMN()-COLUMN($GZ$1)+1,0))</f>
        <v>92700</v>
      </c>
      <c r="HA12" s="24">
        <f>SUMPRODUCT($B12:$GQ12,INDEX(PLAN_PRODUCCION!$B$4:$GQ$24,COLUMN()-COLUMN($GZ$1)+1,0))</f>
        <v>0</v>
      </c>
      <c r="HB12" s="24">
        <f>SUMPRODUCT($B12:$GQ12,INDEX(PLAN_PRODUCCION!$B$4:$GQ$24,COLUMN()-COLUMN($GZ$1)+1,0))</f>
        <v>0</v>
      </c>
      <c r="HC12" s="24">
        <f>SUMPRODUCT($B12:$GQ12,INDEX(PLAN_PRODUCCION!$B$4:$GQ$24,COLUMN()-COLUMN($GZ$1)+1,0))</f>
        <v>0</v>
      </c>
      <c r="HD12" s="24">
        <f>SUMPRODUCT($B12:$GQ12,INDEX(PLAN_PRODUCCION!$B$4:$GQ$24,COLUMN()-COLUMN($GZ$1)+1,0))</f>
        <v>0</v>
      </c>
      <c r="HE12" s="24">
        <f>SUMPRODUCT($B12:$GQ12,INDEX(PLAN_PRODUCCION!$B$4:$GQ$24,COLUMN()-COLUMN($GZ$1)+1,0))</f>
        <v>0</v>
      </c>
      <c r="HF12" s="24">
        <f>SUMPRODUCT($B12:$GQ12,INDEX(PLAN_PRODUCCION!$B$4:$GQ$24,COLUMN()-COLUMN($GZ$1)+1,0))</f>
        <v>0</v>
      </c>
      <c r="HG12" s="24">
        <f>SUMPRODUCT($B12:$GQ12,INDEX(PLAN_PRODUCCION!$B$4:$GQ$24,COLUMN()-COLUMN($GZ$1)+1,0))</f>
        <v>0</v>
      </c>
      <c r="HH12" s="24">
        <f>SUMPRODUCT($B12:$GQ12,INDEX(PLAN_PRODUCCION!$B$4:$GQ$24,COLUMN()-COLUMN($GZ$1)+1,0))</f>
        <v>0</v>
      </c>
      <c r="HI12" s="24">
        <f>SUMPRODUCT($B12:$GQ12,INDEX(PLAN_PRODUCCION!$B$4:$GQ$24,COLUMN()-COLUMN($GZ$1)+1,0))</f>
        <v>0</v>
      </c>
      <c r="HJ12" s="24">
        <f>SUMPRODUCT($B12:$GQ12,INDEX(PLAN_PRODUCCION!$B$4:$GQ$24,COLUMN()-COLUMN($GZ$1)+1,0))</f>
        <v>0</v>
      </c>
      <c r="HK12" s="24">
        <f>SUMPRODUCT($B12:$GQ12,INDEX(PLAN_PRODUCCION!$B$4:$GQ$24,COLUMN()-COLUMN($GZ$1)+1,0))</f>
        <v>0</v>
      </c>
      <c r="HL12" s="24">
        <f>SUMPRODUCT($B12:$GQ12,INDEX(PLAN_PRODUCCION!$B$4:$GQ$24,COLUMN()-COLUMN($GZ$1)+1,0))</f>
        <v>0</v>
      </c>
      <c r="HM12" s="24">
        <f>SUMPRODUCT($B12:$GQ12,INDEX(PLAN_PRODUCCION!$B$4:$GQ$24,COLUMN()-COLUMN($GZ$1)+1,0))</f>
        <v>0</v>
      </c>
      <c r="HN12" s="24">
        <f>SUMPRODUCT($B12:$GQ12,INDEX(PLAN_PRODUCCION!$B$4:$GQ$24,COLUMN()-COLUMN($GZ$1)+1,0))</f>
        <v>0</v>
      </c>
      <c r="HO12" s="24">
        <f>SUMPRODUCT($B12:$GQ12,INDEX(PLAN_PRODUCCION!$B$4:$GQ$24,COLUMN()-COLUMN($GZ$1)+1,0))</f>
        <v>0</v>
      </c>
      <c r="HP12" s="24">
        <f>SUMPRODUCT($B12:$GQ12,INDEX(PLAN_PRODUCCION!$B$4:$GQ$24,COLUMN()-COLUMN($GZ$1)+1,0))</f>
        <v>0</v>
      </c>
      <c r="HQ12" s="24">
        <f>SUMPRODUCT($B12:$GQ12,INDEX(PLAN_PRODUCCION!$B$4:$GQ$24,COLUMN()-COLUMN($GZ$1)+1,0))</f>
        <v>0</v>
      </c>
      <c r="HR12" s="24">
        <f>SUMPRODUCT($B12:$GQ12,INDEX(PLAN_PRODUCCION!$B$4:$GQ$24,COLUMN()-COLUMN($GZ$1)+1,0))</f>
        <v>0</v>
      </c>
      <c r="HS12" s="24">
        <f>SUMPRODUCT($B12:$GQ12,INDEX(PLAN_PRODUCCION!$B$4:$GQ$24,COLUMN()-COLUMN($GZ$1)+1,0))</f>
        <v>0</v>
      </c>
      <c r="HT12" s="24">
        <f>SUMPRODUCT($B12:$GQ12,INDEX(PLAN_PRODUCCION!$B$4:$GQ$24,COLUMN()-COLUMN($GZ$1)+1,0))</f>
        <v>0</v>
      </c>
      <c r="HU12" s="21"/>
      <c r="HV12" s="25"/>
      <c r="HW12" t="str">
        <f>DIM_BILL[[#This Row],[Tipo]]</f>
        <v/>
      </c>
    </row>
    <row r="13" spans="1:231" x14ac:dyDescent="0.3">
      <c r="A13" s="18" t="s">
        <v>1295</v>
      </c>
      <c r="DY13">
        <v>25.75</v>
      </c>
      <c r="GR13" s="18" t="s">
        <v>1296</v>
      </c>
      <c r="GS13" s="18">
        <v>2</v>
      </c>
      <c r="GT13" s="18" t="s">
        <v>1791</v>
      </c>
      <c r="GU13" s="18" t="s">
        <v>1791</v>
      </c>
      <c r="GV13" s="18">
        <f>SUMIF(FACT_A1[cve_prod],DIM_BILL[[#This Row],[CODIGO]],FACT_A1[Existencia])</f>
        <v>0</v>
      </c>
      <c r="GW13" s="18">
        <f>SUMIF(FACT_A2[cve_prod],DIM_BILL[[#This Row],[CODIGO]],FACT_A2[Existencia])</f>
        <v>0</v>
      </c>
      <c r="GX13" s="18"/>
      <c r="GY13" s="16" t="s">
        <v>2222</v>
      </c>
      <c r="GZ13" s="26">
        <f t="shared" ref="GZ13" si="47">GV13+GW13+GX13+GZ11-GZ12</f>
        <v>-92700</v>
      </c>
      <c r="HA13" s="26">
        <f t="shared" ref="HA13" si="48">GZ13+HA11-HA12</f>
        <v>-92700</v>
      </c>
      <c r="HB13" s="26">
        <f t="shared" ref="HB13" si="49">HA13+HB11-HB12</f>
        <v>-92700</v>
      </c>
      <c r="HC13" s="26">
        <f t="shared" ref="HC13" si="50">HB13+HC11-HC12</f>
        <v>-92700</v>
      </c>
      <c r="HD13" s="26">
        <f t="shared" ref="HD13" si="51">HC13+HD11-HD12</f>
        <v>-92700</v>
      </c>
      <c r="HE13" s="26">
        <f t="shared" ref="HE13" si="52">HD13+HE11-HE12</f>
        <v>-92700</v>
      </c>
      <c r="HF13" s="26">
        <f t="shared" ref="HF13" si="53">HE13+HF11-HF12</f>
        <v>-92700</v>
      </c>
      <c r="HG13" s="26">
        <f t="shared" ref="HG13" si="54">HF13+HG11-HG12</f>
        <v>-92700</v>
      </c>
      <c r="HH13" s="26">
        <f t="shared" ref="HH13" si="55">HG13+HH11-HH12</f>
        <v>-92700</v>
      </c>
      <c r="HI13" s="26">
        <f t="shared" ref="HI13" si="56">HH13+HI11-HI12</f>
        <v>-92700</v>
      </c>
      <c r="HJ13" s="26">
        <f t="shared" ref="HJ13" si="57">HI13+HJ11-HJ12</f>
        <v>-92700</v>
      </c>
      <c r="HK13" s="26">
        <f t="shared" ref="HK13" si="58">HJ13+HK11-HK12</f>
        <v>-92700</v>
      </c>
      <c r="HL13" s="26">
        <f t="shared" ref="HL13" si="59">HK13+HL11-HL12</f>
        <v>-92700</v>
      </c>
      <c r="HM13" s="26">
        <f t="shared" ref="HM13" si="60">HL13+HM11-HM12</f>
        <v>-92700</v>
      </c>
      <c r="HN13" s="26">
        <f t="shared" ref="HN13" si="61">HM13+HN11-HN12</f>
        <v>-92700</v>
      </c>
      <c r="HO13" s="26">
        <f t="shared" ref="HO13" si="62">HN13+HO11-HO12</f>
        <v>-92700</v>
      </c>
      <c r="HP13" s="26">
        <f t="shared" ref="HP13" si="63">HO13+HP11-HP12</f>
        <v>-92700</v>
      </c>
      <c r="HQ13" s="26">
        <f t="shared" ref="HQ13" si="64">HP13+HQ11-HQ12</f>
        <v>-92700</v>
      </c>
      <c r="HR13" s="26">
        <f t="shared" ref="HR13" si="65">HQ13+HR11-HR12</f>
        <v>-92700</v>
      </c>
      <c r="HS13" s="26">
        <f t="shared" ref="HS13" si="66">HR13+HS11-HS12</f>
        <v>-92700</v>
      </c>
      <c r="HT13" s="26">
        <f t="shared" ref="HT13" si="67">HS13+HT11-HT12</f>
        <v>-92700</v>
      </c>
      <c r="HU13" s="22">
        <f t="shared" ref="HU13" si="68">COUNTIF(GZ13:HT13,"&lt;0")</f>
        <v>21</v>
      </c>
      <c r="HV13" s="25"/>
      <c r="HW13" t="str">
        <f>DIM_BILL[[#This Row],[Tipo]]</f>
        <v/>
      </c>
    </row>
    <row r="14" spans="1:231" x14ac:dyDescent="0.3">
      <c r="A14" s="17" t="s">
        <v>1307</v>
      </c>
      <c r="EA14">
        <v>10</v>
      </c>
      <c r="GR14" s="17" t="s">
        <v>1308</v>
      </c>
      <c r="GS14" s="17">
        <v>2</v>
      </c>
      <c r="GT14" s="17" t="s">
        <v>1791</v>
      </c>
      <c r="GU14" s="17" t="s">
        <v>1791</v>
      </c>
      <c r="GV14" s="17">
        <f>SUMIF(FACT_A1[cve_prod],DIM_BILL[[#This Row],[CODIGO]],FACT_A1[Existencia])</f>
        <v>0</v>
      </c>
      <c r="GW14" s="17">
        <f>SUMIF(FACT_A2[cve_prod],DIM_BILL[[#This Row],[CODIGO]],FACT_A2[Existencia])</f>
        <v>0</v>
      </c>
      <c r="GX14" s="17"/>
      <c r="GY14" s="16" t="s">
        <v>2220</v>
      </c>
      <c r="GZ14" s="15">
        <f>SUMIFS(POs[saldo],POs[cve_prod],DIM_BILL[[#This Row],[CODIGO]],POs[status],$GY14,POs[f_ent],GZ$1)</f>
        <v>0</v>
      </c>
      <c r="HA14" s="15">
        <f>SUMIFS(POs[saldo],POs[cve_prod],DIM_BILL[[#This Row],[CODIGO]],POs[status],$GY14,POs[f_ent],HA$1)</f>
        <v>0</v>
      </c>
      <c r="HB14" s="15">
        <f>SUMIFS(POs[saldo],POs[cve_prod],DIM_BILL[[#This Row],[CODIGO]],POs[status],$GY14,POs[f_ent],HB$1)</f>
        <v>0</v>
      </c>
      <c r="HC14" s="15">
        <f>SUMIFS(POs[saldo],POs[cve_prod],DIM_BILL[[#This Row],[CODIGO]],POs[status],$GY14,POs[f_ent],HC$1)</f>
        <v>0</v>
      </c>
      <c r="HD14" s="15">
        <f>SUMIFS(POs[saldo],POs[cve_prod],DIM_BILL[[#This Row],[CODIGO]],POs[status],$GY14,POs[f_ent],HD$1)</f>
        <v>0</v>
      </c>
      <c r="HE14" s="15">
        <f>SUMIFS(POs[saldo],POs[cve_prod],DIM_BILL[[#This Row],[CODIGO]],POs[status],$GY14,POs[f_ent],HE$1)</f>
        <v>0</v>
      </c>
      <c r="HF14" s="15">
        <f>SUMIFS(POs[saldo],POs[cve_prod],DIM_BILL[[#This Row],[CODIGO]],POs[status],$GY14,POs[Semana],WEEKNUM(HF$1))</f>
        <v>0</v>
      </c>
      <c r="HG14" s="15">
        <f>SUMIFS(POs[saldo],POs[cve_prod],DIM_BILL[[#This Row],[CODIGO]],POs[status],$GY14,POs[Semana],WEEKNUM(HG$1))</f>
        <v>0</v>
      </c>
      <c r="HH14" s="15">
        <f>SUMIFS(POs[saldo],POs[cve_prod],DIM_BILL[[#This Row],[CODIGO]],POs[status],$GY14,POs[Semana],WEEKNUM(HH$1))</f>
        <v>0</v>
      </c>
      <c r="HI14" s="15">
        <f>SUMIFS(POs[saldo],POs[cve_prod],DIM_BILL[[#This Row],[CODIGO]],POs[status],$GY14,POs[Semana],WEEKNUM(HI$1))</f>
        <v>0</v>
      </c>
      <c r="HJ14" s="15">
        <f>SUMIFS(POs[saldo],POs[cve_prod],DIM_BILL[[#This Row],[CODIGO]],POs[status],$GY14,POs[Semana],WEEKNUM(HJ$1))</f>
        <v>0</v>
      </c>
      <c r="HK14" s="15">
        <f>SUMIFS(POs[saldo],POs[cve_prod],DIM_BILL[[#This Row],[CODIGO]],POs[status],$GY14,POs[Semana],WEEKNUM(HK$1))</f>
        <v>0</v>
      </c>
      <c r="HL14" s="15">
        <f>SUMIFS(POs[saldo],POs[cve_prod],DIM_BILL[[#This Row],[CODIGO]],POs[status],$GY14,POs[Semana],WEEKNUM(HL$1))</f>
        <v>0</v>
      </c>
      <c r="HM14" s="15">
        <f>SUMIFS(POs[saldo],POs[cve_prod],DIM_BILL[[#This Row],[CODIGO]],POs[status],$GY14,POs[Semana],WEEKNUM(HM$1))</f>
        <v>0</v>
      </c>
      <c r="HN14" s="15">
        <f>SUMIFS(POs[saldo],POs[cve_prod],DIM_BILL[[#This Row],[CODIGO]],POs[status],$GY14,POs[Semana],WEEKNUM(HN$1))</f>
        <v>0</v>
      </c>
      <c r="HO14" s="15">
        <f>SUMIFS(POs[saldo],POs[cve_prod],DIM_BILL[[#This Row],[CODIGO]],POs[status],$GY14,POs[Semana],WEEKNUM(HO$1))</f>
        <v>0</v>
      </c>
      <c r="HP14" s="15">
        <f>SUMIFS(POs[saldo],POs[cve_prod],DIM_BILL[[#This Row],[CODIGO]],POs[status],$GY14,POs[Semana],WEEKNUM(HP$1))</f>
        <v>0</v>
      </c>
      <c r="HQ14" s="15">
        <f>SUMIFS(POs[saldo],POs[cve_prod],DIM_BILL[[#This Row],[CODIGO]],POs[status],$GY14,POs[Semana],WEEKNUM(HQ$1))</f>
        <v>0</v>
      </c>
      <c r="HR14" s="15">
        <f>SUMIFS(POs[saldo],POs[cve_prod],DIM_BILL[[#This Row],[CODIGO]],POs[status],$GY14,POs[Semana],WEEKNUM(HR$1))</f>
        <v>0</v>
      </c>
      <c r="HS14" s="15">
        <f>SUMIFS(POs[saldo],POs[cve_prod],DIM_BILL[[#This Row],[CODIGO]],POs[status],$GY14,POs[Semana],WEEKNUM(HS$1))</f>
        <v>0</v>
      </c>
      <c r="HT14" s="15">
        <f>SUMIFS(POs[saldo],POs[cve_prod],DIM_BILL[[#This Row],[CODIGO]],POs[status],$GY14,POs[Semana],WEEKNUM(HT$1))</f>
        <v>0</v>
      </c>
      <c r="HU14" s="21"/>
      <c r="HV14" s="25"/>
      <c r="HW14" t="str">
        <f>DIM_BILL[[#This Row],[Tipo]]</f>
        <v/>
      </c>
    </row>
    <row r="15" spans="1:231" x14ac:dyDescent="0.3">
      <c r="A15" s="17" t="s">
        <v>1307</v>
      </c>
      <c r="EA15">
        <v>10</v>
      </c>
      <c r="GR15" s="17" t="s">
        <v>1308</v>
      </c>
      <c r="GS15" s="17">
        <v>2</v>
      </c>
      <c r="GT15" s="17" t="s">
        <v>1791</v>
      </c>
      <c r="GU15" s="17" t="s">
        <v>1791</v>
      </c>
      <c r="GV15" s="17">
        <f>SUMIF(FACT_A1[cve_prod],DIM_BILL[[#This Row],[CODIGO]],FACT_A1[Existencia])</f>
        <v>0</v>
      </c>
      <c r="GW15" s="17">
        <f>SUMIF(FACT_A2[cve_prod],DIM_BILL[[#This Row],[CODIGO]],FACT_A2[Existencia])</f>
        <v>0</v>
      </c>
      <c r="GX15" s="17"/>
      <c r="GY15" s="16" t="s">
        <v>2221</v>
      </c>
      <c r="GZ15" s="24">
        <f>SUMPRODUCT($B15:$GQ15,INDEX(PLAN_PRODUCCION!$B$4:$GQ$24,COLUMN()-COLUMN($GZ$1)+1,0))</f>
        <v>0</v>
      </c>
      <c r="HA15" s="24">
        <f>SUMPRODUCT($B15:$GQ15,INDEX(PLAN_PRODUCCION!$B$4:$GQ$24,COLUMN()-COLUMN($GZ$1)+1,0))</f>
        <v>0</v>
      </c>
      <c r="HB15" s="24">
        <f>SUMPRODUCT($B15:$GQ15,INDEX(PLAN_PRODUCCION!$B$4:$GQ$24,COLUMN()-COLUMN($GZ$1)+1,0))</f>
        <v>0</v>
      </c>
      <c r="HC15" s="24">
        <f>SUMPRODUCT($B15:$GQ15,INDEX(PLAN_PRODUCCION!$B$4:$GQ$24,COLUMN()-COLUMN($GZ$1)+1,0))</f>
        <v>0</v>
      </c>
      <c r="HD15" s="24">
        <f>SUMPRODUCT($B15:$GQ15,INDEX(PLAN_PRODUCCION!$B$4:$GQ$24,COLUMN()-COLUMN($GZ$1)+1,0))</f>
        <v>0</v>
      </c>
      <c r="HE15" s="24">
        <f>SUMPRODUCT($B15:$GQ15,INDEX(PLAN_PRODUCCION!$B$4:$GQ$24,COLUMN()-COLUMN($GZ$1)+1,0))</f>
        <v>0</v>
      </c>
      <c r="HF15" s="24">
        <f>SUMPRODUCT($B15:$GQ15,INDEX(PLAN_PRODUCCION!$B$4:$GQ$24,COLUMN()-COLUMN($GZ$1)+1,0))</f>
        <v>0</v>
      </c>
      <c r="HG15" s="24">
        <f>SUMPRODUCT($B15:$GQ15,INDEX(PLAN_PRODUCCION!$B$4:$GQ$24,COLUMN()-COLUMN($GZ$1)+1,0))</f>
        <v>0</v>
      </c>
      <c r="HH15" s="24">
        <f>SUMPRODUCT($B15:$GQ15,INDEX(PLAN_PRODUCCION!$B$4:$GQ$24,COLUMN()-COLUMN($GZ$1)+1,0))</f>
        <v>0</v>
      </c>
      <c r="HI15" s="24">
        <f>SUMPRODUCT($B15:$GQ15,INDEX(PLAN_PRODUCCION!$B$4:$GQ$24,COLUMN()-COLUMN($GZ$1)+1,0))</f>
        <v>0</v>
      </c>
      <c r="HJ15" s="24">
        <f>SUMPRODUCT($B15:$GQ15,INDEX(PLAN_PRODUCCION!$B$4:$GQ$24,COLUMN()-COLUMN($GZ$1)+1,0))</f>
        <v>0</v>
      </c>
      <c r="HK15" s="24">
        <f>SUMPRODUCT($B15:$GQ15,INDEX(PLAN_PRODUCCION!$B$4:$GQ$24,COLUMN()-COLUMN($GZ$1)+1,0))</f>
        <v>0</v>
      </c>
      <c r="HL15" s="24">
        <f>SUMPRODUCT($B15:$GQ15,INDEX(PLAN_PRODUCCION!$B$4:$GQ$24,COLUMN()-COLUMN($GZ$1)+1,0))</f>
        <v>0</v>
      </c>
      <c r="HM15" s="24">
        <f>SUMPRODUCT($B15:$GQ15,INDEX(PLAN_PRODUCCION!$B$4:$GQ$24,COLUMN()-COLUMN($GZ$1)+1,0))</f>
        <v>0</v>
      </c>
      <c r="HN15" s="24">
        <f>SUMPRODUCT($B15:$GQ15,INDEX(PLAN_PRODUCCION!$B$4:$GQ$24,COLUMN()-COLUMN($GZ$1)+1,0))</f>
        <v>0</v>
      </c>
      <c r="HO15" s="24">
        <f>SUMPRODUCT($B15:$GQ15,INDEX(PLAN_PRODUCCION!$B$4:$GQ$24,COLUMN()-COLUMN($GZ$1)+1,0))</f>
        <v>0</v>
      </c>
      <c r="HP15" s="24">
        <f>SUMPRODUCT($B15:$GQ15,INDEX(PLAN_PRODUCCION!$B$4:$GQ$24,COLUMN()-COLUMN($GZ$1)+1,0))</f>
        <v>0</v>
      </c>
      <c r="HQ15" s="24">
        <f>SUMPRODUCT($B15:$GQ15,INDEX(PLAN_PRODUCCION!$B$4:$GQ$24,COLUMN()-COLUMN($GZ$1)+1,0))</f>
        <v>0</v>
      </c>
      <c r="HR15" s="24">
        <f>SUMPRODUCT($B15:$GQ15,INDEX(PLAN_PRODUCCION!$B$4:$GQ$24,COLUMN()-COLUMN($GZ$1)+1,0))</f>
        <v>0</v>
      </c>
      <c r="HS15" s="24">
        <f>SUMPRODUCT($B15:$GQ15,INDEX(PLAN_PRODUCCION!$B$4:$GQ$24,COLUMN()-COLUMN($GZ$1)+1,0))</f>
        <v>0</v>
      </c>
      <c r="HT15" s="24">
        <f>SUMPRODUCT($B15:$GQ15,INDEX(PLAN_PRODUCCION!$B$4:$GQ$24,COLUMN()-COLUMN($GZ$1)+1,0))</f>
        <v>0</v>
      </c>
      <c r="HU15" s="21"/>
      <c r="HV15" s="25"/>
      <c r="HW15" t="str">
        <f>DIM_BILL[[#This Row],[Tipo]]</f>
        <v/>
      </c>
    </row>
    <row r="16" spans="1:231" x14ac:dyDescent="0.3">
      <c r="A16" s="18" t="s">
        <v>1307</v>
      </c>
      <c r="EA16">
        <v>10</v>
      </c>
      <c r="GR16" s="18" t="s">
        <v>1308</v>
      </c>
      <c r="GS16" s="18">
        <v>2</v>
      </c>
      <c r="GT16" s="18" t="s">
        <v>1791</v>
      </c>
      <c r="GU16" s="18" t="s">
        <v>1791</v>
      </c>
      <c r="GV16" s="18">
        <f>SUMIF(FACT_A1[cve_prod],DIM_BILL[[#This Row],[CODIGO]],FACT_A1[Existencia])</f>
        <v>0</v>
      </c>
      <c r="GW16" s="18">
        <f>SUMIF(FACT_A2[cve_prod],DIM_BILL[[#This Row],[CODIGO]],FACT_A2[Existencia])</f>
        <v>0</v>
      </c>
      <c r="GX16" s="18"/>
      <c r="GY16" s="16" t="s">
        <v>2222</v>
      </c>
      <c r="GZ16" s="26">
        <f t="shared" ref="GZ16" si="69">GV16+GW16+GX16+GZ14-GZ15</f>
        <v>0</v>
      </c>
      <c r="HA16" s="26">
        <f t="shared" ref="HA16" si="70">GZ16+HA14-HA15</f>
        <v>0</v>
      </c>
      <c r="HB16" s="26">
        <f t="shared" ref="HB16" si="71">HA16+HB14-HB15</f>
        <v>0</v>
      </c>
      <c r="HC16" s="26">
        <f t="shared" ref="HC16" si="72">HB16+HC14-HC15</f>
        <v>0</v>
      </c>
      <c r="HD16" s="26">
        <f t="shared" ref="HD16" si="73">HC16+HD14-HD15</f>
        <v>0</v>
      </c>
      <c r="HE16" s="26">
        <f t="shared" ref="HE16" si="74">HD16+HE14-HE15</f>
        <v>0</v>
      </c>
      <c r="HF16" s="26">
        <f t="shared" ref="HF16" si="75">HE16+HF14-HF15</f>
        <v>0</v>
      </c>
      <c r="HG16" s="26">
        <f t="shared" ref="HG16" si="76">HF16+HG14-HG15</f>
        <v>0</v>
      </c>
      <c r="HH16" s="26">
        <f t="shared" ref="HH16" si="77">HG16+HH14-HH15</f>
        <v>0</v>
      </c>
      <c r="HI16" s="26">
        <f t="shared" ref="HI16" si="78">HH16+HI14-HI15</f>
        <v>0</v>
      </c>
      <c r="HJ16" s="26">
        <f t="shared" ref="HJ16" si="79">HI16+HJ14-HJ15</f>
        <v>0</v>
      </c>
      <c r="HK16" s="26">
        <f t="shared" ref="HK16" si="80">HJ16+HK14-HK15</f>
        <v>0</v>
      </c>
      <c r="HL16" s="26">
        <f t="shared" ref="HL16" si="81">HK16+HL14-HL15</f>
        <v>0</v>
      </c>
      <c r="HM16" s="26">
        <f t="shared" ref="HM16" si="82">HL16+HM14-HM15</f>
        <v>0</v>
      </c>
      <c r="HN16" s="26">
        <f t="shared" ref="HN16" si="83">HM16+HN14-HN15</f>
        <v>0</v>
      </c>
      <c r="HO16" s="26">
        <f t="shared" ref="HO16" si="84">HN16+HO14-HO15</f>
        <v>0</v>
      </c>
      <c r="HP16" s="26">
        <f t="shared" ref="HP16" si="85">HO16+HP14-HP15</f>
        <v>0</v>
      </c>
      <c r="HQ16" s="26">
        <f t="shared" ref="HQ16" si="86">HP16+HQ14-HQ15</f>
        <v>0</v>
      </c>
      <c r="HR16" s="26">
        <f t="shared" ref="HR16" si="87">HQ16+HR14-HR15</f>
        <v>0</v>
      </c>
      <c r="HS16" s="26">
        <f t="shared" ref="HS16" si="88">HR16+HS14-HS15</f>
        <v>0</v>
      </c>
      <c r="HT16" s="26">
        <f t="shared" ref="HT16" si="89">HS16+HT14-HT15</f>
        <v>0</v>
      </c>
      <c r="HU16" s="22">
        <f t="shared" ref="HU16" si="90">COUNTIF(GZ16:HT16,"&lt;0")</f>
        <v>0</v>
      </c>
      <c r="HV16" s="25"/>
      <c r="HW16" t="str">
        <f>DIM_BILL[[#This Row],[Tipo]]</f>
        <v/>
      </c>
    </row>
    <row r="17" spans="1:231" x14ac:dyDescent="0.3">
      <c r="A17" s="17" t="s">
        <v>1695</v>
      </c>
      <c r="GC17">
        <v>1</v>
      </c>
      <c r="GR17" s="17" t="s">
        <v>1696</v>
      </c>
      <c r="GS17" s="17">
        <v>2</v>
      </c>
      <c r="GT17" s="17" t="s">
        <v>1791</v>
      </c>
      <c r="GU17" s="17" t="s">
        <v>1791</v>
      </c>
      <c r="GV17" s="17">
        <f>SUMIF(FACT_A1[cve_prod],DIM_BILL[[#This Row],[CODIGO]],FACT_A1[Existencia])</f>
        <v>0</v>
      </c>
      <c r="GW17" s="17">
        <f>SUMIF(FACT_A2[cve_prod],DIM_BILL[[#This Row],[CODIGO]],FACT_A2[Existencia])</f>
        <v>0</v>
      </c>
      <c r="GX17" s="17"/>
      <c r="GY17" s="16" t="s">
        <v>2220</v>
      </c>
      <c r="GZ17" s="15">
        <f>SUMIFS(POs[saldo],POs[cve_prod],DIM_BILL[[#This Row],[CODIGO]],POs[status],$GY17,POs[f_ent],GZ$1)</f>
        <v>0</v>
      </c>
      <c r="HA17" s="15">
        <f>SUMIFS(POs[saldo],POs[cve_prod],DIM_BILL[[#This Row],[CODIGO]],POs[status],$GY17,POs[f_ent],HA$1)</f>
        <v>0</v>
      </c>
      <c r="HB17" s="15">
        <f>SUMIFS(POs[saldo],POs[cve_prod],DIM_BILL[[#This Row],[CODIGO]],POs[status],$GY17,POs[f_ent],HB$1)</f>
        <v>0</v>
      </c>
      <c r="HC17" s="15">
        <f>SUMIFS(POs[saldo],POs[cve_prod],DIM_BILL[[#This Row],[CODIGO]],POs[status],$GY17,POs[f_ent],HC$1)</f>
        <v>0</v>
      </c>
      <c r="HD17" s="15">
        <f>SUMIFS(POs[saldo],POs[cve_prod],DIM_BILL[[#This Row],[CODIGO]],POs[status],$GY17,POs[f_ent],HD$1)</f>
        <v>0</v>
      </c>
      <c r="HE17" s="15">
        <f>SUMIFS(POs[saldo],POs[cve_prod],DIM_BILL[[#This Row],[CODIGO]],POs[status],$GY17,POs[f_ent],HE$1)</f>
        <v>0</v>
      </c>
      <c r="HF17" s="15">
        <f>SUMIFS(POs[saldo],POs[cve_prod],DIM_BILL[[#This Row],[CODIGO]],POs[status],$GY17,POs[Semana],WEEKNUM(HF$1))</f>
        <v>0</v>
      </c>
      <c r="HG17" s="15">
        <f>SUMIFS(POs[saldo],POs[cve_prod],DIM_BILL[[#This Row],[CODIGO]],POs[status],$GY17,POs[Semana],WEEKNUM(HG$1))</f>
        <v>0</v>
      </c>
      <c r="HH17" s="15">
        <f>SUMIFS(POs[saldo],POs[cve_prod],DIM_BILL[[#This Row],[CODIGO]],POs[status],$GY17,POs[Semana],WEEKNUM(HH$1))</f>
        <v>0</v>
      </c>
      <c r="HI17" s="15">
        <f>SUMIFS(POs[saldo],POs[cve_prod],DIM_BILL[[#This Row],[CODIGO]],POs[status],$GY17,POs[Semana],WEEKNUM(HI$1))</f>
        <v>0</v>
      </c>
      <c r="HJ17" s="15">
        <f>SUMIFS(POs[saldo],POs[cve_prod],DIM_BILL[[#This Row],[CODIGO]],POs[status],$GY17,POs[Semana],WEEKNUM(HJ$1))</f>
        <v>0</v>
      </c>
      <c r="HK17" s="15">
        <f>SUMIFS(POs[saldo],POs[cve_prod],DIM_BILL[[#This Row],[CODIGO]],POs[status],$GY17,POs[Semana],WEEKNUM(HK$1))</f>
        <v>0</v>
      </c>
      <c r="HL17" s="15">
        <f>SUMIFS(POs[saldo],POs[cve_prod],DIM_BILL[[#This Row],[CODIGO]],POs[status],$GY17,POs[Semana],WEEKNUM(HL$1))</f>
        <v>0</v>
      </c>
      <c r="HM17" s="15">
        <f>SUMIFS(POs[saldo],POs[cve_prod],DIM_BILL[[#This Row],[CODIGO]],POs[status],$GY17,POs[Semana],WEEKNUM(HM$1))</f>
        <v>0</v>
      </c>
      <c r="HN17" s="15">
        <f>SUMIFS(POs[saldo],POs[cve_prod],DIM_BILL[[#This Row],[CODIGO]],POs[status],$GY17,POs[Semana],WEEKNUM(HN$1))</f>
        <v>0</v>
      </c>
      <c r="HO17" s="15">
        <f>SUMIFS(POs[saldo],POs[cve_prod],DIM_BILL[[#This Row],[CODIGO]],POs[status],$GY17,POs[Semana],WEEKNUM(HO$1))</f>
        <v>0</v>
      </c>
      <c r="HP17" s="15">
        <f>SUMIFS(POs[saldo],POs[cve_prod],DIM_BILL[[#This Row],[CODIGO]],POs[status],$GY17,POs[Semana],WEEKNUM(HP$1))</f>
        <v>0</v>
      </c>
      <c r="HQ17" s="15">
        <f>SUMIFS(POs[saldo],POs[cve_prod],DIM_BILL[[#This Row],[CODIGO]],POs[status],$GY17,POs[Semana],WEEKNUM(HQ$1))</f>
        <v>0</v>
      </c>
      <c r="HR17" s="15">
        <f>SUMIFS(POs[saldo],POs[cve_prod],DIM_BILL[[#This Row],[CODIGO]],POs[status],$GY17,POs[Semana],WEEKNUM(HR$1))</f>
        <v>0</v>
      </c>
      <c r="HS17" s="15">
        <f>SUMIFS(POs[saldo],POs[cve_prod],DIM_BILL[[#This Row],[CODIGO]],POs[status],$GY17,POs[Semana],WEEKNUM(HS$1))</f>
        <v>0</v>
      </c>
      <c r="HT17" s="15">
        <f>SUMIFS(POs[saldo],POs[cve_prod],DIM_BILL[[#This Row],[CODIGO]],POs[status],$GY17,POs[Semana],WEEKNUM(HT$1))</f>
        <v>0</v>
      </c>
      <c r="HU17" s="21"/>
      <c r="HV17" s="25"/>
      <c r="HW17" t="str">
        <f>DIM_BILL[[#This Row],[Tipo]]</f>
        <v/>
      </c>
    </row>
    <row r="18" spans="1:231" x14ac:dyDescent="0.3">
      <c r="A18" s="17" t="s">
        <v>1695</v>
      </c>
      <c r="GC18">
        <v>1</v>
      </c>
      <c r="GR18" s="17" t="s">
        <v>1696</v>
      </c>
      <c r="GS18" s="17">
        <v>2</v>
      </c>
      <c r="GT18" s="17" t="s">
        <v>1791</v>
      </c>
      <c r="GU18" s="17" t="s">
        <v>1791</v>
      </c>
      <c r="GV18" s="17">
        <f>SUMIF(FACT_A1[cve_prod],DIM_BILL[[#This Row],[CODIGO]],FACT_A1[Existencia])</f>
        <v>0</v>
      </c>
      <c r="GW18" s="17">
        <f>SUMIF(FACT_A2[cve_prod],DIM_BILL[[#This Row],[CODIGO]],FACT_A2[Existencia])</f>
        <v>0</v>
      </c>
      <c r="GX18" s="17"/>
      <c r="GY18" s="16" t="s">
        <v>2221</v>
      </c>
      <c r="GZ18" s="24">
        <f>SUMPRODUCT($B18:$GQ18,INDEX(PLAN_PRODUCCION!$B$4:$GQ$24,COLUMN()-COLUMN($GZ$1)+1,0))</f>
        <v>7000</v>
      </c>
      <c r="HA18" s="24">
        <f>SUMPRODUCT($B18:$GQ18,INDEX(PLAN_PRODUCCION!$B$4:$GQ$24,COLUMN()-COLUMN($GZ$1)+1,0))</f>
        <v>0</v>
      </c>
      <c r="HB18" s="24">
        <f>SUMPRODUCT($B18:$GQ18,INDEX(PLAN_PRODUCCION!$B$4:$GQ$24,COLUMN()-COLUMN($GZ$1)+1,0))</f>
        <v>0</v>
      </c>
      <c r="HC18" s="24">
        <f>SUMPRODUCT($B18:$GQ18,INDEX(PLAN_PRODUCCION!$B$4:$GQ$24,COLUMN()-COLUMN($GZ$1)+1,0))</f>
        <v>0</v>
      </c>
      <c r="HD18" s="24">
        <f>SUMPRODUCT($B18:$GQ18,INDEX(PLAN_PRODUCCION!$B$4:$GQ$24,COLUMN()-COLUMN($GZ$1)+1,0))</f>
        <v>0</v>
      </c>
      <c r="HE18" s="24">
        <f>SUMPRODUCT($B18:$GQ18,INDEX(PLAN_PRODUCCION!$B$4:$GQ$24,COLUMN()-COLUMN($GZ$1)+1,0))</f>
        <v>0</v>
      </c>
      <c r="HF18" s="24">
        <f>SUMPRODUCT($B18:$GQ18,INDEX(PLAN_PRODUCCION!$B$4:$GQ$24,COLUMN()-COLUMN($GZ$1)+1,0))</f>
        <v>0</v>
      </c>
      <c r="HG18" s="24">
        <f>SUMPRODUCT($B18:$GQ18,INDEX(PLAN_PRODUCCION!$B$4:$GQ$24,COLUMN()-COLUMN($GZ$1)+1,0))</f>
        <v>0</v>
      </c>
      <c r="HH18" s="24">
        <f>SUMPRODUCT($B18:$GQ18,INDEX(PLAN_PRODUCCION!$B$4:$GQ$24,COLUMN()-COLUMN($GZ$1)+1,0))</f>
        <v>0</v>
      </c>
      <c r="HI18" s="24">
        <f>SUMPRODUCT($B18:$GQ18,INDEX(PLAN_PRODUCCION!$B$4:$GQ$24,COLUMN()-COLUMN($GZ$1)+1,0))</f>
        <v>0</v>
      </c>
      <c r="HJ18" s="24">
        <f>SUMPRODUCT($B18:$GQ18,INDEX(PLAN_PRODUCCION!$B$4:$GQ$24,COLUMN()-COLUMN($GZ$1)+1,0))</f>
        <v>0</v>
      </c>
      <c r="HK18" s="24">
        <f>SUMPRODUCT($B18:$GQ18,INDEX(PLAN_PRODUCCION!$B$4:$GQ$24,COLUMN()-COLUMN($GZ$1)+1,0))</f>
        <v>0</v>
      </c>
      <c r="HL18" s="24">
        <f>SUMPRODUCT($B18:$GQ18,INDEX(PLAN_PRODUCCION!$B$4:$GQ$24,COLUMN()-COLUMN($GZ$1)+1,0))</f>
        <v>0</v>
      </c>
      <c r="HM18" s="24">
        <f>SUMPRODUCT($B18:$GQ18,INDEX(PLAN_PRODUCCION!$B$4:$GQ$24,COLUMN()-COLUMN($GZ$1)+1,0))</f>
        <v>0</v>
      </c>
      <c r="HN18" s="24">
        <f>SUMPRODUCT($B18:$GQ18,INDEX(PLAN_PRODUCCION!$B$4:$GQ$24,COLUMN()-COLUMN($GZ$1)+1,0))</f>
        <v>0</v>
      </c>
      <c r="HO18" s="24">
        <f>SUMPRODUCT($B18:$GQ18,INDEX(PLAN_PRODUCCION!$B$4:$GQ$24,COLUMN()-COLUMN($GZ$1)+1,0))</f>
        <v>0</v>
      </c>
      <c r="HP18" s="24">
        <f>SUMPRODUCT($B18:$GQ18,INDEX(PLAN_PRODUCCION!$B$4:$GQ$24,COLUMN()-COLUMN($GZ$1)+1,0))</f>
        <v>0</v>
      </c>
      <c r="HQ18" s="24">
        <f>SUMPRODUCT($B18:$GQ18,INDEX(PLAN_PRODUCCION!$B$4:$GQ$24,COLUMN()-COLUMN($GZ$1)+1,0))</f>
        <v>0</v>
      </c>
      <c r="HR18" s="24">
        <f>SUMPRODUCT($B18:$GQ18,INDEX(PLAN_PRODUCCION!$B$4:$GQ$24,COLUMN()-COLUMN($GZ$1)+1,0))</f>
        <v>0</v>
      </c>
      <c r="HS18" s="24">
        <f>SUMPRODUCT($B18:$GQ18,INDEX(PLAN_PRODUCCION!$B$4:$GQ$24,COLUMN()-COLUMN($GZ$1)+1,0))</f>
        <v>0</v>
      </c>
      <c r="HT18" s="24">
        <f>SUMPRODUCT($B18:$GQ18,INDEX(PLAN_PRODUCCION!$B$4:$GQ$24,COLUMN()-COLUMN($GZ$1)+1,0))</f>
        <v>0</v>
      </c>
      <c r="HU18" s="21"/>
      <c r="HV18" s="25"/>
      <c r="HW18" t="str">
        <f>DIM_BILL[[#This Row],[Tipo]]</f>
        <v/>
      </c>
    </row>
    <row r="19" spans="1:231" x14ac:dyDescent="0.3">
      <c r="A19" s="18" t="s">
        <v>1695</v>
      </c>
      <c r="GC19">
        <v>1</v>
      </c>
      <c r="GR19" s="18" t="s">
        <v>1696</v>
      </c>
      <c r="GS19" s="18">
        <v>2</v>
      </c>
      <c r="GT19" s="18" t="s">
        <v>1791</v>
      </c>
      <c r="GU19" s="18" t="s">
        <v>1791</v>
      </c>
      <c r="GV19" s="18">
        <f>SUMIF(FACT_A1[cve_prod],DIM_BILL[[#This Row],[CODIGO]],FACT_A1[Existencia])</f>
        <v>0</v>
      </c>
      <c r="GW19" s="18">
        <f>SUMIF(FACT_A2[cve_prod],DIM_BILL[[#This Row],[CODIGO]],FACT_A2[Existencia])</f>
        <v>0</v>
      </c>
      <c r="GX19" s="18"/>
      <c r="GY19" s="16" t="s">
        <v>2222</v>
      </c>
      <c r="GZ19" s="26">
        <f t="shared" ref="GZ19" si="91">GV19+GW19+GX19+GZ17-GZ18</f>
        <v>-7000</v>
      </c>
      <c r="HA19" s="26">
        <f t="shared" ref="HA19" si="92">GZ19+HA17-HA18</f>
        <v>-7000</v>
      </c>
      <c r="HB19" s="26">
        <f t="shared" ref="HB19" si="93">HA19+HB17-HB18</f>
        <v>-7000</v>
      </c>
      <c r="HC19" s="26">
        <f t="shared" ref="HC19" si="94">HB19+HC17-HC18</f>
        <v>-7000</v>
      </c>
      <c r="HD19" s="26">
        <f t="shared" ref="HD19" si="95">HC19+HD17-HD18</f>
        <v>-7000</v>
      </c>
      <c r="HE19" s="26">
        <f t="shared" ref="HE19" si="96">HD19+HE17-HE18</f>
        <v>-7000</v>
      </c>
      <c r="HF19" s="26">
        <f t="shared" ref="HF19" si="97">HE19+HF17-HF18</f>
        <v>-7000</v>
      </c>
      <c r="HG19" s="26">
        <f t="shared" ref="HG19" si="98">HF19+HG17-HG18</f>
        <v>-7000</v>
      </c>
      <c r="HH19" s="26">
        <f t="shared" ref="HH19" si="99">HG19+HH17-HH18</f>
        <v>-7000</v>
      </c>
      <c r="HI19" s="26">
        <f t="shared" ref="HI19" si="100">HH19+HI17-HI18</f>
        <v>-7000</v>
      </c>
      <c r="HJ19" s="26">
        <f t="shared" ref="HJ19" si="101">HI19+HJ17-HJ18</f>
        <v>-7000</v>
      </c>
      <c r="HK19" s="26">
        <f t="shared" ref="HK19" si="102">HJ19+HK17-HK18</f>
        <v>-7000</v>
      </c>
      <c r="HL19" s="26">
        <f t="shared" ref="HL19" si="103">HK19+HL17-HL18</f>
        <v>-7000</v>
      </c>
      <c r="HM19" s="26">
        <f t="shared" ref="HM19" si="104">HL19+HM17-HM18</f>
        <v>-7000</v>
      </c>
      <c r="HN19" s="26">
        <f t="shared" ref="HN19" si="105">HM19+HN17-HN18</f>
        <v>-7000</v>
      </c>
      <c r="HO19" s="26">
        <f t="shared" ref="HO19" si="106">HN19+HO17-HO18</f>
        <v>-7000</v>
      </c>
      <c r="HP19" s="26">
        <f t="shared" ref="HP19" si="107">HO19+HP17-HP18</f>
        <v>-7000</v>
      </c>
      <c r="HQ19" s="26">
        <f t="shared" ref="HQ19" si="108">HP19+HQ17-HQ18</f>
        <v>-7000</v>
      </c>
      <c r="HR19" s="26">
        <f t="shared" ref="HR19" si="109">HQ19+HR17-HR18</f>
        <v>-7000</v>
      </c>
      <c r="HS19" s="26">
        <f t="shared" ref="HS19" si="110">HR19+HS17-HS18</f>
        <v>-7000</v>
      </c>
      <c r="HT19" s="26">
        <f t="shared" ref="HT19" si="111">HS19+HT17-HT18</f>
        <v>-7000</v>
      </c>
      <c r="HU19" s="22">
        <f t="shared" ref="HU19" si="112">COUNTIF(GZ19:HT19,"&lt;0")</f>
        <v>21</v>
      </c>
      <c r="HV19" s="25"/>
      <c r="HW19" t="str">
        <f>DIM_BILL[[#This Row],[Tipo]]</f>
        <v/>
      </c>
    </row>
    <row r="20" spans="1:231" x14ac:dyDescent="0.3">
      <c r="A20" s="17" t="s">
        <v>1697</v>
      </c>
      <c r="GC20">
        <v>1</v>
      </c>
      <c r="GR20" s="17" t="s">
        <v>1698</v>
      </c>
      <c r="GS20" s="17">
        <v>2</v>
      </c>
      <c r="GT20" s="17" t="s">
        <v>1791</v>
      </c>
      <c r="GU20" s="17" t="s">
        <v>1791</v>
      </c>
      <c r="GV20" s="17">
        <f>SUMIF(FACT_A1[cve_prod],DIM_BILL[[#This Row],[CODIGO]],FACT_A1[Existencia])</f>
        <v>0</v>
      </c>
      <c r="GW20" s="17">
        <f>SUMIF(FACT_A2[cve_prod],DIM_BILL[[#This Row],[CODIGO]],FACT_A2[Existencia])</f>
        <v>0</v>
      </c>
      <c r="GX20" s="17"/>
      <c r="GY20" s="16" t="s">
        <v>2220</v>
      </c>
      <c r="GZ20" s="15">
        <f>SUMIFS(POs[saldo],POs[cve_prod],DIM_BILL[[#This Row],[CODIGO]],POs[status],$GY20,POs[f_ent],GZ$1)</f>
        <v>0</v>
      </c>
      <c r="HA20" s="15">
        <f>SUMIFS(POs[saldo],POs[cve_prod],DIM_BILL[[#This Row],[CODIGO]],POs[status],$GY20,POs[f_ent],HA$1)</f>
        <v>0</v>
      </c>
      <c r="HB20" s="15">
        <f>SUMIFS(POs[saldo],POs[cve_prod],DIM_BILL[[#This Row],[CODIGO]],POs[status],$GY20,POs[f_ent],HB$1)</f>
        <v>0</v>
      </c>
      <c r="HC20" s="15">
        <f>SUMIFS(POs[saldo],POs[cve_prod],DIM_BILL[[#This Row],[CODIGO]],POs[status],$GY20,POs[f_ent],HC$1)</f>
        <v>0</v>
      </c>
      <c r="HD20" s="15">
        <f>SUMIFS(POs[saldo],POs[cve_prod],DIM_BILL[[#This Row],[CODIGO]],POs[status],$GY20,POs[f_ent],HD$1)</f>
        <v>0</v>
      </c>
      <c r="HE20" s="15">
        <f>SUMIFS(POs[saldo],POs[cve_prod],DIM_BILL[[#This Row],[CODIGO]],POs[status],$GY20,POs[f_ent],HE$1)</f>
        <v>0</v>
      </c>
      <c r="HF20" s="15">
        <f>SUMIFS(POs[saldo],POs[cve_prod],DIM_BILL[[#This Row],[CODIGO]],POs[status],$GY20,POs[Semana],WEEKNUM(HF$1))</f>
        <v>0</v>
      </c>
      <c r="HG20" s="15">
        <f>SUMIFS(POs[saldo],POs[cve_prod],DIM_BILL[[#This Row],[CODIGO]],POs[status],$GY20,POs[Semana],WEEKNUM(HG$1))</f>
        <v>0</v>
      </c>
      <c r="HH20" s="15">
        <f>SUMIFS(POs[saldo],POs[cve_prod],DIM_BILL[[#This Row],[CODIGO]],POs[status],$GY20,POs[Semana],WEEKNUM(HH$1))</f>
        <v>0</v>
      </c>
      <c r="HI20" s="15">
        <f>SUMIFS(POs[saldo],POs[cve_prod],DIM_BILL[[#This Row],[CODIGO]],POs[status],$GY20,POs[Semana],WEEKNUM(HI$1))</f>
        <v>0</v>
      </c>
      <c r="HJ20" s="15">
        <f>SUMIFS(POs[saldo],POs[cve_prod],DIM_BILL[[#This Row],[CODIGO]],POs[status],$GY20,POs[Semana],WEEKNUM(HJ$1))</f>
        <v>0</v>
      </c>
      <c r="HK20" s="15">
        <f>SUMIFS(POs[saldo],POs[cve_prod],DIM_BILL[[#This Row],[CODIGO]],POs[status],$GY20,POs[Semana],WEEKNUM(HK$1))</f>
        <v>0</v>
      </c>
      <c r="HL20" s="15">
        <f>SUMIFS(POs[saldo],POs[cve_prod],DIM_BILL[[#This Row],[CODIGO]],POs[status],$GY20,POs[Semana],WEEKNUM(HL$1))</f>
        <v>0</v>
      </c>
      <c r="HM20" s="15">
        <f>SUMIFS(POs[saldo],POs[cve_prod],DIM_BILL[[#This Row],[CODIGO]],POs[status],$GY20,POs[Semana],WEEKNUM(HM$1))</f>
        <v>0</v>
      </c>
      <c r="HN20" s="15">
        <f>SUMIFS(POs[saldo],POs[cve_prod],DIM_BILL[[#This Row],[CODIGO]],POs[status],$GY20,POs[Semana],WEEKNUM(HN$1))</f>
        <v>0</v>
      </c>
      <c r="HO20" s="15">
        <f>SUMIFS(POs[saldo],POs[cve_prod],DIM_BILL[[#This Row],[CODIGO]],POs[status],$GY20,POs[Semana],WEEKNUM(HO$1))</f>
        <v>0</v>
      </c>
      <c r="HP20" s="15">
        <f>SUMIFS(POs[saldo],POs[cve_prod],DIM_BILL[[#This Row],[CODIGO]],POs[status],$GY20,POs[Semana],WEEKNUM(HP$1))</f>
        <v>0</v>
      </c>
      <c r="HQ20" s="15">
        <f>SUMIFS(POs[saldo],POs[cve_prod],DIM_BILL[[#This Row],[CODIGO]],POs[status],$GY20,POs[Semana],WEEKNUM(HQ$1))</f>
        <v>0</v>
      </c>
      <c r="HR20" s="15">
        <f>SUMIFS(POs[saldo],POs[cve_prod],DIM_BILL[[#This Row],[CODIGO]],POs[status],$GY20,POs[Semana],WEEKNUM(HR$1))</f>
        <v>0</v>
      </c>
      <c r="HS20" s="15">
        <f>SUMIFS(POs[saldo],POs[cve_prod],DIM_BILL[[#This Row],[CODIGO]],POs[status],$GY20,POs[Semana],WEEKNUM(HS$1))</f>
        <v>0</v>
      </c>
      <c r="HT20" s="15">
        <f>SUMIFS(POs[saldo],POs[cve_prod],DIM_BILL[[#This Row],[CODIGO]],POs[status],$GY20,POs[Semana],WEEKNUM(HT$1))</f>
        <v>0</v>
      </c>
      <c r="HU20" s="21"/>
      <c r="HV20" s="25"/>
      <c r="HW20" t="str">
        <f>DIM_BILL[[#This Row],[Tipo]]</f>
        <v/>
      </c>
    </row>
    <row r="21" spans="1:231" x14ac:dyDescent="0.3">
      <c r="A21" s="17" t="s">
        <v>1697</v>
      </c>
      <c r="GC21">
        <v>1</v>
      </c>
      <c r="GR21" s="17" t="s">
        <v>1698</v>
      </c>
      <c r="GS21" s="17">
        <v>2</v>
      </c>
      <c r="GT21" s="17" t="s">
        <v>1791</v>
      </c>
      <c r="GU21" s="17" t="s">
        <v>1791</v>
      </c>
      <c r="GV21" s="17">
        <f>SUMIF(FACT_A1[cve_prod],DIM_BILL[[#This Row],[CODIGO]],FACT_A1[Existencia])</f>
        <v>0</v>
      </c>
      <c r="GW21" s="17">
        <f>SUMIF(FACT_A2[cve_prod],DIM_BILL[[#This Row],[CODIGO]],FACT_A2[Existencia])</f>
        <v>0</v>
      </c>
      <c r="GX21" s="17"/>
      <c r="GY21" s="16" t="s">
        <v>2221</v>
      </c>
      <c r="GZ21" s="24">
        <f>SUMPRODUCT($B21:$GQ21,INDEX(PLAN_PRODUCCION!$B$4:$GQ$24,COLUMN()-COLUMN($GZ$1)+1,0))</f>
        <v>7000</v>
      </c>
      <c r="HA21" s="24">
        <f>SUMPRODUCT($B21:$GQ21,INDEX(PLAN_PRODUCCION!$B$4:$GQ$24,COLUMN()-COLUMN($GZ$1)+1,0))</f>
        <v>0</v>
      </c>
      <c r="HB21" s="24">
        <f>SUMPRODUCT($B21:$GQ21,INDEX(PLAN_PRODUCCION!$B$4:$GQ$24,COLUMN()-COLUMN($GZ$1)+1,0))</f>
        <v>0</v>
      </c>
      <c r="HC21" s="24">
        <f>SUMPRODUCT($B21:$GQ21,INDEX(PLAN_PRODUCCION!$B$4:$GQ$24,COLUMN()-COLUMN($GZ$1)+1,0))</f>
        <v>0</v>
      </c>
      <c r="HD21" s="24">
        <f>SUMPRODUCT($B21:$GQ21,INDEX(PLAN_PRODUCCION!$B$4:$GQ$24,COLUMN()-COLUMN($GZ$1)+1,0))</f>
        <v>0</v>
      </c>
      <c r="HE21" s="24">
        <f>SUMPRODUCT($B21:$GQ21,INDEX(PLAN_PRODUCCION!$B$4:$GQ$24,COLUMN()-COLUMN($GZ$1)+1,0))</f>
        <v>0</v>
      </c>
      <c r="HF21" s="24">
        <f>SUMPRODUCT($B21:$GQ21,INDEX(PLAN_PRODUCCION!$B$4:$GQ$24,COLUMN()-COLUMN($GZ$1)+1,0))</f>
        <v>0</v>
      </c>
      <c r="HG21" s="24">
        <f>SUMPRODUCT($B21:$GQ21,INDEX(PLAN_PRODUCCION!$B$4:$GQ$24,COLUMN()-COLUMN($GZ$1)+1,0))</f>
        <v>0</v>
      </c>
      <c r="HH21" s="24">
        <f>SUMPRODUCT($B21:$GQ21,INDEX(PLAN_PRODUCCION!$B$4:$GQ$24,COLUMN()-COLUMN($GZ$1)+1,0))</f>
        <v>0</v>
      </c>
      <c r="HI21" s="24">
        <f>SUMPRODUCT($B21:$GQ21,INDEX(PLAN_PRODUCCION!$B$4:$GQ$24,COLUMN()-COLUMN($GZ$1)+1,0))</f>
        <v>0</v>
      </c>
      <c r="HJ21" s="24">
        <f>SUMPRODUCT($B21:$GQ21,INDEX(PLAN_PRODUCCION!$B$4:$GQ$24,COLUMN()-COLUMN($GZ$1)+1,0))</f>
        <v>0</v>
      </c>
      <c r="HK21" s="24">
        <f>SUMPRODUCT($B21:$GQ21,INDEX(PLAN_PRODUCCION!$B$4:$GQ$24,COLUMN()-COLUMN($GZ$1)+1,0))</f>
        <v>0</v>
      </c>
      <c r="HL21" s="24">
        <f>SUMPRODUCT($B21:$GQ21,INDEX(PLAN_PRODUCCION!$B$4:$GQ$24,COLUMN()-COLUMN($GZ$1)+1,0))</f>
        <v>0</v>
      </c>
      <c r="HM21" s="24">
        <f>SUMPRODUCT($B21:$GQ21,INDEX(PLAN_PRODUCCION!$B$4:$GQ$24,COLUMN()-COLUMN($GZ$1)+1,0))</f>
        <v>0</v>
      </c>
      <c r="HN21" s="24">
        <f>SUMPRODUCT($B21:$GQ21,INDEX(PLAN_PRODUCCION!$B$4:$GQ$24,COLUMN()-COLUMN($GZ$1)+1,0))</f>
        <v>0</v>
      </c>
      <c r="HO21" s="24">
        <f>SUMPRODUCT($B21:$GQ21,INDEX(PLAN_PRODUCCION!$B$4:$GQ$24,COLUMN()-COLUMN($GZ$1)+1,0))</f>
        <v>0</v>
      </c>
      <c r="HP21" s="24">
        <f>SUMPRODUCT($B21:$GQ21,INDEX(PLAN_PRODUCCION!$B$4:$GQ$24,COLUMN()-COLUMN($GZ$1)+1,0))</f>
        <v>0</v>
      </c>
      <c r="HQ21" s="24">
        <f>SUMPRODUCT($B21:$GQ21,INDEX(PLAN_PRODUCCION!$B$4:$GQ$24,COLUMN()-COLUMN($GZ$1)+1,0))</f>
        <v>0</v>
      </c>
      <c r="HR21" s="24">
        <f>SUMPRODUCT($B21:$GQ21,INDEX(PLAN_PRODUCCION!$B$4:$GQ$24,COLUMN()-COLUMN($GZ$1)+1,0))</f>
        <v>0</v>
      </c>
      <c r="HS21" s="24">
        <f>SUMPRODUCT($B21:$GQ21,INDEX(PLAN_PRODUCCION!$B$4:$GQ$24,COLUMN()-COLUMN($GZ$1)+1,0))</f>
        <v>0</v>
      </c>
      <c r="HT21" s="24">
        <f>SUMPRODUCT($B21:$GQ21,INDEX(PLAN_PRODUCCION!$B$4:$GQ$24,COLUMN()-COLUMN($GZ$1)+1,0))</f>
        <v>0</v>
      </c>
      <c r="HU21" s="21"/>
      <c r="HV21" s="25"/>
      <c r="HW21" t="str">
        <f>DIM_BILL[[#This Row],[Tipo]]</f>
        <v/>
      </c>
    </row>
    <row r="22" spans="1:231" x14ac:dyDescent="0.3">
      <c r="A22" s="18" t="s">
        <v>1697</v>
      </c>
      <c r="GC22">
        <v>1</v>
      </c>
      <c r="GR22" s="18" t="s">
        <v>1698</v>
      </c>
      <c r="GS22" s="18">
        <v>2</v>
      </c>
      <c r="GT22" s="18" t="s">
        <v>1791</v>
      </c>
      <c r="GU22" s="18" t="s">
        <v>1791</v>
      </c>
      <c r="GV22" s="18">
        <f>SUMIF(FACT_A1[cve_prod],DIM_BILL[[#This Row],[CODIGO]],FACT_A1[Existencia])</f>
        <v>0</v>
      </c>
      <c r="GW22" s="18">
        <f>SUMIF(FACT_A2[cve_prod],DIM_BILL[[#This Row],[CODIGO]],FACT_A2[Existencia])</f>
        <v>0</v>
      </c>
      <c r="GX22" s="18"/>
      <c r="GY22" s="16" t="s">
        <v>2222</v>
      </c>
      <c r="GZ22" s="26">
        <f t="shared" ref="GZ22" si="113">GV22+GW22+GX22+GZ20-GZ21</f>
        <v>-7000</v>
      </c>
      <c r="HA22" s="26">
        <f t="shared" ref="HA22" si="114">GZ22+HA20-HA21</f>
        <v>-7000</v>
      </c>
      <c r="HB22" s="26">
        <f t="shared" ref="HB22" si="115">HA22+HB20-HB21</f>
        <v>-7000</v>
      </c>
      <c r="HC22" s="26">
        <f t="shared" ref="HC22" si="116">HB22+HC20-HC21</f>
        <v>-7000</v>
      </c>
      <c r="HD22" s="26">
        <f t="shared" ref="HD22" si="117">HC22+HD20-HD21</f>
        <v>-7000</v>
      </c>
      <c r="HE22" s="26">
        <f t="shared" ref="HE22" si="118">HD22+HE20-HE21</f>
        <v>-7000</v>
      </c>
      <c r="HF22" s="26">
        <f t="shared" ref="HF22" si="119">HE22+HF20-HF21</f>
        <v>-7000</v>
      </c>
      <c r="HG22" s="26">
        <f t="shared" ref="HG22" si="120">HF22+HG20-HG21</f>
        <v>-7000</v>
      </c>
      <c r="HH22" s="26">
        <f t="shared" ref="HH22" si="121">HG22+HH20-HH21</f>
        <v>-7000</v>
      </c>
      <c r="HI22" s="26">
        <f t="shared" ref="HI22" si="122">HH22+HI20-HI21</f>
        <v>-7000</v>
      </c>
      <c r="HJ22" s="26">
        <f t="shared" ref="HJ22" si="123">HI22+HJ20-HJ21</f>
        <v>-7000</v>
      </c>
      <c r="HK22" s="26">
        <f t="shared" ref="HK22" si="124">HJ22+HK20-HK21</f>
        <v>-7000</v>
      </c>
      <c r="HL22" s="26">
        <f t="shared" ref="HL22" si="125">HK22+HL20-HL21</f>
        <v>-7000</v>
      </c>
      <c r="HM22" s="26">
        <f t="shared" ref="HM22" si="126">HL22+HM20-HM21</f>
        <v>-7000</v>
      </c>
      <c r="HN22" s="26">
        <f t="shared" ref="HN22" si="127">HM22+HN20-HN21</f>
        <v>-7000</v>
      </c>
      <c r="HO22" s="26">
        <f t="shared" ref="HO22" si="128">HN22+HO20-HO21</f>
        <v>-7000</v>
      </c>
      <c r="HP22" s="26">
        <f t="shared" ref="HP22" si="129">HO22+HP20-HP21</f>
        <v>-7000</v>
      </c>
      <c r="HQ22" s="26">
        <f t="shared" ref="HQ22" si="130">HP22+HQ20-HQ21</f>
        <v>-7000</v>
      </c>
      <c r="HR22" s="26">
        <f t="shared" ref="HR22" si="131">HQ22+HR20-HR21</f>
        <v>-7000</v>
      </c>
      <c r="HS22" s="26">
        <f t="shared" ref="HS22" si="132">HR22+HS20-HS21</f>
        <v>-7000</v>
      </c>
      <c r="HT22" s="26">
        <f t="shared" ref="HT22" si="133">HS22+HT20-HT21</f>
        <v>-7000</v>
      </c>
      <c r="HU22" s="22">
        <f t="shared" ref="HU22" si="134">COUNTIF(GZ22:HT22,"&lt;0")</f>
        <v>21</v>
      </c>
      <c r="HV22" s="25"/>
      <c r="HW22" t="str">
        <f>DIM_BILL[[#This Row],[Tipo]]</f>
        <v/>
      </c>
    </row>
    <row r="23" spans="1:231" x14ac:dyDescent="0.3">
      <c r="A23" s="17" t="s">
        <v>1699</v>
      </c>
      <c r="GC23">
        <v>1</v>
      </c>
      <c r="GR23" s="17" t="s">
        <v>1700</v>
      </c>
      <c r="GS23" s="17">
        <v>2</v>
      </c>
      <c r="GT23" s="17" t="s">
        <v>1791</v>
      </c>
      <c r="GU23" s="17" t="s">
        <v>1791</v>
      </c>
      <c r="GV23" s="17">
        <f>SUMIF(FACT_A1[cve_prod],DIM_BILL[[#This Row],[CODIGO]],FACT_A1[Existencia])</f>
        <v>0</v>
      </c>
      <c r="GW23" s="17">
        <f>SUMIF(FACT_A2[cve_prod],DIM_BILL[[#This Row],[CODIGO]],FACT_A2[Existencia])</f>
        <v>0</v>
      </c>
      <c r="GX23" s="17"/>
      <c r="GY23" s="16" t="s">
        <v>2220</v>
      </c>
      <c r="GZ23" s="15">
        <f>SUMIFS(POs[saldo],POs[cve_prod],DIM_BILL[[#This Row],[CODIGO]],POs[status],$GY23,POs[f_ent],GZ$1)</f>
        <v>0</v>
      </c>
      <c r="HA23" s="15">
        <f>SUMIFS(POs[saldo],POs[cve_prod],DIM_BILL[[#This Row],[CODIGO]],POs[status],$GY23,POs[f_ent],HA$1)</f>
        <v>0</v>
      </c>
      <c r="HB23" s="15">
        <f>SUMIFS(POs[saldo],POs[cve_prod],DIM_BILL[[#This Row],[CODIGO]],POs[status],$GY23,POs[f_ent],HB$1)</f>
        <v>0</v>
      </c>
      <c r="HC23" s="15">
        <f>SUMIFS(POs[saldo],POs[cve_prod],DIM_BILL[[#This Row],[CODIGO]],POs[status],$GY23,POs[f_ent],HC$1)</f>
        <v>0</v>
      </c>
      <c r="HD23" s="15">
        <f>SUMIFS(POs[saldo],POs[cve_prod],DIM_BILL[[#This Row],[CODIGO]],POs[status],$GY23,POs[f_ent],HD$1)</f>
        <v>0</v>
      </c>
      <c r="HE23" s="15">
        <f>SUMIFS(POs[saldo],POs[cve_prod],DIM_BILL[[#This Row],[CODIGO]],POs[status],$GY23,POs[f_ent],HE$1)</f>
        <v>0</v>
      </c>
      <c r="HF23" s="15">
        <f>SUMIFS(POs[saldo],POs[cve_prod],DIM_BILL[[#This Row],[CODIGO]],POs[status],$GY23,POs[Semana],WEEKNUM(HF$1))</f>
        <v>0</v>
      </c>
      <c r="HG23" s="15">
        <f>SUMIFS(POs[saldo],POs[cve_prod],DIM_BILL[[#This Row],[CODIGO]],POs[status],$GY23,POs[Semana],WEEKNUM(HG$1))</f>
        <v>0</v>
      </c>
      <c r="HH23" s="15">
        <f>SUMIFS(POs[saldo],POs[cve_prod],DIM_BILL[[#This Row],[CODIGO]],POs[status],$GY23,POs[Semana],WEEKNUM(HH$1))</f>
        <v>0</v>
      </c>
      <c r="HI23" s="15">
        <f>SUMIFS(POs[saldo],POs[cve_prod],DIM_BILL[[#This Row],[CODIGO]],POs[status],$GY23,POs[Semana],WEEKNUM(HI$1))</f>
        <v>0</v>
      </c>
      <c r="HJ23" s="15">
        <f>SUMIFS(POs[saldo],POs[cve_prod],DIM_BILL[[#This Row],[CODIGO]],POs[status],$GY23,POs[Semana],WEEKNUM(HJ$1))</f>
        <v>0</v>
      </c>
      <c r="HK23" s="15">
        <f>SUMIFS(POs[saldo],POs[cve_prod],DIM_BILL[[#This Row],[CODIGO]],POs[status],$GY23,POs[Semana],WEEKNUM(HK$1))</f>
        <v>0</v>
      </c>
      <c r="HL23" s="15">
        <f>SUMIFS(POs[saldo],POs[cve_prod],DIM_BILL[[#This Row],[CODIGO]],POs[status],$GY23,POs[Semana],WEEKNUM(HL$1))</f>
        <v>0</v>
      </c>
      <c r="HM23" s="15">
        <f>SUMIFS(POs[saldo],POs[cve_prod],DIM_BILL[[#This Row],[CODIGO]],POs[status],$GY23,POs[Semana],WEEKNUM(HM$1))</f>
        <v>0</v>
      </c>
      <c r="HN23" s="15">
        <f>SUMIFS(POs[saldo],POs[cve_prod],DIM_BILL[[#This Row],[CODIGO]],POs[status],$GY23,POs[Semana],WEEKNUM(HN$1))</f>
        <v>0</v>
      </c>
      <c r="HO23" s="15">
        <f>SUMIFS(POs[saldo],POs[cve_prod],DIM_BILL[[#This Row],[CODIGO]],POs[status],$GY23,POs[Semana],WEEKNUM(HO$1))</f>
        <v>0</v>
      </c>
      <c r="HP23" s="15">
        <f>SUMIFS(POs[saldo],POs[cve_prod],DIM_BILL[[#This Row],[CODIGO]],POs[status],$GY23,POs[Semana],WEEKNUM(HP$1))</f>
        <v>0</v>
      </c>
      <c r="HQ23" s="15">
        <f>SUMIFS(POs[saldo],POs[cve_prod],DIM_BILL[[#This Row],[CODIGO]],POs[status],$GY23,POs[Semana],WEEKNUM(HQ$1))</f>
        <v>0</v>
      </c>
      <c r="HR23" s="15">
        <f>SUMIFS(POs[saldo],POs[cve_prod],DIM_BILL[[#This Row],[CODIGO]],POs[status],$GY23,POs[Semana],WEEKNUM(HR$1))</f>
        <v>0</v>
      </c>
      <c r="HS23" s="15">
        <f>SUMIFS(POs[saldo],POs[cve_prod],DIM_BILL[[#This Row],[CODIGO]],POs[status],$GY23,POs[Semana],WEEKNUM(HS$1))</f>
        <v>0</v>
      </c>
      <c r="HT23" s="15">
        <f>SUMIFS(POs[saldo],POs[cve_prod],DIM_BILL[[#This Row],[CODIGO]],POs[status],$GY23,POs[Semana],WEEKNUM(HT$1))</f>
        <v>0</v>
      </c>
      <c r="HU23" s="21"/>
      <c r="HV23" s="25"/>
      <c r="HW23" t="str">
        <f>DIM_BILL[[#This Row],[Tipo]]</f>
        <v/>
      </c>
    </row>
    <row r="24" spans="1:231" x14ac:dyDescent="0.3">
      <c r="A24" s="17" t="s">
        <v>1699</v>
      </c>
      <c r="GC24">
        <v>1</v>
      </c>
      <c r="GR24" s="17" t="s">
        <v>1700</v>
      </c>
      <c r="GS24" s="17">
        <v>2</v>
      </c>
      <c r="GT24" s="17" t="s">
        <v>1791</v>
      </c>
      <c r="GU24" s="17" t="s">
        <v>1791</v>
      </c>
      <c r="GV24" s="17">
        <f>SUMIF(FACT_A1[cve_prod],DIM_BILL[[#This Row],[CODIGO]],FACT_A1[Existencia])</f>
        <v>0</v>
      </c>
      <c r="GW24" s="17">
        <f>SUMIF(FACT_A2[cve_prod],DIM_BILL[[#This Row],[CODIGO]],FACT_A2[Existencia])</f>
        <v>0</v>
      </c>
      <c r="GX24" s="17"/>
      <c r="GY24" s="16" t="s">
        <v>2221</v>
      </c>
      <c r="GZ24" s="24">
        <f>SUMPRODUCT($B24:$GQ24,INDEX(PLAN_PRODUCCION!$B$4:$GQ$24,COLUMN()-COLUMN($GZ$1)+1,0))</f>
        <v>7000</v>
      </c>
      <c r="HA24" s="24">
        <f>SUMPRODUCT($B24:$GQ24,INDEX(PLAN_PRODUCCION!$B$4:$GQ$24,COLUMN()-COLUMN($GZ$1)+1,0))</f>
        <v>0</v>
      </c>
      <c r="HB24" s="24">
        <f>SUMPRODUCT($B24:$GQ24,INDEX(PLAN_PRODUCCION!$B$4:$GQ$24,COLUMN()-COLUMN($GZ$1)+1,0))</f>
        <v>0</v>
      </c>
      <c r="HC24" s="24">
        <f>SUMPRODUCT($B24:$GQ24,INDEX(PLAN_PRODUCCION!$B$4:$GQ$24,COLUMN()-COLUMN($GZ$1)+1,0))</f>
        <v>0</v>
      </c>
      <c r="HD24" s="24">
        <f>SUMPRODUCT($B24:$GQ24,INDEX(PLAN_PRODUCCION!$B$4:$GQ$24,COLUMN()-COLUMN($GZ$1)+1,0))</f>
        <v>0</v>
      </c>
      <c r="HE24" s="24">
        <f>SUMPRODUCT($B24:$GQ24,INDEX(PLAN_PRODUCCION!$B$4:$GQ$24,COLUMN()-COLUMN($GZ$1)+1,0))</f>
        <v>0</v>
      </c>
      <c r="HF24" s="24">
        <f>SUMPRODUCT($B24:$GQ24,INDEX(PLAN_PRODUCCION!$B$4:$GQ$24,COLUMN()-COLUMN($GZ$1)+1,0))</f>
        <v>0</v>
      </c>
      <c r="HG24" s="24">
        <f>SUMPRODUCT($B24:$GQ24,INDEX(PLAN_PRODUCCION!$B$4:$GQ$24,COLUMN()-COLUMN($GZ$1)+1,0))</f>
        <v>0</v>
      </c>
      <c r="HH24" s="24">
        <f>SUMPRODUCT($B24:$GQ24,INDEX(PLAN_PRODUCCION!$B$4:$GQ$24,COLUMN()-COLUMN($GZ$1)+1,0))</f>
        <v>0</v>
      </c>
      <c r="HI24" s="24">
        <f>SUMPRODUCT($B24:$GQ24,INDEX(PLAN_PRODUCCION!$B$4:$GQ$24,COLUMN()-COLUMN($GZ$1)+1,0))</f>
        <v>0</v>
      </c>
      <c r="HJ24" s="24">
        <f>SUMPRODUCT($B24:$GQ24,INDEX(PLAN_PRODUCCION!$B$4:$GQ$24,COLUMN()-COLUMN($GZ$1)+1,0))</f>
        <v>0</v>
      </c>
      <c r="HK24" s="24">
        <f>SUMPRODUCT($B24:$GQ24,INDEX(PLAN_PRODUCCION!$B$4:$GQ$24,COLUMN()-COLUMN($GZ$1)+1,0))</f>
        <v>0</v>
      </c>
      <c r="HL24" s="24">
        <f>SUMPRODUCT($B24:$GQ24,INDEX(PLAN_PRODUCCION!$B$4:$GQ$24,COLUMN()-COLUMN($GZ$1)+1,0))</f>
        <v>0</v>
      </c>
      <c r="HM24" s="24">
        <f>SUMPRODUCT($B24:$GQ24,INDEX(PLAN_PRODUCCION!$B$4:$GQ$24,COLUMN()-COLUMN($GZ$1)+1,0))</f>
        <v>0</v>
      </c>
      <c r="HN24" s="24">
        <f>SUMPRODUCT($B24:$GQ24,INDEX(PLAN_PRODUCCION!$B$4:$GQ$24,COLUMN()-COLUMN($GZ$1)+1,0))</f>
        <v>0</v>
      </c>
      <c r="HO24" s="24">
        <f>SUMPRODUCT($B24:$GQ24,INDEX(PLAN_PRODUCCION!$B$4:$GQ$24,COLUMN()-COLUMN($GZ$1)+1,0))</f>
        <v>0</v>
      </c>
      <c r="HP24" s="24">
        <f>SUMPRODUCT($B24:$GQ24,INDEX(PLAN_PRODUCCION!$B$4:$GQ$24,COLUMN()-COLUMN($GZ$1)+1,0))</f>
        <v>0</v>
      </c>
      <c r="HQ24" s="24">
        <f>SUMPRODUCT($B24:$GQ24,INDEX(PLAN_PRODUCCION!$B$4:$GQ$24,COLUMN()-COLUMN($GZ$1)+1,0))</f>
        <v>0</v>
      </c>
      <c r="HR24" s="24">
        <f>SUMPRODUCT($B24:$GQ24,INDEX(PLAN_PRODUCCION!$B$4:$GQ$24,COLUMN()-COLUMN($GZ$1)+1,0))</f>
        <v>0</v>
      </c>
      <c r="HS24" s="24">
        <f>SUMPRODUCT($B24:$GQ24,INDEX(PLAN_PRODUCCION!$B$4:$GQ$24,COLUMN()-COLUMN($GZ$1)+1,0))</f>
        <v>0</v>
      </c>
      <c r="HT24" s="24">
        <f>SUMPRODUCT($B24:$GQ24,INDEX(PLAN_PRODUCCION!$B$4:$GQ$24,COLUMN()-COLUMN($GZ$1)+1,0))</f>
        <v>0</v>
      </c>
      <c r="HU24" s="21"/>
      <c r="HV24" s="25"/>
      <c r="HW24" t="str">
        <f>DIM_BILL[[#This Row],[Tipo]]</f>
        <v/>
      </c>
    </row>
    <row r="25" spans="1:231" x14ac:dyDescent="0.3">
      <c r="A25" s="18" t="s">
        <v>1699</v>
      </c>
      <c r="GC25">
        <v>1</v>
      </c>
      <c r="GR25" s="18" t="s">
        <v>1700</v>
      </c>
      <c r="GS25" s="18">
        <v>2</v>
      </c>
      <c r="GT25" s="18" t="s">
        <v>1791</v>
      </c>
      <c r="GU25" s="18" t="s">
        <v>1791</v>
      </c>
      <c r="GV25" s="18">
        <f>SUMIF(FACT_A1[cve_prod],DIM_BILL[[#This Row],[CODIGO]],FACT_A1[Existencia])</f>
        <v>0</v>
      </c>
      <c r="GW25" s="18">
        <f>SUMIF(FACT_A2[cve_prod],DIM_BILL[[#This Row],[CODIGO]],FACT_A2[Existencia])</f>
        <v>0</v>
      </c>
      <c r="GX25" s="18"/>
      <c r="GY25" s="16" t="s">
        <v>2222</v>
      </c>
      <c r="GZ25" s="26">
        <f t="shared" ref="GZ25" si="135">GV25+GW25+GX25+GZ23-GZ24</f>
        <v>-7000</v>
      </c>
      <c r="HA25" s="26">
        <f t="shared" ref="HA25" si="136">GZ25+HA23-HA24</f>
        <v>-7000</v>
      </c>
      <c r="HB25" s="26">
        <f t="shared" ref="HB25" si="137">HA25+HB23-HB24</f>
        <v>-7000</v>
      </c>
      <c r="HC25" s="26">
        <f t="shared" ref="HC25" si="138">HB25+HC23-HC24</f>
        <v>-7000</v>
      </c>
      <c r="HD25" s="26">
        <f t="shared" ref="HD25" si="139">HC25+HD23-HD24</f>
        <v>-7000</v>
      </c>
      <c r="HE25" s="26">
        <f t="shared" ref="HE25" si="140">HD25+HE23-HE24</f>
        <v>-7000</v>
      </c>
      <c r="HF25" s="26">
        <f t="shared" ref="HF25" si="141">HE25+HF23-HF24</f>
        <v>-7000</v>
      </c>
      <c r="HG25" s="26">
        <f t="shared" ref="HG25" si="142">HF25+HG23-HG24</f>
        <v>-7000</v>
      </c>
      <c r="HH25" s="26">
        <f t="shared" ref="HH25" si="143">HG25+HH23-HH24</f>
        <v>-7000</v>
      </c>
      <c r="HI25" s="26">
        <f t="shared" ref="HI25" si="144">HH25+HI23-HI24</f>
        <v>-7000</v>
      </c>
      <c r="HJ25" s="26">
        <f t="shared" ref="HJ25" si="145">HI25+HJ23-HJ24</f>
        <v>-7000</v>
      </c>
      <c r="HK25" s="26">
        <f t="shared" ref="HK25" si="146">HJ25+HK23-HK24</f>
        <v>-7000</v>
      </c>
      <c r="HL25" s="26">
        <f t="shared" ref="HL25" si="147">HK25+HL23-HL24</f>
        <v>-7000</v>
      </c>
      <c r="HM25" s="26">
        <f t="shared" ref="HM25" si="148">HL25+HM23-HM24</f>
        <v>-7000</v>
      </c>
      <c r="HN25" s="26">
        <f t="shared" ref="HN25" si="149">HM25+HN23-HN24</f>
        <v>-7000</v>
      </c>
      <c r="HO25" s="26">
        <f t="shared" ref="HO25" si="150">HN25+HO23-HO24</f>
        <v>-7000</v>
      </c>
      <c r="HP25" s="26">
        <f t="shared" ref="HP25" si="151">HO25+HP23-HP24</f>
        <v>-7000</v>
      </c>
      <c r="HQ25" s="26">
        <f t="shared" ref="HQ25" si="152">HP25+HQ23-HQ24</f>
        <v>-7000</v>
      </c>
      <c r="HR25" s="26">
        <f t="shared" ref="HR25" si="153">HQ25+HR23-HR24</f>
        <v>-7000</v>
      </c>
      <c r="HS25" s="26">
        <f t="shared" ref="HS25" si="154">HR25+HS23-HS24</f>
        <v>-7000</v>
      </c>
      <c r="HT25" s="26">
        <f t="shared" ref="HT25" si="155">HS25+HT23-HT24</f>
        <v>-7000</v>
      </c>
      <c r="HU25" s="22">
        <f t="shared" ref="HU25" si="156">COUNTIF(GZ25:HT25,"&lt;0")</f>
        <v>21</v>
      </c>
      <c r="HV25" s="25"/>
      <c r="HW25" t="str">
        <f>DIM_BILL[[#This Row],[Tipo]]</f>
        <v/>
      </c>
    </row>
    <row r="26" spans="1:231" x14ac:dyDescent="0.3">
      <c r="A26" s="17" t="s">
        <v>1701</v>
      </c>
      <c r="GC26">
        <v>1</v>
      </c>
      <c r="GR26" s="17" t="s">
        <v>1702</v>
      </c>
      <c r="GS26" s="17">
        <v>2</v>
      </c>
      <c r="GT26" s="17" t="s">
        <v>1791</v>
      </c>
      <c r="GU26" s="17" t="s">
        <v>1791</v>
      </c>
      <c r="GV26" s="17">
        <f>SUMIF(FACT_A1[cve_prod],DIM_BILL[[#This Row],[CODIGO]],FACT_A1[Existencia])</f>
        <v>0</v>
      </c>
      <c r="GW26" s="17">
        <f>SUMIF(FACT_A2[cve_prod],DIM_BILL[[#This Row],[CODIGO]],FACT_A2[Existencia])</f>
        <v>0</v>
      </c>
      <c r="GX26" s="17"/>
      <c r="GY26" s="16" t="s">
        <v>2220</v>
      </c>
      <c r="GZ26" s="15">
        <f>SUMIFS(POs[saldo],POs[cve_prod],DIM_BILL[[#This Row],[CODIGO]],POs[status],$GY26,POs[f_ent],GZ$1)</f>
        <v>0</v>
      </c>
      <c r="HA26" s="15">
        <f>SUMIFS(POs[saldo],POs[cve_prod],DIM_BILL[[#This Row],[CODIGO]],POs[status],$GY26,POs[f_ent],HA$1)</f>
        <v>0</v>
      </c>
      <c r="HB26" s="15">
        <f>SUMIFS(POs[saldo],POs[cve_prod],DIM_BILL[[#This Row],[CODIGO]],POs[status],$GY26,POs[f_ent],HB$1)</f>
        <v>0</v>
      </c>
      <c r="HC26" s="15">
        <f>SUMIFS(POs[saldo],POs[cve_prod],DIM_BILL[[#This Row],[CODIGO]],POs[status],$GY26,POs[f_ent],HC$1)</f>
        <v>0</v>
      </c>
      <c r="HD26" s="15">
        <f>SUMIFS(POs[saldo],POs[cve_prod],DIM_BILL[[#This Row],[CODIGO]],POs[status],$GY26,POs[f_ent],HD$1)</f>
        <v>0</v>
      </c>
      <c r="HE26" s="15">
        <f>SUMIFS(POs[saldo],POs[cve_prod],DIM_BILL[[#This Row],[CODIGO]],POs[status],$GY26,POs[f_ent],HE$1)</f>
        <v>0</v>
      </c>
      <c r="HF26" s="15">
        <f>SUMIFS(POs[saldo],POs[cve_prod],DIM_BILL[[#This Row],[CODIGO]],POs[status],$GY26,POs[Semana],WEEKNUM(HF$1))</f>
        <v>0</v>
      </c>
      <c r="HG26" s="15">
        <f>SUMIFS(POs[saldo],POs[cve_prod],DIM_BILL[[#This Row],[CODIGO]],POs[status],$GY26,POs[Semana],WEEKNUM(HG$1))</f>
        <v>0</v>
      </c>
      <c r="HH26" s="15">
        <f>SUMIFS(POs[saldo],POs[cve_prod],DIM_BILL[[#This Row],[CODIGO]],POs[status],$GY26,POs[Semana],WEEKNUM(HH$1))</f>
        <v>0</v>
      </c>
      <c r="HI26" s="15">
        <f>SUMIFS(POs[saldo],POs[cve_prod],DIM_BILL[[#This Row],[CODIGO]],POs[status],$GY26,POs[Semana],WEEKNUM(HI$1))</f>
        <v>0</v>
      </c>
      <c r="HJ26" s="15">
        <f>SUMIFS(POs[saldo],POs[cve_prod],DIM_BILL[[#This Row],[CODIGO]],POs[status],$GY26,POs[Semana],WEEKNUM(HJ$1))</f>
        <v>0</v>
      </c>
      <c r="HK26" s="15">
        <f>SUMIFS(POs[saldo],POs[cve_prod],DIM_BILL[[#This Row],[CODIGO]],POs[status],$GY26,POs[Semana],WEEKNUM(HK$1))</f>
        <v>0</v>
      </c>
      <c r="HL26" s="15">
        <f>SUMIFS(POs[saldo],POs[cve_prod],DIM_BILL[[#This Row],[CODIGO]],POs[status],$GY26,POs[Semana],WEEKNUM(HL$1))</f>
        <v>0</v>
      </c>
      <c r="HM26" s="15">
        <f>SUMIFS(POs[saldo],POs[cve_prod],DIM_BILL[[#This Row],[CODIGO]],POs[status],$GY26,POs[Semana],WEEKNUM(HM$1))</f>
        <v>0</v>
      </c>
      <c r="HN26" s="15">
        <f>SUMIFS(POs[saldo],POs[cve_prod],DIM_BILL[[#This Row],[CODIGO]],POs[status],$GY26,POs[Semana],WEEKNUM(HN$1))</f>
        <v>0</v>
      </c>
      <c r="HO26" s="15">
        <f>SUMIFS(POs[saldo],POs[cve_prod],DIM_BILL[[#This Row],[CODIGO]],POs[status],$GY26,POs[Semana],WEEKNUM(HO$1))</f>
        <v>0</v>
      </c>
      <c r="HP26" s="15">
        <f>SUMIFS(POs[saldo],POs[cve_prod],DIM_BILL[[#This Row],[CODIGO]],POs[status],$GY26,POs[Semana],WEEKNUM(HP$1))</f>
        <v>0</v>
      </c>
      <c r="HQ26" s="15">
        <f>SUMIFS(POs[saldo],POs[cve_prod],DIM_BILL[[#This Row],[CODIGO]],POs[status],$GY26,POs[Semana],WEEKNUM(HQ$1))</f>
        <v>0</v>
      </c>
      <c r="HR26" s="15">
        <f>SUMIFS(POs[saldo],POs[cve_prod],DIM_BILL[[#This Row],[CODIGO]],POs[status],$GY26,POs[Semana],WEEKNUM(HR$1))</f>
        <v>0</v>
      </c>
      <c r="HS26" s="15">
        <f>SUMIFS(POs[saldo],POs[cve_prod],DIM_BILL[[#This Row],[CODIGO]],POs[status],$GY26,POs[Semana],WEEKNUM(HS$1))</f>
        <v>0</v>
      </c>
      <c r="HT26" s="15">
        <f>SUMIFS(POs[saldo],POs[cve_prod],DIM_BILL[[#This Row],[CODIGO]],POs[status],$GY26,POs[Semana],WEEKNUM(HT$1))</f>
        <v>0</v>
      </c>
      <c r="HU26" s="21"/>
      <c r="HV26" s="25"/>
      <c r="HW26" t="str">
        <f>DIM_BILL[[#This Row],[Tipo]]</f>
        <v/>
      </c>
    </row>
    <row r="27" spans="1:231" x14ac:dyDescent="0.3">
      <c r="A27" s="17" t="s">
        <v>1701</v>
      </c>
      <c r="GC27">
        <v>1</v>
      </c>
      <c r="GR27" s="17" t="s">
        <v>1702</v>
      </c>
      <c r="GS27" s="17">
        <v>2</v>
      </c>
      <c r="GT27" s="17" t="s">
        <v>1791</v>
      </c>
      <c r="GU27" s="17" t="s">
        <v>1791</v>
      </c>
      <c r="GV27" s="17">
        <f>SUMIF(FACT_A1[cve_prod],DIM_BILL[[#This Row],[CODIGO]],FACT_A1[Existencia])</f>
        <v>0</v>
      </c>
      <c r="GW27" s="17">
        <f>SUMIF(FACT_A2[cve_prod],DIM_BILL[[#This Row],[CODIGO]],FACT_A2[Existencia])</f>
        <v>0</v>
      </c>
      <c r="GX27" s="17"/>
      <c r="GY27" s="16" t="s">
        <v>2221</v>
      </c>
      <c r="GZ27" s="24">
        <f>SUMPRODUCT($B27:$GQ27,INDEX(PLAN_PRODUCCION!$B$4:$GQ$24,COLUMN()-COLUMN($GZ$1)+1,0))</f>
        <v>7000</v>
      </c>
      <c r="HA27" s="24">
        <f>SUMPRODUCT($B27:$GQ27,INDEX(PLAN_PRODUCCION!$B$4:$GQ$24,COLUMN()-COLUMN($GZ$1)+1,0))</f>
        <v>0</v>
      </c>
      <c r="HB27" s="24">
        <f>SUMPRODUCT($B27:$GQ27,INDEX(PLAN_PRODUCCION!$B$4:$GQ$24,COLUMN()-COLUMN($GZ$1)+1,0))</f>
        <v>0</v>
      </c>
      <c r="HC27" s="24">
        <f>SUMPRODUCT($B27:$GQ27,INDEX(PLAN_PRODUCCION!$B$4:$GQ$24,COLUMN()-COLUMN($GZ$1)+1,0))</f>
        <v>0</v>
      </c>
      <c r="HD27" s="24">
        <f>SUMPRODUCT($B27:$GQ27,INDEX(PLAN_PRODUCCION!$B$4:$GQ$24,COLUMN()-COLUMN($GZ$1)+1,0))</f>
        <v>0</v>
      </c>
      <c r="HE27" s="24">
        <f>SUMPRODUCT($B27:$GQ27,INDEX(PLAN_PRODUCCION!$B$4:$GQ$24,COLUMN()-COLUMN($GZ$1)+1,0))</f>
        <v>0</v>
      </c>
      <c r="HF27" s="24">
        <f>SUMPRODUCT($B27:$GQ27,INDEX(PLAN_PRODUCCION!$B$4:$GQ$24,COLUMN()-COLUMN($GZ$1)+1,0))</f>
        <v>0</v>
      </c>
      <c r="HG27" s="24">
        <f>SUMPRODUCT($B27:$GQ27,INDEX(PLAN_PRODUCCION!$B$4:$GQ$24,COLUMN()-COLUMN($GZ$1)+1,0))</f>
        <v>0</v>
      </c>
      <c r="HH27" s="24">
        <f>SUMPRODUCT($B27:$GQ27,INDEX(PLAN_PRODUCCION!$B$4:$GQ$24,COLUMN()-COLUMN($GZ$1)+1,0))</f>
        <v>0</v>
      </c>
      <c r="HI27" s="24">
        <f>SUMPRODUCT($B27:$GQ27,INDEX(PLAN_PRODUCCION!$B$4:$GQ$24,COLUMN()-COLUMN($GZ$1)+1,0))</f>
        <v>0</v>
      </c>
      <c r="HJ27" s="24">
        <f>SUMPRODUCT($B27:$GQ27,INDEX(PLAN_PRODUCCION!$B$4:$GQ$24,COLUMN()-COLUMN($GZ$1)+1,0))</f>
        <v>0</v>
      </c>
      <c r="HK27" s="24">
        <f>SUMPRODUCT($B27:$GQ27,INDEX(PLAN_PRODUCCION!$B$4:$GQ$24,COLUMN()-COLUMN($GZ$1)+1,0))</f>
        <v>0</v>
      </c>
      <c r="HL27" s="24">
        <f>SUMPRODUCT($B27:$GQ27,INDEX(PLAN_PRODUCCION!$B$4:$GQ$24,COLUMN()-COLUMN($GZ$1)+1,0))</f>
        <v>0</v>
      </c>
      <c r="HM27" s="24">
        <f>SUMPRODUCT($B27:$GQ27,INDEX(PLAN_PRODUCCION!$B$4:$GQ$24,COLUMN()-COLUMN($GZ$1)+1,0))</f>
        <v>0</v>
      </c>
      <c r="HN27" s="24">
        <f>SUMPRODUCT($B27:$GQ27,INDEX(PLAN_PRODUCCION!$B$4:$GQ$24,COLUMN()-COLUMN($GZ$1)+1,0))</f>
        <v>0</v>
      </c>
      <c r="HO27" s="24">
        <f>SUMPRODUCT($B27:$GQ27,INDEX(PLAN_PRODUCCION!$B$4:$GQ$24,COLUMN()-COLUMN($GZ$1)+1,0))</f>
        <v>0</v>
      </c>
      <c r="HP27" s="24">
        <f>SUMPRODUCT($B27:$GQ27,INDEX(PLAN_PRODUCCION!$B$4:$GQ$24,COLUMN()-COLUMN($GZ$1)+1,0))</f>
        <v>0</v>
      </c>
      <c r="HQ27" s="24">
        <f>SUMPRODUCT($B27:$GQ27,INDEX(PLAN_PRODUCCION!$B$4:$GQ$24,COLUMN()-COLUMN($GZ$1)+1,0))</f>
        <v>0</v>
      </c>
      <c r="HR27" s="24">
        <f>SUMPRODUCT($B27:$GQ27,INDEX(PLAN_PRODUCCION!$B$4:$GQ$24,COLUMN()-COLUMN($GZ$1)+1,0))</f>
        <v>0</v>
      </c>
      <c r="HS27" s="24">
        <f>SUMPRODUCT($B27:$GQ27,INDEX(PLAN_PRODUCCION!$B$4:$GQ$24,COLUMN()-COLUMN($GZ$1)+1,0))</f>
        <v>0</v>
      </c>
      <c r="HT27" s="24">
        <f>SUMPRODUCT($B27:$GQ27,INDEX(PLAN_PRODUCCION!$B$4:$GQ$24,COLUMN()-COLUMN($GZ$1)+1,0))</f>
        <v>0</v>
      </c>
      <c r="HU27" s="21"/>
      <c r="HV27" s="25"/>
      <c r="HW27" t="str">
        <f>DIM_BILL[[#This Row],[Tipo]]</f>
        <v/>
      </c>
    </row>
    <row r="28" spans="1:231" x14ac:dyDescent="0.3">
      <c r="A28" s="18" t="s">
        <v>1701</v>
      </c>
      <c r="GC28">
        <v>1</v>
      </c>
      <c r="GR28" s="18" t="s">
        <v>1702</v>
      </c>
      <c r="GS28" s="18">
        <v>2</v>
      </c>
      <c r="GT28" s="18" t="s">
        <v>1791</v>
      </c>
      <c r="GU28" s="18" t="s">
        <v>1791</v>
      </c>
      <c r="GV28" s="18">
        <f>SUMIF(FACT_A1[cve_prod],DIM_BILL[[#This Row],[CODIGO]],FACT_A1[Existencia])</f>
        <v>0</v>
      </c>
      <c r="GW28" s="18">
        <f>SUMIF(FACT_A2[cve_prod],DIM_BILL[[#This Row],[CODIGO]],FACT_A2[Existencia])</f>
        <v>0</v>
      </c>
      <c r="GX28" s="18"/>
      <c r="GY28" s="16" t="s">
        <v>2222</v>
      </c>
      <c r="GZ28" s="26">
        <f t="shared" ref="GZ28" si="157">GV28+GW28+GX28+GZ26-GZ27</f>
        <v>-7000</v>
      </c>
      <c r="HA28" s="26">
        <f t="shared" ref="HA28" si="158">GZ28+HA26-HA27</f>
        <v>-7000</v>
      </c>
      <c r="HB28" s="26">
        <f t="shared" ref="HB28" si="159">HA28+HB26-HB27</f>
        <v>-7000</v>
      </c>
      <c r="HC28" s="26">
        <f t="shared" ref="HC28" si="160">HB28+HC26-HC27</f>
        <v>-7000</v>
      </c>
      <c r="HD28" s="26">
        <f t="shared" ref="HD28" si="161">HC28+HD26-HD27</f>
        <v>-7000</v>
      </c>
      <c r="HE28" s="26">
        <f t="shared" ref="HE28" si="162">HD28+HE26-HE27</f>
        <v>-7000</v>
      </c>
      <c r="HF28" s="26">
        <f t="shared" ref="HF28" si="163">HE28+HF26-HF27</f>
        <v>-7000</v>
      </c>
      <c r="HG28" s="26">
        <f t="shared" ref="HG28" si="164">HF28+HG26-HG27</f>
        <v>-7000</v>
      </c>
      <c r="HH28" s="26">
        <f t="shared" ref="HH28" si="165">HG28+HH26-HH27</f>
        <v>-7000</v>
      </c>
      <c r="HI28" s="26">
        <f t="shared" ref="HI28" si="166">HH28+HI26-HI27</f>
        <v>-7000</v>
      </c>
      <c r="HJ28" s="26">
        <f t="shared" ref="HJ28" si="167">HI28+HJ26-HJ27</f>
        <v>-7000</v>
      </c>
      <c r="HK28" s="26">
        <f t="shared" ref="HK28" si="168">HJ28+HK26-HK27</f>
        <v>-7000</v>
      </c>
      <c r="HL28" s="26">
        <f t="shared" ref="HL28" si="169">HK28+HL26-HL27</f>
        <v>-7000</v>
      </c>
      <c r="HM28" s="26">
        <f t="shared" ref="HM28" si="170">HL28+HM26-HM27</f>
        <v>-7000</v>
      </c>
      <c r="HN28" s="26">
        <f t="shared" ref="HN28" si="171">HM28+HN26-HN27</f>
        <v>-7000</v>
      </c>
      <c r="HO28" s="26">
        <f t="shared" ref="HO28" si="172">HN28+HO26-HO27</f>
        <v>-7000</v>
      </c>
      <c r="HP28" s="26">
        <f t="shared" ref="HP28" si="173">HO28+HP26-HP27</f>
        <v>-7000</v>
      </c>
      <c r="HQ28" s="26">
        <f t="shared" ref="HQ28" si="174">HP28+HQ26-HQ27</f>
        <v>-7000</v>
      </c>
      <c r="HR28" s="26">
        <f t="shared" ref="HR28" si="175">HQ28+HR26-HR27</f>
        <v>-7000</v>
      </c>
      <c r="HS28" s="26">
        <f t="shared" ref="HS28" si="176">HR28+HS26-HS27</f>
        <v>-7000</v>
      </c>
      <c r="HT28" s="26">
        <f t="shared" ref="HT28" si="177">HS28+HT26-HT27</f>
        <v>-7000</v>
      </c>
      <c r="HU28" s="22">
        <f t="shared" ref="HU28" si="178">COUNTIF(GZ28:HT28,"&lt;0")</f>
        <v>21</v>
      </c>
      <c r="HV28" s="25"/>
      <c r="HW28" t="str">
        <f>DIM_BILL[[#This Row],[Tipo]]</f>
        <v/>
      </c>
    </row>
    <row r="29" spans="1:231" x14ac:dyDescent="0.3">
      <c r="A29" s="17" t="s">
        <v>785</v>
      </c>
      <c r="BT29">
        <v>6.3454545454545448E-4</v>
      </c>
      <c r="BU29">
        <v>1.1167999999999998E-3</v>
      </c>
      <c r="BW29">
        <v>1.1167999999999998E-3</v>
      </c>
      <c r="BX29">
        <v>6.3454545454545448E-4</v>
      </c>
      <c r="BY29">
        <v>2.2335999999999996E-3</v>
      </c>
      <c r="BZ29">
        <v>1.1167999999999998E-3</v>
      </c>
      <c r="CA29">
        <v>6.3454545454545448E-4</v>
      </c>
      <c r="CB29">
        <v>2.2335999999999996E-3</v>
      </c>
      <c r="CC29">
        <v>9.3066666666666656E-4</v>
      </c>
      <c r="CD29">
        <v>2.7919999999999998E-3</v>
      </c>
      <c r="CQ29">
        <v>1.9008E-3</v>
      </c>
      <c r="CT29">
        <v>1.9E-3</v>
      </c>
      <c r="GR29" s="17" t="s">
        <v>786</v>
      </c>
      <c r="GS29" s="17">
        <v>1</v>
      </c>
      <c r="GT29" s="17" t="s">
        <v>1794</v>
      </c>
      <c r="GU29" s="17" t="s">
        <v>1793</v>
      </c>
      <c r="GV29" s="17">
        <f>SUMIF(FACT_A1[cve_prod],DIM_BILL[[#This Row],[CODIGO]],FACT_A1[Existencia])</f>
        <v>0</v>
      </c>
      <c r="GW29" s="17">
        <f>SUMIF(FACT_A2[cve_prod],DIM_BILL[[#This Row],[CODIGO]],FACT_A2[Existencia])</f>
        <v>39.279020000000003</v>
      </c>
      <c r="GX29" s="17"/>
      <c r="GY29" s="16" t="s">
        <v>2220</v>
      </c>
      <c r="GZ29" s="15">
        <f>SUMIFS(POs[saldo],POs[cve_prod],DIM_BILL[[#This Row],[CODIGO]],POs[status],$GY29,POs[f_ent],GZ$1)</f>
        <v>0</v>
      </c>
      <c r="HA29" s="15">
        <f>SUMIFS(POs[saldo],POs[cve_prod],DIM_BILL[[#This Row],[CODIGO]],POs[status],$GY29,POs[f_ent],HA$1)</f>
        <v>0</v>
      </c>
      <c r="HB29" s="15">
        <f>SUMIFS(POs[saldo],POs[cve_prod],DIM_BILL[[#This Row],[CODIGO]],POs[status],$GY29,POs[f_ent],HB$1)</f>
        <v>0</v>
      </c>
      <c r="HC29" s="15">
        <f>SUMIFS(POs[saldo],POs[cve_prod],DIM_BILL[[#This Row],[CODIGO]],POs[status],$GY29,POs[f_ent],HC$1)</f>
        <v>0</v>
      </c>
      <c r="HD29" s="15">
        <f>SUMIFS(POs[saldo],POs[cve_prod],DIM_BILL[[#This Row],[CODIGO]],POs[status],$GY29,POs[f_ent],HD$1)</f>
        <v>0</v>
      </c>
      <c r="HE29" s="15">
        <f>SUMIFS(POs[saldo],POs[cve_prod],DIM_BILL[[#This Row],[CODIGO]],POs[status],$GY29,POs[f_ent],HE$1)</f>
        <v>0</v>
      </c>
      <c r="HF29" s="15">
        <f>SUMIFS(POs[saldo],POs[cve_prod],DIM_BILL[[#This Row],[CODIGO]],POs[status],$GY29,POs[Semana],WEEKNUM(HF$1))</f>
        <v>0</v>
      </c>
      <c r="HG29" s="15">
        <f>SUMIFS(POs[saldo],POs[cve_prod],DIM_BILL[[#This Row],[CODIGO]],POs[status],$GY29,POs[Semana],WEEKNUM(HG$1))</f>
        <v>0</v>
      </c>
      <c r="HH29" s="15">
        <f>SUMIFS(POs[saldo],POs[cve_prod],DIM_BILL[[#This Row],[CODIGO]],POs[status],$GY29,POs[Semana],WEEKNUM(HH$1))</f>
        <v>0</v>
      </c>
      <c r="HI29" s="15">
        <f>SUMIFS(POs[saldo],POs[cve_prod],DIM_BILL[[#This Row],[CODIGO]],POs[status],$GY29,POs[Semana],WEEKNUM(HI$1))</f>
        <v>0</v>
      </c>
      <c r="HJ29" s="15">
        <f>SUMIFS(POs[saldo],POs[cve_prod],DIM_BILL[[#This Row],[CODIGO]],POs[status],$GY29,POs[Semana],WEEKNUM(HJ$1))</f>
        <v>0</v>
      </c>
      <c r="HK29" s="15">
        <f>SUMIFS(POs[saldo],POs[cve_prod],DIM_BILL[[#This Row],[CODIGO]],POs[status],$GY29,POs[Semana],WEEKNUM(HK$1))</f>
        <v>0</v>
      </c>
      <c r="HL29" s="15">
        <f>SUMIFS(POs[saldo],POs[cve_prod],DIM_BILL[[#This Row],[CODIGO]],POs[status],$GY29,POs[Semana],WEEKNUM(HL$1))</f>
        <v>0</v>
      </c>
      <c r="HM29" s="15">
        <f>SUMIFS(POs[saldo],POs[cve_prod],DIM_BILL[[#This Row],[CODIGO]],POs[status],$GY29,POs[Semana],WEEKNUM(HM$1))</f>
        <v>0</v>
      </c>
      <c r="HN29" s="15">
        <f>SUMIFS(POs[saldo],POs[cve_prod],DIM_BILL[[#This Row],[CODIGO]],POs[status],$GY29,POs[Semana],WEEKNUM(HN$1))</f>
        <v>0</v>
      </c>
      <c r="HO29" s="15">
        <f>SUMIFS(POs[saldo],POs[cve_prod],DIM_BILL[[#This Row],[CODIGO]],POs[status],$GY29,POs[Semana],WEEKNUM(HO$1))</f>
        <v>0</v>
      </c>
      <c r="HP29" s="15">
        <f>SUMIFS(POs[saldo],POs[cve_prod],DIM_BILL[[#This Row],[CODIGO]],POs[status],$GY29,POs[Semana],WEEKNUM(HP$1))</f>
        <v>0</v>
      </c>
      <c r="HQ29" s="15">
        <f>SUMIFS(POs[saldo],POs[cve_prod],DIM_BILL[[#This Row],[CODIGO]],POs[status],$GY29,POs[Semana],WEEKNUM(HQ$1))</f>
        <v>0</v>
      </c>
      <c r="HR29" s="15">
        <f>SUMIFS(POs[saldo],POs[cve_prod],DIM_BILL[[#This Row],[CODIGO]],POs[status],$GY29,POs[Semana],WEEKNUM(HR$1))</f>
        <v>0</v>
      </c>
      <c r="HS29" s="15">
        <f>SUMIFS(POs[saldo],POs[cve_prod],DIM_BILL[[#This Row],[CODIGO]],POs[status],$GY29,POs[Semana],WEEKNUM(HS$1))</f>
        <v>0</v>
      </c>
      <c r="HT29" s="15">
        <f>SUMIFS(POs[saldo],POs[cve_prod],DIM_BILL[[#This Row],[CODIGO]],POs[status],$GY29,POs[Semana],WEEKNUM(HT$1))</f>
        <v>0</v>
      </c>
      <c r="HU29" s="21"/>
      <c r="HV29" s="25"/>
      <c r="HW29" t="str">
        <f>DIM_BILL[[#This Row],[Tipo]]</f>
        <v>MATERIA PRIMA</v>
      </c>
    </row>
    <row r="30" spans="1:231" x14ac:dyDescent="0.3">
      <c r="A30" s="17" t="s">
        <v>785</v>
      </c>
      <c r="BT30">
        <v>6.3454545454545448E-4</v>
      </c>
      <c r="BU30">
        <v>1.1167999999999998E-3</v>
      </c>
      <c r="BW30">
        <v>1.1167999999999998E-3</v>
      </c>
      <c r="BX30">
        <v>6.3454545454545448E-4</v>
      </c>
      <c r="BY30">
        <v>2.2335999999999996E-3</v>
      </c>
      <c r="BZ30">
        <v>1.1167999999999998E-3</v>
      </c>
      <c r="CA30">
        <v>6.3454545454545448E-4</v>
      </c>
      <c r="CB30">
        <v>2.2335999999999996E-3</v>
      </c>
      <c r="CC30">
        <v>9.3066666666666656E-4</v>
      </c>
      <c r="CD30">
        <v>2.7919999999999998E-3</v>
      </c>
      <c r="CQ30">
        <v>1.9008E-3</v>
      </c>
      <c r="CT30">
        <v>1.9E-3</v>
      </c>
      <c r="GR30" s="17" t="s">
        <v>786</v>
      </c>
      <c r="GS30" s="17">
        <v>1</v>
      </c>
      <c r="GT30" s="17" t="s">
        <v>1794</v>
      </c>
      <c r="GU30" s="17" t="s">
        <v>1793</v>
      </c>
      <c r="GV30" s="17">
        <f>SUMIF(FACT_A1[cve_prod],DIM_BILL[[#This Row],[CODIGO]],FACT_A1[Existencia])</f>
        <v>0</v>
      </c>
      <c r="GW30" s="17">
        <f>SUMIF(FACT_A2[cve_prod],DIM_BILL[[#This Row],[CODIGO]],FACT_A2[Existencia])</f>
        <v>39.279020000000003</v>
      </c>
      <c r="GX30" s="17"/>
      <c r="GY30" s="16" t="s">
        <v>2221</v>
      </c>
      <c r="GZ30" s="24">
        <f>SUMPRODUCT($B30:$GQ30,INDEX(PLAN_PRODUCCION!$B$4:$GQ$24,COLUMN()-COLUMN($GZ$1)+1,0))</f>
        <v>77.337499999999991</v>
      </c>
      <c r="HA30" s="24">
        <f>SUMPRODUCT($B30:$GQ30,INDEX(PLAN_PRODUCCION!$B$4:$GQ$24,COLUMN()-COLUMN($GZ$1)+1,0))</f>
        <v>0</v>
      </c>
      <c r="HB30" s="24">
        <f>SUMPRODUCT($B30:$GQ30,INDEX(PLAN_PRODUCCION!$B$4:$GQ$24,COLUMN()-COLUMN($GZ$1)+1,0))</f>
        <v>0</v>
      </c>
      <c r="HC30" s="24">
        <f>SUMPRODUCT($B30:$GQ30,INDEX(PLAN_PRODUCCION!$B$4:$GQ$24,COLUMN()-COLUMN($GZ$1)+1,0))</f>
        <v>0</v>
      </c>
      <c r="HD30" s="24">
        <f>SUMPRODUCT($B30:$GQ30,INDEX(PLAN_PRODUCCION!$B$4:$GQ$24,COLUMN()-COLUMN($GZ$1)+1,0))</f>
        <v>0</v>
      </c>
      <c r="HE30" s="24">
        <f>SUMPRODUCT($B30:$GQ30,INDEX(PLAN_PRODUCCION!$B$4:$GQ$24,COLUMN()-COLUMN($GZ$1)+1,0))</f>
        <v>0</v>
      </c>
      <c r="HF30" s="24">
        <f>SUMPRODUCT($B30:$GQ30,INDEX(PLAN_PRODUCCION!$B$4:$GQ$24,COLUMN()-COLUMN($GZ$1)+1,0))</f>
        <v>0</v>
      </c>
      <c r="HG30" s="24">
        <f>SUMPRODUCT($B30:$GQ30,INDEX(PLAN_PRODUCCION!$B$4:$GQ$24,COLUMN()-COLUMN($GZ$1)+1,0))</f>
        <v>0</v>
      </c>
      <c r="HH30" s="24">
        <f>SUMPRODUCT($B30:$GQ30,INDEX(PLAN_PRODUCCION!$B$4:$GQ$24,COLUMN()-COLUMN($GZ$1)+1,0))</f>
        <v>0</v>
      </c>
      <c r="HI30" s="24">
        <f>SUMPRODUCT($B30:$GQ30,INDEX(PLAN_PRODUCCION!$B$4:$GQ$24,COLUMN()-COLUMN($GZ$1)+1,0))</f>
        <v>0</v>
      </c>
      <c r="HJ30" s="24">
        <f>SUMPRODUCT($B30:$GQ30,INDEX(PLAN_PRODUCCION!$B$4:$GQ$24,COLUMN()-COLUMN($GZ$1)+1,0))</f>
        <v>0</v>
      </c>
      <c r="HK30" s="24">
        <f>SUMPRODUCT($B30:$GQ30,INDEX(PLAN_PRODUCCION!$B$4:$GQ$24,COLUMN()-COLUMN($GZ$1)+1,0))</f>
        <v>0</v>
      </c>
      <c r="HL30" s="24">
        <f>SUMPRODUCT($B30:$GQ30,INDEX(PLAN_PRODUCCION!$B$4:$GQ$24,COLUMN()-COLUMN($GZ$1)+1,0))</f>
        <v>0</v>
      </c>
      <c r="HM30" s="24">
        <f>SUMPRODUCT($B30:$GQ30,INDEX(PLAN_PRODUCCION!$B$4:$GQ$24,COLUMN()-COLUMN($GZ$1)+1,0))</f>
        <v>0</v>
      </c>
      <c r="HN30" s="24">
        <f>SUMPRODUCT($B30:$GQ30,INDEX(PLAN_PRODUCCION!$B$4:$GQ$24,COLUMN()-COLUMN($GZ$1)+1,0))</f>
        <v>0</v>
      </c>
      <c r="HO30" s="24">
        <f>SUMPRODUCT($B30:$GQ30,INDEX(PLAN_PRODUCCION!$B$4:$GQ$24,COLUMN()-COLUMN($GZ$1)+1,0))</f>
        <v>0</v>
      </c>
      <c r="HP30" s="24">
        <f>SUMPRODUCT($B30:$GQ30,INDEX(PLAN_PRODUCCION!$B$4:$GQ$24,COLUMN()-COLUMN($GZ$1)+1,0))</f>
        <v>0</v>
      </c>
      <c r="HQ30" s="24">
        <f>SUMPRODUCT($B30:$GQ30,INDEX(PLAN_PRODUCCION!$B$4:$GQ$24,COLUMN()-COLUMN($GZ$1)+1,0))</f>
        <v>0</v>
      </c>
      <c r="HR30" s="24">
        <f>SUMPRODUCT($B30:$GQ30,INDEX(PLAN_PRODUCCION!$B$4:$GQ$24,COLUMN()-COLUMN($GZ$1)+1,0))</f>
        <v>0</v>
      </c>
      <c r="HS30" s="24">
        <f>SUMPRODUCT($B30:$GQ30,INDEX(PLAN_PRODUCCION!$B$4:$GQ$24,COLUMN()-COLUMN($GZ$1)+1,0))</f>
        <v>0</v>
      </c>
      <c r="HT30" s="24">
        <f>SUMPRODUCT($B30:$GQ30,INDEX(PLAN_PRODUCCION!$B$4:$GQ$24,COLUMN()-COLUMN($GZ$1)+1,0))</f>
        <v>0</v>
      </c>
      <c r="HU30" s="21"/>
      <c r="HV30" s="25"/>
      <c r="HW30" t="str">
        <f>DIM_BILL[[#This Row],[Tipo]]</f>
        <v>MATERIA PRIMA</v>
      </c>
    </row>
    <row r="31" spans="1:231" x14ac:dyDescent="0.3">
      <c r="A31" s="18" t="s">
        <v>785</v>
      </c>
      <c r="BT31">
        <v>6.3454545454545448E-4</v>
      </c>
      <c r="BU31">
        <v>1.1167999999999998E-3</v>
      </c>
      <c r="BW31">
        <v>1.1167999999999998E-3</v>
      </c>
      <c r="BX31">
        <v>6.3454545454545448E-4</v>
      </c>
      <c r="BY31">
        <v>2.2335999999999996E-3</v>
      </c>
      <c r="BZ31">
        <v>1.1167999999999998E-3</v>
      </c>
      <c r="CA31">
        <v>6.3454545454545448E-4</v>
      </c>
      <c r="CB31">
        <v>2.2335999999999996E-3</v>
      </c>
      <c r="CC31">
        <v>9.3066666666666656E-4</v>
      </c>
      <c r="CD31">
        <v>2.7919999999999998E-3</v>
      </c>
      <c r="CQ31">
        <v>1.9008E-3</v>
      </c>
      <c r="CT31">
        <v>1.9E-3</v>
      </c>
      <c r="GR31" s="18" t="s">
        <v>786</v>
      </c>
      <c r="GS31" s="18">
        <v>1</v>
      </c>
      <c r="GT31" s="18" t="s">
        <v>1794</v>
      </c>
      <c r="GU31" s="18" t="s">
        <v>1793</v>
      </c>
      <c r="GV31" s="18">
        <f>SUMIF(FACT_A1[cve_prod],DIM_BILL[[#This Row],[CODIGO]],FACT_A1[Existencia])</f>
        <v>0</v>
      </c>
      <c r="GW31" s="18">
        <f>SUMIF(FACT_A2[cve_prod],DIM_BILL[[#This Row],[CODIGO]],FACT_A2[Existencia])</f>
        <v>39.279020000000003</v>
      </c>
      <c r="GX31" s="18"/>
      <c r="GY31" s="16" t="s">
        <v>2222</v>
      </c>
      <c r="GZ31" s="26">
        <f t="shared" ref="GZ31" si="179">GV31+GW31+GX31+GZ29-GZ30</f>
        <v>-38.058479999999989</v>
      </c>
      <c r="HA31" s="26">
        <f t="shared" ref="HA31" si="180">GZ31+HA29-HA30</f>
        <v>-38.058479999999989</v>
      </c>
      <c r="HB31" s="26">
        <f t="shared" ref="HB31" si="181">HA31+HB29-HB30</f>
        <v>-38.058479999999989</v>
      </c>
      <c r="HC31" s="26">
        <f t="shared" ref="HC31" si="182">HB31+HC29-HC30</f>
        <v>-38.058479999999989</v>
      </c>
      <c r="HD31" s="26">
        <f t="shared" ref="HD31" si="183">HC31+HD29-HD30</f>
        <v>-38.058479999999989</v>
      </c>
      <c r="HE31" s="26">
        <f t="shared" ref="HE31" si="184">HD31+HE29-HE30</f>
        <v>-38.058479999999989</v>
      </c>
      <c r="HF31" s="26">
        <f t="shared" ref="HF31" si="185">HE31+HF29-HF30</f>
        <v>-38.058479999999989</v>
      </c>
      <c r="HG31" s="26">
        <f t="shared" ref="HG31" si="186">HF31+HG29-HG30</f>
        <v>-38.058479999999989</v>
      </c>
      <c r="HH31" s="26">
        <f t="shared" ref="HH31" si="187">HG31+HH29-HH30</f>
        <v>-38.058479999999989</v>
      </c>
      <c r="HI31" s="26">
        <f t="shared" ref="HI31" si="188">HH31+HI29-HI30</f>
        <v>-38.058479999999989</v>
      </c>
      <c r="HJ31" s="26">
        <f t="shared" ref="HJ31" si="189">HI31+HJ29-HJ30</f>
        <v>-38.058479999999989</v>
      </c>
      <c r="HK31" s="26">
        <f t="shared" ref="HK31" si="190">HJ31+HK29-HK30</f>
        <v>-38.058479999999989</v>
      </c>
      <c r="HL31" s="26">
        <f t="shared" ref="HL31" si="191">HK31+HL29-HL30</f>
        <v>-38.058479999999989</v>
      </c>
      <c r="HM31" s="26">
        <f t="shared" ref="HM31" si="192">HL31+HM29-HM30</f>
        <v>-38.058479999999989</v>
      </c>
      <c r="HN31" s="26">
        <f t="shared" ref="HN31" si="193">HM31+HN29-HN30</f>
        <v>-38.058479999999989</v>
      </c>
      <c r="HO31" s="26">
        <f t="shared" ref="HO31" si="194">HN31+HO29-HO30</f>
        <v>-38.058479999999989</v>
      </c>
      <c r="HP31" s="26">
        <f t="shared" ref="HP31" si="195">HO31+HP29-HP30</f>
        <v>-38.058479999999989</v>
      </c>
      <c r="HQ31" s="26">
        <f t="shared" ref="HQ31" si="196">HP31+HQ29-HQ30</f>
        <v>-38.058479999999989</v>
      </c>
      <c r="HR31" s="26">
        <f t="shared" ref="HR31" si="197">HQ31+HR29-HR30</f>
        <v>-38.058479999999989</v>
      </c>
      <c r="HS31" s="26">
        <f t="shared" ref="HS31" si="198">HR31+HS29-HS30</f>
        <v>-38.058479999999989</v>
      </c>
      <c r="HT31" s="26">
        <f t="shared" ref="HT31" si="199">HS31+HT29-HT30</f>
        <v>-38.058479999999989</v>
      </c>
      <c r="HU31" s="22">
        <f t="shared" ref="HU31" si="200">COUNTIF(GZ31:HT31,"&lt;0")</f>
        <v>21</v>
      </c>
      <c r="HV31" s="25"/>
      <c r="HW31" t="str">
        <f>DIM_BILL[[#This Row],[Tipo]]</f>
        <v>MATERIA PRIMA</v>
      </c>
    </row>
    <row r="32" spans="1:231" x14ac:dyDescent="0.3">
      <c r="A32" s="17" t="s">
        <v>595</v>
      </c>
      <c r="FH32">
        <v>0.78</v>
      </c>
      <c r="FK32">
        <v>6.3333333333333332E-3</v>
      </c>
      <c r="FW32">
        <v>6.3333333333333339E-2</v>
      </c>
      <c r="GG32">
        <v>1.888888888888889E-3</v>
      </c>
      <c r="GR32" s="17" t="s">
        <v>596</v>
      </c>
      <c r="GS32" s="17">
        <v>2</v>
      </c>
      <c r="GT32" s="17" t="s">
        <v>1791</v>
      </c>
      <c r="GU32" s="17" t="s">
        <v>1791</v>
      </c>
      <c r="GV32" s="17">
        <f>SUMIF(FACT_A1[cve_prod],DIM_BILL[[#This Row],[CODIGO]],FACT_A1[Existencia])</f>
        <v>0</v>
      </c>
      <c r="GW32" s="17">
        <f>SUMIF(FACT_A2[cve_prod],DIM_BILL[[#This Row],[CODIGO]],FACT_A2[Existencia])</f>
        <v>0</v>
      </c>
      <c r="GX32" s="17"/>
      <c r="GY32" s="16" t="s">
        <v>2220</v>
      </c>
      <c r="GZ32" s="15">
        <f>SUMIFS(POs[saldo],POs[cve_prod],DIM_BILL[[#This Row],[CODIGO]],POs[status],$GY32,POs[f_ent],GZ$1)</f>
        <v>0</v>
      </c>
      <c r="HA32" s="15">
        <f>SUMIFS(POs[saldo],POs[cve_prod],DIM_BILL[[#This Row],[CODIGO]],POs[status],$GY32,POs[f_ent],HA$1)</f>
        <v>0</v>
      </c>
      <c r="HB32" s="15">
        <f>SUMIFS(POs[saldo],POs[cve_prod],DIM_BILL[[#This Row],[CODIGO]],POs[status],$GY32,POs[f_ent],HB$1)</f>
        <v>0</v>
      </c>
      <c r="HC32" s="15">
        <f>SUMIFS(POs[saldo],POs[cve_prod],DIM_BILL[[#This Row],[CODIGO]],POs[status],$GY32,POs[f_ent],HC$1)</f>
        <v>0</v>
      </c>
      <c r="HD32" s="15">
        <f>SUMIFS(POs[saldo],POs[cve_prod],DIM_BILL[[#This Row],[CODIGO]],POs[status],$GY32,POs[f_ent],HD$1)</f>
        <v>0</v>
      </c>
      <c r="HE32" s="15">
        <f>SUMIFS(POs[saldo],POs[cve_prod],DIM_BILL[[#This Row],[CODIGO]],POs[status],$GY32,POs[f_ent],HE$1)</f>
        <v>0</v>
      </c>
      <c r="HF32" s="15">
        <f>SUMIFS(POs[saldo],POs[cve_prod],DIM_BILL[[#This Row],[CODIGO]],POs[status],$GY32,POs[Semana],WEEKNUM(HF$1))</f>
        <v>0</v>
      </c>
      <c r="HG32" s="15">
        <f>SUMIFS(POs[saldo],POs[cve_prod],DIM_BILL[[#This Row],[CODIGO]],POs[status],$GY32,POs[Semana],WEEKNUM(HG$1))</f>
        <v>0</v>
      </c>
      <c r="HH32" s="15">
        <f>SUMIFS(POs[saldo],POs[cve_prod],DIM_BILL[[#This Row],[CODIGO]],POs[status],$GY32,POs[Semana],WEEKNUM(HH$1))</f>
        <v>0</v>
      </c>
      <c r="HI32" s="15">
        <f>SUMIFS(POs[saldo],POs[cve_prod],DIM_BILL[[#This Row],[CODIGO]],POs[status],$GY32,POs[Semana],WEEKNUM(HI$1))</f>
        <v>0</v>
      </c>
      <c r="HJ32" s="15">
        <f>SUMIFS(POs[saldo],POs[cve_prod],DIM_BILL[[#This Row],[CODIGO]],POs[status],$GY32,POs[Semana],WEEKNUM(HJ$1))</f>
        <v>0</v>
      </c>
      <c r="HK32" s="15">
        <f>SUMIFS(POs[saldo],POs[cve_prod],DIM_BILL[[#This Row],[CODIGO]],POs[status],$GY32,POs[Semana],WEEKNUM(HK$1))</f>
        <v>0</v>
      </c>
      <c r="HL32" s="15">
        <f>SUMIFS(POs[saldo],POs[cve_prod],DIM_BILL[[#This Row],[CODIGO]],POs[status],$GY32,POs[Semana],WEEKNUM(HL$1))</f>
        <v>0</v>
      </c>
      <c r="HM32" s="15">
        <f>SUMIFS(POs[saldo],POs[cve_prod],DIM_BILL[[#This Row],[CODIGO]],POs[status],$GY32,POs[Semana],WEEKNUM(HM$1))</f>
        <v>0</v>
      </c>
      <c r="HN32" s="15">
        <f>SUMIFS(POs[saldo],POs[cve_prod],DIM_BILL[[#This Row],[CODIGO]],POs[status],$GY32,POs[Semana],WEEKNUM(HN$1))</f>
        <v>0</v>
      </c>
      <c r="HO32" s="15">
        <f>SUMIFS(POs[saldo],POs[cve_prod],DIM_BILL[[#This Row],[CODIGO]],POs[status],$GY32,POs[Semana],WEEKNUM(HO$1))</f>
        <v>0</v>
      </c>
      <c r="HP32" s="15">
        <f>SUMIFS(POs[saldo],POs[cve_prod],DIM_BILL[[#This Row],[CODIGO]],POs[status],$GY32,POs[Semana],WEEKNUM(HP$1))</f>
        <v>0</v>
      </c>
      <c r="HQ32" s="15">
        <f>SUMIFS(POs[saldo],POs[cve_prod],DIM_BILL[[#This Row],[CODIGO]],POs[status],$GY32,POs[Semana],WEEKNUM(HQ$1))</f>
        <v>0</v>
      </c>
      <c r="HR32" s="15">
        <f>SUMIFS(POs[saldo],POs[cve_prod],DIM_BILL[[#This Row],[CODIGO]],POs[status],$GY32,POs[Semana],WEEKNUM(HR$1))</f>
        <v>0</v>
      </c>
      <c r="HS32" s="15">
        <f>SUMIFS(POs[saldo],POs[cve_prod],DIM_BILL[[#This Row],[CODIGO]],POs[status],$GY32,POs[Semana],WEEKNUM(HS$1))</f>
        <v>0</v>
      </c>
      <c r="HT32" s="15">
        <f>SUMIFS(POs[saldo],POs[cve_prod],DIM_BILL[[#This Row],[CODIGO]],POs[status],$GY32,POs[Semana],WEEKNUM(HT$1))</f>
        <v>0</v>
      </c>
      <c r="HU32" s="21"/>
      <c r="HV32" s="25"/>
      <c r="HW32" t="str">
        <f>DIM_BILL[[#This Row],[Tipo]]</f>
        <v/>
      </c>
    </row>
    <row r="33" spans="1:231" x14ac:dyDescent="0.3">
      <c r="A33" s="17" t="s">
        <v>595</v>
      </c>
      <c r="FH33">
        <v>0.78</v>
      </c>
      <c r="FK33">
        <v>6.3333333333333332E-3</v>
      </c>
      <c r="FW33">
        <v>6.3333333333333339E-2</v>
      </c>
      <c r="GG33">
        <v>1.888888888888889E-3</v>
      </c>
      <c r="GR33" s="17" t="s">
        <v>596</v>
      </c>
      <c r="GS33" s="17">
        <v>2</v>
      </c>
      <c r="GT33" s="17" t="s">
        <v>1791</v>
      </c>
      <c r="GU33" s="17" t="s">
        <v>1791</v>
      </c>
      <c r="GV33" s="17">
        <f>SUMIF(FACT_A1[cve_prod],DIM_BILL[[#This Row],[CODIGO]],FACT_A1[Existencia])</f>
        <v>0</v>
      </c>
      <c r="GW33" s="17">
        <f>SUMIF(FACT_A2[cve_prod],DIM_BILL[[#This Row],[CODIGO]],FACT_A2[Existencia])</f>
        <v>0</v>
      </c>
      <c r="GX33" s="17"/>
      <c r="GY33" s="16" t="s">
        <v>2221</v>
      </c>
      <c r="GZ33" s="24">
        <f>SUMPRODUCT($B33:$GQ33,INDEX(PLAN_PRODUCCION!$B$4:$GQ$24,COLUMN()-COLUMN($GZ$1)+1,0))</f>
        <v>108</v>
      </c>
      <c r="HA33" s="24">
        <f>SUMPRODUCT($B33:$GQ33,INDEX(PLAN_PRODUCCION!$B$4:$GQ$24,COLUMN()-COLUMN($GZ$1)+1,0))</f>
        <v>0</v>
      </c>
      <c r="HB33" s="24">
        <f>SUMPRODUCT($B33:$GQ33,INDEX(PLAN_PRODUCCION!$B$4:$GQ$24,COLUMN()-COLUMN($GZ$1)+1,0))</f>
        <v>0</v>
      </c>
      <c r="HC33" s="24">
        <f>SUMPRODUCT($B33:$GQ33,INDEX(PLAN_PRODUCCION!$B$4:$GQ$24,COLUMN()-COLUMN($GZ$1)+1,0))</f>
        <v>0</v>
      </c>
      <c r="HD33" s="24">
        <f>SUMPRODUCT($B33:$GQ33,INDEX(PLAN_PRODUCCION!$B$4:$GQ$24,COLUMN()-COLUMN($GZ$1)+1,0))</f>
        <v>0</v>
      </c>
      <c r="HE33" s="24">
        <f>SUMPRODUCT($B33:$GQ33,INDEX(PLAN_PRODUCCION!$B$4:$GQ$24,COLUMN()-COLUMN($GZ$1)+1,0))</f>
        <v>0</v>
      </c>
      <c r="HF33" s="24">
        <f>SUMPRODUCT($B33:$GQ33,INDEX(PLAN_PRODUCCION!$B$4:$GQ$24,COLUMN()-COLUMN($GZ$1)+1,0))</f>
        <v>0</v>
      </c>
      <c r="HG33" s="24">
        <f>SUMPRODUCT($B33:$GQ33,INDEX(PLAN_PRODUCCION!$B$4:$GQ$24,COLUMN()-COLUMN($GZ$1)+1,0))</f>
        <v>0</v>
      </c>
      <c r="HH33" s="24">
        <f>SUMPRODUCT($B33:$GQ33,INDEX(PLAN_PRODUCCION!$B$4:$GQ$24,COLUMN()-COLUMN($GZ$1)+1,0))</f>
        <v>0</v>
      </c>
      <c r="HI33" s="24">
        <f>SUMPRODUCT($B33:$GQ33,INDEX(PLAN_PRODUCCION!$B$4:$GQ$24,COLUMN()-COLUMN($GZ$1)+1,0))</f>
        <v>0</v>
      </c>
      <c r="HJ33" s="24">
        <f>SUMPRODUCT($B33:$GQ33,INDEX(PLAN_PRODUCCION!$B$4:$GQ$24,COLUMN()-COLUMN($GZ$1)+1,0))</f>
        <v>0</v>
      </c>
      <c r="HK33" s="24">
        <f>SUMPRODUCT($B33:$GQ33,INDEX(PLAN_PRODUCCION!$B$4:$GQ$24,COLUMN()-COLUMN($GZ$1)+1,0))</f>
        <v>0</v>
      </c>
      <c r="HL33" s="24">
        <f>SUMPRODUCT($B33:$GQ33,INDEX(PLAN_PRODUCCION!$B$4:$GQ$24,COLUMN()-COLUMN($GZ$1)+1,0))</f>
        <v>0</v>
      </c>
      <c r="HM33" s="24">
        <f>SUMPRODUCT($B33:$GQ33,INDEX(PLAN_PRODUCCION!$B$4:$GQ$24,COLUMN()-COLUMN($GZ$1)+1,0))</f>
        <v>0</v>
      </c>
      <c r="HN33" s="24">
        <f>SUMPRODUCT($B33:$GQ33,INDEX(PLAN_PRODUCCION!$B$4:$GQ$24,COLUMN()-COLUMN($GZ$1)+1,0))</f>
        <v>0</v>
      </c>
      <c r="HO33" s="24">
        <f>SUMPRODUCT($B33:$GQ33,INDEX(PLAN_PRODUCCION!$B$4:$GQ$24,COLUMN()-COLUMN($GZ$1)+1,0))</f>
        <v>0</v>
      </c>
      <c r="HP33" s="24">
        <f>SUMPRODUCT($B33:$GQ33,INDEX(PLAN_PRODUCCION!$B$4:$GQ$24,COLUMN()-COLUMN($GZ$1)+1,0))</f>
        <v>0</v>
      </c>
      <c r="HQ33" s="24">
        <f>SUMPRODUCT($B33:$GQ33,INDEX(PLAN_PRODUCCION!$B$4:$GQ$24,COLUMN()-COLUMN($GZ$1)+1,0))</f>
        <v>0</v>
      </c>
      <c r="HR33" s="24">
        <f>SUMPRODUCT($B33:$GQ33,INDEX(PLAN_PRODUCCION!$B$4:$GQ$24,COLUMN()-COLUMN($GZ$1)+1,0))</f>
        <v>0</v>
      </c>
      <c r="HS33" s="24">
        <f>SUMPRODUCT($B33:$GQ33,INDEX(PLAN_PRODUCCION!$B$4:$GQ$24,COLUMN()-COLUMN($GZ$1)+1,0))</f>
        <v>0</v>
      </c>
      <c r="HT33" s="24">
        <f>SUMPRODUCT($B33:$GQ33,INDEX(PLAN_PRODUCCION!$B$4:$GQ$24,COLUMN()-COLUMN($GZ$1)+1,0))</f>
        <v>0</v>
      </c>
      <c r="HU33" s="21"/>
      <c r="HV33" s="25"/>
      <c r="HW33" t="str">
        <f>DIM_BILL[[#This Row],[Tipo]]</f>
        <v/>
      </c>
    </row>
    <row r="34" spans="1:231" x14ac:dyDescent="0.3">
      <c r="A34" s="18" t="s">
        <v>595</v>
      </c>
      <c r="FH34">
        <v>0.78</v>
      </c>
      <c r="FK34">
        <v>6.3333333333333332E-3</v>
      </c>
      <c r="FW34">
        <v>6.3333333333333339E-2</v>
      </c>
      <c r="GG34">
        <v>1.888888888888889E-3</v>
      </c>
      <c r="GR34" s="18" t="s">
        <v>596</v>
      </c>
      <c r="GS34" s="18">
        <v>2</v>
      </c>
      <c r="GT34" s="18" t="s">
        <v>1791</v>
      </c>
      <c r="GU34" s="18" t="s">
        <v>1791</v>
      </c>
      <c r="GV34" s="18">
        <f>SUMIF(FACT_A1[cve_prod],DIM_BILL[[#This Row],[CODIGO]],FACT_A1[Existencia])</f>
        <v>0</v>
      </c>
      <c r="GW34" s="18">
        <f>SUMIF(FACT_A2[cve_prod],DIM_BILL[[#This Row],[CODIGO]],FACT_A2[Existencia])</f>
        <v>0</v>
      </c>
      <c r="GX34" s="18"/>
      <c r="GY34" s="16" t="s">
        <v>2222</v>
      </c>
      <c r="GZ34" s="26">
        <f t="shared" ref="GZ34" si="201">GV34+GW34+GX34+GZ32-GZ33</f>
        <v>-108</v>
      </c>
      <c r="HA34" s="26">
        <f t="shared" ref="HA34" si="202">GZ34+HA32-HA33</f>
        <v>-108</v>
      </c>
      <c r="HB34" s="26">
        <f t="shared" ref="HB34" si="203">HA34+HB32-HB33</f>
        <v>-108</v>
      </c>
      <c r="HC34" s="26">
        <f t="shared" ref="HC34" si="204">HB34+HC32-HC33</f>
        <v>-108</v>
      </c>
      <c r="HD34" s="26">
        <f t="shared" ref="HD34" si="205">HC34+HD32-HD33</f>
        <v>-108</v>
      </c>
      <c r="HE34" s="26">
        <f t="shared" ref="HE34" si="206">HD34+HE32-HE33</f>
        <v>-108</v>
      </c>
      <c r="HF34" s="26">
        <f t="shared" ref="HF34" si="207">HE34+HF32-HF33</f>
        <v>-108</v>
      </c>
      <c r="HG34" s="26">
        <f t="shared" ref="HG34" si="208">HF34+HG32-HG33</f>
        <v>-108</v>
      </c>
      <c r="HH34" s="26">
        <f t="shared" ref="HH34" si="209">HG34+HH32-HH33</f>
        <v>-108</v>
      </c>
      <c r="HI34" s="26">
        <f t="shared" ref="HI34" si="210">HH34+HI32-HI33</f>
        <v>-108</v>
      </c>
      <c r="HJ34" s="26">
        <f t="shared" ref="HJ34" si="211">HI34+HJ32-HJ33</f>
        <v>-108</v>
      </c>
      <c r="HK34" s="26">
        <f t="shared" ref="HK34" si="212">HJ34+HK32-HK33</f>
        <v>-108</v>
      </c>
      <c r="HL34" s="26">
        <f t="shared" ref="HL34" si="213">HK34+HL32-HL33</f>
        <v>-108</v>
      </c>
      <c r="HM34" s="26">
        <f t="shared" ref="HM34" si="214">HL34+HM32-HM33</f>
        <v>-108</v>
      </c>
      <c r="HN34" s="26">
        <f t="shared" ref="HN34" si="215">HM34+HN32-HN33</f>
        <v>-108</v>
      </c>
      <c r="HO34" s="26">
        <f t="shared" ref="HO34" si="216">HN34+HO32-HO33</f>
        <v>-108</v>
      </c>
      <c r="HP34" s="26">
        <f t="shared" ref="HP34" si="217">HO34+HP32-HP33</f>
        <v>-108</v>
      </c>
      <c r="HQ34" s="26">
        <f t="shared" ref="HQ34" si="218">HP34+HQ32-HQ33</f>
        <v>-108</v>
      </c>
      <c r="HR34" s="26">
        <f t="shared" ref="HR34" si="219">HQ34+HR32-HR33</f>
        <v>-108</v>
      </c>
      <c r="HS34" s="26">
        <f t="shared" ref="HS34" si="220">HR34+HS32-HS33</f>
        <v>-108</v>
      </c>
      <c r="HT34" s="26">
        <f t="shared" ref="HT34" si="221">HS34+HT32-HT33</f>
        <v>-108</v>
      </c>
      <c r="HU34" s="22">
        <f t="shared" ref="HU34" si="222">COUNTIF(GZ34:HT34,"&lt;0")</f>
        <v>21</v>
      </c>
      <c r="HV34" s="25"/>
      <c r="HW34" t="str">
        <f>DIM_BILL[[#This Row],[Tipo]]</f>
        <v/>
      </c>
    </row>
    <row r="35" spans="1:231" x14ac:dyDescent="0.3">
      <c r="A35" s="17" t="s">
        <v>526</v>
      </c>
      <c r="AQ35">
        <v>60.034305317324183</v>
      </c>
      <c r="GR35" s="17" t="s">
        <v>527</v>
      </c>
      <c r="GS35" s="17">
        <v>4</v>
      </c>
      <c r="GT35" s="17" t="s">
        <v>1795</v>
      </c>
      <c r="GU35" s="17" t="s">
        <v>1793</v>
      </c>
      <c r="GV35" s="17">
        <f>SUMIF(FACT_A1[cve_prod],DIM_BILL[[#This Row],[CODIGO]],FACT_A1[Existencia])</f>
        <v>191371</v>
      </c>
      <c r="GW35" s="17">
        <f>SUMIF(FACT_A2[cve_prod],DIM_BILL[[#This Row],[CODIGO]],FACT_A2[Existencia])</f>
        <v>220000</v>
      </c>
      <c r="GX35" s="17"/>
      <c r="GY35" s="16" t="s">
        <v>2220</v>
      </c>
      <c r="GZ35" s="15">
        <f>SUMIFS(POs[saldo],POs[cve_prod],DIM_BILL[[#This Row],[CODIGO]],POs[status],$GY35,POs[f_ent],GZ$1)</f>
        <v>0</v>
      </c>
      <c r="HA35" s="15">
        <f>SUMIFS(POs[saldo],POs[cve_prod],DIM_BILL[[#This Row],[CODIGO]],POs[status],$GY35,POs[f_ent],HA$1)</f>
        <v>0</v>
      </c>
      <c r="HB35" s="15">
        <f>SUMIFS(POs[saldo],POs[cve_prod],DIM_BILL[[#This Row],[CODIGO]],POs[status],$GY35,POs[f_ent],HB$1)</f>
        <v>0</v>
      </c>
      <c r="HC35" s="15">
        <f>SUMIFS(POs[saldo],POs[cve_prod],DIM_BILL[[#This Row],[CODIGO]],POs[status],$GY35,POs[f_ent],HC$1)</f>
        <v>0</v>
      </c>
      <c r="HD35" s="15">
        <f>SUMIFS(POs[saldo],POs[cve_prod],DIM_BILL[[#This Row],[CODIGO]],POs[status],$GY35,POs[f_ent],HD$1)</f>
        <v>0</v>
      </c>
      <c r="HE35" s="15">
        <f>SUMIFS(POs[saldo],POs[cve_prod],DIM_BILL[[#This Row],[CODIGO]],POs[status],$GY35,POs[f_ent],HE$1)</f>
        <v>0</v>
      </c>
      <c r="HF35" s="15">
        <f>SUMIFS(POs[saldo],POs[cve_prod],DIM_BILL[[#This Row],[CODIGO]],POs[status],$GY35,POs[Semana],WEEKNUM(HF$1))</f>
        <v>0</v>
      </c>
      <c r="HG35" s="15">
        <f>SUMIFS(POs[saldo],POs[cve_prod],DIM_BILL[[#This Row],[CODIGO]],POs[status],$GY35,POs[Semana],WEEKNUM(HG$1))</f>
        <v>0</v>
      </c>
      <c r="HH35" s="15">
        <f>SUMIFS(POs[saldo],POs[cve_prod],DIM_BILL[[#This Row],[CODIGO]],POs[status],$GY35,POs[Semana],WEEKNUM(HH$1))</f>
        <v>350000</v>
      </c>
      <c r="HI35" s="15">
        <f>SUMIFS(POs[saldo],POs[cve_prod],DIM_BILL[[#This Row],[CODIGO]],POs[status],$GY35,POs[Semana],WEEKNUM(HI$1))</f>
        <v>0</v>
      </c>
      <c r="HJ35" s="15">
        <f>SUMIFS(POs[saldo],POs[cve_prod],DIM_BILL[[#This Row],[CODIGO]],POs[status],$GY35,POs[Semana],WEEKNUM(HJ$1))</f>
        <v>0</v>
      </c>
      <c r="HK35" s="15">
        <f>SUMIFS(POs[saldo],POs[cve_prod],DIM_BILL[[#This Row],[CODIGO]],POs[status],$GY35,POs[Semana],WEEKNUM(HK$1))</f>
        <v>0</v>
      </c>
      <c r="HL35" s="15">
        <f>SUMIFS(POs[saldo],POs[cve_prod],DIM_BILL[[#This Row],[CODIGO]],POs[status],$GY35,POs[Semana],WEEKNUM(HL$1))</f>
        <v>0</v>
      </c>
      <c r="HM35" s="15">
        <f>SUMIFS(POs[saldo],POs[cve_prod],DIM_BILL[[#This Row],[CODIGO]],POs[status],$GY35,POs[Semana],WEEKNUM(HM$1))</f>
        <v>0</v>
      </c>
      <c r="HN35" s="15">
        <f>SUMIFS(POs[saldo],POs[cve_prod],DIM_BILL[[#This Row],[CODIGO]],POs[status],$GY35,POs[Semana],WEEKNUM(HN$1))</f>
        <v>0</v>
      </c>
      <c r="HO35" s="15">
        <f>SUMIFS(POs[saldo],POs[cve_prod],DIM_BILL[[#This Row],[CODIGO]],POs[status],$GY35,POs[Semana],WEEKNUM(HO$1))</f>
        <v>0</v>
      </c>
      <c r="HP35" s="15">
        <f>SUMIFS(POs[saldo],POs[cve_prod],DIM_BILL[[#This Row],[CODIGO]],POs[status],$GY35,POs[Semana],WEEKNUM(HP$1))</f>
        <v>0</v>
      </c>
      <c r="HQ35" s="15">
        <f>SUMIFS(POs[saldo],POs[cve_prod],DIM_BILL[[#This Row],[CODIGO]],POs[status],$GY35,POs[Semana],WEEKNUM(HQ$1))</f>
        <v>0</v>
      </c>
      <c r="HR35" s="15">
        <f>SUMIFS(POs[saldo],POs[cve_prod],DIM_BILL[[#This Row],[CODIGO]],POs[status],$GY35,POs[Semana],WEEKNUM(HR$1))</f>
        <v>0</v>
      </c>
      <c r="HS35" s="15">
        <f>SUMIFS(POs[saldo],POs[cve_prod],DIM_BILL[[#This Row],[CODIGO]],POs[status],$GY35,POs[Semana],WEEKNUM(HS$1))</f>
        <v>0</v>
      </c>
      <c r="HT35" s="15">
        <f>SUMIFS(POs[saldo],POs[cve_prod],DIM_BILL[[#This Row],[CODIGO]],POs[status],$GY35,POs[Semana],WEEKNUM(HT$1))</f>
        <v>0</v>
      </c>
      <c r="HU35" s="21"/>
      <c r="HV35" s="25"/>
      <c r="HW35" t="str">
        <f>DIM_BILL[[#This Row],[Tipo]]</f>
        <v>MATERIA PRIMA</v>
      </c>
    </row>
    <row r="36" spans="1:231" x14ac:dyDescent="0.3">
      <c r="A36" s="17" t="s">
        <v>526</v>
      </c>
      <c r="AQ36">
        <v>60.034305317324183</v>
      </c>
      <c r="GR36" s="17" t="s">
        <v>527</v>
      </c>
      <c r="GS36" s="17">
        <v>4</v>
      </c>
      <c r="GT36" s="17" t="s">
        <v>1795</v>
      </c>
      <c r="GU36" s="17" t="s">
        <v>1793</v>
      </c>
      <c r="GV36" s="17">
        <f>SUMIF(FACT_A1[cve_prod],DIM_BILL[[#This Row],[CODIGO]],FACT_A1[Existencia])</f>
        <v>191371</v>
      </c>
      <c r="GW36" s="17">
        <f>SUMIF(FACT_A2[cve_prod],DIM_BILL[[#This Row],[CODIGO]],FACT_A2[Existencia])</f>
        <v>220000</v>
      </c>
      <c r="GX36" s="17"/>
      <c r="GY36" s="16" t="s">
        <v>2221</v>
      </c>
      <c r="GZ36" s="24">
        <f>SUMPRODUCT($B36:$GQ36,INDEX(PLAN_PRODUCCION!$B$4:$GQ$24,COLUMN()-COLUMN($GZ$1)+1,0))</f>
        <v>289965.69468267582</v>
      </c>
      <c r="HA36" s="24">
        <f>SUMPRODUCT($B36:$GQ36,INDEX(PLAN_PRODUCCION!$B$4:$GQ$24,COLUMN()-COLUMN($GZ$1)+1,0))</f>
        <v>0</v>
      </c>
      <c r="HB36" s="24">
        <f>SUMPRODUCT($B36:$GQ36,INDEX(PLAN_PRODUCCION!$B$4:$GQ$24,COLUMN()-COLUMN($GZ$1)+1,0))</f>
        <v>0</v>
      </c>
      <c r="HC36" s="24">
        <f>SUMPRODUCT($B36:$GQ36,INDEX(PLAN_PRODUCCION!$B$4:$GQ$24,COLUMN()-COLUMN($GZ$1)+1,0))</f>
        <v>0</v>
      </c>
      <c r="HD36" s="24">
        <f>SUMPRODUCT($B36:$GQ36,INDEX(PLAN_PRODUCCION!$B$4:$GQ$24,COLUMN()-COLUMN($GZ$1)+1,0))</f>
        <v>0</v>
      </c>
      <c r="HE36" s="24">
        <f>SUMPRODUCT($B36:$GQ36,INDEX(PLAN_PRODUCCION!$B$4:$GQ$24,COLUMN()-COLUMN($GZ$1)+1,0))</f>
        <v>0</v>
      </c>
      <c r="HF36" s="24">
        <f>SUMPRODUCT($B36:$GQ36,INDEX(PLAN_PRODUCCION!$B$4:$GQ$24,COLUMN()-COLUMN($GZ$1)+1,0))</f>
        <v>0</v>
      </c>
      <c r="HG36" s="24">
        <f>SUMPRODUCT($B36:$GQ36,INDEX(PLAN_PRODUCCION!$B$4:$GQ$24,COLUMN()-COLUMN($GZ$1)+1,0))</f>
        <v>60034.305317324186</v>
      </c>
      <c r="HH36" s="24">
        <f>SUMPRODUCT($B36:$GQ36,INDEX(PLAN_PRODUCCION!$B$4:$GQ$24,COLUMN()-COLUMN($GZ$1)+1,0))</f>
        <v>0</v>
      </c>
      <c r="HI36" s="24">
        <f>SUMPRODUCT($B36:$GQ36,INDEX(PLAN_PRODUCCION!$B$4:$GQ$24,COLUMN()-COLUMN($GZ$1)+1,0))</f>
        <v>0</v>
      </c>
      <c r="HJ36" s="24">
        <f>SUMPRODUCT($B36:$GQ36,INDEX(PLAN_PRODUCCION!$B$4:$GQ$24,COLUMN()-COLUMN($GZ$1)+1,0))</f>
        <v>0</v>
      </c>
      <c r="HK36" s="24">
        <f>SUMPRODUCT($B36:$GQ36,INDEX(PLAN_PRODUCCION!$B$4:$GQ$24,COLUMN()-COLUMN($GZ$1)+1,0))</f>
        <v>60034.305317324186</v>
      </c>
      <c r="HL36" s="24">
        <f>SUMPRODUCT($B36:$GQ36,INDEX(PLAN_PRODUCCION!$B$4:$GQ$24,COLUMN()-COLUMN($GZ$1)+1,0))</f>
        <v>0</v>
      </c>
      <c r="HM36" s="24">
        <f>SUMPRODUCT($B36:$GQ36,INDEX(PLAN_PRODUCCION!$B$4:$GQ$24,COLUMN()-COLUMN($GZ$1)+1,0))</f>
        <v>0</v>
      </c>
      <c r="HN36" s="24">
        <f>SUMPRODUCT($B36:$GQ36,INDEX(PLAN_PRODUCCION!$B$4:$GQ$24,COLUMN()-COLUMN($GZ$1)+1,0))</f>
        <v>0</v>
      </c>
      <c r="HO36" s="24">
        <f>SUMPRODUCT($B36:$GQ36,INDEX(PLAN_PRODUCCION!$B$4:$GQ$24,COLUMN()-COLUMN($GZ$1)+1,0))</f>
        <v>0</v>
      </c>
      <c r="HP36" s="24">
        <f>SUMPRODUCT($B36:$GQ36,INDEX(PLAN_PRODUCCION!$B$4:$GQ$24,COLUMN()-COLUMN($GZ$1)+1,0))</f>
        <v>0</v>
      </c>
      <c r="HQ36" s="24">
        <f>SUMPRODUCT($B36:$GQ36,INDEX(PLAN_PRODUCCION!$B$4:$GQ$24,COLUMN()-COLUMN($GZ$1)+1,0))</f>
        <v>0</v>
      </c>
      <c r="HR36" s="24">
        <f>SUMPRODUCT($B36:$GQ36,INDEX(PLAN_PRODUCCION!$B$4:$GQ$24,COLUMN()-COLUMN($GZ$1)+1,0))</f>
        <v>0</v>
      </c>
      <c r="HS36" s="24">
        <f>SUMPRODUCT($B36:$GQ36,INDEX(PLAN_PRODUCCION!$B$4:$GQ$24,COLUMN()-COLUMN($GZ$1)+1,0))</f>
        <v>0</v>
      </c>
      <c r="HT36" s="24">
        <f>SUMPRODUCT($B36:$GQ36,INDEX(PLAN_PRODUCCION!$B$4:$GQ$24,COLUMN()-COLUMN($GZ$1)+1,0))</f>
        <v>0</v>
      </c>
      <c r="HU36" s="21"/>
      <c r="HV36" s="25"/>
      <c r="HW36" t="str">
        <f>DIM_BILL[[#This Row],[Tipo]]</f>
        <v>MATERIA PRIMA</v>
      </c>
    </row>
    <row r="37" spans="1:231" x14ac:dyDescent="0.3">
      <c r="A37" s="18" t="s">
        <v>526</v>
      </c>
      <c r="AQ37">
        <v>60.034305317324183</v>
      </c>
      <c r="GR37" s="18" t="s">
        <v>527</v>
      </c>
      <c r="GS37" s="18">
        <v>4</v>
      </c>
      <c r="GT37" s="18" t="s">
        <v>1795</v>
      </c>
      <c r="GU37" s="18" t="s">
        <v>1793</v>
      </c>
      <c r="GV37" s="18">
        <f>SUMIF(FACT_A1[cve_prod],DIM_BILL[[#This Row],[CODIGO]],FACT_A1[Existencia])</f>
        <v>191371</v>
      </c>
      <c r="GW37" s="18">
        <f>SUMIF(FACT_A2[cve_prod],DIM_BILL[[#This Row],[CODIGO]],FACT_A2[Existencia])</f>
        <v>220000</v>
      </c>
      <c r="GX37" s="18"/>
      <c r="GY37" s="16" t="s">
        <v>2222</v>
      </c>
      <c r="GZ37" s="26">
        <f t="shared" ref="GZ37" si="223">GV37+GW37+GX37+GZ35-GZ36</f>
        <v>121405.30531732418</v>
      </c>
      <c r="HA37" s="26">
        <f t="shared" ref="HA37" si="224">GZ37+HA35-HA36</f>
        <v>121405.30531732418</v>
      </c>
      <c r="HB37" s="26">
        <f t="shared" ref="HB37" si="225">HA37+HB35-HB36</f>
        <v>121405.30531732418</v>
      </c>
      <c r="HC37" s="26">
        <f t="shared" ref="HC37" si="226">HB37+HC35-HC36</f>
        <v>121405.30531732418</v>
      </c>
      <c r="HD37" s="26">
        <f t="shared" ref="HD37" si="227">HC37+HD35-HD36</f>
        <v>121405.30531732418</v>
      </c>
      <c r="HE37" s="26">
        <f t="shared" ref="HE37" si="228">HD37+HE35-HE36</f>
        <v>121405.30531732418</v>
      </c>
      <c r="HF37" s="26">
        <f t="shared" ref="HF37" si="229">HE37+HF35-HF36</f>
        <v>121405.30531732418</v>
      </c>
      <c r="HG37" s="26">
        <f t="shared" ref="HG37" si="230">HF37+HG35-HG36</f>
        <v>61370.999999999993</v>
      </c>
      <c r="HH37" s="26">
        <f t="shared" ref="HH37" si="231">HG37+HH35-HH36</f>
        <v>411371</v>
      </c>
      <c r="HI37" s="26">
        <f t="shared" ref="HI37" si="232">HH37+HI35-HI36</f>
        <v>411371</v>
      </c>
      <c r="HJ37" s="26">
        <f t="shared" ref="HJ37" si="233">HI37+HJ35-HJ36</f>
        <v>411371</v>
      </c>
      <c r="HK37" s="26">
        <f t="shared" ref="HK37" si="234">HJ37+HK35-HK36</f>
        <v>351336.69468267582</v>
      </c>
      <c r="HL37" s="26">
        <f t="shared" ref="HL37" si="235">HK37+HL35-HL36</f>
        <v>351336.69468267582</v>
      </c>
      <c r="HM37" s="26">
        <f t="shared" ref="HM37" si="236">HL37+HM35-HM36</f>
        <v>351336.69468267582</v>
      </c>
      <c r="HN37" s="26">
        <f t="shared" ref="HN37" si="237">HM37+HN35-HN36</f>
        <v>351336.69468267582</v>
      </c>
      <c r="HO37" s="26">
        <f t="shared" ref="HO37" si="238">HN37+HO35-HO36</f>
        <v>351336.69468267582</v>
      </c>
      <c r="HP37" s="26">
        <f t="shared" ref="HP37" si="239">HO37+HP35-HP36</f>
        <v>351336.69468267582</v>
      </c>
      <c r="HQ37" s="26">
        <f t="shared" ref="HQ37" si="240">HP37+HQ35-HQ36</f>
        <v>351336.69468267582</v>
      </c>
      <c r="HR37" s="26">
        <f t="shared" ref="HR37" si="241">HQ37+HR35-HR36</f>
        <v>351336.69468267582</v>
      </c>
      <c r="HS37" s="26">
        <f t="shared" ref="HS37" si="242">HR37+HS35-HS36</f>
        <v>351336.69468267582</v>
      </c>
      <c r="HT37" s="26">
        <f t="shared" ref="HT37" si="243">HS37+HT35-HT36</f>
        <v>351336.69468267582</v>
      </c>
      <c r="HU37" s="22">
        <f t="shared" ref="HU37" si="244">COUNTIF(GZ37:HT37,"&lt;0")</f>
        <v>0</v>
      </c>
      <c r="HV37" s="25" t="s">
        <v>2545</v>
      </c>
      <c r="HW37" t="str">
        <f>DIM_BILL[[#This Row],[Tipo]]</f>
        <v>MATERIA PRIMA</v>
      </c>
    </row>
    <row r="38" spans="1:231" x14ac:dyDescent="0.3">
      <c r="A38" s="17" t="s">
        <v>12</v>
      </c>
      <c r="B38">
        <v>60</v>
      </c>
      <c r="AR38">
        <v>60.03087478559177</v>
      </c>
      <c r="AS38">
        <v>30</v>
      </c>
      <c r="GR38" s="17" t="s">
        <v>13</v>
      </c>
      <c r="GS38" s="17">
        <v>3</v>
      </c>
      <c r="GT38" s="17" t="s">
        <v>1796</v>
      </c>
      <c r="GU38" s="17" t="s">
        <v>1793</v>
      </c>
      <c r="GV38" s="17">
        <f>SUMIF(FACT_A1[cve_prod],DIM_BILL[[#This Row],[CODIGO]],FACT_A1[Existencia])</f>
        <v>0</v>
      </c>
      <c r="GW38" s="17">
        <f>SUMIF(FACT_A2[cve_prod],DIM_BILL[[#This Row],[CODIGO]],FACT_A2[Existencia])</f>
        <v>271166.8</v>
      </c>
      <c r="GX38" s="17"/>
      <c r="GY38" s="16" t="s">
        <v>2220</v>
      </c>
      <c r="GZ38" s="15">
        <f>SUMIFS(POs[saldo],POs[cve_prod],DIM_BILL[[#This Row],[CODIGO]],POs[status],$GY38,POs[f_ent],GZ$1)</f>
        <v>0</v>
      </c>
      <c r="HA38" s="15">
        <f>SUMIFS(POs[saldo],POs[cve_prod],DIM_BILL[[#This Row],[CODIGO]],POs[status],$GY38,POs[f_ent],HA$1)</f>
        <v>0</v>
      </c>
      <c r="HB38" s="15">
        <f>SUMIFS(POs[saldo],POs[cve_prod],DIM_BILL[[#This Row],[CODIGO]],POs[status],$GY38,POs[f_ent],HB$1)</f>
        <v>0</v>
      </c>
      <c r="HC38" s="15">
        <f>SUMIFS(POs[saldo],POs[cve_prod],DIM_BILL[[#This Row],[CODIGO]],POs[status],$GY38,POs[f_ent],HC$1)</f>
        <v>0</v>
      </c>
      <c r="HD38" s="15">
        <f>SUMIFS(POs[saldo],POs[cve_prod],DIM_BILL[[#This Row],[CODIGO]],POs[status],$GY38,POs[f_ent],HD$1)</f>
        <v>0</v>
      </c>
      <c r="HE38" s="15">
        <f>SUMIFS(POs[saldo],POs[cve_prod],DIM_BILL[[#This Row],[CODIGO]],POs[status],$GY38,POs[f_ent],HE$1)</f>
        <v>0</v>
      </c>
      <c r="HF38" s="15">
        <f>SUMIFS(POs[saldo],POs[cve_prod],DIM_BILL[[#This Row],[CODIGO]],POs[status],$GY38,POs[Semana],WEEKNUM(HF$1))</f>
        <v>0</v>
      </c>
      <c r="HG38" s="15">
        <f>SUMIFS(POs[saldo],POs[cve_prod],DIM_BILL[[#This Row],[CODIGO]],POs[status],$GY38,POs[Semana],WEEKNUM(HG$1))</f>
        <v>750000</v>
      </c>
      <c r="HH38" s="15">
        <f>SUMIFS(POs[saldo],POs[cve_prod],DIM_BILL[[#This Row],[CODIGO]],POs[status],$GY38,POs[Semana],WEEKNUM(HH$1))</f>
        <v>0</v>
      </c>
      <c r="HI38" s="15">
        <f>SUMIFS(POs[saldo],POs[cve_prod],DIM_BILL[[#This Row],[CODIGO]],POs[status],$GY38,POs[Semana],WEEKNUM(HI$1))</f>
        <v>0</v>
      </c>
      <c r="HJ38" s="15">
        <f>SUMIFS(POs[saldo],POs[cve_prod],DIM_BILL[[#This Row],[CODIGO]],POs[status],$GY38,POs[Semana],WEEKNUM(HJ$1))</f>
        <v>0</v>
      </c>
      <c r="HK38" s="15">
        <f>SUMIFS(POs[saldo],POs[cve_prod],DIM_BILL[[#This Row],[CODIGO]],POs[status],$GY38,POs[Semana],WEEKNUM(HK$1))</f>
        <v>0</v>
      </c>
      <c r="HL38" s="15">
        <f>SUMIFS(POs[saldo],POs[cve_prod],DIM_BILL[[#This Row],[CODIGO]],POs[status],$GY38,POs[Semana],WEEKNUM(HL$1))</f>
        <v>0</v>
      </c>
      <c r="HM38" s="15">
        <f>SUMIFS(POs[saldo],POs[cve_prod],DIM_BILL[[#This Row],[CODIGO]],POs[status],$GY38,POs[Semana],WEEKNUM(HM$1))</f>
        <v>0</v>
      </c>
      <c r="HN38" s="15">
        <f>SUMIFS(POs[saldo],POs[cve_prod],DIM_BILL[[#This Row],[CODIGO]],POs[status],$GY38,POs[Semana],WEEKNUM(HN$1))</f>
        <v>0</v>
      </c>
      <c r="HO38" s="15">
        <f>SUMIFS(POs[saldo],POs[cve_prod],DIM_BILL[[#This Row],[CODIGO]],POs[status],$GY38,POs[Semana],WEEKNUM(HO$1))</f>
        <v>0</v>
      </c>
      <c r="HP38" s="15">
        <f>SUMIFS(POs[saldo],POs[cve_prod],DIM_BILL[[#This Row],[CODIGO]],POs[status],$GY38,POs[Semana],WEEKNUM(HP$1))</f>
        <v>0</v>
      </c>
      <c r="HQ38" s="15">
        <f>SUMIFS(POs[saldo],POs[cve_prod],DIM_BILL[[#This Row],[CODIGO]],POs[status],$GY38,POs[Semana],WEEKNUM(HQ$1))</f>
        <v>0</v>
      </c>
      <c r="HR38" s="15">
        <f>SUMIFS(POs[saldo],POs[cve_prod],DIM_BILL[[#This Row],[CODIGO]],POs[status],$GY38,POs[Semana],WEEKNUM(HR$1))</f>
        <v>0</v>
      </c>
      <c r="HS38" s="15">
        <f>SUMIFS(POs[saldo],POs[cve_prod],DIM_BILL[[#This Row],[CODIGO]],POs[status],$GY38,POs[Semana],WEEKNUM(HS$1))</f>
        <v>0</v>
      </c>
      <c r="HT38" s="15">
        <f>SUMIFS(POs[saldo],POs[cve_prod],DIM_BILL[[#This Row],[CODIGO]],POs[status],$GY38,POs[Semana],WEEKNUM(HT$1))</f>
        <v>0</v>
      </c>
      <c r="HU38" s="21"/>
      <c r="HV38" s="25"/>
      <c r="HW38" t="str">
        <f>DIM_BILL[[#This Row],[Tipo]]</f>
        <v>MATERIA PRIMA</v>
      </c>
    </row>
    <row r="39" spans="1:231" x14ac:dyDescent="0.3">
      <c r="A39" s="17" t="s">
        <v>12</v>
      </c>
      <c r="B39">
        <v>60</v>
      </c>
      <c r="AR39">
        <v>60.03087478559177</v>
      </c>
      <c r="AS39">
        <v>30</v>
      </c>
      <c r="GR39" s="17" t="s">
        <v>13</v>
      </c>
      <c r="GS39" s="17">
        <v>3</v>
      </c>
      <c r="GT39" s="17" t="s">
        <v>1796</v>
      </c>
      <c r="GU39" s="17" t="s">
        <v>1793</v>
      </c>
      <c r="GV39" s="17">
        <f>SUMIF(FACT_A1[cve_prod],DIM_BILL[[#This Row],[CODIGO]],FACT_A1[Existencia])</f>
        <v>0</v>
      </c>
      <c r="GW39" s="17">
        <f>SUMIF(FACT_A2[cve_prod],DIM_BILL[[#This Row],[CODIGO]],FACT_A2[Existencia])</f>
        <v>271166.8</v>
      </c>
      <c r="GX39" s="17"/>
      <c r="GY39" s="16" t="s">
        <v>2221</v>
      </c>
      <c r="GZ39" s="24">
        <f>SUMPRODUCT($B39:$GQ39,INDEX(PLAN_PRODUCCION!$B$4:$GQ$24,COLUMN()-COLUMN($GZ$1)+1,0))</f>
        <v>694443.97255574609</v>
      </c>
      <c r="HA39" s="24">
        <f>SUMPRODUCT($B39:$GQ39,INDEX(PLAN_PRODUCCION!$B$4:$GQ$24,COLUMN()-COLUMN($GZ$1)+1,0))</f>
        <v>0</v>
      </c>
      <c r="HB39" s="24">
        <f>SUMPRODUCT($B39:$GQ39,INDEX(PLAN_PRODUCCION!$B$4:$GQ$24,COLUMN()-COLUMN($GZ$1)+1,0))</f>
        <v>0</v>
      </c>
      <c r="HC39" s="24">
        <f>SUMPRODUCT($B39:$GQ39,INDEX(PLAN_PRODUCCION!$B$4:$GQ$24,COLUMN()-COLUMN($GZ$1)+1,0))</f>
        <v>0</v>
      </c>
      <c r="HD39" s="24">
        <f>SUMPRODUCT($B39:$GQ39,INDEX(PLAN_PRODUCCION!$B$4:$GQ$24,COLUMN()-COLUMN($GZ$1)+1,0))</f>
        <v>0</v>
      </c>
      <c r="HE39" s="24">
        <f>SUMPRODUCT($B39:$GQ39,INDEX(PLAN_PRODUCCION!$B$4:$GQ$24,COLUMN()-COLUMN($GZ$1)+1,0))</f>
        <v>0</v>
      </c>
      <c r="HF39" s="24">
        <f>SUMPRODUCT($B39:$GQ39,INDEX(PLAN_PRODUCCION!$B$4:$GQ$24,COLUMN()-COLUMN($GZ$1)+1,0))</f>
        <v>0</v>
      </c>
      <c r="HG39" s="24">
        <f>SUMPRODUCT($B39:$GQ39,INDEX(PLAN_PRODUCCION!$B$4:$GQ$24,COLUMN()-COLUMN($GZ$1)+1,0))</f>
        <v>258132.76157804462</v>
      </c>
      <c r="HH39" s="24">
        <f>SUMPRODUCT($B39:$GQ39,INDEX(PLAN_PRODUCCION!$B$4:$GQ$24,COLUMN()-COLUMN($GZ$1)+1,0))</f>
        <v>0</v>
      </c>
      <c r="HI39" s="24">
        <f>SUMPRODUCT($B39:$GQ39,INDEX(PLAN_PRODUCCION!$B$4:$GQ$24,COLUMN()-COLUMN($GZ$1)+1,0))</f>
        <v>0</v>
      </c>
      <c r="HJ39" s="24">
        <f>SUMPRODUCT($B39:$GQ39,INDEX(PLAN_PRODUCCION!$B$4:$GQ$24,COLUMN()-COLUMN($GZ$1)+1,0))</f>
        <v>0</v>
      </c>
      <c r="HK39" s="24">
        <f>SUMPRODUCT($B39:$GQ39,INDEX(PLAN_PRODUCCION!$B$4:$GQ$24,COLUMN()-COLUMN($GZ$1)+1,0))</f>
        <v>240123.49914236707</v>
      </c>
      <c r="HL39" s="24">
        <f>SUMPRODUCT($B39:$GQ39,INDEX(PLAN_PRODUCCION!$B$4:$GQ$24,COLUMN()-COLUMN($GZ$1)+1,0))</f>
        <v>0</v>
      </c>
      <c r="HM39" s="24">
        <f>SUMPRODUCT($B39:$GQ39,INDEX(PLAN_PRODUCCION!$B$4:$GQ$24,COLUMN()-COLUMN($GZ$1)+1,0))</f>
        <v>0</v>
      </c>
      <c r="HN39" s="24">
        <f>SUMPRODUCT($B39:$GQ39,INDEX(PLAN_PRODUCCION!$B$4:$GQ$24,COLUMN()-COLUMN($GZ$1)+1,0))</f>
        <v>0</v>
      </c>
      <c r="HO39" s="24">
        <f>SUMPRODUCT($B39:$GQ39,INDEX(PLAN_PRODUCCION!$B$4:$GQ$24,COLUMN()-COLUMN($GZ$1)+1,0))</f>
        <v>240123.49914236707</v>
      </c>
      <c r="HP39" s="24">
        <f>SUMPRODUCT($B39:$GQ39,INDEX(PLAN_PRODUCCION!$B$4:$GQ$24,COLUMN()-COLUMN($GZ$1)+1,0))</f>
        <v>0</v>
      </c>
      <c r="HQ39" s="24">
        <f>SUMPRODUCT($B39:$GQ39,INDEX(PLAN_PRODUCCION!$B$4:$GQ$24,COLUMN()-COLUMN($GZ$1)+1,0))</f>
        <v>0</v>
      </c>
      <c r="HR39" s="24">
        <f>SUMPRODUCT($B39:$GQ39,INDEX(PLAN_PRODUCCION!$B$4:$GQ$24,COLUMN()-COLUMN($GZ$1)+1,0))</f>
        <v>0</v>
      </c>
      <c r="HS39" s="24">
        <f>SUMPRODUCT($B39:$GQ39,INDEX(PLAN_PRODUCCION!$B$4:$GQ$24,COLUMN()-COLUMN($GZ$1)+1,0))</f>
        <v>240123.49914236707</v>
      </c>
      <c r="HT39" s="24">
        <f>SUMPRODUCT($B39:$GQ39,INDEX(PLAN_PRODUCCION!$B$4:$GQ$24,COLUMN()-COLUMN($GZ$1)+1,0))</f>
        <v>0</v>
      </c>
      <c r="HU39" s="21"/>
      <c r="HV39" s="25"/>
      <c r="HW39" t="str">
        <f>DIM_BILL[[#This Row],[Tipo]]</f>
        <v>MATERIA PRIMA</v>
      </c>
    </row>
    <row r="40" spans="1:231" x14ac:dyDescent="0.3">
      <c r="A40" s="18" t="s">
        <v>12</v>
      </c>
      <c r="B40">
        <v>60</v>
      </c>
      <c r="AR40">
        <v>60.03087478559177</v>
      </c>
      <c r="AS40">
        <v>30</v>
      </c>
      <c r="GR40" s="18" t="s">
        <v>13</v>
      </c>
      <c r="GS40" s="18">
        <v>3</v>
      </c>
      <c r="GT40" s="18" t="s">
        <v>1796</v>
      </c>
      <c r="GU40" s="18" t="s">
        <v>1793</v>
      </c>
      <c r="GV40" s="18">
        <f>SUMIF(FACT_A1[cve_prod],DIM_BILL[[#This Row],[CODIGO]],FACT_A1[Existencia])</f>
        <v>0</v>
      </c>
      <c r="GW40" s="18">
        <f>SUMIF(FACT_A2[cve_prod],DIM_BILL[[#This Row],[CODIGO]],FACT_A2[Existencia])</f>
        <v>271166.8</v>
      </c>
      <c r="GX40" s="18"/>
      <c r="GY40" s="16" t="s">
        <v>2222</v>
      </c>
      <c r="GZ40" s="26">
        <f t="shared" ref="GZ40" si="245">GV40+GW40+GX40+GZ38-GZ39</f>
        <v>-423277.1725557461</v>
      </c>
      <c r="HA40" s="26">
        <f t="shared" ref="HA40" si="246">GZ40+HA38-HA39</f>
        <v>-423277.1725557461</v>
      </c>
      <c r="HB40" s="26">
        <f t="shared" ref="HB40" si="247">HA40+HB38-HB39</f>
        <v>-423277.1725557461</v>
      </c>
      <c r="HC40" s="26">
        <f t="shared" ref="HC40" si="248">HB40+HC38-HC39</f>
        <v>-423277.1725557461</v>
      </c>
      <c r="HD40" s="26">
        <f t="shared" ref="HD40" si="249">HC40+HD38-HD39</f>
        <v>-423277.1725557461</v>
      </c>
      <c r="HE40" s="26">
        <f t="shared" ref="HE40" si="250">HD40+HE38-HE39</f>
        <v>-423277.1725557461</v>
      </c>
      <c r="HF40" s="26">
        <f t="shared" ref="HF40" si="251">HE40+HF38-HF39</f>
        <v>-423277.1725557461</v>
      </c>
      <c r="HG40" s="26">
        <f t="shared" ref="HG40" si="252">HF40+HG38-HG39</f>
        <v>68590.065866209276</v>
      </c>
      <c r="HH40" s="26">
        <f t="shared" ref="HH40" si="253">HG40+HH38-HH39</f>
        <v>68590.065866209276</v>
      </c>
      <c r="HI40" s="26">
        <f t="shared" ref="HI40" si="254">HH40+HI38-HI39</f>
        <v>68590.065866209276</v>
      </c>
      <c r="HJ40" s="26">
        <f t="shared" ref="HJ40" si="255">HI40+HJ38-HJ39</f>
        <v>68590.065866209276</v>
      </c>
      <c r="HK40" s="26">
        <f t="shared" ref="HK40" si="256">HJ40+HK38-HK39</f>
        <v>-171533.4332761578</v>
      </c>
      <c r="HL40" s="26">
        <f t="shared" ref="HL40" si="257">HK40+HL38-HL39</f>
        <v>-171533.4332761578</v>
      </c>
      <c r="HM40" s="26">
        <f t="shared" ref="HM40" si="258">HL40+HM38-HM39</f>
        <v>-171533.4332761578</v>
      </c>
      <c r="HN40" s="26">
        <f t="shared" ref="HN40" si="259">HM40+HN38-HN39</f>
        <v>-171533.4332761578</v>
      </c>
      <c r="HO40" s="26">
        <f t="shared" ref="HO40" si="260">HN40+HO38-HO39</f>
        <v>-411656.93241852487</v>
      </c>
      <c r="HP40" s="26">
        <f t="shared" ref="HP40" si="261">HO40+HP38-HP39</f>
        <v>-411656.93241852487</v>
      </c>
      <c r="HQ40" s="26">
        <f t="shared" ref="HQ40" si="262">HP40+HQ38-HQ39</f>
        <v>-411656.93241852487</v>
      </c>
      <c r="HR40" s="26">
        <f t="shared" ref="HR40" si="263">HQ40+HR38-HR39</f>
        <v>-411656.93241852487</v>
      </c>
      <c r="HS40" s="26">
        <f t="shared" ref="HS40" si="264">HR40+HS38-HS39</f>
        <v>-651780.43156089191</v>
      </c>
      <c r="HT40" s="26">
        <f t="shared" ref="HT40" si="265">HS40+HT38-HT39</f>
        <v>-651780.43156089191</v>
      </c>
      <c r="HU40" s="22">
        <f t="shared" ref="HU40" si="266">COUNTIF(GZ40:HT40,"&lt;0")</f>
        <v>17</v>
      </c>
      <c r="HV40" s="25"/>
      <c r="HW40" t="str">
        <f>DIM_BILL[[#This Row],[Tipo]]</f>
        <v>MATERIA PRIMA</v>
      </c>
    </row>
    <row r="41" spans="1:231" x14ac:dyDescent="0.3">
      <c r="A41" s="17" t="s">
        <v>33</v>
      </c>
      <c r="C41">
        <v>60</v>
      </c>
      <c r="GR41" s="17" t="s">
        <v>34</v>
      </c>
      <c r="GS41" s="17">
        <v>2</v>
      </c>
      <c r="GT41" s="17" t="s">
        <v>1791</v>
      </c>
      <c r="GU41" s="17" t="s">
        <v>1791</v>
      </c>
      <c r="GV41" s="17">
        <f>SUMIF(FACT_A1[cve_prod],DIM_BILL[[#This Row],[CODIGO]],FACT_A1[Existencia])</f>
        <v>0</v>
      </c>
      <c r="GW41" s="17">
        <f>SUMIF(FACT_A2[cve_prod],DIM_BILL[[#This Row],[CODIGO]],FACT_A2[Existencia])</f>
        <v>21340</v>
      </c>
      <c r="GX41" s="17"/>
      <c r="GY41" s="16" t="s">
        <v>2220</v>
      </c>
      <c r="GZ41" s="15">
        <f>SUMIFS(POs[saldo],POs[cve_prod],DIM_BILL[[#This Row],[CODIGO]],POs[status],$GY41,POs[f_ent],GZ$1)</f>
        <v>0</v>
      </c>
      <c r="HA41" s="15">
        <f>SUMIFS(POs[saldo],POs[cve_prod],DIM_BILL[[#This Row],[CODIGO]],POs[status],$GY41,POs[f_ent],HA$1)</f>
        <v>0</v>
      </c>
      <c r="HB41" s="15">
        <f>SUMIFS(POs[saldo],POs[cve_prod],DIM_BILL[[#This Row],[CODIGO]],POs[status],$GY41,POs[f_ent],HB$1)</f>
        <v>0</v>
      </c>
      <c r="HC41" s="15">
        <f>SUMIFS(POs[saldo],POs[cve_prod],DIM_BILL[[#This Row],[CODIGO]],POs[status],$GY41,POs[f_ent],HC$1)</f>
        <v>0</v>
      </c>
      <c r="HD41" s="15">
        <f>SUMIFS(POs[saldo],POs[cve_prod],DIM_BILL[[#This Row],[CODIGO]],POs[status],$GY41,POs[f_ent],HD$1)</f>
        <v>0</v>
      </c>
      <c r="HE41" s="15">
        <f>SUMIFS(POs[saldo],POs[cve_prod],DIM_BILL[[#This Row],[CODIGO]],POs[status],$GY41,POs[f_ent],HE$1)</f>
        <v>0</v>
      </c>
      <c r="HF41" s="15">
        <f>SUMIFS(POs[saldo],POs[cve_prod],DIM_BILL[[#This Row],[CODIGO]],POs[status],$GY41,POs[Semana],WEEKNUM(HF$1))</f>
        <v>0</v>
      </c>
      <c r="HG41" s="15">
        <f>SUMIFS(POs[saldo],POs[cve_prod],DIM_BILL[[#This Row],[CODIGO]],POs[status],$GY41,POs[Semana],WEEKNUM(HG$1))</f>
        <v>0</v>
      </c>
      <c r="HH41" s="15">
        <f>SUMIFS(POs[saldo],POs[cve_prod],DIM_BILL[[#This Row],[CODIGO]],POs[status],$GY41,POs[Semana],WEEKNUM(HH$1))</f>
        <v>0</v>
      </c>
      <c r="HI41" s="15">
        <f>SUMIFS(POs[saldo],POs[cve_prod],DIM_BILL[[#This Row],[CODIGO]],POs[status],$GY41,POs[Semana],WEEKNUM(HI$1))</f>
        <v>0</v>
      </c>
      <c r="HJ41" s="15">
        <f>SUMIFS(POs[saldo],POs[cve_prod],DIM_BILL[[#This Row],[CODIGO]],POs[status],$GY41,POs[Semana],WEEKNUM(HJ$1))</f>
        <v>0</v>
      </c>
      <c r="HK41" s="15">
        <f>SUMIFS(POs[saldo],POs[cve_prod],DIM_BILL[[#This Row],[CODIGO]],POs[status],$GY41,POs[Semana],WEEKNUM(HK$1))</f>
        <v>0</v>
      </c>
      <c r="HL41" s="15">
        <f>SUMIFS(POs[saldo],POs[cve_prod],DIM_BILL[[#This Row],[CODIGO]],POs[status],$GY41,POs[Semana],WEEKNUM(HL$1))</f>
        <v>0</v>
      </c>
      <c r="HM41" s="15">
        <f>SUMIFS(POs[saldo],POs[cve_prod],DIM_BILL[[#This Row],[CODIGO]],POs[status],$GY41,POs[Semana],WEEKNUM(HM$1))</f>
        <v>0</v>
      </c>
      <c r="HN41" s="15">
        <f>SUMIFS(POs[saldo],POs[cve_prod],DIM_BILL[[#This Row],[CODIGO]],POs[status],$GY41,POs[Semana],WEEKNUM(HN$1))</f>
        <v>0</v>
      </c>
      <c r="HO41" s="15">
        <f>SUMIFS(POs[saldo],POs[cve_prod],DIM_BILL[[#This Row],[CODIGO]],POs[status],$GY41,POs[Semana],WEEKNUM(HO$1))</f>
        <v>0</v>
      </c>
      <c r="HP41" s="15">
        <f>SUMIFS(POs[saldo],POs[cve_prod],DIM_BILL[[#This Row],[CODIGO]],POs[status],$GY41,POs[Semana],WEEKNUM(HP$1))</f>
        <v>0</v>
      </c>
      <c r="HQ41" s="15">
        <f>SUMIFS(POs[saldo],POs[cve_prod],DIM_BILL[[#This Row],[CODIGO]],POs[status],$GY41,POs[Semana],WEEKNUM(HQ$1))</f>
        <v>0</v>
      </c>
      <c r="HR41" s="15">
        <f>SUMIFS(POs[saldo],POs[cve_prod],DIM_BILL[[#This Row],[CODIGO]],POs[status],$GY41,POs[Semana],WEEKNUM(HR$1))</f>
        <v>0</v>
      </c>
      <c r="HS41" s="15">
        <f>SUMIFS(POs[saldo],POs[cve_prod],DIM_BILL[[#This Row],[CODIGO]],POs[status],$GY41,POs[Semana],WEEKNUM(HS$1))</f>
        <v>0</v>
      </c>
      <c r="HT41" s="15">
        <f>SUMIFS(POs[saldo],POs[cve_prod],DIM_BILL[[#This Row],[CODIGO]],POs[status],$GY41,POs[Semana],WEEKNUM(HT$1))</f>
        <v>0</v>
      </c>
      <c r="HU41" s="21"/>
      <c r="HV41" s="25"/>
      <c r="HW41" t="str">
        <f>DIM_BILL[[#This Row],[Tipo]]</f>
        <v/>
      </c>
    </row>
    <row r="42" spans="1:231" x14ac:dyDescent="0.3">
      <c r="A42" s="17" t="s">
        <v>33</v>
      </c>
      <c r="C42">
        <v>60</v>
      </c>
      <c r="GR42" s="17" t="s">
        <v>34</v>
      </c>
      <c r="GS42" s="17">
        <v>2</v>
      </c>
      <c r="GT42" s="17" t="s">
        <v>1791</v>
      </c>
      <c r="GU42" s="17" t="s">
        <v>1791</v>
      </c>
      <c r="GV42" s="17">
        <f>SUMIF(FACT_A1[cve_prod],DIM_BILL[[#This Row],[CODIGO]],FACT_A1[Existencia])</f>
        <v>0</v>
      </c>
      <c r="GW42" s="17">
        <f>SUMIF(FACT_A2[cve_prod],DIM_BILL[[#This Row],[CODIGO]],FACT_A2[Existencia])</f>
        <v>21340</v>
      </c>
      <c r="GX42" s="17"/>
      <c r="GY42" s="16" t="s">
        <v>2221</v>
      </c>
      <c r="GZ42" s="24">
        <f>SUMPRODUCT($B42:$GQ42,INDEX(PLAN_PRODUCCION!$B$4:$GQ$24,COLUMN()-COLUMN($GZ$1)+1,0))</f>
        <v>0</v>
      </c>
      <c r="HA42" s="24">
        <f>SUMPRODUCT($B42:$GQ42,INDEX(PLAN_PRODUCCION!$B$4:$GQ$24,COLUMN()-COLUMN($GZ$1)+1,0))</f>
        <v>0</v>
      </c>
      <c r="HB42" s="24">
        <f>SUMPRODUCT($B42:$GQ42,INDEX(PLAN_PRODUCCION!$B$4:$GQ$24,COLUMN()-COLUMN($GZ$1)+1,0))</f>
        <v>0</v>
      </c>
      <c r="HC42" s="24">
        <f>SUMPRODUCT($B42:$GQ42,INDEX(PLAN_PRODUCCION!$B$4:$GQ$24,COLUMN()-COLUMN($GZ$1)+1,0))</f>
        <v>0</v>
      </c>
      <c r="HD42" s="24">
        <f>SUMPRODUCT($B42:$GQ42,INDEX(PLAN_PRODUCCION!$B$4:$GQ$24,COLUMN()-COLUMN($GZ$1)+1,0))</f>
        <v>0</v>
      </c>
      <c r="HE42" s="24">
        <f>SUMPRODUCT($B42:$GQ42,INDEX(PLAN_PRODUCCION!$B$4:$GQ$24,COLUMN()-COLUMN($GZ$1)+1,0))</f>
        <v>0</v>
      </c>
      <c r="HF42" s="24">
        <f>SUMPRODUCT($B42:$GQ42,INDEX(PLAN_PRODUCCION!$B$4:$GQ$24,COLUMN()-COLUMN($GZ$1)+1,0))</f>
        <v>0</v>
      </c>
      <c r="HG42" s="24">
        <f>SUMPRODUCT($B42:$GQ42,INDEX(PLAN_PRODUCCION!$B$4:$GQ$24,COLUMN()-COLUMN($GZ$1)+1,0))</f>
        <v>0</v>
      </c>
      <c r="HH42" s="24">
        <f>SUMPRODUCT($B42:$GQ42,INDEX(PLAN_PRODUCCION!$B$4:$GQ$24,COLUMN()-COLUMN($GZ$1)+1,0))</f>
        <v>0</v>
      </c>
      <c r="HI42" s="24">
        <f>SUMPRODUCT($B42:$GQ42,INDEX(PLAN_PRODUCCION!$B$4:$GQ$24,COLUMN()-COLUMN($GZ$1)+1,0))</f>
        <v>0</v>
      </c>
      <c r="HJ42" s="24">
        <f>SUMPRODUCT($B42:$GQ42,INDEX(PLAN_PRODUCCION!$B$4:$GQ$24,COLUMN()-COLUMN($GZ$1)+1,0))</f>
        <v>0</v>
      </c>
      <c r="HK42" s="24">
        <f>SUMPRODUCT($B42:$GQ42,INDEX(PLAN_PRODUCCION!$B$4:$GQ$24,COLUMN()-COLUMN($GZ$1)+1,0))</f>
        <v>0</v>
      </c>
      <c r="HL42" s="24">
        <f>SUMPRODUCT($B42:$GQ42,INDEX(PLAN_PRODUCCION!$B$4:$GQ$24,COLUMN()-COLUMN($GZ$1)+1,0))</f>
        <v>0</v>
      </c>
      <c r="HM42" s="24">
        <f>SUMPRODUCT($B42:$GQ42,INDEX(PLAN_PRODUCCION!$B$4:$GQ$24,COLUMN()-COLUMN($GZ$1)+1,0))</f>
        <v>0</v>
      </c>
      <c r="HN42" s="24">
        <f>SUMPRODUCT($B42:$GQ42,INDEX(PLAN_PRODUCCION!$B$4:$GQ$24,COLUMN()-COLUMN($GZ$1)+1,0))</f>
        <v>0</v>
      </c>
      <c r="HO42" s="24">
        <f>SUMPRODUCT($B42:$GQ42,INDEX(PLAN_PRODUCCION!$B$4:$GQ$24,COLUMN()-COLUMN($GZ$1)+1,0))</f>
        <v>0</v>
      </c>
      <c r="HP42" s="24">
        <f>SUMPRODUCT($B42:$GQ42,INDEX(PLAN_PRODUCCION!$B$4:$GQ$24,COLUMN()-COLUMN($GZ$1)+1,0))</f>
        <v>0</v>
      </c>
      <c r="HQ42" s="24">
        <f>SUMPRODUCT($B42:$GQ42,INDEX(PLAN_PRODUCCION!$B$4:$GQ$24,COLUMN()-COLUMN($GZ$1)+1,0))</f>
        <v>0</v>
      </c>
      <c r="HR42" s="24">
        <f>SUMPRODUCT($B42:$GQ42,INDEX(PLAN_PRODUCCION!$B$4:$GQ$24,COLUMN()-COLUMN($GZ$1)+1,0))</f>
        <v>0</v>
      </c>
      <c r="HS42" s="24">
        <f>SUMPRODUCT($B42:$GQ42,INDEX(PLAN_PRODUCCION!$B$4:$GQ$24,COLUMN()-COLUMN($GZ$1)+1,0))</f>
        <v>0</v>
      </c>
      <c r="HT42" s="24">
        <f>SUMPRODUCT($B42:$GQ42,INDEX(PLAN_PRODUCCION!$B$4:$GQ$24,COLUMN()-COLUMN($GZ$1)+1,0))</f>
        <v>0</v>
      </c>
      <c r="HU42" s="21"/>
      <c r="HV42" s="25"/>
      <c r="HW42" t="str">
        <f>DIM_BILL[[#This Row],[Tipo]]</f>
        <v/>
      </c>
    </row>
    <row r="43" spans="1:231" x14ac:dyDescent="0.3">
      <c r="A43" s="18" t="s">
        <v>33</v>
      </c>
      <c r="C43">
        <v>60</v>
      </c>
      <c r="GR43" s="18" t="s">
        <v>34</v>
      </c>
      <c r="GS43" s="18">
        <v>2</v>
      </c>
      <c r="GT43" s="18" t="s">
        <v>1791</v>
      </c>
      <c r="GU43" s="18" t="s">
        <v>1791</v>
      </c>
      <c r="GV43" s="18">
        <f>SUMIF(FACT_A1[cve_prod],DIM_BILL[[#This Row],[CODIGO]],FACT_A1[Existencia])</f>
        <v>0</v>
      </c>
      <c r="GW43" s="18">
        <f>SUMIF(FACT_A2[cve_prod],DIM_BILL[[#This Row],[CODIGO]],FACT_A2[Existencia])</f>
        <v>21340</v>
      </c>
      <c r="GX43" s="18"/>
      <c r="GY43" s="16" t="s">
        <v>2222</v>
      </c>
      <c r="GZ43" s="26">
        <f t="shared" ref="GZ43" si="267">GV43+GW43+GX43+GZ41-GZ42</f>
        <v>21340</v>
      </c>
      <c r="HA43" s="26">
        <f t="shared" ref="HA43" si="268">GZ43+HA41-HA42</f>
        <v>21340</v>
      </c>
      <c r="HB43" s="26">
        <f t="shared" ref="HB43" si="269">HA43+HB41-HB42</f>
        <v>21340</v>
      </c>
      <c r="HC43" s="26">
        <f t="shared" ref="HC43" si="270">HB43+HC41-HC42</f>
        <v>21340</v>
      </c>
      <c r="HD43" s="26">
        <f t="shared" ref="HD43" si="271">HC43+HD41-HD42</f>
        <v>21340</v>
      </c>
      <c r="HE43" s="26">
        <f t="shared" ref="HE43" si="272">HD43+HE41-HE42</f>
        <v>21340</v>
      </c>
      <c r="HF43" s="26">
        <f t="shared" ref="HF43" si="273">HE43+HF41-HF42</f>
        <v>21340</v>
      </c>
      <c r="HG43" s="26">
        <f t="shared" ref="HG43" si="274">HF43+HG41-HG42</f>
        <v>21340</v>
      </c>
      <c r="HH43" s="26">
        <f t="shared" ref="HH43" si="275">HG43+HH41-HH42</f>
        <v>21340</v>
      </c>
      <c r="HI43" s="26">
        <f t="shared" ref="HI43" si="276">HH43+HI41-HI42</f>
        <v>21340</v>
      </c>
      <c r="HJ43" s="26">
        <f t="shared" ref="HJ43" si="277">HI43+HJ41-HJ42</f>
        <v>21340</v>
      </c>
      <c r="HK43" s="26">
        <f t="shared" ref="HK43" si="278">HJ43+HK41-HK42</f>
        <v>21340</v>
      </c>
      <c r="HL43" s="26">
        <f t="shared" ref="HL43" si="279">HK43+HL41-HL42</f>
        <v>21340</v>
      </c>
      <c r="HM43" s="26">
        <f t="shared" ref="HM43" si="280">HL43+HM41-HM42</f>
        <v>21340</v>
      </c>
      <c r="HN43" s="26">
        <f t="shared" ref="HN43" si="281">HM43+HN41-HN42</f>
        <v>21340</v>
      </c>
      <c r="HO43" s="26">
        <f t="shared" ref="HO43" si="282">HN43+HO41-HO42</f>
        <v>21340</v>
      </c>
      <c r="HP43" s="26">
        <f t="shared" ref="HP43" si="283">HO43+HP41-HP42</f>
        <v>21340</v>
      </c>
      <c r="HQ43" s="26">
        <f t="shared" ref="HQ43" si="284">HP43+HQ41-HQ42</f>
        <v>21340</v>
      </c>
      <c r="HR43" s="26">
        <f t="shared" ref="HR43" si="285">HQ43+HR41-HR42</f>
        <v>21340</v>
      </c>
      <c r="HS43" s="26">
        <f t="shared" ref="HS43" si="286">HR43+HS41-HS42</f>
        <v>21340</v>
      </c>
      <c r="HT43" s="26">
        <f t="shared" ref="HT43" si="287">HS43+HT41-HT42</f>
        <v>21340</v>
      </c>
      <c r="HU43" s="22">
        <f t="shared" ref="HU43" si="288">COUNTIF(GZ43:HT43,"&lt;0")</f>
        <v>0</v>
      </c>
      <c r="HV43" s="25"/>
      <c r="HW43" t="str">
        <f>DIM_BILL[[#This Row],[Tipo]]</f>
        <v/>
      </c>
    </row>
    <row r="44" spans="1:231" x14ac:dyDescent="0.3">
      <c r="A44" s="17" t="s">
        <v>51</v>
      </c>
      <c r="D44">
        <v>60</v>
      </c>
      <c r="GR44" s="17" t="s">
        <v>52</v>
      </c>
      <c r="GS44" s="17">
        <v>3</v>
      </c>
      <c r="GT44" s="17" t="s">
        <v>1797</v>
      </c>
      <c r="GU44" s="17" t="s">
        <v>1798</v>
      </c>
      <c r="GV44" s="17">
        <f>SUMIF(FACT_A1[cve_prod],DIM_BILL[[#This Row],[CODIGO]],FACT_A1[Existencia])</f>
        <v>0</v>
      </c>
      <c r="GW44" s="17">
        <f>SUMIF(FACT_A2[cve_prod],DIM_BILL[[#This Row],[CODIGO]],FACT_A2[Existencia])</f>
        <v>25000</v>
      </c>
      <c r="GX44" s="17"/>
      <c r="GY44" s="16" t="s">
        <v>2220</v>
      </c>
      <c r="GZ44" s="15">
        <f>SUMIFS(POs[saldo],POs[cve_prod],DIM_BILL[[#This Row],[CODIGO]],POs[status],$GY44,POs[f_ent],GZ$1)</f>
        <v>0</v>
      </c>
      <c r="HA44" s="15">
        <f>SUMIFS(POs[saldo],POs[cve_prod],DIM_BILL[[#This Row],[CODIGO]],POs[status],$GY44,POs[f_ent],HA$1)</f>
        <v>0</v>
      </c>
      <c r="HB44" s="15">
        <f>SUMIFS(POs[saldo],POs[cve_prod],DIM_BILL[[#This Row],[CODIGO]],POs[status],$GY44,POs[f_ent],HB$1)</f>
        <v>0</v>
      </c>
      <c r="HC44" s="15">
        <f>SUMIFS(POs[saldo],POs[cve_prod],DIM_BILL[[#This Row],[CODIGO]],POs[status],$GY44,POs[f_ent],HC$1)</f>
        <v>0</v>
      </c>
      <c r="HD44" s="15">
        <f>SUMIFS(POs[saldo],POs[cve_prod],DIM_BILL[[#This Row],[CODIGO]],POs[status],$GY44,POs[f_ent],HD$1)</f>
        <v>0</v>
      </c>
      <c r="HE44" s="15">
        <f>SUMIFS(POs[saldo],POs[cve_prod],DIM_BILL[[#This Row],[CODIGO]],POs[status],$GY44,POs[f_ent],HE$1)</f>
        <v>0</v>
      </c>
      <c r="HF44" s="15">
        <f>SUMIFS(POs[saldo],POs[cve_prod],DIM_BILL[[#This Row],[CODIGO]],POs[status],$GY44,POs[Semana],WEEKNUM(HF$1))</f>
        <v>0</v>
      </c>
      <c r="HG44" s="15">
        <f>SUMIFS(POs[saldo],POs[cve_prod],DIM_BILL[[#This Row],[CODIGO]],POs[status],$GY44,POs[Semana],WEEKNUM(HG$1))</f>
        <v>0</v>
      </c>
      <c r="HH44" s="15">
        <f>SUMIFS(POs[saldo],POs[cve_prod],DIM_BILL[[#This Row],[CODIGO]],POs[status],$GY44,POs[Semana],WEEKNUM(HH$1))</f>
        <v>0</v>
      </c>
      <c r="HI44" s="15">
        <f>SUMIFS(POs[saldo],POs[cve_prod],DIM_BILL[[#This Row],[CODIGO]],POs[status],$GY44,POs[Semana],WEEKNUM(HI$1))</f>
        <v>0</v>
      </c>
      <c r="HJ44" s="15">
        <f>SUMIFS(POs[saldo],POs[cve_prod],DIM_BILL[[#This Row],[CODIGO]],POs[status],$GY44,POs[Semana],WEEKNUM(HJ$1))</f>
        <v>0</v>
      </c>
      <c r="HK44" s="15">
        <f>SUMIFS(POs[saldo],POs[cve_prod],DIM_BILL[[#This Row],[CODIGO]],POs[status],$GY44,POs[Semana],WEEKNUM(HK$1))</f>
        <v>0</v>
      </c>
      <c r="HL44" s="15">
        <f>SUMIFS(POs[saldo],POs[cve_prod],DIM_BILL[[#This Row],[CODIGO]],POs[status],$GY44,POs[Semana],WEEKNUM(HL$1))</f>
        <v>0</v>
      </c>
      <c r="HM44" s="15">
        <f>SUMIFS(POs[saldo],POs[cve_prod],DIM_BILL[[#This Row],[CODIGO]],POs[status],$GY44,POs[Semana],WEEKNUM(HM$1))</f>
        <v>0</v>
      </c>
      <c r="HN44" s="15">
        <f>SUMIFS(POs[saldo],POs[cve_prod],DIM_BILL[[#This Row],[CODIGO]],POs[status],$GY44,POs[Semana],WEEKNUM(HN$1))</f>
        <v>0</v>
      </c>
      <c r="HO44" s="15">
        <f>SUMIFS(POs[saldo],POs[cve_prod],DIM_BILL[[#This Row],[CODIGO]],POs[status],$GY44,POs[Semana],WEEKNUM(HO$1))</f>
        <v>0</v>
      </c>
      <c r="HP44" s="15">
        <f>SUMIFS(POs[saldo],POs[cve_prod],DIM_BILL[[#This Row],[CODIGO]],POs[status],$GY44,POs[Semana],WEEKNUM(HP$1))</f>
        <v>0</v>
      </c>
      <c r="HQ44" s="15">
        <f>SUMIFS(POs[saldo],POs[cve_prod],DIM_BILL[[#This Row],[CODIGO]],POs[status],$GY44,POs[Semana],WEEKNUM(HQ$1))</f>
        <v>0</v>
      </c>
      <c r="HR44" s="15">
        <f>SUMIFS(POs[saldo],POs[cve_prod],DIM_BILL[[#This Row],[CODIGO]],POs[status],$GY44,POs[Semana],WEEKNUM(HR$1))</f>
        <v>0</v>
      </c>
      <c r="HS44" s="15">
        <f>SUMIFS(POs[saldo],POs[cve_prod],DIM_BILL[[#This Row],[CODIGO]],POs[status],$GY44,POs[Semana],WEEKNUM(HS$1))</f>
        <v>0</v>
      </c>
      <c r="HT44" s="15">
        <f>SUMIFS(POs[saldo],POs[cve_prod],DIM_BILL[[#This Row],[CODIGO]],POs[status],$GY44,POs[Semana],WEEKNUM(HT$1))</f>
        <v>0</v>
      </c>
      <c r="HU44" s="21"/>
      <c r="HV44" s="25"/>
      <c r="HW44" t="str">
        <f>DIM_BILL[[#This Row],[Tipo]]</f>
        <v>MAQUILA</v>
      </c>
    </row>
    <row r="45" spans="1:231" x14ac:dyDescent="0.3">
      <c r="A45" s="17" t="s">
        <v>51</v>
      </c>
      <c r="D45">
        <v>60</v>
      </c>
      <c r="GR45" s="17" t="s">
        <v>52</v>
      </c>
      <c r="GS45" s="17">
        <v>3</v>
      </c>
      <c r="GT45" s="17" t="s">
        <v>1797</v>
      </c>
      <c r="GU45" s="17" t="s">
        <v>1798</v>
      </c>
      <c r="GV45" s="17">
        <f>SUMIF(FACT_A1[cve_prod],DIM_BILL[[#This Row],[CODIGO]],FACT_A1[Existencia])</f>
        <v>0</v>
      </c>
      <c r="GW45" s="17">
        <f>SUMIF(FACT_A2[cve_prod],DIM_BILL[[#This Row],[CODIGO]],FACT_A2[Existencia])</f>
        <v>25000</v>
      </c>
      <c r="GX45" s="17"/>
      <c r="GY45" s="16" t="s">
        <v>2221</v>
      </c>
      <c r="GZ45" s="24">
        <f>SUMPRODUCT($B45:$GQ45,INDEX(PLAN_PRODUCCION!$B$4:$GQ$24,COLUMN()-COLUMN($GZ$1)+1,0))</f>
        <v>600000</v>
      </c>
      <c r="HA45" s="24">
        <f>SUMPRODUCT($B45:$GQ45,INDEX(PLAN_PRODUCCION!$B$4:$GQ$24,COLUMN()-COLUMN($GZ$1)+1,0))</f>
        <v>0</v>
      </c>
      <c r="HB45" s="24">
        <f>SUMPRODUCT($B45:$GQ45,INDEX(PLAN_PRODUCCION!$B$4:$GQ$24,COLUMN()-COLUMN($GZ$1)+1,0))</f>
        <v>0</v>
      </c>
      <c r="HC45" s="24">
        <f>SUMPRODUCT($B45:$GQ45,INDEX(PLAN_PRODUCCION!$B$4:$GQ$24,COLUMN()-COLUMN($GZ$1)+1,0))</f>
        <v>0</v>
      </c>
      <c r="HD45" s="24">
        <f>SUMPRODUCT($B45:$GQ45,INDEX(PLAN_PRODUCCION!$B$4:$GQ$24,COLUMN()-COLUMN($GZ$1)+1,0))</f>
        <v>0</v>
      </c>
      <c r="HE45" s="24">
        <f>SUMPRODUCT($B45:$GQ45,INDEX(PLAN_PRODUCCION!$B$4:$GQ$24,COLUMN()-COLUMN($GZ$1)+1,0))</f>
        <v>0</v>
      </c>
      <c r="HF45" s="24">
        <f>SUMPRODUCT($B45:$GQ45,INDEX(PLAN_PRODUCCION!$B$4:$GQ$24,COLUMN()-COLUMN($GZ$1)+1,0))</f>
        <v>0</v>
      </c>
      <c r="HG45" s="24">
        <f>SUMPRODUCT($B45:$GQ45,INDEX(PLAN_PRODUCCION!$B$4:$GQ$24,COLUMN()-COLUMN($GZ$1)+1,0))</f>
        <v>0</v>
      </c>
      <c r="HH45" s="24">
        <f>SUMPRODUCT($B45:$GQ45,INDEX(PLAN_PRODUCCION!$B$4:$GQ$24,COLUMN()-COLUMN($GZ$1)+1,0))</f>
        <v>0</v>
      </c>
      <c r="HI45" s="24">
        <f>SUMPRODUCT($B45:$GQ45,INDEX(PLAN_PRODUCCION!$B$4:$GQ$24,COLUMN()-COLUMN($GZ$1)+1,0))</f>
        <v>0</v>
      </c>
      <c r="HJ45" s="24">
        <f>SUMPRODUCT($B45:$GQ45,INDEX(PLAN_PRODUCCION!$B$4:$GQ$24,COLUMN()-COLUMN($GZ$1)+1,0))</f>
        <v>0</v>
      </c>
      <c r="HK45" s="24">
        <f>SUMPRODUCT($B45:$GQ45,INDEX(PLAN_PRODUCCION!$B$4:$GQ$24,COLUMN()-COLUMN($GZ$1)+1,0))</f>
        <v>0</v>
      </c>
      <c r="HL45" s="24">
        <f>SUMPRODUCT($B45:$GQ45,INDEX(PLAN_PRODUCCION!$B$4:$GQ$24,COLUMN()-COLUMN($GZ$1)+1,0))</f>
        <v>0</v>
      </c>
      <c r="HM45" s="24">
        <f>SUMPRODUCT($B45:$GQ45,INDEX(PLAN_PRODUCCION!$B$4:$GQ$24,COLUMN()-COLUMN($GZ$1)+1,0))</f>
        <v>0</v>
      </c>
      <c r="HN45" s="24">
        <f>SUMPRODUCT($B45:$GQ45,INDEX(PLAN_PRODUCCION!$B$4:$GQ$24,COLUMN()-COLUMN($GZ$1)+1,0))</f>
        <v>0</v>
      </c>
      <c r="HO45" s="24">
        <f>SUMPRODUCT($B45:$GQ45,INDEX(PLAN_PRODUCCION!$B$4:$GQ$24,COLUMN()-COLUMN($GZ$1)+1,0))</f>
        <v>0</v>
      </c>
      <c r="HP45" s="24">
        <f>SUMPRODUCT($B45:$GQ45,INDEX(PLAN_PRODUCCION!$B$4:$GQ$24,COLUMN()-COLUMN($GZ$1)+1,0))</f>
        <v>0</v>
      </c>
      <c r="HQ45" s="24">
        <f>SUMPRODUCT($B45:$GQ45,INDEX(PLAN_PRODUCCION!$B$4:$GQ$24,COLUMN()-COLUMN($GZ$1)+1,0))</f>
        <v>0</v>
      </c>
      <c r="HR45" s="24">
        <f>SUMPRODUCT($B45:$GQ45,INDEX(PLAN_PRODUCCION!$B$4:$GQ$24,COLUMN()-COLUMN($GZ$1)+1,0))</f>
        <v>0</v>
      </c>
      <c r="HS45" s="24">
        <f>SUMPRODUCT($B45:$GQ45,INDEX(PLAN_PRODUCCION!$B$4:$GQ$24,COLUMN()-COLUMN($GZ$1)+1,0))</f>
        <v>0</v>
      </c>
      <c r="HT45" s="24">
        <f>SUMPRODUCT($B45:$GQ45,INDEX(PLAN_PRODUCCION!$B$4:$GQ$24,COLUMN()-COLUMN($GZ$1)+1,0))</f>
        <v>0</v>
      </c>
      <c r="HU45" s="21"/>
      <c r="HV45" s="25"/>
      <c r="HW45" t="str">
        <f>DIM_BILL[[#This Row],[Tipo]]</f>
        <v>MAQUILA</v>
      </c>
    </row>
    <row r="46" spans="1:231" x14ac:dyDescent="0.3">
      <c r="A46" s="18" t="s">
        <v>51</v>
      </c>
      <c r="D46">
        <v>60</v>
      </c>
      <c r="GR46" s="18" t="s">
        <v>52</v>
      </c>
      <c r="GS46" s="18">
        <v>3</v>
      </c>
      <c r="GT46" s="18" t="s">
        <v>1797</v>
      </c>
      <c r="GU46" s="18" t="s">
        <v>1798</v>
      </c>
      <c r="GV46" s="18">
        <f>SUMIF(FACT_A1[cve_prod],DIM_BILL[[#This Row],[CODIGO]],FACT_A1[Existencia])</f>
        <v>0</v>
      </c>
      <c r="GW46" s="18">
        <f>SUMIF(FACT_A2[cve_prod],DIM_BILL[[#This Row],[CODIGO]],FACT_A2[Existencia])</f>
        <v>25000</v>
      </c>
      <c r="GX46" s="18"/>
      <c r="GY46" s="16" t="s">
        <v>2222</v>
      </c>
      <c r="GZ46" s="26">
        <f t="shared" ref="GZ46" si="289">GV46+GW46+GX46+GZ44-GZ45</f>
        <v>-575000</v>
      </c>
      <c r="HA46" s="26">
        <f t="shared" ref="HA46" si="290">GZ46+HA44-HA45</f>
        <v>-575000</v>
      </c>
      <c r="HB46" s="26">
        <f t="shared" ref="HB46" si="291">HA46+HB44-HB45</f>
        <v>-575000</v>
      </c>
      <c r="HC46" s="26">
        <f t="shared" ref="HC46" si="292">HB46+HC44-HC45</f>
        <v>-575000</v>
      </c>
      <c r="HD46" s="26">
        <f t="shared" ref="HD46" si="293">HC46+HD44-HD45</f>
        <v>-575000</v>
      </c>
      <c r="HE46" s="26">
        <f t="shared" ref="HE46" si="294">HD46+HE44-HE45</f>
        <v>-575000</v>
      </c>
      <c r="HF46" s="26">
        <f t="shared" ref="HF46" si="295">HE46+HF44-HF45</f>
        <v>-575000</v>
      </c>
      <c r="HG46" s="26">
        <f t="shared" ref="HG46" si="296">HF46+HG44-HG45</f>
        <v>-575000</v>
      </c>
      <c r="HH46" s="26">
        <f t="shared" ref="HH46" si="297">HG46+HH44-HH45</f>
        <v>-575000</v>
      </c>
      <c r="HI46" s="26">
        <f t="shared" ref="HI46" si="298">HH46+HI44-HI45</f>
        <v>-575000</v>
      </c>
      <c r="HJ46" s="26">
        <f t="shared" ref="HJ46" si="299">HI46+HJ44-HJ45</f>
        <v>-575000</v>
      </c>
      <c r="HK46" s="26">
        <f t="shared" ref="HK46" si="300">HJ46+HK44-HK45</f>
        <v>-575000</v>
      </c>
      <c r="HL46" s="26">
        <f t="shared" ref="HL46" si="301">HK46+HL44-HL45</f>
        <v>-575000</v>
      </c>
      <c r="HM46" s="26">
        <f t="shared" ref="HM46" si="302">HL46+HM44-HM45</f>
        <v>-575000</v>
      </c>
      <c r="HN46" s="26">
        <f t="shared" ref="HN46" si="303">HM46+HN44-HN45</f>
        <v>-575000</v>
      </c>
      <c r="HO46" s="26">
        <f t="shared" ref="HO46" si="304">HN46+HO44-HO45</f>
        <v>-575000</v>
      </c>
      <c r="HP46" s="26">
        <f t="shared" ref="HP46" si="305">HO46+HP44-HP45</f>
        <v>-575000</v>
      </c>
      <c r="HQ46" s="26">
        <f t="shared" ref="HQ46" si="306">HP46+HQ44-HQ45</f>
        <v>-575000</v>
      </c>
      <c r="HR46" s="26">
        <f t="shared" ref="HR46" si="307">HQ46+HR44-HR45</f>
        <v>-575000</v>
      </c>
      <c r="HS46" s="26">
        <f t="shared" ref="HS46" si="308">HR46+HS44-HS45</f>
        <v>-575000</v>
      </c>
      <c r="HT46" s="26">
        <f t="shared" ref="HT46" si="309">HS46+HT44-HT45</f>
        <v>-575000</v>
      </c>
      <c r="HU46" s="22">
        <f t="shared" ref="HU46" si="310">COUNTIF(GZ46:HT46,"&lt;0")</f>
        <v>21</v>
      </c>
      <c r="HV46" s="25"/>
      <c r="HW46" t="str">
        <f>DIM_BILL[[#This Row],[Tipo]]</f>
        <v>MAQUILA</v>
      </c>
    </row>
    <row r="47" spans="1:231" x14ac:dyDescent="0.3">
      <c r="A47" s="17" t="s">
        <v>581</v>
      </c>
      <c r="AY47">
        <v>30</v>
      </c>
      <c r="GR47" s="17" t="s">
        <v>582</v>
      </c>
      <c r="GS47" s="17">
        <v>2</v>
      </c>
      <c r="GT47" s="17" t="s">
        <v>1791</v>
      </c>
      <c r="GU47" s="17" t="s">
        <v>1791</v>
      </c>
      <c r="GV47" s="17">
        <f>SUMIF(FACT_A1[cve_prod],DIM_BILL[[#This Row],[CODIGO]],FACT_A1[Existencia])</f>
        <v>0</v>
      </c>
      <c r="GW47" s="17">
        <f>SUMIF(FACT_A2[cve_prod],DIM_BILL[[#This Row],[CODIGO]],FACT_A2[Existencia])</f>
        <v>60000</v>
      </c>
      <c r="GX47" s="17"/>
      <c r="GY47" s="16" t="s">
        <v>2220</v>
      </c>
      <c r="GZ47" s="15">
        <f>SUMIFS(POs[saldo],POs[cve_prod],DIM_BILL[[#This Row],[CODIGO]],POs[status],$GY47,POs[f_ent],GZ$1)</f>
        <v>0</v>
      </c>
      <c r="HA47" s="15">
        <f>SUMIFS(POs[saldo],POs[cve_prod],DIM_BILL[[#This Row],[CODIGO]],POs[status],$GY47,POs[f_ent],HA$1)</f>
        <v>0</v>
      </c>
      <c r="HB47" s="15">
        <f>SUMIFS(POs[saldo],POs[cve_prod],DIM_BILL[[#This Row],[CODIGO]],POs[status],$GY47,POs[f_ent],HB$1)</f>
        <v>0</v>
      </c>
      <c r="HC47" s="15">
        <f>SUMIFS(POs[saldo],POs[cve_prod],DIM_BILL[[#This Row],[CODIGO]],POs[status],$GY47,POs[f_ent],HC$1)</f>
        <v>0</v>
      </c>
      <c r="HD47" s="15">
        <f>SUMIFS(POs[saldo],POs[cve_prod],DIM_BILL[[#This Row],[CODIGO]],POs[status],$GY47,POs[f_ent],HD$1)</f>
        <v>0</v>
      </c>
      <c r="HE47" s="15">
        <f>SUMIFS(POs[saldo],POs[cve_prod],DIM_BILL[[#This Row],[CODIGO]],POs[status],$GY47,POs[f_ent],HE$1)</f>
        <v>0</v>
      </c>
      <c r="HF47" s="15">
        <f>SUMIFS(POs[saldo],POs[cve_prod],DIM_BILL[[#This Row],[CODIGO]],POs[status],$GY47,POs[Semana],WEEKNUM(HF$1))</f>
        <v>0</v>
      </c>
      <c r="HG47" s="15">
        <f>SUMIFS(POs[saldo],POs[cve_prod],DIM_BILL[[#This Row],[CODIGO]],POs[status],$GY47,POs[Semana],WEEKNUM(HG$1))</f>
        <v>0</v>
      </c>
      <c r="HH47" s="15">
        <f>SUMIFS(POs[saldo],POs[cve_prod],DIM_BILL[[#This Row],[CODIGO]],POs[status],$GY47,POs[Semana],WEEKNUM(HH$1))</f>
        <v>0</v>
      </c>
      <c r="HI47" s="15">
        <f>SUMIFS(POs[saldo],POs[cve_prod],DIM_BILL[[#This Row],[CODIGO]],POs[status],$GY47,POs[Semana],WEEKNUM(HI$1))</f>
        <v>0</v>
      </c>
      <c r="HJ47" s="15">
        <f>SUMIFS(POs[saldo],POs[cve_prod],DIM_BILL[[#This Row],[CODIGO]],POs[status],$GY47,POs[Semana],WEEKNUM(HJ$1))</f>
        <v>0</v>
      </c>
      <c r="HK47" s="15">
        <f>SUMIFS(POs[saldo],POs[cve_prod],DIM_BILL[[#This Row],[CODIGO]],POs[status],$GY47,POs[Semana],WEEKNUM(HK$1))</f>
        <v>0</v>
      </c>
      <c r="HL47" s="15">
        <f>SUMIFS(POs[saldo],POs[cve_prod],DIM_BILL[[#This Row],[CODIGO]],POs[status],$GY47,POs[Semana],WEEKNUM(HL$1))</f>
        <v>0</v>
      </c>
      <c r="HM47" s="15">
        <f>SUMIFS(POs[saldo],POs[cve_prod],DIM_BILL[[#This Row],[CODIGO]],POs[status],$GY47,POs[Semana],WEEKNUM(HM$1))</f>
        <v>0</v>
      </c>
      <c r="HN47" s="15">
        <f>SUMIFS(POs[saldo],POs[cve_prod],DIM_BILL[[#This Row],[CODIGO]],POs[status],$GY47,POs[Semana],WEEKNUM(HN$1))</f>
        <v>0</v>
      </c>
      <c r="HO47" s="15">
        <f>SUMIFS(POs[saldo],POs[cve_prod],DIM_BILL[[#This Row],[CODIGO]],POs[status],$GY47,POs[Semana],WEEKNUM(HO$1))</f>
        <v>0</v>
      </c>
      <c r="HP47" s="15">
        <f>SUMIFS(POs[saldo],POs[cve_prod],DIM_BILL[[#This Row],[CODIGO]],POs[status],$GY47,POs[Semana],WEEKNUM(HP$1))</f>
        <v>0</v>
      </c>
      <c r="HQ47" s="15">
        <f>SUMIFS(POs[saldo],POs[cve_prod],DIM_BILL[[#This Row],[CODIGO]],POs[status],$GY47,POs[Semana],WEEKNUM(HQ$1))</f>
        <v>0</v>
      </c>
      <c r="HR47" s="15">
        <f>SUMIFS(POs[saldo],POs[cve_prod],DIM_BILL[[#This Row],[CODIGO]],POs[status],$GY47,POs[Semana],WEEKNUM(HR$1))</f>
        <v>0</v>
      </c>
      <c r="HS47" s="15">
        <f>SUMIFS(POs[saldo],POs[cve_prod],DIM_BILL[[#This Row],[CODIGO]],POs[status],$GY47,POs[Semana],WEEKNUM(HS$1))</f>
        <v>0</v>
      </c>
      <c r="HT47" s="15">
        <f>SUMIFS(POs[saldo],POs[cve_prod],DIM_BILL[[#This Row],[CODIGO]],POs[status],$GY47,POs[Semana],WEEKNUM(HT$1))</f>
        <v>0</v>
      </c>
      <c r="HU47" s="21"/>
      <c r="HV47" s="25"/>
      <c r="HW47" t="str">
        <f>DIM_BILL[[#This Row],[Tipo]]</f>
        <v/>
      </c>
    </row>
    <row r="48" spans="1:231" x14ac:dyDescent="0.3">
      <c r="A48" s="17" t="s">
        <v>581</v>
      </c>
      <c r="AY48">
        <v>30</v>
      </c>
      <c r="GR48" s="17" t="s">
        <v>582</v>
      </c>
      <c r="GS48" s="17">
        <v>2</v>
      </c>
      <c r="GT48" s="17" t="s">
        <v>1791</v>
      </c>
      <c r="GU48" s="17" t="s">
        <v>1791</v>
      </c>
      <c r="GV48" s="17">
        <f>SUMIF(FACT_A1[cve_prod],DIM_BILL[[#This Row],[CODIGO]],FACT_A1[Existencia])</f>
        <v>0</v>
      </c>
      <c r="GW48" s="17">
        <f>SUMIF(FACT_A2[cve_prod],DIM_BILL[[#This Row],[CODIGO]],FACT_A2[Existencia])</f>
        <v>60000</v>
      </c>
      <c r="GX48" s="17"/>
      <c r="GY48" s="16" t="s">
        <v>2221</v>
      </c>
      <c r="GZ48" s="24">
        <f>SUMPRODUCT($B48:$GQ48,INDEX(PLAN_PRODUCCION!$B$4:$GQ$24,COLUMN()-COLUMN($GZ$1)+1,0))</f>
        <v>0</v>
      </c>
      <c r="HA48" s="24">
        <f>SUMPRODUCT($B48:$GQ48,INDEX(PLAN_PRODUCCION!$B$4:$GQ$24,COLUMN()-COLUMN($GZ$1)+1,0))</f>
        <v>0</v>
      </c>
      <c r="HB48" s="24">
        <f>SUMPRODUCT($B48:$GQ48,INDEX(PLAN_PRODUCCION!$B$4:$GQ$24,COLUMN()-COLUMN($GZ$1)+1,0))</f>
        <v>0</v>
      </c>
      <c r="HC48" s="24">
        <f>SUMPRODUCT($B48:$GQ48,INDEX(PLAN_PRODUCCION!$B$4:$GQ$24,COLUMN()-COLUMN($GZ$1)+1,0))</f>
        <v>0</v>
      </c>
      <c r="HD48" s="24">
        <f>SUMPRODUCT($B48:$GQ48,INDEX(PLAN_PRODUCCION!$B$4:$GQ$24,COLUMN()-COLUMN($GZ$1)+1,0))</f>
        <v>0</v>
      </c>
      <c r="HE48" s="24">
        <f>SUMPRODUCT($B48:$GQ48,INDEX(PLAN_PRODUCCION!$B$4:$GQ$24,COLUMN()-COLUMN($GZ$1)+1,0))</f>
        <v>0</v>
      </c>
      <c r="HF48" s="24">
        <f>SUMPRODUCT($B48:$GQ48,INDEX(PLAN_PRODUCCION!$B$4:$GQ$24,COLUMN()-COLUMN($GZ$1)+1,0))</f>
        <v>0</v>
      </c>
      <c r="HG48" s="24">
        <f>SUMPRODUCT($B48:$GQ48,INDEX(PLAN_PRODUCCION!$B$4:$GQ$24,COLUMN()-COLUMN($GZ$1)+1,0))</f>
        <v>0</v>
      </c>
      <c r="HH48" s="24">
        <f>SUMPRODUCT($B48:$GQ48,INDEX(PLAN_PRODUCCION!$B$4:$GQ$24,COLUMN()-COLUMN($GZ$1)+1,0))</f>
        <v>0</v>
      </c>
      <c r="HI48" s="24">
        <f>SUMPRODUCT($B48:$GQ48,INDEX(PLAN_PRODUCCION!$B$4:$GQ$24,COLUMN()-COLUMN($GZ$1)+1,0))</f>
        <v>0</v>
      </c>
      <c r="HJ48" s="24">
        <f>SUMPRODUCT($B48:$GQ48,INDEX(PLAN_PRODUCCION!$B$4:$GQ$24,COLUMN()-COLUMN($GZ$1)+1,0))</f>
        <v>0</v>
      </c>
      <c r="HK48" s="24">
        <f>SUMPRODUCT($B48:$GQ48,INDEX(PLAN_PRODUCCION!$B$4:$GQ$24,COLUMN()-COLUMN($GZ$1)+1,0))</f>
        <v>0</v>
      </c>
      <c r="HL48" s="24">
        <f>SUMPRODUCT($B48:$GQ48,INDEX(PLAN_PRODUCCION!$B$4:$GQ$24,COLUMN()-COLUMN($GZ$1)+1,0))</f>
        <v>0</v>
      </c>
      <c r="HM48" s="24">
        <f>SUMPRODUCT($B48:$GQ48,INDEX(PLAN_PRODUCCION!$B$4:$GQ$24,COLUMN()-COLUMN($GZ$1)+1,0))</f>
        <v>0</v>
      </c>
      <c r="HN48" s="24">
        <f>SUMPRODUCT($B48:$GQ48,INDEX(PLAN_PRODUCCION!$B$4:$GQ$24,COLUMN()-COLUMN($GZ$1)+1,0))</f>
        <v>0</v>
      </c>
      <c r="HO48" s="24">
        <f>SUMPRODUCT($B48:$GQ48,INDEX(PLAN_PRODUCCION!$B$4:$GQ$24,COLUMN()-COLUMN($GZ$1)+1,0))</f>
        <v>0</v>
      </c>
      <c r="HP48" s="24">
        <f>SUMPRODUCT($B48:$GQ48,INDEX(PLAN_PRODUCCION!$B$4:$GQ$24,COLUMN()-COLUMN($GZ$1)+1,0))</f>
        <v>0</v>
      </c>
      <c r="HQ48" s="24">
        <f>SUMPRODUCT($B48:$GQ48,INDEX(PLAN_PRODUCCION!$B$4:$GQ$24,COLUMN()-COLUMN($GZ$1)+1,0))</f>
        <v>0</v>
      </c>
      <c r="HR48" s="24">
        <f>SUMPRODUCT($B48:$GQ48,INDEX(PLAN_PRODUCCION!$B$4:$GQ$24,COLUMN()-COLUMN($GZ$1)+1,0))</f>
        <v>0</v>
      </c>
      <c r="HS48" s="24">
        <f>SUMPRODUCT($B48:$GQ48,INDEX(PLAN_PRODUCCION!$B$4:$GQ$24,COLUMN()-COLUMN($GZ$1)+1,0))</f>
        <v>0</v>
      </c>
      <c r="HT48" s="24">
        <f>SUMPRODUCT($B48:$GQ48,INDEX(PLAN_PRODUCCION!$B$4:$GQ$24,COLUMN()-COLUMN($GZ$1)+1,0))</f>
        <v>0</v>
      </c>
      <c r="HU48" s="21"/>
      <c r="HV48" s="25"/>
      <c r="HW48" t="str">
        <f>DIM_BILL[[#This Row],[Tipo]]</f>
        <v/>
      </c>
    </row>
    <row r="49" spans="1:231" x14ac:dyDescent="0.3">
      <c r="A49" s="18" t="s">
        <v>581</v>
      </c>
      <c r="AY49">
        <v>30</v>
      </c>
      <c r="GR49" s="18" t="s">
        <v>582</v>
      </c>
      <c r="GS49" s="18">
        <v>2</v>
      </c>
      <c r="GT49" s="18" t="s">
        <v>1791</v>
      </c>
      <c r="GU49" s="18" t="s">
        <v>1791</v>
      </c>
      <c r="GV49" s="18">
        <f>SUMIF(FACT_A1[cve_prod],DIM_BILL[[#This Row],[CODIGO]],FACT_A1[Existencia])</f>
        <v>0</v>
      </c>
      <c r="GW49" s="18">
        <f>SUMIF(FACT_A2[cve_prod],DIM_BILL[[#This Row],[CODIGO]],FACT_A2[Existencia])</f>
        <v>60000</v>
      </c>
      <c r="GX49" s="18"/>
      <c r="GY49" s="16" t="s">
        <v>2222</v>
      </c>
      <c r="GZ49" s="26">
        <f t="shared" ref="GZ49" si="311">GV49+GW49+GX49+GZ47-GZ48</f>
        <v>60000</v>
      </c>
      <c r="HA49" s="26">
        <f t="shared" ref="HA49" si="312">GZ49+HA47-HA48</f>
        <v>60000</v>
      </c>
      <c r="HB49" s="26">
        <f t="shared" ref="HB49" si="313">HA49+HB47-HB48</f>
        <v>60000</v>
      </c>
      <c r="HC49" s="26">
        <f t="shared" ref="HC49" si="314">HB49+HC47-HC48</f>
        <v>60000</v>
      </c>
      <c r="HD49" s="26">
        <f t="shared" ref="HD49" si="315">HC49+HD47-HD48</f>
        <v>60000</v>
      </c>
      <c r="HE49" s="26">
        <f t="shared" ref="HE49" si="316">HD49+HE47-HE48</f>
        <v>60000</v>
      </c>
      <c r="HF49" s="26">
        <f t="shared" ref="HF49" si="317">HE49+HF47-HF48</f>
        <v>60000</v>
      </c>
      <c r="HG49" s="26">
        <f t="shared" ref="HG49" si="318">HF49+HG47-HG48</f>
        <v>60000</v>
      </c>
      <c r="HH49" s="26">
        <f t="shared" ref="HH49" si="319">HG49+HH47-HH48</f>
        <v>60000</v>
      </c>
      <c r="HI49" s="26">
        <f t="shared" ref="HI49" si="320">HH49+HI47-HI48</f>
        <v>60000</v>
      </c>
      <c r="HJ49" s="26">
        <f t="shared" ref="HJ49" si="321">HI49+HJ47-HJ48</f>
        <v>60000</v>
      </c>
      <c r="HK49" s="26">
        <f t="shared" ref="HK49" si="322">HJ49+HK47-HK48</f>
        <v>60000</v>
      </c>
      <c r="HL49" s="26">
        <f t="shared" ref="HL49" si="323">HK49+HL47-HL48</f>
        <v>60000</v>
      </c>
      <c r="HM49" s="26">
        <f t="shared" ref="HM49" si="324">HL49+HM47-HM48</f>
        <v>60000</v>
      </c>
      <c r="HN49" s="26">
        <f t="shared" ref="HN49" si="325">HM49+HN47-HN48</f>
        <v>60000</v>
      </c>
      <c r="HO49" s="26">
        <f t="shared" ref="HO49" si="326">HN49+HO47-HO48</f>
        <v>60000</v>
      </c>
      <c r="HP49" s="26">
        <f t="shared" ref="HP49" si="327">HO49+HP47-HP48</f>
        <v>60000</v>
      </c>
      <c r="HQ49" s="26">
        <f t="shared" ref="HQ49" si="328">HP49+HQ47-HQ48</f>
        <v>60000</v>
      </c>
      <c r="HR49" s="26">
        <f t="shared" ref="HR49" si="329">HQ49+HR47-HR48</f>
        <v>60000</v>
      </c>
      <c r="HS49" s="26">
        <f t="shared" ref="HS49" si="330">HR49+HS47-HS48</f>
        <v>60000</v>
      </c>
      <c r="HT49" s="26">
        <f t="shared" ref="HT49" si="331">HS49+HT47-HT48</f>
        <v>60000</v>
      </c>
      <c r="HU49" s="22">
        <f t="shared" ref="HU49" si="332">COUNTIF(GZ49:HT49,"&lt;0")</f>
        <v>0</v>
      </c>
      <c r="HV49" s="25"/>
      <c r="HW49" t="str">
        <f>DIM_BILL[[#This Row],[Tipo]]</f>
        <v/>
      </c>
    </row>
    <row r="50" spans="1:231" x14ac:dyDescent="0.3">
      <c r="A50" s="17" t="s">
        <v>1550</v>
      </c>
      <c r="FH50">
        <v>3.6677777777777776E-3</v>
      </c>
      <c r="GR50" s="17" t="s">
        <v>1551</v>
      </c>
      <c r="GS50" s="17">
        <v>2</v>
      </c>
      <c r="GT50" s="17" t="s">
        <v>1799</v>
      </c>
      <c r="GU50" s="17" t="s">
        <v>1800</v>
      </c>
      <c r="GV50" s="17">
        <f>SUMIF(FACT_A1[cve_prod],DIM_BILL[[#This Row],[CODIGO]],FACT_A1[Existencia])</f>
        <v>0</v>
      </c>
      <c r="GW50" s="18">
        <f>SUMIF(FACT_A2[cve_prod],DIM_BILL[[#This Row],[CODIGO]],FACT_A2[Existencia])</f>
        <v>10.3</v>
      </c>
      <c r="GX50" s="17"/>
      <c r="GY50" s="16" t="s">
        <v>2220</v>
      </c>
      <c r="GZ50" s="15">
        <f>SUMIFS(POs[saldo],POs[cve_prod],DIM_BILL[[#This Row],[CODIGO]],POs[status],$GY50,POs[f_ent],GZ$1)</f>
        <v>0</v>
      </c>
      <c r="HA50" s="15">
        <f>SUMIFS(POs[saldo],POs[cve_prod],DIM_BILL[[#This Row],[CODIGO]],POs[status],$GY50,POs[f_ent],HA$1)</f>
        <v>0</v>
      </c>
      <c r="HB50" s="15">
        <f>SUMIFS(POs[saldo],POs[cve_prod],DIM_BILL[[#This Row],[CODIGO]],POs[status],$GY50,POs[f_ent],HB$1)</f>
        <v>0</v>
      </c>
      <c r="HC50" s="15">
        <f>SUMIFS(POs[saldo],POs[cve_prod],DIM_BILL[[#This Row],[CODIGO]],POs[status],$GY50,POs[f_ent],HC$1)</f>
        <v>0</v>
      </c>
      <c r="HD50" s="15">
        <f>SUMIFS(POs[saldo],POs[cve_prod],DIM_BILL[[#This Row],[CODIGO]],POs[status],$GY50,POs[f_ent],HD$1)</f>
        <v>0</v>
      </c>
      <c r="HE50" s="15">
        <f>SUMIFS(POs[saldo],POs[cve_prod],DIM_BILL[[#This Row],[CODIGO]],POs[status],$GY50,POs[f_ent],HE$1)</f>
        <v>0</v>
      </c>
      <c r="HF50" s="15">
        <f>SUMIFS(POs[saldo],POs[cve_prod],DIM_BILL[[#This Row],[CODIGO]],POs[status],$GY50,POs[Semana],WEEKNUM(HF$1))</f>
        <v>0</v>
      </c>
      <c r="HG50" s="15">
        <f>SUMIFS(POs[saldo],POs[cve_prod],DIM_BILL[[#This Row],[CODIGO]],POs[status],$GY50,POs[Semana],WEEKNUM(HG$1))</f>
        <v>0</v>
      </c>
      <c r="HH50" s="15">
        <f>SUMIFS(POs[saldo],POs[cve_prod],DIM_BILL[[#This Row],[CODIGO]],POs[status],$GY50,POs[Semana],WEEKNUM(HH$1))</f>
        <v>0</v>
      </c>
      <c r="HI50" s="15">
        <f>SUMIFS(POs[saldo],POs[cve_prod],DIM_BILL[[#This Row],[CODIGO]],POs[status],$GY50,POs[Semana],WEEKNUM(HI$1))</f>
        <v>0</v>
      </c>
      <c r="HJ50" s="15">
        <f>SUMIFS(POs[saldo],POs[cve_prod],DIM_BILL[[#This Row],[CODIGO]],POs[status],$GY50,POs[Semana],WEEKNUM(HJ$1))</f>
        <v>0</v>
      </c>
      <c r="HK50" s="15">
        <f>SUMIFS(POs[saldo],POs[cve_prod],DIM_BILL[[#This Row],[CODIGO]],POs[status],$GY50,POs[Semana],WEEKNUM(HK$1))</f>
        <v>0</v>
      </c>
      <c r="HL50" s="15">
        <f>SUMIFS(POs[saldo],POs[cve_prod],DIM_BILL[[#This Row],[CODIGO]],POs[status],$GY50,POs[Semana],WEEKNUM(HL$1))</f>
        <v>0</v>
      </c>
      <c r="HM50" s="15">
        <f>SUMIFS(POs[saldo],POs[cve_prod],DIM_BILL[[#This Row],[CODIGO]],POs[status],$GY50,POs[Semana],WEEKNUM(HM$1))</f>
        <v>0</v>
      </c>
      <c r="HN50" s="15">
        <f>SUMIFS(POs[saldo],POs[cve_prod],DIM_BILL[[#This Row],[CODIGO]],POs[status],$GY50,POs[Semana],WEEKNUM(HN$1))</f>
        <v>0</v>
      </c>
      <c r="HO50" s="15">
        <f>SUMIFS(POs[saldo],POs[cve_prod],DIM_BILL[[#This Row],[CODIGO]],POs[status],$GY50,POs[Semana],WEEKNUM(HO$1))</f>
        <v>0</v>
      </c>
      <c r="HP50" s="15">
        <f>SUMIFS(POs[saldo],POs[cve_prod],DIM_BILL[[#This Row],[CODIGO]],POs[status],$GY50,POs[Semana],WEEKNUM(HP$1))</f>
        <v>0</v>
      </c>
      <c r="HQ50" s="15">
        <f>SUMIFS(POs[saldo],POs[cve_prod],DIM_BILL[[#This Row],[CODIGO]],POs[status],$GY50,POs[Semana],WEEKNUM(HQ$1))</f>
        <v>0</v>
      </c>
      <c r="HR50" s="15">
        <f>SUMIFS(POs[saldo],POs[cve_prod],DIM_BILL[[#This Row],[CODIGO]],POs[status],$GY50,POs[Semana],WEEKNUM(HR$1))</f>
        <v>0</v>
      </c>
      <c r="HS50" s="15">
        <f>SUMIFS(POs[saldo],POs[cve_prod],DIM_BILL[[#This Row],[CODIGO]],POs[status],$GY50,POs[Semana],WEEKNUM(HS$1))</f>
        <v>0</v>
      </c>
      <c r="HT50" s="15">
        <f>SUMIFS(POs[saldo],POs[cve_prod],DIM_BILL[[#This Row],[CODIGO]],POs[status],$GY50,POs[Semana],WEEKNUM(HT$1))</f>
        <v>0</v>
      </c>
      <c r="HU50" s="22"/>
      <c r="HV50" s="25"/>
      <c r="HW50" t="str">
        <f>DIM_BILL[[#This Row],[Tipo]]</f>
        <v>MATERIAL DE EMPAQUE</v>
      </c>
    </row>
    <row r="51" spans="1:231" x14ac:dyDescent="0.3">
      <c r="A51" s="17" t="s">
        <v>1550</v>
      </c>
      <c r="FH51">
        <v>3.6677777777777776E-3</v>
      </c>
      <c r="GR51" s="17" t="s">
        <v>1551</v>
      </c>
      <c r="GS51" s="17">
        <v>2</v>
      </c>
      <c r="GT51" s="17" t="s">
        <v>1799</v>
      </c>
      <c r="GU51" s="17" t="s">
        <v>1800</v>
      </c>
      <c r="GV51" s="17">
        <f>SUMIF(FACT_A1[cve_prod],DIM_BILL[[#This Row],[CODIGO]],FACT_A1[Existencia])</f>
        <v>0</v>
      </c>
      <c r="GW51" s="18">
        <f>SUMIF(FACT_A2[cve_prod],DIM_BILL[[#This Row],[CODIGO]],FACT_A2[Existencia])</f>
        <v>10.3</v>
      </c>
      <c r="GX51" s="17"/>
      <c r="GY51" s="16" t="s">
        <v>2221</v>
      </c>
      <c r="GZ51" s="24">
        <f>SUMPRODUCT($B51:$GQ51,INDEX(PLAN_PRODUCCION!$B$4:$GQ$24,COLUMN()-COLUMN($GZ$1)+1,0))</f>
        <v>0</v>
      </c>
      <c r="HA51" s="24">
        <f>SUMPRODUCT($B51:$GQ51,INDEX(PLAN_PRODUCCION!$B$4:$GQ$24,COLUMN()-COLUMN($GZ$1)+1,0))</f>
        <v>0</v>
      </c>
      <c r="HB51" s="24">
        <f>SUMPRODUCT($B51:$GQ51,INDEX(PLAN_PRODUCCION!$B$4:$GQ$24,COLUMN()-COLUMN($GZ$1)+1,0))</f>
        <v>0</v>
      </c>
      <c r="HC51" s="24">
        <f>SUMPRODUCT($B51:$GQ51,INDEX(PLAN_PRODUCCION!$B$4:$GQ$24,COLUMN()-COLUMN($GZ$1)+1,0))</f>
        <v>0</v>
      </c>
      <c r="HD51" s="24">
        <f>SUMPRODUCT($B51:$GQ51,INDEX(PLAN_PRODUCCION!$B$4:$GQ$24,COLUMN()-COLUMN($GZ$1)+1,0))</f>
        <v>0</v>
      </c>
      <c r="HE51" s="24">
        <f>SUMPRODUCT($B51:$GQ51,INDEX(PLAN_PRODUCCION!$B$4:$GQ$24,COLUMN()-COLUMN($GZ$1)+1,0))</f>
        <v>0</v>
      </c>
      <c r="HF51" s="24">
        <f>SUMPRODUCT($B51:$GQ51,INDEX(PLAN_PRODUCCION!$B$4:$GQ$24,COLUMN()-COLUMN($GZ$1)+1,0))</f>
        <v>0</v>
      </c>
      <c r="HG51" s="24">
        <f>SUMPRODUCT($B51:$GQ51,INDEX(PLAN_PRODUCCION!$B$4:$GQ$24,COLUMN()-COLUMN($GZ$1)+1,0))</f>
        <v>0</v>
      </c>
      <c r="HH51" s="24">
        <f>SUMPRODUCT($B51:$GQ51,INDEX(PLAN_PRODUCCION!$B$4:$GQ$24,COLUMN()-COLUMN($GZ$1)+1,0))</f>
        <v>0</v>
      </c>
      <c r="HI51" s="24">
        <f>SUMPRODUCT($B51:$GQ51,INDEX(PLAN_PRODUCCION!$B$4:$GQ$24,COLUMN()-COLUMN($GZ$1)+1,0))</f>
        <v>0</v>
      </c>
      <c r="HJ51" s="24">
        <f>SUMPRODUCT($B51:$GQ51,INDEX(PLAN_PRODUCCION!$B$4:$GQ$24,COLUMN()-COLUMN($GZ$1)+1,0))</f>
        <v>0</v>
      </c>
      <c r="HK51" s="24">
        <f>SUMPRODUCT($B51:$GQ51,INDEX(PLAN_PRODUCCION!$B$4:$GQ$24,COLUMN()-COLUMN($GZ$1)+1,0))</f>
        <v>0</v>
      </c>
      <c r="HL51" s="24">
        <f>SUMPRODUCT($B51:$GQ51,INDEX(PLAN_PRODUCCION!$B$4:$GQ$24,COLUMN()-COLUMN($GZ$1)+1,0))</f>
        <v>0</v>
      </c>
      <c r="HM51" s="24">
        <f>SUMPRODUCT($B51:$GQ51,INDEX(PLAN_PRODUCCION!$B$4:$GQ$24,COLUMN()-COLUMN($GZ$1)+1,0))</f>
        <v>0</v>
      </c>
      <c r="HN51" s="24">
        <f>SUMPRODUCT($B51:$GQ51,INDEX(PLAN_PRODUCCION!$B$4:$GQ$24,COLUMN()-COLUMN($GZ$1)+1,0))</f>
        <v>0</v>
      </c>
      <c r="HO51" s="24">
        <f>SUMPRODUCT($B51:$GQ51,INDEX(PLAN_PRODUCCION!$B$4:$GQ$24,COLUMN()-COLUMN($GZ$1)+1,0))</f>
        <v>0</v>
      </c>
      <c r="HP51" s="24">
        <f>SUMPRODUCT($B51:$GQ51,INDEX(PLAN_PRODUCCION!$B$4:$GQ$24,COLUMN()-COLUMN($GZ$1)+1,0))</f>
        <v>0</v>
      </c>
      <c r="HQ51" s="24">
        <f>SUMPRODUCT($B51:$GQ51,INDEX(PLAN_PRODUCCION!$B$4:$GQ$24,COLUMN()-COLUMN($GZ$1)+1,0))</f>
        <v>0</v>
      </c>
      <c r="HR51" s="24">
        <f>SUMPRODUCT($B51:$GQ51,INDEX(PLAN_PRODUCCION!$B$4:$GQ$24,COLUMN()-COLUMN($GZ$1)+1,0))</f>
        <v>0</v>
      </c>
      <c r="HS51" s="24">
        <f>SUMPRODUCT($B51:$GQ51,INDEX(PLAN_PRODUCCION!$B$4:$GQ$24,COLUMN()-COLUMN($GZ$1)+1,0))</f>
        <v>0</v>
      </c>
      <c r="HT51" s="24">
        <f>SUMPRODUCT($B51:$GQ51,INDEX(PLAN_PRODUCCION!$B$4:$GQ$24,COLUMN()-COLUMN($GZ$1)+1,0))</f>
        <v>0</v>
      </c>
      <c r="HU51" s="22"/>
      <c r="HV51" s="25"/>
      <c r="HW51" t="str">
        <f>DIM_BILL[[#This Row],[Tipo]]</f>
        <v>MATERIAL DE EMPAQUE</v>
      </c>
    </row>
    <row r="52" spans="1:231" x14ac:dyDescent="0.3">
      <c r="A52" s="18" t="s">
        <v>1550</v>
      </c>
      <c r="FH52">
        <v>3.6677777777777776E-3</v>
      </c>
      <c r="GR52" s="18" t="s">
        <v>1551</v>
      </c>
      <c r="GS52" s="18">
        <v>2</v>
      </c>
      <c r="GT52" s="18" t="s">
        <v>1799</v>
      </c>
      <c r="GU52" s="18" t="s">
        <v>1800</v>
      </c>
      <c r="GV52" s="18">
        <f>SUMIF(FACT_A1[cve_prod],DIM_BILL[[#This Row],[CODIGO]],FACT_A1[Existencia])</f>
        <v>0</v>
      </c>
      <c r="GW52" s="18">
        <f>SUMIF(FACT_A2[cve_prod],DIM_BILL[[#This Row],[CODIGO]],FACT_A2[Existencia])</f>
        <v>10.3</v>
      </c>
      <c r="GX52" s="18"/>
      <c r="GY52" s="16" t="s">
        <v>2222</v>
      </c>
      <c r="GZ52" s="26">
        <f t="shared" ref="GZ52" si="333">GV52+GW52+GX52+GZ50-GZ51</f>
        <v>10.3</v>
      </c>
      <c r="HA52" s="26">
        <f t="shared" ref="HA52" si="334">GZ52+HA50-HA51</f>
        <v>10.3</v>
      </c>
      <c r="HB52" s="26">
        <f t="shared" ref="HB52" si="335">HA52+HB50-HB51</f>
        <v>10.3</v>
      </c>
      <c r="HC52" s="26">
        <f t="shared" ref="HC52" si="336">HB52+HC50-HC51</f>
        <v>10.3</v>
      </c>
      <c r="HD52" s="26">
        <f t="shared" ref="HD52" si="337">HC52+HD50-HD51</f>
        <v>10.3</v>
      </c>
      <c r="HE52" s="26">
        <f t="shared" ref="HE52" si="338">HD52+HE50-HE51</f>
        <v>10.3</v>
      </c>
      <c r="HF52" s="26">
        <f t="shared" ref="HF52" si="339">HE52+HF50-HF51</f>
        <v>10.3</v>
      </c>
      <c r="HG52" s="26">
        <f t="shared" ref="HG52" si="340">HF52+HG50-HG51</f>
        <v>10.3</v>
      </c>
      <c r="HH52" s="26">
        <f t="shared" ref="HH52" si="341">HG52+HH50-HH51</f>
        <v>10.3</v>
      </c>
      <c r="HI52" s="26">
        <f t="shared" ref="HI52" si="342">HH52+HI50-HI51</f>
        <v>10.3</v>
      </c>
      <c r="HJ52" s="26">
        <f t="shared" ref="HJ52" si="343">HI52+HJ50-HJ51</f>
        <v>10.3</v>
      </c>
      <c r="HK52" s="26">
        <f t="shared" ref="HK52" si="344">HJ52+HK50-HK51</f>
        <v>10.3</v>
      </c>
      <c r="HL52" s="26">
        <f t="shared" ref="HL52" si="345">HK52+HL50-HL51</f>
        <v>10.3</v>
      </c>
      <c r="HM52" s="26">
        <f t="shared" ref="HM52" si="346">HL52+HM50-HM51</f>
        <v>10.3</v>
      </c>
      <c r="HN52" s="26">
        <f t="shared" ref="HN52" si="347">HM52+HN50-HN51</f>
        <v>10.3</v>
      </c>
      <c r="HO52" s="26">
        <f t="shared" ref="HO52" si="348">HN52+HO50-HO51</f>
        <v>10.3</v>
      </c>
      <c r="HP52" s="26">
        <f t="shared" ref="HP52" si="349">HO52+HP50-HP51</f>
        <v>10.3</v>
      </c>
      <c r="HQ52" s="26">
        <f t="shared" ref="HQ52" si="350">HP52+HQ50-HQ51</f>
        <v>10.3</v>
      </c>
      <c r="HR52" s="26">
        <f t="shared" ref="HR52" si="351">HQ52+HR50-HR51</f>
        <v>10.3</v>
      </c>
      <c r="HS52" s="26">
        <f t="shared" ref="HS52" si="352">HR52+HS50-HS51</f>
        <v>10.3</v>
      </c>
      <c r="HT52" s="26">
        <f t="shared" ref="HT52" si="353">HS52+HT50-HT51</f>
        <v>10.3</v>
      </c>
      <c r="HU52" s="22">
        <f t="shared" ref="HU52" si="354">COUNTIF(GZ52:HT52,"&lt;0")</f>
        <v>0</v>
      </c>
      <c r="HV52" s="25"/>
      <c r="HW52" t="str">
        <f>DIM_BILL[[#This Row],[Tipo]]</f>
        <v>MATERIAL DE EMPAQUE</v>
      </c>
    </row>
    <row r="53" spans="1:231" x14ac:dyDescent="0.3">
      <c r="A53" s="17" t="s">
        <v>1735</v>
      </c>
      <c r="GG53">
        <v>1.6533333333333335E-3</v>
      </c>
      <c r="GR53" s="17" t="s">
        <v>1736</v>
      </c>
      <c r="GS53" s="17">
        <v>2</v>
      </c>
      <c r="GT53" s="17" t="s">
        <v>1799</v>
      </c>
      <c r="GU53" s="17" t="s">
        <v>1800</v>
      </c>
      <c r="GV53" s="17">
        <f>SUMIF(FACT_A1[cve_prod],DIM_BILL[[#This Row],[CODIGO]],FACT_A1[Existencia])</f>
        <v>0</v>
      </c>
      <c r="GW53" s="18">
        <f>SUMIF(FACT_A2[cve_prod],DIM_BILL[[#This Row],[CODIGO]],FACT_A2[Existencia])</f>
        <v>0</v>
      </c>
      <c r="GX53" s="17"/>
      <c r="GY53" s="16" t="s">
        <v>2220</v>
      </c>
      <c r="GZ53" s="15">
        <f>SUMIFS(POs[saldo],POs[cve_prod],DIM_BILL[[#This Row],[CODIGO]],POs[status],$GY53,POs[f_ent],GZ$1)</f>
        <v>0</v>
      </c>
      <c r="HA53" s="15">
        <f>SUMIFS(POs[saldo],POs[cve_prod],DIM_BILL[[#This Row],[CODIGO]],POs[status],$GY53,POs[f_ent],HA$1)</f>
        <v>0</v>
      </c>
      <c r="HB53" s="15">
        <f>SUMIFS(POs[saldo],POs[cve_prod],DIM_BILL[[#This Row],[CODIGO]],POs[status],$GY53,POs[f_ent],HB$1)</f>
        <v>0</v>
      </c>
      <c r="HC53" s="15">
        <f>SUMIFS(POs[saldo],POs[cve_prod],DIM_BILL[[#This Row],[CODIGO]],POs[status],$GY53,POs[f_ent],HC$1)</f>
        <v>0</v>
      </c>
      <c r="HD53" s="15">
        <f>SUMIFS(POs[saldo],POs[cve_prod],DIM_BILL[[#This Row],[CODIGO]],POs[status],$GY53,POs[f_ent],HD$1)</f>
        <v>0</v>
      </c>
      <c r="HE53" s="15">
        <f>SUMIFS(POs[saldo],POs[cve_prod],DIM_BILL[[#This Row],[CODIGO]],POs[status],$GY53,POs[f_ent],HE$1)</f>
        <v>0</v>
      </c>
      <c r="HF53" s="15">
        <f>SUMIFS(POs[saldo],POs[cve_prod],DIM_BILL[[#This Row],[CODIGO]],POs[status],$GY53,POs[Semana],WEEKNUM(HF$1))</f>
        <v>0</v>
      </c>
      <c r="HG53" s="15">
        <f>SUMIFS(POs[saldo],POs[cve_prod],DIM_BILL[[#This Row],[CODIGO]],POs[status],$GY53,POs[Semana],WEEKNUM(HG$1))</f>
        <v>0</v>
      </c>
      <c r="HH53" s="15">
        <f>SUMIFS(POs[saldo],POs[cve_prod],DIM_BILL[[#This Row],[CODIGO]],POs[status],$GY53,POs[Semana],WEEKNUM(HH$1))</f>
        <v>0</v>
      </c>
      <c r="HI53" s="15">
        <f>SUMIFS(POs[saldo],POs[cve_prod],DIM_BILL[[#This Row],[CODIGO]],POs[status],$GY53,POs[Semana],WEEKNUM(HI$1))</f>
        <v>0</v>
      </c>
      <c r="HJ53" s="15">
        <f>SUMIFS(POs[saldo],POs[cve_prod],DIM_BILL[[#This Row],[CODIGO]],POs[status],$GY53,POs[Semana],WEEKNUM(HJ$1))</f>
        <v>0</v>
      </c>
      <c r="HK53" s="15">
        <f>SUMIFS(POs[saldo],POs[cve_prod],DIM_BILL[[#This Row],[CODIGO]],POs[status],$GY53,POs[Semana],WEEKNUM(HK$1))</f>
        <v>0</v>
      </c>
      <c r="HL53" s="15">
        <f>SUMIFS(POs[saldo],POs[cve_prod],DIM_BILL[[#This Row],[CODIGO]],POs[status],$GY53,POs[Semana],WEEKNUM(HL$1))</f>
        <v>0</v>
      </c>
      <c r="HM53" s="15">
        <f>SUMIFS(POs[saldo],POs[cve_prod],DIM_BILL[[#This Row],[CODIGO]],POs[status],$GY53,POs[Semana],WEEKNUM(HM$1))</f>
        <v>0</v>
      </c>
      <c r="HN53" s="15">
        <f>SUMIFS(POs[saldo],POs[cve_prod],DIM_BILL[[#This Row],[CODIGO]],POs[status],$GY53,POs[Semana],WEEKNUM(HN$1))</f>
        <v>0</v>
      </c>
      <c r="HO53" s="15">
        <f>SUMIFS(POs[saldo],POs[cve_prod],DIM_BILL[[#This Row],[CODIGO]],POs[status],$GY53,POs[Semana],WEEKNUM(HO$1))</f>
        <v>0</v>
      </c>
      <c r="HP53" s="15">
        <f>SUMIFS(POs[saldo],POs[cve_prod],DIM_BILL[[#This Row],[CODIGO]],POs[status],$GY53,POs[Semana],WEEKNUM(HP$1))</f>
        <v>0</v>
      </c>
      <c r="HQ53" s="15">
        <f>SUMIFS(POs[saldo],POs[cve_prod],DIM_BILL[[#This Row],[CODIGO]],POs[status],$GY53,POs[Semana],WEEKNUM(HQ$1))</f>
        <v>0</v>
      </c>
      <c r="HR53" s="15">
        <f>SUMIFS(POs[saldo],POs[cve_prod],DIM_BILL[[#This Row],[CODIGO]],POs[status],$GY53,POs[Semana],WEEKNUM(HR$1))</f>
        <v>0</v>
      </c>
      <c r="HS53" s="15">
        <f>SUMIFS(POs[saldo],POs[cve_prod],DIM_BILL[[#This Row],[CODIGO]],POs[status],$GY53,POs[Semana],WEEKNUM(HS$1))</f>
        <v>0</v>
      </c>
      <c r="HT53" s="15">
        <f>SUMIFS(POs[saldo],POs[cve_prod],DIM_BILL[[#This Row],[CODIGO]],POs[status],$GY53,POs[Semana],WEEKNUM(HT$1))</f>
        <v>0</v>
      </c>
      <c r="HU53" s="22"/>
      <c r="HV53" s="25"/>
      <c r="HW53" t="str">
        <f>DIM_BILL[[#This Row],[Tipo]]</f>
        <v>MATERIAL DE EMPAQUE</v>
      </c>
    </row>
    <row r="54" spans="1:231" x14ac:dyDescent="0.3">
      <c r="A54" s="17" t="s">
        <v>1735</v>
      </c>
      <c r="GG54">
        <v>1.6533333333333335E-3</v>
      </c>
      <c r="GR54" s="17" t="s">
        <v>1736</v>
      </c>
      <c r="GS54" s="17">
        <v>2</v>
      </c>
      <c r="GT54" s="17" t="s">
        <v>1799</v>
      </c>
      <c r="GU54" s="17" t="s">
        <v>1800</v>
      </c>
      <c r="GV54" s="17">
        <f>SUMIF(FACT_A1[cve_prod],DIM_BILL[[#This Row],[CODIGO]],FACT_A1[Existencia])</f>
        <v>0</v>
      </c>
      <c r="GW54" s="18">
        <f>SUMIF(FACT_A2[cve_prod],DIM_BILL[[#This Row],[CODIGO]],FACT_A2[Existencia])</f>
        <v>0</v>
      </c>
      <c r="GX54" s="17"/>
      <c r="GY54" s="16" t="s">
        <v>2221</v>
      </c>
      <c r="GZ54" s="24">
        <f>SUMPRODUCT($B54:$GQ54,INDEX(PLAN_PRODUCCION!$B$4:$GQ$24,COLUMN()-COLUMN($GZ$1)+1,0))</f>
        <v>44.64</v>
      </c>
      <c r="HA54" s="24">
        <f>SUMPRODUCT($B54:$GQ54,INDEX(PLAN_PRODUCCION!$B$4:$GQ$24,COLUMN()-COLUMN($GZ$1)+1,0))</f>
        <v>0</v>
      </c>
      <c r="HB54" s="24">
        <f>SUMPRODUCT($B54:$GQ54,INDEX(PLAN_PRODUCCION!$B$4:$GQ$24,COLUMN()-COLUMN($GZ$1)+1,0))</f>
        <v>0</v>
      </c>
      <c r="HC54" s="24">
        <f>SUMPRODUCT($B54:$GQ54,INDEX(PLAN_PRODUCCION!$B$4:$GQ$24,COLUMN()-COLUMN($GZ$1)+1,0))</f>
        <v>0</v>
      </c>
      <c r="HD54" s="24">
        <f>SUMPRODUCT($B54:$GQ54,INDEX(PLAN_PRODUCCION!$B$4:$GQ$24,COLUMN()-COLUMN($GZ$1)+1,0))</f>
        <v>0</v>
      </c>
      <c r="HE54" s="24">
        <f>SUMPRODUCT($B54:$GQ54,INDEX(PLAN_PRODUCCION!$B$4:$GQ$24,COLUMN()-COLUMN($GZ$1)+1,0))</f>
        <v>0</v>
      </c>
      <c r="HF54" s="24">
        <f>SUMPRODUCT($B54:$GQ54,INDEX(PLAN_PRODUCCION!$B$4:$GQ$24,COLUMN()-COLUMN($GZ$1)+1,0))</f>
        <v>0</v>
      </c>
      <c r="HG54" s="24">
        <f>SUMPRODUCT($B54:$GQ54,INDEX(PLAN_PRODUCCION!$B$4:$GQ$24,COLUMN()-COLUMN($GZ$1)+1,0))</f>
        <v>0</v>
      </c>
      <c r="HH54" s="24">
        <f>SUMPRODUCT($B54:$GQ54,INDEX(PLAN_PRODUCCION!$B$4:$GQ$24,COLUMN()-COLUMN($GZ$1)+1,0))</f>
        <v>0</v>
      </c>
      <c r="HI54" s="24">
        <f>SUMPRODUCT($B54:$GQ54,INDEX(PLAN_PRODUCCION!$B$4:$GQ$24,COLUMN()-COLUMN($GZ$1)+1,0))</f>
        <v>0</v>
      </c>
      <c r="HJ54" s="24">
        <f>SUMPRODUCT($B54:$GQ54,INDEX(PLAN_PRODUCCION!$B$4:$GQ$24,COLUMN()-COLUMN($GZ$1)+1,0))</f>
        <v>0</v>
      </c>
      <c r="HK54" s="24">
        <f>SUMPRODUCT($B54:$GQ54,INDEX(PLAN_PRODUCCION!$B$4:$GQ$24,COLUMN()-COLUMN($GZ$1)+1,0))</f>
        <v>0</v>
      </c>
      <c r="HL54" s="24">
        <f>SUMPRODUCT($B54:$GQ54,INDEX(PLAN_PRODUCCION!$B$4:$GQ$24,COLUMN()-COLUMN($GZ$1)+1,0))</f>
        <v>0</v>
      </c>
      <c r="HM54" s="24">
        <f>SUMPRODUCT($B54:$GQ54,INDEX(PLAN_PRODUCCION!$B$4:$GQ$24,COLUMN()-COLUMN($GZ$1)+1,0))</f>
        <v>0</v>
      </c>
      <c r="HN54" s="24">
        <f>SUMPRODUCT($B54:$GQ54,INDEX(PLAN_PRODUCCION!$B$4:$GQ$24,COLUMN()-COLUMN($GZ$1)+1,0))</f>
        <v>0</v>
      </c>
      <c r="HO54" s="24">
        <f>SUMPRODUCT($B54:$GQ54,INDEX(PLAN_PRODUCCION!$B$4:$GQ$24,COLUMN()-COLUMN($GZ$1)+1,0))</f>
        <v>0</v>
      </c>
      <c r="HP54" s="24">
        <f>SUMPRODUCT($B54:$GQ54,INDEX(PLAN_PRODUCCION!$B$4:$GQ$24,COLUMN()-COLUMN($GZ$1)+1,0))</f>
        <v>0</v>
      </c>
      <c r="HQ54" s="24">
        <f>SUMPRODUCT($B54:$GQ54,INDEX(PLAN_PRODUCCION!$B$4:$GQ$24,COLUMN()-COLUMN($GZ$1)+1,0))</f>
        <v>0</v>
      </c>
      <c r="HR54" s="24">
        <f>SUMPRODUCT($B54:$GQ54,INDEX(PLAN_PRODUCCION!$B$4:$GQ$24,COLUMN()-COLUMN($GZ$1)+1,0))</f>
        <v>0</v>
      </c>
      <c r="HS54" s="24">
        <f>SUMPRODUCT($B54:$GQ54,INDEX(PLAN_PRODUCCION!$B$4:$GQ$24,COLUMN()-COLUMN($GZ$1)+1,0))</f>
        <v>0</v>
      </c>
      <c r="HT54" s="24">
        <f>SUMPRODUCT($B54:$GQ54,INDEX(PLAN_PRODUCCION!$B$4:$GQ$24,COLUMN()-COLUMN($GZ$1)+1,0))</f>
        <v>0</v>
      </c>
      <c r="HU54" s="22"/>
      <c r="HV54" s="25"/>
      <c r="HW54" t="str">
        <f>DIM_BILL[[#This Row],[Tipo]]</f>
        <v>MATERIAL DE EMPAQUE</v>
      </c>
    </row>
    <row r="55" spans="1:231" x14ac:dyDescent="0.3">
      <c r="A55" s="18" t="s">
        <v>1735</v>
      </c>
      <c r="GG55">
        <v>1.6533333333333335E-3</v>
      </c>
      <c r="GR55" s="18" t="s">
        <v>1736</v>
      </c>
      <c r="GS55" s="18">
        <v>2</v>
      </c>
      <c r="GT55" s="18" t="s">
        <v>1799</v>
      </c>
      <c r="GU55" s="18" t="s">
        <v>1800</v>
      </c>
      <c r="GV55" s="18">
        <f>SUMIF(FACT_A1[cve_prod],DIM_BILL[[#This Row],[CODIGO]],FACT_A1[Existencia])</f>
        <v>0</v>
      </c>
      <c r="GW55" s="18">
        <f>SUMIF(FACT_A2[cve_prod],DIM_BILL[[#This Row],[CODIGO]],FACT_A2[Existencia])</f>
        <v>0</v>
      </c>
      <c r="GX55" s="18"/>
      <c r="GY55" s="16" t="s">
        <v>2222</v>
      </c>
      <c r="GZ55" s="26">
        <f t="shared" ref="GZ55" si="355">GV55+GW55+GX55+GZ53-GZ54</f>
        <v>-44.64</v>
      </c>
      <c r="HA55" s="26">
        <f t="shared" ref="HA55" si="356">GZ55+HA53-HA54</f>
        <v>-44.64</v>
      </c>
      <c r="HB55" s="26">
        <f t="shared" ref="HB55" si="357">HA55+HB53-HB54</f>
        <v>-44.64</v>
      </c>
      <c r="HC55" s="26">
        <f t="shared" ref="HC55" si="358">HB55+HC53-HC54</f>
        <v>-44.64</v>
      </c>
      <c r="HD55" s="26">
        <f t="shared" ref="HD55" si="359">HC55+HD53-HD54</f>
        <v>-44.64</v>
      </c>
      <c r="HE55" s="26">
        <f t="shared" ref="HE55" si="360">HD55+HE53-HE54</f>
        <v>-44.64</v>
      </c>
      <c r="HF55" s="26">
        <f t="shared" ref="HF55" si="361">HE55+HF53-HF54</f>
        <v>-44.64</v>
      </c>
      <c r="HG55" s="26">
        <f t="shared" ref="HG55" si="362">HF55+HG53-HG54</f>
        <v>-44.64</v>
      </c>
      <c r="HH55" s="26">
        <f t="shared" ref="HH55" si="363">HG55+HH53-HH54</f>
        <v>-44.64</v>
      </c>
      <c r="HI55" s="26">
        <f t="shared" ref="HI55" si="364">HH55+HI53-HI54</f>
        <v>-44.64</v>
      </c>
      <c r="HJ55" s="26">
        <f t="shared" ref="HJ55" si="365">HI55+HJ53-HJ54</f>
        <v>-44.64</v>
      </c>
      <c r="HK55" s="26">
        <f t="shared" ref="HK55" si="366">HJ55+HK53-HK54</f>
        <v>-44.64</v>
      </c>
      <c r="HL55" s="26">
        <f t="shared" ref="HL55" si="367">HK55+HL53-HL54</f>
        <v>-44.64</v>
      </c>
      <c r="HM55" s="26">
        <f t="shared" ref="HM55" si="368">HL55+HM53-HM54</f>
        <v>-44.64</v>
      </c>
      <c r="HN55" s="26">
        <f t="shared" ref="HN55" si="369">HM55+HN53-HN54</f>
        <v>-44.64</v>
      </c>
      <c r="HO55" s="26">
        <f t="shared" ref="HO55" si="370">HN55+HO53-HO54</f>
        <v>-44.64</v>
      </c>
      <c r="HP55" s="26">
        <f t="shared" ref="HP55" si="371">HO55+HP53-HP54</f>
        <v>-44.64</v>
      </c>
      <c r="HQ55" s="26">
        <f t="shared" ref="HQ55" si="372">HP55+HQ53-HQ54</f>
        <v>-44.64</v>
      </c>
      <c r="HR55" s="26">
        <f t="shared" ref="HR55" si="373">HQ55+HR53-HR54</f>
        <v>-44.64</v>
      </c>
      <c r="HS55" s="26">
        <f t="shared" ref="HS55" si="374">HR55+HS53-HS54</f>
        <v>-44.64</v>
      </c>
      <c r="HT55" s="26">
        <f t="shared" ref="HT55" si="375">HS55+HT53-HT54</f>
        <v>-44.64</v>
      </c>
      <c r="HU55" s="22">
        <f t="shared" ref="HU55" si="376">COUNTIF(GZ55:HT55,"&lt;0")</f>
        <v>21</v>
      </c>
      <c r="HV55" s="25"/>
      <c r="HW55" t="str">
        <f>DIM_BILL[[#This Row],[Tipo]]</f>
        <v>MATERIAL DE EMPAQUE</v>
      </c>
    </row>
    <row r="56" spans="1:231" x14ac:dyDescent="0.3">
      <c r="A56" s="17" t="s">
        <v>318</v>
      </c>
      <c r="U56">
        <v>3.6899999999999997E-3</v>
      </c>
      <c r="GR56" s="17" t="s">
        <v>319</v>
      </c>
      <c r="GS56" s="17">
        <v>2</v>
      </c>
      <c r="GT56" s="17" t="s">
        <v>1799</v>
      </c>
      <c r="GU56" s="17" t="s">
        <v>1800</v>
      </c>
      <c r="GV56" s="17">
        <f>SUMIF(FACT_A1[cve_prod],DIM_BILL[[#This Row],[CODIGO]],FACT_A1[Existencia])</f>
        <v>0</v>
      </c>
      <c r="GW56" s="18">
        <f>SUMIF(FACT_A2[cve_prod],DIM_BILL[[#This Row],[CODIGO]],FACT_A2[Existencia])</f>
        <v>10.4</v>
      </c>
      <c r="GX56" s="17"/>
      <c r="GY56" s="16" t="s">
        <v>2220</v>
      </c>
      <c r="GZ56" s="15">
        <f>SUMIFS(POs[saldo],POs[cve_prod],DIM_BILL[[#This Row],[CODIGO]],POs[status],$GY56,POs[f_ent],GZ$1)</f>
        <v>0</v>
      </c>
      <c r="HA56" s="15">
        <f>SUMIFS(POs[saldo],POs[cve_prod],DIM_BILL[[#This Row],[CODIGO]],POs[status],$GY56,POs[f_ent],HA$1)</f>
        <v>0</v>
      </c>
      <c r="HB56" s="15">
        <f>SUMIFS(POs[saldo],POs[cve_prod],DIM_BILL[[#This Row],[CODIGO]],POs[status],$GY56,POs[f_ent],HB$1)</f>
        <v>0</v>
      </c>
      <c r="HC56" s="15">
        <f>SUMIFS(POs[saldo],POs[cve_prod],DIM_BILL[[#This Row],[CODIGO]],POs[status],$GY56,POs[f_ent],HC$1)</f>
        <v>0</v>
      </c>
      <c r="HD56" s="15">
        <f>SUMIFS(POs[saldo],POs[cve_prod],DIM_BILL[[#This Row],[CODIGO]],POs[status],$GY56,POs[f_ent],HD$1)</f>
        <v>0</v>
      </c>
      <c r="HE56" s="15">
        <f>SUMIFS(POs[saldo],POs[cve_prod],DIM_BILL[[#This Row],[CODIGO]],POs[status],$GY56,POs[f_ent],HE$1)</f>
        <v>0</v>
      </c>
      <c r="HF56" s="15">
        <f>SUMIFS(POs[saldo],POs[cve_prod],DIM_BILL[[#This Row],[CODIGO]],POs[status],$GY56,POs[Semana],WEEKNUM(HF$1))</f>
        <v>0</v>
      </c>
      <c r="HG56" s="15">
        <f>SUMIFS(POs[saldo],POs[cve_prod],DIM_BILL[[#This Row],[CODIGO]],POs[status],$GY56,POs[Semana],WEEKNUM(HG$1))</f>
        <v>0</v>
      </c>
      <c r="HH56" s="15">
        <f>SUMIFS(POs[saldo],POs[cve_prod],DIM_BILL[[#This Row],[CODIGO]],POs[status],$GY56,POs[Semana],WEEKNUM(HH$1))</f>
        <v>0</v>
      </c>
      <c r="HI56" s="15">
        <f>SUMIFS(POs[saldo],POs[cve_prod],DIM_BILL[[#This Row],[CODIGO]],POs[status],$GY56,POs[Semana],WEEKNUM(HI$1))</f>
        <v>0</v>
      </c>
      <c r="HJ56" s="15">
        <f>SUMIFS(POs[saldo],POs[cve_prod],DIM_BILL[[#This Row],[CODIGO]],POs[status],$GY56,POs[Semana],WEEKNUM(HJ$1))</f>
        <v>0</v>
      </c>
      <c r="HK56" s="15">
        <f>SUMIFS(POs[saldo],POs[cve_prod],DIM_BILL[[#This Row],[CODIGO]],POs[status],$GY56,POs[Semana],WEEKNUM(HK$1))</f>
        <v>0</v>
      </c>
      <c r="HL56" s="15">
        <f>SUMIFS(POs[saldo],POs[cve_prod],DIM_BILL[[#This Row],[CODIGO]],POs[status],$GY56,POs[Semana],WEEKNUM(HL$1))</f>
        <v>0</v>
      </c>
      <c r="HM56" s="15">
        <f>SUMIFS(POs[saldo],POs[cve_prod],DIM_BILL[[#This Row],[CODIGO]],POs[status],$GY56,POs[Semana],WEEKNUM(HM$1))</f>
        <v>0</v>
      </c>
      <c r="HN56" s="15">
        <f>SUMIFS(POs[saldo],POs[cve_prod],DIM_BILL[[#This Row],[CODIGO]],POs[status],$GY56,POs[Semana],WEEKNUM(HN$1))</f>
        <v>0</v>
      </c>
      <c r="HO56" s="15">
        <f>SUMIFS(POs[saldo],POs[cve_prod],DIM_BILL[[#This Row],[CODIGO]],POs[status],$GY56,POs[Semana],WEEKNUM(HO$1))</f>
        <v>0</v>
      </c>
      <c r="HP56" s="15">
        <f>SUMIFS(POs[saldo],POs[cve_prod],DIM_BILL[[#This Row],[CODIGO]],POs[status],$GY56,POs[Semana],WEEKNUM(HP$1))</f>
        <v>0</v>
      </c>
      <c r="HQ56" s="15">
        <f>SUMIFS(POs[saldo],POs[cve_prod],DIM_BILL[[#This Row],[CODIGO]],POs[status],$GY56,POs[Semana],WEEKNUM(HQ$1))</f>
        <v>0</v>
      </c>
      <c r="HR56" s="15">
        <f>SUMIFS(POs[saldo],POs[cve_prod],DIM_BILL[[#This Row],[CODIGO]],POs[status],$GY56,POs[Semana],WEEKNUM(HR$1))</f>
        <v>0</v>
      </c>
      <c r="HS56" s="15">
        <f>SUMIFS(POs[saldo],POs[cve_prod],DIM_BILL[[#This Row],[CODIGO]],POs[status],$GY56,POs[Semana],WEEKNUM(HS$1))</f>
        <v>0</v>
      </c>
      <c r="HT56" s="15">
        <f>SUMIFS(POs[saldo],POs[cve_prod],DIM_BILL[[#This Row],[CODIGO]],POs[status],$GY56,POs[Semana],WEEKNUM(HT$1))</f>
        <v>0</v>
      </c>
      <c r="HU56" s="22"/>
      <c r="HV56" s="25"/>
      <c r="HW56" t="str">
        <f>DIM_BILL[[#This Row],[Tipo]]</f>
        <v>MATERIAL DE EMPAQUE</v>
      </c>
    </row>
    <row r="57" spans="1:231" x14ac:dyDescent="0.3">
      <c r="A57" s="17" t="s">
        <v>318</v>
      </c>
      <c r="U57">
        <v>3.6899999999999997E-3</v>
      </c>
      <c r="GR57" s="17" t="s">
        <v>319</v>
      </c>
      <c r="GS57" s="17">
        <v>2</v>
      </c>
      <c r="GT57" s="17" t="s">
        <v>1799</v>
      </c>
      <c r="GU57" s="17" t="s">
        <v>1800</v>
      </c>
      <c r="GV57" s="17">
        <f>SUMIF(FACT_A1[cve_prod],DIM_BILL[[#This Row],[CODIGO]],FACT_A1[Existencia])</f>
        <v>0</v>
      </c>
      <c r="GW57" s="18">
        <f>SUMIF(FACT_A2[cve_prod],DIM_BILL[[#This Row],[CODIGO]],FACT_A2[Existencia])</f>
        <v>10.4</v>
      </c>
      <c r="GX57" s="17"/>
      <c r="GY57" s="16" t="s">
        <v>2221</v>
      </c>
      <c r="GZ57" s="24">
        <f>SUMPRODUCT($B57:$GQ57,INDEX(PLAN_PRODUCCION!$B$4:$GQ$24,COLUMN()-COLUMN($GZ$1)+1,0))</f>
        <v>18.45</v>
      </c>
      <c r="HA57" s="24">
        <f>SUMPRODUCT($B57:$GQ57,INDEX(PLAN_PRODUCCION!$B$4:$GQ$24,COLUMN()-COLUMN($GZ$1)+1,0))</f>
        <v>0</v>
      </c>
      <c r="HB57" s="24">
        <f>SUMPRODUCT($B57:$GQ57,INDEX(PLAN_PRODUCCION!$B$4:$GQ$24,COLUMN()-COLUMN($GZ$1)+1,0))</f>
        <v>0</v>
      </c>
      <c r="HC57" s="24">
        <f>SUMPRODUCT($B57:$GQ57,INDEX(PLAN_PRODUCCION!$B$4:$GQ$24,COLUMN()-COLUMN($GZ$1)+1,0))</f>
        <v>0</v>
      </c>
      <c r="HD57" s="24">
        <f>SUMPRODUCT($B57:$GQ57,INDEX(PLAN_PRODUCCION!$B$4:$GQ$24,COLUMN()-COLUMN($GZ$1)+1,0))</f>
        <v>0</v>
      </c>
      <c r="HE57" s="24">
        <f>SUMPRODUCT($B57:$GQ57,INDEX(PLAN_PRODUCCION!$B$4:$GQ$24,COLUMN()-COLUMN($GZ$1)+1,0))</f>
        <v>0</v>
      </c>
      <c r="HF57" s="24">
        <f>SUMPRODUCT($B57:$GQ57,INDEX(PLAN_PRODUCCION!$B$4:$GQ$24,COLUMN()-COLUMN($GZ$1)+1,0))</f>
        <v>0</v>
      </c>
      <c r="HG57" s="24">
        <f>SUMPRODUCT($B57:$GQ57,INDEX(PLAN_PRODUCCION!$B$4:$GQ$24,COLUMN()-COLUMN($GZ$1)+1,0))</f>
        <v>0</v>
      </c>
      <c r="HH57" s="24">
        <f>SUMPRODUCT($B57:$GQ57,INDEX(PLAN_PRODUCCION!$B$4:$GQ$24,COLUMN()-COLUMN($GZ$1)+1,0))</f>
        <v>0</v>
      </c>
      <c r="HI57" s="24">
        <f>SUMPRODUCT($B57:$GQ57,INDEX(PLAN_PRODUCCION!$B$4:$GQ$24,COLUMN()-COLUMN($GZ$1)+1,0))</f>
        <v>0</v>
      </c>
      <c r="HJ57" s="24">
        <f>SUMPRODUCT($B57:$GQ57,INDEX(PLAN_PRODUCCION!$B$4:$GQ$24,COLUMN()-COLUMN($GZ$1)+1,0))</f>
        <v>0</v>
      </c>
      <c r="HK57" s="24">
        <f>SUMPRODUCT($B57:$GQ57,INDEX(PLAN_PRODUCCION!$B$4:$GQ$24,COLUMN()-COLUMN($GZ$1)+1,0))</f>
        <v>0</v>
      </c>
      <c r="HL57" s="24">
        <f>SUMPRODUCT($B57:$GQ57,INDEX(PLAN_PRODUCCION!$B$4:$GQ$24,COLUMN()-COLUMN($GZ$1)+1,0))</f>
        <v>0</v>
      </c>
      <c r="HM57" s="24">
        <f>SUMPRODUCT($B57:$GQ57,INDEX(PLAN_PRODUCCION!$B$4:$GQ$24,COLUMN()-COLUMN($GZ$1)+1,0))</f>
        <v>0</v>
      </c>
      <c r="HN57" s="24">
        <f>SUMPRODUCT($B57:$GQ57,INDEX(PLAN_PRODUCCION!$B$4:$GQ$24,COLUMN()-COLUMN($GZ$1)+1,0))</f>
        <v>0</v>
      </c>
      <c r="HO57" s="24">
        <f>SUMPRODUCT($B57:$GQ57,INDEX(PLAN_PRODUCCION!$B$4:$GQ$24,COLUMN()-COLUMN($GZ$1)+1,0))</f>
        <v>0</v>
      </c>
      <c r="HP57" s="24">
        <f>SUMPRODUCT($B57:$GQ57,INDEX(PLAN_PRODUCCION!$B$4:$GQ$24,COLUMN()-COLUMN($GZ$1)+1,0))</f>
        <v>0</v>
      </c>
      <c r="HQ57" s="24">
        <f>SUMPRODUCT($B57:$GQ57,INDEX(PLAN_PRODUCCION!$B$4:$GQ$24,COLUMN()-COLUMN($GZ$1)+1,0))</f>
        <v>0</v>
      </c>
      <c r="HR57" s="24">
        <f>SUMPRODUCT($B57:$GQ57,INDEX(PLAN_PRODUCCION!$B$4:$GQ$24,COLUMN()-COLUMN($GZ$1)+1,0))</f>
        <v>0</v>
      </c>
      <c r="HS57" s="24">
        <f>SUMPRODUCT($B57:$GQ57,INDEX(PLAN_PRODUCCION!$B$4:$GQ$24,COLUMN()-COLUMN($GZ$1)+1,0))</f>
        <v>0</v>
      </c>
      <c r="HT57" s="24">
        <f>SUMPRODUCT($B57:$GQ57,INDEX(PLAN_PRODUCCION!$B$4:$GQ$24,COLUMN()-COLUMN($GZ$1)+1,0))</f>
        <v>0</v>
      </c>
      <c r="HU57" s="22"/>
      <c r="HV57" s="25"/>
      <c r="HW57" t="str">
        <f>DIM_BILL[[#This Row],[Tipo]]</f>
        <v>MATERIAL DE EMPAQUE</v>
      </c>
    </row>
    <row r="58" spans="1:231" x14ac:dyDescent="0.3">
      <c r="A58" s="18" t="s">
        <v>318</v>
      </c>
      <c r="U58">
        <v>3.6899999999999997E-3</v>
      </c>
      <c r="GR58" s="18" t="s">
        <v>319</v>
      </c>
      <c r="GS58" s="18">
        <v>2</v>
      </c>
      <c r="GT58" s="18" t="s">
        <v>1799</v>
      </c>
      <c r="GU58" s="18" t="s">
        <v>1800</v>
      </c>
      <c r="GV58" s="18">
        <f>SUMIF(FACT_A1[cve_prod],DIM_BILL[[#This Row],[CODIGO]],FACT_A1[Existencia])</f>
        <v>0</v>
      </c>
      <c r="GW58" s="18">
        <f>SUMIF(FACT_A2[cve_prod],DIM_BILL[[#This Row],[CODIGO]],FACT_A2[Existencia])</f>
        <v>10.4</v>
      </c>
      <c r="GX58" s="18"/>
      <c r="GY58" s="16" t="s">
        <v>2222</v>
      </c>
      <c r="GZ58" s="26">
        <f t="shared" ref="GZ58" si="377">GV58+GW58+GX58+GZ56-GZ57</f>
        <v>-8.0499999999999989</v>
      </c>
      <c r="HA58" s="26">
        <f t="shared" ref="HA58" si="378">GZ58+HA56-HA57</f>
        <v>-8.0499999999999989</v>
      </c>
      <c r="HB58" s="26">
        <f t="shared" ref="HB58" si="379">HA58+HB56-HB57</f>
        <v>-8.0499999999999989</v>
      </c>
      <c r="HC58" s="26">
        <f t="shared" ref="HC58" si="380">HB58+HC56-HC57</f>
        <v>-8.0499999999999989</v>
      </c>
      <c r="HD58" s="26">
        <f t="shared" ref="HD58" si="381">HC58+HD56-HD57</f>
        <v>-8.0499999999999989</v>
      </c>
      <c r="HE58" s="26">
        <f t="shared" ref="HE58" si="382">HD58+HE56-HE57</f>
        <v>-8.0499999999999989</v>
      </c>
      <c r="HF58" s="26">
        <f t="shared" ref="HF58" si="383">HE58+HF56-HF57</f>
        <v>-8.0499999999999989</v>
      </c>
      <c r="HG58" s="26">
        <f t="shared" ref="HG58" si="384">HF58+HG56-HG57</f>
        <v>-8.0499999999999989</v>
      </c>
      <c r="HH58" s="26">
        <f t="shared" ref="HH58" si="385">HG58+HH56-HH57</f>
        <v>-8.0499999999999989</v>
      </c>
      <c r="HI58" s="26">
        <f t="shared" ref="HI58" si="386">HH58+HI56-HI57</f>
        <v>-8.0499999999999989</v>
      </c>
      <c r="HJ58" s="26">
        <f t="shared" ref="HJ58" si="387">HI58+HJ56-HJ57</f>
        <v>-8.0499999999999989</v>
      </c>
      <c r="HK58" s="26">
        <f t="shared" ref="HK58" si="388">HJ58+HK56-HK57</f>
        <v>-8.0499999999999989</v>
      </c>
      <c r="HL58" s="26">
        <f t="shared" ref="HL58" si="389">HK58+HL56-HL57</f>
        <v>-8.0499999999999989</v>
      </c>
      <c r="HM58" s="26">
        <f t="shared" ref="HM58" si="390">HL58+HM56-HM57</f>
        <v>-8.0499999999999989</v>
      </c>
      <c r="HN58" s="26">
        <f t="shared" ref="HN58" si="391">HM58+HN56-HN57</f>
        <v>-8.0499999999999989</v>
      </c>
      <c r="HO58" s="26">
        <f t="shared" ref="HO58" si="392">HN58+HO56-HO57</f>
        <v>-8.0499999999999989</v>
      </c>
      <c r="HP58" s="26">
        <f t="shared" ref="HP58" si="393">HO58+HP56-HP57</f>
        <v>-8.0499999999999989</v>
      </c>
      <c r="HQ58" s="26">
        <f t="shared" ref="HQ58" si="394">HP58+HQ56-HQ57</f>
        <v>-8.0499999999999989</v>
      </c>
      <c r="HR58" s="26">
        <f t="shared" ref="HR58" si="395">HQ58+HR56-HR57</f>
        <v>-8.0499999999999989</v>
      </c>
      <c r="HS58" s="26">
        <f t="shared" ref="HS58" si="396">HR58+HS56-HS57</f>
        <v>-8.0499999999999989</v>
      </c>
      <c r="HT58" s="26">
        <f t="shared" ref="HT58" si="397">HS58+HT56-HT57</f>
        <v>-8.0499999999999989</v>
      </c>
      <c r="HU58" s="22">
        <f t="shared" ref="HU58" si="398">COUNTIF(GZ58:HT58,"&lt;0")</f>
        <v>21</v>
      </c>
      <c r="HV58" s="25"/>
      <c r="HW58" t="str">
        <f>DIM_BILL[[#This Row],[Tipo]]</f>
        <v>MATERIAL DE EMPAQUE</v>
      </c>
    </row>
    <row r="59" spans="1:231" x14ac:dyDescent="0.3">
      <c r="A59" s="17" t="s">
        <v>682</v>
      </c>
      <c r="BJ59">
        <v>1</v>
      </c>
      <c r="GR59" s="17" t="s">
        <v>683</v>
      </c>
      <c r="GS59" s="17">
        <v>2</v>
      </c>
      <c r="GT59" s="17" t="s">
        <v>1801</v>
      </c>
      <c r="GU59" s="17" t="s">
        <v>1800</v>
      </c>
      <c r="GV59" s="17">
        <f>SUMIF(FACT_A1[cve_prod],DIM_BILL[[#This Row],[CODIGO]],FACT_A1[Existencia])</f>
        <v>0</v>
      </c>
      <c r="GW59" s="18">
        <f>SUMIF(FACT_A2[cve_prod],DIM_BILL[[#This Row],[CODIGO]],FACT_A2[Existencia])</f>
        <v>3200</v>
      </c>
      <c r="GX59" s="17"/>
      <c r="GY59" s="16" t="s">
        <v>2220</v>
      </c>
      <c r="GZ59" s="15">
        <f>SUMIFS(POs[saldo],POs[cve_prod],DIM_BILL[[#This Row],[CODIGO]],POs[status],$GY59,POs[f_ent],GZ$1)</f>
        <v>0</v>
      </c>
      <c r="HA59" s="15">
        <f>SUMIFS(POs[saldo],POs[cve_prod],DIM_BILL[[#This Row],[CODIGO]],POs[status],$GY59,POs[f_ent],HA$1)</f>
        <v>0</v>
      </c>
      <c r="HB59" s="15">
        <f>SUMIFS(POs[saldo],POs[cve_prod],DIM_BILL[[#This Row],[CODIGO]],POs[status],$GY59,POs[f_ent],HB$1)</f>
        <v>0</v>
      </c>
      <c r="HC59" s="15">
        <f>SUMIFS(POs[saldo],POs[cve_prod],DIM_BILL[[#This Row],[CODIGO]],POs[status],$GY59,POs[f_ent],HC$1)</f>
        <v>0</v>
      </c>
      <c r="HD59" s="15">
        <f>SUMIFS(POs[saldo],POs[cve_prod],DIM_BILL[[#This Row],[CODIGO]],POs[status],$GY59,POs[f_ent],HD$1)</f>
        <v>0</v>
      </c>
      <c r="HE59" s="15">
        <f>SUMIFS(POs[saldo],POs[cve_prod],DIM_BILL[[#This Row],[CODIGO]],POs[status],$GY59,POs[f_ent],HE$1)</f>
        <v>0</v>
      </c>
      <c r="HF59" s="15">
        <f>SUMIFS(POs[saldo],POs[cve_prod],DIM_BILL[[#This Row],[CODIGO]],POs[status],$GY59,POs[Semana],WEEKNUM(HF$1))</f>
        <v>0</v>
      </c>
      <c r="HG59" s="15">
        <f>SUMIFS(POs[saldo],POs[cve_prod],DIM_BILL[[#This Row],[CODIGO]],POs[status],$GY59,POs[Semana],WEEKNUM(HG$1))</f>
        <v>0</v>
      </c>
      <c r="HH59" s="15">
        <f>SUMIFS(POs[saldo],POs[cve_prod],DIM_BILL[[#This Row],[CODIGO]],POs[status],$GY59,POs[Semana],WEEKNUM(HH$1))</f>
        <v>0</v>
      </c>
      <c r="HI59" s="15">
        <f>SUMIFS(POs[saldo],POs[cve_prod],DIM_BILL[[#This Row],[CODIGO]],POs[status],$GY59,POs[Semana],WEEKNUM(HI$1))</f>
        <v>0</v>
      </c>
      <c r="HJ59" s="15">
        <f>SUMIFS(POs[saldo],POs[cve_prod],DIM_BILL[[#This Row],[CODIGO]],POs[status],$GY59,POs[Semana],WEEKNUM(HJ$1))</f>
        <v>0</v>
      </c>
      <c r="HK59" s="15">
        <f>SUMIFS(POs[saldo],POs[cve_prod],DIM_BILL[[#This Row],[CODIGO]],POs[status],$GY59,POs[Semana],WEEKNUM(HK$1))</f>
        <v>0</v>
      </c>
      <c r="HL59" s="15">
        <f>SUMIFS(POs[saldo],POs[cve_prod],DIM_BILL[[#This Row],[CODIGO]],POs[status],$GY59,POs[Semana],WEEKNUM(HL$1))</f>
        <v>0</v>
      </c>
      <c r="HM59" s="15">
        <f>SUMIFS(POs[saldo],POs[cve_prod],DIM_BILL[[#This Row],[CODIGO]],POs[status],$GY59,POs[Semana],WEEKNUM(HM$1))</f>
        <v>0</v>
      </c>
      <c r="HN59" s="15">
        <f>SUMIFS(POs[saldo],POs[cve_prod],DIM_BILL[[#This Row],[CODIGO]],POs[status],$GY59,POs[Semana],WEEKNUM(HN$1))</f>
        <v>0</v>
      </c>
      <c r="HO59" s="15">
        <f>SUMIFS(POs[saldo],POs[cve_prod],DIM_BILL[[#This Row],[CODIGO]],POs[status],$GY59,POs[Semana],WEEKNUM(HO$1))</f>
        <v>0</v>
      </c>
      <c r="HP59" s="15">
        <f>SUMIFS(POs[saldo],POs[cve_prod],DIM_BILL[[#This Row],[CODIGO]],POs[status],$GY59,POs[Semana],WEEKNUM(HP$1))</f>
        <v>0</v>
      </c>
      <c r="HQ59" s="15">
        <f>SUMIFS(POs[saldo],POs[cve_prod],DIM_BILL[[#This Row],[CODIGO]],POs[status],$GY59,POs[Semana],WEEKNUM(HQ$1))</f>
        <v>0</v>
      </c>
      <c r="HR59" s="15">
        <f>SUMIFS(POs[saldo],POs[cve_prod],DIM_BILL[[#This Row],[CODIGO]],POs[status],$GY59,POs[Semana],WEEKNUM(HR$1))</f>
        <v>0</v>
      </c>
      <c r="HS59" s="15">
        <f>SUMIFS(POs[saldo],POs[cve_prod],DIM_BILL[[#This Row],[CODIGO]],POs[status],$GY59,POs[Semana],WEEKNUM(HS$1))</f>
        <v>0</v>
      </c>
      <c r="HT59" s="15">
        <f>SUMIFS(POs[saldo],POs[cve_prod],DIM_BILL[[#This Row],[CODIGO]],POs[status],$GY59,POs[Semana],WEEKNUM(HT$1))</f>
        <v>0</v>
      </c>
      <c r="HU59" s="22"/>
      <c r="HV59" s="25"/>
      <c r="HW59" t="str">
        <f>DIM_BILL[[#This Row],[Tipo]]</f>
        <v>MATERIAL DE EMPAQUE</v>
      </c>
    </row>
    <row r="60" spans="1:231" x14ac:dyDescent="0.3">
      <c r="A60" s="17" t="s">
        <v>682</v>
      </c>
      <c r="BJ60">
        <v>1</v>
      </c>
      <c r="GR60" s="17" t="s">
        <v>683</v>
      </c>
      <c r="GS60" s="17">
        <v>2</v>
      </c>
      <c r="GT60" s="17" t="s">
        <v>1801</v>
      </c>
      <c r="GU60" s="17" t="s">
        <v>1800</v>
      </c>
      <c r="GV60" s="17">
        <f>SUMIF(FACT_A1[cve_prod],DIM_BILL[[#This Row],[CODIGO]],FACT_A1[Existencia])</f>
        <v>0</v>
      </c>
      <c r="GW60" s="18">
        <f>SUMIF(FACT_A2[cve_prod],DIM_BILL[[#This Row],[CODIGO]],FACT_A2[Existencia])</f>
        <v>3200</v>
      </c>
      <c r="GX60" s="17"/>
      <c r="GY60" s="16" t="s">
        <v>2221</v>
      </c>
      <c r="GZ60" s="24">
        <f>SUMPRODUCT($B60:$GQ60,INDEX(PLAN_PRODUCCION!$B$4:$GQ$24,COLUMN()-COLUMN($GZ$1)+1,0))</f>
        <v>2000</v>
      </c>
      <c r="HA60" s="24">
        <f>SUMPRODUCT($B60:$GQ60,INDEX(PLAN_PRODUCCION!$B$4:$GQ$24,COLUMN()-COLUMN($GZ$1)+1,0))</f>
        <v>0</v>
      </c>
      <c r="HB60" s="24">
        <f>SUMPRODUCT($B60:$GQ60,INDEX(PLAN_PRODUCCION!$B$4:$GQ$24,COLUMN()-COLUMN($GZ$1)+1,0))</f>
        <v>0</v>
      </c>
      <c r="HC60" s="24">
        <f>SUMPRODUCT($B60:$GQ60,INDEX(PLAN_PRODUCCION!$B$4:$GQ$24,COLUMN()-COLUMN($GZ$1)+1,0))</f>
        <v>0</v>
      </c>
      <c r="HD60" s="24">
        <f>SUMPRODUCT($B60:$GQ60,INDEX(PLAN_PRODUCCION!$B$4:$GQ$24,COLUMN()-COLUMN($GZ$1)+1,0))</f>
        <v>0</v>
      </c>
      <c r="HE60" s="24">
        <f>SUMPRODUCT($B60:$GQ60,INDEX(PLAN_PRODUCCION!$B$4:$GQ$24,COLUMN()-COLUMN($GZ$1)+1,0))</f>
        <v>0</v>
      </c>
      <c r="HF60" s="24">
        <f>SUMPRODUCT($B60:$GQ60,INDEX(PLAN_PRODUCCION!$B$4:$GQ$24,COLUMN()-COLUMN($GZ$1)+1,0))</f>
        <v>0</v>
      </c>
      <c r="HG60" s="24">
        <f>SUMPRODUCT($B60:$GQ60,INDEX(PLAN_PRODUCCION!$B$4:$GQ$24,COLUMN()-COLUMN($GZ$1)+1,0))</f>
        <v>0</v>
      </c>
      <c r="HH60" s="24">
        <f>SUMPRODUCT($B60:$GQ60,INDEX(PLAN_PRODUCCION!$B$4:$GQ$24,COLUMN()-COLUMN($GZ$1)+1,0))</f>
        <v>0</v>
      </c>
      <c r="HI60" s="24">
        <f>SUMPRODUCT($B60:$GQ60,INDEX(PLAN_PRODUCCION!$B$4:$GQ$24,COLUMN()-COLUMN($GZ$1)+1,0))</f>
        <v>0</v>
      </c>
      <c r="HJ60" s="24">
        <f>SUMPRODUCT($B60:$GQ60,INDEX(PLAN_PRODUCCION!$B$4:$GQ$24,COLUMN()-COLUMN($GZ$1)+1,0))</f>
        <v>0</v>
      </c>
      <c r="HK60" s="24">
        <f>SUMPRODUCT($B60:$GQ60,INDEX(PLAN_PRODUCCION!$B$4:$GQ$24,COLUMN()-COLUMN($GZ$1)+1,0))</f>
        <v>0</v>
      </c>
      <c r="HL60" s="24">
        <f>SUMPRODUCT($B60:$GQ60,INDEX(PLAN_PRODUCCION!$B$4:$GQ$24,COLUMN()-COLUMN($GZ$1)+1,0))</f>
        <v>0</v>
      </c>
      <c r="HM60" s="24">
        <f>SUMPRODUCT($B60:$GQ60,INDEX(PLAN_PRODUCCION!$B$4:$GQ$24,COLUMN()-COLUMN($GZ$1)+1,0))</f>
        <v>0</v>
      </c>
      <c r="HN60" s="24">
        <f>SUMPRODUCT($B60:$GQ60,INDEX(PLAN_PRODUCCION!$B$4:$GQ$24,COLUMN()-COLUMN($GZ$1)+1,0))</f>
        <v>0</v>
      </c>
      <c r="HO60" s="24">
        <f>SUMPRODUCT($B60:$GQ60,INDEX(PLAN_PRODUCCION!$B$4:$GQ$24,COLUMN()-COLUMN($GZ$1)+1,0))</f>
        <v>0</v>
      </c>
      <c r="HP60" s="24">
        <f>SUMPRODUCT($B60:$GQ60,INDEX(PLAN_PRODUCCION!$B$4:$GQ$24,COLUMN()-COLUMN($GZ$1)+1,0))</f>
        <v>0</v>
      </c>
      <c r="HQ60" s="24">
        <f>SUMPRODUCT($B60:$GQ60,INDEX(PLAN_PRODUCCION!$B$4:$GQ$24,COLUMN()-COLUMN($GZ$1)+1,0))</f>
        <v>0</v>
      </c>
      <c r="HR60" s="24">
        <f>SUMPRODUCT($B60:$GQ60,INDEX(PLAN_PRODUCCION!$B$4:$GQ$24,COLUMN()-COLUMN($GZ$1)+1,0))</f>
        <v>0</v>
      </c>
      <c r="HS60" s="24">
        <f>SUMPRODUCT($B60:$GQ60,INDEX(PLAN_PRODUCCION!$B$4:$GQ$24,COLUMN()-COLUMN($GZ$1)+1,0))</f>
        <v>0</v>
      </c>
      <c r="HT60" s="24">
        <f>SUMPRODUCT($B60:$GQ60,INDEX(PLAN_PRODUCCION!$B$4:$GQ$24,COLUMN()-COLUMN($GZ$1)+1,0))</f>
        <v>0</v>
      </c>
      <c r="HU60" s="22"/>
      <c r="HV60" s="25"/>
      <c r="HW60" t="str">
        <f>DIM_BILL[[#This Row],[Tipo]]</f>
        <v>MATERIAL DE EMPAQUE</v>
      </c>
    </row>
    <row r="61" spans="1:231" x14ac:dyDescent="0.3">
      <c r="A61" s="18" t="s">
        <v>682</v>
      </c>
      <c r="BJ61">
        <v>1</v>
      </c>
      <c r="GR61" s="18" t="s">
        <v>683</v>
      </c>
      <c r="GS61" s="18">
        <v>2</v>
      </c>
      <c r="GT61" s="18" t="s">
        <v>1801</v>
      </c>
      <c r="GU61" s="18" t="s">
        <v>1800</v>
      </c>
      <c r="GV61" s="18">
        <f>SUMIF(FACT_A1[cve_prod],DIM_BILL[[#This Row],[CODIGO]],FACT_A1[Existencia])</f>
        <v>0</v>
      </c>
      <c r="GW61" s="18">
        <f>SUMIF(FACT_A2[cve_prod],DIM_BILL[[#This Row],[CODIGO]],FACT_A2[Existencia])</f>
        <v>3200</v>
      </c>
      <c r="GX61" s="18"/>
      <c r="GY61" s="16" t="s">
        <v>2222</v>
      </c>
      <c r="GZ61" s="26">
        <f t="shared" ref="GZ61" si="399">GV61+GW61+GX61+GZ59-GZ60</f>
        <v>1200</v>
      </c>
      <c r="HA61" s="26">
        <f t="shared" ref="HA61" si="400">GZ61+HA59-HA60</f>
        <v>1200</v>
      </c>
      <c r="HB61" s="26">
        <f t="shared" ref="HB61" si="401">HA61+HB59-HB60</f>
        <v>1200</v>
      </c>
      <c r="HC61" s="26">
        <f t="shared" ref="HC61" si="402">HB61+HC59-HC60</f>
        <v>1200</v>
      </c>
      <c r="HD61" s="26">
        <f t="shared" ref="HD61" si="403">HC61+HD59-HD60</f>
        <v>1200</v>
      </c>
      <c r="HE61" s="26">
        <f t="shared" ref="HE61" si="404">HD61+HE59-HE60</f>
        <v>1200</v>
      </c>
      <c r="HF61" s="26">
        <f t="shared" ref="HF61" si="405">HE61+HF59-HF60</f>
        <v>1200</v>
      </c>
      <c r="HG61" s="26">
        <f t="shared" ref="HG61" si="406">HF61+HG59-HG60</f>
        <v>1200</v>
      </c>
      <c r="HH61" s="26">
        <f t="shared" ref="HH61" si="407">HG61+HH59-HH60</f>
        <v>1200</v>
      </c>
      <c r="HI61" s="26">
        <f t="shared" ref="HI61" si="408">HH61+HI59-HI60</f>
        <v>1200</v>
      </c>
      <c r="HJ61" s="26">
        <f t="shared" ref="HJ61" si="409">HI61+HJ59-HJ60</f>
        <v>1200</v>
      </c>
      <c r="HK61" s="26">
        <f t="shared" ref="HK61" si="410">HJ61+HK59-HK60</f>
        <v>1200</v>
      </c>
      <c r="HL61" s="26">
        <f t="shared" ref="HL61" si="411">HK61+HL59-HL60</f>
        <v>1200</v>
      </c>
      <c r="HM61" s="26">
        <f t="shared" ref="HM61" si="412">HL61+HM59-HM60</f>
        <v>1200</v>
      </c>
      <c r="HN61" s="26">
        <f t="shared" ref="HN61" si="413">HM61+HN59-HN60</f>
        <v>1200</v>
      </c>
      <c r="HO61" s="26">
        <f t="shared" ref="HO61" si="414">HN61+HO59-HO60</f>
        <v>1200</v>
      </c>
      <c r="HP61" s="26">
        <f t="shared" ref="HP61" si="415">HO61+HP59-HP60</f>
        <v>1200</v>
      </c>
      <c r="HQ61" s="26">
        <f t="shared" ref="HQ61" si="416">HP61+HQ59-HQ60</f>
        <v>1200</v>
      </c>
      <c r="HR61" s="26">
        <f t="shared" ref="HR61" si="417">HQ61+HR59-HR60</f>
        <v>1200</v>
      </c>
      <c r="HS61" s="26">
        <f t="shared" ref="HS61" si="418">HR61+HS59-HS60</f>
        <v>1200</v>
      </c>
      <c r="HT61" s="26">
        <f t="shared" ref="HT61" si="419">HS61+HT59-HT60</f>
        <v>1200</v>
      </c>
      <c r="HU61" s="22">
        <f t="shared" ref="HU61" si="420">COUNTIF(GZ61:HT61,"&lt;0")</f>
        <v>0</v>
      </c>
      <c r="HV61" s="25"/>
      <c r="HW61" t="str">
        <f>DIM_BILL[[#This Row],[Tipo]]</f>
        <v>MATERIAL DE EMPAQUE</v>
      </c>
    </row>
    <row r="62" spans="1:231" x14ac:dyDescent="0.3">
      <c r="A62" s="17" t="s">
        <v>131</v>
      </c>
      <c r="F62">
        <v>99.473684210526315</v>
      </c>
      <c r="G62">
        <v>31.4</v>
      </c>
      <c r="H62">
        <v>37.799999999999997</v>
      </c>
      <c r="I62">
        <v>30</v>
      </c>
      <c r="J62">
        <v>60</v>
      </c>
      <c r="M62">
        <v>60</v>
      </c>
      <c r="U62">
        <v>30</v>
      </c>
      <c r="AE62">
        <v>34</v>
      </c>
      <c r="AF62">
        <v>2</v>
      </c>
      <c r="AH62">
        <v>60</v>
      </c>
      <c r="AI62">
        <v>30</v>
      </c>
      <c r="AL62">
        <v>500</v>
      </c>
      <c r="AT62">
        <v>34.285714285714285</v>
      </c>
      <c r="GR62" s="17" t="s">
        <v>132</v>
      </c>
      <c r="GS62" s="17">
        <v>6</v>
      </c>
      <c r="GT62" s="17" t="s">
        <v>1802</v>
      </c>
      <c r="GU62" s="17" t="s">
        <v>1800</v>
      </c>
      <c r="GV62" s="17">
        <f>SUMIF(FACT_A1[cve_prod],DIM_BILL[[#This Row],[CODIGO]],FACT_A1[Existencia])</f>
        <v>0</v>
      </c>
      <c r="GW62" s="18">
        <f>SUMIF(FACT_A2[cve_prod],DIM_BILL[[#This Row],[CODIGO]],FACT_A2[Existencia])</f>
        <v>240000</v>
      </c>
      <c r="GX62" s="17"/>
      <c r="GY62" s="16" t="s">
        <v>2220</v>
      </c>
      <c r="GZ62" s="15">
        <f>SUMIFS(POs[saldo],POs[cve_prod],DIM_BILL[[#This Row],[CODIGO]],POs[status],$GY62,POs[f_ent],GZ$1)</f>
        <v>0</v>
      </c>
      <c r="HA62" s="15">
        <f>SUMIFS(POs[saldo],POs[cve_prod],DIM_BILL[[#This Row],[CODIGO]],POs[status],$GY62,POs[f_ent],HA$1)</f>
        <v>0</v>
      </c>
      <c r="HB62" s="15">
        <f>SUMIFS(POs[saldo],POs[cve_prod],DIM_BILL[[#This Row],[CODIGO]],POs[status],$GY62,POs[f_ent],HB$1)</f>
        <v>0</v>
      </c>
      <c r="HC62" s="15">
        <f>SUMIFS(POs[saldo],POs[cve_prod],DIM_BILL[[#This Row],[CODIGO]],POs[status],$GY62,POs[f_ent],HC$1)</f>
        <v>0</v>
      </c>
      <c r="HD62" s="15">
        <f>SUMIFS(POs[saldo],POs[cve_prod],DIM_BILL[[#This Row],[CODIGO]],POs[status],$GY62,POs[f_ent],HD$1)</f>
        <v>0</v>
      </c>
      <c r="HE62" s="15">
        <f>SUMIFS(POs[saldo],POs[cve_prod],DIM_BILL[[#This Row],[CODIGO]],POs[status],$GY62,POs[f_ent],HE$1)</f>
        <v>0</v>
      </c>
      <c r="HF62" s="15">
        <f>SUMIFS(POs[saldo],POs[cve_prod],DIM_BILL[[#This Row],[CODIGO]],POs[status],$GY62,POs[Semana],WEEKNUM(HF$1))</f>
        <v>0</v>
      </c>
      <c r="HG62" s="15">
        <f>SUMIFS(POs[saldo],POs[cve_prod],DIM_BILL[[#This Row],[CODIGO]],POs[status],$GY62,POs[Semana],WEEKNUM(HG$1))</f>
        <v>0</v>
      </c>
      <c r="HH62" s="15">
        <f>SUMIFS(POs[saldo],POs[cve_prod],DIM_BILL[[#This Row],[CODIGO]],POs[status],$GY62,POs[Semana],WEEKNUM(HH$1))</f>
        <v>0</v>
      </c>
      <c r="HI62" s="15">
        <f>SUMIFS(POs[saldo],POs[cve_prod],DIM_BILL[[#This Row],[CODIGO]],POs[status],$GY62,POs[Semana],WEEKNUM(HI$1))</f>
        <v>0</v>
      </c>
      <c r="HJ62" s="15">
        <f>SUMIFS(POs[saldo],POs[cve_prod],DIM_BILL[[#This Row],[CODIGO]],POs[status],$GY62,POs[Semana],WEEKNUM(HJ$1))</f>
        <v>0</v>
      </c>
      <c r="HK62" s="15">
        <f>SUMIFS(POs[saldo],POs[cve_prod],DIM_BILL[[#This Row],[CODIGO]],POs[status],$GY62,POs[Semana],WEEKNUM(HK$1))</f>
        <v>0</v>
      </c>
      <c r="HL62" s="15">
        <f>SUMIFS(POs[saldo],POs[cve_prod],DIM_BILL[[#This Row],[CODIGO]],POs[status],$GY62,POs[Semana],WEEKNUM(HL$1))</f>
        <v>0</v>
      </c>
      <c r="HM62" s="15">
        <f>SUMIFS(POs[saldo],POs[cve_prod],DIM_BILL[[#This Row],[CODIGO]],POs[status],$GY62,POs[Semana],WEEKNUM(HM$1))</f>
        <v>0</v>
      </c>
      <c r="HN62" s="15">
        <f>SUMIFS(POs[saldo],POs[cve_prod],DIM_BILL[[#This Row],[CODIGO]],POs[status],$GY62,POs[Semana],WEEKNUM(HN$1))</f>
        <v>0</v>
      </c>
      <c r="HO62" s="15">
        <f>SUMIFS(POs[saldo],POs[cve_prod],DIM_BILL[[#This Row],[CODIGO]],POs[status],$GY62,POs[Semana],WEEKNUM(HO$1))</f>
        <v>0</v>
      </c>
      <c r="HP62" s="15">
        <f>SUMIFS(POs[saldo],POs[cve_prod],DIM_BILL[[#This Row],[CODIGO]],POs[status],$GY62,POs[Semana],WEEKNUM(HP$1))</f>
        <v>0</v>
      </c>
      <c r="HQ62" s="15">
        <f>SUMIFS(POs[saldo],POs[cve_prod],DIM_BILL[[#This Row],[CODIGO]],POs[status],$GY62,POs[Semana],WEEKNUM(HQ$1))</f>
        <v>0</v>
      </c>
      <c r="HR62" s="15">
        <f>SUMIFS(POs[saldo],POs[cve_prod],DIM_BILL[[#This Row],[CODIGO]],POs[status],$GY62,POs[Semana],WEEKNUM(HR$1))</f>
        <v>0</v>
      </c>
      <c r="HS62" s="15">
        <f>SUMIFS(POs[saldo],POs[cve_prod],DIM_BILL[[#This Row],[CODIGO]],POs[status],$GY62,POs[Semana],WEEKNUM(HS$1))</f>
        <v>0</v>
      </c>
      <c r="HT62" s="15">
        <f>SUMIFS(POs[saldo],POs[cve_prod],DIM_BILL[[#This Row],[CODIGO]],POs[status],$GY62,POs[Semana],WEEKNUM(HT$1))</f>
        <v>0</v>
      </c>
      <c r="HU62" s="22"/>
      <c r="HV62" s="25"/>
      <c r="HW62" t="str">
        <f>DIM_BILL[[#This Row],[Tipo]]</f>
        <v>MATERIAL DE EMPAQUE</v>
      </c>
    </row>
    <row r="63" spans="1:231" x14ac:dyDescent="0.3">
      <c r="A63" s="17" t="s">
        <v>131</v>
      </c>
      <c r="F63">
        <v>99.473684210526315</v>
      </c>
      <c r="G63">
        <v>31.4</v>
      </c>
      <c r="H63">
        <v>37.799999999999997</v>
      </c>
      <c r="I63">
        <v>30</v>
      </c>
      <c r="J63">
        <v>60</v>
      </c>
      <c r="M63">
        <v>60</v>
      </c>
      <c r="U63">
        <v>30</v>
      </c>
      <c r="AE63">
        <v>34</v>
      </c>
      <c r="AF63">
        <v>2</v>
      </c>
      <c r="AH63">
        <v>60</v>
      </c>
      <c r="AI63">
        <v>30</v>
      </c>
      <c r="AL63">
        <v>500</v>
      </c>
      <c r="AT63">
        <v>34.285714285714285</v>
      </c>
      <c r="GR63" s="17" t="s">
        <v>132</v>
      </c>
      <c r="GS63" s="17">
        <v>6</v>
      </c>
      <c r="GT63" s="17" t="s">
        <v>1802</v>
      </c>
      <c r="GU63" s="17" t="s">
        <v>1800</v>
      </c>
      <c r="GV63" s="17">
        <f>SUMIF(FACT_A1[cve_prod],DIM_BILL[[#This Row],[CODIGO]],FACT_A1[Existencia])</f>
        <v>0</v>
      </c>
      <c r="GW63" s="18">
        <f>SUMIF(FACT_A2[cve_prod],DIM_BILL[[#This Row],[CODIGO]],FACT_A2[Existencia])</f>
        <v>240000</v>
      </c>
      <c r="GX63" s="17"/>
      <c r="GY63" s="16" t="s">
        <v>2221</v>
      </c>
      <c r="GZ63" s="24">
        <f>SUMPRODUCT($B63:$GQ63,INDEX(PLAN_PRODUCCION!$B$4:$GQ$24,COLUMN()-COLUMN($GZ$1)+1,0))</f>
        <v>2296000</v>
      </c>
      <c r="HA63" s="24">
        <f>SUMPRODUCT($B63:$GQ63,INDEX(PLAN_PRODUCCION!$B$4:$GQ$24,COLUMN()-COLUMN($GZ$1)+1,0))</f>
        <v>0</v>
      </c>
      <c r="HB63" s="24">
        <f>SUMPRODUCT($B63:$GQ63,INDEX(PLAN_PRODUCCION!$B$4:$GQ$24,COLUMN()-COLUMN($GZ$1)+1,0))</f>
        <v>0</v>
      </c>
      <c r="HC63" s="24">
        <f>SUMPRODUCT($B63:$GQ63,INDEX(PLAN_PRODUCCION!$B$4:$GQ$24,COLUMN()-COLUMN($GZ$1)+1,0))</f>
        <v>0</v>
      </c>
      <c r="HD63" s="24">
        <f>SUMPRODUCT($B63:$GQ63,INDEX(PLAN_PRODUCCION!$B$4:$GQ$24,COLUMN()-COLUMN($GZ$1)+1,0))</f>
        <v>0</v>
      </c>
      <c r="HE63" s="24">
        <f>SUMPRODUCT($B63:$GQ63,INDEX(PLAN_PRODUCCION!$B$4:$GQ$24,COLUMN()-COLUMN($GZ$1)+1,0))</f>
        <v>0</v>
      </c>
      <c r="HF63" s="24">
        <f>SUMPRODUCT($B63:$GQ63,INDEX(PLAN_PRODUCCION!$B$4:$GQ$24,COLUMN()-COLUMN($GZ$1)+1,0))</f>
        <v>0</v>
      </c>
      <c r="HG63" s="24">
        <f>SUMPRODUCT($B63:$GQ63,INDEX(PLAN_PRODUCCION!$B$4:$GQ$24,COLUMN()-COLUMN($GZ$1)+1,0))</f>
        <v>0</v>
      </c>
      <c r="HH63" s="24">
        <f>SUMPRODUCT($B63:$GQ63,INDEX(PLAN_PRODUCCION!$B$4:$GQ$24,COLUMN()-COLUMN($GZ$1)+1,0))</f>
        <v>0</v>
      </c>
      <c r="HI63" s="24">
        <f>SUMPRODUCT($B63:$GQ63,INDEX(PLAN_PRODUCCION!$B$4:$GQ$24,COLUMN()-COLUMN($GZ$1)+1,0))</f>
        <v>0</v>
      </c>
      <c r="HJ63" s="24">
        <f>SUMPRODUCT($B63:$GQ63,INDEX(PLAN_PRODUCCION!$B$4:$GQ$24,COLUMN()-COLUMN($GZ$1)+1,0))</f>
        <v>0</v>
      </c>
      <c r="HK63" s="24">
        <f>SUMPRODUCT($B63:$GQ63,INDEX(PLAN_PRODUCCION!$B$4:$GQ$24,COLUMN()-COLUMN($GZ$1)+1,0))</f>
        <v>0</v>
      </c>
      <c r="HL63" s="24">
        <f>SUMPRODUCT($B63:$GQ63,INDEX(PLAN_PRODUCCION!$B$4:$GQ$24,COLUMN()-COLUMN($GZ$1)+1,0))</f>
        <v>0</v>
      </c>
      <c r="HM63" s="24">
        <f>SUMPRODUCT($B63:$GQ63,INDEX(PLAN_PRODUCCION!$B$4:$GQ$24,COLUMN()-COLUMN($GZ$1)+1,0))</f>
        <v>0</v>
      </c>
      <c r="HN63" s="24">
        <f>SUMPRODUCT($B63:$GQ63,INDEX(PLAN_PRODUCCION!$B$4:$GQ$24,COLUMN()-COLUMN($GZ$1)+1,0))</f>
        <v>0</v>
      </c>
      <c r="HO63" s="24">
        <f>SUMPRODUCT($B63:$GQ63,INDEX(PLAN_PRODUCCION!$B$4:$GQ$24,COLUMN()-COLUMN($GZ$1)+1,0))</f>
        <v>0</v>
      </c>
      <c r="HP63" s="24">
        <f>SUMPRODUCT($B63:$GQ63,INDEX(PLAN_PRODUCCION!$B$4:$GQ$24,COLUMN()-COLUMN($GZ$1)+1,0))</f>
        <v>0</v>
      </c>
      <c r="HQ63" s="24">
        <f>SUMPRODUCT($B63:$GQ63,INDEX(PLAN_PRODUCCION!$B$4:$GQ$24,COLUMN()-COLUMN($GZ$1)+1,0))</f>
        <v>0</v>
      </c>
      <c r="HR63" s="24">
        <f>SUMPRODUCT($B63:$GQ63,INDEX(PLAN_PRODUCCION!$B$4:$GQ$24,COLUMN()-COLUMN($GZ$1)+1,0))</f>
        <v>0</v>
      </c>
      <c r="HS63" s="24">
        <f>SUMPRODUCT($B63:$GQ63,INDEX(PLAN_PRODUCCION!$B$4:$GQ$24,COLUMN()-COLUMN($GZ$1)+1,0))</f>
        <v>0</v>
      </c>
      <c r="HT63" s="24">
        <f>SUMPRODUCT($B63:$GQ63,INDEX(PLAN_PRODUCCION!$B$4:$GQ$24,COLUMN()-COLUMN($GZ$1)+1,0))</f>
        <v>0</v>
      </c>
      <c r="HU63" s="22"/>
      <c r="HV63" s="25"/>
      <c r="HW63" t="str">
        <f>DIM_BILL[[#This Row],[Tipo]]</f>
        <v>MATERIAL DE EMPAQUE</v>
      </c>
    </row>
    <row r="64" spans="1:231" x14ac:dyDescent="0.3">
      <c r="A64" s="18" t="s">
        <v>131</v>
      </c>
      <c r="F64">
        <v>99.473684210526315</v>
      </c>
      <c r="G64">
        <v>31.4</v>
      </c>
      <c r="H64">
        <v>37.799999999999997</v>
      </c>
      <c r="I64">
        <v>30</v>
      </c>
      <c r="J64">
        <v>60</v>
      </c>
      <c r="M64">
        <v>60</v>
      </c>
      <c r="U64">
        <v>30</v>
      </c>
      <c r="AE64">
        <v>34</v>
      </c>
      <c r="AF64">
        <v>2</v>
      </c>
      <c r="AH64">
        <v>60</v>
      </c>
      <c r="AI64">
        <v>30</v>
      </c>
      <c r="AL64">
        <v>500</v>
      </c>
      <c r="AT64">
        <v>34.285714285714285</v>
      </c>
      <c r="GR64" s="18" t="s">
        <v>132</v>
      </c>
      <c r="GS64" s="18">
        <v>6</v>
      </c>
      <c r="GT64" s="18" t="s">
        <v>1802</v>
      </c>
      <c r="GU64" s="18" t="s">
        <v>1800</v>
      </c>
      <c r="GV64" s="18">
        <f>SUMIF(FACT_A1[cve_prod],DIM_BILL[[#This Row],[CODIGO]],FACT_A1[Existencia])</f>
        <v>0</v>
      </c>
      <c r="GW64" s="18">
        <f>SUMIF(FACT_A2[cve_prod],DIM_BILL[[#This Row],[CODIGO]],FACT_A2[Existencia])</f>
        <v>240000</v>
      </c>
      <c r="GX64" s="18"/>
      <c r="GY64" s="16" t="s">
        <v>2222</v>
      </c>
      <c r="GZ64" s="26">
        <f t="shared" ref="GZ64" si="421">GV64+GW64+GX64+GZ62-GZ63</f>
        <v>-2056000</v>
      </c>
      <c r="HA64" s="26">
        <f t="shared" ref="HA64" si="422">GZ64+HA62-HA63</f>
        <v>-2056000</v>
      </c>
      <c r="HB64" s="26">
        <f t="shared" ref="HB64" si="423">HA64+HB62-HB63</f>
        <v>-2056000</v>
      </c>
      <c r="HC64" s="26">
        <f t="shared" ref="HC64" si="424">HB64+HC62-HC63</f>
        <v>-2056000</v>
      </c>
      <c r="HD64" s="26">
        <f t="shared" ref="HD64" si="425">HC64+HD62-HD63</f>
        <v>-2056000</v>
      </c>
      <c r="HE64" s="26">
        <f t="shared" ref="HE64" si="426">HD64+HE62-HE63</f>
        <v>-2056000</v>
      </c>
      <c r="HF64" s="26">
        <f t="shared" ref="HF64" si="427">HE64+HF62-HF63</f>
        <v>-2056000</v>
      </c>
      <c r="HG64" s="26">
        <f t="shared" ref="HG64" si="428">HF64+HG62-HG63</f>
        <v>-2056000</v>
      </c>
      <c r="HH64" s="26">
        <f t="shared" ref="HH64" si="429">HG64+HH62-HH63</f>
        <v>-2056000</v>
      </c>
      <c r="HI64" s="26">
        <f t="shared" ref="HI64" si="430">HH64+HI62-HI63</f>
        <v>-2056000</v>
      </c>
      <c r="HJ64" s="26">
        <f t="shared" ref="HJ64" si="431">HI64+HJ62-HJ63</f>
        <v>-2056000</v>
      </c>
      <c r="HK64" s="26">
        <f t="shared" ref="HK64" si="432">HJ64+HK62-HK63</f>
        <v>-2056000</v>
      </c>
      <c r="HL64" s="26">
        <f t="shared" ref="HL64" si="433">HK64+HL62-HL63</f>
        <v>-2056000</v>
      </c>
      <c r="HM64" s="26">
        <f t="shared" ref="HM64" si="434">HL64+HM62-HM63</f>
        <v>-2056000</v>
      </c>
      <c r="HN64" s="26">
        <f t="shared" ref="HN64" si="435">HM64+HN62-HN63</f>
        <v>-2056000</v>
      </c>
      <c r="HO64" s="26">
        <f t="shared" ref="HO64" si="436">HN64+HO62-HO63</f>
        <v>-2056000</v>
      </c>
      <c r="HP64" s="26">
        <f t="shared" ref="HP64" si="437">HO64+HP62-HP63</f>
        <v>-2056000</v>
      </c>
      <c r="HQ64" s="26">
        <f t="shared" ref="HQ64" si="438">HP64+HQ62-HQ63</f>
        <v>-2056000</v>
      </c>
      <c r="HR64" s="26">
        <f t="shared" ref="HR64" si="439">HQ64+HR62-HR63</f>
        <v>-2056000</v>
      </c>
      <c r="HS64" s="26">
        <f t="shared" ref="HS64" si="440">HR64+HS62-HS63</f>
        <v>-2056000</v>
      </c>
      <c r="HT64" s="26">
        <f t="shared" ref="HT64" si="441">HS64+HT62-HT63</f>
        <v>-2056000</v>
      </c>
      <c r="HU64" s="22">
        <f t="shared" ref="HU64" si="442">COUNTIF(GZ64:HT64,"&lt;0")</f>
        <v>21</v>
      </c>
      <c r="HV64" s="25"/>
      <c r="HW64" t="str">
        <f>DIM_BILL[[#This Row],[Tipo]]</f>
        <v>MATERIAL DE EMPAQUE</v>
      </c>
    </row>
    <row r="65" spans="1:231" x14ac:dyDescent="0.3">
      <c r="A65" s="17" t="s">
        <v>255</v>
      </c>
      <c r="O65">
        <v>60</v>
      </c>
      <c r="S65">
        <v>31.5</v>
      </c>
      <c r="T65">
        <v>63</v>
      </c>
      <c r="AK65">
        <v>1050</v>
      </c>
      <c r="AW65">
        <v>36.049999999999997</v>
      </c>
      <c r="AX65">
        <v>14.42</v>
      </c>
      <c r="AZ65">
        <v>30</v>
      </c>
      <c r="BE65">
        <v>240</v>
      </c>
      <c r="GH65">
        <v>30.6</v>
      </c>
      <c r="GI65">
        <v>45.897705114744262</v>
      </c>
      <c r="GR65" s="17" t="s">
        <v>256</v>
      </c>
      <c r="GS65" s="17">
        <v>6</v>
      </c>
      <c r="GT65" s="17" t="s">
        <v>1802</v>
      </c>
      <c r="GU65" s="17" t="s">
        <v>1800</v>
      </c>
      <c r="GV65" s="17">
        <f>SUMIF(FACT_A1[cve_prod],DIM_BILL[[#This Row],[CODIGO]],FACT_A1[Existencia])</f>
        <v>894000</v>
      </c>
      <c r="GW65" s="18">
        <f>SUMIF(FACT_A2[cve_prod],DIM_BILL[[#This Row],[CODIGO]],FACT_A2[Existencia])</f>
        <v>0</v>
      </c>
      <c r="GX65" s="17"/>
      <c r="GY65" s="16" t="s">
        <v>2220</v>
      </c>
      <c r="GZ65" s="15">
        <f>SUMIFS(POs[saldo],POs[cve_prod],DIM_BILL[[#This Row],[CODIGO]],POs[status],$GY65,POs[f_ent],GZ$1)</f>
        <v>0</v>
      </c>
      <c r="HA65" s="15">
        <f>SUMIFS(POs[saldo],POs[cve_prod],DIM_BILL[[#This Row],[CODIGO]],POs[status],$GY65,POs[f_ent],HA$1)</f>
        <v>0</v>
      </c>
      <c r="HB65" s="15">
        <f>SUMIFS(POs[saldo],POs[cve_prod],DIM_BILL[[#This Row],[CODIGO]],POs[status],$GY65,POs[f_ent],HB$1)</f>
        <v>0</v>
      </c>
      <c r="HC65" s="15">
        <f>SUMIFS(POs[saldo],POs[cve_prod],DIM_BILL[[#This Row],[CODIGO]],POs[status],$GY65,POs[f_ent],HC$1)</f>
        <v>0</v>
      </c>
      <c r="HD65" s="15">
        <f>SUMIFS(POs[saldo],POs[cve_prod],DIM_BILL[[#This Row],[CODIGO]],POs[status],$GY65,POs[f_ent],HD$1)</f>
        <v>0</v>
      </c>
      <c r="HE65" s="15">
        <f>SUMIFS(POs[saldo],POs[cve_prod],DIM_BILL[[#This Row],[CODIGO]],POs[status],$GY65,POs[f_ent],HE$1)</f>
        <v>0</v>
      </c>
      <c r="HF65" s="15">
        <f>SUMIFS(POs[saldo],POs[cve_prod],DIM_BILL[[#This Row],[CODIGO]],POs[status],$GY65,POs[Semana],WEEKNUM(HF$1))</f>
        <v>0</v>
      </c>
      <c r="HG65" s="15">
        <f>SUMIFS(POs[saldo],POs[cve_prod],DIM_BILL[[#This Row],[CODIGO]],POs[status],$GY65,POs[Semana],WEEKNUM(HG$1))</f>
        <v>0</v>
      </c>
      <c r="HH65" s="15">
        <f>SUMIFS(POs[saldo],POs[cve_prod],DIM_BILL[[#This Row],[CODIGO]],POs[status],$GY65,POs[Semana],WEEKNUM(HH$1))</f>
        <v>0</v>
      </c>
      <c r="HI65" s="15">
        <f>SUMIFS(POs[saldo],POs[cve_prod],DIM_BILL[[#This Row],[CODIGO]],POs[status],$GY65,POs[Semana],WEEKNUM(HI$1))</f>
        <v>0</v>
      </c>
      <c r="HJ65" s="15">
        <f>SUMIFS(POs[saldo],POs[cve_prod],DIM_BILL[[#This Row],[CODIGO]],POs[status],$GY65,POs[Semana],WEEKNUM(HJ$1))</f>
        <v>0</v>
      </c>
      <c r="HK65" s="15">
        <f>SUMIFS(POs[saldo],POs[cve_prod],DIM_BILL[[#This Row],[CODIGO]],POs[status],$GY65,POs[Semana],WEEKNUM(HK$1))</f>
        <v>0</v>
      </c>
      <c r="HL65" s="15">
        <f>SUMIFS(POs[saldo],POs[cve_prod],DIM_BILL[[#This Row],[CODIGO]],POs[status],$GY65,POs[Semana],WEEKNUM(HL$1))</f>
        <v>0</v>
      </c>
      <c r="HM65" s="15">
        <f>SUMIFS(POs[saldo],POs[cve_prod],DIM_BILL[[#This Row],[CODIGO]],POs[status],$GY65,POs[Semana],WEEKNUM(HM$1))</f>
        <v>0</v>
      </c>
      <c r="HN65" s="15">
        <f>SUMIFS(POs[saldo],POs[cve_prod],DIM_BILL[[#This Row],[CODIGO]],POs[status],$GY65,POs[Semana],WEEKNUM(HN$1))</f>
        <v>0</v>
      </c>
      <c r="HO65" s="15">
        <f>SUMIFS(POs[saldo],POs[cve_prod],DIM_BILL[[#This Row],[CODIGO]],POs[status],$GY65,POs[Semana],WEEKNUM(HO$1))</f>
        <v>0</v>
      </c>
      <c r="HP65" s="15">
        <f>SUMIFS(POs[saldo],POs[cve_prod],DIM_BILL[[#This Row],[CODIGO]],POs[status],$GY65,POs[Semana],WEEKNUM(HP$1))</f>
        <v>0</v>
      </c>
      <c r="HQ65" s="15">
        <f>SUMIFS(POs[saldo],POs[cve_prod],DIM_BILL[[#This Row],[CODIGO]],POs[status],$GY65,POs[Semana],WEEKNUM(HQ$1))</f>
        <v>0</v>
      </c>
      <c r="HR65" s="15">
        <f>SUMIFS(POs[saldo],POs[cve_prod],DIM_BILL[[#This Row],[CODIGO]],POs[status],$GY65,POs[Semana],WEEKNUM(HR$1))</f>
        <v>0</v>
      </c>
      <c r="HS65" s="15">
        <f>SUMIFS(POs[saldo],POs[cve_prod],DIM_BILL[[#This Row],[CODIGO]],POs[status],$GY65,POs[Semana],WEEKNUM(HS$1))</f>
        <v>0</v>
      </c>
      <c r="HT65" s="15">
        <f>SUMIFS(POs[saldo],POs[cve_prod],DIM_BILL[[#This Row],[CODIGO]],POs[status],$GY65,POs[Semana],WEEKNUM(HT$1))</f>
        <v>0</v>
      </c>
      <c r="HU65" s="22"/>
      <c r="HV65" s="25"/>
      <c r="HW65" t="str">
        <f>DIM_BILL[[#This Row],[Tipo]]</f>
        <v>MATERIAL DE EMPAQUE</v>
      </c>
    </row>
    <row r="66" spans="1:231" x14ac:dyDescent="0.3">
      <c r="A66" s="17" t="s">
        <v>255</v>
      </c>
      <c r="O66">
        <v>60</v>
      </c>
      <c r="S66">
        <v>31.5</v>
      </c>
      <c r="T66">
        <v>63</v>
      </c>
      <c r="AK66">
        <v>1050</v>
      </c>
      <c r="AW66">
        <v>36.049999999999997</v>
      </c>
      <c r="AX66">
        <v>14.42</v>
      </c>
      <c r="AZ66">
        <v>30</v>
      </c>
      <c r="BE66">
        <v>240</v>
      </c>
      <c r="GH66">
        <v>30.6</v>
      </c>
      <c r="GI66">
        <v>45.897705114744262</v>
      </c>
      <c r="GR66" s="17" t="s">
        <v>256</v>
      </c>
      <c r="GS66" s="17">
        <v>6</v>
      </c>
      <c r="GT66" s="17" t="s">
        <v>1802</v>
      </c>
      <c r="GU66" s="17" t="s">
        <v>1800</v>
      </c>
      <c r="GV66" s="17">
        <f>SUMIF(FACT_A1[cve_prod],DIM_BILL[[#This Row],[CODIGO]],FACT_A1[Existencia])</f>
        <v>894000</v>
      </c>
      <c r="GW66" s="18">
        <f>SUMIF(FACT_A2[cve_prod],DIM_BILL[[#This Row],[CODIGO]],FACT_A2[Existencia])</f>
        <v>0</v>
      </c>
      <c r="GX66" s="17"/>
      <c r="GY66" s="16" t="s">
        <v>2221</v>
      </c>
      <c r="GZ66" s="24">
        <f>SUMPRODUCT($B66:$GQ66,INDEX(PLAN_PRODUCCION!$B$4:$GQ$24,COLUMN()-COLUMN($GZ$1)+1,0))</f>
        <v>3808729.5</v>
      </c>
      <c r="HA66" s="24">
        <f>SUMPRODUCT($B66:$GQ66,INDEX(PLAN_PRODUCCION!$B$4:$GQ$24,COLUMN()-COLUMN($GZ$1)+1,0))</f>
        <v>0</v>
      </c>
      <c r="HB66" s="24">
        <f>SUMPRODUCT($B66:$GQ66,INDEX(PLAN_PRODUCCION!$B$4:$GQ$24,COLUMN()-COLUMN($GZ$1)+1,0))</f>
        <v>0</v>
      </c>
      <c r="HC66" s="24">
        <f>SUMPRODUCT($B66:$GQ66,INDEX(PLAN_PRODUCCION!$B$4:$GQ$24,COLUMN()-COLUMN($GZ$1)+1,0))</f>
        <v>0</v>
      </c>
      <c r="HD66" s="24">
        <f>SUMPRODUCT($B66:$GQ66,INDEX(PLAN_PRODUCCION!$B$4:$GQ$24,COLUMN()-COLUMN($GZ$1)+1,0))</f>
        <v>0</v>
      </c>
      <c r="HE66" s="24">
        <f>SUMPRODUCT($B66:$GQ66,INDEX(PLAN_PRODUCCION!$B$4:$GQ$24,COLUMN()-COLUMN($GZ$1)+1,0))</f>
        <v>0</v>
      </c>
      <c r="HF66" s="24">
        <f>SUMPRODUCT($B66:$GQ66,INDEX(PLAN_PRODUCCION!$B$4:$GQ$24,COLUMN()-COLUMN($GZ$1)+1,0))</f>
        <v>0</v>
      </c>
      <c r="HG66" s="24">
        <f>SUMPRODUCT($B66:$GQ66,INDEX(PLAN_PRODUCCION!$B$4:$GQ$24,COLUMN()-COLUMN($GZ$1)+1,0))</f>
        <v>630000</v>
      </c>
      <c r="HH66" s="24">
        <f>SUMPRODUCT($B66:$GQ66,INDEX(PLAN_PRODUCCION!$B$4:$GQ$24,COLUMN()-COLUMN($GZ$1)+1,0))</f>
        <v>0</v>
      </c>
      <c r="HI66" s="24">
        <f>SUMPRODUCT($B66:$GQ66,INDEX(PLAN_PRODUCCION!$B$4:$GQ$24,COLUMN()-COLUMN($GZ$1)+1,0))</f>
        <v>0</v>
      </c>
      <c r="HJ66" s="24">
        <f>SUMPRODUCT($B66:$GQ66,INDEX(PLAN_PRODUCCION!$B$4:$GQ$24,COLUMN()-COLUMN($GZ$1)+1,0))</f>
        <v>0</v>
      </c>
      <c r="HK66" s="24">
        <f>SUMPRODUCT($B66:$GQ66,INDEX(PLAN_PRODUCCION!$B$4:$GQ$24,COLUMN()-COLUMN($GZ$1)+1,0))</f>
        <v>0</v>
      </c>
      <c r="HL66" s="24">
        <f>SUMPRODUCT($B66:$GQ66,INDEX(PLAN_PRODUCCION!$B$4:$GQ$24,COLUMN()-COLUMN($GZ$1)+1,0))</f>
        <v>0</v>
      </c>
      <c r="HM66" s="24">
        <f>SUMPRODUCT($B66:$GQ66,INDEX(PLAN_PRODUCCION!$B$4:$GQ$24,COLUMN()-COLUMN($GZ$1)+1,0))</f>
        <v>0</v>
      </c>
      <c r="HN66" s="24">
        <f>SUMPRODUCT($B66:$GQ66,INDEX(PLAN_PRODUCCION!$B$4:$GQ$24,COLUMN()-COLUMN($GZ$1)+1,0))</f>
        <v>0</v>
      </c>
      <c r="HO66" s="24">
        <f>SUMPRODUCT($B66:$GQ66,INDEX(PLAN_PRODUCCION!$B$4:$GQ$24,COLUMN()-COLUMN($GZ$1)+1,0))</f>
        <v>0</v>
      </c>
      <c r="HP66" s="24">
        <f>SUMPRODUCT($B66:$GQ66,INDEX(PLAN_PRODUCCION!$B$4:$GQ$24,COLUMN()-COLUMN($GZ$1)+1,0))</f>
        <v>0</v>
      </c>
      <c r="HQ66" s="24">
        <f>SUMPRODUCT($B66:$GQ66,INDEX(PLAN_PRODUCCION!$B$4:$GQ$24,COLUMN()-COLUMN($GZ$1)+1,0))</f>
        <v>0</v>
      </c>
      <c r="HR66" s="24">
        <f>SUMPRODUCT($B66:$GQ66,INDEX(PLAN_PRODUCCION!$B$4:$GQ$24,COLUMN()-COLUMN($GZ$1)+1,0))</f>
        <v>0</v>
      </c>
      <c r="HS66" s="24">
        <f>SUMPRODUCT($B66:$GQ66,INDEX(PLAN_PRODUCCION!$B$4:$GQ$24,COLUMN()-COLUMN($GZ$1)+1,0))</f>
        <v>0</v>
      </c>
      <c r="HT66" s="24">
        <f>SUMPRODUCT($B66:$GQ66,INDEX(PLAN_PRODUCCION!$B$4:$GQ$24,COLUMN()-COLUMN($GZ$1)+1,0))</f>
        <v>0</v>
      </c>
      <c r="HU66" s="22"/>
      <c r="HV66" s="25"/>
      <c r="HW66" t="str">
        <f>DIM_BILL[[#This Row],[Tipo]]</f>
        <v>MATERIAL DE EMPAQUE</v>
      </c>
    </row>
    <row r="67" spans="1:231" x14ac:dyDescent="0.3">
      <c r="A67" s="18" t="s">
        <v>255</v>
      </c>
      <c r="O67">
        <v>60</v>
      </c>
      <c r="S67">
        <v>31.5</v>
      </c>
      <c r="T67">
        <v>63</v>
      </c>
      <c r="AK67">
        <v>1050</v>
      </c>
      <c r="AW67">
        <v>36.049999999999997</v>
      </c>
      <c r="AX67">
        <v>14.42</v>
      </c>
      <c r="AZ67">
        <v>30</v>
      </c>
      <c r="BE67">
        <v>240</v>
      </c>
      <c r="GH67">
        <v>30.6</v>
      </c>
      <c r="GI67">
        <v>45.897705114744262</v>
      </c>
      <c r="GR67" s="18" t="s">
        <v>256</v>
      </c>
      <c r="GS67" s="18">
        <v>6</v>
      </c>
      <c r="GT67" s="18" t="s">
        <v>1802</v>
      </c>
      <c r="GU67" s="18" t="s">
        <v>1800</v>
      </c>
      <c r="GV67" s="18">
        <f>SUMIF(FACT_A1[cve_prod],DIM_BILL[[#This Row],[CODIGO]],FACT_A1[Existencia])</f>
        <v>894000</v>
      </c>
      <c r="GW67" s="18">
        <f>SUMIF(FACT_A2[cve_prod],DIM_BILL[[#This Row],[CODIGO]],FACT_A2[Existencia])</f>
        <v>0</v>
      </c>
      <c r="GX67" s="18"/>
      <c r="GY67" s="16" t="s">
        <v>2222</v>
      </c>
      <c r="GZ67" s="26">
        <f t="shared" ref="GZ67" si="443">GV67+GW67+GX67+GZ65-GZ66</f>
        <v>-2914729.5</v>
      </c>
      <c r="HA67" s="26">
        <f t="shared" ref="HA67" si="444">GZ67+HA65-HA66</f>
        <v>-2914729.5</v>
      </c>
      <c r="HB67" s="26">
        <f t="shared" ref="HB67" si="445">HA67+HB65-HB66</f>
        <v>-2914729.5</v>
      </c>
      <c r="HC67" s="26">
        <f t="shared" ref="HC67" si="446">HB67+HC65-HC66</f>
        <v>-2914729.5</v>
      </c>
      <c r="HD67" s="26">
        <f t="shared" ref="HD67" si="447">HC67+HD65-HD66</f>
        <v>-2914729.5</v>
      </c>
      <c r="HE67" s="26">
        <f t="shared" ref="HE67" si="448">HD67+HE65-HE66</f>
        <v>-2914729.5</v>
      </c>
      <c r="HF67" s="26">
        <f t="shared" ref="HF67" si="449">HE67+HF65-HF66</f>
        <v>-2914729.5</v>
      </c>
      <c r="HG67" s="26">
        <f t="shared" ref="HG67" si="450">HF67+HG65-HG66</f>
        <v>-3544729.5</v>
      </c>
      <c r="HH67" s="26">
        <f t="shared" ref="HH67" si="451">HG67+HH65-HH66</f>
        <v>-3544729.5</v>
      </c>
      <c r="HI67" s="26">
        <f t="shared" ref="HI67" si="452">HH67+HI65-HI66</f>
        <v>-3544729.5</v>
      </c>
      <c r="HJ67" s="26">
        <f t="shared" ref="HJ67" si="453">HI67+HJ65-HJ66</f>
        <v>-3544729.5</v>
      </c>
      <c r="HK67" s="26">
        <f t="shared" ref="HK67" si="454">HJ67+HK65-HK66</f>
        <v>-3544729.5</v>
      </c>
      <c r="HL67" s="26">
        <f t="shared" ref="HL67" si="455">HK67+HL65-HL66</f>
        <v>-3544729.5</v>
      </c>
      <c r="HM67" s="26">
        <f t="shared" ref="HM67" si="456">HL67+HM65-HM66</f>
        <v>-3544729.5</v>
      </c>
      <c r="HN67" s="26">
        <f t="shared" ref="HN67" si="457">HM67+HN65-HN66</f>
        <v>-3544729.5</v>
      </c>
      <c r="HO67" s="26">
        <f t="shared" ref="HO67" si="458">HN67+HO65-HO66</f>
        <v>-3544729.5</v>
      </c>
      <c r="HP67" s="26">
        <f t="shared" ref="HP67" si="459">HO67+HP65-HP66</f>
        <v>-3544729.5</v>
      </c>
      <c r="HQ67" s="26">
        <f t="shared" ref="HQ67" si="460">HP67+HQ65-HQ66</f>
        <v>-3544729.5</v>
      </c>
      <c r="HR67" s="26">
        <f t="shared" ref="HR67" si="461">HQ67+HR65-HR66</f>
        <v>-3544729.5</v>
      </c>
      <c r="HS67" s="26">
        <f t="shared" ref="HS67" si="462">HR67+HS65-HS66</f>
        <v>-3544729.5</v>
      </c>
      <c r="HT67" s="26">
        <f t="shared" ref="HT67" si="463">HS67+HT65-HT66</f>
        <v>-3544729.5</v>
      </c>
      <c r="HU67" s="22">
        <f t="shared" ref="HU67" si="464">COUNTIF(GZ67:HT67,"&lt;0")</f>
        <v>21</v>
      </c>
      <c r="HV67" s="25"/>
      <c r="HW67" t="str">
        <f>DIM_BILL[[#This Row],[Tipo]]</f>
        <v>MATERIAL DE EMPAQUE</v>
      </c>
    </row>
    <row r="68" spans="1:231" x14ac:dyDescent="0.3">
      <c r="A68" s="17" t="s">
        <v>266</v>
      </c>
      <c r="P68">
        <v>30.6</v>
      </c>
      <c r="Q68">
        <v>2.04</v>
      </c>
      <c r="GR68" s="17" t="s">
        <v>267</v>
      </c>
      <c r="GS68" s="17">
        <v>1</v>
      </c>
      <c r="GT68" s="17" t="s">
        <v>1802</v>
      </c>
      <c r="GU68" s="17" t="s">
        <v>1800</v>
      </c>
      <c r="GV68" s="17">
        <f>SUMIF(FACT_A1[cve_prod],DIM_BILL[[#This Row],[CODIGO]],FACT_A1[Existencia])</f>
        <v>0</v>
      </c>
      <c r="GW68" s="18">
        <f>SUMIF(FACT_A2[cve_prod],DIM_BILL[[#This Row],[CODIGO]],FACT_A2[Existencia])</f>
        <v>0</v>
      </c>
      <c r="GX68" s="17"/>
      <c r="GY68" s="16" t="s">
        <v>2220</v>
      </c>
      <c r="GZ68" s="15">
        <f>SUMIFS(POs[saldo],POs[cve_prod],DIM_BILL[[#This Row],[CODIGO]],POs[status],$GY68,POs[f_ent],GZ$1)</f>
        <v>0</v>
      </c>
      <c r="HA68" s="15">
        <f>SUMIFS(POs[saldo],POs[cve_prod],DIM_BILL[[#This Row],[CODIGO]],POs[status],$GY68,POs[f_ent],HA$1)</f>
        <v>0</v>
      </c>
      <c r="HB68" s="15">
        <f>SUMIFS(POs[saldo],POs[cve_prod],DIM_BILL[[#This Row],[CODIGO]],POs[status],$GY68,POs[f_ent],HB$1)</f>
        <v>0</v>
      </c>
      <c r="HC68" s="15">
        <f>SUMIFS(POs[saldo],POs[cve_prod],DIM_BILL[[#This Row],[CODIGO]],POs[status],$GY68,POs[f_ent],HC$1)</f>
        <v>0</v>
      </c>
      <c r="HD68" s="15">
        <f>SUMIFS(POs[saldo],POs[cve_prod],DIM_BILL[[#This Row],[CODIGO]],POs[status],$GY68,POs[f_ent],HD$1)</f>
        <v>0</v>
      </c>
      <c r="HE68" s="15">
        <f>SUMIFS(POs[saldo],POs[cve_prod],DIM_BILL[[#This Row],[CODIGO]],POs[status],$GY68,POs[f_ent],HE$1)</f>
        <v>0</v>
      </c>
      <c r="HF68" s="15">
        <f>SUMIFS(POs[saldo],POs[cve_prod],DIM_BILL[[#This Row],[CODIGO]],POs[status],$GY68,POs[Semana],WEEKNUM(HF$1))</f>
        <v>0</v>
      </c>
      <c r="HG68" s="15">
        <f>SUMIFS(POs[saldo],POs[cve_prod],DIM_BILL[[#This Row],[CODIGO]],POs[status],$GY68,POs[Semana],WEEKNUM(HG$1))</f>
        <v>0</v>
      </c>
      <c r="HH68" s="15">
        <f>SUMIFS(POs[saldo],POs[cve_prod],DIM_BILL[[#This Row],[CODIGO]],POs[status],$GY68,POs[Semana],WEEKNUM(HH$1))</f>
        <v>0</v>
      </c>
      <c r="HI68" s="15">
        <f>SUMIFS(POs[saldo],POs[cve_prod],DIM_BILL[[#This Row],[CODIGO]],POs[status],$GY68,POs[Semana],WEEKNUM(HI$1))</f>
        <v>0</v>
      </c>
      <c r="HJ68" s="15">
        <f>SUMIFS(POs[saldo],POs[cve_prod],DIM_BILL[[#This Row],[CODIGO]],POs[status],$GY68,POs[Semana],WEEKNUM(HJ$1))</f>
        <v>0</v>
      </c>
      <c r="HK68" s="15">
        <f>SUMIFS(POs[saldo],POs[cve_prod],DIM_BILL[[#This Row],[CODIGO]],POs[status],$GY68,POs[Semana],WEEKNUM(HK$1))</f>
        <v>0</v>
      </c>
      <c r="HL68" s="15">
        <f>SUMIFS(POs[saldo],POs[cve_prod],DIM_BILL[[#This Row],[CODIGO]],POs[status],$GY68,POs[Semana],WEEKNUM(HL$1))</f>
        <v>0</v>
      </c>
      <c r="HM68" s="15">
        <f>SUMIFS(POs[saldo],POs[cve_prod],DIM_BILL[[#This Row],[CODIGO]],POs[status],$GY68,POs[Semana],WEEKNUM(HM$1))</f>
        <v>0</v>
      </c>
      <c r="HN68" s="15">
        <f>SUMIFS(POs[saldo],POs[cve_prod],DIM_BILL[[#This Row],[CODIGO]],POs[status],$GY68,POs[Semana],WEEKNUM(HN$1))</f>
        <v>0</v>
      </c>
      <c r="HO68" s="15">
        <f>SUMIFS(POs[saldo],POs[cve_prod],DIM_BILL[[#This Row],[CODIGO]],POs[status],$GY68,POs[Semana],WEEKNUM(HO$1))</f>
        <v>0</v>
      </c>
      <c r="HP68" s="15">
        <f>SUMIFS(POs[saldo],POs[cve_prod],DIM_BILL[[#This Row],[CODIGO]],POs[status],$GY68,POs[Semana],WEEKNUM(HP$1))</f>
        <v>0</v>
      </c>
      <c r="HQ68" s="15">
        <f>SUMIFS(POs[saldo],POs[cve_prod],DIM_BILL[[#This Row],[CODIGO]],POs[status],$GY68,POs[Semana],WEEKNUM(HQ$1))</f>
        <v>0</v>
      </c>
      <c r="HR68" s="15">
        <f>SUMIFS(POs[saldo],POs[cve_prod],DIM_BILL[[#This Row],[CODIGO]],POs[status],$GY68,POs[Semana],WEEKNUM(HR$1))</f>
        <v>0</v>
      </c>
      <c r="HS68" s="15">
        <f>SUMIFS(POs[saldo],POs[cve_prod],DIM_BILL[[#This Row],[CODIGO]],POs[status],$GY68,POs[Semana],WEEKNUM(HS$1))</f>
        <v>0</v>
      </c>
      <c r="HT68" s="15">
        <f>SUMIFS(POs[saldo],POs[cve_prod],DIM_BILL[[#This Row],[CODIGO]],POs[status],$GY68,POs[Semana],WEEKNUM(HT$1))</f>
        <v>0</v>
      </c>
      <c r="HU68" s="22"/>
      <c r="HV68" s="25"/>
      <c r="HW68" t="str">
        <f>DIM_BILL[[#This Row],[Tipo]]</f>
        <v>MATERIAL DE EMPAQUE</v>
      </c>
    </row>
    <row r="69" spans="1:231" x14ac:dyDescent="0.3">
      <c r="A69" s="17" t="s">
        <v>266</v>
      </c>
      <c r="P69">
        <v>30.6</v>
      </c>
      <c r="Q69">
        <v>2.04</v>
      </c>
      <c r="GR69" s="17" t="s">
        <v>267</v>
      </c>
      <c r="GS69" s="17">
        <v>1</v>
      </c>
      <c r="GT69" s="17" t="s">
        <v>1802</v>
      </c>
      <c r="GU69" s="17" t="s">
        <v>1800</v>
      </c>
      <c r="GV69" s="17">
        <f>SUMIF(FACT_A1[cve_prod],DIM_BILL[[#This Row],[CODIGO]],FACT_A1[Existencia])</f>
        <v>0</v>
      </c>
      <c r="GW69" s="18">
        <f>SUMIF(FACT_A2[cve_prod],DIM_BILL[[#This Row],[CODIGO]],FACT_A2[Existencia])</f>
        <v>0</v>
      </c>
      <c r="GX69" s="17"/>
      <c r="GY69" s="16" t="s">
        <v>2221</v>
      </c>
      <c r="GZ69" s="24">
        <f>SUMPRODUCT($B69:$GQ69,INDEX(PLAN_PRODUCCION!$B$4:$GQ$24,COLUMN()-COLUMN($GZ$1)+1,0))</f>
        <v>0</v>
      </c>
      <c r="HA69" s="24">
        <f>SUMPRODUCT($B69:$GQ69,INDEX(PLAN_PRODUCCION!$B$4:$GQ$24,COLUMN()-COLUMN($GZ$1)+1,0))</f>
        <v>0</v>
      </c>
      <c r="HB69" s="24">
        <f>SUMPRODUCT($B69:$GQ69,INDEX(PLAN_PRODUCCION!$B$4:$GQ$24,COLUMN()-COLUMN($GZ$1)+1,0))</f>
        <v>0</v>
      </c>
      <c r="HC69" s="24">
        <f>SUMPRODUCT($B69:$GQ69,INDEX(PLAN_PRODUCCION!$B$4:$GQ$24,COLUMN()-COLUMN($GZ$1)+1,0))</f>
        <v>0</v>
      </c>
      <c r="HD69" s="24">
        <f>SUMPRODUCT($B69:$GQ69,INDEX(PLAN_PRODUCCION!$B$4:$GQ$24,COLUMN()-COLUMN($GZ$1)+1,0))</f>
        <v>0</v>
      </c>
      <c r="HE69" s="24">
        <f>SUMPRODUCT($B69:$GQ69,INDEX(PLAN_PRODUCCION!$B$4:$GQ$24,COLUMN()-COLUMN($GZ$1)+1,0))</f>
        <v>0</v>
      </c>
      <c r="HF69" s="24">
        <f>SUMPRODUCT($B69:$GQ69,INDEX(PLAN_PRODUCCION!$B$4:$GQ$24,COLUMN()-COLUMN($GZ$1)+1,0))</f>
        <v>0</v>
      </c>
      <c r="HG69" s="24">
        <f>SUMPRODUCT($B69:$GQ69,INDEX(PLAN_PRODUCCION!$B$4:$GQ$24,COLUMN()-COLUMN($GZ$1)+1,0))</f>
        <v>0</v>
      </c>
      <c r="HH69" s="24">
        <f>SUMPRODUCT($B69:$GQ69,INDEX(PLAN_PRODUCCION!$B$4:$GQ$24,COLUMN()-COLUMN($GZ$1)+1,0))</f>
        <v>0</v>
      </c>
      <c r="HI69" s="24">
        <f>SUMPRODUCT($B69:$GQ69,INDEX(PLAN_PRODUCCION!$B$4:$GQ$24,COLUMN()-COLUMN($GZ$1)+1,0))</f>
        <v>0</v>
      </c>
      <c r="HJ69" s="24">
        <f>SUMPRODUCT($B69:$GQ69,INDEX(PLAN_PRODUCCION!$B$4:$GQ$24,COLUMN()-COLUMN($GZ$1)+1,0))</f>
        <v>0</v>
      </c>
      <c r="HK69" s="24">
        <f>SUMPRODUCT($B69:$GQ69,INDEX(PLAN_PRODUCCION!$B$4:$GQ$24,COLUMN()-COLUMN($GZ$1)+1,0))</f>
        <v>0</v>
      </c>
      <c r="HL69" s="24">
        <f>SUMPRODUCT($B69:$GQ69,INDEX(PLAN_PRODUCCION!$B$4:$GQ$24,COLUMN()-COLUMN($GZ$1)+1,0))</f>
        <v>0</v>
      </c>
      <c r="HM69" s="24">
        <f>SUMPRODUCT($B69:$GQ69,INDEX(PLAN_PRODUCCION!$B$4:$GQ$24,COLUMN()-COLUMN($GZ$1)+1,0))</f>
        <v>0</v>
      </c>
      <c r="HN69" s="24">
        <f>SUMPRODUCT($B69:$GQ69,INDEX(PLAN_PRODUCCION!$B$4:$GQ$24,COLUMN()-COLUMN($GZ$1)+1,0))</f>
        <v>0</v>
      </c>
      <c r="HO69" s="24">
        <f>SUMPRODUCT($B69:$GQ69,INDEX(PLAN_PRODUCCION!$B$4:$GQ$24,COLUMN()-COLUMN($GZ$1)+1,0))</f>
        <v>0</v>
      </c>
      <c r="HP69" s="24">
        <f>SUMPRODUCT($B69:$GQ69,INDEX(PLAN_PRODUCCION!$B$4:$GQ$24,COLUMN()-COLUMN($GZ$1)+1,0))</f>
        <v>0</v>
      </c>
      <c r="HQ69" s="24">
        <f>SUMPRODUCT($B69:$GQ69,INDEX(PLAN_PRODUCCION!$B$4:$GQ$24,COLUMN()-COLUMN($GZ$1)+1,0))</f>
        <v>0</v>
      </c>
      <c r="HR69" s="24">
        <f>SUMPRODUCT($B69:$GQ69,INDEX(PLAN_PRODUCCION!$B$4:$GQ$24,COLUMN()-COLUMN($GZ$1)+1,0))</f>
        <v>0</v>
      </c>
      <c r="HS69" s="24">
        <f>SUMPRODUCT($B69:$GQ69,INDEX(PLAN_PRODUCCION!$B$4:$GQ$24,COLUMN()-COLUMN($GZ$1)+1,0))</f>
        <v>0</v>
      </c>
      <c r="HT69" s="24">
        <f>SUMPRODUCT($B69:$GQ69,INDEX(PLAN_PRODUCCION!$B$4:$GQ$24,COLUMN()-COLUMN($GZ$1)+1,0))</f>
        <v>0</v>
      </c>
      <c r="HU69" s="22"/>
      <c r="HV69" s="25"/>
      <c r="HW69" t="str">
        <f>DIM_BILL[[#This Row],[Tipo]]</f>
        <v>MATERIAL DE EMPAQUE</v>
      </c>
    </row>
    <row r="70" spans="1:231" x14ac:dyDescent="0.3">
      <c r="A70" s="18" t="s">
        <v>266</v>
      </c>
      <c r="P70">
        <v>30.6</v>
      </c>
      <c r="Q70">
        <v>2.04</v>
      </c>
      <c r="GR70" s="18" t="s">
        <v>267</v>
      </c>
      <c r="GS70" s="18">
        <v>1</v>
      </c>
      <c r="GT70" s="18" t="s">
        <v>1802</v>
      </c>
      <c r="GU70" s="18" t="s">
        <v>1800</v>
      </c>
      <c r="GV70" s="18">
        <f>SUMIF(FACT_A1[cve_prod],DIM_BILL[[#This Row],[CODIGO]],FACT_A1[Existencia])</f>
        <v>0</v>
      </c>
      <c r="GW70" s="18">
        <f>SUMIF(FACT_A2[cve_prod],DIM_BILL[[#This Row],[CODIGO]],FACT_A2[Existencia])</f>
        <v>0</v>
      </c>
      <c r="GX70" s="18"/>
      <c r="GY70" s="16" t="s">
        <v>2222</v>
      </c>
      <c r="GZ70" s="26">
        <f t="shared" ref="GZ70" si="465">GV70+GW70+GX70+GZ68-GZ69</f>
        <v>0</v>
      </c>
      <c r="HA70" s="26">
        <f t="shared" ref="HA70" si="466">GZ70+HA68-HA69</f>
        <v>0</v>
      </c>
      <c r="HB70" s="26">
        <f t="shared" ref="HB70" si="467">HA70+HB68-HB69</f>
        <v>0</v>
      </c>
      <c r="HC70" s="26">
        <f t="shared" ref="HC70" si="468">HB70+HC68-HC69</f>
        <v>0</v>
      </c>
      <c r="HD70" s="26">
        <f t="shared" ref="HD70" si="469">HC70+HD68-HD69</f>
        <v>0</v>
      </c>
      <c r="HE70" s="26">
        <f t="shared" ref="HE70" si="470">HD70+HE68-HE69</f>
        <v>0</v>
      </c>
      <c r="HF70" s="26">
        <f t="shared" ref="HF70" si="471">HE70+HF68-HF69</f>
        <v>0</v>
      </c>
      <c r="HG70" s="26">
        <f t="shared" ref="HG70" si="472">HF70+HG68-HG69</f>
        <v>0</v>
      </c>
      <c r="HH70" s="26">
        <f t="shared" ref="HH70" si="473">HG70+HH68-HH69</f>
        <v>0</v>
      </c>
      <c r="HI70" s="26">
        <f t="shared" ref="HI70" si="474">HH70+HI68-HI69</f>
        <v>0</v>
      </c>
      <c r="HJ70" s="26">
        <f t="shared" ref="HJ70" si="475">HI70+HJ68-HJ69</f>
        <v>0</v>
      </c>
      <c r="HK70" s="26">
        <f t="shared" ref="HK70" si="476">HJ70+HK68-HK69</f>
        <v>0</v>
      </c>
      <c r="HL70" s="26">
        <f t="shared" ref="HL70" si="477">HK70+HL68-HL69</f>
        <v>0</v>
      </c>
      <c r="HM70" s="26">
        <f t="shared" ref="HM70" si="478">HL70+HM68-HM69</f>
        <v>0</v>
      </c>
      <c r="HN70" s="26">
        <f t="shared" ref="HN70" si="479">HM70+HN68-HN69</f>
        <v>0</v>
      </c>
      <c r="HO70" s="26">
        <f t="shared" ref="HO70" si="480">HN70+HO68-HO69</f>
        <v>0</v>
      </c>
      <c r="HP70" s="26">
        <f t="shared" ref="HP70" si="481">HO70+HP68-HP69</f>
        <v>0</v>
      </c>
      <c r="HQ70" s="26">
        <f t="shared" ref="HQ70" si="482">HP70+HQ68-HQ69</f>
        <v>0</v>
      </c>
      <c r="HR70" s="26">
        <f t="shared" ref="HR70" si="483">HQ70+HR68-HR69</f>
        <v>0</v>
      </c>
      <c r="HS70" s="26">
        <f t="shared" ref="HS70" si="484">HR70+HS68-HS69</f>
        <v>0</v>
      </c>
      <c r="HT70" s="26">
        <f t="shared" ref="HT70" si="485">HS70+HT68-HT69</f>
        <v>0</v>
      </c>
      <c r="HU70" s="22">
        <f t="shared" ref="HU70" si="486">COUNTIF(GZ70:HT70,"&lt;0")</f>
        <v>0</v>
      </c>
      <c r="HV70" s="25"/>
      <c r="HW70" t="str">
        <f>DIM_BILL[[#This Row],[Tipo]]</f>
        <v>MATERIAL DE EMPAQUE</v>
      </c>
    </row>
    <row r="71" spans="1:231" x14ac:dyDescent="0.3">
      <c r="A71" s="17" t="s">
        <v>721</v>
      </c>
      <c r="BL71">
        <v>8.2505882352941165E-2</v>
      </c>
      <c r="GR71" s="17" t="s">
        <v>722</v>
      </c>
      <c r="GS71" s="17">
        <v>8</v>
      </c>
      <c r="GT71" s="17" t="s">
        <v>1803</v>
      </c>
      <c r="GU71" s="17" t="s">
        <v>1800</v>
      </c>
      <c r="GV71" s="17">
        <f>SUMIF(FACT_A1[cve_prod],DIM_BILL[[#This Row],[CODIGO]],FACT_A1[Existencia])</f>
        <v>1907.6100000000001</v>
      </c>
      <c r="GW71" s="18">
        <f>SUMIF(FACT_A2[cve_prod],DIM_BILL[[#This Row],[CODIGO]],FACT_A2[Existencia])</f>
        <v>305.95999999999998</v>
      </c>
      <c r="GX71" s="17"/>
      <c r="GY71" s="16" t="s">
        <v>2220</v>
      </c>
      <c r="GZ71" s="15">
        <f>SUMIFS(POs[saldo],POs[cve_prod],DIM_BILL[[#This Row],[CODIGO]],POs[status],$GY71,POs[f_ent],GZ$1)</f>
        <v>0</v>
      </c>
      <c r="HA71" s="15">
        <f>SUMIFS(POs[saldo],POs[cve_prod],DIM_BILL[[#This Row],[CODIGO]],POs[status],$GY71,POs[f_ent],HA$1)</f>
        <v>0</v>
      </c>
      <c r="HB71" s="15">
        <f>SUMIFS(POs[saldo],POs[cve_prod],DIM_BILL[[#This Row],[CODIGO]],POs[status],$GY71,POs[f_ent],HB$1)</f>
        <v>0</v>
      </c>
      <c r="HC71" s="15">
        <f>SUMIFS(POs[saldo],POs[cve_prod],DIM_BILL[[#This Row],[CODIGO]],POs[status],$GY71,POs[f_ent],HC$1)</f>
        <v>0</v>
      </c>
      <c r="HD71" s="15">
        <f>SUMIFS(POs[saldo],POs[cve_prod],DIM_BILL[[#This Row],[CODIGO]],POs[status],$GY71,POs[f_ent],HD$1)</f>
        <v>0</v>
      </c>
      <c r="HE71" s="15">
        <f>SUMIFS(POs[saldo],POs[cve_prod],DIM_BILL[[#This Row],[CODIGO]],POs[status],$GY71,POs[f_ent],HE$1)</f>
        <v>0</v>
      </c>
      <c r="HF71" s="15">
        <f>SUMIFS(POs[saldo],POs[cve_prod],DIM_BILL[[#This Row],[CODIGO]],POs[status],$GY71,POs[Semana],WEEKNUM(HF$1))</f>
        <v>0</v>
      </c>
      <c r="HG71" s="15">
        <f>SUMIFS(POs[saldo],POs[cve_prod],DIM_BILL[[#This Row],[CODIGO]],POs[status],$GY71,POs[Semana],WEEKNUM(HG$1))</f>
        <v>0</v>
      </c>
      <c r="HH71" s="15">
        <f>SUMIFS(POs[saldo],POs[cve_prod],DIM_BILL[[#This Row],[CODIGO]],POs[status],$GY71,POs[Semana],WEEKNUM(HH$1))</f>
        <v>0</v>
      </c>
      <c r="HI71" s="15">
        <f>SUMIFS(POs[saldo],POs[cve_prod],DIM_BILL[[#This Row],[CODIGO]],POs[status],$GY71,POs[Semana],WEEKNUM(HI$1))</f>
        <v>0</v>
      </c>
      <c r="HJ71" s="15">
        <f>SUMIFS(POs[saldo],POs[cve_prod],DIM_BILL[[#This Row],[CODIGO]],POs[status],$GY71,POs[Semana],WEEKNUM(HJ$1))</f>
        <v>0</v>
      </c>
      <c r="HK71" s="15">
        <f>SUMIFS(POs[saldo],POs[cve_prod],DIM_BILL[[#This Row],[CODIGO]],POs[status],$GY71,POs[Semana],WEEKNUM(HK$1))</f>
        <v>0</v>
      </c>
      <c r="HL71" s="15">
        <f>SUMIFS(POs[saldo],POs[cve_prod],DIM_BILL[[#This Row],[CODIGO]],POs[status],$GY71,POs[Semana],WEEKNUM(HL$1))</f>
        <v>0</v>
      </c>
      <c r="HM71" s="15">
        <f>SUMIFS(POs[saldo],POs[cve_prod],DIM_BILL[[#This Row],[CODIGO]],POs[status],$GY71,POs[Semana],WEEKNUM(HM$1))</f>
        <v>0</v>
      </c>
      <c r="HN71" s="15">
        <f>SUMIFS(POs[saldo],POs[cve_prod],DIM_BILL[[#This Row],[CODIGO]],POs[status],$GY71,POs[Semana],WEEKNUM(HN$1))</f>
        <v>0</v>
      </c>
      <c r="HO71" s="15">
        <f>SUMIFS(POs[saldo],POs[cve_prod],DIM_BILL[[#This Row],[CODIGO]],POs[status],$GY71,POs[Semana],WEEKNUM(HO$1))</f>
        <v>0</v>
      </c>
      <c r="HP71" s="15">
        <f>SUMIFS(POs[saldo],POs[cve_prod],DIM_BILL[[#This Row],[CODIGO]],POs[status],$GY71,POs[Semana],WEEKNUM(HP$1))</f>
        <v>0</v>
      </c>
      <c r="HQ71" s="15">
        <f>SUMIFS(POs[saldo],POs[cve_prod],DIM_BILL[[#This Row],[CODIGO]],POs[status],$GY71,POs[Semana],WEEKNUM(HQ$1))</f>
        <v>0</v>
      </c>
      <c r="HR71" s="15">
        <f>SUMIFS(POs[saldo],POs[cve_prod],DIM_BILL[[#This Row],[CODIGO]],POs[status],$GY71,POs[Semana],WEEKNUM(HR$1))</f>
        <v>0</v>
      </c>
      <c r="HS71" s="15">
        <f>SUMIFS(POs[saldo],POs[cve_prod],DIM_BILL[[#This Row],[CODIGO]],POs[status],$GY71,POs[Semana],WEEKNUM(HS$1))</f>
        <v>0</v>
      </c>
      <c r="HT71" s="15">
        <f>SUMIFS(POs[saldo],POs[cve_prod],DIM_BILL[[#This Row],[CODIGO]],POs[status],$GY71,POs[Semana],WEEKNUM(HT$1))</f>
        <v>0</v>
      </c>
      <c r="HU71" s="22"/>
      <c r="HV71" s="25"/>
      <c r="HW71" t="str">
        <f>DIM_BILL[[#This Row],[Tipo]]</f>
        <v>MATERIAL DE EMPAQUE</v>
      </c>
    </row>
    <row r="72" spans="1:231" x14ac:dyDescent="0.3">
      <c r="A72" s="17" t="s">
        <v>721</v>
      </c>
      <c r="BL72">
        <v>8.2505882352941165E-2</v>
      </c>
      <c r="GR72" s="17" t="s">
        <v>722</v>
      </c>
      <c r="GS72" s="17">
        <v>8</v>
      </c>
      <c r="GT72" s="17" t="s">
        <v>1803</v>
      </c>
      <c r="GU72" s="17" t="s">
        <v>1800</v>
      </c>
      <c r="GV72" s="17">
        <f>SUMIF(FACT_A1[cve_prod],DIM_BILL[[#This Row],[CODIGO]],FACT_A1[Existencia])</f>
        <v>1907.6100000000001</v>
      </c>
      <c r="GW72" s="18">
        <f>SUMIF(FACT_A2[cve_prod],DIM_BILL[[#This Row],[CODIGO]],FACT_A2[Existencia])</f>
        <v>305.95999999999998</v>
      </c>
      <c r="GX72" s="17"/>
      <c r="GY72" s="16" t="s">
        <v>2221</v>
      </c>
      <c r="GZ72" s="24">
        <f>SUMPRODUCT($B72:$GQ72,INDEX(PLAN_PRODUCCION!$B$4:$GQ$24,COLUMN()-COLUMN($GZ$1)+1,0))</f>
        <v>475.48139999999995</v>
      </c>
      <c r="HA72" s="24">
        <f>SUMPRODUCT($B72:$GQ72,INDEX(PLAN_PRODUCCION!$B$4:$GQ$24,COLUMN()-COLUMN($GZ$1)+1,0))</f>
        <v>0</v>
      </c>
      <c r="HB72" s="24">
        <f>SUMPRODUCT($B72:$GQ72,INDEX(PLAN_PRODUCCION!$B$4:$GQ$24,COLUMN()-COLUMN($GZ$1)+1,0))</f>
        <v>0</v>
      </c>
      <c r="HC72" s="24">
        <f>SUMPRODUCT($B72:$GQ72,INDEX(PLAN_PRODUCCION!$B$4:$GQ$24,COLUMN()-COLUMN($GZ$1)+1,0))</f>
        <v>0</v>
      </c>
      <c r="HD72" s="24">
        <f>SUMPRODUCT($B72:$GQ72,INDEX(PLAN_PRODUCCION!$B$4:$GQ$24,COLUMN()-COLUMN($GZ$1)+1,0))</f>
        <v>0</v>
      </c>
      <c r="HE72" s="24">
        <f>SUMPRODUCT($B72:$GQ72,INDEX(PLAN_PRODUCCION!$B$4:$GQ$24,COLUMN()-COLUMN($GZ$1)+1,0))</f>
        <v>0</v>
      </c>
      <c r="HF72" s="24">
        <f>SUMPRODUCT($B72:$GQ72,INDEX(PLAN_PRODUCCION!$B$4:$GQ$24,COLUMN()-COLUMN($GZ$1)+1,0))</f>
        <v>561.04</v>
      </c>
      <c r="HG72" s="24">
        <f>SUMPRODUCT($B72:$GQ72,INDEX(PLAN_PRODUCCION!$B$4:$GQ$24,COLUMN()-COLUMN($GZ$1)+1,0))</f>
        <v>561.04</v>
      </c>
      <c r="HH72" s="24">
        <f>SUMPRODUCT($B72:$GQ72,INDEX(PLAN_PRODUCCION!$B$4:$GQ$24,COLUMN()-COLUMN($GZ$1)+1,0))</f>
        <v>0</v>
      </c>
      <c r="HI72" s="24">
        <f>SUMPRODUCT($B72:$GQ72,INDEX(PLAN_PRODUCCION!$B$4:$GQ$24,COLUMN()-COLUMN($GZ$1)+1,0))</f>
        <v>0</v>
      </c>
      <c r="HJ72" s="24">
        <f>SUMPRODUCT($B72:$GQ72,INDEX(PLAN_PRODUCCION!$B$4:$GQ$24,COLUMN()-COLUMN($GZ$1)+1,0))</f>
        <v>0</v>
      </c>
      <c r="HK72" s="24">
        <f>SUMPRODUCT($B72:$GQ72,INDEX(PLAN_PRODUCCION!$B$4:$GQ$24,COLUMN()-COLUMN($GZ$1)+1,0))</f>
        <v>0</v>
      </c>
      <c r="HL72" s="24">
        <f>SUMPRODUCT($B72:$GQ72,INDEX(PLAN_PRODUCCION!$B$4:$GQ$24,COLUMN()-COLUMN($GZ$1)+1,0))</f>
        <v>0</v>
      </c>
      <c r="HM72" s="24">
        <f>SUMPRODUCT($B72:$GQ72,INDEX(PLAN_PRODUCCION!$B$4:$GQ$24,COLUMN()-COLUMN($GZ$1)+1,0))</f>
        <v>0</v>
      </c>
      <c r="HN72" s="24">
        <f>SUMPRODUCT($B72:$GQ72,INDEX(PLAN_PRODUCCION!$B$4:$GQ$24,COLUMN()-COLUMN($GZ$1)+1,0))</f>
        <v>0</v>
      </c>
      <c r="HO72" s="24">
        <f>SUMPRODUCT($B72:$GQ72,INDEX(PLAN_PRODUCCION!$B$4:$GQ$24,COLUMN()-COLUMN($GZ$1)+1,0))</f>
        <v>0</v>
      </c>
      <c r="HP72" s="24">
        <f>SUMPRODUCT($B72:$GQ72,INDEX(PLAN_PRODUCCION!$B$4:$GQ$24,COLUMN()-COLUMN($GZ$1)+1,0))</f>
        <v>0</v>
      </c>
      <c r="HQ72" s="24">
        <f>SUMPRODUCT($B72:$GQ72,INDEX(PLAN_PRODUCCION!$B$4:$GQ$24,COLUMN()-COLUMN($GZ$1)+1,0))</f>
        <v>0</v>
      </c>
      <c r="HR72" s="24">
        <f>SUMPRODUCT($B72:$GQ72,INDEX(PLAN_PRODUCCION!$B$4:$GQ$24,COLUMN()-COLUMN($GZ$1)+1,0))</f>
        <v>0</v>
      </c>
      <c r="HS72" s="24">
        <f>SUMPRODUCT($B72:$GQ72,INDEX(PLAN_PRODUCCION!$B$4:$GQ$24,COLUMN()-COLUMN($GZ$1)+1,0))</f>
        <v>0</v>
      </c>
      <c r="HT72" s="24">
        <f>SUMPRODUCT($B72:$GQ72,INDEX(PLAN_PRODUCCION!$B$4:$GQ$24,COLUMN()-COLUMN($GZ$1)+1,0))</f>
        <v>0</v>
      </c>
      <c r="HU72" s="22"/>
      <c r="HV72" s="25"/>
      <c r="HW72" t="str">
        <f>DIM_BILL[[#This Row],[Tipo]]</f>
        <v>MATERIAL DE EMPAQUE</v>
      </c>
    </row>
    <row r="73" spans="1:231" x14ac:dyDescent="0.3">
      <c r="A73" s="18" t="s">
        <v>721</v>
      </c>
      <c r="BL73">
        <v>8.2505882352941165E-2</v>
      </c>
      <c r="GR73" s="18" t="s">
        <v>722</v>
      </c>
      <c r="GS73" s="18">
        <v>8</v>
      </c>
      <c r="GT73" s="18" t="s">
        <v>1803</v>
      </c>
      <c r="GU73" s="18" t="s">
        <v>1800</v>
      </c>
      <c r="GV73" s="18">
        <f>SUMIF(FACT_A1[cve_prod],DIM_BILL[[#This Row],[CODIGO]],FACT_A1[Existencia])</f>
        <v>1907.6100000000001</v>
      </c>
      <c r="GW73" s="18">
        <f>SUMIF(FACT_A2[cve_prod],DIM_BILL[[#This Row],[CODIGO]],FACT_A2[Existencia])</f>
        <v>305.95999999999998</v>
      </c>
      <c r="GX73" s="18"/>
      <c r="GY73" s="16" t="s">
        <v>2222</v>
      </c>
      <c r="GZ73" s="26">
        <f t="shared" ref="GZ73" si="487">GV73+GW73+GX73+GZ71-GZ72</f>
        <v>1738.0886000000003</v>
      </c>
      <c r="HA73" s="26">
        <f t="shared" ref="HA73" si="488">GZ73+HA71-HA72</f>
        <v>1738.0886000000003</v>
      </c>
      <c r="HB73" s="26">
        <f t="shared" ref="HB73" si="489">HA73+HB71-HB72</f>
        <v>1738.0886000000003</v>
      </c>
      <c r="HC73" s="26">
        <f t="shared" ref="HC73" si="490">HB73+HC71-HC72</f>
        <v>1738.0886000000003</v>
      </c>
      <c r="HD73" s="26">
        <f t="shared" ref="HD73" si="491">HC73+HD71-HD72</f>
        <v>1738.0886000000003</v>
      </c>
      <c r="HE73" s="26">
        <f t="shared" ref="HE73" si="492">HD73+HE71-HE72</f>
        <v>1738.0886000000003</v>
      </c>
      <c r="HF73" s="26">
        <f t="shared" ref="HF73" si="493">HE73+HF71-HF72</f>
        <v>1177.0486000000003</v>
      </c>
      <c r="HG73" s="26">
        <f t="shared" ref="HG73" si="494">HF73+HG71-HG72</f>
        <v>616.00860000000034</v>
      </c>
      <c r="HH73" s="26">
        <f t="shared" ref="HH73" si="495">HG73+HH71-HH72</f>
        <v>616.00860000000034</v>
      </c>
      <c r="HI73" s="26">
        <f t="shared" ref="HI73" si="496">HH73+HI71-HI72</f>
        <v>616.00860000000034</v>
      </c>
      <c r="HJ73" s="26">
        <f t="shared" ref="HJ73" si="497">HI73+HJ71-HJ72</f>
        <v>616.00860000000034</v>
      </c>
      <c r="HK73" s="26">
        <f t="shared" ref="HK73" si="498">HJ73+HK71-HK72</f>
        <v>616.00860000000034</v>
      </c>
      <c r="HL73" s="26">
        <f t="shared" ref="HL73" si="499">HK73+HL71-HL72</f>
        <v>616.00860000000034</v>
      </c>
      <c r="HM73" s="26">
        <f t="shared" ref="HM73" si="500">HL73+HM71-HM72</f>
        <v>616.00860000000034</v>
      </c>
      <c r="HN73" s="26">
        <f t="shared" ref="HN73" si="501">HM73+HN71-HN72</f>
        <v>616.00860000000034</v>
      </c>
      <c r="HO73" s="26">
        <f t="shared" ref="HO73" si="502">HN73+HO71-HO72</f>
        <v>616.00860000000034</v>
      </c>
      <c r="HP73" s="26">
        <f t="shared" ref="HP73" si="503">HO73+HP71-HP72</f>
        <v>616.00860000000034</v>
      </c>
      <c r="HQ73" s="26">
        <f t="shared" ref="HQ73" si="504">HP73+HQ71-HQ72</f>
        <v>616.00860000000034</v>
      </c>
      <c r="HR73" s="26">
        <f t="shared" ref="HR73" si="505">HQ73+HR71-HR72</f>
        <v>616.00860000000034</v>
      </c>
      <c r="HS73" s="26">
        <f t="shared" ref="HS73" si="506">HR73+HS71-HS72</f>
        <v>616.00860000000034</v>
      </c>
      <c r="HT73" s="26">
        <f t="shared" ref="HT73" si="507">HS73+HT71-HT72</f>
        <v>616.00860000000034</v>
      </c>
      <c r="HU73" s="22">
        <f t="shared" ref="HU73" si="508">COUNTIF(GZ73:HT73,"&lt;0")</f>
        <v>0</v>
      </c>
      <c r="HV73" s="25"/>
      <c r="HW73" t="str">
        <f>DIM_BILL[[#This Row],[Tipo]]</f>
        <v>MATERIAL DE EMPAQUE</v>
      </c>
    </row>
    <row r="74" spans="1:231" x14ac:dyDescent="0.3">
      <c r="A74" s="17" t="s">
        <v>731</v>
      </c>
      <c r="BM74">
        <v>2.7501960784313724E-3</v>
      </c>
      <c r="GR74" s="17" t="s">
        <v>732</v>
      </c>
      <c r="GS74" s="17">
        <v>8</v>
      </c>
      <c r="GT74" s="17" t="s">
        <v>1803</v>
      </c>
      <c r="GU74" s="17" t="s">
        <v>1800</v>
      </c>
      <c r="GV74" s="17">
        <f>SUMIF(FACT_A1[cve_prod],DIM_BILL[[#This Row],[CODIGO]],FACT_A1[Existencia])</f>
        <v>0</v>
      </c>
      <c r="GW74" s="18">
        <f>SUMIF(FACT_A2[cve_prod],DIM_BILL[[#This Row],[CODIGO]],FACT_A2[Existencia])</f>
        <v>452.86</v>
      </c>
      <c r="GX74" s="17"/>
      <c r="GY74" s="16" t="s">
        <v>2220</v>
      </c>
      <c r="GZ74" s="15">
        <f>SUMIFS(POs[saldo],POs[cve_prod],DIM_BILL[[#This Row],[CODIGO]],POs[status],$GY74,POs[f_ent],GZ$1)</f>
        <v>0</v>
      </c>
      <c r="HA74" s="15">
        <f>SUMIFS(POs[saldo],POs[cve_prod],DIM_BILL[[#This Row],[CODIGO]],POs[status],$GY74,POs[f_ent],HA$1)</f>
        <v>0</v>
      </c>
      <c r="HB74" s="15">
        <f>SUMIFS(POs[saldo],POs[cve_prod],DIM_BILL[[#This Row],[CODIGO]],POs[status],$GY74,POs[f_ent],HB$1)</f>
        <v>0</v>
      </c>
      <c r="HC74" s="15">
        <f>SUMIFS(POs[saldo],POs[cve_prod],DIM_BILL[[#This Row],[CODIGO]],POs[status],$GY74,POs[f_ent],HC$1)</f>
        <v>0</v>
      </c>
      <c r="HD74" s="15">
        <f>SUMIFS(POs[saldo],POs[cve_prod],DIM_BILL[[#This Row],[CODIGO]],POs[status],$GY74,POs[f_ent],HD$1)</f>
        <v>0</v>
      </c>
      <c r="HE74" s="15">
        <f>SUMIFS(POs[saldo],POs[cve_prod],DIM_BILL[[#This Row],[CODIGO]],POs[status],$GY74,POs[f_ent],HE$1)</f>
        <v>0</v>
      </c>
      <c r="HF74" s="15">
        <f>SUMIFS(POs[saldo],POs[cve_prod],DIM_BILL[[#This Row],[CODIGO]],POs[status],$GY74,POs[Semana],WEEKNUM(HF$1))</f>
        <v>0</v>
      </c>
      <c r="HG74" s="15">
        <f>SUMIFS(POs[saldo],POs[cve_prod],DIM_BILL[[#This Row],[CODIGO]],POs[status],$GY74,POs[Semana],WEEKNUM(HG$1))</f>
        <v>0</v>
      </c>
      <c r="HH74" s="15">
        <f>SUMIFS(POs[saldo],POs[cve_prod],DIM_BILL[[#This Row],[CODIGO]],POs[status],$GY74,POs[Semana],WEEKNUM(HH$1))</f>
        <v>0</v>
      </c>
      <c r="HI74" s="15">
        <f>SUMIFS(POs[saldo],POs[cve_prod],DIM_BILL[[#This Row],[CODIGO]],POs[status],$GY74,POs[Semana],WEEKNUM(HI$1))</f>
        <v>0</v>
      </c>
      <c r="HJ74" s="15">
        <f>SUMIFS(POs[saldo],POs[cve_prod],DIM_BILL[[#This Row],[CODIGO]],POs[status],$GY74,POs[Semana],WEEKNUM(HJ$1))</f>
        <v>0</v>
      </c>
      <c r="HK74" s="15">
        <f>SUMIFS(POs[saldo],POs[cve_prod],DIM_BILL[[#This Row],[CODIGO]],POs[status],$GY74,POs[Semana],WEEKNUM(HK$1))</f>
        <v>0</v>
      </c>
      <c r="HL74" s="15">
        <f>SUMIFS(POs[saldo],POs[cve_prod],DIM_BILL[[#This Row],[CODIGO]],POs[status],$GY74,POs[Semana],WEEKNUM(HL$1))</f>
        <v>0</v>
      </c>
      <c r="HM74" s="15">
        <f>SUMIFS(POs[saldo],POs[cve_prod],DIM_BILL[[#This Row],[CODIGO]],POs[status],$GY74,POs[Semana],WEEKNUM(HM$1))</f>
        <v>0</v>
      </c>
      <c r="HN74" s="15">
        <f>SUMIFS(POs[saldo],POs[cve_prod],DIM_BILL[[#This Row],[CODIGO]],POs[status],$GY74,POs[Semana],WEEKNUM(HN$1))</f>
        <v>0</v>
      </c>
      <c r="HO74" s="15">
        <f>SUMIFS(POs[saldo],POs[cve_prod],DIM_BILL[[#This Row],[CODIGO]],POs[status],$GY74,POs[Semana],WEEKNUM(HO$1))</f>
        <v>0</v>
      </c>
      <c r="HP74" s="15">
        <f>SUMIFS(POs[saldo],POs[cve_prod],DIM_BILL[[#This Row],[CODIGO]],POs[status],$GY74,POs[Semana],WEEKNUM(HP$1))</f>
        <v>0</v>
      </c>
      <c r="HQ74" s="15">
        <f>SUMIFS(POs[saldo],POs[cve_prod],DIM_BILL[[#This Row],[CODIGO]],POs[status],$GY74,POs[Semana],WEEKNUM(HQ$1))</f>
        <v>0</v>
      </c>
      <c r="HR74" s="15">
        <f>SUMIFS(POs[saldo],POs[cve_prod],DIM_BILL[[#This Row],[CODIGO]],POs[status],$GY74,POs[Semana],WEEKNUM(HR$1))</f>
        <v>0</v>
      </c>
      <c r="HS74" s="15">
        <f>SUMIFS(POs[saldo],POs[cve_prod],DIM_BILL[[#This Row],[CODIGO]],POs[status],$GY74,POs[Semana],WEEKNUM(HS$1))</f>
        <v>0</v>
      </c>
      <c r="HT74" s="15">
        <f>SUMIFS(POs[saldo],POs[cve_prod],DIM_BILL[[#This Row],[CODIGO]],POs[status],$GY74,POs[Semana],WEEKNUM(HT$1))</f>
        <v>0</v>
      </c>
      <c r="HU74" s="22"/>
      <c r="HV74" s="25"/>
      <c r="HW74" t="str">
        <f>DIM_BILL[[#This Row],[Tipo]]</f>
        <v>MATERIAL DE EMPAQUE</v>
      </c>
    </row>
    <row r="75" spans="1:231" x14ac:dyDescent="0.3">
      <c r="A75" s="17" t="s">
        <v>731</v>
      </c>
      <c r="BM75">
        <v>2.7501960784313724E-3</v>
      </c>
      <c r="GR75" s="17" t="s">
        <v>732</v>
      </c>
      <c r="GS75" s="17">
        <v>8</v>
      </c>
      <c r="GT75" s="17" t="s">
        <v>1803</v>
      </c>
      <c r="GU75" s="17" t="s">
        <v>1800</v>
      </c>
      <c r="GV75" s="17">
        <f>SUMIF(FACT_A1[cve_prod],DIM_BILL[[#This Row],[CODIGO]],FACT_A1[Existencia])</f>
        <v>0</v>
      </c>
      <c r="GW75" s="18">
        <f>SUMIF(FACT_A2[cve_prod],DIM_BILL[[#This Row],[CODIGO]],FACT_A2[Existencia])</f>
        <v>452.86</v>
      </c>
      <c r="GX75" s="17"/>
      <c r="GY75" s="16" t="s">
        <v>2221</v>
      </c>
      <c r="GZ75" s="24">
        <f>SUMPRODUCT($B75:$GQ75,INDEX(PLAN_PRODUCCION!$B$4:$GQ$24,COLUMN()-COLUMN($GZ$1)+1,0))</f>
        <v>0</v>
      </c>
      <c r="HA75" s="24">
        <f>SUMPRODUCT($B75:$GQ75,INDEX(PLAN_PRODUCCION!$B$4:$GQ$24,COLUMN()-COLUMN($GZ$1)+1,0))</f>
        <v>0</v>
      </c>
      <c r="HB75" s="24">
        <f>SUMPRODUCT($B75:$GQ75,INDEX(PLAN_PRODUCCION!$B$4:$GQ$24,COLUMN()-COLUMN($GZ$1)+1,0))</f>
        <v>0</v>
      </c>
      <c r="HC75" s="24">
        <f>SUMPRODUCT($B75:$GQ75,INDEX(PLAN_PRODUCCION!$B$4:$GQ$24,COLUMN()-COLUMN($GZ$1)+1,0))</f>
        <v>0</v>
      </c>
      <c r="HD75" s="24">
        <f>SUMPRODUCT($B75:$GQ75,INDEX(PLAN_PRODUCCION!$B$4:$GQ$24,COLUMN()-COLUMN($GZ$1)+1,0))</f>
        <v>0</v>
      </c>
      <c r="HE75" s="24">
        <f>SUMPRODUCT($B75:$GQ75,INDEX(PLAN_PRODUCCION!$B$4:$GQ$24,COLUMN()-COLUMN($GZ$1)+1,0))</f>
        <v>0</v>
      </c>
      <c r="HF75" s="24">
        <f>SUMPRODUCT($B75:$GQ75,INDEX(PLAN_PRODUCCION!$B$4:$GQ$24,COLUMN()-COLUMN($GZ$1)+1,0))</f>
        <v>0</v>
      </c>
      <c r="HG75" s="24">
        <f>SUMPRODUCT($B75:$GQ75,INDEX(PLAN_PRODUCCION!$B$4:$GQ$24,COLUMN()-COLUMN($GZ$1)+1,0))</f>
        <v>0</v>
      </c>
      <c r="HH75" s="24">
        <f>SUMPRODUCT($B75:$GQ75,INDEX(PLAN_PRODUCCION!$B$4:$GQ$24,COLUMN()-COLUMN($GZ$1)+1,0))</f>
        <v>0</v>
      </c>
      <c r="HI75" s="24">
        <f>SUMPRODUCT($B75:$GQ75,INDEX(PLAN_PRODUCCION!$B$4:$GQ$24,COLUMN()-COLUMN($GZ$1)+1,0))</f>
        <v>0</v>
      </c>
      <c r="HJ75" s="24">
        <f>SUMPRODUCT($B75:$GQ75,INDEX(PLAN_PRODUCCION!$B$4:$GQ$24,COLUMN()-COLUMN($GZ$1)+1,0))</f>
        <v>0</v>
      </c>
      <c r="HK75" s="24">
        <f>SUMPRODUCT($B75:$GQ75,INDEX(PLAN_PRODUCCION!$B$4:$GQ$24,COLUMN()-COLUMN($GZ$1)+1,0))</f>
        <v>0</v>
      </c>
      <c r="HL75" s="24">
        <f>SUMPRODUCT($B75:$GQ75,INDEX(PLAN_PRODUCCION!$B$4:$GQ$24,COLUMN()-COLUMN($GZ$1)+1,0))</f>
        <v>0</v>
      </c>
      <c r="HM75" s="24">
        <f>SUMPRODUCT($B75:$GQ75,INDEX(PLAN_PRODUCCION!$B$4:$GQ$24,COLUMN()-COLUMN($GZ$1)+1,0))</f>
        <v>0</v>
      </c>
      <c r="HN75" s="24">
        <f>SUMPRODUCT($B75:$GQ75,INDEX(PLAN_PRODUCCION!$B$4:$GQ$24,COLUMN()-COLUMN($GZ$1)+1,0))</f>
        <v>0</v>
      </c>
      <c r="HO75" s="24">
        <f>SUMPRODUCT($B75:$GQ75,INDEX(PLAN_PRODUCCION!$B$4:$GQ$24,COLUMN()-COLUMN($GZ$1)+1,0))</f>
        <v>0</v>
      </c>
      <c r="HP75" s="24">
        <f>SUMPRODUCT($B75:$GQ75,INDEX(PLAN_PRODUCCION!$B$4:$GQ$24,COLUMN()-COLUMN($GZ$1)+1,0))</f>
        <v>0</v>
      </c>
      <c r="HQ75" s="24">
        <f>SUMPRODUCT($B75:$GQ75,INDEX(PLAN_PRODUCCION!$B$4:$GQ$24,COLUMN()-COLUMN($GZ$1)+1,0))</f>
        <v>0</v>
      </c>
      <c r="HR75" s="24">
        <f>SUMPRODUCT($B75:$GQ75,INDEX(PLAN_PRODUCCION!$B$4:$GQ$24,COLUMN()-COLUMN($GZ$1)+1,0))</f>
        <v>0</v>
      </c>
      <c r="HS75" s="24">
        <f>SUMPRODUCT($B75:$GQ75,INDEX(PLAN_PRODUCCION!$B$4:$GQ$24,COLUMN()-COLUMN($GZ$1)+1,0))</f>
        <v>0</v>
      </c>
      <c r="HT75" s="24">
        <f>SUMPRODUCT($B75:$GQ75,INDEX(PLAN_PRODUCCION!$B$4:$GQ$24,COLUMN()-COLUMN($GZ$1)+1,0))</f>
        <v>0</v>
      </c>
      <c r="HU75" s="22"/>
      <c r="HV75" s="25"/>
      <c r="HW75" t="str">
        <f>DIM_BILL[[#This Row],[Tipo]]</f>
        <v>MATERIAL DE EMPAQUE</v>
      </c>
    </row>
    <row r="76" spans="1:231" x14ac:dyDescent="0.3">
      <c r="A76" s="18" t="s">
        <v>731</v>
      </c>
      <c r="BM76">
        <v>2.7501960784313724E-3</v>
      </c>
      <c r="GR76" s="18" t="s">
        <v>732</v>
      </c>
      <c r="GS76" s="18">
        <v>8</v>
      </c>
      <c r="GT76" s="18" t="s">
        <v>1803</v>
      </c>
      <c r="GU76" s="18" t="s">
        <v>1800</v>
      </c>
      <c r="GV76" s="18">
        <f>SUMIF(FACT_A1[cve_prod],DIM_BILL[[#This Row],[CODIGO]],FACT_A1[Existencia])</f>
        <v>0</v>
      </c>
      <c r="GW76" s="18">
        <f>SUMIF(FACT_A2[cve_prod],DIM_BILL[[#This Row],[CODIGO]],FACT_A2[Existencia])</f>
        <v>452.86</v>
      </c>
      <c r="GX76" s="18"/>
      <c r="GY76" s="16" t="s">
        <v>2222</v>
      </c>
      <c r="GZ76" s="26">
        <f t="shared" ref="GZ76" si="509">GV76+GW76+GX76+GZ74-GZ75</f>
        <v>452.86</v>
      </c>
      <c r="HA76" s="26">
        <f t="shared" ref="HA76" si="510">GZ76+HA74-HA75</f>
        <v>452.86</v>
      </c>
      <c r="HB76" s="26">
        <f t="shared" ref="HB76" si="511">HA76+HB74-HB75</f>
        <v>452.86</v>
      </c>
      <c r="HC76" s="26">
        <f t="shared" ref="HC76" si="512">HB76+HC74-HC75</f>
        <v>452.86</v>
      </c>
      <c r="HD76" s="26">
        <f t="shared" ref="HD76" si="513">HC76+HD74-HD75</f>
        <v>452.86</v>
      </c>
      <c r="HE76" s="26">
        <f t="shared" ref="HE76" si="514">HD76+HE74-HE75</f>
        <v>452.86</v>
      </c>
      <c r="HF76" s="26">
        <f t="shared" ref="HF76" si="515">HE76+HF74-HF75</f>
        <v>452.86</v>
      </c>
      <c r="HG76" s="26">
        <f t="shared" ref="HG76" si="516">HF76+HG74-HG75</f>
        <v>452.86</v>
      </c>
      <c r="HH76" s="26">
        <f t="shared" ref="HH76" si="517">HG76+HH74-HH75</f>
        <v>452.86</v>
      </c>
      <c r="HI76" s="26">
        <f t="shared" ref="HI76" si="518">HH76+HI74-HI75</f>
        <v>452.86</v>
      </c>
      <c r="HJ76" s="26">
        <f t="shared" ref="HJ76" si="519">HI76+HJ74-HJ75</f>
        <v>452.86</v>
      </c>
      <c r="HK76" s="26">
        <f t="shared" ref="HK76" si="520">HJ76+HK74-HK75</f>
        <v>452.86</v>
      </c>
      <c r="HL76" s="26">
        <f t="shared" ref="HL76" si="521">HK76+HL74-HL75</f>
        <v>452.86</v>
      </c>
      <c r="HM76" s="26">
        <f t="shared" ref="HM76" si="522">HL76+HM74-HM75</f>
        <v>452.86</v>
      </c>
      <c r="HN76" s="26">
        <f t="shared" ref="HN76" si="523">HM76+HN74-HN75</f>
        <v>452.86</v>
      </c>
      <c r="HO76" s="26">
        <f t="shared" ref="HO76" si="524">HN76+HO74-HO75</f>
        <v>452.86</v>
      </c>
      <c r="HP76" s="26">
        <f t="shared" ref="HP76" si="525">HO76+HP74-HP75</f>
        <v>452.86</v>
      </c>
      <c r="HQ76" s="26">
        <f t="shared" ref="HQ76" si="526">HP76+HQ74-HQ75</f>
        <v>452.86</v>
      </c>
      <c r="HR76" s="26">
        <f t="shared" ref="HR76" si="527">HQ76+HR74-HR75</f>
        <v>452.86</v>
      </c>
      <c r="HS76" s="26">
        <f t="shared" ref="HS76" si="528">HR76+HS74-HS75</f>
        <v>452.86</v>
      </c>
      <c r="HT76" s="26">
        <f t="shared" ref="HT76" si="529">HS76+HT74-HT75</f>
        <v>452.86</v>
      </c>
      <c r="HU76" s="22">
        <f t="shared" ref="HU76" si="530">COUNTIF(GZ76:HT76,"&lt;0")</f>
        <v>0</v>
      </c>
      <c r="HV76" s="25"/>
      <c r="HW76" t="str">
        <f>DIM_BILL[[#This Row],[Tipo]]</f>
        <v>MATERIAL DE EMPAQUE</v>
      </c>
    </row>
    <row r="77" spans="1:231" x14ac:dyDescent="0.3">
      <c r="A77" s="17" t="s">
        <v>1044</v>
      </c>
      <c r="CU77">
        <v>1.7819999999999999E-2</v>
      </c>
      <c r="GR77" s="17" t="s">
        <v>1045</v>
      </c>
      <c r="GS77" s="17">
        <v>3</v>
      </c>
      <c r="GT77" s="17" t="s">
        <v>1804</v>
      </c>
      <c r="GU77" s="17" t="s">
        <v>1800</v>
      </c>
      <c r="GV77" s="17">
        <f>SUMIF(FACT_A1[cve_prod],DIM_BILL[[#This Row],[CODIGO]],FACT_A1[Existencia])</f>
        <v>0</v>
      </c>
      <c r="GW77" s="18">
        <f>SUMIF(FACT_A2[cve_prod],DIM_BILL[[#This Row],[CODIGO]],FACT_A2[Existencia])</f>
        <v>496.98</v>
      </c>
      <c r="GX77" s="17"/>
      <c r="GY77" s="16" t="s">
        <v>2220</v>
      </c>
      <c r="GZ77" s="15">
        <f>SUMIFS(POs[saldo],POs[cve_prod],DIM_BILL[[#This Row],[CODIGO]],POs[status],$GY77,POs[f_ent],GZ$1)</f>
        <v>0</v>
      </c>
      <c r="HA77" s="15">
        <f>SUMIFS(POs[saldo],POs[cve_prod],DIM_BILL[[#This Row],[CODIGO]],POs[status],$GY77,POs[f_ent],HA$1)</f>
        <v>0</v>
      </c>
      <c r="HB77" s="15">
        <f>SUMIFS(POs[saldo],POs[cve_prod],DIM_BILL[[#This Row],[CODIGO]],POs[status],$GY77,POs[f_ent],HB$1)</f>
        <v>0</v>
      </c>
      <c r="HC77" s="15">
        <f>SUMIFS(POs[saldo],POs[cve_prod],DIM_BILL[[#This Row],[CODIGO]],POs[status],$GY77,POs[f_ent],HC$1)</f>
        <v>0</v>
      </c>
      <c r="HD77" s="15">
        <f>SUMIFS(POs[saldo],POs[cve_prod],DIM_BILL[[#This Row],[CODIGO]],POs[status],$GY77,POs[f_ent],HD$1)</f>
        <v>0</v>
      </c>
      <c r="HE77" s="15">
        <f>SUMIFS(POs[saldo],POs[cve_prod],DIM_BILL[[#This Row],[CODIGO]],POs[status],$GY77,POs[f_ent],HE$1)</f>
        <v>0</v>
      </c>
      <c r="HF77" s="15">
        <f>SUMIFS(POs[saldo],POs[cve_prod],DIM_BILL[[#This Row],[CODIGO]],POs[status],$GY77,POs[Semana],WEEKNUM(HF$1))</f>
        <v>0</v>
      </c>
      <c r="HG77" s="15">
        <f>SUMIFS(POs[saldo],POs[cve_prod],DIM_BILL[[#This Row],[CODIGO]],POs[status],$GY77,POs[Semana],WEEKNUM(HG$1))</f>
        <v>0</v>
      </c>
      <c r="HH77" s="15">
        <f>SUMIFS(POs[saldo],POs[cve_prod],DIM_BILL[[#This Row],[CODIGO]],POs[status],$GY77,POs[Semana],WEEKNUM(HH$1))</f>
        <v>0</v>
      </c>
      <c r="HI77" s="15">
        <f>SUMIFS(POs[saldo],POs[cve_prod],DIM_BILL[[#This Row],[CODIGO]],POs[status],$GY77,POs[Semana],WEEKNUM(HI$1))</f>
        <v>0</v>
      </c>
      <c r="HJ77" s="15">
        <f>SUMIFS(POs[saldo],POs[cve_prod],DIM_BILL[[#This Row],[CODIGO]],POs[status],$GY77,POs[Semana],WEEKNUM(HJ$1))</f>
        <v>0</v>
      </c>
      <c r="HK77" s="15">
        <f>SUMIFS(POs[saldo],POs[cve_prod],DIM_BILL[[#This Row],[CODIGO]],POs[status],$GY77,POs[Semana],WEEKNUM(HK$1))</f>
        <v>0</v>
      </c>
      <c r="HL77" s="15">
        <f>SUMIFS(POs[saldo],POs[cve_prod],DIM_BILL[[#This Row],[CODIGO]],POs[status],$GY77,POs[Semana],WEEKNUM(HL$1))</f>
        <v>0</v>
      </c>
      <c r="HM77" s="15">
        <f>SUMIFS(POs[saldo],POs[cve_prod],DIM_BILL[[#This Row],[CODIGO]],POs[status],$GY77,POs[Semana],WEEKNUM(HM$1))</f>
        <v>0</v>
      </c>
      <c r="HN77" s="15">
        <f>SUMIFS(POs[saldo],POs[cve_prod],DIM_BILL[[#This Row],[CODIGO]],POs[status],$GY77,POs[Semana],WEEKNUM(HN$1))</f>
        <v>0</v>
      </c>
      <c r="HO77" s="15">
        <f>SUMIFS(POs[saldo],POs[cve_prod],DIM_BILL[[#This Row],[CODIGO]],POs[status],$GY77,POs[Semana],WEEKNUM(HO$1))</f>
        <v>0</v>
      </c>
      <c r="HP77" s="15">
        <f>SUMIFS(POs[saldo],POs[cve_prod],DIM_BILL[[#This Row],[CODIGO]],POs[status],$GY77,POs[Semana],WEEKNUM(HP$1))</f>
        <v>0</v>
      </c>
      <c r="HQ77" s="15">
        <f>SUMIFS(POs[saldo],POs[cve_prod],DIM_BILL[[#This Row],[CODIGO]],POs[status],$GY77,POs[Semana],WEEKNUM(HQ$1))</f>
        <v>0</v>
      </c>
      <c r="HR77" s="15">
        <f>SUMIFS(POs[saldo],POs[cve_prod],DIM_BILL[[#This Row],[CODIGO]],POs[status],$GY77,POs[Semana],WEEKNUM(HR$1))</f>
        <v>0</v>
      </c>
      <c r="HS77" s="15">
        <f>SUMIFS(POs[saldo],POs[cve_prod],DIM_BILL[[#This Row],[CODIGO]],POs[status],$GY77,POs[Semana],WEEKNUM(HS$1))</f>
        <v>0</v>
      </c>
      <c r="HT77" s="15">
        <f>SUMIFS(POs[saldo],POs[cve_prod],DIM_BILL[[#This Row],[CODIGO]],POs[status],$GY77,POs[Semana],WEEKNUM(HT$1))</f>
        <v>0</v>
      </c>
      <c r="HU77" s="22"/>
      <c r="HV77" s="25"/>
      <c r="HW77" t="str">
        <f>DIM_BILL[[#This Row],[Tipo]]</f>
        <v>MATERIAL DE EMPAQUE</v>
      </c>
    </row>
    <row r="78" spans="1:231" x14ac:dyDescent="0.3">
      <c r="A78" s="17" t="s">
        <v>1044</v>
      </c>
      <c r="CU78">
        <v>1.7819999999999999E-2</v>
      </c>
      <c r="GR78" s="17" t="s">
        <v>1045</v>
      </c>
      <c r="GS78" s="17">
        <v>3</v>
      </c>
      <c r="GT78" s="17" t="s">
        <v>1804</v>
      </c>
      <c r="GU78" s="17" t="s">
        <v>1800</v>
      </c>
      <c r="GV78" s="17">
        <f>SUMIF(FACT_A1[cve_prod],DIM_BILL[[#This Row],[CODIGO]],FACT_A1[Existencia])</f>
        <v>0</v>
      </c>
      <c r="GW78" s="18">
        <f>SUMIF(FACT_A2[cve_prod],DIM_BILL[[#This Row],[CODIGO]],FACT_A2[Existencia])</f>
        <v>496.98</v>
      </c>
      <c r="GX78" s="17"/>
      <c r="GY78" s="16" t="s">
        <v>2221</v>
      </c>
      <c r="GZ78" s="24">
        <f>SUMPRODUCT($B78:$GQ78,INDEX(PLAN_PRODUCCION!$B$4:$GQ$24,COLUMN()-COLUMN($GZ$1)+1,0))</f>
        <v>178.2</v>
      </c>
      <c r="HA78" s="24">
        <f>SUMPRODUCT($B78:$GQ78,INDEX(PLAN_PRODUCCION!$B$4:$GQ$24,COLUMN()-COLUMN($GZ$1)+1,0))</f>
        <v>0</v>
      </c>
      <c r="HB78" s="24">
        <f>SUMPRODUCT($B78:$GQ78,INDEX(PLAN_PRODUCCION!$B$4:$GQ$24,COLUMN()-COLUMN($GZ$1)+1,0))</f>
        <v>0</v>
      </c>
      <c r="HC78" s="24">
        <f>SUMPRODUCT($B78:$GQ78,INDEX(PLAN_PRODUCCION!$B$4:$GQ$24,COLUMN()-COLUMN($GZ$1)+1,0))</f>
        <v>0</v>
      </c>
      <c r="HD78" s="24">
        <f>SUMPRODUCT($B78:$GQ78,INDEX(PLAN_PRODUCCION!$B$4:$GQ$24,COLUMN()-COLUMN($GZ$1)+1,0))</f>
        <v>0</v>
      </c>
      <c r="HE78" s="24">
        <f>SUMPRODUCT($B78:$GQ78,INDEX(PLAN_PRODUCCION!$B$4:$GQ$24,COLUMN()-COLUMN($GZ$1)+1,0))</f>
        <v>0</v>
      </c>
      <c r="HF78" s="24">
        <f>SUMPRODUCT($B78:$GQ78,INDEX(PLAN_PRODUCCION!$B$4:$GQ$24,COLUMN()-COLUMN($GZ$1)+1,0))</f>
        <v>0</v>
      </c>
      <c r="HG78" s="24">
        <f>SUMPRODUCT($B78:$GQ78,INDEX(PLAN_PRODUCCION!$B$4:$GQ$24,COLUMN()-COLUMN($GZ$1)+1,0))</f>
        <v>0</v>
      </c>
      <c r="HH78" s="24">
        <f>SUMPRODUCT($B78:$GQ78,INDEX(PLAN_PRODUCCION!$B$4:$GQ$24,COLUMN()-COLUMN($GZ$1)+1,0))</f>
        <v>0</v>
      </c>
      <c r="HI78" s="24">
        <f>SUMPRODUCT($B78:$GQ78,INDEX(PLAN_PRODUCCION!$B$4:$GQ$24,COLUMN()-COLUMN($GZ$1)+1,0))</f>
        <v>0</v>
      </c>
      <c r="HJ78" s="24">
        <f>SUMPRODUCT($B78:$GQ78,INDEX(PLAN_PRODUCCION!$B$4:$GQ$24,COLUMN()-COLUMN($GZ$1)+1,0))</f>
        <v>0</v>
      </c>
      <c r="HK78" s="24">
        <f>SUMPRODUCT($B78:$GQ78,INDEX(PLAN_PRODUCCION!$B$4:$GQ$24,COLUMN()-COLUMN($GZ$1)+1,0))</f>
        <v>0</v>
      </c>
      <c r="HL78" s="24">
        <f>SUMPRODUCT($B78:$GQ78,INDEX(PLAN_PRODUCCION!$B$4:$GQ$24,COLUMN()-COLUMN($GZ$1)+1,0))</f>
        <v>0</v>
      </c>
      <c r="HM78" s="24">
        <f>SUMPRODUCT($B78:$GQ78,INDEX(PLAN_PRODUCCION!$B$4:$GQ$24,COLUMN()-COLUMN($GZ$1)+1,0))</f>
        <v>0</v>
      </c>
      <c r="HN78" s="24">
        <f>SUMPRODUCT($B78:$GQ78,INDEX(PLAN_PRODUCCION!$B$4:$GQ$24,COLUMN()-COLUMN($GZ$1)+1,0))</f>
        <v>0</v>
      </c>
      <c r="HO78" s="24">
        <f>SUMPRODUCT($B78:$GQ78,INDEX(PLAN_PRODUCCION!$B$4:$GQ$24,COLUMN()-COLUMN($GZ$1)+1,0))</f>
        <v>0</v>
      </c>
      <c r="HP78" s="24">
        <f>SUMPRODUCT($B78:$GQ78,INDEX(PLAN_PRODUCCION!$B$4:$GQ$24,COLUMN()-COLUMN($GZ$1)+1,0))</f>
        <v>0</v>
      </c>
      <c r="HQ78" s="24">
        <f>SUMPRODUCT($B78:$GQ78,INDEX(PLAN_PRODUCCION!$B$4:$GQ$24,COLUMN()-COLUMN($GZ$1)+1,0))</f>
        <v>0</v>
      </c>
      <c r="HR78" s="24">
        <f>SUMPRODUCT($B78:$GQ78,INDEX(PLAN_PRODUCCION!$B$4:$GQ$24,COLUMN()-COLUMN($GZ$1)+1,0))</f>
        <v>0</v>
      </c>
      <c r="HS78" s="24">
        <f>SUMPRODUCT($B78:$GQ78,INDEX(PLAN_PRODUCCION!$B$4:$GQ$24,COLUMN()-COLUMN($GZ$1)+1,0))</f>
        <v>0</v>
      </c>
      <c r="HT78" s="24">
        <f>SUMPRODUCT($B78:$GQ78,INDEX(PLAN_PRODUCCION!$B$4:$GQ$24,COLUMN()-COLUMN($GZ$1)+1,0))</f>
        <v>0</v>
      </c>
      <c r="HU78" s="22"/>
      <c r="HV78" s="25"/>
      <c r="HW78" t="str">
        <f>DIM_BILL[[#This Row],[Tipo]]</f>
        <v>MATERIAL DE EMPAQUE</v>
      </c>
    </row>
    <row r="79" spans="1:231" x14ac:dyDescent="0.3">
      <c r="A79" s="18" t="s">
        <v>1044</v>
      </c>
      <c r="CU79">
        <v>1.7819999999999999E-2</v>
      </c>
      <c r="GR79" s="18" t="s">
        <v>1045</v>
      </c>
      <c r="GS79" s="18">
        <v>3</v>
      </c>
      <c r="GT79" s="18" t="s">
        <v>1804</v>
      </c>
      <c r="GU79" s="18" t="s">
        <v>1800</v>
      </c>
      <c r="GV79" s="18">
        <f>SUMIF(FACT_A1[cve_prod],DIM_BILL[[#This Row],[CODIGO]],FACT_A1[Existencia])</f>
        <v>0</v>
      </c>
      <c r="GW79" s="18">
        <f>SUMIF(FACT_A2[cve_prod],DIM_BILL[[#This Row],[CODIGO]],FACT_A2[Existencia])</f>
        <v>496.98</v>
      </c>
      <c r="GX79" s="18"/>
      <c r="GY79" s="16" t="s">
        <v>2222</v>
      </c>
      <c r="GZ79" s="26">
        <f t="shared" ref="GZ79" si="531">GV79+GW79+GX79+GZ77-GZ78</f>
        <v>318.78000000000003</v>
      </c>
      <c r="HA79" s="26">
        <f t="shared" ref="HA79" si="532">GZ79+HA77-HA78</f>
        <v>318.78000000000003</v>
      </c>
      <c r="HB79" s="26">
        <f t="shared" ref="HB79" si="533">HA79+HB77-HB78</f>
        <v>318.78000000000003</v>
      </c>
      <c r="HC79" s="26">
        <f t="shared" ref="HC79" si="534">HB79+HC77-HC78</f>
        <v>318.78000000000003</v>
      </c>
      <c r="HD79" s="26">
        <f t="shared" ref="HD79" si="535">HC79+HD77-HD78</f>
        <v>318.78000000000003</v>
      </c>
      <c r="HE79" s="26">
        <f t="shared" ref="HE79" si="536">HD79+HE77-HE78</f>
        <v>318.78000000000003</v>
      </c>
      <c r="HF79" s="26">
        <f t="shared" ref="HF79" si="537">HE79+HF77-HF78</f>
        <v>318.78000000000003</v>
      </c>
      <c r="HG79" s="26">
        <f t="shared" ref="HG79" si="538">HF79+HG77-HG78</f>
        <v>318.78000000000003</v>
      </c>
      <c r="HH79" s="26">
        <f t="shared" ref="HH79" si="539">HG79+HH77-HH78</f>
        <v>318.78000000000003</v>
      </c>
      <c r="HI79" s="26">
        <f t="shared" ref="HI79" si="540">HH79+HI77-HI78</f>
        <v>318.78000000000003</v>
      </c>
      <c r="HJ79" s="26">
        <f t="shared" ref="HJ79" si="541">HI79+HJ77-HJ78</f>
        <v>318.78000000000003</v>
      </c>
      <c r="HK79" s="26">
        <f t="shared" ref="HK79" si="542">HJ79+HK77-HK78</f>
        <v>318.78000000000003</v>
      </c>
      <c r="HL79" s="26">
        <f t="shared" ref="HL79" si="543">HK79+HL77-HL78</f>
        <v>318.78000000000003</v>
      </c>
      <c r="HM79" s="26">
        <f t="shared" ref="HM79" si="544">HL79+HM77-HM78</f>
        <v>318.78000000000003</v>
      </c>
      <c r="HN79" s="26">
        <f t="shared" ref="HN79" si="545">HM79+HN77-HN78</f>
        <v>318.78000000000003</v>
      </c>
      <c r="HO79" s="26">
        <f t="shared" ref="HO79" si="546">HN79+HO77-HO78</f>
        <v>318.78000000000003</v>
      </c>
      <c r="HP79" s="26">
        <f t="shared" ref="HP79" si="547">HO79+HP77-HP78</f>
        <v>318.78000000000003</v>
      </c>
      <c r="HQ79" s="26">
        <f t="shared" ref="HQ79" si="548">HP79+HQ77-HQ78</f>
        <v>318.78000000000003</v>
      </c>
      <c r="HR79" s="26">
        <f t="shared" ref="HR79" si="549">HQ79+HR77-HR78</f>
        <v>318.78000000000003</v>
      </c>
      <c r="HS79" s="26">
        <f t="shared" ref="HS79" si="550">HR79+HS77-HS78</f>
        <v>318.78000000000003</v>
      </c>
      <c r="HT79" s="26">
        <f t="shared" ref="HT79" si="551">HS79+HT77-HT78</f>
        <v>318.78000000000003</v>
      </c>
      <c r="HU79" s="22">
        <f t="shared" ref="HU79" si="552">COUNTIF(GZ79:HT79,"&lt;0")</f>
        <v>0</v>
      </c>
      <c r="HV79" s="25"/>
      <c r="HW79" t="str">
        <f>DIM_BILL[[#This Row],[Tipo]]</f>
        <v>MATERIAL DE EMPAQUE</v>
      </c>
    </row>
    <row r="80" spans="1:231" x14ac:dyDescent="0.3">
      <c r="A80" s="17" t="s">
        <v>62</v>
      </c>
      <c r="E80">
        <v>1</v>
      </c>
      <c r="AU80">
        <v>1.02</v>
      </c>
      <c r="GR80" s="17" t="s">
        <v>63</v>
      </c>
      <c r="GS80" s="17">
        <v>2</v>
      </c>
      <c r="GT80" s="17" t="s">
        <v>1801</v>
      </c>
      <c r="GU80" s="17" t="s">
        <v>1800</v>
      </c>
      <c r="GV80" s="17">
        <f>SUMIF(FACT_A1[cve_prod],DIM_BILL[[#This Row],[CODIGO]],FACT_A1[Existencia])</f>
        <v>0</v>
      </c>
      <c r="GW80" s="18">
        <f>SUMIF(FACT_A2[cve_prod],DIM_BILL[[#This Row],[CODIGO]],FACT_A2[Existencia])</f>
        <v>0</v>
      </c>
      <c r="GX80" s="17"/>
      <c r="GY80" s="16" t="s">
        <v>2220</v>
      </c>
      <c r="GZ80" s="15">
        <f>SUMIFS(POs[saldo],POs[cve_prod],DIM_BILL[[#This Row],[CODIGO]],POs[status],$GY80,POs[f_ent],GZ$1)</f>
        <v>0</v>
      </c>
      <c r="HA80" s="15">
        <f>SUMIFS(POs[saldo],POs[cve_prod],DIM_BILL[[#This Row],[CODIGO]],POs[status],$GY80,POs[f_ent],HA$1)</f>
        <v>0</v>
      </c>
      <c r="HB80" s="15">
        <f>SUMIFS(POs[saldo],POs[cve_prod],DIM_BILL[[#This Row],[CODIGO]],POs[status],$GY80,POs[f_ent],HB$1)</f>
        <v>0</v>
      </c>
      <c r="HC80" s="15">
        <f>SUMIFS(POs[saldo],POs[cve_prod],DIM_BILL[[#This Row],[CODIGO]],POs[status],$GY80,POs[f_ent],HC$1)</f>
        <v>0</v>
      </c>
      <c r="HD80" s="15">
        <f>SUMIFS(POs[saldo],POs[cve_prod],DIM_BILL[[#This Row],[CODIGO]],POs[status],$GY80,POs[f_ent],HD$1)</f>
        <v>0</v>
      </c>
      <c r="HE80" s="15">
        <f>SUMIFS(POs[saldo],POs[cve_prod],DIM_BILL[[#This Row],[CODIGO]],POs[status],$GY80,POs[f_ent],HE$1)</f>
        <v>0</v>
      </c>
      <c r="HF80" s="15">
        <f>SUMIFS(POs[saldo],POs[cve_prod],DIM_BILL[[#This Row],[CODIGO]],POs[status],$GY80,POs[Semana],WEEKNUM(HF$1))</f>
        <v>0</v>
      </c>
      <c r="HG80" s="15">
        <f>SUMIFS(POs[saldo],POs[cve_prod],DIM_BILL[[#This Row],[CODIGO]],POs[status],$GY80,POs[Semana],WEEKNUM(HG$1))</f>
        <v>0</v>
      </c>
      <c r="HH80" s="15">
        <f>SUMIFS(POs[saldo],POs[cve_prod],DIM_BILL[[#This Row],[CODIGO]],POs[status],$GY80,POs[Semana],WEEKNUM(HH$1))</f>
        <v>0</v>
      </c>
      <c r="HI80" s="15">
        <f>SUMIFS(POs[saldo],POs[cve_prod],DIM_BILL[[#This Row],[CODIGO]],POs[status],$GY80,POs[Semana],WEEKNUM(HI$1))</f>
        <v>0</v>
      </c>
      <c r="HJ80" s="15">
        <f>SUMIFS(POs[saldo],POs[cve_prod],DIM_BILL[[#This Row],[CODIGO]],POs[status],$GY80,POs[Semana],WEEKNUM(HJ$1))</f>
        <v>0</v>
      </c>
      <c r="HK80" s="15">
        <f>SUMIFS(POs[saldo],POs[cve_prod],DIM_BILL[[#This Row],[CODIGO]],POs[status],$GY80,POs[Semana],WEEKNUM(HK$1))</f>
        <v>0</v>
      </c>
      <c r="HL80" s="15">
        <f>SUMIFS(POs[saldo],POs[cve_prod],DIM_BILL[[#This Row],[CODIGO]],POs[status],$GY80,POs[Semana],WEEKNUM(HL$1))</f>
        <v>0</v>
      </c>
      <c r="HM80" s="15">
        <f>SUMIFS(POs[saldo],POs[cve_prod],DIM_BILL[[#This Row],[CODIGO]],POs[status],$GY80,POs[Semana],WEEKNUM(HM$1))</f>
        <v>0</v>
      </c>
      <c r="HN80" s="15">
        <f>SUMIFS(POs[saldo],POs[cve_prod],DIM_BILL[[#This Row],[CODIGO]],POs[status],$GY80,POs[Semana],WEEKNUM(HN$1))</f>
        <v>0</v>
      </c>
      <c r="HO80" s="15">
        <f>SUMIFS(POs[saldo],POs[cve_prod],DIM_BILL[[#This Row],[CODIGO]],POs[status],$GY80,POs[Semana],WEEKNUM(HO$1))</f>
        <v>0</v>
      </c>
      <c r="HP80" s="15">
        <f>SUMIFS(POs[saldo],POs[cve_prod],DIM_BILL[[#This Row],[CODIGO]],POs[status],$GY80,POs[Semana],WEEKNUM(HP$1))</f>
        <v>0</v>
      </c>
      <c r="HQ80" s="15">
        <f>SUMIFS(POs[saldo],POs[cve_prod],DIM_BILL[[#This Row],[CODIGO]],POs[status],$GY80,POs[Semana],WEEKNUM(HQ$1))</f>
        <v>0</v>
      </c>
      <c r="HR80" s="15">
        <f>SUMIFS(POs[saldo],POs[cve_prod],DIM_BILL[[#This Row],[CODIGO]],POs[status],$GY80,POs[Semana],WEEKNUM(HR$1))</f>
        <v>0</v>
      </c>
      <c r="HS80" s="15">
        <f>SUMIFS(POs[saldo],POs[cve_prod],DIM_BILL[[#This Row],[CODIGO]],POs[status],$GY80,POs[Semana],WEEKNUM(HS$1))</f>
        <v>0</v>
      </c>
      <c r="HT80" s="15">
        <f>SUMIFS(POs[saldo],POs[cve_prod],DIM_BILL[[#This Row],[CODIGO]],POs[status],$GY80,POs[Semana],WEEKNUM(HT$1))</f>
        <v>0</v>
      </c>
      <c r="HU80" s="22"/>
      <c r="HV80" s="25"/>
      <c r="HW80" t="str">
        <f>DIM_BILL[[#This Row],[Tipo]]</f>
        <v>MATERIAL DE EMPAQUE</v>
      </c>
    </row>
    <row r="81" spans="1:231" x14ac:dyDescent="0.3">
      <c r="A81" s="17" t="s">
        <v>62</v>
      </c>
      <c r="E81">
        <v>1</v>
      </c>
      <c r="AU81">
        <v>1.02</v>
      </c>
      <c r="GR81" s="17" t="s">
        <v>63</v>
      </c>
      <c r="GS81" s="17">
        <v>2</v>
      </c>
      <c r="GT81" s="17" t="s">
        <v>1801</v>
      </c>
      <c r="GU81" s="17" t="s">
        <v>1800</v>
      </c>
      <c r="GV81" s="17">
        <f>SUMIF(FACT_A1[cve_prod],DIM_BILL[[#This Row],[CODIGO]],FACT_A1[Existencia])</f>
        <v>0</v>
      </c>
      <c r="GW81" s="18">
        <f>SUMIF(FACT_A2[cve_prod],DIM_BILL[[#This Row],[CODIGO]],FACT_A2[Existencia])</f>
        <v>0</v>
      </c>
      <c r="GX81" s="17"/>
      <c r="GY81" s="16" t="s">
        <v>2221</v>
      </c>
      <c r="GZ81" s="24">
        <f>SUMPRODUCT($B81:$GQ81,INDEX(PLAN_PRODUCCION!$B$4:$GQ$24,COLUMN()-COLUMN($GZ$1)+1,0))</f>
        <v>2000</v>
      </c>
      <c r="HA81" s="24">
        <f>SUMPRODUCT($B81:$GQ81,INDEX(PLAN_PRODUCCION!$B$4:$GQ$24,COLUMN()-COLUMN($GZ$1)+1,0))</f>
        <v>0</v>
      </c>
      <c r="HB81" s="24">
        <f>SUMPRODUCT($B81:$GQ81,INDEX(PLAN_PRODUCCION!$B$4:$GQ$24,COLUMN()-COLUMN($GZ$1)+1,0))</f>
        <v>0</v>
      </c>
      <c r="HC81" s="24">
        <f>SUMPRODUCT($B81:$GQ81,INDEX(PLAN_PRODUCCION!$B$4:$GQ$24,COLUMN()-COLUMN($GZ$1)+1,0))</f>
        <v>0</v>
      </c>
      <c r="HD81" s="24">
        <f>SUMPRODUCT($B81:$GQ81,INDEX(PLAN_PRODUCCION!$B$4:$GQ$24,COLUMN()-COLUMN($GZ$1)+1,0))</f>
        <v>0</v>
      </c>
      <c r="HE81" s="24">
        <f>SUMPRODUCT($B81:$GQ81,INDEX(PLAN_PRODUCCION!$B$4:$GQ$24,COLUMN()-COLUMN($GZ$1)+1,0))</f>
        <v>0</v>
      </c>
      <c r="HF81" s="24">
        <f>SUMPRODUCT($B81:$GQ81,INDEX(PLAN_PRODUCCION!$B$4:$GQ$24,COLUMN()-COLUMN($GZ$1)+1,0))</f>
        <v>0</v>
      </c>
      <c r="HG81" s="24">
        <f>SUMPRODUCT($B81:$GQ81,INDEX(PLAN_PRODUCCION!$B$4:$GQ$24,COLUMN()-COLUMN($GZ$1)+1,0))</f>
        <v>0</v>
      </c>
      <c r="HH81" s="24">
        <f>SUMPRODUCT($B81:$GQ81,INDEX(PLAN_PRODUCCION!$B$4:$GQ$24,COLUMN()-COLUMN($GZ$1)+1,0))</f>
        <v>0</v>
      </c>
      <c r="HI81" s="24">
        <f>SUMPRODUCT($B81:$GQ81,INDEX(PLAN_PRODUCCION!$B$4:$GQ$24,COLUMN()-COLUMN($GZ$1)+1,0))</f>
        <v>0</v>
      </c>
      <c r="HJ81" s="24">
        <f>SUMPRODUCT($B81:$GQ81,INDEX(PLAN_PRODUCCION!$B$4:$GQ$24,COLUMN()-COLUMN($GZ$1)+1,0))</f>
        <v>0</v>
      </c>
      <c r="HK81" s="24">
        <f>SUMPRODUCT($B81:$GQ81,INDEX(PLAN_PRODUCCION!$B$4:$GQ$24,COLUMN()-COLUMN($GZ$1)+1,0))</f>
        <v>0</v>
      </c>
      <c r="HL81" s="24">
        <f>SUMPRODUCT($B81:$GQ81,INDEX(PLAN_PRODUCCION!$B$4:$GQ$24,COLUMN()-COLUMN($GZ$1)+1,0))</f>
        <v>0</v>
      </c>
      <c r="HM81" s="24">
        <f>SUMPRODUCT($B81:$GQ81,INDEX(PLAN_PRODUCCION!$B$4:$GQ$24,COLUMN()-COLUMN($GZ$1)+1,0))</f>
        <v>0</v>
      </c>
      <c r="HN81" s="24">
        <f>SUMPRODUCT($B81:$GQ81,INDEX(PLAN_PRODUCCION!$B$4:$GQ$24,COLUMN()-COLUMN($GZ$1)+1,0))</f>
        <v>0</v>
      </c>
      <c r="HO81" s="24">
        <f>SUMPRODUCT($B81:$GQ81,INDEX(PLAN_PRODUCCION!$B$4:$GQ$24,COLUMN()-COLUMN($GZ$1)+1,0))</f>
        <v>0</v>
      </c>
      <c r="HP81" s="24">
        <f>SUMPRODUCT($B81:$GQ81,INDEX(PLAN_PRODUCCION!$B$4:$GQ$24,COLUMN()-COLUMN($GZ$1)+1,0))</f>
        <v>0</v>
      </c>
      <c r="HQ81" s="24">
        <f>SUMPRODUCT($B81:$GQ81,INDEX(PLAN_PRODUCCION!$B$4:$GQ$24,COLUMN()-COLUMN($GZ$1)+1,0))</f>
        <v>0</v>
      </c>
      <c r="HR81" s="24">
        <f>SUMPRODUCT($B81:$GQ81,INDEX(PLAN_PRODUCCION!$B$4:$GQ$24,COLUMN()-COLUMN($GZ$1)+1,0))</f>
        <v>0</v>
      </c>
      <c r="HS81" s="24">
        <f>SUMPRODUCT($B81:$GQ81,INDEX(PLAN_PRODUCCION!$B$4:$GQ$24,COLUMN()-COLUMN($GZ$1)+1,0))</f>
        <v>0</v>
      </c>
      <c r="HT81" s="24">
        <f>SUMPRODUCT($B81:$GQ81,INDEX(PLAN_PRODUCCION!$B$4:$GQ$24,COLUMN()-COLUMN($GZ$1)+1,0))</f>
        <v>0</v>
      </c>
      <c r="HU81" s="22"/>
      <c r="HV81" s="25"/>
      <c r="HW81" t="str">
        <f>DIM_BILL[[#This Row],[Tipo]]</f>
        <v>MATERIAL DE EMPAQUE</v>
      </c>
    </row>
    <row r="82" spans="1:231" x14ac:dyDescent="0.3">
      <c r="A82" s="18" t="s">
        <v>62</v>
      </c>
      <c r="E82">
        <v>1</v>
      </c>
      <c r="AU82">
        <v>1.02</v>
      </c>
      <c r="GR82" s="18" t="s">
        <v>63</v>
      </c>
      <c r="GS82" s="18">
        <v>2</v>
      </c>
      <c r="GT82" s="18" t="s">
        <v>1801</v>
      </c>
      <c r="GU82" s="18" t="s">
        <v>1800</v>
      </c>
      <c r="GV82" s="18">
        <f>SUMIF(FACT_A1[cve_prod],DIM_BILL[[#This Row],[CODIGO]],FACT_A1[Existencia])</f>
        <v>0</v>
      </c>
      <c r="GW82" s="18">
        <f>SUMIF(FACT_A2[cve_prod],DIM_BILL[[#This Row],[CODIGO]],FACT_A2[Existencia])</f>
        <v>0</v>
      </c>
      <c r="GX82" s="18"/>
      <c r="GY82" s="16" t="s">
        <v>2222</v>
      </c>
      <c r="GZ82" s="26">
        <f t="shared" ref="GZ82" si="553">GV82+GW82+GX82+GZ80-GZ81</f>
        <v>-2000</v>
      </c>
      <c r="HA82" s="26">
        <f t="shared" ref="HA82" si="554">GZ82+HA80-HA81</f>
        <v>-2000</v>
      </c>
      <c r="HB82" s="26">
        <f t="shared" ref="HB82" si="555">HA82+HB80-HB81</f>
        <v>-2000</v>
      </c>
      <c r="HC82" s="26">
        <f t="shared" ref="HC82" si="556">HB82+HC80-HC81</f>
        <v>-2000</v>
      </c>
      <c r="HD82" s="26">
        <f t="shared" ref="HD82" si="557">HC82+HD80-HD81</f>
        <v>-2000</v>
      </c>
      <c r="HE82" s="26">
        <f t="shared" ref="HE82" si="558">HD82+HE80-HE81</f>
        <v>-2000</v>
      </c>
      <c r="HF82" s="26">
        <f t="shared" ref="HF82" si="559">HE82+HF80-HF81</f>
        <v>-2000</v>
      </c>
      <c r="HG82" s="26">
        <f t="shared" ref="HG82" si="560">HF82+HG80-HG81</f>
        <v>-2000</v>
      </c>
      <c r="HH82" s="26">
        <f t="shared" ref="HH82" si="561">HG82+HH80-HH81</f>
        <v>-2000</v>
      </c>
      <c r="HI82" s="26">
        <f t="shared" ref="HI82" si="562">HH82+HI80-HI81</f>
        <v>-2000</v>
      </c>
      <c r="HJ82" s="26">
        <f t="shared" ref="HJ82" si="563">HI82+HJ80-HJ81</f>
        <v>-2000</v>
      </c>
      <c r="HK82" s="26">
        <f t="shared" ref="HK82" si="564">HJ82+HK80-HK81</f>
        <v>-2000</v>
      </c>
      <c r="HL82" s="26">
        <f t="shared" ref="HL82" si="565">HK82+HL80-HL81</f>
        <v>-2000</v>
      </c>
      <c r="HM82" s="26">
        <f t="shared" ref="HM82" si="566">HL82+HM80-HM81</f>
        <v>-2000</v>
      </c>
      <c r="HN82" s="26">
        <f t="shared" ref="HN82" si="567">HM82+HN80-HN81</f>
        <v>-2000</v>
      </c>
      <c r="HO82" s="26">
        <f t="shared" ref="HO82" si="568">HN82+HO80-HO81</f>
        <v>-2000</v>
      </c>
      <c r="HP82" s="26">
        <f t="shared" ref="HP82" si="569">HO82+HP80-HP81</f>
        <v>-2000</v>
      </c>
      <c r="HQ82" s="26">
        <f t="shared" ref="HQ82" si="570">HP82+HQ80-HQ81</f>
        <v>-2000</v>
      </c>
      <c r="HR82" s="26">
        <f t="shared" ref="HR82" si="571">HQ82+HR80-HR81</f>
        <v>-2000</v>
      </c>
      <c r="HS82" s="26">
        <f t="shared" ref="HS82" si="572">HR82+HS80-HS81</f>
        <v>-2000</v>
      </c>
      <c r="HT82" s="26">
        <f t="shared" ref="HT82" si="573">HS82+HT80-HT81</f>
        <v>-2000</v>
      </c>
      <c r="HU82" s="22">
        <f t="shared" ref="HU82" si="574">COUNTIF(GZ82:HT82,"&lt;0")</f>
        <v>21</v>
      </c>
      <c r="HV82" s="25"/>
      <c r="HW82" t="str">
        <f>DIM_BILL[[#This Row],[Tipo]]</f>
        <v>MATERIAL DE EMPAQUE</v>
      </c>
    </row>
    <row r="83" spans="1:231" x14ac:dyDescent="0.3">
      <c r="A83" s="17" t="s">
        <v>133</v>
      </c>
      <c r="F83">
        <v>7.4210526315789472E-3</v>
      </c>
      <c r="G83">
        <v>2.2499999999999998E-3</v>
      </c>
      <c r="H83">
        <v>1.6059999999999998E-3</v>
      </c>
      <c r="GR83" s="17" t="s">
        <v>134</v>
      </c>
      <c r="GS83" s="17">
        <v>2</v>
      </c>
      <c r="GT83" s="17" t="s">
        <v>1799</v>
      </c>
      <c r="GU83" s="17" t="s">
        <v>1800</v>
      </c>
      <c r="GV83" s="17">
        <f>SUMIF(FACT_A1[cve_prod],DIM_BILL[[#This Row],[CODIGO]],FACT_A1[Existencia])</f>
        <v>0</v>
      </c>
      <c r="GW83" s="18">
        <f>SUMIF(FACT_A2[cve_prod],DIM_BILL[[#This Row],[CODIGO]],FACT_A2[Existencia])</f>
        <v>0</v>
      </c>
      <c r="GX83" s="17"/>
      <c r="GY83" s="16" t="s">
        <v>2220</v>
      </c>
      <c r="GZ83" s="15">
        <f>SUMIFS(POs[saldo],POs[cve_prod],DIM_BILL[[#This Row],[CODIGO]],POs[status],$GY83,POs[f_ent],GZ$1)</f>
        <v>0</v>
      </c>
      <c r="HA83" s="15">
        <f>SUMIFS(POs[saldo],POs[cve_prod],DIM_BILL[[#This Row],[CODIGO]],POs[status],$GY83,POs[f_ent],HA$1)</f>
        <v>0</v>
      </c>
      <c r="HB83" s="15">
        <f>SUMIFS(POs[saldo],POs[cve_prod],DIM_BILL[[#This Row],[CODIGO]],POs[status],$GY83,POs[f_ent],HB$1)</f>
        <v>0</v>
      </c>
      <c r="HC83" s="15">
        <f>SUMIFS(POs[saldo],POs[cve_prod],DIM_BILL[[#This Row],[CODIGO]],POs[status],$GY83,POs[f_ent],HC$1)</f>
        <v>0</v>
      </c>
      <c r="HD83" s="15">
        <f>SUMIFS(POs[saldo],POs[cve_prod],DIM_BILL[[#This Row],[CODIGO]],POs[status],$GY83,POs[f_ent],HD$1)</f>
        <v>0</v>
      </c>
      <c r="HE83" s="15">
        <f>SUMIFS(POs[saldo],POs[cve_prod],DIM_BILL[[#This Row],[CODIGO]],POs[status],$GY83,POs[f_ent],HE$1)</f>
        <v>0</v>
      </c>
      <c r="HF83" s="15">
        <f>SUMIFS(POs[saldo],POs[cve_prod],DIM_BILL[[#This Row],[CODIGO]],POs[status],$GY83,POs[Semana],WEEKNUM(HF$1))</f>
        <v>0</v>
      </c>
      <c r="HG83" s="15">
        <f>SUMIFS(POs[saldo],POs[cve_prod],DIM_BILL[[#This Row],[CODIGO]],POs[status],$GY83,POs[Semana],WEEKNUM(HG$1))</f>
        <v>0</v>
      </c>
      <c r="HH83" s="15">
        <f>SUMIFS(POs[saldo],POs[cve_prod],DIM_BILL[[#This Row],[CODIGO]],POs[status],$GY83,POs[Semana],WEEKNUM(HH$1))</f>
        <v>0</v>
      </c>
      <c r="HI83" s="15">
        <f>SUMIFS(POs[saldo],POs[cve_prod],DIM_BILL[[#This Row],[CODIGO]],POs[status],$GY83,POs[Semana],WEEKNUM(HI$1))</f>
        <v>0</v>
      </c>
      <c r="HJ83" s="15">
        <f>SUMIFS(POs[saldo],POs[cve_prod],DIM_BILL[[#This Row],[CODIGO]],POs[status],$GY83,POs[Semana],WEEKNUM(HJ$1))</f>
        <v>0</v>
      </c>
      <c r="HK83" s="15">
        <f>SUMIFS(POs[saldo],POs[cve_prod],DIM_BILL[[#This Row],[CODIGO]],POs[status],$GY83,POs[Semana],WEEKNUM(HK$1))</f>
        <v>0</v>
      </c>
      <c r="HL83" s="15">
        <f>SUMIFS(POs[saldo],POs[cve_prod],DIM_BILL[[#This Row],[CODIGO]],POs[status],$GY83,POs[Semana],WEEKNUM(HL$1))</f>
        <v>0</v>
      </c>
      <c r="HM83" s="15">
        <f>SUMIFS(POs[saldo],POs[cve_prod],DIM_BILL[[#This Row],[CODIGO]],POs[status],$GY83,POs[Semana],WEEKNUM(HM$1))</f>
        <v>0</v>
      </c>
      <c r="HN83" s="15">
        <f>SUMIFS(POs[saldo],POs[cve_prod],DIM_BILL[[#This Row],[CODIGO]],POs[status],$GY83,POs[Semana],WEEKNUM(HN$1))</f>
        <v>0</v>
      </c>
      <c r="HO83" s="15">
        <f>SUMIFS(POs[saldo],POs[cve_prod],DIM_BILL[[#This Row],[CODIGO]],POs[status],$GY83,POs[Semana],WEEKNUM(HO$1))</f>
        <v>0</v>
      </c>
      <c r="HP83" s="15">
        <f>SUMIFS(POs[saldo],POs[cve_prod],DIM_BILL[[#This Row],[CODIGO]],POs[status],$GY83,POs[Semana],WEEKNUM(HP$1))</f>
        <v>0</v>
      </c>
      <c r="HQ83" s="15">
        <f>SUMIFS(POs[saldo],POs[cve_prod],DIM_BILL[[#This Row],[CODIGO]],POs[status],$GY83,POs[Semana],WEEKNUM(HQ$1))</f>
        <v>0</v>
      </c>
      <c r="HR83" s="15">
        <f>SUMIFS(POs[saldo],POs[cve_prod],DIM_BILL[[#This Row],[CODIGO]],POs[status],$GY83,POs[Semana],WEEKNUM(HR$1))</f>
        <v>0</v>
      </c>
      <c r="HS83" s="15">
        <f>SUMIFS(POs[saldo],POs[cve_prod],DIM_BILL[[#This Row],[CODIGO]],POs[status],$GY83,POs[Semana],WEEKNUM(HS$1))</f>
        <v>0</v>
      </c>
      <c r="HT83" s="15">
        <f>SUMIFS(POs[saldo],POs[cve_prod],DIM_BILL[[#This Row],[CODIGO]],POs[status],$GY83,POs[Semana],WEEKNUM(HT$1))</f>
        <v>0</v>
      </c>
      <c r="HU83" s="22"/>
      <c r="HV83" s="25"/>
      <c r="HW83" t="str">
        <f>DIM_BILL[[#This Row],[Tipo]]</f>
        <v>MATERIAL DE EMPAQUE</v>
      </c>
    </row>
    <row r="84" spans="1:231" x14ac:dyDescent="0.3">
      <c r="A84" s="17" t="s">
        <v>133</v>
      </c>
      <c r="F84">
        <v>7.4210526315789472E-3</v>
      </c>
      <c r="G84">
        <v>2.2499999999999998E-3</v>
      </c>
      <c r="H84">
        <v>1.6059999999999998E-3</v>
      </c>
      <c r="GR84" s="17" t="s">
        <v>134</v>
      </c>
      <c r="GS84" s="17">
        <v>2</v>
      </c>
      <c r="GT84" s="17" t="s">
        <v>1799</v>
      </c>
      <c r="GU84" s="17" t="s">
        <v>1800</v>
      </c>
      <c r="GV84" s="17">
        <f>SUMIF(FACT_A1[cve_prod],DIM_BILL[[#This Row],[CODIGO]],FACT_A1[Existencia])</f>
        <v>0</v>
      </c>
      <c r="GW84" s="18">
        <f>SUMIF(FACT_A2[cve_prod],DIM_BILL[[#This Row],[CODIGO]],FACT_A2[Existencia])</f>
        <v>0</v>
      </c>
      <c r="GX84" s="17"/>
      <c r="GY84" s="16" t="s">
        <v>2221</v>
      </c>
      <c r="GZ84" s="24">
        <f>SUMPRODUCT($B84:$GQ84,INDEX(PLAN_PRODUCCION!$B$4:$GQ$24,COLUMN()-COLUMN($GZ$1)+1,0))</f>
        <v>55.510000000000005</v>
      </c>
      <c r="HA84" s="24">
        <f>SUMPRODUCT($B84:$GQ84,INDEX(PLAN_PRODUCCION!$B$4:$GQ$24,COLUMN()-COLUMN($GZ$1)+1,0))</f>
        <v>0</v>
      </c>
      <c r="HB84" s="24">
        <f>SUMPRODUCT($B84:$GQ84,INDEX(PLAN_PRODUCCION!$B$4:$GQ$24,COLUMN()-COLUMN($GZ$1)+1,0))</f>
        <v>0</v>
      </c>
      <c r="HC84" s="24">
        <f>SUMPRODUCT($B84:$GQ84,INDEX(PLAN_PRODUCCION!$B$4:$GQ$24,COLUMN()-COLUMN($GZ$1)+1,0))</f>
        <v>0</v>
      </c>
      <c r="HD84" s="24">
        <f>SUMPRODUCT($B84:$GQ84,INDEX(PLAN_PRODUCCION!$B$4:$GQ$24,COLUMN()-COLUMN($GZ$1)+1,0))</f>
        <v>0</v>
      </c>
      <c r="HE84" s="24">
        <f>SUMPRODUCT($B84:$GQ84,INDEX(PLAN_PRODUCCION!$B$4:$GQ$24,COLUMN()-COLUMN($GZ$1)+1,0))</f>
        <v>0</v>
      </c>
      <c r="HF84" s="24">
        <f>SUMPRODUCT($B84:$GQ84,INDEX(PLAN_PRODUCCION!$B$4:$GQ$24,COLUMN()-COLUMN($GZ$1)+1,0))</f>
        <v>0</v>
      </c>
      <c r="HG84" s="24">
        <f>SUMPRODUCT($B84:$GQ84,INDEX(PLAN_PRODUCCION!$B$4:$GQ$24,COLUMN()-COLUMN($GZ$1)+1,0))</f>
        <v>0</v>
      </c>
      <c r="HH84" s="24">
        <f>SUMPRODUCT($B84:$GQ84,INDEX(PLAN_PRODUCCION!$B$4:$GQ$24,COLUMN()-COLUMN($GZ$1)+1,0))</f>
        <v>0</v>
      </c>
      <c r="HI84" s="24">
        <f>SUMPRODUCT($B84:$GQ84,INDEX(PLAN_PRODUCCION!$B$4:$GQ$24,COLUMN()-COLUMN($GZ$1)+1,0))</f>
        <v>0</v>
      </c>
      <c r="HJ84" s="24">
        <f>SUMPRODUCT($B84:$GQ84,INDEX(PLAN_PRODUCCION!$B$4:$GQ$24,COLUMN()-COLUMN($GZ$1)+1,0))</f>
        <v>0</v>
      </c>
      <c r="HK84" s="24">
        <f>SUMPRODUCT($B84:$GQ84,INDEX(PLAN_PRODUCCION!$B$4:$GQ$24,COLUMN()-COLUMN($GZ$1)+1,0))</f>
        <v>0</v>
      </c>
      <c r="HL84" s="24">
        <f>SUMPRODUCT($B84:$GQ84,INDEX(PLAN_PRODUCCION!$B$4:$GQ$24,COLUMN()-COLUMN($GZ$1)+1,0))</f>
        <v>0</v>
      </c>
      <c r="HM84" s="24">
        <f>SUMPRODUCT($B84:$GQ84,INDEX(PLAN_PRODUCCION!$B$4:$GQ$24,COLUMN()-COLUMN($GZ$1)+1,0))</f>
        <v>0</v>
      </c>
      <c r="HN84" s="24">
        <f>SUMPRODUCT($B84:$GQ84,INDEX(PLAN_PRODUCCION!$B$4:$GQ$24,COLUMN()-COLUMN($GZ$1)+1,0))</f>
        <v>0</v>
      </c>
      <c r="HO84" s="24">
        <f>SUMPRODUCT($B84:$GQ84,INDEX(PLAN_PRODUCCION!$B$4:$GQ$24,COLUMN()-COLUMN($GZ$1)+1,0))</f>
        <v>0</v>
      </c>
      <c r="HP84" s="24">
        <f>SUMPRODUCT($B84:$GQ84,INDEX(PLAN_PRODUCCION!$B$4:$GQ$24,COLUMN()-COLUMN($GZ$1)+1,0))</f>
        <v>0</v>
      </c>
      <c r="HQ84" s="24">
        <f>SUMPRODUCT($B84:$GQ84,INDEX(PLAN_PRODUCCION!$B$4:$GQ$24,COLUMN()-COLUMN($GZ$1)+1,0))</f>
        <v>0</v>
      </c>
      <c r="HR84" s="24">
        <f>SUMPRODUCT($B84:$GQ84,INDEX(PLAN_PRODUCCION!$B$4:$GQ$24,COLUMN()-COLUMN($GZ$1)+1,0))</f>
        <v>0</v>
      </c>
      <c r="HS84" s="24">
        <f>SUMPRODUCT($B84:$GQ84,INDEX(PLAN_PRODUCCION!$B$4:$GQ$24,COLUMN()-COLUMN($GZ$1)+1,0))</f>
        <v>0</v>
      </c>
      <c r="HT84" s="24">
        <f>SUMPRODUCT($B84:$GQ84,INDEX(PLAN_PRODUCCION!$B$4:$GQ$24,COLUMN()-COLUMN($GZ$1)+1,0))</f>
        <v>0</v>
      </c>
      <c r="HU84" s="22"/>
      <c r="HV84" s="25"/>
      <c r="HW84" t="str">
        <f>DIM_BILL[[#This Row],[Tipo]]</f>
        <v>MATERIAL DE EMPAQUE</v>
      </c>
    </row>
    <row r="85" spans="1:231" x14ac:dyDescent="0.3">
      <c r="A85" s="18" t="s">
        <v>133</v>
      </c>
      <c r="F85">
        <v>7.4210526315789472E-3</v>
      </c>
      <c r="G85">
        <v>2.2499999999999998E-3</v>
      </c>
      <c r="H85">
        <v>1.6059999999999998E-3</v>
      </c>
      <c r="GR85" s="18" t="s">
        <v>134</v>
      </c>
      <c r="GS85" s="18">
        <v>2</v>
      </c>
      <c r="GT85" s="18" t="s">
        <v>1799</v>
      </c>
      <c r="GU85" s="18" t="s">
        <v>1800</v>
      </c>
      <c r="GV85" s="18">
        <f>SUMIF(FACT_A1[cve_prod],DIM_BILL[[#This Row],[CODIGO]],FACT_A1[Existencia])</f>
        <v>0</v>
      </c>
      <c r="GW85" s="18">
        <f>SUMIF(FACT_A2[cve_prod],DIM_BILL[[#This Row],[CODIGO]],FACT_A2[Existencia])</f>
        <v>0</v>
      </c>
      <c r="GX85" s="18"/>
      <c r="GY85" s="16" t="s">
        <v>2222</v>
      </c>
      <c r="GZ85" s="26">
        <f t="shared" ref="GZ85" si="575">GV85+GW85+GX85+GZ83-GZ84</f>
        <v>-55.510000000000005</v>
      </c>
      <c r="HA85" s="26">
        <f t="shared" ref="HA85" si="576">GZ85+HA83-HA84</f>
        <v>-55.510000000000005</v>
      </c>
      <c r="HB85" s="26">
        <f t="shared" ref="HB85" si="577">HA85+HB83-HB84</f>
        <v>-55.510000000000005</v>
      </c>
      <c r="HC85" s="26">
        <f t="shared" ref="HC85" si="578">HB85+HC83-HC84</f>
        <v>-55.510000000000005</v>
      </c>
      <c r="HD85" s="26">
        <f t="shared" ref="HD85" si="579">HC85+HD83-HD84</f>
        <v>-55.510000000000005</v>
      </c>
      <c r="HE85" s="26">
        <f t="shared" ref="HE85" si="580">HD85+HE83-HE84</f>
        <v>-55.510000000000005</v>
      </c>
      <c r="HF85" s="26">
        <f t="shared" ref="HF85" si="581">HE85+HF83-HF84</f>
        <v>-55.510000000000005</v>
      </c>
      <c r="HG85" s="26">
        <f t="shared" ref="HG85" si="582">HF85+HG83-HG84</f>
        <v>-55.510000000000005</v>
      </c>
      <c r="HH85" s="26">
        <f t="shared" ref="HH85" si="583">HG85+HH83-HH84</f>
        <v>-55.510000000000005</v>
      </c>
      <c r="HI85" s="26">
        <f t="shared" ref="HI85" si="584">HH85+HI83-HI84</f>
        <v>-55.510000000000005</v>
      </c>
      <c r="HJ85" s="26">
        <f t="shared" ref="HJ85" si="585">HI85+HJ83-HJ84</f>
        <v>-55.510000000000005</v>
      </c>
      <c r="HK85" s="26">
        <f t="shared" ref="HK85" si="586">HJ85+HK83-HK84</f>
        <v>-55.510000000000005</v>
      </c>
      <c r="HL85" s="26">
        <f t="shared" ref="HL85" si="587">HK85+HL83-HL84</f>
        <v>-55.510000000000005</v>
      </c>
      <c r="HM85" s="26">
        <f t="shared" ref="HM85" si="588">HL85+HM83-HM84</f>
        <v>-55.510000000000005</v>
      </c>
      <c r="HN85" s="26">
        <f t="shared" ref="HN85" si="589">HM85+HN83-HN84</f>
        <v>-55.510000000000005</v>
      </c>
      <c r="HO85" s="26">
        <f t="shared" ref="HO85" si="590">HN85+HO83-HO84</f>
        <v>-55.510000000000005</v>
      </c>
      <c r="HP85" s="26">
        <f t="shared" ref="HP85" si="591">HO85+HP83-HP84</f>
        <v>-55.510000000000005</v>
      </c>
      <c r="HQ85" s="26">
        <f t="shared" ref="HQ85" si="592">HP85+HQ83-HQ84</f>
        <v>-55.510000000000005</v>
      </c>
      <c r="HR85" s="26">
        <f t="shared" ref="HR85" si="593">HQ85+HR83-HR84</f>
        <v>-55.510000000000005</v>
      </c>
      <c r="HS85" s="26">
        <f t="shared" ref="HS85" si="594">HR85+HS83-HS84</f>
        <v>-55.510000000000005</v>
      </c>
      <c r="HT85" s="26">
        <f t="shared" ref="HT85" si="595">HS85+HT83-HT84</f>
        <v>-55.510000000000005</v>
      </c>
      <c r="HU85" s="22">
        <f t="shared" ref="HU85" si="596">COUNTIF(GZ85:HT85,"&lt;0")</f>
        <v>21</v>
      </c>
      <c r="HV85" s="25"/>
      <c r="HW85" t="str">
        <f>DIM_BILL[[#This Row],[Tipo]]</f>
        <v>MATERIAL DE EMPAQUE</v>
      </c>
    </row>
    <row r="86" spans="1:231" x14ac:dyDescent="0.3">
      <c r="A86" s="17" t="s">
        <v>36</v>
      </c>
      <c r="C86">
        <v>1.03</v>
      </c>
      <c r="I86">
        <v>1.03</v>
      </c>
      <c r="J86">
        <v>1.03</v>
      </c>
      <c r="S86">
        <v>1.05</v>
      </c>
      <c r="T86">
        <v>1.03</v>
      </c>
      <c r="V86">
        <v>1.03</v>
      </c>
      <c r="W86">
        <v>1.03</v>
      </c>
      <c r="X86">
        <v>1.03</v>
      </c>
      <c r="AG86">
        <v>1</v>
      </c>
      <c r="AH86">
        <v>1.0101492537313432</v>
      </c>
      <c r="AI86">
        <v>1.01</v>
      </c>
      <c r="AQ86">
        <v>1.0605488850771869</v>
      </c>
      <c r="AR86">
        <v>1.0605488850771869</v>
      </c>
      <c r="AS86">
        <v>1.03</v>
      </c>
      <c r="AY86">
        <v>1.03</v>
      </c>
      <c r="BA86">
        <v>1.02</v>
      </c>
      <c r="BB86">
        <v>1.02</v>
      </c>
      <c r="BC86">
        <v>1.02</v>
      </c>
      <c r="BD86">
        <v>1.02</v>
      </c>
      <c r="FA86">
        <v>1.05</v>
      </c>
      <c r="FE86">
        <v>1.02</v>
      </c>
      <c r="FF86">
        <v>1.02</v>
      </c>
      <c r="FG86">
        <v>1.02</v>
      </c>
      <c r="FI86">
        <v>1.05</v>
      </c>
      <c r="FK86">
        <v>1.02</v>
      </c>
      <c r="FN86">
        <v>1.02</v>
      </c>
      <c r="FT86">
        <v>1.05</v>
      </c>
      <c r="FY86">
        <v>1.02</v>
      </c>
      <c r="FZ86">
        <v>1.0201020102010201</v>
      </c>
      <c r="GH86">
        <v>1.02</v>
      </c>
      <c r="GI86">
        <v>1.0199490025498725</v>
      </c>
      <c r="GJ86">
        <v>1.0502732240437158</v>
      </c>
      <c r="GQ86">
        <v>1.05</v>
      </c>
      <c r="GR86" s="17" t="s">
        <v>37</v>
      </c>
      <c r="GS86" s="17">
        <v>3</v>
      </c>
      <c r="GT86" s="17" t="s">
        <v>1805</v>
      </c>
      <c r="GU86" s="17" t="s">
        <v>1800</v>
      </c>
      <c r="GV86" s="17">
        <f>SUMIF(FACT_A1[cve_prod],DIM_BILL[[#This Row],[CODIGO]],FACT_A1[Existencia])</f>
        <v>0</v>
      </c>
      <c r="GW86" s="18">
        <f>SUMIF(FACT_A2[cve_prod],DIM_BILL[[#This Row],[CODIGO]],FACT_A2[Existencia])</f>
        <v>19440</v>
      </c>
      <c r="GX86" s="17"/>
      <c r="GY86" s="16" t="s">
        <v>2220</v>
      </c>
      <c r="GZ86" s="15">
        <f>SUMIFS(POs[saldo],POs[cve_prod],DIM_BILL[[#This Row],[CODIGO]],POs[status],$GY86,POs[f_ent],GZ$1)</f>
        <v>0</v>
      </c>
      <c r="HA86" s="15">
        <f>SUMIFS(POs[saldo],POs[cve_prod],DIM_BILL[[#This Row],[CODIGO]],POs[status],$GY86,POs[f_ent],HA$1)</f>
        <v>0</v>
      </c>
      <c r="HB86" s="15">
        <f>SUMIFS(POs[saldo],POs[cve_prod],DIM_BILL[[#This Row],[CODIGO]],POs[status],$GY86,POs[f_ent],HB$1)</f>
        <v>0</v>
      </c>
      <c r="HC86" s="15">
        <f>SUMIFS(POs[saldo],POs[cve_prod],DIM_BILL[[#This Row],[CODIGO]],POs[status],$GY86,POs[f_ent],HC$1)</f>
        <v>0</v>
      </c>
      <c r="HD86" s="15">
        <f>SUMIFS(POs[saldo],POs[cve_prod],DIM_BILL[[#This Row],[CODIGO]],POs[status],$GY86,POs[f_ent],HD$1)</f>
        <v>30240</v>
      </c>
      <c r="HE86" s="15">
        <f>SUMIFS(POs[saldo],POs[cve_prod],DIM_BILL[[#This Row],[CODIGO]],POs[status],$GY86,POs[f_ent],HE$1)</f>
        <v>0</v>
      </c>
      <c r="HF86" s="15">
        <f>SUMIFS(POs[saldo],POs[cve_prod],DIM_BILL[[#This Row],[CODIGO]],POs[status],$GY86,POs[Semana],WEEKNUM(HF$1))</f>
        <v>30240</v>
      </c>
      <c r="HG86" s="15">
        <f>SUMIFS(POs[saldo],POs[cve_prod],DIM_BILL[[#This Row],[CODIGO]],POs[status],$GY86,POs[Semana],WEEKNUM(HG$1))</f>
        <v>0</v>
      </c>
      <c r="HH86" s="15">
        <f>SUMIFS(POs[saldo],POs[cve_prod],DIM_BILL[[#This Row],[CODIGO]],POs[status],$GY86,POs[Semana],WEEKNUM(HH$1))</f>
        <v>0</v>
      </c>
      <c r="HI86" s="15">
        <f>SUMIFS(POs[saldo],POs[cve_prod],DIM_BILL[[#This Row],[CODIGO]],POs[status],$GY86,POs[Semana],WEEKNUM(HI$1))</f>
        <v>0</v>
      </c>
      <c r="HJ86" s="15">
        <f>SUMIFS(POs[saldo],POs[cve_prod],DIM_BILL[[#This Row],[CODIGO]],POs[status],$GY86,POs[Semana],WEEKNUM(HJ$1))</f>
        <v>0</v>
      </c>
      <c r="HK86" s="15">
        <f>SUMIFS(POs[saldo],POs[cve_prod],DIM_BILL[[#This Row],[CODIGO]],POs[status],$GY86,POs[Semana],WEEKNUM(HK$1))</f>
        <v>0</v>
      </c>
      <c r="HL86" s="15">
        <f>SUMIFS(POs[saldo],POs[cve_prod],DIM_BILL[[#This Row],[CODIGO]],POs[status],$GY86,POs[Semana],WEEKNUM(HL$1))</f>
        <v>0</v>
      </c>
      <c r="HM86" s="15">
        <f>SUMIFS(POs[saldo],POs[cve_prod],DIM_BILL[[#This Row],[CODIGO]],POs[status],$GY86,POs[Semana],WEEKNUM(HM$1))</f>
        <v>0</v>
      </c>
      <c r="HN86" s="15">
        <f>SUMIFS(POs[saldo],POs[cve_prod],DIM_BILL[[#This Row],[CODIGO]],POs[status],$GY86,POs[Semana],WEEKNUM(HN$1))</f>
        <v>0</v>
      </c>
      <c r="HO86" s="15">
        <f>SUMIFS(POs[saldo],POs[cve_prod],DIM_BILL[[#This Row],[CODIGO]],POs[status],$GY86,POs[Semana],WEEKNUM(HO$1))</f>
        <v>0</v>
      </c>
      <c r="HP86" s="15">
        <f>SUMIFS(POs[saldo],POs[cve_prod],DIM_BILL[[#This Row],[CODIGO]],POs[status],$GY86,POs[Semana],WEEKNUM(HP$1))</f>
        <v>0</v>
      </c>
      <c r="HQ86" s="15">
        <f>SUMIFS(POs[saldo],POs[cve_prod],DIM_BILL[[#This Row],[CODIGO]],POs[status],$GY86,POs[Semana],WEEKNUM(HQ$1))</f>
        <v>0</v>
      </c>
      <c r="HR86" s="15">
        <f>SUMIFS(POs[saldo],POs[cve_prod],DIM_BILL[[#This Row],[CODIGO]],POs[status],$GY86,POs[Semana],WEEKNUM(HR$1))</f>
        <v>0</v>
      </c>
      <c r="HS86" s="15">
        <f>SUMIFS(POs[saldo],POs[cve_prod],DIM_BILL[[#This Row],[CODIGO]],POs[status],$GY86,POs[Semana],WEEKNUM(HS$1))</f>
        <v>0</v>
      </c>
      <c r="HT86" s="15">
        <f>SUMIFS(POs[saldo],POs[cve_prod],DIM_BILL[[#This Row],[CODIGO]],POs[status],$GY86,POs[Semana],WEEKNUM(HT$1))</f>
        <v>0</v>
      </c>
      <c r="HU86" s="22"/>
      <c r="HV86" s="25"/>
      <c r="HW86" t="str">
        <f>DIM_BILL[[#This Row],[Tipo]]</f>
        <v>MATERIAL DE EMPAQUE</v>
      </c>
    </row>
    <row r="87" spans="1:231" x14ac:dyDescent="0.3">
      <c r="A87" s="17" t="s">
        <v>36</v>
      </c>
      <c r="C87">
        <v>1.03</v>
      </c>
      <c r="I87">
        <v>1.03</v>
      </c>
      <c r="J87">
        <v>1.03</v>
      </c>
      <c r="S87">
        <v>1.05</v>
      </c>
      <c r="T87">
        <v>1.03</v>
      </c>
      <c r="V87">
        <v>1.03</v>
      </c>
      <c r="W87">
        <v>1.03</v>
      </c>
      <c r="X87">
        <v>1.03</v>
      </c>
      <c r="AG87">
        <v>1</v>
      </c>
      <c r="AH87">
        <v>1.0101492537313432</v>
      </c>
      <c r="AI87">
        <v>1.01</v>
      </c>
      <c r="AQ87">
        <v>1.0605488850771869</v>
      </c>
      <c r="AR87">
        <v>1.0605488850771869</v>
      </c>
      <c r="AS87">
        <v>1.03</v>
      </c>
      <c r="AY87">
        <v>1.03</v>
      </c>
      <c r="BA87">
        <v>1.02</v>
      </c>
      <c r="BB87">
        <v>1.02</v>
      </c>
      <c r="BC87">
        <v>1.02</v>
      </c>
      <c r="BD87">
        <v>1.02</v>
      </c>
      <c r="FA87">
        <v>1.05</v>
      </c>
      <c r="FE87">
        <v>1.02</v>
      </c>
      <c r="FF87">
        <v>1.02</v>
      </c>
      <c r="FG87">
        <v>1.02</v>
      </c>
      <c r="FI87">
        <v>1.05</v>
      </c>
      <c r="FK87">
        <v>1.02</v>
      </c>
      <c r="FN87">
        <v>1.02</v>
      </c>
      <c r="FT87">
        <v>1.05</v>
      </c>
      <c r="FY87">
        <v>1.02</v>
      </c>
      <c r="FZ87">
        <v>1.0201020102010201</v>
      </c>
      <c r="GH87">
        <v>1.02</v>
      </c>
      <c r="GI87">
        <v>1.0199490025498725</v>
      </c>
      <c r="GJ87">
        <v>1.0502732240437158</v>
      </c>
      <c r="GQ87">
        <v>1.05</v>
      </c>
      <c r="GR87" s="17" t="s">
        <v>37</v>
      </c>
      <c r="GS87" s="17">
        <v>3</v>
      </c>
      <c r="GT87" s="17" t="s">
        <v>1805</v>
      </c>
      <c r="GU87" s="17" t="s">
        <v>1800</v>
      </c>
      <c r="GV87" s="17">
        <f>SUMIF(FACT_A1[cve_prod],DIM_BILL[[#This Row],[CODIGO]],FACT_A1[Existencia])</f>
        <v>0</v>
      </c>
      <c r="GW87" s="18">
        <f>SUMIF(FACT_A2[cve_prod],DIM_BILL[[#This Row],[CODIGO]],FACT_A2[Existencia])</f>
        <v>19440</v>
      </c>
      <c r="GX87" s="17"/>
      <c r="GY87" s="16" t="s">
        <v>2221</v>
      </c>
      <c r="GZ87" s="24">
        <f>SUMPRODUCT($B87:$GQ87,INDEX(PLAN_PRODUCCION!$B$4:$GQ$24,COLUMN()-COLUMN($GZ$1)+1,0))</f>
        <v>254897.89840480278</v>
      </c>
      <c r="HA87" s="24">
        <f>SUMPRODUCT($B87:$GQ87,INDEX(PLAN_PRODUCCION!$B$4:$GQ$24,COLUMN()-COLUMN($GZ$1)+1,0))</f>
        <v>0</v>
      </c>
      <c r="HB87" s="24">
        <f>SUMPRODUCT($B87:$GQ87,INDEX(PLAN_PRODUCCION!$B$4:$GQ$24,COLUMN()-COLUMN($GZ$1)+1,0))</f>
        <v>0</v>
      </c>
      <c r="HC87" s="24">
        <f>SUMPRODUCT($B87:$GQ87,INDEX(PLAN_PRODUCCION!$B$4:$GQ$24,COLUMN()-COLUMN($GZ$1)+1,0))</f>
        <v>0</v>
      </c>
      <c r="HD87" s="24">
        <f>SUMPRODUCT($B87:$GQ87,INDEX(PLAN_PRODUCCION!$B$4:$GQ$24,COLUMN()-COLUMN($GZ$1)+1,0))</f>
        <v>0</v>
      </c>
      <c r="HE87" s="24">
        <f>SUMPRODUCT($B87:$GQ87,INDEX(PLAN_PRODUCCION!$B$4:$GQ$24,COLUMN()-COLUMN($GZ$1)+1,0))</f>
        <v>0</v>
      </c>
      <c r="HF87" s="24">
        <f>SUMPRODUCT($B87:$GQ87,INDEX(PLAN_PRODUCCION!$B$4:$GQ$24,COLUMN()-COLUMN($GZ$1)+1,0))</f>
        <v>0</v>
      </c>
      <c r="HG87" s="24">
        <f>SUMPRODUCT($B87:$GQ87,INDEX(PLAN_PRODUCCION!$B$4:$GQ$24,COLUMN()-COLUMN($GZ$1)+1,0))</f>
        <v>31620.909090909092</v>
      </c>
      <c r="HH87" s="24">
        <f>SUMPRODUCT($B87:$GQ87,INDEX(PLAN_PRODUCCION!$B$4:$GQ$24,COLUMN()-COLUMN($GZ$1)+1,0))</f>
        <v>0</v>
      </c>
      <c r="HI87" s="24">
        <f>SUMPRODUCT($B87:$GQ87,INDEX(PLAN_PRODUCCION!$B$4:$GQ$24,COLUMN()-COLUMN($GZ$1)+1,0))</f>
        <v>0</v>
      </c>
      <c r="HJ87" s="24">
        <f>SUMPRODUCT($B87:$GQ87,INDEX(PLAN_PRODUCCION!$B$4:$GQ$24,COLUMN()-COLUMN($GZ$1)+1,0))</f>
        <v>0</v>
      </c>
      <c r="HK87" s="24">
        <f>SUMPRODUCT($B87:$GQ87,INDEX(PLAN_PRODUCCION!$B$4:$GQ$24,COLUMN()-COLUMN($GZ$1)+1,0))</f>
        <v>10972.744425385936</v>
      </c>
      <c r="HL87" s="24">
        <f>SUMPRODUCT($B87:$GQ87,INDEX(PLAN_PRODUCCION!$B$4:$GQ$24,COLUMN()-COLUMN($GZ$1)+1,0))</f>
        <v>5000</v>
      </c>
      <c r="HM87" s="24">
        <f>SUMPRODUCT($B87:$GQ87,INDEX(PLAN_PRODUCCION!$B$4:$GQ$24,COLUMN()-COLUMN($GZ$1)+1,0))</f>
        <v>0</v>
      </c>
      <c r="HN87" s="24">
        <f>SUMPRODUCT($B87:$GQ87,INDEX(PLAN_PRODUCCION!$B$4:$GQ$24,COLUMN()-COLUMN($GZ$1)+1,0))</f>
        <v>0</v>
      </c>
      <c r="HO87" s="24">
        <f>SUMPRODUCT($B87:$GQ87,INDEX(PLAN_PRODUCCION!$B$4:$GQ$24,COLUMN()-COLUMN($GZ$1)+1,0))</f>
        <v>4242.1955403087477</v>
      </c>
      <c r="HP87" s="24">
        <f>SUMPRODUCT($B87:$GQ87,INDEX(PLAN_PRODUCCION!$B$4:$GQ$24,COLUMN()-COLUMN($GZ$1)+1,0))</f>
        <v>0</v>
      </c>
      <c r="HQ87" s="24">
        <f>SUMPRODUCT($B87:$GQ87,INDEX(PLAN_PRODUCCION!$B$4:$GQ$24,COLUMN()-COLUMN($GZ$1)+1,0))</f>
        <v>0</v>
      </c>
      <c r="HR87" s="24">
        <f>SUMPRODUCT($B87:$GQ87,INDEX(PLAN_PRODUCCION!$B$4:$GQ$24,COLUMN()-COLUMN($GZ$1)+1,0))</f>
        <v>0</v>
      </c>
      <c r="HS87" s="24">
        <f>SUMPRODUCT($B87:$GQ87,INDEX(PLAN_PRODUCCION!$B$4:$GQ$24,COLUMN()-COLUMN($GZ$1)+1,0))</f>
        <v>4242.1955403087477</v>
      </c>
      <c r="HT87" s="24">
        <f>SUMPRODUCT($B87:$GQ87,INDEX(PLAN_PRODUCCION!$B$4:$GQ$24,COLUMN()-COLUMN($GZ$1)+1,0))</f>
        <v>0</v>
      </c>
      <c r="HU87" s="22"/>
      <c r="HV87" s="25"/>
      <c r="HW87" t="str">
        <f>DIM_BILL[[#This Row],[Tipo]]</f>
        <v>MATERIAL DE EMPAQUE</v>
      </c>
    </row>
    <row r="88" spans="1:231" x14ac:dyDescent="0.3">
      <c r="A88" s="18" t="s">
        <v>36</v>
      </c>
      <c r="C88">
        <v>1.03</v>
      </c>
      <c r="I88">
        <v>1.03</v>
      </c>
      <c r="J88">
        <v>1.03</v>
      </c>
      <c r="S88">
        <v>1.05</v>
      </c>
      <c r="T88">
        <v>1.03</v>
      </c>
      <c r="V88">
        <v>1.03</v>
      </c>
      <c r="W88">
        <v>1.03</v>
      </c>
      <c r="X88">
        <v>1.03</v>
      </c>
      <c r="AG88">
        <v>1</v>
      </c>
      <c r="AH88">
        <v>1.0101492537313432</v>
      </c>
      <c r="AI88">
        <v>1.01</v>
      </c>
      <c r="AQ88">
        <v>1.0605488850771869</v>
      </c>
      <c r="AR88">
        <v>1.0605488850771869</v>
      </c>
      <c r="AS88">
        <v>1.03</v>
      </c>
      <c r="AY88">
        <v>1.03</v>
      </c>
      <c r="BA88">
        <v>1.02</v>
      </c>
      <c r="BB88">
        <v>1.02</v>
      </c>
      <c r="BC88">
        <v>1.02</v>
      </c>
      <c r="BD88">
        <v>1.02</v>
      </c>
      <c r="FA88">
        <v>1.05</v>
      </c>
      <c r="FE88">
        <v>1.02</v>
      </c>
      <c r="FF88">
        <v>1.02</v>
      </c>
      <c r="FG88">
        <v>1.02</v>
      </c>
      <c r="FI88">
        <v>1.05</v>
      </c>
      <c r="FK88">
        <v>1.02</v>
      </c>
      <c r="FN88">
        <v>1.02</v>
      </c>
      <c r="FT88">
        <v>1.05</v>
      </c>
      <c r="FY88">
        <v>1.02</v>
      </c>
      <c r="FZ88">
        <v>1.0201020102010201</v>
      </c>
      <c r="GH88">
        <v>1.02</v>
      </c>
      <c r="GI88">
        <v>1.0199490025498725</v>
      </c>
      <c r="GJ88">
        <v>1.0502732240437158</v>
      </c>
      <c r="GQ88">
        <v>1.05</v>
      </c>
      <c r="GR88" s="18" t="s">
        <v>37</v>
      </c>
      <c r="GS88" s="18">
        <v>3</v>
      </c>
      <c r="GT88" s="18" t="s">
        <v>1805</v>
      </c>
      <c r="GU88" s="18" t="s">
        <v>1800</v>
      </c>
      <c r="GV88" s="18">
        <f>SUMIF(FACT_A1[cve_prod],DIM_BILL[[#This Row],[CODIGO]],FACT_A1[Existencia])</f>
        <v>0</v>
      </c>
      <c r="GW88" s="18">
        <f>SUMIF(FACT_A2[cve_prod],DIM_BILL[[#This Row],[CODIGO]],FACT_A2[Existencia])</f>
        <v>19440</v>
      </c>
      <c r="GX88" s="18"/>
      <c r="GY88" s="16" t="s">
        <v>2222</v>
      </c>
      <c r="GZ88" s="26">
        <f t="shared" ref="GZ88" si="597">GV88+GW88+GX88+GZ86-GZ87</f>
        <v>-235457.89840480278</v>
      </c>
      <c r="HA88" s="26">
        <f t="shared" ref="HA88" si="598">GZ88+HA86-HA87</f>
        <v>-235457.89840480278</v>
      </c>
      <c r="HB88" s="26">
        <f t="shared" ref="HB88" si="599">HA88+HB86-HB87</f>
        <v>-235457.89840480278</v>
      </c>
      <c r="HC88" s="26">
        <f t="shared" ref="HC88" si="600">HB88+HC86-HC87</f>
        <v>-235457.89840480278</v>
      </c>
      <c r="HD88" s="26">
        <f t="shared" ref="HD88" si="601">HC88+HD86-HD87</f>
        <v>-205217.89840480278</v>
      </c>
      <c r="HE88" s="26">
        <f t="shared" ref="HE88" si="602">HD88+HE86-HE87</f>
        <v>-205217.89840480278</v>
      </c>
      <c r="HF88" s="26">
        <f t="shared" ref="HF88" si="603">HE88+HF86-HF87</f>
        <v>-174977.89840480278</v>
      </c>
      <c r="HG88" s="26">
        <f t="shared" ref="HG88" si="604">HF88+HG86-HG87</f>
        <v>-206598.80749571187</v>
      </c>
      <c r="HH88" s="26">
        <f t="shared" ref="HH88" si="605">HG88+HH86-HH87</f>
        <v>-206598.80749571187</v>
      </c>
      <c r="HI88" s="26">
        <f t="shared" ref="HI88" si="606">HH88+HI86-HI87</f>
        <v>-206598.80749571187</v>
      </c>
      <c r="HJ88" s="26">
        <f t="shared" ref="HJ88" si="607">HI88+HJ86-HJ87</f>
        <v>-206598.80749571187</v>
      </c>
      <c r="HK88" s="26">
        <f t="shared" ref="HK88" si="608">HJ88+HK86-HK87</f>
        <v>-217571.55192109779</v>
      </c>
      <c r="HL88" s="26">
        <f t="shared" ref="HL88" si="609">HK88+HL86-HL87</f>
        <v>-222571.55192109779</v>
      </c>
      <c r="HM88" s="26">
        <f t="shared" ref="HM88" si="610">HL88+HM86-HM87</f>
        <v>-222571.55192109779</v>
      </c>
      <c r="HN88" s="26">
        <f t="shared" ref="HN88" si="611">HM88+HN86-HN87</f>
        <v>-222571.55192109779</v>
      </c>
      <c r="HO88" s="26">
        <f t="shared" ref="HO88" si="612">HN88+HO86-HO87</f>
        <v>-226813.74746140654</v>
      </c>
      <c r="HP88" s="26">
        <f t="shared" ref="HP88" si="613">HO88+HP86-HP87</f>
        <v>-226813.74746140654</v>
      </c>
      <c r="HQ88" s="26">
        <f t="shared" ref="HQ88" si="614">HP88+HQ86-HQ87</f>
        <v>-226813.74746140654</v>
      </c>
      <c r="HR88" s="26">
        <f t="shared" ref="HR88" si="615">HQ88+HR86-HR87</f>
        <v>-226813.74746140654</v>
      </c>
      <c r="HS88" s="26">
        <f t="shared" ref="HS88" si="616">HR88+HS86-HS87</f>
        <v>-231055.94300171529</v>
      </c>
      <c r="HT88" s="26">
        <f t="shared" ref="HT88" si="617">HS88+HT86-HT87</f>
        <v>-231055.94300171529</v>
      </c>
      <c r="HU88" s="22">
        <f t="shared" ref="HU88" si="618">COUNTIF(GZ88:HT88,"&lt;0")</f>
        <v>21</v>
      </c>
      <c r="HV88" s="25"/>
      <c r="HW88" t="str">
        <f>DIM_BILL[[#This Row],[Tipo]]</f>
        <v>MATERIAL DE EMPAQUE</v>
      </c>
    </row>
    <row r="89" spans="1:231" x14ac:dyDescent="0.3">
      <c r="A89" s="17" t="s">
        <v>510</v>
      </c>
      <c r="AP89">
        <v>1.03</v>
      </c>
      <c r="GR89" s="17" t="s">
        <v>511</v>
      </c>
      <c r="GS89" s="17">
        <v>3</v>
      </c>
      <c r="GT89" s="17" t="s">
        <v>1805</v>
      </c>
      <c r="GU89" s="17" t="s">
        <v>1800</v>
      </c>
      <c r="GV89" s="17">
        <f>SUMIF(FACT_A1[cve_prod],DIM_BILL[[#This Row],[CODIGO]],FACT_A1[Existencia])</f>
        <v>0</v>
      </c>
      <c r="GW89" s="18">
        <f>SUMIF(FACT_A2[cve_prod],DIM_BILL[[#This Row],[CODIGO]],FACT_A2[Existencia])</f>
        <v>4680</v>
      </c>
      <c r="GX89" s="17"/>
      <c r="GY89" s="16" t="s">
        <v>2220</v>
      </c>
      <c r="GZ89" s="15">
        <f>SUMIFS(POs[saldo],POs[cve_prod],DIM_BILL[[#This Row],[CODIGO]],POs[status],$GY89,POs[f_ent],GZ$1)</f>
        <v>0</v>
      </c>
      <c r="HA89" s="15">
        <f>SUMIFS(POs[saldo],POs[cve_prod],DIM_BILL[[#This Row],[CODIGO]],POs[status],$GY89,POs[f_ent],HA$1)</f>
        <v>0</v>
      </c>
      <c r="HB89" s="15">
        <f>SUMIFS(POs[saldo],POs[cve_prod],DIM_BILL[[#This Row],[CODIGO]],POs[status],$GY89,POs[f_ent],HB$1)</f>
        <v>0</v>
      </c>
      <c r="HC89" s="15">
        <f>SUMIFS(POs[saldo],POs[cve_prod],DIM_BILL[[#This Row],[CODIGO]],POs[status],$GY89,POs[f_ent],HC$1)</f>
        <v>0</v>
      </c>
      <c r="HD89" s="15">
        <f>SUMIFS(POs[saldo],POs[cve_prod],DIM_BILL[[#This Row],[CODIGO]],POs[status],$GY89,POs[f_ent],HD$1)</f>
        <v>0</v>
      </c>
      <c r="HE89" s="15">
        <f>SUMIFS(POs[saldo],POs[cve_prod],DIM_BILL[[#This Row],[CODIGO]],POs[status],$GY89,POs[f_ent],HE$1)</f>
        <v>0</v>
      </c>
      <c r="HF89" s="15">
        <f>SUMIFS(POs[saldo],POs[cve_prod],DIM_BILL[[#This Row],[CODIGO]],POs[status],$GY89,POs[Semana],WEEKNUM(HF$1))</f>
        <v>0</v>
      </c>
      <c r="HG89" s="15">
        <f>SUMIFS(POs[saldo],POs[cve_prod],DIM_BILL[[#This Row],[CODIGO]],POs[status],$GY89,POs[Semana],WEEKNUM(HG$1))</f>
        <v>0</v>
      </c>
      <c r="HH89" s="15">
        <f>SUMIFS(POs[saldo],POs[cve_prod],DIM_BILL[[#This Row],[CODIGO]],POs[status],$GY89,POs[Semana],WEEKNUM(HH$1))</f>
        <v>0</v>
      </c>
      <c r="HI89" s="15">
        <f>SUMIFS(POs[saldo],POs[cve_prod],DIM_BILL[[#This Row],[CODIGO]],POs[status],$GY89,POs[Semana],WEEKNUM(HI$1))</f>
        <v>0</v>
      </c>
      <c r="HJ89" s="15">
        <f>SUMIFS(POs[saldo],POs[cve_prod],DIM_BILL[[#This Row],[CODIGO]],POs[status],$GY89,POs[Semana],WEEKNUM(HJ$1))</f>
        <v>0</v>
      </c>
      <c r="HK89" s="15">
        <f>SUMIFS(POs[saldo],POs[cve_prod],DIM_BILL[[#This Row],[CODIGO]],POs[status],$GY89,POs[Semana],WEEKNUM(HK$1))</f>
        <v>0</v>
      </c>
      <c r="HL89" s="15">
        <f>SUMIFS(POs[saldo],POs[cve_prod],DIM_BILL[[#This Row],[CODIGO]],POs[status],$GY89,POs[Semana],WEEKNUM(HL$1))</f>
        <v>0</v>
      </c>
      <c r="HM89" s="15">
        <f>SUMIFS(POs[saldo],POs[cve_prod],DIM_BILL[[#This Row],[CODIGO]],POs[status],$GY89,POs[Semana],WEEKNUM(HM$1))</f>
        <v>0</v>
      </c>
      <c r="HN89" s="15">
        <f>SUMIFS(POs[saldo],POs[cve_prod],DIM_BILL[[#This Row],[CODIGO]],POs[status],$GY89,POs[Semana],WEEKNUM(HN$1))</f>
        <v>0</v>
      </c>
      <c r="HO89" s="15">
        <f>SUMIFS(POs[saldo],POs[cve_prod],DIM_BILL[[#This Row],[CODIGO]],POs[status],$GY89,POs[Semana],WEEKNUM(HO$1))</f>
        <v>0</v>
      </c>
      <c r="HP89" s="15">
        <f>SUMIFS(POs[saldo],POs[cve_prod],DIM_BILL[[#This Row],[CODIGO]],POs[status],$GY89,POs[Semana],WEEKNUM(HP$1))</f>
        <v>0</v>
      </c>
      <c r="HQ89" s="15">
        <f>SUMIFS(POs[saldo],POs[cve_prod],DIM_BILL[[#This Row],[CODIGO]],POs[status],$GY89,POs[Semana],WEEKNUM(HQ$1))</f>
        <v>0</v>
      </c>
      <c r="HR89" s="15">
        <f>SUMIFS(POs[saldo],POs[cve_prod],DIM_BILL[[#This Row],[CODIGO]],POs[status],$GY89,POs[Semana],WEEKNUM(HR$1))</f>
        <v>0</v>
      </c>
      <c r="HS89" s="15">
        <f>SUMIFS(POs[saldo],POs[cve_prod],DIM_BILL[[#This Row],[CODIGO]],POs[status],$GY89,POs[Semana],WEEKNUM(HS$1))</f>
        <v>0</v>
      </c>
      <c r="HT89" s="15">
        <f>SUMIFS(POs[saldo],POs[cve_prod],DIM_BILL[[#This Row],[CODIGO]],POs[status],$GY89,POs[Semana],WEEKNUM(HT$1))</f>
        <v>0</v>
      </c>
      <c r="HU89" s="22"/>
      <c r="HV89" s="25"/>
      <c r="HW89" t="str">
        <f>DIM_BILL[[#This Row],[Tipo]]</f>
        <v>MATERIAL DE EMPAQUE</v>
      </c>
    </row>
    <row r="90" spans="1:231" x14ac:dyDescent="0.3">
      <c r="A90" s="17" t="s">
        <v>510</v>
      </c>
      <c r="AP90">
        <v>1.03</v>
      </c>
      <c r="GR90" s="17" t="s">
        <v>511</v>
      </c>
      <c r="GS90" s="17">
        <v>3</v>
      </c>
      <c r="GT90" s="17" t="s">
        <v>1805</v>
      </c>
      <c r="GU90" s="17" t="s">
        <v>1800</v>
      </c>
      <c r="GV90" s="17">
        <f>SUMIF(FACT_A1[cve_prod],DIM_BILL[[#This Row],[CODIGO]],FACT_A1[Existencia])</f>
        <v>0</v>
      </c>
      <c r="GW90" s="18">
        <f>SUMIF(FACT_A2[cve_prod],DIM_BILL[[#This Row],[CODIGO]],FACT_A2[Existencia])</f>
        <v>4680</v>
      </c>
      <c r="GX90" s="17"/>
      <c r="GY90" s="16" t="s">
        <v>2221</v>
      </c>
      <c r="GZ90" s="24">
        <f>SUMPRODUCT($B90:$GQ90,INDEX(PLAN_PRODUCCION!$B$4:$GQ$24,COLUMN()-COLUMN($GZ$1)+1,0))</f>
        <v>0</v>
      </c>
      <c r="HA90" s="24">
        <f>SUMPRODUCT($B90:$GQ90,INDEX(PLAN_PRODUCCION!$B$4:$GQ$24,COLUMN()-COLUMN($GZ$1)+1,0))</f>
        <v>0</v>
      </c>
      <c r="HB90" s="24">
        <f>SUMPRODUCT($B90:$GQ90,INDEX(PLAN_PRODUCCION!$B$4:$GQ$24,COLUMN()-COLUMN($GZ$1)+1,0))</f>
        <v>0</v>
      </c>
      <c r="HC90" s="24">
        <f>SUMPRODUCT($B90:$GQ90,INDEX(PLAN_PRODUCCION!$B$4:$GQ$24,COLUMN()-COLUMN($GZ$1)+1,0))</f>
        <v>0</v>
      </c>
      <c r="HD90" s="24">
        <f>SUMPRODUCT($B90:$GQ90,INDEX(PLAN_PRODUCCION!$B$4:$GQ$24,COLUMN()-COLUMN($GZ$1)+1,0))</f>
        <v>0</v>
      </c>
      <c r="HE90" s="24">
        <f>SUMPRODUCT($B90:$GQ90,INDEX(PLAN_PRODUCCION!$B$4:$GQ$24,COLUMN()-COLUMN($GZ$1)+1,0))</f>
        <v>0</v>
      </c>
      <c r="HF90" s="24">
        <f>SUMPRODUCT($B90:$GQ90,INDEX(PLAN_PRODUCCION!$B$4:$GQ$24,COLUMN()-COLUMN($GZ$1)+1,0))</f>
        <v>0</v>
      </c>
      <c r="HG90" s="24">
        <f>SUMPRODUCT($B90:$GQ90,INDEX(PLAN_PRODUCCION!$B$4:$GQ$24,COLUMN()-COLUMN($GZ$1)+1,0))</f>
        <v>0</v>
      </c>
      <c r="HH90" s="24">
        <f>SUMPRODUCT($B90:$GQ90,INDEX(PLAN_PRODUCCION!$B$4:$GQ$24,COLUMN()-COLUMN($GZ$1)+1,0))</f>
        <v>0</v>
      </c>
      <c r="HI90" s="24">
        <f>SUMPRODUCT($B90:$GQ90,INDEX(PLAN_PRODUCCION!$B$4:$GQ$24,COLUMN()-COLUMN($GZ$1)+1,0))</f>
        <v>0</v>
      </c>
      <c r="HJ90" s="24">
        <f>SUMPRODUCT($B90:$GQ90,INDEX(PLAN_PRODUCCION!$B$4:$GQ$24,COLUMN()-COLUMN($GZ$1)+1,0))</f>
        <v>0</v>
      </c>
      <c r="HK90" s="24">
        <f>SUMPRODUCT($B90:$GQ90,INDEX(PLAN_PRODUCCION!$B$4:$GQ$24,COLUMN()-COLUMN($GZ$1)+1,0))</f>
        <v>0</v>
      </c>
      <c r="HL90" s="24">
        <f>SUMPRODUCT($B90:$GQ90,INDEX(PLAN_PRODUCCION!$B$4:$GQ$24,COLUMN()-COLUMN($GZ$1)+1,0))</f>
        <v>0</v>
      </c>
      <c r="HM90" s="24">
        <f>SUMPRODUCT($B90:$GQ90,INDEX(PLAN_PRODUCCION!$B$4:$GQ$24,COLUMN()-COLUMN($GZ$1)+1,0))</f>
        <v>0</v>
      </c>
      <c r="HN90" s="24">
        <f>SUMPRODUCT($B90:$GQ90,INDEX(PLAN_PRODUCCION!$B$4:$GQ$24,COLUMN()-COLUMN($GZ$1)+1,0))</f>
        <v>0</v>
      </c>
      <c r="HO90" s="24">
        <f>SUMPRODUCT($B90:$GQ90,INDEX(PLAN_PRODUCCION!$B$4:$GQ$24,COLUMN()-COLUMN($GZ$1)+1,0))</f>
        <v>0</v>
      </c>
      <c r="HP90" s="24">
        <f>SUMPRODUCT($B90:$GQ90,INDEX(PLAN_PRODUCCION!$B$4:$GQ$24,COLUMN()-COLUMN($GZ$1)+1,0))</f>
        <v>0</v>
      </c>
      <c r="HQ90" s="24">
        <f>SUMPRODUCT($B90:$GQ90,INDEX(PLAN_PRODUCCION!$B$4:$GQ$24,COLUMN()-COLUMN($GZ$1)+1,0))</f>
        <v>0</v>
      </c>
      <c r="HR90" s="24">
        <f>SUMPRODUCT($B90:$GQ90,INDEX(PLAN_PRODUCCION!$B$4:$GQ$24,COLUMN()-COLUMN($GZ$1)+1,0))</f>
        <v>0</v>
      </c>
      <c r="HS90" s="24">
        <f>SUMPRODUCT($B90:$GQ90,INDEX(PLAN_PRODUCCION!$B$4:$GQ$24,COLUMN()-COLUMN($GZ$1)+1,0))</f>
        <v>0</v>
      </c>
      <c r="HT90" s="24">
        <f>SUMPRODUCT($B90:$GQ90,INDEX(PLAN_PRODUCCION!$B$4:$GQ$24,COLUMN()-COLUMN($GZ$1)+1,0))</f>
        <v>0</v>
      </c>
      <c r="HU90" s="22"/>
      <c r="HV90" s="25"/>
      <c r="HW90" t="str">
        <f>DIM_BILL[[#This Row],[Tipo]]</f>
        <v>MATERIAL DE EMPAQUE</v>
      </c>
    </row>
    <row r="91" spans="1:231" x14ac:dyDescent="0.3">
      <c r="A91" s="18" t="s">
        <v>510</v>
      </c>
      <c r="AP91">
        <v>1.03</v>
      </c>
      <c r="GR91" s="18" t="s">
        <v>511</v>
      </c>
      <c r="GS91" s="18">
        <v>3</v>
      </c>
      <c r="GT91" s="18" t="s">
        <v>1805</v>
      </c>
      <c r="GU91" s="18" t="s">
        <v>1800</v>
      </c>
      <c r="GV91" s="18">
        <f>SUMIF(FACT_A1[cve_prod],DIM_BILL[[#This Row],[CODIGO]],FACT_A1[Existencia])</f>
        <v>0</v>
      </c>
      <c r="GW91" s="18">
        <f>SUMIF(FACT_A2[cve_prod],DIM_BILL[[#This Row],[CODIGO]],FACT_A2[Existencia])</f>
        <v>4680</v>
      </c>
      <c r="GX91" s="18"/>
      <c r="GY91" s="16" t="s">
        <v>2222</v>
      </c>
      <c r="GZ91" s="26">
        <f t="shared" ref="GZ91" si="619">GV91+GW91+GX91+GZ89-GZ90</f>
        <v>4680</v>
      </c>
      <c r="HA91" s="26">
        <f t="shared" ref="HA91" si="620">GZ91+HA89-HA90</f>
        <v>4680</v>
      </c>
      <c r="HB91" s="26">
        <f t="shared" ref="HB91" si="621">HA91+HB89-HB90</f>
        <v>4680</v>
      </c>
      <c r="HC91" s="26">
        <f t="shared" ref="HC91" si="622">HB91+HC89-HC90</f>
        <v>4680</v>
      </c>
      <c r="HD91" s="26">
        <f t="shared" ref="HD91" si="623">HC91+HD89-HD90</f>
        <v>4680</v>
      </c>
      <c r="HE91" s="26">
        <f t="shared" ref="HE91" si="624">HD91+HE89-HE90</f>
        <v>4680</v>
      </c>
      <c r="HF91" s="26">
        <f t="shared" ref="HF91" si="625">HE91+HF89-HF90</f>
        <v>4680</v>
      </c>
      <c r="HG91" s="26">
        <f t="shared" ref="HG91" si="626">HF91+HG89-HG90</f>
        <v>4680</v>
      </c>
      <c r="HH91" s="26">
        <f t="shared" ref="HH91" si="627">HG91+HH89-HH90</f>
        <v>4680</v>
      </c>
      <c r="HI91" s="26">
        <f t="shared" ref="HI91" si="628">HH91+HI89-HI90</f>
        <v>4680</v>
      </c>
      <c r="HJ91" s="26">
        <f t="shared" ref="HJ91" si="629">HI91+HJ89-HJ90</f>
        <v>4680</v>
      </c>
      <c r="HK91" s="26">
        <f t="shared" ref="HK91" si="630">HJ91+HK89-HK90</f>
        <v>4680</v>
      </c>
      <c r="HL91" s="26">
        <f t="shared" ref="HL91" si="631">HK91+HL89-HL90</f>
        <v>4680</v>
      </c>
      <c r="HM91" s="26">
        <f t="shared" ref="HM91" si="632">HL91+HM89-HM90</f>
        <v>4680</v>
      </c>
      <c r="HN91" s="26">
        <f t="shared" ref="HN91" si="633">HM91+HN89-HN90</f>
        <v>4680</v>
      </c>
      <c r="HO91" s="26">
        <f t="shared" ref="HO91" si="634">HN91+HO89-HO90</f>
        <v>4680</v>
      </c>
      <c r="HP91" s="26">
        <f t="shared" ref="HP91" si="635">HO91+HP89-HP90</f>
        <v>4680</v>
      </c>
      <c r="HQ91" s="26">
        <f t="shared" ref="HQ91" si="636">HP91+HQ89-HQ90</f>
        <v>4680</v>
      </c>
      <c r="HR91" s="26">
        <f t="shared" ref="HR91" si="637">HQ91+HR89-HR90</f>
        <v>4680</v>
      </c>
      <c r="HS91" s="26">
        <f t="shared" ref="HS91" si="638">HR91+HS89-HS90</f>
        <v>4680</v>
      </c>
      <c r="HT91" s="26">
        <f t="shared" ref="HT91" si="639">HS91+HT89-HT90</f>
        <v>4680</v>
      </c>
      <c r="HU91" s="22">
        <f t="shared" ref="HU91" si="640">COUNTIF(GZ91:HT91,"&lt;0")</f>
        <v>0</v>
      </c>
      <c r="HV91" s="25"/>
      <c r="HW91" t="str">
        <f>DIM_BILL[[#This Row],[Tipo]]</f>
        <v>MATERIAL DE EMPAQUE</v>
      </c>
    </row>
    <row r="92" spans="1:231" x14ac:dyDescent="0.3">
      <c r="A92" s="17" t="s">
        <v>987</v>
      </c>
      <c r="CN92">
        <v>1</v>
      </c>
      <c r="GR92" s="17" t="s">
        <v>988</v>
      </c>
      <c r="GS92" s="17">
        <v>2</v>
      </c>
      <c r="GT92" s="17" t="s">
        <v>1791</v>
      </c>
      <c r="GU92" s="17" t="s">
        <v>1791</v>
      </c>
      <c r="GV92" s="17">
        <f>SUMIF(FACT_A1[cve_prod],DIM_BILL[[#This Row],[CODIGO]],FACT_A1[Existencia])</f>
        <v>0</v>
      </c>
      <c r="GW92" s="18">
        <f>SUMIF(FACT_A2[cve_prod],DIM_BILL[[#This Row],[CODIGO]],FACT_A2[Existencia])</f>
        <v>0</v>
      </c>
      <c r="GX92" s="17"/>
      <c r="GY92" s="16" t="s">
        <v>2220</v>
      </c>
      <c r="GZ92" s="15">
        <f>SUMIFS(POs[saldo],POs[cve_prod],DIM_BILL[[#This Row],[CODIGO]],POs[status],$GY92,POs[f_ent],GZ$1)</f>
        <v>0</v>
      </c>
      <c r="HA92" s="15">
        <f>SUMIFS(POs[saldo],POs[cve_prod],DIM_BILL[[#This Row],[CODIGO]],POs[status],$GY92,POs[f_ent],HA$1)</f>
        <v>0</v>
      </c>
      <c r="HB92" s="15">
        <f>SUMIFS(POs[saldo],POs[cve_prod],DIM_BILL[[#This Row],[CODIGO]],POs[status],$GY92,POs[f_ent],HB$1)</f>
        <v>0</v>
      </c>
      <c r="HC92" s="15">
        <f>SUMIFS(POs[saldo],POs[cve_prod],DIM_BILL[[#This Row],[CODIGO]],POs[status],$GY92,POs[f_ent],HC$1)</f>
        <v>0</v>
      </c>
      <c r="HD92" s="15">
        <f>SUMIFS(POs[saldo],POs[cve_prod],DIM_BILL[[#This Row],[CODIGO]],POs[status],$GY92,POs[f_ent],HD$1)</f>
        <v>0</v>
      </c>
      <c r="HE92" s="15">
        <f>SUMIFS(POs[saldo],POs[cve_prod],DIM_BILL[[#This Row],[CODIGO]],POs[status],$GY92,POs[f_ent],HE$1)</f>
        <v>0</v>
      </c>
      <c r="HF92" s="15">
        <f>SUMIFS(POs[saldo],POs[cve_prod],DIM_BILL[[#This Row],[CODIGO]],POs[status],$GY92,POs[Semana],WEEKNUM(HF$1))</f>
        <v>0</v>
      </c>
      <c r="HG92" s="15">
        <f>SUMIFS(POs[saldo],POs[cve_prod],DIM_BILL[[#This Row],[CODIGO]],POs[status],$GY92,POs[Semana],WEEKNUM(HG$1))</f>
        <v>0</v>
      </c>
      <c r="HH92" s="15">
        <f>SUMIFS(POs[saldo],POs[cve_prod],DIM_BILL[[#This Row],[CODIGO]],POs[status],$GY92,POs[Semana],WEEKNUM(HH$1))</f>
        <v>0</v>
      </c>
      <c r="HI92" s="15">
        <f>SUMIFS(POs[saldo],POs[cve_prod],DIM_BILL[[#This Row],[CODIGO]],POs[status],$GY92,POs[Semana],WEEKNUM(HI$1))</f>
        <v>0</v>
      </c>
      <c r="HJ92" s="15">
        <f>SUMIFS(POs[saldo],POs[cve_prod],DIM_BILL[[#This Row],[CODIGO]],POs[status],$GY92,POs[Semana],WEEKNUM(HJ$1))</f>
        <v>0</v>
      </c>
      <c r="HK92" s="15">
        <f>SUMIFS(POs[saldo],POs[cve_prod],DIM_BILL[[#This Row],[CODIGO]],POs[status],$GY92,POs[Semana],WEEKNUM(HK$1))</f>
        <v>0</v>
      </c>
      <c r="HL92" s="15">
        <f>SUMIFS(POs[saldo],POs[cve_prod],DIM_BILL[[#This Row],[CODIGO]],POs[status],$GY92,POs[Semana],WEEKNUM(HL$1))</f>
        <v>0</v>
      </c>
      <c r="HM92" s="15">
        <f>SUMIFS(POs[saldo],POs[cve_prod],DIM_BILL[[#This Row],[CODIGO]],POs[status],$GY92,POs[Semana],WEEKNUM(HM$1))</f>
        <v>0</v>
      </c>
      <c r="HN92" s="15">
        <f>SUMIFS(POs[saldo],POs[cve_prod],DIM_BILL[[#This Row],[CODIGO]],POs[status],$GY92,POs[Semana],WEEKNUM(HN$1))</f>
        <v>0</v>
      </c>
      <c r="HO92" s="15">
        <f>SUMIFS(POs[saldo],POs[cve_prod],DIM_BILL[[#This Row],[CODIGO]],POs[status],$GY92,POs[Semana],WEEKNUM(HO$1))</f>
        <v>0</v>
      </c>
      <c r="HP92" s="15">
        <f>SUMIFS(POs[saldo],POs[cve_prod],DIM_BILL[[#This Row],[CODIGO]],POs[status],$GY92,POs[Semana],WEEKNUM(HP$1))</f>
        <v>0</v>
      </c>
      <c r="HQ92" s="15">
        <f>SUMIFS(POs[saldo],POs[cve_prod],DIM_BILL[[#This Row],[CODIGO]],POs[status],$GY92,POs[Semana],WEEKNUM(HQ$1))</f>
        <v>0</v>
      </c>
      <c r="HR92" s="15">
        <f>SUMIFS(POs[saldo],POs[cve_prod],DIM_BILL[[#This Row],[CODIGO]],POs[status],$GY92,POs[Semana],WEEKNUM(HR$1))</f>
        <v>0</v>
      </c>
      <c r="HS92" s="15">
        <f>SUMIFS(POs[saldo],POs[cve_prod],DIM_BILL[[#This Row],[CODIGO]],POs[status],$GY92,POs[Semana],WEEKNUM(HS$1))</f>
        <v>0</v>
      </c>
      <c r="HT92" s="15">
        <f>SUMIFS(POs[saldo],POs[cve_prod],DIM_BILL[[#This Row],[CODIGO]],POs[status],$GY92,POs[Semana],WEEKNUM(HT$1))</f>
        <v>0</v>
      </c>
      <c r="HU92" s="22"/>
      <c r="HV92" s="25"/>
      <c r="HW92" t="str">
        <f>DIM_BILL[[#This Row],[Tipo]]</f>
        <v/>
      </c>
    </row>
    <row r="93" spans="1:231" x14ac:dyDescent="0.3">
      <c r="A93" s="17" t="s">
        <v>987</v>
      </c>
      <c r="CN93">
        <v>1</v>
      </c>
      <c r="GR93" s="17" t="s">
        <v>988</v>
      </c>
      <c r="GS93" s="17">
        <v>2</v>
      </c>
      <c r="GT93" s="17" t="s">
        <v>1791</v>
      </c>
      <c r="GU93" s="17" t="s">
        <v>1791</v>
      </c>
      <c r="GV93" s="17">
        <f>SUMIF(FACT_A1[cve_prod],DIM_BILL[[#This Row],[CODIGO]],FACT_A1[Existencia])</f>
        <v>0</v>
      </c>
      <c r="GW93" s="18">
        <f>SUMIF(FACT_A2[cve_prod],DIM_BILL[[#This Row],[CODIGO]],FACT_A2[Existencia])</f>
        <v>0</v>
      </c>
      <c r="GX93" s="17"/>
      <c r="GY93" s="16" t="s">
        <v>2221</v>
      </c>
      <c r="GZ93" s="24">
        <f>SUMPRODUCT($B93:$GQ93,INDEX(PLAN_PRODUCCION!$B$4:$GQ$24,COLUMN()-COLUMN($GZ$1)+1,0))</f>
        <v>0</v>
      </c>
      <c r="HA93" s="24">
        <f>SUMPRODUCT($B93:$GQ93,INDEX(PLAN_PRODUCCION!$B$4:$GQ$24,COLUMN()-COLUMN($GZ$1)+1,0))</f>
        <v>0</v>
      </c>
      <c r="HB93" s="24">
        <f>SUMPRODUCT($B93:$GQ93,INDEX(PLAN_PRODUCCION!$B$4:$GQ$24,COLUMN()-COLUMN($GZ$1)+1,0))</f>
        <v>0</v>
      </c>
      <c r="HC93" s="24">
        <f>SUMPRODUCT($B93:$GQ93,INDEX(PLAN_PRODUCCION!$B$4:$GQ$24,COLUMN()-COLUMN($GZ$1)+1,0))</f>
        <v>0</v>
      </c>
      <c r="HD93" s="24">
        <f>SUMPRODUCT($B93:$GQ93,INDEX(PLAN_PRODUCCION!$B$4:$GQ$24,COLUMN()-COLUMN($GZ$1)+1,0))</f>
        <v>0</v>
      </c>
      <c r="HE93" s="24">
        <f>SUMPRODUCT($B93:$GQ93,INDEX(PLAN_PRODUCCION!$B$4:$GQ$24,COLUMN()-COLUMN($GZ$1)+1,0))</f>
        <v>0</v>
      </c>
      <c r="HF93" s="24">
        <f>SUMPRODUCT($B93:$GQ93,INDEX(PLAN_PRODUCCION!$B$4:$GQ$24,COLUMN()-COLUMN($GZ$1)+1,0))</f>
        <v>0</v>
      </c>
      <c r="HG93" s="24">
        <f>SUMPRODUCT($B93:$GQ93,INDEX(PLAN_PRODUCCION!$B$4:$GQ$24,COLUMN()-COLUMN($GZ$1)+1,0))</f>
        <v>0</v>
      </c>
      <c r="HH93" s="24">
        <f>SUMPRODUCT($B93:$GQ93,INDEX(PLAN_PRODUCCION!$B$4:$GQ$24,COLUMN()-COLUMN($GZ$1)+1,0))</f>
        <v>0</v>
      </c>
      <c r="HI93" s="24">
        <f>SUMPRODUCT($B93:$GQ93,INDEX(PLAN_PRODUCCION!$B$4:$GQ$24,COLUMN()-COLUMN($GZ$1)+1,0))</f>
        <v>0</v>
      </c>
      <c r="HJ93" s="24">
        <f>SUMPRODUCT($B93:$GQ93,INDEX(PLAN_PRODUCCION!$B$4:$GQ$24,COLUMN()-COLUMN($GZ$1)+1,0))</f>
        <v>0</v>
      </c>
      <c r="HK93" s="24">
        <f>SUMPRODUCT($B93:$GQ93,INDEX(PLAN_PRODUCCION!$B$4:$GQ$24,COLUMN()-COLUMN($GZ$1)+1,0))</f>
        <v>0</v>
      </c>
      <c r="HL93" s="24">
        <f>SUMPRODUCT($B93:$GQ93,INDEX(PLAN_PRODUCCION!$B$4:$GQ$24,COLUMN()-COLUMN($GZ$1)+1,0))</f>
        <v>0</v>
      </c>
      <c r="HM93" s="24">
        <f>SUMPRODUCT($B93:$GQ93,INDEX(PLAN_PRODUCCION!$B$4:$GQ$24,COLUMN()-COLUMN($GZ$1)+1,0))</f>
        <v>0</v>
      </c>
      <c r="HN93" s="24">
        <f>SUMPRODUCT($B93:$GQ93,INDEX(PLAN_PRODUCCION!$B$4:$GQ$24,COLUMN()-COLUMN($GZ$1)+1,0))</f>
        <v>0</v>
      </c>
      <c r="HO93" s="24">
        <f>SUMPRODUCT($B93:$GQ93,INDEX(PLAN_PRODUCCION!$B$4:$GQ$24,COLUMN()-COLUMN($GZ$1)+1,0))</f>
        <v>0</v>
      </c>
      <c r="HP93" s="24">
        <f>SUMPRODUCT($B93:$GQ93,INDEX(PLAN_PRODUCCION!$B$4:$GQ$24,COLUMN()-COLUMN($GZ$1)+1,0))</f>
        <v>0</v>
      </c>
      <c r="HQ93" s="24">
        <f>SUMPRODUCT($B93:$GQ93,INDEX(PLAN_PRODUCCION!$B$4:$GQ$24,COLUMN()-COLUMN($GZ$1)+1,0))</f>
        <v>0</v>
      </c>
      <c r="HR93" s="24">
        <f>SUMPRODUCT($B93:$GQ93,INDEX(PLAN_PRODUCCION!$B$4:$GQ$24,COLUMN()-COLUMN($GZ$1)+1,0))</f>
        <v>0</v>
      </c>
      <c r="HS93" s="24">
        <f>SUMPRODUCT($B93:$GQ93,INDEX(PLAN_PRODUCCION!$B$4:$GQ$24,COLUMN()-COLUMN($GZ$1)+1,0))</f>
        <v>0</v>
      </c>
      <c r="HT93" s="24">
        <f>SUMPRODUCT($B93:$GQ93,INDEX(PLAN_PRODUCCION!$B$4:$GQ$24,COLUMN()-COLUMN($GZ$1)+1,0))</f>
        <v>0</v>
      </c>
      <c r="HU93" s="22"/>
      <c r="HV93" s="25"/>
      <c r="HW93" t="str">
        <f>DIM_BILL[[#This Row],[Tipo]]</f>
        <v/>
      </c>
    </row>
    <row r="94" spans="1:231" x14ac:dyDescent="0.3">
      <c r="A94" s="18" t="s">
        <v>987</v>
      </c>
      <c r="CN94">
        <v>1</v>
      </c>
      <c r="GR94" s="18" t="s">
        <v>988</v>
      </c>
      <c r="GS94" s="18">
        <v>2</v>
      </c>
      <c r="GT94" s="18" t="s">
        <v>1791</v>
      </c>
      <c r="GU94" s="18" t="s">
        <v>1791</v>
      </c>
      <c r="GV94" s="18">
        <f>SUMIF(FACT_A1[cve_prod],DIM_BILL[[#This Row],[CODIGO]],FACT_A1[Existencia])</f>
        <v>0</v>
      </c>
      <c r="GW94" s="18">
        <f>SUMIF(FACT_A2[cve_prod],DIM_BILL[[#This Row],[CODIGO]],FACT_A2[Existencia])</f>
        <v>0</v>
      </c>
      <c r="GX94" s="18"/>
      <c r="GY94" s="16" t="s">
        <v>2222</v>
      </c>
      <c r="GZ94" s="26">
        <f t="shared" ref="GZ94" si="641">GV94+GW94+GX94+GZ92-GZ93</f>
        <v>0</v>
      </c>
      <c r="HA94" s="26">
        <f t="shared" ref="HA94" si="642">GZ94+HA92-HA93</f>
        <v>0</v>
      </c>
      <c r="HB94" s="26">
        <f t="shared" ref="HB94" si="643">HA94+HB92-HB93</f>
        <v>0</v>
      </c>
      <c r="HC94" s="26">
        <f t="shared" ref="HC94" si="644">HB94+HC92-HC93</f>
        <v>0</v>
      </c>
      <c r="HD94" s="26">
        <f t="shared" ref="HD94" si="645">HC94+HD92-HD93</f>
        <v>0</v>
      </c>
      <c r="HE94" s="26">
        <f t="shared" ref="HE94" si="646">HD94+HE92-HE93</f>
        <v>0</v>
      </c>
      <c r="HF94" s="26">
        <f t="shared" ref="HF94" si="647">HE94+HF92-HF93</f>
        <v>0</v>
      </c>
      <c r="HG94" s="26">
        <f t="shared" ref="HG94" si="648">HF94+HG92-HG93</f>
        <v>0</v>
      </c>
      <c r="HH94" s="26">
        <f t="shared" ref="HH94" si="649">HG94+HH92-HH93</f>
        <v>0</v>
      </c>
      <c r="HI94" s="26">
        <f t="shared" ref="HI94" si="650">HH94+HI92-HI93</f>
        <v>0</v>
      </c>
      <c r="HJ94" s="26">
        <f t="shared" ref="HJ94" si="651">HI94+HJ92-HJ93</f>
        <v>0</v>
      </c>
      <c r="HK94" s="26">
        <f t="shared" ref="HK94" si="652">HJ94+HK92-HK93</f>
        <v>0</v>
      </c>
      <c r="HL94" s="26">
        <f t="shared" ref="HL94" si="653">HK94+HL92-HL93</f>
        <v>0</v>
      </c>
      <c r="HM94" s="26">
        <f t="shared" ref="HM94" si="654">HL94+HM92-HM93</f>
        <v>0</v>
      </c>
      <c r="HN94" s="26">
        <f t="shared" ref="HN94" si="655">HM94+HN92-HN93</f>
        <v>0</v>
      </c>
      <c r="HO94" s="26">
        <f t="shared" ref="HO94" si="656">HN94+HO92-HO93</f>
        <v>0</v>
      </c>
      <c r="HP94" s="26">
        <f t="shared" ref="HP94" si="657">HO94+HP92-HP93</f>
        <v>0</v>
      </c>
      <c r="HQ94" s="26">
        <f t="shared" ref="HQ94" si="658">HP94+HQ92-HQ93</f>
        <v>0</v>
      </c>
      <c r="HR94" s="26">
        <f t="shared" ref="HR94" si="659">HQ94+HR92-HR93</f>
        <v>0</v>
      </c>
      <c r="HS94" s="26">
        <f t="shared" ref="HS94" si="660">HR94+HS92-HS93</f>
        <v>0</v>
      </c>
      <c r="HT94" s="26">
        <f t="shared" ref="HT94" si="661">HS94+HT92-HT93</f>
        <v>0</v>
      </c>
      <c r="HU94" s="22">
        <f t="shared" ref="HU94" si="662">COUNTIF(GZ94:HT94,"&lt;0")</f>
        <v>0</v>
      </c>
      <c r="HV94" s="25"/>
      <c r="HW94" t="str">
        <f>DIM_BILL[[#This Row],[Tipo]]</f>
        <v/>
      </c>
    </row>
    <row r="95" spans="1:231" x14ac:dyDescent="0.3">
      <c r="A95" s="17" t="s">
        <v>989</v>
      </c>
      <c r="CN95">
        <v>1</v>
      </c>
      <c r="GR95" s="17" t="s">
        <v>990</v>
      </c>
      <c r="GS95" s="17">
        <v>2</v>
      </c>
      <c r="GT95" s="17" t="s">
        <v>1791</v>
      </c>
      <c r="GU95" s="17" t="s">
        <v>1791</v>
      </c>
      <c r="GV95" s="17">
        <f>SUMIF(FACT_A1[cve_prod],DIM_BILL[[#This Row],[CODIGO]],FACT_A1[Existencia])</f>
        <v>0</v>
      </c>
      <c r="GW95" s="18">
        <f>SUMIF(FACT_A2[cve_prod],DIM_BILL[[#This Row],[CODIGO]],FACT_A2[Existencia])</f>
        <v>0</v>
      </c>
      <c r="GX95" s="17"/>
      <c r="GY95" s="16" t="s">
        <v>2220</v>
      </c>
      <c r="GZ95" s="15">
        <f>SUMIFS(POs[saldo],POs[cve_prod],DIM_BILL[[#This Row],[CODIGO]],POs[status],$GY95,POs[f_ent],GZ$1)</f>
        <v>0</v>
      </c>
      <c r="HA95" s="15">
        <f>SUMIFS(POs[saldo],POs[cve_prod],DIM_BILL[[#This Row],[CODIGO]],POs[status],$GY95,POs[f_ent],HA$1)</f>
        <v>0</v>
      </c>
      <c r="HB95" s="15">
        <f>SUMIFS(POs[saldo],POs[cve_prod],DIM_BILL[[#This Row],[CODIGO]],POs[status],$GY95,POs[f_ent],HB$1)</f>
        <v>0</v>
      </c>
      <c r="HC95" s="15">
        <f>SUMIFS(POs[saldo],POs[cve_prod],DIM_BILL[[#This Row],[CODIGO]],POs[status],$GY95,POs[f_ent],HC$1)</f>
        <v>0</v>
      </c>
      <c r="HD95" s="15">
        <f>SUMIFS(POs[saldo],POs[cve_prod],DIM_BILL[[#This Row],[CODIGO]],POs[status],$GY95,POs[f_ent],HD$1)</f>
        <v>0</v>
      </c>
      <c r="HE95" s="15">
        <f>SUMIFS(POs[saldo],POs[cve_prod],DIM_BILL[[#This Row],[CODIGO]],POs[status],$GY95,POs[f_ent],HE$1)</f>
        <v>0</v>
      </c>
      <c r="HF95" s="15">
        <f>SUMIFS(POs[saldo],POs[cve_prod],DIM_BILL[[#This Row],[CODIGO]],POs[status],$GY95,POs[Semana],WEEKNUM(HF$1))</f>
        <v>0</v>
      </c>
      <c r="HG95" s="15">
        <f>SUMIFS(POs[saldo],POs[cve_prod],DIM_BILL[[#This Row],[CODIGO]],POs[status],$GY95,POs[Semana],WEEKNUM(HG$1))</f>
        <v>0</v>
      </c>
      <c r="HH95" s="15">
        <f>SUMIFS(POs[saldo],POs[cve_prod],DIM_BILL[[#This Row],[CODIGO]],POs[status],$GY95,POs[Semana],WEEKNUM(HH$1))</f>
        <v>0</v>
      </c>
      <c r="HI95" s="15">
        <f>SUMIFS(POs[saldo],POs[cve_prod],DIM_BILL[[#This Row],[CODIGO]],POs[status],$GY95,POs[Semana],WEEKNUM(HI$1))</f>
        <v>0</v>
      </c>
      <c r="HJ95" s="15">
        <f>SUMIFS(POs[saldo],POs[cve_prod],DIM_BILL[[#This Row],[CODIGO]],POs[status],$GY95,POs[Semana],WEEKNUM(HJ$1))</f>
        <v>0</v>
      </c>
      <c r="HK95" s="15">
        <f>SUMIFS(POs[saldo],POs[cve_prod],DIM_BILL[[#This Row],[CODIGO]],POs[status],$GY95,POs[Semana],WEEKNUM(HK$1))</f>
        <v>0</v>
      </c>
      <c r="HL95" s="15">
        <f>SUMIFS(POs[saldo],POs[cve_prod],DIM_BILL[[#This Row],[CODIGO]],POs[status],$GY95,POs[Semana],WEEKNUM(HL$1))</f>
        <v>0</v>
      </c>
      <c r="HM95" s="15">
        <f>SUMIFS(POs[saldo],POs[cve_prod],DIM_BILL[[#This Row],[CODIGO]],POs[status],$GY95,POs[Semana],WEEKNUM(HM$1))</f>
        <v>0</v>
      </c>
      <c r="HN95" s="15">
        <f>SUMIFS(POs[saldo],POs[cve_prod],DIM_BILL[[#This Row],[CODIGO]],POs[status],$GY95,POs[Semana],WEEKNUM(HN$1))</f>
        <v>0</v>
      </c>
      <c r="HO95" s="15">
        <f>SUMIFS(POs[saldo],POs[cve_prod],DIM_BILL[[#This Row],[CODIGO]],POs[status],$GY95,POs[Semana],WEEKNUM(HO$1))</f>
        <v>0</v>
      </c>
      <c r="HP95" s="15">
        <f>SUMIFS(POs[saldo],POs[cve_prod],DIM_BILL[[#This Row],[CODIGO]],POs[status],$GY95,POs[Semana],WEEKNUM(HP$1))</f>
        <v>0</v>
      </c>
      <c r="HQ95" s="15">
        <f>SUMIFS(POs[saldo],POs[cve_prod],DIM_BILL[[#This Row],[CODIGO]],POs[status],$GY95,POs[Semana],WEEKNUM(HQ$1))</f>
        <v>0</v>
      </c>
      <c r="HR95" s="15">
        <f>SUMIFS(POs[saldo],POs[cve_prod],DIM_BILL[[#This Row],[CODIGO]],POs[status],$GY95,POs[Semana],WEEKNUM(HR$1))</f>
        <v>0</v>
      </c>
      <c r="HS95" s="15">
        <f>SUMIFS(POs[saldo],POs[cve_prod],DIM_BILL[[#This Row],[CODIGO]],POs[status],$GY95,POs[Semana],WEEKNUM(HS$1))</f>
        <v>0</v>
      </c>
      <c r="HT95" s="15">
        <f>SUMIFS(POs[saldo],POs[cve_prod],DIM_BILL[[#This Row],[CODIGO]],POs[status],$GY95,POs[Semana],WEEKNUM(HT$1))</f>
        <v>0</v>
      </c>
      <c r="HU95" s="22"/>
      <c r="HV95" s="25"/>
      <c r="HW95" t="str">
        <f>DIM_BILL[[#This Row],[Tipo]]</f>
        <v/>
      </c>
    </row>
    <row r="96" spans="1:231" x14ac:dyDescent="0.3">
      <c r="A96" s="17" t="s">
        <v>989</v>
      </c>
      <c r="CN96">
        <v>1</v>
      </c>
      <c r="GR96" s="17" t="s">
        <v>990</v>
      </c>
      <c r="GS96" s="17">
        <v>2</v>
      </c>
      <c r="GT96" s="17" t="s">
        <v>1791</v>
      </c>
      <c r="GU96" s="17" t="s">
        <v>1791</v>
      </c>
      <c r="GV96" s="17">
        <f>SUMIF(FACT_A1[cve_prod],DIM_BILL[[#This Row],[CODIGO]],FACT_A1[Existencia])</f>
        <v>0</v>
      </c>
      <c r="GW96" s="18">
        <f>SUMIF(FACT_A2[cve_prod],DIM_BILL[[#This Row],[CODIGO]],FACT_A2[Existencia])</f>
        <v>0</v>
      </c>
      <c r="GX96" s="17"/>
      <c r="GY96" s="16" t="s">
        <v>2221</v>
      </c>
      <c r="GZ96" s="24">
        <f>SUMPRODUCT($B96:$GQ96,INDEX(PLAN_PRODUCCION!$B$4:$GQ$24,COLUMN()-COLUMN($GZ$1)+1,0))</f>
        <v>0</v>
      </c>
      <c r="HA96" s="24">
        <f>SUMPRODUCT($B96:$GQ96,INDEX(PLAN_PRODUCCION!$B$4:$GQ$24,COLUMN()-COLUMN($GZ$1)+1,0))</f>
        <v>0</v>
      </c>
      <c r="HB96" s="24">
        <f>SUMPRODUCT($B96:$GQ96,INDEX(PLAN_PRODUCCION!$B$4:$GQ$24,COLUMN()-COLUMN($GZ$1)+1,0))</f>
        <v>0</v>
      </c>
      <c r="HC96" s="24">
        <f>SUMPRODUCT($B96:$GQ96,INDEX(PLAN_PRODUCCION!$B$4:$GQ$24,COLUMN()-COLUMN($GZ$1)+1,0))</f>
        <v>0</v>
      </c>
      <c r="HD96" s="24">
        <f>SUMPRODUCT($B96:$GQ96,INDEX(PLAN_PRODUCCION!$B$4:$GQ$24,COLUMN()-COLUMN($GZ$1)+1,0))</f>
        <v>0</v>
      </c>
      <c r="HE96" s="24">
        <f>SUMPRODUCT($B96:$GQ96,INDEX(PLAN_PRODUCCION!$B$4:$GQ$24,COLUMN()-COLUMN($GZ$1)+1,0))</f>
        <v>0</v>
      </c>
      <c r="HF96" s="24">
        <f>SUMPRODUCT($B96:$GQ96,INDEX(PLAN_PRODUCCION!$B$4:$GQ$24,COLUMN()-COLUMN($GZ$1)+1,0))</f>
        <v>0</v>
      </c>
      <c r="HG96" s="24">
        <f>SUMPRODUCT($B96:$GQ96,INDEX(PLAN_PRODUCCION!$B$4:$GQ$24,COLUMN()-COLUMN($GZ$1)+1,0))</f>
        <v>0</v>
      </c>
      <c r="HH96" s="24">
        <f>SUMPRODUCT($B96:$GQ96,INDEX(PLAN_PRODUCCION!$B$4:$GQ$24,COLUMN()-COLUMN($GZ$1)+1,0))</f>
        <v>0</v>
      </c>
      <c r="HI96" s="24">
        <f>SUMPRODUCT($B96:$GQ96,INDEX(PLAN_PRODUCCION!$B$4:$GQ$24,COLUMN()-COLUMN($GZ$1)+1,0))</f>
        <v>0</v>
      </c>
      <c r="HJ96" s="24">
        <f>SUMPRODUCT($B96:$GQ96,INDEX(PLAN_PRODUCCION!$B$4:$GQ$24,COLUMN()-COLUMN($GZ$1)+1,0))</f>
        <v>0</v>
      </c>
      <c r="HK96" s="24">
        <f>SUMPRODUCT($B96:$GQ96,INDEX(PLAN_PRODUCCION!$B$4:$GQ$24,COLUMN()-COLUMN($GZ$1)+1,0))</f>
        <v>0</v>
      </c>
      <c r="HL96" s="24">
        <f>SUMPRODUCT($B96:$GQ96,INDEX(PLAN_PRODUCCION!$B$4:$GQ$24,COLUMN()-COLUMN($GZ$1)+1,0))</f>
        <v>0</v>
      </c>
      <c r="HM96" s="24">
        <f>SUMPRODUCT($B96:$GQ96,INDEX(PLAN_PRODUCCION!$B$4:$GQ$24,COLUMN()-COLUMN($GZ$1)+1,0))</f>
        <v>0</v>
      </c>
      <c r="HN96" s="24">
        <f>SUMPRODUCT($B96:$GQ96,INDEX(PLAN_PRODUCCION!$B$4:$GQ$24,COLUMN()-COLUMN($GZ$1)+1,0))</f>
        <v>0</v>
      </c>
      <c r="HO96" s="24">
        <f>SUMPRODUCT($B96:$GQ96,INDEX(PLAN_PRODUCCION!$B$4:$GQ$24,COLUMN()-COLUMN($GZ$1)+1,0))</f>
        <v>0</v>
      </c>
      <c r="HP96" s="24">
        <f>SUMPRODUCT($B96:$GQ96,INDEX(PLAN_PRODUCCION!$B$4:$GQ$24,COLUMN()-COLUMN($GZ$1)+1,0))</f>
        <v>0</v>
      </c>
      <c r="HQ96" s="24">
        <f>SUMPRODUCT($B96:$GQ96,INDEX(PLAN_PRODUCCION!$B$4:$GQ$24,COLUMN()-COLUMN($GZ$1)+1,0))</f>
        <v>0</v>
      </c>
      <c r="HR96" s="24">
        <f>SUMPRODUCT($B96:$GQ96,INDEX(PLAN_PRODUCCION!$B$4:$GQ$24,COLUMN()-COLUMN($GZ$1)+1,0))</f>
        <v>0</v>
      </c>
      <c r="HS96" s="24">
        <f>SUMPRODUCT($B96:$GQ96,INDEX(PLAN_PRODUCCION!$B$4:$GQ$24,COLUMN()-COLUMN($GZ$1)+1,0))</f>
        <v>0</v>
      </c>
      <c r="HT96" s="24">
        <f>SUMPRODUCT($B96:$GQ96,INDEX(PLAN_PRODUCCION!$B$4:$GQ$24,COLUMN()-COLUMN($GZ$1)+1,0))</f>
        <v>0</v>
      </c>
      <c r="HU96" s="22"/>
      <c r="HV96" s="25"/>
      <c r="HW96" t="str">
        <f>DIM_BILL[[#This Row],[Tipo]]</f>
        <v/>
      </c>
    </row>
    <row r="97" spans="1:231" x14ac:dyDescent="0.3">
      <c r="A97" s="18" t="s">
        <v>989</v>
      </c>
      <c r="CN97">
        <v>1</v>
      </c>
      <c r="GR97" s="18" t="s">
        <v>990</v>
      </c>
      <c r="GS97" s="18">
        <v>2</v>
      </c>
      <c r="GT97" s="18" t="s">
        <v>1791</v>
      </c>
      <c r="GU97" s="18" t="s">
        <v>1791</v>
      </c>
      <c r="GV97" s="18">
        <f>SUMIF(FACT_A1[cve_prod],DIM_BILL[[#This Row],[CODIGO]],FACT_A1[Existencia])</f>
        <v>0</v>
      </c>
      <c r="GW97" s="18">
        <f>SUMIF(FACT_A2[cve_prod],DIM_BILL[[#This Row],[CODIGO]],FACT_A2[Existencia])</f>
        <v>0</v>
      </c>
      <c r="GX97" s="18"/>
      <c r="GY97" s="16" t="s">
        <v>2222</v>
      </c>
      <c r="GZ97" s="26">
        <f t="shared" ref="GZ97" si="663">GV97+GW97+GX97+GZ95-GZ96</f>
        <v>0</v>
      </c>
      <c r="HA97" s="26">
        <f t="shared" ref="HA97" si="664">GZ97+HA95-HA96</f>
        <v>0</v>
      </c>
      <c r="HB97" s="26">
        <f t="shared" ref="HB97" si="665">HA97+HB95-HB96</f>
        <v>0</v>
      </c>
      <c r="HC97" s="26">
        <f t="shared" ref="HC97" si="666">HB97+HC95-HC96</f>
        <v>0</v>
      </c>
      <c r="HD97" s="26">
        <f t="shared" ref="HD97" si="667">HC97+HD95-HD96</f>
        <v>0</v>
      </c>
      <c r="HE97" s="26">
        <f t="shared" ref="HE97" si="668">HD97+HE95-HE96</f>
        <v>0</v>
      </c>
      <c r="HF97" s="26">
        <f t="shared" ref="HF97" si="669">HE97+HF95-HF96</f>
        <v>0</v>
      </c>
      <c r="HG97" s="26">
        <f t="shared" ref="HG97" si="670">HF97+HG95-HG96</f>
        <v>0</v>
      </c>
      <c r="HH97" s="26">
        <f t="shared" ref="HH97" si="671">HG97+HH95-HH96</f>
        <v>0</v>
      </c>
      <c r="HI97" s="26">
        <f t="shared" ref="HI97" si="672">HH97+HI95-HI96</f>
        <v>0</v>
      </c>
      <c r="HJ97" s="26">
        <f t="shared" ref="HJ97" si="673">HI97+HJ95-HJ96</f>
        <v>0</v>
      </c>
      <c r="HK97" s="26">
        <f t="shared" ref="HK97" si="674">HJ97+HK95-HK96</f>
        <v>0</v>
      </c>
      <c r="HL97" s="26">
        <f t="shared" ref="HL97" si="675">HK97+HL95-HL96</f>
        <v>0</v>
      </c>
      <c r="HM97" s="26">
        <f t="shared" ref="HM97" si="676">HL97+HM95-HM96</f>
        <v>0</v>
      </c>
      <c r="HN97" s="26">
        <f t="shared" ref="HN97" si="677">HM97+HN95-HN96</f>
        <v>0</v>
      </c>
      <c r="HO97" s="26">
        <f t="shared" ref="HO97" si="678">HN97+HO95-HO96</f>
        <v>0</v>
      </c>
      <c r="HP97" s="26">
        <f t="shared" ref="HP97" si="679">HO97+HP95-HP96</f>
        <v>0</v>
      </c>
      <c r="HQ97" s="26">
        <f t="shared" ref="HQ97" si="680">HP97+HQ95-HQ96</f>
        <v>0</v>
      </c>
      <c r="HR97" s="26">
        <f t="shared" ref="HR97" si="681">HQ97+HR95-HR96</f>
        <v>0</v>
      </c>
      <c r="HS97" s="26">
        <f t="shared" ref="HS97" si="682">HR97+HS95-HS96</f>
        <v>0</v>
      </c>
      <c r="HT97" s="26">
        <f t="shared" ref="HT97" si="683">HS97+HT95-HT96</f>
        <v>0</v>
      </c>
      <c r="HU97" s="22">
        <f t="shared" ref="HU97" si="684">COUNTIF(GZ97:HT97,"&lt;0")</f>
        <v>0</v>
      </c>
      <c r="HV97" s="25"/>
      <c r="HW97" t="str">
        <f>DIM_BILL[[#This Row],[Tipo]]</f>
        <v/>
      </c>
    </row>
    <row r="98" spans="1:231" x14ac:dyDescent="0.3">
      <c r="A98" s="17" t="s">
        <v>708</v>
      </c>
      <c r="BK98">
        <v>1.02</v>
      </c>
      <c r="GR98" s="17" t="s">
        <v>709</v>
      </c>
      <c r="GS98" s="17">
        <v>2</v>
      </c>
      <c r="GT98" s="17" t="s">
        <v>1801</v>
      </c>
      <c r="GU98" s="17" t="s">
        <v>1800</v>
      </c>
      <c r="GV98" s="17">
        <f>SUMIF(FACT_A1[cve_prod],DIM_BILL[[#This Row],[CODIGO]],FACT_A1[Existencia])</f>
        <v>0</v>
      </c>
      <c r="GW98" s="18">
        <f>SUMIF(FACT_A2[cve_prod],DIM_BILL[[#This Row],[CODIGO]],FACT_A2[Existencia])</f>
        <v>12399</v>
      </c>
      <c r="GX98" s="17"/>
      <c r="GY98" s="16" t="s">
        <v>2220</v>
      </c>
      <c r="GZ98" s="15">
        <f>SUMIFS(POs[saldo],POs[cve_prod],DIM_BILL[[#This Row],[CODIGO]],POs[status],$GY98,POs[f_ent],GZ$1)</f>
        <v>0</v>
      </c>
      <c r="HA98" s="15">
        <f>SUMIFS(POs[saldo],POs[cve_prod],DIM_BILL[[#This Row],[CODIGO]],POs[status],$GY98,POs[f_ent],HA$1)</f>
        <v>0</v>
      </c>
      <c r="HB98" s="15">
        <f>SUMIFS(POs[saldo],POs[cve_prod],DIM_BILL[[#This Row],[CODIGO]],POs[status],$GY98,POs[f_ent],HB$1)</f>
        <v>0</v>
      </c>
      <c r="HC98" s="15">
        <f>SUMIFS(POs[saldo],POs[cve_prod],DIM_BILL[[#This Row],[CODIGO]],POs[status],$GY98,POs[f_ent],HC$1)</f>
        <v>0</v>
      </c>
      <c r="HD98" s="15">
        <f>SUMIFS(POs[saldo],POs[cve_prod],DIM_BILL[[#This Row],[CODIGO]],POs[status],$GY98,POs[f_ent],HD$1)</f>
        <v>0</v>
      </c>
      <c r="HE98" s="15">
        <f>SUMIFS(POs[saldo],POs[cve_prod],DIM_BILL[[#This Row],[CODIGO]],POs[status],$GY98,POs[f_ent],HE$1)</f>
        <v>0</v>
      </c>
      <c r="HF98" s="15">
        <f>SUMIFS(POs[saldo],POs[cve_prod],DIM_BILL[[#This Row],[CODIGO]],POs[status],$GY98,POs[Semana],WEEKNUM(HF$1))</f>
        <v>0</v>
      </c>
      <c r="HG98" s="15">
        <f>SUMIFS(POs[saldo],POs[cve_prod],DIM_BILL[[#This Row],[CODIGO]],POs[status],$GY98,POs[Semana],WEEKNUM(HG$1))</f>
        <v>0</v>
      </c>
      <c r="HH98" s="15">
        <f>SUMIFS(POs[saldo],POs[cve_prod],DIM_BILL[[#This Row],[CODIGO]],POs[status],$GY98,POs[Semana],WEEKNUM(HH$1))</f>
        <v>0</v>
      </c>
      <c r="HI98" s="15">
        <f>SUMIFS(POs[saldo],POs[cve_prod],DIM_BILL[[#This Row],[CODIGO]],POs[status],$GY98,POs[Semana],WEEKNUM(HI$1))</f>
        <v>0</v>
      </c>
      <c r="HJ98" s="15">
        <f>SUMIFS(POs[saldo],POs[cve_prod],DIM_BILL[[#This Row],[CODIGO]],POs[status],$GY98,POs[Semana],WEEKNUM(HJ$1))</f>
        <v>0</v>
      </c>
      <c r="HK98" s="15">
        <f>SUMIFS(POs[saldo],POs[cve_prod],DIM_BILL[[#This Row],[CODIGO]],POs[status],$GY98,POs[Semana],WEEKNUM(HK$1))</f>
        <v>0</v>
      </c>
      <c r="HL98" s="15">
        <f>SUMIFS(POs[saldo],POs[cve_prod],DIM_BILL[[#This Row],[CODIGO]],POs[status],$GY98,POs[Semana],WEEKNUM(HL$1))</f>
        <v>0</v>
      </c>
      <c r="HM98" s="15">
        <f>SUMIFS(POs[saldo],POs[cve_prod],DIM_BILL[[#This Row],[CODIGO]],POs[status],$GY98,POs[Semana],WEEKNUM(HM$1))</f>
        <v>0</v>
      </c>
      <c r="HN98" s="15">
        <f>SUMIFS(POs[saldo],POs[cve_prod],DIM_BILL[[#This Row],[CODIGO]],POs[status],$GY98,POs[Semana],WEEKNUM(HN$1))</f>
        <v>0</v>
      </c>
      <c r="HO98" s="15">
        <f>SUMIFS(POs[saldo],POs[cve_prod],DIM_BILL[[#This Row],[CODIGO]],POs[status],$GY98,POs[Semana],WEEKNUM(HO$1))</f>
        <v>0</v>
      </c>
      <c r="HP98" s="15">
        <f>SUMIFS(POs[saldo],POs[cve_prod],DIM_BILL[[#This Row],[CODIGO]],POs[status],$GY98,POs[Semana],WEEKNUM(HP$1))</f>
        <v>0</v>
      </c>
      <c r="HQ98" s="15">
        <f>SUMIFS(POs[saldo],POs[cve_prod],DIM_BILL[[#This Row],[CODIGO]],POs[status],$GY98,POs[Semana],WEEKNUM(HQ$1))</f>
        <v>0</v>
      </c>
      <c r="HR98" s="15">
        <f>SUMIFS(POs[saldo],POs[cve_prod],DIM_BILL[[#This Row],[CODIGO]],POs[status],$GY98,POs[Semana],WEEKNUM(HR$1))</f>
        <v>0</v>
      </c>
      <c r="HS98" s="15">
        <f>SUMIFS(POs[saldo],POs[cve_prod],DIM_BILL[[#This Row],[CODIGO]],POs[status],$GY98,POs[Semana],WEEKNUM(HS$1))</f>
        <v>0</v>
      </c>
      <c r="HT98" s="15">
        <f>SUMIFS(POs[saldo],POs[cve_prod],DIM_BILL[[#This Row],[CODIGO]],POs[status],$GY98,POs[Semana],WEEKNUM(HT$1))</f>
        <v>0</v>
      </c>
      <c r="HU98" s="22"/>
      <c r="HV98" s="25"/>
      <c r="HW98" t="str">
        <f>DIM_BILL[[#This Row],[Tipo]]</f>
        <v>MATERIAL DE EMPAQUE</v>
      </c>
    </row>
    <row r="99" spans="1:231" x14ac:dyDescent="0.3">
      <c r="A99" s="17" t="s">
        <v>708</v>
      </c>
      <c r="BK99">
        <v>1.02</v>
      </c>
      <c r="GR99" s="17" t="s">
        <v>709</v>
      </c>
      <c r="GS99" s="17">
        <v>2</v>
      </c>
      <c r="GT99" s="17" t="s">
        <v>1801</v>
      </c>
      <c r="GU99" s="17" t="s">
        <v>1800</v>
      </c>
      <c r="GV99" s="17">
        <f>SUMIF(FACT_A1[cve_prod],DIM_BILL[[#This Row],[CODIGO]],FACT_A1[Existencia])</f>
        <v>0</v>
      </c>
      <c r="GW99" s="18">
        <f>SUMIF(FACT_A2[cve_prod],DIM_BILL[[#This Row],[CODIGO]],FACT_A2[Existencia])</f>
        <v>12399</v>
      </c>
      <c r="GX99" s="17"/>
      <c r="GY99" s="16" t="s">
        <v>2221</v>
      </c>
      <c r="GZ99" s="24">
        <f>SUMPRODUCT($B99:$GQ99,INDEX(PLAN_PRODUCCION!$B$4:$GQ$24,COLUMN()-COLUMN($GZ$1)+1,0))</f>
        <v>16320</v>
      </c>
      <c r="HA99" s="24">
        <f>SUMPRODUCT($B99:$GQ99,INDEX(PLAN_PRODUCCION!$B$4:$GQ$24,COLUMN()-COLUMN($GZ$1)+1,0))</f>
        <v>0</v>
      </c>
      <c r="HB99" s="24">
        <f>SUMPRODUCT($B99:$GQ99,INDEX(PLAN_PRODUCCION!$B$4:$GQ$24,COLUMN()-COLUMN($GZ$1)+1,0))</f>
        <v>0</v>
      </c>
      <c r="HC99" s="24">
        <f>SUMPRODUCT($B99:$GQ99,INDEX(PLAN_PRODUCCION!$B$4:$GQ$24,COLUMN()-COLUMN($GZ$1)+1,0))</f>
        <v>0</v>
      </c>
      <c r="HD99" s="24">
        <f>SUMPRODUCT($B99:$GQ99,INDEX(PLAN_PRODUCCION!$B$4:$GQ$24,COLUMN()-COLUMN($GZ$1)+1,0))</f>
        <v>0</v>
      </c>
      <c r="HE99" s="24">
        <f>SUMPRODUCT($B99:$GQ99,INDEX(PLAN_PRODUCCION!$B$4:$GQ$24,COLUMN()-COLUMN($GZ$1)+1,0))</f>
        <v>0</v>
      </c>
      <c r="HF99" s="24">
        <f>SUMPRODUCT($B99:$GQ99,INDEX(PLAN_PRODUCCION!$B$4:$GQ$24,COLUMN()-COLUMN($GZ$1)+1,0))</f>
        <v>0</v>
      </c>
      <c r="HG99" s="24">
        <f>SUMPRODUCT($B99:$GQ99,INDEX(PLAN_PRODUCCION!$B$4:$GQ$24,COLUMN()-COLUMN($GZ$1)+1,0))</f>
        <v>0</v>
      </c>
      <c r="HH99" s="24">
        <f>SUMPRODUCT($B99:$GQ99,INDEX(PLAN_PRODUCCION!$B$4:$GQ$24,COLUMN()-COLUMN($GZ$1)+1,0))</f>
        <v>0</v>
      </c>
      <c r="HI99" s="24">
        <f>SUMPRODUCT($B99:$GQ99,INDEX(PLAN_PRODUCCION!$B$4:$GQ$24,COLUMN()-COLUMN($GZ$1)+1,0))</f>
        <v>0</v>
      </c>
      <c r="HJ99" s="24">
        <f>SUMPRODUCT($B99:$GQ99,INDEX(PLAN_PRODUCCION!$B$4:$GQ$24,COLUMN()-COLUMN($GZ$1)+1,0))</f>
        <v>0</v>
      </c>
      <c r="HK99" s="24">
        <f>SUMPRODUCT($B99:$GQ99,INDEX(PLAN_PRODUCCION!$B$4:$GQ$24,COLUMN()-COLUMN($GZ$1)+1,0))</f>
        <v>0</v>
      </c>
      <c r="HL99" s="24">
        <f>SUMPRODUCT($B99:$GQ99,INDEX(PLAN_PRODUCCION!$B$4:$GQ$24,COLUMN()-COLUMN($GZ$1)+1,0))</f>
        <v>0</v>
      </c>
      <c r="HM99" s="24">
        <f>SUMPRODUCT($B99:$GQ99,INDEX(PLAN_PRODUCCION!$B$4:$GQ$24,COLUMN()-COLUMN($GZ$1)+1,0))</f>
        <v>0</v>
      </c>
      <c r="HN99" s="24">
        <f>SUMPRODUCT($B99:$GQ99,INDEX(PLAN_PRODUCCION!$B$4:$GQ$24,COLUMN()-COLUMN($GZ$1)+1,0))</f>
        <v>0</v>
      </c>
      <c r="HO99" s="24">
        <f>SUMPRODUCT($B99:$GQ99,INDEX(PLAN_PRODUCCION!$B$4:$GQ$24,COLUMN()-COLUMN($GZ$1)+1,0))</f>
        <v>0</v>
      </c>
      <c r="HP99" s="24">
        <f>SUMPRODUCT($B99:$GQ99,INDEX(PLAN_PRODUCCION!$B$4:$GQ$24,COLUMN()-COLUMN($GZ$1)+1,0))</f>
        <v>0</v>
      </c>
      <c r="HQ99" s="24">
        <f>SUMPRODUCT($B99:$GQ99,INDEX(PLAN_PRODUCCION!$B$4:$GQ$24,COLUMN()-COLUMN($GZ$1)+1,0))</f>
        <v>0</v>
      </c>
      <c r="HR99" s="24">
        <f>SUMPRODUCT($B99:$GQ99,INDEX(PLAN_PRODUCCION!$B$4:$GQ$24,COLUMN()-COLUMN($GZ$1)+1,0))</f>
        <v>0</v>
      </c>
      <c r="HS99" s="24">
        <f>SUMPRODUCT($B99:$GQ99,INDEX(PLAN_PRODUCCION!$B$4:$GQ$24,COLUMN()-COLUMN($GZ$1)+1,0))</f>
        <v>0</v>
      </c>
      <c r="HT99" s="24">
        <f>SUMPRODUCT($B99:$GQ99,INDEX(PLAN_PRODUCCION!$B$4:$GQ$24,COLUMN()-COLUMN($GZ$1)+1,0))</f>
        <v>0</v>
      </c>
      <c r="HU99" s="22"/>
      <c r="HV99" s="25"/>
      <c r="HW99" t="str">
        <f>DIM_BILL[[#This Row],[Tipo]]</f>
        <v>MATERIAL DE EMPAQUE</v>
      </c>
    </row>
    <row r="100" spans="1:231" x14ac:dyDescent="0.3">
      <c r="A100" s="18" t="s">
        <v>708</v>
      </c>
      <c r="BK100">
        <v>1.02</v>
      </c>
      <c r="GR100" s="18" t="s">
        <v>709</v>
      </c>
      <c r="GS100" s="18">
        <v>2</v>
      </c>
      <c r="GT100" s="18" t="s">
        <v>1801</v>
      </c>
      <c r="GU100" s="18" t="s">
        <v>1800</v>
      </c>
      <c r="GV100" s="18">
        <f>SUMIF(FACT_A1[cve_prod],DIM_BILL[[#This Row],[CODIGO]],FACT_A1[Existencia])</f>
        <v>0</v>
      </c>
      <c r="GW100" s="18">
        <f>SUMIF(FACT_A2[cve_prod],DIM_BILL[[#This Row],[CODIGO]],FACT_A2[Existencia])</f>
        <v>12399</v>
      </c>
      <c r="GX100" s="18"/>
      <c r="GY100" s="16" t="s">
        <v>2222</v>
      </c>
      <c r="GZ100" s="26">
        <f t="shared" ref="GZ100" si="685">GV100+GW100+GX100+GZ98-GZ99</f>
        <v>-3921</v>
      </c>
      <c r="HA100" s="26">
        <f t="shared" ref="HA100" si="686">GZ100+HA98-HA99</f>
        <v>-3921</v>
      </c>
      <c r="HB100" s="26">
        <f t="shared" ref="HB100" si="687">HA100+HB98-HB99</f>
        <v>-3921</v>
      </c>
      <c r="HC100" s="26">
        <f t="shared" ref="HC100" si="688">HB100+HC98-HC99</f>
        <v>-3921</v>
      </c>
      <c r="HD100" s="26">
        <f t="shared" ref="HD100" si="689">HC100+HD98-HD99</f>
        <v>-3921</v>
      </c>
      <c r="HE100" s="26">
        <f t="shared" ref="HE100" si="690">HD100+HE98-HE99</f>
        <v>-3921</v>
      </c>
      <c r="HF100" s="26">
        <f t="shared" ref="HF100" si="691">HE100+HF98-HF99</f>
        <v>-3921</v>
      </c>
      <c r="HG100" s="26">
        <f t="shared" ref="HG100" si="692">HF100+HG98-HG99</f>
        <v>-3921</v>
      </c>
      <c r="HH100" s="26">
        <f t="shared" ref="HH100" si="693">HG100+HH98-HH99</f>
        <v>-3921</v>
      </c>
      <c r="HI100" s="26">
        <f t="shared" ref="HI100" si="694">HH100+HI98-HI99</f>
        <v>-3921</v>
      </c>
      <c r="HJ100" s="26">
        <f t="shared" ref="HJ100" si="695">HI100+HJ98-HJ99</f>
        <v>-3921</v>
      </c>
      <c r="HK100" s="26">
        <f t="shared" ref="HK100" si="696">HJ100+HK98-HK99</f>
        <v>-3921</v>
      </c>
      <c r="HL100" s="26">
        <f t="shared" ref="HL100" si="697">HK100+HL98-HL99</f>
        <v>-3921</v>
      </c>
      <c r="HM100" s="26">
        <f t="shared" ref="HM100" si="698">HL100+HM98-HM99</f>
        <v>-3921</v>
      </c>
      <c r="HN100" s="26">
        <f t="shared" ref="HN100" si="699">HM100+HN98-HN99</f>
        <v>-3921</v>
      </c>
      <c r="HO100" s="26">
        <f t="shared" ref="HO100" si="700">HN100+HO98-HO99</f>
        <v>-3921</v>
      </c>
      <c r="HP100" s="26">
        <f t="shared" ref="HP100" si="701">HO100+HP98-HP99</f>
        <v>-3921</v>
      </c>
      <c r="HQ100" s="26">
        <f t="shared" ref="HQ100" si="702">HP100+HQ98-HQ99</f>
        <v>-3921</v>
      </c>
      <c r="HR100" s="26">
        <f t="shared" ref="HR100" si="703">HQ100+HR98-HR99</f>
        <v>-3921</v>
      </c>
      <c r="HS100" s="26">
        <f t="shared" ref="HS100" si="704">HR100+HS98-HS99</f>
        <v>-3921</v>
      </c>
      <c r="HT100" s="26">
        <f t="shared" ref="HT100" si="705">HS100+HT98-HT99</f>
        <v>-3921</v>
      </c>
      <c r="HU100" s="22">
        <f t="shared" ref="HU100" si="706">COUNTIF(GZ100:HT100,"&lt;0")</f>
        <v>21</v>
      </c>
      <c r="HV100" s="25"/>
      <c r="HW100" t="str">
        <f>DIM_BILL[[#This Row],[Tipo]]</f>
        <v>MATERIAL DE EMPAQUE</v>
      </c>
    </row>
    <row r="101" spans="1:231" x14ac:dyDescent="0.3">
      <c r="A101" s="17" t="s">
        <v>60</v>
      </c>
      <c r="E101">
        <v>1</v>
      </c>
      <c r="AU101">
        <v>1.02</v>
      </c>
      <c r="GR101" s="17" t="s">
        <v>61</v>
      </c>
      <c r="GS101" s="17">
        <v>3</v>
      </c>
      <c r="GT101" s="17" t="s">
        <v>1805</v>
      </c>
      <c r="GU101" s="17" t="s">
        <v>1800</v>
      </c>
      <c r="GV101" s="17">
        <f>SUMIF(FACT_A1[cve_prod],DIM_BILL[[#This Row],[CODIGO]],FACT_A1[Existencia])</f>
        <v>0</v>
      </c>
      <c r="GW101" s="18">
        <f>SUMIF(FACT_A2[cve_prod],DIM_BILL[[#This Row],[CODIGO]],FACT_A2[Existencia])</f>
        <v>0</v>
      </c>
      <c r="GX101" s="17"/>
      <c r="GY101" s="16" t="s">
        <v>2220</v>
      </c>
      <c r="GZ101" s="15">
        <f>SUMIFS(POs[saldo],POs[cve_prod],DIM_BILL[[#This Row],[CODIGO]],POs[status],$GY101,POs[f_ent],GZ$1)</f>
        <v>0</v>
      </c>
      <c r="HA101" s="15">
        <f>SUMIFS(POs[saldo],POs[cve_prod],DIM_BILL[[#This Row],[CODIGO]],POs[status],$GY101,POs[f_ent],HA$1)</f>
        <v>0</v>
      </c>
      <c r="HB101" s="15">
        <f>SUMIFS(POs[saldo],POs[cve_prod],DIM_BILL[[#This Row],[CODIGO]],POs[status],$GY101,POs[f_ent],HB$1)</f>
        <v>0</v>
      </c>
      <c r="HC101" s="15">
        <f>SUMIFS(POs[saldo],POs[cve_prod],DIM_BILL[[#This Row],[CODIGO]],POs[status],$GY101,POs[f_ent],HC$1)</f>
        <v>0</v>
      </c>
      <c r="HD101" s="15">
        <f>SUMIFS(POs[saldo],POs[cve_prod],DIM_BILL[[#This Row],[CODIGO]],POs[status],$GY101,POs[f_ent],HD$1)</f>
        <v>0</v>
      </c>
      <c r="HE101" s="15">
        <f>SUMIFS(POs[saldo],POs[cve_prod],DIM_BILL[[#This Row],[CODIGO]],POs[status],$GY101,POs[f_ent],HE$1)</f>
        <v>0</v>
      </c>
      <c r="HF101" s="15">
        <f>SUMIFS(POs[saldo],POs[cve_prod],DIM_BILL[[#This Row],[CODIGO]],POs[status],$GY101,POs[Semana],WEEKNUM(HF$1))</f>
        <v>0</v>
      </c>
      <c r="HG101" s="15">
        <f>SUMIFS(POs[saldo],POs[cve_prod],DIM_BILL[[#This Row],[CODIGO]],POs[status],$GY101,POs[Semana],WEEKNUM(HG$1))</f>
        <v>0</v>
      </c>
      <c r="HH101" s="15">
        <f>SUMIFS(POs[saldo],POs[cve_prod],DIM_BILL[[#This Row],[CODIGO]],POs[status],$GY101,POs[Semana],WEEKNUM(HH$1))</f>
        <v>0</v>
      </c>
      <c r="HI101" s="15">
        <f>SUMIFS(POs[saldo],POs[cve_prod],DIM_BILL[[#This Row],[CODIGO]],POs[status],$GY101,POs[Semana],WEEKNUM(HI$1))</f>
        <v>0</v>
      </c>
      <c r="HJ101" s="15">
        <f>SUMIFS(POs[saldo],POs[cve_prod],DIM_BILL[[#This Row],[CODIGO]],POs[status],$GY101,POs[Semana],WEEKNUM(HJ$1))</f>
        <v>0</v>
      </c>
      <c r="HK101" s="15">
        <f>SUMIFS(POs[saldo],POs[cve_prod],DIM_BILL[[#This Row],[CODIGO]],POs[status],$GY101,POs[Semana],WEEKNUM(HK$1))</f>
        <v>0</v>
      </c>
      <c r="HL101" s="15">
        <f>SUMIFS(POs[saldo],POs[cve_prod],DIM_BILL[[#This Row],[CODIGO]],POs[status],$GY101,POs[Semana],WEEKNUM(HL$1))</f>
        <v>0</v>
      </c>
      <c r="HM101" s="15">
        <f>SUMIFS(POs[saldo],POs[cve_prod],DIM_BILL[[#This Row],[CODIGO]],POs[status],$GY101,POs[Semana],WEEKNUM(HM$1))</f>
        <v>0</v>
      </c>
      <c r="HN101" s="15">
        <f>SUMIFS(POs[saldo],POs[cve_prod],DIM_BILL[[#This Row],[CODIGO]],POs[status],$GY101,POs[Semana],WEEKNUM(HN$1))</f>
        <v>0</v>
      </c>
      <c r="HO101" s="15">
        <f>SUMIFS(POs[saldo],POs[cve_prod],DIM_BILL[[#This Row],[CODIGO]],POs[status],$GY101,POs[Semana],WEEKNUM(HO$1))</f>
        <v>0</v>
      </c>
      <c r="HP101" s="15">
        <f>SUMIFS(POs[saldo],POs[cve_prod],DIM_BILL[[#This Row],[CODIGO]],POs[status],$GY101,POs[Semana],WEEKNUM(HP$1))</f>
        <v>0</v>
      </c>
      <c r="HQ101" s="15">
        <f>SUMIFS(POs[saldo],POs[cve_prod],DIM_BILL[[#This Row],[CODIGO]],POs[status],$GY101,POs[Semana],WEEKNUM(HQ$1))</f>
        <v>0</v>
      </c>
      <c r="HR101" s="15">
        <f>SUMIFS(POs[saldo],POs[cve_prod],DIM_BILL[[#This Row],[CODIGO]],POs[status],$GY101,POs[Semana],WEEKNUM(HR$1))</f>
        <v>0</v>
      </c>
      <c r="HS101" s="15">
        <f>SUMIFS(POs[saldo],POs[cve_prod],DIM_BILL[[#This Row],[CODIGO]],POs[status],$GY101,POs[Semana],WEEKNUM(HS$1))</f>
        <v>0</v>
      </c>
      <c r="HT101" s="15">
        <f>SUMIFS(POs[saldo],POs[cve_prod],DIM_BILL[[#This Row],[CODIGO]],POs[status],$GY101,POs[Semana],WEEKNUM(HT$1))</f>
        <v>0</v>
      </c>
      <c r="HU101" s="22"/>
      <c r="HV101" s="25"/>
      <c r="HW101" t="str">
        <f>DIM_BILL[[#This Row],[Tipo]]</f>
        <v>MATERIAL DE EMPAQUE</v>
      </c>
    </row>
    <row r="102" spans="1:231" x14ac:dyDescent="0.3">
      <c r="A102" s="17" t="s">
        <v>60</v>
      </c>
      <c r="E102">
        <v>1</v>
      </c>
      <c r="AU102">
        <v>1.02</v>
      </c>
      <c r="GR102" s="17" t="s">
        <v>61</v>
      </c>
      <c r="GS102" s="17">
        <v>3</v>
      </c>
      <c r="GT102" s="17" t="s">
        <v>1805</v>
      </c>
      <c r="GU102" s="17" t="s">
        <v>1800</v>
      </c>
      <c r="GV102" s="17">
        <f>SUMIF(FACT_A1[cve_prod],DIM_BILL[[#This Row],[CODIGO]],FACT_A1[Existencia])</f>
        <v>0</v>
      </c>
      <c r="GW102" s="18">
        <f>SUMIF(FACT_A2[cve_prod],DIM_BILL[[#This Row],[CODIGO]],FACT_A2[Existencia])</f>
        <v>0</v>
      </c>
      <c r="GX102" s="17"/>
      <c r="GY102" s="16" t="s">
        <v>2221</v>
      </c>
      <c r="GZ102" s="24">
        <f>SUMPRODUCT($B102:$GQ102,INDEX(PLAN_PRODUCCION!$B$4:$GQ$24,COLUMN()-COLUMN($GZ$1)+1,0))</f>
        <v>2000</v>
      </c>
      <c r="HA102" s="24">
        <f>SUMPRODUCT($B102:$GQ102,INDEX(PLAN_PRODUCCION!$B$4:$GQ$24,COLUMN()-COLUMN($GZ$1)+1,0))</f>
        <v>0</v>
      </c>
      <c r="HB102" s="24">
        <f>SUMPRODUCT($B102:$GQ102,INDEX(PLAN_PRODUCCION!$B$4:$GQ$24,COLUMN()-COLUMN($GZ$1)+1,0))</f>
        <v>0</v>
      </c>
      <c r="HC102" s="24">
        <f>SUMPRODUCT($B102:$GQ102,INDEX(PLAN_PRODUCCION!$B$4:$GQ$24,COLUMN()-COLUMN($GZ$1)+1,0))</f>
        <v>0</v>
      </c>
      <c r="HD102" s="24">
        <f>SUMPRODUCT($B102:$GQ102,INDEX(PLAN_PRODUCCION!$B$4:$GQ$24,COLUMN()-COLUMN($GZ$1)+1,0))</f>
        <v>0</v>
      </c>
      <c r="HE102" s="24">
        <f>SUMPRODUCT($B102:$GQ102,INDEX(PLAN_PRODUCCION!$B$4:$GQ$24,COLUMN()-COLUMN($GZ$1)+1,0))</f>
        <v>0</v>
      </c>
      <c r="HF102" s="24">
        <f>SUMPRODUCT($B102:$GQ102,INDEX(PLAN_PRODUCCION!$B$4:$GQ$24,COLUMN()-COLUMN($GZ$1)+1,0))</f>
        <v>0</v>
      </c>
      <c r="HG102" s="24">
        <f>SUMPRODUCT($B102:$GQ102,INDEX(PLAN_PRODUCCION!$B$4:$GQ$24,COLUMN()-COLUMN($GZ$1)+1,0))</f>
        <v>0</v>
      </c>
      <c r="HH102" s="24">
        <f>SUMPRODUCT($B102:$GQ102,INDEX(PLAN_PRODUCCION!$B$4:$GQ$24,COLUMN()-COLUMN($GZ$1)+1,0))</f>
        <v>0</v>
      </c>
      <c r="HI102" s="24">
        <f>SUMPRODUCT($B102:$GQ102,INDEX(PLAN_PRODUCCION!$B$4:$GQ$24,COLUMN()-COLUMN($GZ$1)+1,0))</f>
        <v>0</v>
      </c>
      <c r="HJ102" s="24">
        <f>SUMPRODUCT($B102:$GQ102,INDEX(PLAN_PRODUCCION!$B$4:$GQ$24,COLUMN()-COLUMN($GZ$1)+1,0))</f>
        <v>0</v>
      </c>
      <c r="HK102" s="24">
        <f>SUMPRODUCT($B102:$GQ102,INDEX(PLAN_PRODUCCION!$B$4:$GQ$24,COLUMN()-COLUMN($GZ$1)+1,0))</f>
        <v>0</v>
      </c>
      <c r="HL102" s="24">
        <f>SUMPRODUCT($B102:$GQ102,INDEX(PLAN_PRODUCCION!$B$4:$GQ$24,COLUMN()-COLUMN($GZ$1)+1,0))</f>
        <v>0</v>
      </c>
      <c r="HM102" s="24">
        <f>SUMPRODUCT($B102:$GQ102,INDEX(PLAN_PRODUCCION!$B$4:$GQ$24,COLUMN()-COLUMN($GZ$1)+1,0))</f>
        <v>0</v>
      </c>
      <c r="HN102" s="24">
        <f>SUMPRODUCT($B102:$GQ102,INDEX(PLAN_PRODUCCION!$B$4:$GQ$24,COLUMN()-COLUMN($GZ$1)+1,0))</f>
        <v>0</v>
      </c>
      <c r="HO102" s="24">
        <f>SUMPRODUCT($B102:$GQ102,INDEX(PLAN_PRODUCCION!$B$4:$GQ$24,COLUMN()-COLUMN($GZ$1)+1,0))</f>
        <v>0</v>
      </c>
      <c r="HP102" s="24">
        <f>SUMPRODUCT($B102:$GQ102,INDEX(PLAN_PRODUCCION!$B$4:$GQ$24,COLUMN()-COLUMN($GZ$1)+1,0))</f>
        <v>0</v>
      </c>
      <c r="HQ102" s="24">
        <f>SUMPRODUCT($B102:$GQ102,INDEX(PLAN_PRODUCCION!$B$4:$GQ$24,COLUMN()-COLUMN($GZ$1)+1,0))</f>
        <v>0</v>
      </c>
      <c r="HR102" s="24">
        <f>SUMPRODUCT($B102:$GQ102,INDEX(PLAN_PRODUCCION!$B$4:$GQ$24,COLUMN()-COLUMN($GZ$1)+1,0))</f>
        <v>0</v>
      </c>
      <c r="HS102" s="24">
        <f>SUMPRODUCT($B102:$GQ102,INDEX(PLAN_PRODUCCION!$B$4:$GQ$24,COLUMN()-COLUMN($GZ$1)+1,0))</f>
        <v>0</v>
      </c>
      <c r="HT102" s="24">
        <f>SUMPRODUCT($B102:$GQ102,INDEX(PLAN_PRODUCCION!$B$4:$GQ$24,COLUMN()-COLUMN($GZ$1)+1,0))</f>
        <v>0</v>
      </c>
      <c r="HU102" s="22"/>
      <c r="HV102" s="25"/>
      <c r="HW102" t="str">
        <f>DIM_BILL[[#This Row],[Tipo]]</f>
        <v>MATERIAL DE EMPAQUE</v>
      </c>
    </row>
    <row r="103" spans="1:231" x14ac:dyDescent="0.3">
      <c r="A103" s="18" t="s">
        <v>60</v>
      </c>
      <c r="E103">
        <v>1</v>
      </c>
      <c r="AU103">
        <v>1.02</v>
      </c>
      <c r="GR103" s="18" t="s">
        <v>61</v>
      </c>
      <c r="GS103" s="18">
        <v>3</v>
      </c>
      <c r="GT103" s="18" t="s">
        <v>1805</v>
      </c>
      <c r="GU103" s="18" t="s">
        <v>1800</v>
      </c>
      <c r="GV103" s="18">
        <f>SUMIF(FACT_A1[cve_prod],DIM_BILL[[#This Row],[CODIGO]],FACT_A1[Existencia])</f>
        <v>0</v>
      </c>
      <c r="GW103" s="18">
        <f>SUMIF(FACT_A2[cve_prod],DIM_BILL[[#This Row],[CODIGO]],FACT_A2[Existencia])</f>
        <v>0</v>
      </c>
      <c r="GX103" s="18"/>
      <c r="GY103" s="16" t="s">
        <v>2222</v>
      </c>
      <c r="GZ103" s="26">
        <f t="shared" ref="GZ103" si="707">GV103+GW103+GX103+GZ101-GZ102</f>
        <v>-2000</v>
      </c>
      <c r="HA103" s="26">
        <f t="shared" ref="HA103" si="708">GZ103+HA101-HA102</f>
        <v>-2000</v>
      </c>
      <c r="HB103" s="26">
        <f t="shared" ref="HB103" si="709">HA103+HB101-HB102</f>
        <v>-2000</v>
      </c>
      <c r="HC103" s="26">
        <f t="shared" ref="HC103" si="710">HB103+HC101-HC102</f>
        <v>-2000</v>
      </c>
      <c r="HD103" s="26">
        <f t="shared" ref="HD103" si="711">HC103+HD101-HD102</f>
        <v>-2000</v>
      </c>
      <c r="HE103" s="26">
        <f t="shared" ref="HE103" si="712">HD103+HE101-HE102</f>
        <v>-2000</v>
      </c>
      <c r="HF103" s="26">
        <f t="shared" ref="HF103" si="713">HE103+HF101-HF102</f>
        <v>-2000</v>
      </c>
      <c r="HG103" s="26">
        <f t="shared" ref="HG103" si="714">HF103+HG101-HG102</f>
        <v>-2000</v>
      </c>
      <c r="HH103" s="26">
        <f t="shared" ref="HH103" si="715">HG103+HH101-HH102</f>
        <v>-2000</v>
      </c>
      <c r="HI103" s="26">
        <f t="shared" ref="HI103" si="716">HH103+HI101-HI102</f>
        <v>-2000</v>
      </c>
      <c r="HJ103" s="26">
        <f t="shared" ref="HJ103" si="717">HI103+HJ101-HJ102</f>
        <v>-2000</v>
      </c>
      <c r="HK103" s="26">
        <f t="shared" ref="HK103" si="718">HJ103+HK101-HK102</f>
        <v>-2000</v>
      </c>
      <c r="HL103" s="26">
        <f t="shared" ref="HL103" si="719">HK103+HL101-HL102</f>
        <v>-2000</v>
      </c>
      <c r="HM103" s="26">
        <f t="shared" ref="HM103" si="720">HL103+HM101-HM102</f>
        <v>-2000</v>
      </c>
      <c r="HN103" s="26">
        <f t="shared" ref="HN103" si="721">HM103+HN101-HN102</f>
        <v>-2000</v>
      </c>
      <c r="HO103" s="26">
        <f t="shared" ref="HO103" si="722">HN103+HO101-HO102</f>
        <v>-2000</v>
      </c>
      <c r="HP103" s="26">
        <f t="shared" ref="HP103" si="723">HO103+HP101-HP102</f>
        <v>-2000</v>
      </c>
      <c r="HQ103" s="26">
        <f t="shared" ref="HQ103" si="724">HP103+HQ101-HQ102</f>
        <v>-2000</v>
      </c>
      <c r="HR103" s="26">
        <f t="shared" ref="HR103" si="725">HQ103+HR101-HR102</f>
        <v>-2000</v>
      </c>
      <c r="HS103" s="26">
        <f t="shared" ref="HS103" si="726">HR103+HS101-HS102</f>
        <v>-2000</v>
      </c>
      <c r="HT103" s="26">
        <f t="shared" ref="HT103" si="727">HS103+HT101-HT102</f>
        <v>-2000</v>
      </c>
      <c r="HU103" s="22">
        <f t="shared" ref="HU103" si="728">COUNTIF(GZ103:HT103,"&lt;0")</f>
        <v>21</v>
      </c>
      <c r="HV103" s="25"/>
      <c r="HW103" t="str">
        <f>DIM_BILL[[#This Row],[Tipo]]</f>
        <v>MATERIAL DE EMPAQUE</v>
      </c>
    </row>
    <row r="104" spans="1:231" x14ac:dyDescent="0.3">
      <c r="A104" s="17" t="s">
        <v>1583</v>
      </c>
      <c r="FM104">
        <v>1.03</v>
      </c>
      <c r="GR104" s="17" t="s">
        <v>1584</v>
      </c>
      <c r="GS104" s="17">
        <v>4</v>
      </c>
      <c r="GT104" s="17" t="s">
        <v>1806</v>
      </c>
      <c r="GU104" s="17" t="s">
        <v>1800</v>
      </c>
      <c r="GV104" s="17">
        <f>SUMIF(FACT_A1[cve_prod],DIM_BILL[[#This Row],[CODIGO]],FACT_A1[Existencia])</f>
        <v>0</v>
      </c>
      <c r="GW104" s="18">
        <f>SUMIF(FACT_A2[cve_prod],DIM_BILL[[#This Row],[CODIGO]],FACT_A2[Existencia])</f>
        <v>7200</v>
      </c>
      <c r="GX104" s="17"/>
      <c r="GY104" s="16" t="s">
        <v>2220</v>
      </c>
      <c r="GZ104" s="15">
        <f>SUMIFS(POs[saldo],POs[cve_prod],DIM_BILL[[#This Row],[CODIGO]],POs[status],$GY104,POs[f_ent],GZ$1)</f>
        <v>0</v>
      </c>
      <c r="HA104" s="15">
        <f>SUMIFS(POs[saldo],POs[cve_prod],DIM_BILL[[#This Row],[CODIGO]],POs[status],$GY104,POs[f_ent],HA$1)</f>
        <v>0</v>
      </c>
      <c r="HB104" s="15">
        <f>SUMIFS(POs[saldo],POs[cve_prod],DIM_BILL[[#This Row],[CODIGO]],POs[status],$GY104,POs[f_ent],HB$1)</f>
        <v>0</v>
      </c>
      <c r="HC104" s="15">
        <f>SUMIFS(POs[saldo],POs[cve_prod],DIM_BILL[[#This Row],[CODIGO]],POs[status],$GY104,POs[f_ent],HC$1)</f>
        <v>0</v>
      </c>
      <c r="HD104" s="15">
        <f>SUMIFS(POs[saldo],POs[cve_prod],DIM_BILL[[#This Row],[CODIGO]],POs[status],$GY104,POs[f_ent],HD$1)</f>
        <v>0</v>
      </c>
      <c r="HE104" s="15">
        <f>SUMIFS(POs[saldo],POs[cve_prod],DIM_BILL[[#This Row],[CODIGO]],POs[status],$GY104,POs[f_ent],HE$1)</f>
        <v>0</v>
      </c>
      <c r="HF104" s="15">
        <f>SUMIFS(POs[saldo],POs[cve_prod],DIM_BILL[[#This Row],[CODIGO]],POs[status],$GY104,POs[Semana],WEEKNUM(HF$1))</f>
        <v>0</v>
      </c>
      <c r="HG104" s="15">
        <f>SUMIFS(POs[saldo],POs[cve_prod],DIM_BILL[[#This Row],[CODIGO]],POs[status],$GY104,POs[Semana],WEEKNUM(HG$1))</f>
        <v>0</v>
      </c>
      <c r="HH104" s="15">
        <f>SUMIFS(POs[saldo],POs[cve_prod],DIM_BILL[[#This Row],[CODIGO]],POs[status],$GY104,POs[Semana],WEEKNUM(HH$1))</f>
        <v>0</v>
      </c>
      <c r="HI104" s="15">
        <f>SUMIFS(POs[saldo],POs[cve_prod],DIM_BILL[[#This Row],[CODIGO]],POs[status],$GY104,POs[Semana],WEEKNUM(HI$1))</f>
        <v>0</v>
      </c>
      <c r="HJ104" s="15">
        <f>SUMIFS(POs[saldo],POs[cve_prod],DIM_BILL[[#This Row],[CODIGO]],POs[status],$GY104,POs[Semana],WEEKNUM(HJ$1))</f>
        <v>0</v>
      </c>
      <c r="HK104" s="15">
        <f>SUMIFS(POs[saldo],POs[cve_prod],DIM_BILL[[#This Row],[CODIGO]],POs[status],$GY104,POs[Semana],WEEKNUM(HK$1))</f>
        <v>0</v>
      </c>
      <c r="HL104" s="15">
        <f>SUMIFS(POs[saldo],POs[cve_prod],DIM_BILL[[#This Row],[CODIGO]],POs[status],$GY104,POs[Semana],WEEKNUM(HL$1))</f>
        <v>0</v>
      </c>
      <c r="HM104" s="15">
        <f>SUMIFS(POs[saldo],POs[cve_prod],DIM_BILL[[#This Row],[CODIGO]],POs[status],$GY104,POs[Semana],WEEKNUM(HM$1))</f>
        <v>0</v>
      </c>
      <c r="HN104" s="15">
        <f>SUMIFS(POs[saldo],POs[cve_prod],DIM_BILL[[#This Row],[CODIGO]],POs[status],$GY104,POs[Semana],WEEKNUM(HN$1))</f>
        <v>0</v>
      </c>
      <c r="HO104" s="15">
        <f>SUMIFS(POs[saldo],POs[cve_prod],DIM_BILL[[#This Row],[CODIGO]],POs[status],$GY104,POs[Semana],WEEKNUM(HO$1))</f>
        <v>0</v>
      </c>
      <c r="HP104" s="15">
        <f>SUMIFS(POs[saldo],POs[cve_prod],DIM_BILL[[#This Row],[CODIGO]],POs[status],$GY104,POs[Semana],WEEKNUM(HP$1))</f>
        <v>0</v>
      </c>
      <c r="HQ104" s="15">
        <f>SUMIFS(POs[saldo],POs[cve_prod],DIM_BILL[[#This Row],[CODIGO]],POs[status],$GY104,POs[Semana],WEEKNUM(HQ$1))</f>
        <v>0</v>
      </c>
      <c r="HR104" s="15">
        <f>SUMIFS(POs[saldo],POs[cve_prod],DIM_BILL[[#This Row],[CODIGO]],POs[status],$GY104,POs[Semana],WEEKNUM(HR$1))</f>
        <v>0</v>
      </c>
      <c r="HS104" s="15">
        <f>SUMIFS(POs[saldo],POs[cve_prod],DIM_BILL[[#This Row],[CODIGO]],POs[status],$GY104,POs[Semana],WEEKNUM(HS$1))</f>
        <v>0</v>
      </c>
      <c r="HT104" s="15">
        <f>SUMIFS(POs[saldo],POs[cve_prod],DIM_BILL[[#This Row],[CODIGO]],POs[status],$GY104,POs[Semana],WEEKNUM(HT$1))</f>
        <v>0</v>
      </c>
      <c r="HU104" s="22"/>
      <c r="HV104" s="25"/>
      <c r="HW104" t="str">
        <f>DIM_BILL[[#This Row],[Tipo]]</f>
        <v>MATERIAL DE EMPAQUE</v>
      </c>
    </row>
    <row r="105" spans="1:231" x14ac:dyDescent="0.3">
      <c r="A105" s="17" t="s">
        <v>1583</v>
      </c>
      <c r="FM105">
        <v>1.03</v>
      </c>
      <c r="GR105" s="17" t="s">
        <v>1584</v>
      </c>
      <c r="GS105" s="17">
        <v>4</v>
      </c>
      <c r="GT105" s="17" t="s">
        <v>1806</v>
      </c>
      <c r="GU105" s="17" t="s">
        <v>1800</v>
      </c>
      <c r="GV105" s="17">
        <f>SUMIF(FACT_A1[cve_prod],DIM_BILL[[#This Row],[CODIGO]],FACT_A1[Existencia])</f>
        <v>0</v>
      </c>
      <c r="GW105" s="18">
        <f>SUMIF(FACT_A2[cve_prod],DIM_BILL[[#This Row],[CODIGO]],FACT_A2[Existencia])</f>
        <v>7200</v>
      </c>
      <c r="GX105" s="17"/>
      <c r="GY105" s="16" t="s">
        <v>2221</v>
      </c>
      <c r="GZ105" s="24">
        <f>SUMPRODUCT($B105:$GQ105,INDEX(PLAN_PRODUCCION!$B$4:$GQ$24,COLUMN()-COLUMN($GZ$1)+1,0))</f>
        <v>0</v>
      </c>
      <c r="HA105" s="24">
        <f>SUMPRODUCT($B105:$GQ105,INDEX(PLAN_PRODUCCION!$B$4:$GQ$24,COLUMN()-COLUMN($GZ$1)+1,0))</f>
        <v>0</v>
      </c>
      <c r="HB105" s="24">
        <f>SUMPRODUCT($B105:$GQ105,INDEX(PLAN_PRODUCCION!$B$4:$GQ$24,COLUMN()-COLUMN($GZ$1)+1,0))</f>
        <v>0</v>
      </c>
      <c r="HC105" s="24">
        <f>SUMPRODUCT($B105:$GQ105,INDEX(PLAN_PRODUCCION!$B$4:$GQ$24,COLUMN()-COLUMN($GZ$1)+1,0))</f>
        <v>0</v>
      </c>
      <c r="HD105" s="24">
        <f>SUMPRODUCT($B105:$GQ105,INDEX(PLAN_PRODUCCION!$B$4:$GQ$24,COLUMN()-COLUMN($GZ$1)+1,0))</f>
        <v>0</v>
      </c>
      <c r="HE105" s="24">
        <f>SUMPRODUCT($B105:$GQ105,INDEX(PLAN_PRODUCCION!$B$4:$GQ$24,COLUMN()-COLUMN($GZ$1)+1,0))</f>
        <v>0</v>
      </c>
      <c r="HF105" s="24">
        <f>SUMPRODUCT($B105:$GQ105,INDEX(PLAN_PRODUCCION!$B$4:$GQ$24,COLUMN()-COLUMN($GZ$1)+1,0))</f>
        <v>0</v>
      </c>
      <c r="HG105" s="24">
        <f>SUMPRODUCT($B105:$GQ105,INDEX(PLAN_PRODUCCION!$B$4:$GQ$24,COLUMN()-COLUMN($GZ$1)+1,0))</f>
        <v>0</v>
      </c>
      <c r="HH105" s="24">
        <f>SUMPRODUCT($B105:$GQ105,INDEX(PLAN_PRODUCCION!$B$4:$GQ$24,COLUMN()-COLUMN($GZ$1)+1,0))</f>
        <v>0</v>
      </c>
      <c r="HI105" s="24">
        <f>SUMPRODUCT($B105:$GQ105,INDEX(PLAN_PRODUCCION!$B$4:$GQ$24,COLUMN()-COLUMN($GZ$1)+1,0))</f>
        <v>0</v>
      </c>
      <c r="HJ105" s="24">
        <f>SUMPRODUCT($B105:$GQ105,INDEX(PLAN_PRODUCCION!$B$4:$GQ$24,COLUMN()-COLUMN($GZ$1)+1,0))</f>
        <v>0</v>
      </c>
      <c r="HK105" s="24">
        <f>SUMPRODUCT($B105:$GQ105,INDEX(PLAN_PRODUCCION!$B$4:$GQ$24,COLUMN()-COLUMN($GZ$1)+1,0))</f>
        <v>0</v>
      </c>
      <c r="HL105" s="24">
        <f>SUMPRODUCT($B105:$GQ105,INDEX(PLAN_PRODUCCION!$B$4:$GQ$24,COLUMN()-COLUMN($GZ$1)+1,0))</f>
        <v>0</v>
      </c>
      <c r="HM105" s="24">
        <f>SUMPRODUCT($B105:$GQ105,INDEX(PLAN_PRODUCCION!$B$4:$GQ$24,COLUMN()-COLUMN($GZ$1)+1,0))</f>
        <v>0</v>
      </c>
      <c r="HN105" s="24">
        <f>SUMPRODUCT($B105:$GQ105,INDEX(PLAN_PRODUCCION!$B$4:$GQ$24,COLUMN()-COLUMN($GZ$1)+1,0))</f>
        <v>0</v>
      </c>
      <c r="HO105" s="24">
        <f>SUMPRODUCT($B105:$GQ105,INDEX(PLAN_PRODUCCION!$B$4:$GQ$24,COLUMN()-COLUMN($GZ$1)+1,0))</f>
        <v>0</v>
      </c>
      <c r="HP105" s="24">
        <f>SUMPRODUCT($B105:$GQ105,INDEX(PLAN_PRODUCCION!$B$4:$GQ$24,COLUMN()-COLUMN($GZ$1)+1,0))</f>
        <v>0</v>
      </c>
      <c r="HQ105" s="24">
        <f>SUMPRODUCT($B105:$GQ105,INDEX(PLAN_PRODUCCION!$B$4:$GQ$24,COLUMN()-COLUMN($GZ$1)+1,0))</f>
        <v>0</v>
      </c>
      <c r="HR105" s="24">
        <f>SUMPRODUCT($B105:$GQ105,INDEX(PLAN_PRODUCCION!$B$4:$GQ$24,COLUMN()-COLUMN($GZ$1)+1,0))</f>
        <v>0</v>
      </c>
      <c r="HS105" s="24">
        <f>SUMPRODUCT($B105:$GQ105,INDEX(PLAN_PRODUCCION!$B$4:$GQ$24,COLUMN()-COLUMN($GZ$1)+1,0))</f>
        <v>0</v>
      </c>
      <c r="HT105" s="24">
        <f>SUMPRODUCT($B105:$GQ105,INDEX(PLAN_PRODUCCION!$B$4:$GQ$24,COLUMN()-COLUMN($GZ$1)+1,0))</f>
        <v>0</v>
      </c>
      <c r="HU105" s="22"/>
      <c r="HV105" s="25"/>
      <c r="HW105" t="str">
        <f>DIM_BILL[[#This Row],[Tipo]]</f>
        <v>MATERIAL DE EMPAQUE</v>
      </c>
    </row>
    <row r="106" spans="1:231" x14ac:dyDescent="0.3">
      <c r="A106" s="18" t="s">
        <v>1583</v>
      </c>
      <c r="FM106">
        <v>1.03</v>
      </c>
      <c r="GR106" s="18" t="s">
        <v>1584</v>
      </c>
      <c r="GS106" s="18">
        <v>4</v>
      </c>
      <c r="GT106" s="18" t="s">
        <v>1806</v>
      </c>
      <c r="GU106" s="18" t="s">
        <v>1800</v>
      </c>
      <c r="GV106" s="18">
        <f>SUMIF(FACT_A1[cve_prod],DIM_BILL[[#This Row],[CODIGO]],FACT_A1[Existencia])</f>
        <v>0</v>
      </c>
      <c r="GW106" s="18">
        <f>SUMIF(FACT_A2[cve_prod],DIM_BILL[[#This Row],[CODIGO]],FACT_A2[Existencia])</f>
        <v>7200</v>
      </c>
      <c r="GX106" s="18"/>
      <c r="GY106" s="16" t="s">
        <v>2222</v>
      </c>
      <c r="GZ106" s="26">
        <f t="shared" ref="GZ106" si="729">GV106+GW106+GX106+GZ104-GZ105</f>
        <v>7200</v>
      </c>
      <c r="HA106" s="26">
        <f t="shared" ref="HA106" si="730">GZ106+HA104-HA105</f>
        <v>7200</v>
      </c>
      <c r="HB106" s="26">
        <f t="shared" ref="HB106" si="731">HA106+HB104-HB105</f>
        <v>7200</v>
      </c>
      <c r="HC106" s="26">
        <f t="shared" ref="HC106" si="732">HB106+HC104-HC105</f>
        <v>7200</v>
      </c>
      <c r="HD106" s="26">
        <f t="shared" ref="HD106" si="733">HC106+HD104-HD105</f>
        <v>7200</v>
      </c>
      <c r="HE106" s="26">
        <f t="shared" ref="HE106" si="734">HD106+HE104-HE105</f>
        <v>7200</v>
      </c>
      <c r="HF106" s="26">
        <f t="shared" ref="HF106" si="735">HE106+HF104-HF105</f>
        <v>7200</v>
      </c>
      <c r="HG106" s="26">
        <f t="shared" ref="HG106" si="736">HF106+HG104-HG105</f>
        <v>7200</v>
      </c>
      <c r="HH106" s="26">
        <f t="shared" ref="HH106" si="737">HG106+HH104-HH105</f>
        <v>7200</v>
      </c>
      <c r="HI106" s="26">
        <f t="shared" ref="HI106" si="738">HH106+HI104-HI105</f>
        <v>7200</v>
      </c>
      <c r="HJ106" s="26">
        <f t="shared" ref="HJ106" si="739">HI106+HJ104-HJ105</f>
        <v>7200</v>
      </c>
      <c r="HK106" s="26">
        <f t="shared" ref="HK106" si="740">HJ106+HK104-HK105</f>
        <v>7200</v>
      </c>
      <c r="HL106" s="26">
        <f t="shared" ref="HL106" si="741">HK106+HL104-HL105</f>
        <v>7200</v>
      </c>
      <c r="HM106" s="26">
        <f t="shared" ref="HM106" si="742">HL106+HM104-HM105</f>
        <v>7200</v>
      </c>
      <c r="HN106" s="26">
        <f t="shared" ref="HN106" si="743">HM106+HN104-HN105</f>
        <v>7200</v>
      </c>
      <c r="HO106" s="26">
        <f t="shared" ref="HO106" si="744">HN106+HO104-HO105</f>
        <v>7200</v>
      </c>
      <c r="HP106" s="26">
        <f t="shared" ref="HP106" si="745">HO106+HP104-HP105</f>
        <v>7200</v>
      </c>
      <c r="HQ106" s="26">
        <f t="shared" ref="HQ106" si="746">HP106+HQ104-HQ105</f>
        <v>7200</v>
      </c>
      <c r="HR106" s="26">
        <f t="shared" ref="HR106" si="747">HQ106+HR104-HR105</f>
        <v>7200</v>
      </c>
      <c r="HS106" s="26">
        <f t="shared" ref="HS106" si="748">HR106+HS104-HS105</f>
        <v>7200</v>
      </c>
      <c r="HT106" s="26">
        <f t="shared" ref="HT106" si="749">HS106+HT104-HT105</f>
        <v>7200</v>
      </c>
      <c r="HU106" s="22">
        <f t="shared" ref="HU106" si="750">COUNTIF(GZ106:HT106,"&lt;0")</f>
        <v>0</v>
      </c>
      <c r="HV106" s="25"/>
      <c r="HW106" t="str">
        <f>DIM_BILL[[#This Row],[Tipo]]</f>
        <v>MATERIAL DE EMPAQUE</v>
      </c>
    </row>
    <row r="107" spans="1:231" x14ac:dyDescent="0.3">
      <c r="A107" s="17" t="s">
        <v>1218</v>
      </c>
      <c r="DO107">
        <v>3.04E-2</v>
      </c>
      <c r="GR107" s="17" t="s">
        <v>1219</v>
      </c>
      <c r="GS107" s="17">
        <v>4</v>
      </c>
      <c r="GT107" s="17" t="s">
        <v>1807</v>
      </c>
      <c r="GU107" s="17" t="s">
        <v>1800</v>
      </c>
      <c r="GV107" s="17">
        <f>SUMIF(FACT_A1[cve_prod],DIM_BILL[[#This Row],[CODIGO]],FACT_A1[Existencia])</f>
        <v>0</v>
      </c>
      <c r="GW107" s="18">
        <f>SUMIF(FACT_A2[cve_prod],DIM_BILL[[#This Row],[CODIGO]],FACT_A2[Existencia])</f>
        <v>132.25</v>
      </c>
      <c r="GX107" s="17"/>
      <c r="GY107" s="16" t="s">
        <v>2220</v>
      </c>
      <c r="GZ107" s="15">
        <f>SUMIFS(POs[saldo],POs[cve_prod],DIM_BILL[[#This Row],[CODIGO]],POs[status],$GY107,POs[f_ent],GZ$1)</f>
        <v>0</v>
      </c>
      <c r="HA107" s="15">
        <f>SUMIFS(POs[saldo],POs[cve_prod],DIM_BILL[[#This Row],[CODIGO]],POs[status],$GY107,POs[f_ent],HA$1)</f>
        <v>0</v>
      </c>
      <c r="HB107" s="15">
        <f>SUMIFS(POs[saldo],POs[cve_prod],DIM_BILL[[#This Row],[CODIGO]],POs[status],$GY107,POs[f_ent],HB$1)</f>
        <v>0</v>
      </c>
      <c r="HC107" s="15">
        <f>SUMIFS(POs[saldo],POs[cve_prod],DIM_BILL[[#This Row],[CODIGO]],POs[status],$GY107,POs[f_ent],HC$1)</f>
        <v>0</v>
      </c>
      <c r="HD107" s="15">
        <f>SUMIFS(POs[saldo],POs[cve_prod],DIM_BILL[[#This Row],[CODIGO]],POs[status],$GY107,POs[f_ent],HD$1)</f>
        <v>0</v>
      </c>
      <c r="HE107" s="15">
        <f>SUMIFS(POs[saldo],POs[cve_prod],DIM_BILL[[#This Row],[CODIGO]],POs[status],$GY107,POs[f_ent],HE$1)</f>
        <v>0</v>
      </c>
      <c r="HF107" s="15">
        <f>SUMIFS(POs[saldo],POs[cve_prod],DIM_BILL[[#This Row],[CODIGO]],POs[status],$GY107,POs[Semana],WEEKNUM(HF$1))</f>
        <v>0</v>
      </c>
      <c r="HG107" s="15">
        <f>SUMIFS(POs[saldo],POs[cve_prod],DIM_BILL[[#This Row],[CODIGO]],POs[status],$GY107,POs[Semana],WEEKNUM(HG$1))</f>
        <v>0</v>
      </c>
      <c r="HH107" s="15">
        <f>SUMIFS(POs[saldo],POs[cve_prod],DIM_BILL[[#This Row],[CODIGO]],POs[status],$GY107,POs[Semana],WEEKNUM(HH$1))</f>
        <v>0</v>
      </c>
      <c r="HI107" s="15">
        <f>SUMIFS(POs[saldo],POs[cve_prod],DIM_BILL[[#This Row],[CODIGO]],POs[status],$GY107,POs[Semana],WEEKNUM(HI$1))</f>
        <v>0</v>
      </c>
      <c r="HJ107" s="15">
        <f>SUMIFS(POs[saldo],POs[cve_prod],DIM_BILL[[#This Row],[CODIGO]],POs[status],$GY107,POs[Semana],WEEKNUM(HJ$1))</f>
        <v>0</v>
      </c>
      <c r="HK107" s="15">
        <f>SUMIFS(POs[saldo],POs[cve_prod],DIM_BILL[[#This Row],[CODIGO]],POs[status],$GY107,POs[Semana],WEEKNUM(HK$1))</f>
        <v>0</v>
      </c>
      <c r="HL107" s="15">
        <f>SUMIFS(POs[saldo],POs[cve_prod],DIM_BILL[[#This Row],[CODIGO]],POs[status],$GY107,POs[Semana],WEEKNUM(HL$1))</f>
        <v>0</v>
      </c>
      <c r="HM107" s="15">
        <f>SUMIFS(POs[saldo],POs[cve_prod],DIM_BILL[[#This Row],[CODIGO]],POs[status],$GY107,POs[Semana],WEEKNUM(HM$1))</f>
        <v>0</v>
      </c>
      <c r="HN107" s="15">
        <f>SUMIFS(POs[saldo],POs[cve_prod],DIM_BILL[[#This Row],[CODIGO]],POs[status],$GY107,POs[Semana],WEEKNUM(HN$1))</f>
        <v>0</v>
      </c>
      <c r="HO107" s="15">
        <f>SUMIFS(POs[saldo],POs[cve_prod],DIM_BILL[[#This Row],[CODIGO]],POs[status],$GY107,POs[Semana],WEEKNUM(HO$1))</f>
        <v>0</v>
      </c>
      <c r="HP107" s="15">
        <f>SUMIFS(POs[saldo],POs[cve_prod],DIM_BILL[[#This Row],[CODIGO]],POs[status],$GY107,POs[Semana],WEEKNUM(HP$1))</f>
        <v>0</v>
      </c>
      <c r="HQ107" s="15">
        <f>SUMIFS(POs[saldo],POs[cve_prod],DIM_BILL[[#This Row],[CODIGO]],POs[status],$GY107,POs[Semana],WEEKNUM(HQ$1))</f>
        <v>0</v>
      </c>
      <c r="HR107" s="15">
        <f>SUMIFS(POs[saldo],POs[cve_prod],DIM_BILL[[#This Row],[CODIGO]],POs[status],$GY107,POs[Semana],WEEKNUM(HR$1))</f>
        <v>0</v>
      </c>
      <c r="HS107" s="15">
        <f>SUMIFS(POs[saldo],POs[cve_prod],DIM_BILL[[#This Row],[CODIGO]],POs[status],$GY107,POs[Semana],WEEKNUM(HS$1))</f>
        <v>0</v>
      </c>
      <c r="HT107" s="15">
        <f>SUMIFS(POs[saldo],POs[cve_prod],DIM_BILL[[#This Row],[CODIGO]],POs[status],$GY107,POs[Semana],WEEKNUM(HT$1))</f>
        <v>0</v>
      </c>
      <c r="HU107" s="22"/>
      <c r="HV107" s="25"/>
      <c r="HW107" t="str">
        <f>DIM_BILL[[#This Row],[Tipo]]</f>
        <v>MATERIAL DE EMPAQUE</v>
      </c>
    </row>
    <row r="108" spans="1:231" x14ac:dyDescent="0.3">
      <c r="A108" s="17" t="s">
        <v>1218</v>
      </c>
      <c r="DO108">
        <v>3.04E-2</v>
      </c>
      <c r="GR108" s="17" t="s">
        <v>1219</v>
      </c>
      <c r="GS108" s="17">
        <v>4</v>
      </c>
      <c r="GT108" s="17" t="s">
        <v>1807</v>
      </c>
      <c r="GU108" s="17" t="s">
        <v>1800</v>
      </c>
      <c r="GV108" s="17">
        <f>SUMIF(FACT_A1[cve_prod],DIM_BILL[[#This Row],[CODIGO]],FACT_A1[Existencia])</f>
        <v>0</v>
      </c>
      <c r="GW108" s="18">
        <f>SUMIF(FACT_A2[cve_prod],DIM_BILL[[#This Row],[CODIGO]],FACT_A2[Existencia])</f>
        <v>132.25</v>
      </c>
      <c r="GX108" s="17"/>
      <c r="GY108" s="16" t="s">
        <v>2221</v>
      </c>
      <c r="GZ108" s="24">
        <f>SUMPRODUCT($B108:$GQ108,INDEX(PLAN_PRODUCCION!$B$4:$GQ$24,COLUMN()-COLUMN($GZ$1)+1,0))</f>
        <v>0</v>
      </c>
      <c r="HA108" s="24">
        <f>SUMPRODUCT($B108:$GQ108,INDEX(PLAN_PRODUCCION!$B$4:$GQ$24,COLUMN()-COLUMN($GZ$1)+1,0))</f>
        <v>0</v>
      </c>
      <c r="HB108" s="24">
        <f>SUMPRODUCT($B108:$GQ108,INDEX(PLAN_PRODUCCION!$B$4:$GQ$24,COLUMN()-COLUMN($GZ$1)+1,0))</f>
        <v>0</v>
      </c>
      <c r="HC108" s="24">
        <f>SUMPRODUCT($B108:$GQ108,INDEX(PLAN_PRODUCCION!$B$4:$GQ$24,COLUMN()-COLUMN($GZ$1)+1,0))</f>
        <v>0</v>
      </c>
      <c r="HD108" s="24">
        <f>SUMPRODUCT($B108:$GQ108,INDEX(PLAN_PRODUCCION!$B$4:$GQ$24,COLUMN()-COLUMN($GZ$1)+1,0))</f>
        <v>0</v>
      </c>
      <c r="HE108" s="24">
        <f>SUMPRODUCT($B108:$GQ108,INDEX(PLAN_PRODUCCION!$B$4:$GQ$24,COLUMN()-COLUMN($GZ$1)+1,0))</f>
        <v>0</v>
      </c>
      <c r="HF108" s="24">
        <f>SUMPRODUCT($B108:$GQ108,INDEX(PLAN_PRODUCCION!$B$4:$GQ$24,COLUMN()-COLUMN($GZ$1)+1,0))</f>
        <v>0</v>
      </c>
      <c r="HG108" s="24">
        <f>SUMPRODUCT($B108:$GQ108,INDEX(PLAN_PRODUCCION!$B$4:$GQ$24,COLUMN()-COLUMN($GZ$1)+1,0))</f>
        <v>0</v>
      </c>
      <c r="HH108" s="24">
        <f>SUMPRODUCT($B108:$GQ108,INDEX(PLAN_PRODUCCION!$B$4:$GQ$24,COLUMN()-COLUMN($GZ$1)+1,0))</f>
        <v>0</v>
      </c>
      <c r="HI108" s="24">
        <f>SUMPRODUCT($B108:$GQ108,INDEX(PLAN_PRODUCCION!$B$4:$GQ$24,COLUMN()-COLUMN($GZ$1)+1,0))</f>
        <v>0</v>
      </c>
      <c r="HJ108" s="24">
        <f>SUMPRODUCT($B108:$GQ108,INDEX(PLAN_PRODUCCION!$B$4:$GQ$24,COLUMN()-COLUMN($GZ$1)+1,0))</f>
        <v>0</v>
      </c>
      <c r="HK108" s="24">
        <f>SUMPRODUCT($B108:$GQ108,INDEX(PLAN_PRODUCCION!$B$4:$GQ$24,COLUMN()-COLUMN($GZ$1)+1,0))</f>
        <v>0</v>
      </c>
      <c r="HL108" s="24">
        <f>SUMPRODUCT($B108:$GQ108,INDEX(PLAN_PRODUCCION!$B$4:$GQ$24,COLUMN()-COLUMN($GZ$1)+1,0))</f>
        <v>0</v>
      </c>
      <c r="HM108" s="24">
        <f>SUMPRODUCT($B108:$GQ108,INDEX(PLAN_PRODUCCION!$B$4:$GQ$24,COLUMN()-COLUMN($GZ$1)+1,0))</f>
        <v>0</v>
      </c>
      <c r="HN108" s="24">
        <f>SUMPRODUCT($B108:$GQ108,INDEX(PLAN_PRODUCCION!$B$4:$GQ$24,COLUMN()-COLUMN($GZ$1)+1,0))</f>
        <v>0</v>
      </c>
      <c r="HO108" s="24">
        <f>SUMPRODUCT($B108:$GQ108,INDEX(PLAN_PRODUCCION!$B$4:$GQ$24,COLUMN()-COLUMN($GZ$1)+1,0))</f>
        <v>0</v>
      </c>
      <c r="HP108" s="24">
        <f>SUMPRODUCT($B108:$GQ108,INDEX(PLAN_PRODUCCION!$B$4:$GQ$24,COLUMN()-COLUMN($GZ$1)+1,0))</f>
        <v>0</v>
      </c>
      <c r="HQ108" s="24">
        <f>SUMPRODUCT($B108:$GQ108,INDEX(PLAN_PRODUCCION!$B$4:$GQ$24,COLUMN()-COLUMN($GZ$1)+1,0))</f>
        <v>0</v>
      </c>
      <c r="HR108" s="24">
        <f>SUMPRODUCT($B108:$GQ108,INDEX(PLAN_PRODUCCION!$B$4:$GQ$24,COLUMN()-COLUMN($GZ$1)+1,0))</f>
        <v>0</v>
      </c>
      <c r="HS108" s="24">
        <f>SUMPRODUCT($B108:$GQ108,INDEX(PLAN_PRODUCCION!$B$4:$GQ$24,COLUMN()-COLUMN($GZ$1)+1,0))</f>
        <v>0</v>
      </c>
      <c r="HT108" s="24">
        <f>SUMPRODUCT($B108:$GQ108,INDEX(PLAN_PRODUCCION!$B$4:$GQ$24,COLUMN()-COLUMN($GZ$1)+1,0))</f>
        <v>0</v>
      </c>
      <c r="HU108" s="22"/>
      <c r="HV108" s="25"/>
      <c r="HW108" t="str">
        <f>DIM_BILL[[#This Row],[Tipo]]</f>
        <v>MATERIAL DE EMPAQUE</v>
      </c>
    </row>
    <row r="109" spans="1:231" x14ac:dyDescent="0.3">
      <c r="A109" s="18" t="s">
        <v>1218</v>
      </c>
      <c r="DO109">
        <v>3.04E-2</v>
      </c>
      <c r="GR109" s="18" t="s">
        <v>1219</v>
      </c>
      <c r="GS109" s="18">
        <v>4</v>
      </c>
      <c r="GT109" s="18" t="s">
        <v>1807</v>
      </c>
      <c r="GU109" s="18" t="s">
        <v>1800</v>
      </c>
      <c r="GV109" s="18">
        <f>SUMIF(FACT_A1[cve_prod],DIM_BILL[[#This Row],[CODIGO]],FACT_A1[Existencia])</f>
        <v>0</v>
      </c>
      <c r="GW109" s="18">
        <f>SUMIF(FACT_A2[cve_prod],DIM_BILL[[#This Row],[CODIGO]],FACT_A2[Existencia])</f>
        <v>132.25</v>
      </c>
      <c r="GX109" s="18"/>
      <c r="GY109" s="16" t="s">
        <v>2222</v>
      </c>
      <c r="GZ109" s="26">
        <f t="shared" ref="GZ109" si="751">GV109+GW109+GX109+GZ107-GZ108</f>
        <v>132.25</v>
      </c>
      <c r="HA109" s="26">
        <f t="shared" ref="HA109" si="752">GZ109+HA107-HA108</f>
        <v>132.25</v>
      </c>
      <c r="HB109" s="26">
        <f t="shared" ref="HB109" si="753">HA109+HB107-HB108</f>
        <v>132.25</v>
      </c>
      <c r="HC109" s="26">
        <f t="shared" ref="HC109" si="754">HB109+HC107-HC108</f>
        <v>132.25</v>
      </c>
      <c r="HD109" s="26">
        <f t="shared" ref="HD109" si="755">HC109+HD107-HD108</f>
        <v>132.25</v>
      </c>
      <c r="HE109" s="26">
        <f t="shared" ref="HE109" si="756">HD109+HE107-HE108</f>
        <v>132.25</v>
      </c>
      <c r="HF109" s="26">
        <f t="shared" ref="HF109" si="757">HE109+HF107-HF108</f>
        <v>132.25</v>
      </c>
      <c r="HG109" s="26">
        <f t="shared" ref="HG109" si="758">HF109+HG107-HG108</f>
        <v>132.25</v>
      </c>
      <c r="HH109" s="26">
        <f t="shared" ref="HH109" si="759">HG109+HH107-HH108</f>
        <v>132.25</v>
      </c>
      <c r="HI109" s="26">
        <f t="shared" ref="HI109" si="760">HH109+HI107-HI108</f>
        <v>132.25</v>
      </c>
      <c r="HJ109" s="26">
        <f t="shared" ref="HJ109" si="761">HI109+HJ107-HJ108</f>
        <v>132.25</v>
      </c>
      <c r="HK109" s="26">
        <f t="shared" ref="HK109" si="762">HJ109+HK107-HK108</f>
        <v>132.25</v>
      </c>
      <c r="HL109" s="26">
        <f t="shared" ref="HL109" si="763">HK109+HL107-HL108</f>
        <v>132.25</v>
      </c>
      <c r="HM109" s="26">
        <f t="shared" ref="HM109" si="764">HL109+HM107-HM108</f>
        <v>132.25</v>
      </c>
      <c r="HN109" s="26">
        <f t="shared" ref="HN109" si="765">HM109+HN107-HN108</f>
        <v>132.25</v>
      </c>
      <c r="HO109" s="26">
        <f t="shared" ref="HO109" si="766">HN109+HO107-HO108</f>
        <v>132.25</v>
      </c>
      <c r="HP109" s="26">
        <f t="shared" ref="HP109" si="767">HO109+HP107-HP108</f>
        <v>132.25</v>
      </c>
      <c r="HQ109" s="26">
        <f t="shared" ref="HQ109" si="768">HP109+HQ107-HQ108</f>
        <v>132.25</v>
      </c>
      <c r="HR109" s="26">
        <f t="shared" ref="HR109" si="769">HQ109+HR107-HR108</f>
        <v>132.25</v>
      </c>
      <c r="HS109" s="26">
        <f t="shared" ref="HS109" si="770">HR109+HS107-HS108</f>
        <v>132.25</v>
      </c>
      <c r="HT109" s="26">
        <f t="shared" ref="HT109" si="771">HS109+HT107-HT108</f>
        <v>132.25</v>
      </c>
      <c r="HU109" s="22">
        <f t="shared" ref="HU109" si="772">COUNTIF(GZ109:HT109,"&lt;0")</f>
        <v>0</v>
      </c>
      <c r="HV109" s="25"/>
      <c r="HW109" t="str">
        <f>DIM_BILL[[#This Row],[Tipo]]</f>
        <v>MATERIAL DE EMPAQUE</v>
      </c>
    </row>
    <row r="110" spans="1:231" x14ac:dyDescent="0.3">
      <c r="A110" s="17" t="s">
        <v>135</v>
      </c>
      <c r="F110">
        <v>3.7131578947368418E-2</v>
      </c>
      <c r="G110">
        <v>1.125E-2</v>
      </c>
      <c r="H110">
        <v>8.0319999999999992E-3</v>
      </c>
      <c r="P110">
        <v>3.5700000000000003E-3</v>
      </c>
      <c r="Q110">
        <v>1.785022222222222E-3</v>
      </c>
      <c r="U110">
        <v>1.35E-2</v>
      </c>
      <c r="AB110">
        <v>3.5699999999999998E-3</v>
      </c>
      <c r="AC110">
        <v>8.1666666666666658E-3</v>
      </c>
      <c r="AE110">
        <v>8.8433999999999995E-3</v>
      </c>
      <c r="AF110">
        <v>1.7544000000000001E-3</v>
      </c>
      <c r="AW110">
        <v>7.8799999999999999E-3</v>
      </c>
      <c r="AX110">
        <v>1.1590000000000001E-3</v>
      </c>
      <c r="FH110">
        <v>1.8668888888888891E-2</v>
      </c>
      <c r="FU110">
        <v>2.4299999999999999E-3</v>
      </c>
      <c r="GG110">
        <v>7.7333333333333325E-3</v>
      </c>
      <c r="GR110" s="17" t="s">
        <v>136</v>
      </c>
      <c r="GS110" s="17">
        <v>2</v>
      </c>
      <c r="GT110" s="17" t="s">
        <v>1808</v>
      </c>
      <c r="GU110" s="17" t="s">
        <v>1800</v>
      </c>
      <c r="GV110" s="17">
        <f>SUMIF(FACT_A1[cve_prod],DIM_BILL[[#This Row],[CODIGO]],FACT_A1[Existencia])</f>
        <v>0</v>
      </c>
      <c r="GW110" s="18">
        <f>SUMIF(FACT_A2[cve_prod],DIM_BILL[[#This Row],[CODIGO]],FACT_A2[Existencia])</f>
        <v>24</v>
      </c>
      <c r="GX110" s="17"/>
      <c r="GY110" s="16" t="s">
        <v>2220</v>
      </c>
      <c r="GZ110" s="15">
        <f>SUMIFS(POs[saldo],POs[cve_prod],DIM_BILL[[#This Row],[CODIGO]],POs[status],$GY110,POs[f_ent],GZ$1)</f>
        <v>0</v>
      </c>
      <c r="HA110" s="15">
        <f>SUMIFS(POs[saldo],POs[cve_prod],DIM_BILL[[#This Row],[CODIGO]],POs[status],$GY110,POs[f_ent],HA$1)</f>
        <v>0</v>
      </c>
      <c r="HB110" s="15">
        <f>SUMIFS(POs[saldo],POs[cve_prod],DIM_BILL[[#This Row],[CODIGO]],POs[status],$GY110,POs[f_ent],HB$1)</f>
        <v>0</v>
      </c>
      <c r="HC110" s="15">
        <f>SUMIFS(POs[saldo],POs[cve_prod],DIM_BILL[[#This Row],[CODIGO]],POs[status],$GY110,POs[f_ent],HC$1)</f>
        <v>0</v>
      </c>
      <c r="HD110" s="15">
        <f>SUMIFS(POs[saldo],POs[cve_prod],DIM_BILL[[#This Row],[CODIGO]],POs[status],$GY110,POs[f_ent],HD$1)</f>
        <v>0</v>
      </c>
      <c r="HE110" s="15">
        <f>SUMIFS(POs[saldo],POs[cve_prod],DIM_BILL[[#This Row],[CODIGO]],POs[status],$GY110,POs[f_ent],HE$1)</f>
        <v>0</v>
      </c>
      <c r="HF110" s="15">
        <f>SUMIFS(POs[saldo],POs[cve_prod],DIM_BILL[[#This Row],[CODIGO]],POs[status],$GY110,POs[Semana],WEEKNUM(HF$1))</f>
        <v>0</v>
      </c>
      <c r="HG110" s="15">
        <f>SUMIFS(POs[saldo],POs[cve_prod],DIM_BILL[[#This Row],[CODIGO]],POs[status],$GY110,POs[Semana],WEEKNUM(HG$1))</f>
        <v>0</v>
      </c>
      <c r="HH110" s="15">
        <f>SUMIFS(POs[saldo],POs[cve_prod],DIM_BILL[[#This Row],[CODIGO]],POs[status],$GY110,POs[Semana],WEEKNUM(HH$1))</f>
        <v>0</v>
      </c>
      <c r="HI110" s="15">
        <f>SUMIFS(POs[saldo],POs[cve_prod],DIM_BILL[[#This Row],[CODIGO]],POs[status],$GY110,POs[Semana],WEEKNUM(HI$1))</f>
        <v>0</v>
      </c>
      <c r="HJ110" s="15">
        <f>SUMIFS(POs[saldo],POs[cve_prod],DIM_BILL[[#This Row],[CODIGO]],POs[status],$GY110,POs[Semana],WEEKNUM(HJ$1))</f>
        <v>0</v>
      </c>
      <c r="HK110" s="15">
        <f>SUMIFS(POs[saldo],POs[cve_prod],DIM_BILL[[#This Row],[CODIGO]],POs[status],$GY110,POs[Semana],WEEKNUM(HK$1))</f>
        <v>0</v>
      </c>
      <c r="HL110" s="15">
        <f>SUMIFS(POs[saldo],POs[cve_prod],DIM_BILL[[#This Row],[CODIGO]],POs[status],$GY110,POs[Semana],WEEKNUM(HL$1))</f>
        <v>0</v>
      </c>
      <c r="HM110" s="15">
        <f>SUMIFS(POs[saldo],POs[cve_prod],DIM_BILL[[#This Row],[CODIGO]],POs[status],$GY110,POs[Semana],WEEKNUM(HM$1))</f>
        <v>0</v>
      </c>
      <c r="HN110" s="15">
        <f>SUMIFS(POs[saldo],POs[cve_prod],DIM_BILL[[#This Row],[CODIGO]],POs[status],$GY110,POs[Semana],WEEKNUM(HN$1))</f>
        <v>0</v>
      </c>
      <c r="HO110" s="15">
        <f>SUMIFS(POs[saldo],POs[cve_prod],DIM_BILL[[#This Row],[CODIGO]],POs[status],$GY110,POs[Semana],WEEKNUM(HO$1))</f>
        <v>0</v>
      </c>
      <c r="HP110" s="15">
        <f>SUMIFS(POs[saldo],POs[cve_prod],DIM_BILL[[#This Row],[CODIGO]],POs[status],$GY110,POs[Semana],WEEKNUM(HP$1))</f>
        <v>0</v>
      </c>
      <c r="HQ110" s="15">
        <f>SUMIFS(POs[saldo],POs[cve_prod],DIM_BILL[[#This Row],[CODIGO]],POs[status],$GY110,POs[Semana],WEEKNUM(HQ$1))</f>
        <v>0</v>
      </c>
      <c r="HR110" s="15">
        <f>SUMIFS(POs[saldo],POs[cve_prod],DIM_BILL[[#This Row],[CODIGO]],POs[status],$GY110,POs[Semana],WEEKNUM(HR$1))</f>
        <v>0</v>
      </c>
      <c r="HS110" s="15">
        <f>SUMIFS(POs[saldo],POs[cve_prod],DIM_BILL[[#This Row],[CODIGO]],POs[status],$GY110,POs[Semana],WEEKNUM(HS$1))</f>
        <v>0</v>
      </c>
      <c r="HT110" s="15">
        <f>SUMIFS(POs[saldo],POs[cve_prod],DIM_BILL[[#This Row],[CODIGO]],POs[status],$GY110,POs[Semana],WEEKNUM(HT$1))</f>
        <v>0</v>
      </c>
      <c r="HU110" s="22"/>
      <c r="HV110" s="25"/>
      <c r="HW110" t="str">
        <f>DIM_BILL[[#This Row],[Tipo]]</f>
        <v>MATERIAL DE EMPAQUE</v>
      </c>
    </row>
    <row r="111" spans="1:231" x14ac:dyDescent="0.3">
      <c r="A111" s="17" t="s">
        <v>135</v>
      </c>
      <c r="F111">
        <v>3.7131578947368418E-2</v>
      </c>
      <c r="G111">
        <v>1.125E-2</v>
      </c>
      <c r="H111">
        <v>8.0319999999999992E-3</v>
      </c>
      <c r="P111">
        <v>3.5700000000000003E-3</v>
      </c>
      <c r="Q111">
        <v>1.785022222222222E-3</v>
      </c>
      <c r="U111">
        <v>1.35E-2</v>
      </c>
      <c r="AB111">
        <v>3.5699999999999998E-3</v>
      </c>
      <c r="AC111">
        <v>8.1666666666666658E-3</v>
      </c>
      <c r="AE111">
        <v>8.8433999999999995E-3</v>
      </c>
      <c r="AF111">
        <v>1.7544000000000001E-3</v>
      </c>
      <c r="AW111">
        <v>7.8799999999999999E-3</v>
      </c>
      <c r="AX111">
        <v>1.1590000000000001E-3</v>
      </c>
      <c r="FH111">
        <v>1.8668888888888891E-2</v>
      </c>
      <c r="FU111">
        <v>2.4299999999999999E-3</v>
      </c>
      <c r="GG111">
        <v>7.7333333333333325E-3</v>
      </c>
      <c r="GR111" s="17" t="s">
        <v>136</v>
      </c>
      <c r="GS111" s="17">
        <v>2</v>
      </c>
      <c r="GT111" s="17" t="s">
        <v>1808</v>
      </c>
      <c r="GU111" s="17" t="s">
        <v>1800</v>
      </c>
      <c r="GV111" s="17">
        <f>SUMIF(FACT_A1[cve_prod],DIM_BILL[[#This Row],[CODIGO]],FACT_A1[Existencia])</f>
        <v>0</v>
      </c>
      <c r="GW111" s="18">
        <f>SUMIF(FACT_A2[cve_prod],DIM_BILL[[#This Row],[CODIGO]],FACT_A2[Existencia])</f>
        <v>24</v>
      </c>
      <c r="GX111" s="17"/>
      <c r="GY111" s="16" t="s">
        <v>2221</v>
      </c>
      <c r="GZ111" s="24">
        <f>SUMPRODUCT($B111:$GQ111,INDEX(PLAN_PRODUCCION!$B$4:$GQ$24,COLUMN()-COLUMN($GZ$1)+1,0))</f>
        <v>557.03179999999998</v>
      </c>
      <c r="HA111" s="24">
        <f>SUMPRODUCT($B111:$GQ111,INDEX(PLAN_PRODUCCION!$B$4:$GQ$24,COLUMN()-COLUMN($GZ$1)+1,0))</f>
        <v>0</v>
      </c>
      <c r="HB111" s="24">
        <f>SUMPRODUCT($B111:$GQ111,INDEX(PLAN_PRODUCCION!$B$4:$GQ$24,COLUMN()-COLUMN($GZ$1)+1,0))</f>
        <v>0</v>
      </c>
      <c r="HC111" s="24">
        <f>SUMPRODUCT($B111:$GQ111,INDEX(PLAN_PRODUCCION!$B$4:$GQ$24,COLUMN()-COLUMN($GZ$1)+1,0))</f>
        <v>0</v>
      </c>
      <c r="HD111" s="24">
        <f>SUMPRODUCT($B111:$GQ111,INDEX(PLAN_PRODUCCION!$B$4:$GQ$24,COLUMN()-COLUMN($GZ$1)+1,0))</f>
        <v>0</v>
      </c>
      <c r="HE111" s="24">
        <f>SUMPRODUCT($B111:$GQ111,INDEX(PLAN_PRODUCCION!$B$4:$GQ$24,COLUMN()-COLUMN($GZ$1)+1,0))</f>
        <v>0</v>
      </c>
      <c r="HF111" s="24">
        <f>SUMPRODUCT($B111:$GQ111,INDEX(PLAN_PRODUCCION!$B$4:$GQ$24,COLUMN()-COLUMN($GZ$1)+1,0))</f>
        <v>0</v>
      </c>
      <c r="HG111" s="24">
        <f>SUMPRODUCT($B111:$GQ111,INDEX(PLAN_PRODUCCION!$B$4:$GQ$24,COLUMN()-COLUMN($GZ$1)+1,0))</f>
        <v>0</v>
      </c>
      <c r="HH111" s="24">
        <f>SUMPRODUCT($B111:$GQ111,INDEX(PLAN_PRODUCCION!$B$4:$GQ$24,COLUMN()-COLUMN($GZ$1)+1,0))</f>
        <v>0</v>
      </c>
      <c r="HI111" s="24">
        <f>SUMPRODUCT($B111:$GQ111,INDEX(PLAN_PRODUCCION!$B$4:$GQ$24,COLUMN()-COLUMN($GZ$1)+1,0))</f>
        <v>0</v>
      </c>
      <c r="HJ111" s="24">
        <f>SUMPRODUCT($B111:$GQ111,INDEX(PLAN_PRODUCCION!$B$4:$GQ$24,COLUMN()-COLUMN($GZ$1)+1,0))</f>
        <v>0</v>
      </c>
      <c r="HK111" s="24">
        <f>SUMPRODUCT($B111:$GQ111,INDEX(PLAN_PRODUCCION!$B$4:$GQ$24,COLUMN()-COLUMN($GZ$1)+1,0))</f>
        <v>0</v>
      </c>
      <c r="HL111" s="24">
        <f>SUMPRODUCT($B111:$GQ111,INDEX(PLAN_PRODUCCION!$B$4:$GQ$24,COLUMN()-COLUMN($GZ$1)+1,0))</f>
        <v>0</v>
      </c>
      <c r="HM111" s="24">
        <f>SUMPRODUCT($B111:$GQ111,INDEX(PLAN_PRODUCCION!$B$4:$GQ$24,COLUMN()-COLUMN($GZ$1)+1,0))</f>
        <v>0</v>
      </c>
      <c r="HN111" s="24">
        <f>SUMPRODUCT($B111:$GQ111,INDEX(PLAN_PRODUCCION!$B$4:$GQ$24,COLUMN()-COLUMN($GZ$1)+1,0))</f>
        <v>0</v>
      </c>
      <c r="HO111" s="24">
        <f>SUMPRODUCT($B111:$GQ111,INDEX(PLAN_PRODUCCION!$B$4:$GQ$24,COLUMN()-COLUMN($GZ$1)+1,0))</f>
        <v>0</v>
      </c>
      <c r="HP111" s="24">
        <f>SUMPRODUCT($B111:$GQ111,INDEX(PLAN_PRODUCCION!$B$4:$GQ$24,COLUMN()-COLUMN($GZ$1)+1,0))</f>
        <v>0</v>
      </c>
      <c r="HQ111" s="24">
        <f>SUMPRODUCT($B111:$GQ111,INDEX(PLAN_PRODUCCION!$B$4:$GQ$24,COLUMN()-COLUMN($GZ$1)+1,0))</f>
        <v>0</v>
      </c>
      <c r="HR111" s="24">
        <f>SUMPRODUCT($B111:$GQ111,INDEX(PLAN_PRODUCCION!$B$4:$GQ$24,COLUMN()-COLUMN($GZ$1)+1,0))</f>
        <v>0</v>
      </c>
      <c r="HS111" s="24">
        <f>SUMPRODUCT($B111:$GQ111,INDEX(PLAN_PRODUCCION!$B$4:$GQ$24,COLUMN()-COLUMN($GZ$1)+1,0))</f>
        <v>0</v>
      </c>
      <c r="HT111" s="24">
        <f>SUMPRODUCT($B111:$GQ111,INDEX(PLAN_PRODUCCION!$B$4:$GQ$24,COLUMN()-COLUMN($GZ$1)+1,0))</f>
        <v>0</v>
      </c>
      <c r="HU111" s="22"/>
      <c r="HV111" s="25"/>
      <c r="HW111" t="str">
        <f>DIM_BILL[[#This Row],[Tipo]]</f>
        <v>MATERIAL DE EMPAQUE</v>
      </c>
    </row>
    <row r="112" spans="1:231" x14ac:dyDescent="0.3">
      <c r="A112" s="18" t="s">
        <v>135</v>
      </c>
      <c r="F112">
        <v>3.7131578947368418E-2</v>
      </c>
      <c r="G112">
        <v>1.125E-2</v>
      </c>
      <c r="H112">
        <v>8.0319999999999992E-3</v>
      </c>
      <c r="P112">
        <v>3.5700000000000003E-3</v>
      </c>
      <c r="Q112">
        <v>1.785022222222222E-3</v>
      </c>
      <c r="U112">
        <v>1.35E-2</v>
      </c>
      <c r="AB112">
        <v>3.5699999999999998E-3</v>
      </c>
      <c r="AC112">
        <v>8.1666666666666658E-3</v>
      </c>
      <c r="AE112">
        <v>8.8433999999999995E-3</v>
      </c>
      <c r="AF112">
        <v>1.7544000000000001E-3</v>
      </c>
      <c r="AW112">
        <v>7.8799999999999999E-3</v>
      </c>
      <c r="AX112">
        <v>1.1590000000000001E-3</v>
      </c>
      <c r="FH112">
        <v>1.8668888888888891E-2</v>
      </c>
      <c r="FU112">
        <v>2.4299999999999999E-3</v>
      </c>
      <c r="GG112">
        <v>7.7333333333333325E-3</v>
      </c>
      <c r="GR112" s="18" t="s">
        <v>136</v>
      </c>
      <c r="GS112" s="18">
        <v>2</v>
      </c>
      <c r="GT112" s="18" t="s">
        <v>1808</v>
      </c>
      <c r="GU112" s="18" t="s">
        <v>1800</v>
      </c>
      <c r="GV112" s="18">
        <f>SUMIF(FACT_A1[cve_prod],DIM_BILL[[#This Row],[CODIGO]],FACT_A1[Existencia])</f>
        <v>0</v>
      </c>
      <c r="GW112" s="18">
        <f>SUMIF(FACT_A2[cve_prod],DIM_BILL[[#This Row],[CODIGO]],FACT_A2[Existencia])</f>
        <v>24</v>
      </c>
      <c r="GX112" s="18"/>
      <c r="GY112" s="16" t="s">
        <v>2222</v>
      </c>
      <c r="GZ112" s="26">
        <f t="shared" ref="GZ112" si="773">GV112+GW112+GX112+GZ110-GZ111</f>
        <v>-533.03179999999998</v>
      </c>
      <c r="HA112" s="26">
        <f t="shared" ref="HA112" si="774">GZ112+HA110-HA111</f>
        <v>-533.03179999999998</v>
      </c>
      <c r="HB112" s="26">
        <f t="shared" ref="HB112" si="775">HA112+HB110-HB111</f>
        <v>-533.03179999999998</v>
      </c>
      <c r="HC112" s="26">
        <f t="shared" ref="HC112" si="776">HB112+HC110-HC111</f>
        <v>-533.03179999999998</v>
      </c>
      <c r="HD112" s="26">
        <f t="shared" ref="HD112" si="777">HC112+HD110-HD111</f>
        <v>-533.03179999999998</v>
      </c>
      <c r="HE112" s="26">
        <f t="shared" ref="HE112" si="778">HD112+HE110-HE111</f>
        <v>-533.03179999999998</v>
      </c>
      <c r="HF112" s="26">
        <f t="shared" ref="HF112" si="779">HE112+HF110-HF111</f>
        <v>-533.03179999999998</v>
      </c>
      <c r="HG112" s="26">
        <f t="shared" ref="HG112" si="780">HF112+HG110-HG111</f>
        <v>-533.03179999999998</v>
      </c>
      <c r="HH112" s="26">
        <f t="shared" ref="HH112" si="781">HG112+HH110-HH111</f>
        <v>-533.03179999999998</v>
      </c>
      <c r="HI112" s="26">
        <f t="shared" ref="HI112" si="782">HH112+HI110-HI111</f>
        <v>-533.03179999999998</v>
      </c>
      <c r="HJ112" s="26">
        <f t="shared" ref="HJ112" si="783">HI112+HJ110-HJ111</f>
        <v>-533.03179999999998</v>
      </c>
      <c r="HK112" s="26">
        <f t="shared" ref="HK112" si="784">HJ112+HK110-HK111</f>
        <v>-533.03179999999998</v>
      </c>
      <c r="HL112" s="26">
        <f t="shared" ref="HL112" si="785">HK112+HL110-HL111</f>
        <v>-533.03179999999998</v>
      </c>
      <c r="HM112" s="26">
        <f t="shared" ref="HM112" si="786">HL112+HM110-HM111</f>
        <v>-533.03179999999998</v>
      </c>
      <c r="HN112" s="26">
        <f t="shared" ref="HN112" si="787">HM112+HN110-HN111</f>
        <v>-533.03179999999998</v>
      </c>
      <c r="HO112" s="26">
        <f t="shared" ref="HO112" si="788">HN112+HO110-HO111</f>
        <v>-533.03179999999998</v>
      </c>
      <c r="HP112" s="26">
        <f t="shared" ref="HP112" si="789">HO112+HP110-HP111</f>
        <v>-533.03179999999998</v>
      </c>
      <c r="HQ112" s="26">
        <f t="shared" ref="HQ112" si="790">HP112+HQ110-HQ111</f>
        <v>-533.03179999999998</v>
      </c>
      <c r="HR112" s="26">
        <f t="shared" ref="HR112" si="791">HQ112+HR110-HR111</f>
        <v>-533.03179999999998</v>
      </c>
      <c r="HS112" s="26">
        <f t="shared" ref="HS112" si="792">HR112+HS110-HS111</f>
        <v>-533.03179999999998</v>
      </c>
      <c r="HT112" s="26">
        <f t="shared" ref="HT112" si="793">HS112+HT110-HT111</f>
        <v>-533.03179999999998</v>
      </c>
      <c r="HU112" s="22">
        <f t="shared" ref="HU112" si="794">COUNTIF(GZ112:HT112,"&lt;0")</f>
        <v>21</v>
      </c>
      <c r="HV112" s="25"/>
      <c r="HW112" t="str">
        <f>DIM_BILL[[#This Row],[Tipo]]</f>
        <v>MATERIAL DE EMPAQUE</v>
      </c>
    </row>
    <row r="113" spans="1:231" x14ac:dyDescent="0.3">
      <c r="A113" s="17" t="s">
        <v>21</v>
      </c>
      <c r="B113">
        <v>1.03</v>
      </c>
      <c r="D113">
        <v>1.03</v>
      </c>
      <c r="E113">
        <v>1</v>
      </c>
      <c r="I113">
        <v>1.03</v>
      </c>
      <c r="J113">
        <v>1.03</v>
      </c>
      <c r="K113">
        <v>1.05</v>
      </c>
      <c r="L113">
        <v>1.03</v>
      </c>
      <c r="M113">
        <v>1.03</v>
      </c>
      <c r="N113">
        <v>1</v>
      </c>
      <c r="O113">
        <v>1</v>
      </c>
      <c r="R113">
        <v>1</v>
      </c>
      <c r="S113">
        <v>1.05</v>
      </c>
      <c r="T113">
        <v>1.03</v>
      </c>
      <c r="V113">
        <v>1.03</v>
      </c>
      <c r="W113">
        <v>1.03</v>
      </c>
      <c r="X113">
        <v>1.03</v>
      </c>
      <c r="Y113">
        <v>0.5</v>
      </c>
      <c r="Z113">
        <v>1.05</v>
      </c>
      <c r="AA113">
        <v>1.05</v>
      </c>
      <c r="AD113">
        <v>1.03</v>
      </c>
      <c r="AG113">
        <v>1</v>
      </c>
      <c r="AH113">
        <v>1.0101492537313432</v>
      </c>
      <c r="AI113">
        <v>1.01</v>
      </c>
      <c r="AJ113">
        <v>1</v>
      </c>
      <c r="AK113">
        <v>0.33333333333333331</v>
      </c>
      <c r="AL113">
        <v>0.33333333333333331</v>
      </c>
      <c r="AM113">
        <v>1</v>
      </c>
      <c r="AN113">
        <v>1.02</v>
      </c>
      <c r="AO113">
        <v>1.02</v>
      </c>
      <c r="AP113">
        <v>1.03</v>
      </c>
      <c r="AQ113">
        <v>1.0605488850771869</v>
      </c>
      <c r="AR113">
        <v>1.0605488850771869</v>
      </c>
      <c r="AS113">
        <v>1.03</v>
      </c>
      <c r="AT113">
        <v>1.177142857142857</v>
      </c>
      <c r="AU113">
        <v>1.02</v>
      </c>
      <c r="AV113">
        <v>1.03</v>
      </c>
      <c r="AY113">
        <v>1.03</v>
      </c>
      <c r="AZ113">
        <v>1.03</v>
      </c>
      <c r="BA113">
        <v>1.02</v>
      </c>
      <c r="BB113">
        <v>1.02</v>
      </c>
      <c r="BC113">
        <v>1.02</v>
      </c>
      <c r="BD113">
        <v>1.02</v>
      </c>
      <c r="BE113">
        <v>2.06</v>
      </c>
      <c r="BF113">
        <v>1.03</v>
      </c>
      <c r="BG113">
        <v>1.03</v>
      </c>
      <c r="BH113">
        <v>1.03</v>
      </c>
      <c r="BN113">
        <v>1.03</v>
      </c>
      <c r="BO113">
        <v>0.51519999999999999</v>
      </c>
      <c r="BP113">
        <v>1</v>
      </c>
      <c r="BQ113">
        <v>1.04</v>
      </c>
      <c r="BS113">
        <v>1.0305263157894737</v>
      </c>
      <c r="BU113">
        <v>1.01</v>
      </c>
      <c r="BW113">
        <v>1.05</v>
      </c>
      <c r="BY113">
        <v>1.0536000000000001</v>
      </c>
      <c r="BZ113">
        <v>1.05</v>
      </c>
      <c r="CB113">
        <v>2.1</v>
      </c>
      <c r="CE113">
        <v>1.03</v>
      </c>
      <c r="CF113">
        <v>0.41199999999999998</v>
      </c>
      <c r="CK113">
        <v>1.0305263157894737</v>
      </c>
      <c r="CL113">
        <v>1.0305263157894737</v>
      </c>
      <c r="DS113">
        <v>0.92733333333333334</v>
      </c>
      <c r="DU113">
        <v>0.92733333333333334</v>
      </c>
      <c r="DV113">
        <v>0.92733333333333334</v>
      </c>
      <c r="DW113">
        <v>0.92733333333333334</v>
      </c>
      <c r="DZ113">
        <v>0.92733333333333334</v>
      </c>
      <c r="ES113">
        <v>0.33333333333333331</v>
      </c>
      <c r="EU113">
        <v>1</v>
      </c>
      <c r="EV113">
        <v>1.02</v>
      </c>
      <c r="FA113">
        <v>1.05</v>
      </c>
      <c r="FB113">
        <v>0.51500000000000001</v>
      </c>
      <c r="FC113">
        <v>1.03</v>
      </c>
      <c r="FD113">
        <v>1.03</v>
      </c>
      <c r="FE113">
        <v>1.02</v>
      </c>
      <c r="FF113">
        <v>1.02</v>
      </c>
      <c r="FG113">
        <v>1.02</v>
      </c>
      <c r="FI113">
        <v>1.05</v>
      </c>
      <c r="FJ113">
        <v>1.03</v>
      </c>
      <c r="FK113">
        <v>1.02</v>
      </c>
      <c r="FL113">
        <v>1.0300952380952382</v>
      </c>
      <c r="FM113">
        <v>1.03</v>
      </c>
      <c r="FN113">
        <v>1.02</v>
      </c>
      <c r="FT113">
        <v>1.05</v>
      </c>
      <c r="FV113">
        <v>1</v>
      </c>
      <c r="FW113">
        <v>0.33333333333333331</v>
      </c>
      <c r="FY113">
        <v>1.02</v>
      </c>
      <c r="FZ113">
        <v>1.0201020102010201</v>
      </c>
      <c r="GH113">
        <v>1.02</v>
      </c>
      <c r="GI113">
        <v>1.0199490025498725</v>
      </c>
      <c r="GJ113">
        <v>1.0502732240437158</v>
      </c>
      <c r="GL113">
        <v>0.51500000000000001</v>
      </c>
      <c r="GM113">
        <v>0.51500000000000001</v>
      </c>
      <c r="GN113">
        <v>1.0820000000000001</v>
      </c>
      <c r="GO113">
        <v>1.03</v>
      </c>
      <c r="GP113">
        <v>1.9523809523809523</v>
      </c>
      <c r="GQ113">
        <v>1.05</v>
      </c>
      <c r="GR113" s="17" t="s">
        <v>22</v>
      </c>
      <c r="GS113" s="17">
        <v>2</v>
      </c>
      <c r="GT113" s="17" t="s">
        <v>1809</v>
      </c>
      <c r="GU113" s="17" t="s">
        <v>1800</v>
      </c>
      <c r="GV113" s="17">
        <f>SUMIF(FACT_A1[cve_prod],DIM_BILL[[#This Row],[CODIGO]],FACT_A1[Existencia])</f>
        <v>0</v>
      </c>
      <c r="GW113" s="18">
        <f>SUMIF(FACT_A2[cve_prod],DIM_BILL[[#This Row],[CODIGO]],FACT_A2[Existencia])</f>
        <v>196000</v>
      </c>
      <c r="GX113" s="17"/>
      <c r="GY113" s="16" t="s">
        <v>2220</v>
      </c>
      <c r="GZ113" s="15">
        <f>SUMIFS(POs[saldo],POs[cve_prod],DIM_BILL[[#This Row],[CODIGO]],POs[status],$GY113,POs[f_ent],GZ$1)</f>
        <v>0</v>
      </c>
      <c r="HA113" s="15">
        <f>SUMIFS(POs[saldo],POs[cve_prod],DIM_BILL[[#This Row],[CODIGO]],POs[status],$GY113,POs[f_ent],HA$1)</f>
        <v>0</v>
      </c>
      <c r="HB113" s="15">
        <f>SUMIFS(POs[saldo],POs[cve_prod],DIM_BILL[[#This Row],[CODIGO]],POs[status],$GY113,POs[f_ent],HB$1)</f>
        <v>0</v>
      </c>
      <c r="HC113" s="15">
        <f>SUMIFS(POs[saldo],POs[cve_prod],DIM_BILL[[#This Row],[CODIGO]],POs[status],$GY113,POs[f_ent],HC$1)</f>
        <v>0</v>
      </c>
      <c r="HD113" s="15">
        <f>SUMIFS(POs[saldo],POs[cve_prod],DIM_BILL[[#This Row],[CODIGO]],POs[status],$GY113,POs[f_ent],HD$1)</f>
        <v>0</v>
      </c>
      <c r="HE113" s="15">
        <f>SUMIFS(POs[saldo],POs[cve_prod],DIM_BILL[[#This Row],[CODIGO]],POs[status],$GY113,POs[f_ent],HE$1)</f>
        <v>0</v>
      </c>
      <c r="HF113" s="15">
        <f>SUMIFS(POs[saldo],POs[cve_prod],DIM_BILL[[#This Row],[CODIGO]],POs[status],$GY113,POs[Semana],WEEKNUM(HF$1))</f>
        <v>0</v>
      </c>
      <c r="HG113" s="15">
        <f>SUMIFS(POs[saldo],POs[cve_prod],DIM_BILL[[#This Row],[CODIGO]],POs[status],$GY113,POs[Semana],WEEKNUM(HG$1))</f>
        <v>0</v>
      </c>
      <c r="HH113" s="15">
        <f>SUMIFS(POs[saldo],POs[cve_prod],DIM_BILL[[#This Row],[CODIGO]],POs[status],$GY113,POs[Semana],WEEKNUM(HH$1))</f>
        <v>0</v>
      </c>
      <c r="HI113" s="15">
        <f>SUMIFS(POs[saldo],POs[cve_prod],DIM_BILL[[#This Row],[CODIGO]],POs[status],$GY113,POs[Semana],WEEKNUM(HI$1))</f>
        <v>0</v>
      </c>
      <c r="HJ113" s="15">
        <f>SUMIFS(POs[saldo],POs[cve_prod],DIM_BILL[[#This Row],[CODIGO]],POs[status],$GY113,POs[Semana],WEEKNUM(HJ$1))</f>
        <v>0</v>
      </c>
      <c r="HK113" s="15">
        <f>SUMIFS(POs[saldo],POs[cve_prod],DIM_BILL[[#This Row],[CODIGO]],POs[status],$GY113,POs[Semana],WEEKNUM(HK$1))</f>
        <v>0</v>
      </c>
      <c r="HL113" s="15">
        <f>SUMIFS(POs[saldo],POs[cve_prod],DIM_BILL[[#This Row],[CODIGO]],POs[status],$GY113,POs[Semana],WEEKNUM(HL$1))</f>
        <v>0</v>
      </c>
      <c r="HM113" s="15">
        <f>SUMIFS(POs[saldo],POs[cve_prod],DIM_BILL[[#This Row],[CODIGO]],POs[status],$GY113,POs[Semana],WEEKNUM(HM$1))</f>
        <v>0</v>
      </c>
      <c r="HN113" s="15">
        <f>SUMIFS(POs[saldo],POs[cve_prod],DIM_BILL[[#This Row],[CODIGO]],POs[status],$GY113,POs[Semana],WEEKNUM(HN$1))</f>
        <v>0</v>
      </c>
      <c r="HO113" s="15">
        <f>SUMIFS(POs[saldo],POs[cve_prod],DIM_BILL[[#This Row],[CODIGO]],POs[status],$GY113,POs[Semana],WEEKNUM(HO$1))</f>
        <v>0</v>
      </c>
      <c r="HP113" s="15">
        <f>SUMIFS(POs[saldo],POs[cve_prod],DIM_BILL[[#This Row],[CODIGO]],POs[status],$GY113,POs[Semana],WEEKNUM(HP$1))</f>
        <v>0</v>
      </c>
      <c r="HQ113" s="15">
        <f>SUMIFS(POs[saldo],POs[cve_prod],DIM_BILL[[#This Row],[CODIGO]],POs[status],$GY113,POs[Semana],WEEKNUM(HQ$1))</f>
        <v>0</v>
      </c>
      <c r="HR113" s="15">
        <f>SUMIFS(POs[saldo],POs[cve_prod],DIM_BILL[[#This Row],[CODIGO]],POs[status],$GY113,POs[Semana],WEEKNUM(HR$1))</f>
        <v>0</v>
      </c>
      <c r="HS113" s="15">
        <f>SUMIFS(POs[saldo],POs[cve_prod],DIM_BILL[[#This Row],[CODIGO]],POs[status],$GY113,POs[Semana],WEEKNUM(HS$1))</f>
        <v>0</v>
      </c>
      <c r="HT113" s="15">
        <f>SUMIFS(POs[saldo],POs[cve_prod],DIM_BILL[[#This Row],[CODIGO]],POs[status],$GY113,POs[Semana],WEEKNUM(HT$1))</f>
        <v>0</v>
      </c>
      <c r="HU113" s="22"/>
      <c r="HV113" s="25"/>
      <c r="HW113" t="str">
        <f>DIM_BILL[[#This Row],[Tipo]]</f>
        <v>MATERIAL DE EMPAQUE</v>
      </c>
    </row>
    <row r="114" spans="1:231" x14ac:dyDescent="0.3">
      <c r="A114" s="17" t="s">
        <v>21</v>
      </c>
      <c r="B114">
        <v>1.03</v>
      </c>
      <c r="D114">
        <v>1.03</v>
      </c>
      <c r="E114">
        <v>1</v>
      </c>
      <c r="I114">
        <v>1.03</v>
      </c>
      <c r="J114">
        <v>1.03</v>
      </c>
      <c r="K114">
        <v>1.05</v>
      </c>
      <c r="L114">
        <v>1.03</v>
      </c>
      <c r="M114">
        <v>1.03</v>
      </c>
      <c r="N114">
        <v>1</v>
      </c>
      <c r="O114">
        <v>1</v>
      </c>
      <c r="R114">
        <v>1</v>
      </c>
      <c r="S114">
        <v>1.05</v>
      </c>
      <c r="T114">
        <v>1.03</v>
      </c>
      <c r="V114">
        <v>1.03</v>
      </c>
      <c r="W114">
        <v>1.03</v>
      </c>
      <c r="X114">
        <v>1.03</v>
      </c>
      <c r="Y114">
        <v>0.5</v>
      </c>
      <c r="Z114">
        <v>1.05</v>
      </c>
      <c r="AA114">
        <v>1.05</v>
      </c>
      <c r="AD114">
        <v>1.03</v>
      </c>
      <c r="AG114">
        <v>1</v>
      </c>
      <c r="AH114">
        <v>1.0101492537313432</v>
      </c>
      <c r="AI114">
        <v>1.01</v>
      </c>
      <c r="AJ114">
        <v>1</v>
      </c>
      <c r="AK114">
        <v>0.33333333333333331</v>
      </c>
      <c r="AL114">
        <v>0.33333333333333331</v>
      </c>
      <c r="AM114">
        <v>1</v>
      </c>
      <c r="AN114">
        <v>1.02</v>
      </c>
      <c r="AO114">
        <v>1.02</v>
      </c>
      <c r="AP114">
        <v>1.03</v>
      </c>
      <c r="AQ114">
        <v>1.0605488850771869</v>
      </c>
      <c r="AR114">
        <v>1.0605488850771869</v>
      </c>
      <c r="AS114">
        <v>1.03</v>
      </c>
      <c r="AT114">
        <v>1.177142857142857</v>
      </c>
      <c r="AU114">
        <v>1.02</v>
      </c>
      <c r="AV114">
        <v>1.03</v>
      </c>
      <c r="AY114">
        <v>1.03</v>
      </c>
      <c r="AZ114">
        <v>1.03</v>
      </c>
      <c r="BA114">
        <v>1.02</v>
      </c>
      <c r="BB114">
        <v>1.02</v>
      </c>
      <c r="BC114">
        <v>1.02</v>
      </c>
      <c r="BD114">
        <v>1.02</v>
      </c>
      <c r="BE114">
        <v>2.06</v>
      </c>
      <c r="BF114">
        <v>1.03</v>
      </c>
      <c r="BG114">
        <v>1.03</v>
      </c>
      <c r="BH114">
        <v>1.03</v>
      </c>
      <c r="BN114">
        <v>1.03</v>
      </c>
      <c r="BO114">
        <v>0.51519999999999999</v>
      </c>
      <c r="BP114">
        <v>1</v>
      </c>
      <c r="BQ114">
        <v>1.04</v>
      </c>
      <c r="BS114">
        <v>1.0305263157894737</v>
      </c>
      <c r="BU114">
        <v>1.01</v>
      </c>
      <c r="BW114">
        <v>1.05</v>
      </c>
      <c r="BY114">
        <v>1.0536000000000001</v>
      </c>
      <c r="BZ114">
        <v>1.05</v>
      </c>
      <c r="CB114">
        <v>2.1</v>
      </c>
      <c r="CE114">
        <v>1.03</v>
      </c>
      <c r="CF114">
        <v>0.41199999999999998</v>
      </c>
      <c r="CK114">
        <v>1.0305263157894737</v>
      </c>
      <c r="CL114">
        <v>1.0305263157894737</v>
      </c>
      <c r="DS114">
        <v>0.92733333333333334</v>
      </c>
      <c r="DU114">
        <v>0.92733333333333334</v>
      </c>
      <c r="DV114">
        <v>0.92733333333333334</v>
      </c>
      <c r="DW114">
        <v>0.92733333333333334</v>
      </c>
      <c r="DZ114">
        <v>0.92733333333333334</v>
      </c>
      <c r="ES114">
        <v>0.33333333333333331</v>
      </c>
      <c r="EU114">
        <v>1</v>
      </c>
      <c r="EV114">
        <v>1.02</v>
      </c>
      <c r="FA114">
        <v>1.05</v>
      </c>
      <c r="FB114">
        <v>0.51500000000000001</v>
      </c>
      <c r="FC114">
        <v>1.03</v>
      </c>
      <c r="FD114">
        <v>1.03</v>
      </c>
      <c r="FE114">
        <v>1.02</v>
      </c>
      <c r="FF114">
        <v>1.02</v>
      </c>
      <c r="FG114">
        <v>1.02</v>
      </c>
      <c r="FI114">
        <v>1.05</v>
      </c>
      <c r="FJ114">
        <v>1.03</v>
      </c>
      <c r="FK114">
        <v>1.02</v>
      </c>
      <c r="FL114">
        <v>1.0300952380952382</v>
      </c>
      <c r="FM114">
        <v>1.03</v>
      </c>
      <c r="FN114">
        <v>1.02</v>
      </c>
      <c r="FT114">
        <v>1.05</v>
      </c>
      <c r="FV114">
        <v>1</v>
      </c>
      <c r="FW114">
        <v>0.33333333333333331</v>
      </c>
      <c r="FY114">
        <v>1.02</v>
      </c>
      <c r="FZ114">
        <v>1.0201020102010201</v>
      </c>
      <c r="GH114">
        <v>1.02</v>
      </c>
      <c r="GI114">
        <v>1.0199490025498725</v>
      </c>
      <c r="GJ114">
        <v>1.0502732240437158</v>
      </c>
      <c r="GL114">
        <v>0.51500000000000001</v>
      </c>
      <c r="GM114">
        <v>0.51500000000000001</v>
      </c>
      <c r="GN114">
        <v>1.0820000000000001</v>
      </c>
      <c r="GO114">
        <v>1.03</v>
      </c>
      <c r="GP114">
        <v>1.9523809523809523</v>
      </c>
      <c r="GQ114">
        <v>1.05</v>
      </c>
      <c r="GR114" s="17" t="s">
        <v>22</v>
      </c>
      <c r="GS114" s="17">
        <v>2</v>
      </c>
      <c r="GT114" s="17" t="s">
        <v>1809</v>
      </c>
      <c r="GU114" s="17" t="s">
        <v>1800</v>
      </c>
      <c r="GV114" s="17">
        <f>SUMIF(FACT_A1[cve_prod],DIM_BILL[[#This Row],[CODIGO]],FACT_A1[Existencia])</f>
        <v>0</v>
      </c>
      <c r="GW114" s="18">
        <f>SUMIF(FACT_A2[cve_prod],DIM_BILL[[#This Row],[CODIGO]],FACT_A2[Existencia])</f>
        <v>196000</v>
      </c>
      <c r="GX114" s="17"/>
      <c r="GY114" s="16" t="s">
        <v>2221</v>
      </c>
      <c r="GZ114" s="24">
        <f>SUMPRODUCT($B114:$GQ114,INDEX(PLAN_PRODUCCION!$B$4:$GQ$24,COLUMN()-COLUMN($GZ$1)+1,0))</f>
        <v>441866.03156269749</v>
      </c>
      <c r="HA114" s="24">
        <f>SUMPRODUCT($B114:$GQ114,INDEX(PLAN_PRODUCCION!$B$4:$GQ$24,COLUMN()-COLUMN($GZ$1)+1,0))</f>
        <v>0</v>
      </c>
      <c r="HB114" s="24">
        <f>SUMPRODUCT($B114:$GQ114,INDEX(PLAN_PRODUCCION!$B$4:$GQ$24,COLUMN()-COLUMN($GZ$1)+1,0))</f>
        <v>0</v>
      </c>
      <c r="HC114" s="24">
        <f>SUMPRODUCT($B114:$GQ114,INDEX(PLAN_PRODUCCION!$B$4:$GQ$24,COLUMN()-COLUMN($GZ$1)+1,0))</f>
        <v>0</v>
      </c>
      <c r="HD114" s="24">
        <f>SUMPRODUCT($B114:$GQ114,INDEX(PLAN_PRODUCCION!$B$4:$GQ$24,COLUMN()-COLUMN($GZ$1)+1,0))</f>
        <v>0</v>
      </c>
      <c r="HE114" s="24">
        <f>SUMPRODUCT($B114:$GQ114,INDEX(PLAN_PRODUCCION!$B$4:$GQ$24,COLUMN()-COLUMN($GZ$1)+1,0))</f>
        <v>0</v>
      </c>
      <c r="HF114" s="24">
        <f>SUMPRODUCT($B114:$GQ114,INDEX(PLAN_PRODUCCION!$B$4:$GQ$24,COLUMN()-COLUMN($GZ$1)+1,0))</f>
        <v>0</v>
      </c>
      <c r="HG114" s="24">
        <f>SUMPRODUCT($B114:$GQ114,INDEX(PLAN_PRODUCCION!$B$4:$GQ$24,COLUMN()-COLUMN($GZ$1)+1,0))</f>
        <v>31620.909090909092</v>
      </c>
      <c r="HH114" s="24">
        <f>SUMPRODUCT($B114:$GQ114,INDEX(PLAN_PRODUCCION!$B$4:$GQ$24,COLUMN()-COLUMN($GZ$1)+1,0))</f>
        <v>0</v>
      </c>
      <c r="HI114" s="24">
        <f>SUMPRODUCT($B114:$GQ114,INDEX(PLAN_PRODUCCION!$B$4:$GQ$24,COLUMN()-COLUMN($GZ$1)+1,0))</f>
        <v>0</v>
      </c>
      <c r="HJ114" s="24">
        <f>SUMPRODUCT($B114:$GQ114,INDEX(PLAN_PRODUCCION!$B$4:$GQ$24,COLUMN()-COLUMN($GZ$1)+1,0))</f>
        <v>0</v>
      </c>
      <c r="HK114" s="24">
        <f>SUMPRODUCT($B114:$GQ114,INDEX(PLAN_PRODUCCION!$B$4:$GQ$24,COLUMN()-COLUMN($GZ$1)+1,0))</f>
        <v>10972.744425385936</v>
      </c>
      <c r="HL114" s="24">
        <f>SUMPRODUCT($B114:$GQ114,INDEX(PLAN_PRODUCCION!$B$4:$GQ$24,COLUMN()-COLUMN($GZ$1)+1,0))</f>
        <v>5000</v>
      </c>
      <c r="HM114" s="24">
        <f>SUMPRODUCT($B114:$GQ114,INDEX(PLAN_PRODUCCION!$B$4:$GQ$24,COLUMN()-COLUMN($GZ$1)+1,0))</f>
        <v>0</v>
      </c>
      <c r="HN114" s="24">
        <f>SUMPRODUCT($B114:$GQ114,INDEX(PLAN_PRODUCCION!$B$4:$GQ$24,COLUMN()-COLUMN($GZ$1)+1,0))</f>
        <v>0</v>
      </c>
      <c r="HO114" s="24">
        <f>SUMPRODUCT($B114:$GQ114,INDEX(PLAN_PRODUCCION!$B$4:$GQ$24,COLUMN()-COLUMN($GZ$1)+1,0))</f>
        <v>4242.1955403087477</v>
      </c>
      <c r="HP114" s="24">
        <f>SUMPRODUCT($B114:$GQ114,INDEX(PLAN_PRODUCCION!$B$4:$GQ$24,COLUMN()-COLUMN($GZ$1)+1,0))</f>
        <v>0</v>
      </c>
      <c r="HQ114" s="24">
        <f>SUMPRODUCT($B114:$GQ114,INDEX(PLAN_PRODUCCION!$B$4:$GQ$24,COLUMN()-COLUMN($GZ$1)+1,0))</f>
        <v>0</v>
      </c>
      <c r="HR114" s="24">
        <f>SUMPRODUCT($B114:$GQ114,INDEX(PLAN_PRODUCCION!$B$4:$GQ$24,COLUMN()-COLUMN($GZ$1)+1,0))</f>
        <v>0</v>
      </c>
      <c r="HS114" s="24">
        <f>SUMPRODUCT($B114:$GQ114,INDEX(PLAN_PRODUCCION!$B$4:$GQ$24,COLUMN()-COLUMN($GZ$1)+1,0))</f>
        <v>4242.1955403087477</v>
      </c>
      <c r="HT114" s="24">
        <f>SUMPRODUCT($B114:$GQ114,INDEX(PLAN_PRODUCCION!$B$4:$GQ$24,COLUMN()-COLUMN($GZ$1)+1,0))</f>
        <v>0</v>
      </c>
      <c r="HU114" s="22"/>
      <c r="HV114" s="25"/>
      <c r="HW114" t="str">
        <f>DIM_BILL[[#This Row],[Tipo]]</f>
        <v>MATERIAL DE EMPAQUE</v>
      </c>
    </row>
    <row r="115" spans="1:231" x14ac:dyDescent="0.3">
      <c r="A115" s="18" t="s">
        <v>21</v>
      </c>
      <c r="B115">
        <v>1.03</v>
      </c>
      <c r="D115">
        <v>1.03</v>
      </c>
      <c r="E115">
        <v>1</v>
      </c>
      <c r="I115">
        <v>1.03</v>
      </c>
      <c r="J115">
        <v>1.03</v>
      </c>
      <c r="K115">
        <v>1.05</v>
      </c>
      <c r="L115">
        <v>1.03</v>
      </c>
      <c r="M115">
        <v>1.03</v>
      </c>
      <c r="N115">
        <v>1</v>
      </c>
      <c r="O115">
        <v>1</v>
      </c>
      <c r="R115">
        <v>1</v>
      </c>
      <c r="S115">
        <v>1.05</v>
      </c>
      <c r="T115">
        <v>1.03</v>
      </c>
      <c r="V115">
        <v>1.03</v>
      </c>
      <c r="W115">
        <v>1.03</v>
      </c>
      <c r="X115">
        <v>1.03</v>
      </c>
      <c r="Y115">
        <v>0.5</v>
      </c>
      <c r="Z115">
        <v>1.05</v>
      </c>
      <c r="AA115">
        <v>1.05</v>
      </c>
      <c r="AD115">
        <v>1.03</v>
      </c>
      <c r="AG115">
        <v>1</v>
      </c>
      <c r="AH115">
        <v>1.0101492537313432</v>
      </c>
      <c r="AI115">
        <v>1.01</v>
      </c>
      <c r="AJ115">
        <v>1</v>
      </c>
      <c r="AK115">
        <v>0.33333333333333331</v>
      </c>
      <c r="AL115">
        <v>0.33333333333333331</v>
      </c>
      <c r="AM115">
        <v>1</v>
      </c>
      <c r="AN115">
        <v>1.02</v>
      </c>
      <c r="AO115">
        <v>1.02</v>
      </c>
      <c r="AP115">
        <v>1.03</v>
      </c>
      <c r="AQ115">
        <v>1.0605488850771869</v>
      </c>
      <c r="AR115">
        <v>1.0605488850771869</v>
      </c>
      <c r="AS115">
        <v>1.03</v>
      </c>
      <c r="AT115">
        <v>1.177142857142857</v>
      </c>
      <c r="AU115">
        <v>1.02</v>
      </c>
      <c r="AV115">
        <v>1.03</v>
      </c>
      <c r="AY115">
        <v>1.03</v>
      </c>
      <c r="AZ115">
        <v>1.03</v>
      </c>
      <c r="BA115">
        <v>1.02</v>
      </c>
      <c r="BB115">
        <v>1.02</v>
      </c>
      <c r="BC115">
        <v>1.02</v>
      </c>
      <c r="BD115">
        <v>1.02</v>
      </c>
      <c r="BE115">
        <v>2.06</v>
      </c>
      <c r="BF115">
        <v>1.03</v>
      </c>
      <c r="BG115">
        <v>1.03</v>
      </c>
      <c r="BH115">
        <v>1.03</v>
      </c>
      <c r="BN115">
        <v>1.03</v>
      </c>
      <c r="BO115">
        <v>0.51519999999999999</v>
      </c>
      <c r="BP115">
        <v>1</v>
      </c>
      <c r="BQ115">
        <v>1.04</v>
      </c>
      <c r="BS115">
        <v>1.0305263157894737</v>
      </c>
      <c r="BU115">
        <v>1.01</v>
      </c>
      <c r="BW115">
        <v>1.05</v>
      </c>
      <c r="BY115">
        <v>1.0536000000000001</v>
      </c>
      <c r="BZ115">
        <v>1.05</v>
      </c>
      <c r="CB115">
        <v>2.1</v>
      </c>
      <c r="CE115">
        <v>1.03</v>
      </c>
      <c r="CF115">
        <v>0.41199999999999998</v>
      </c>
      <c r="CK115">
        <v>1.0305263157894737</v>
      </c>
      <c r="CL115">
        <v>1.0305263157894737</v>
      </c>
      <c r="DS115">
        <v>0.92733333333333334</v>
      </c>
      <c r="DU115">
        <v>0.92733333333333334</v>
      </c>
      <c r="DV115">
        <v>0.92733333333333334</v>
      </c>
      <c r="DW115">
        <v>0.92733333333333334</v>
      </c>
      <c r="DZ115">
        <v>0.92733333333333334</v>
      </c>
      <c r="ES115">
        <v>0.33333333333333331</v>
      </c>
      <c r="EU115">
        <v>1</v>
      </c>
      <c r="EV115">
        <v>1.02</v>
      </c>
      <c r="FA115">
        <v>1.05</v>
      </c>
      <c r="FB115">
        <v>0.51500000000000001</v>
      </c>
      <c r="FC115">
        <v>1.03</v>
      </c>
      <c r="FD115">
        <v>1.03</v>
      </c>
      <c r="FE115">
        <v>1.02</v>
      </c>
      <c r="FF115">
        <v>1.02</v>
      </c>
      <c r="FG115">
        <v>1.02</v>
      </c>
      <c r="FI115">
        <v>1.05</v>
      </c>
      <c r="FJ115">
        <v>1.03</v>
      </c>
      <c r="FK115">
        <v>1.02</v>
      </c>
      <c r="FL115">
        <v>1.0300952380952382</v>
      </c>
      <c r="FM115">
        <v>1.03</v>
      </c>
      <c r="FN115">
        <v>1.02</v>
      </c>
      <c r="FT115">
        <v>1.05</v>
      </c>
      <c r="FV115">
        <v>1</v>
      </c>
      <c r="FW115">
        <v>0.33333333333333331</v>
      </c>
      <c r="FY115">
        <v>1.02</v>
      </c>
      <c r="FZ115">
        <v>1.0201020102010201</v>
      </c>
      <c r="GH115">
        <v>1.02</v>
      </c>
      <c r="GI115">
        <v>1.0199490025498725</v>
      </c>
      <c r="GJ115">
        <v>1.0502732240437158</v>
      </c>
      <c r="GL115">
        <v>0.51500000000000001</v>
      </c>
      <c r="GM115">
        <v>0.51500000000000001</v>
      </c>
      <c r="GN115">
        <v>1.0820000000000001</v>
      </c>
      <c r="GO115">
        <v>1.03</v>
      </c>
      <c r="GP115">
        <v>1.9523809523809523</v>
      </c>
      <c r="GQ115">
        <v>1.05</v>
      </c>
      <c r="GR115" s="18" t="s">
        <v>22</v>
      </c>
      <c r="GS115" s="18">
        <v>2</v>
      </c>
      <c r="GT115" s="18" t="s">
        <v>1809</v>
      </c>
      <c r="GU115" s="18" t="s">
        <v>1800</v>
      </c>
      <c r="GV115" s="18">
        <f>SUMIF(FACT_A1[cve_prod],DIM_BILL[[#This Row],[CODIGO]],FACT_A1[Existencia])</f>
        <v>0</v>
      </c>
      <c r="GW115" s="18">
        <f>SUMIF(FACT_A2[cve_prod],DIM_BILL[[#This Row],[CODIGO]],FACT_A2[Existencia])</f>
        <v>196000</v>
      </c>
      <c r="GX115" s="18"/>
      <c r="GY115" s="16" t="s">
        <v>2222</v>
      </c>
      <c r="GZ115" s="26">
        <f t="shared" ref="GZ115" si="795">GV115+GW115+GX115+GZ113-GZ114</f>
        <v>-245866.03156269749</v>
      </c>
      <c r="HA115" s="26">
        <f t="shared" ref="HA115" si="796">GZ115+HA113-HA114</f>
        <v>-245866.03156269749</v>
      </c>
      <c r="HB115" s="26">
        <f t="shared" ref="HB115" si="797">HA115+HB113-HB114</f>
        <v>-245866.03156269749</v>
      </c>
      <c r="HC115" s="26">
        <f t="shared" ref="HC115" si="798">HB115+HC113-HC114</f>
        <v>-245866.03156269749</v>
      </c>
      <c r="HD115" s="26">
        <f t="shared" ref="HD115" si="799">HC115+HD113-HD114</f>
        <v>-245866.03156269749</v>
      </c>
      <c r="HE115" s="26">
        <f t="shared" ref="HE115" si="800">HD115+HE113-HE114</f>
        <v>-245866.03156269749</v>
      </c>
      <c r="HF115" s="26">
        <f t="shared" ref="HF115" si="801">HE115+HF113-HF114</f>
        <v>-245866.03156269749</v>
      </c>
      <c r="HG115" s="26">
        <f t="shared" ref="HG115" si="802">HF115+HG113-HG114</f>
        <v>-277486.94065360661</v>
      </c>
      <c r="HH115" s="26">
        <f t="shared" ref="HH115" si="803">HG115+HH113-HH114</f>
        <v>-277486.94065360661</v>
      </c>
      <c r="HI115" s="26">
        <f t="shared" ref="HI115" si="804">HH115+HI113-HI114</f>
        <v>-277486.94065360661</v>
      </c>
      <c r="HJ115" s="26">
        <f t="shared" ref="HJ115" si="805">HI115+HJ113-HJ114</f>
        <v>-277486.94065360661</v>
      </c>
      <c r="HK115" s="26">
        <f t="shared" ref="HK115" si="806">HJ115+HK113-HK114</f>
        <v>-288459.68507899257</v>
      </c>
      <c r="HL115" s="26">
        <f t="shared" ref="HL115" si="807">HK115+HL113-HL114</f>
        <v>-293459.68507899257</v>
      </c>
      <c r="HM115" s="26">
        <f t="shared" ref="HM115" si="808">HL115+HM113-HM114</f>
        <v>-293459.68507899257</v>
      </c>
      <c r="HN115" s="26">
        <f t="shared" ref="HN115" si="809">HM115+HN113-HN114</f>
        <v>-293459.68507899257</v>
      </c>
      <c r="HO115" s="26">
        <f t="shared" ref="HO115" si="810">HN115+HO113-HO114</f>
        <v>-297701.88061930129</v>
      </c>
      <c r="HP115" s="26">
        <f t="shared" ref="HP115" si="811">HO115+HP113-HP114</f>
        <v>-297701.88061930129</v>
      </c>
      <c r="HQ115" s="26">
        <f t="shared" ref="HQ115" si="812">HP115+HQ113-HQ114</f>
        <v>-297701.88061930129</v>
      </c>
      <c r="HR115" s="26">
        <f t="shared" ref="HR115" si="813">HQ115+HR113-HR114</f>
        <v>-297701.88061930129</v>
      </c>
      <c r="HS115" s="26">
        <f t="shared" ref="HS115" si="814">HR115+HS113-HS114</f>
        <v>-301944.07615961001</v>
      </c>
      <c r="HT115" s="26">
        <f t="shared" ref="HT115" si="815">HS115+HT113-HT114</f>
        <v>-301944.07615961001</v>
      </c>
      <c r="HU115" s="22">
        <f t="shared" ref="HU115" si="816">COUNTIF(GZ115:HT115,"&lt;0")</f>
        <v>21</v>
      </c>
      <c r="HV115" s="25"/>
      <c r="HW115" t="str">
        <f>DIM_BILL[[#This Row],[Tipo]]</f>
        <v>MATERIAL DE EMPAQUE</v>
      </c>
    </row>
    <row r="116" spans="1:231" x14ac:dyDescent="0.3">
      <c r="A116" s="17" t="s">
        <v>1585</v>
      </c>
      <c r="FM116">
        <v>1.03</v>
      </c>
      <c r="GR116" s="17" t="s">
        <v>1586</v>
      </c>
      <c r="GS116" s="17">
        <v>2</v>
      </c>
      <c r="GT116" s="17" t="s">
        <v>1801</v>
      </c>
      <c r="GU116" s="17" t="s">
        <v>1800</v>
      </c>
      <c r="GV116" s="17">
        <f>SUMIF(FACT_A1[cve_prod],DIM_BILL[[#This Row],[CODIGO]],FACT_A1[Existencia])</f>
        <v>0</v>
      </c>
      <c r="GW116" s="18">
        <f>SUMIF(FACT_A2[cve_prod],DIM_BILL[[#This Row],[CODIGO]],FACT_A2[Existencia])</f>
        <v>6000</v>
      </c>
      <c r="GX116" s="17"/>
      <c r="GY116" s="16" t="s">
        <v>2220</v>
      </c>
      <c r="GZ116" s="15">
        <f>SUMIFS(POs[saldo],POs[cve_prod],DIM_BILL[[#This Row],[CODIGO]],POs[status],$GY116,POs[f_ent],GZ$1)</f>
        <v>0</v>
      </c>
      <c r="HA116" s="15">
        <f>SUMIFS(POs[saldo],POs[cve_prod],DIM_BILL[[#This Row],[CODIGO]],POs[status],$GY116,POs[f_ent],HA$1)</f>
        <v>0</v>
      </c>
      <c r="HB116" s="15">
        <f>SUMIFS(POs[saldo],POs[cve_prod],DIM_BILL[[#This Row],[CODIGO]],POs[status],$GY116,POs[f_ent],HB$1)</f>
        <v>0</v>
      </c>
      <c r="HC116" s="15">
        <f>SUMIFS(POs[saldo],POs[cve_prod],DIM_BILL[[#This Row],[CODIGO]],POs[status],$GY116,POs[f_ent],HC$1)</f>
        <v>0</v>
      </c>
      <c r="HD116" s="15">
        <f>SUMIFS(POs[saldo],POs[cve_prod],DIM_BILL[[#This Row],[CODIGO]],POs[status],$GY116,POs[f_ent],HD$1)</f>
        <v>0</v>
      </c>
      <c r="HE116" s="15">
        <f>SUMIFS(POs[saldo],POs[cve_prod],DIM_BILL[[#This Row],[CODIGO]],POs[status],$GY116,POs[f_ent],HE$1)</f>
        <v>0</v>
      </c>
      <c r="HF116" s="15">
        <f>SUMIFS(POs[saldo],POs[cve_prod],DIM_BILL[[#This Row],[CODIGO]],POs[status],$GY116,POs[Semana],WEEKNUM(HF$1))</f>
        <v>0</v>
      </c>
      <c r="HG116" s="15">
        <f>SUMIFS(POs[saldo],POs[cve_prod],DIM_BILL[[#This Row],[CODIGO]],POs[status],$GY116,POs[Semana],WEEKNUM(HG$1))</f>
        <v>0</v>
      </c>
      <c r="HH116" s="15">
        <f>SUMIFS(POs[saldo],POs[cve_prod],DIM_BILL[[#This Row],[CODIGO]],POs[status],$GY116,POs[Semana],WEEKNUM(HH$1))</f>
        <v>0</v>
      </c>
      <c r="HI116" s="15">
        <f>SUMIFS(POs[saldo],POs[cve_prod],DIM_BILL[[#This Row],[CODIGO]],POs[status],$GY116,POs[Semana],WEEKNUM(HI$1))</f>
        <v>0</v>
      </c>
      <c r="HJ116" s="15">
        <f>SUMIFS(POs[saldo],POs[cve_prod],DIM_BILL[[#This Row],[CODIGO]],POs[status],$GY116,POs[Semana],WEEKNUM(HJ$1))</f>
        <v>0</v>
      </c>
      <c r="HK116" s="15">
        <f>SUMIFS(POs[saldo],POs[cve_prod],DIM_BILL[[#This Row],[CODIGO]],POs[status],$GY116,POs[Semana],WEEKNUM(HK$1))</f>
        <v>0</v>
      </c>
      <c r="HL116" s="15">
        <f>SUMIFS(POs[saldo],POs[cve_prod],DIM_BILL[[#This Row],[CODIGO]],POs[status],$GY116,POs[Semana],WEEKNUM(HL$1))</f>
        <v>0</v>
      </c>
      <c r="HM116" s="15">
        <f>SUMIFS(POs[saldo],POs[cve_prod],DIM_BILL[[#This Row],[CODIGO]],POs[status],$GY116,POs[Semana],WEEKNUM(HM$1))</f>
        <v>0</v>
      </c>
      <c r="HN116" s="15">
        <f>SUMIFS(POs[saldo],POs[cve_prod],DIM_BILL[[#This Row],[CODIGO]],POs[status],$GY116,POs[Semana],WEEKNUM(HN$1))</f>
        <v>0</v>
      </c>
      <c r="HO116" s="15">
        <f>SUMIFS(POs[saldo],POs[cve_prod],DIM_BILL[[#This Row],[CODIGO]],POs[status],$GY116,POs[Semana],WEEKNUM(HO$1))</f>
        <v>0</v>
      </c>
      <c r="HP116" s="15">
        <f>SUMIFS(POs[saldo],POs[cve_prod],DIM_BILL[[#This Row],[CODIGO]],POs[status],$GY116,POs[Semana],WEEKNUM(HP$1))</f>
        <v>0</v>
      </c>
      <c r="HQ116" s="15">
        <f>SUMIFS(POs[saldo],POs[cve_prod],DIM_BILL[[#This Row],[CODIGO]],POs[status],$GY116,POs[Semana],WEEKNUM(HQ$1))</f>
        <v>0</v>
      </c>
      <c r="HR116" s="15">
        <f>SUMIFS(POs[saldo],POs[cve_prod],DIM_BILL[[#This Row],[CODIGO]],POs[status],$GY116,POs[Semana],WEEKNUM(HR$1))</f>
        <v>0</v>
      </c>
      <c r="HS116" s="15">
        <f>SUMIFS(POs[saldo],POs[cve_prod],DIM_BILL[[#This Row],[CODIGO]],POs[status],$GY116,POs[Semana],WEEKNUM(HS$1))</f>
        <v>0</v>
      </c>
      <c r="HT116" s="15">
        <f>SUMIFS(POs[saldo],POs[cve_prod],DIM_BILL[[#This Row],[CODIGO]],POs[status],$GY116,POs[Semana],WEEKNUM(HT$1))</f>
        <v>0</v>
      </c>
      <c r="HU116" s="22"/>
      <c r="HV116" s="25"/>
      <c r="HW116" t="str">
        <f>DIM_BILL[[#This Row],[Tipo]]</f>
        <v>MATERIAL DE EMPAQUE</v>
      </c>
    </row>
    <row r="117" spans="1:231" x14ac:dyDescent="0.3">
      <c r="A117" s="17" t="s">
        <v>1585</v>
      </c>
      <c r="FM117">
        <v>1.03</v>
      </c>
      <c r="GR117" s="17" t="s">
        <v>1586</v>
      </c>
      <c r="GS117" s="17">
        <v>2</v>
      </c>
      <c r="GT117" s="17" t="s">
        <v>1801</v>
      </c>
      <c r="GU117" s="17" t="s">
        <v>1800</v>
      </c>
      <c r="GV117" s="17">
        <f>SUMIF(FACT_A1[cve_prod],DIM_BILL[[#This Row],[CODIGO]],FACT_A1[Existencia])</f>
        <v>0</v>
      </c>
      <c r="GW117" s="18">
        <f>SUMIF(FACT_A2[cve_prod],DIM_BILL[[#This Row],[CODIGO]],FACT_A2[Existencia])</f>
        <v>6000</v>
      </c>
      <c r="GX117" s="17"/>
      <c r="GY117" s="16" t="s">
        <v>2221</v>
      </c>
      <c r="GZ117" s="24">
        <f>SUMPRODUCT($B117:$GQ117,INDEX(PLAN_PRODUCCION!$B$4:$GQ$24,COLUMN()-COLUMN($GZ$1)+1,0))</f>
        <v>0</v>
      </c>
      <c r="HA117" s="24">
        <f>SUMPRODUCT($B117:$GQ117,INDEX(PLAN_PRODUCCION!$B$4:$GQ$24,COLUMN()-COLUMN($GZ$1)+1,0))</f>
        <v>0</v>
      </c>
      <c r="HB117" s="24">
        <f>SUMPRODUCT($B117:$GQ117,INDEX(PLAN_PRODUCCION!$B$4:$GQ$24,COLUMN()-COLUMN($GZ$1)+1,0))</f>
        <v>0</v>
      </c>
      <c r="HC117" s="24">
        <f>SUMPRODUCT($B117:$GQ117,INDEX(PLAN_PRODUCCION!$B$4:$GQ$24,COLUMN()-COLUMN($GZ$1)+1,0))</f>
        <v>0</v>
      </c>
      <c r="HD117" s="24">
        <f>SUMPRODUCT($B117:$GQ117,INDEX(PLAN_PRODUCCION!$B$4:$GQ$24,COLUMN()-COLUMN($GZ$1)+1,0))</f>
        <v>0</v>
      </c>
      <c r="HE117" s="24">
        <f>SUMPRODUCT($B117:$GQ117,INDEX(PLAN_PRODUCCION!$B$4:$GQ$24,COLUMN()-COLUMN($GZ$1)+1,0))</f>
        <v>0</v>
      </c>
      <c r="HF117" s="24">
        <f>SUMPRODUCT($B117:$GQ117,INDEX(PLAN_PRODUCCION!$B$4:$GQ$24,COLUMN()-COLUMN($GZ$1)+1,0))</f>
        <v>0</v>
      </c>
      <c r="HG117" s="24">
        <f>SUMPRODUCT($B117:$GQ117,INDEX(PLAN_PRODUCCION!$B$4:$GQ$24,COLUMN()-COLUMN($GZ$1)+1,0))</f>
        <v>0</v>
      </c>
      <c r="HH117" s="24">
        <f>SUMPRODUCT($B117:$GQ117,INDEX(PLAN_PRODUCCION!$B$4:$GQ$24,COLUMN()-COLUMN($GZ$1)+1,0))</f>
        <v>0</v>
      </c>
      <c r="HI117" s="24">
        <f>SUMPRODUCT($B117:$GQ117,INDEX(PLAN_PRODUCCION!$B$4:$GQ$24,COLUMN()-COLUMN($GZ$1)+1,0))</f>
        <v>0</v>
      </c>
      <c r="HJ117" s="24">
        <f>SUMPRODUCT($B117:$GQ117,INDEX(PLAN_PRODUCCION!$B$4:$GQ$24,COLUMN()-COLUMN($GZ$1)+1,0))</f>
        <v>0</v>
      </c>
      <c r="HK117" s="24">
        <f>SUMPRODUCT($B117:$GQ117,INDEX(PLAN_PRODUCCION!$B$4:$GQ$24,COLUMN()-COLUMN($GZ$1)+1,0))</f>
        <v>0</v>
      </c>
      <c r="HL117" s="24">
        <f>SUMPRODUCT($B117:$GQ117,INDEX(PLAN_PRODUCCION!$B$4:$GQ$24,COLUMN()-COLUMN($GZ$1)+1,0))</f>
        <v>0</v>
      </c>
      <c r="HM117" s="24">
        <f>SUMPRODUCT($B117:$GQ117,INDEX(PLAN_PRODUCCION!$B$4:$GQ$24,COLUMN()-COLUMN($GZ$1)+1,0))</f>
        <v>0</v>
      </c>
      <c r="HN117" s="24">
        <f>SUMPRODUCT($B117:$GQ117,INDEX(PLAN_PRODUCCION!$B$4:$GQ$24,COLUMN()-COLUMN($GZ$1)+1,0))</f>
        <v>0</v>
      </c>
      <c r="HO117" s="24">
        <f>SUMPRODUCT($B117:$GQ117,INDEX(PLAN_PRODUCCION!$B$4:$GQ$24,COLUMN()-COLUMN($GZ$1)+1,0))</f>
        <v>0</v>
      </c>
      <c r="HP117" s="24">
        <f>SUMPRODUCT($B117:$GQ117,INDEX(PLAN_PRODUCCION!$B$4:$GQ$24,COLUMN()-COLUMN($GZ$1)+1,0))</f>
        <v>0</v>
      </c>
      <c r="HQ117" s="24">
        <f>SUMPRODUCT($B117:$GQ117,INDEX(PLAN_PRODUCCION!$B$4:$GQ$24,COLUMN()-COLUMN($GZ$1)+1,0))</f>
        <v>0</v>
      </c>
      <c r="HR117" s="24">
        <f>SUMPRODUCT($B117:$GQ117,INDEX(PLAN_PRODUCCION!$B$4:$GQ$24,COLUMN()-COLUMN($GZ$1)+1,0))</f>
        <v>0</v>
      </c>
      <c r="HS117" s="24">
        <f>SUMPRODUCT($B117:$GQ117,INDEX(PLAN_PRODUCCION!$B$4:$GQ$24,COLUMN()-COLUMN($GZ$1)+1,0))</f>
        <v>0</v>
      </c>
      <c r="HT117" s="24">
        <f>SUMPRODUCT($B117:$GQ117,INDEX(PLAN_PRODUCCION!$B$4:$GQ$24,COLUMN()-COLUMN($GZ$1)+1,0))</f>
        <v>0</v>
      </c>
      <c r="HU117" s="22"/>
      <c r="HV117" s="25"/>
      <c r="HW117" t="str">
        <f>DIM_BILL[[#This Row],[Tipo]]</f>
        <v>MATERIAL DE EMPAQUE</v>
      </c>
    </row>
    <row r="118" spans="1:231" x14ac:dyDescent="0.3">
      <c r="A118" s="18" t="s">
        <v>1585</v>
      </c>
      <c r="FM118">
        <v>1.03</v>
      </c>
      <c r="GR118" s="18" t="s">
        <v>1586</v>
      </c>
      <c r="GS118" s="18">
        <v>2</v>
      </c>
      <c r="GT118" s="18" t="s">
        <v>1801</v>
      </c>
      <c r="GU118" s="18" t="s">
        <v>1800</v>
      </c>
      <c r="GV118" s="18">
        <f>SUMIF(FACT_A1[cve_prod],DIM_BILL[[#This Row],[CODIGO]],FACT_A1[Existencia])</f>
        <v>0</v>
      </c>
      <c r="GW118" s="18">
        <f>SUMIF(FACT_A2[cve_prod],DIM_BILL[[#This Row],[CODIGO]],FACT_A2[Existencia])</f>
        <v>6000</v>
      </c>
      <c r="GX118" s="18"/>
      <c r="GY118" s="16" t="s">
        <v>2222</v>
      </c>
      <c r="GZ118" s="26">
        <f t="shared" ref="GZ118" si="817">GV118+GW118+GX118+GZ116-GZ117</f>
        <v>6000</v>
      </c>
      <c r="HA118" s="26">
        <f t="shared" ref="HA118" si="818">GZ118+HA116-HA117</f>
        <v>6000</v>
      </c>
      <c r="HB118" s="26">
        <f t="shared" ref="HB118" si="819">HA118+HB116-HB117</f>
        <v>6000</v>
      </c>
      <c r="HC118" s="26">
        <f t="shared" ref="HC118" si="820">HB118+HC116-HC117</f>
        <v>6000</v>
      </c>
      <c r="HD118" s="26">
        <f t="shared" ref="HD118" si="821">HC118+HD116-HD117</f>
        <v>6000</v>
      </c>
      <c r="HE118" s="26">
        <f t="shared" ref="HE118" si="822">HD118+HE116-HE117</f>
        <v>6000</v>
      </c>
      <c r="HF118" s="26">
        <f t="shared" ref="HF118" si="823">HE118+HF116-HF117</f>
        <v>6000</v>
      </c>
      <c r="HG118" s="26">
        <f t="shared" ref="HG118" si="824">HF118+HG116-HG117</f>
        <v>6000</v>
      </c>
      <c r="HH118" s="26">
        <f t="shared" ref="HH118" si="825">HG118+HH116-HH117</f>
        <v>6000</v>
      </c>
      <c r="HI118" s="26">
        <f t="shared" ref="HI118" si="826">HH118+HI116-HI117</f>
        <v>6000</v>
      </c>
      <c r="HJ118" s="26">
        <f t="shared" ref="HJ118" si="827">HI118+HJ116-HJ117</f>
        <v>6000</v>
      </c>
      <c r="HK118" s="26">
        <f t="shared" ref="HK118" si="828">HJ118+HK116-HK117</f>
        <v>6000</v>
      </c>
      <c r="HL118" s="26">
        <f t="shared" ref="HL118" si="829">HK118+HL116-HL117</f>
        <v>6000</v>
      </c>
      <c r="HM118" s="26">
        <f t="shared" ref="HM118" si="830">HL118+HM116-HM117</f>
        <v>6000</v>
      </c>
      <c r="HN118" s="26">
        <f t="shared" ref="HN118" si="831">HM118+HN116-HN117</f>
        <v>6000</v>
      </c>
      <c r="HO118" s="26">
        <f t="shared" ref="HO118" si="832">HN118+HO116-HO117</f>
        <v>6000</v>
      </c>
      <c r="HP118" s="26">
        <f t="shared" ref="HP118" si="833">HO118+HP116-HP117</f>
        <v>6000</v>
      </c>
      <c r="HQ118" s="26">
        <f t="shared" ref="HQ118" si="834">HP118+HQ116-HQ117</f>
        <v>6000</v>
      </c>
      <c r="HR118" s="26">
        <f t="shared" ref="HR118" si="835">HQ118+HR116-HR117</f>
        <v>6000</v>
      </c>
      <c r="HS118" s="26">
        <f t="shared" ref="HS118" si="836">HR118+HS116-HS117</f>
        <v>6000</v>
      </c>
      <c r="HT118" s="26">
        <f t="shared" ref="HT118" si="837">HS118+HT116-HT117</f>
        <v>6000</v>
      </c>
      <c r="HU118" s="22">
        <f t="shared" ref="HU118" si="838">COUNTIF(GZ118:HT118,"&lt;0")</f>
        <v>0</v>
      </c>
      <c r="HV118" s="25"/>
      <c r="HW118" t="str">
        <f>DIM_BILL[[#This Row],[Tipo]]</f>
        <v>MATERIAL DE EMPAQUE</v>
      </c>
    </row>
    <row r="119" spans="1:231" x14ac:dyDescent="0.3">
      <c r="A119" s="17" t="s">
        <v>684</v>
      </c>
      <c r="BJ119">
        <v>1</v>
      </c>
      <c r="BK119">
        <v>1.02</v>
      </c>
      <c r="GR119" s="17" t="s">
        <v>685</v>
      </c>
      <c r="GS119" s="17">
        <v>2</v>
      </c>
      <c r="GT119" s="17" t="s">
        <v>1801</v>
      </c>
      <c r="GU119" s="17" t="s">
        <v>1800</v>
      </c>
      <c r="GV119" s="17">
        <f>SUMIF(FACT_A1[cve_prod],DIM_BILL[[#This Row],[CODIGO]],FACT_A1[Existencia])</f>
        <v>0</v>
      </c>
      <c r="GW119" s="18">
        <f>SUMIF(FACT_A2[cve_prod],DIM_BILL[[#This Row],[CODIGO]],FACT_A2[Existencia])</f>
        <v>6000</v>
      </c>
      <c r="GX119" s="17"/>
      <c r="GY119" s="16" t="s">
        <v>2220</v>
      </c>
      <c r="GZ119" s="15">
        <f>SUMIFS(POs[saldo],POs[cve_prod],DIM_BILL[[#This Row],[CODIGO]],POs[status],$GY119,POs[f_ent],GZ$1)</f>
        <v>0</v>
      </c>
      <c r="HA119" s="15">
        <f>SUMIFS(POs[saldo],POs[cve_prod],DIM_BILL[[#This Row],[CODIGO]],POs[status],$GY119,POs[f_ent],HA$1)</f>
        <v>0</v>
      </c>
      <c r="HB119" s="15">
        <f>SUMIFS(POs[saldo],POs[cve_prod],DIM_BILL[[#This Row],[CODIGO]],POs[status],$GY119,POs[f_ent],HB$1)</f>
        <v>0</v>
      </c>
      <c r="HC119" s="15">
        <f>SUMIFS(POs[saldo],POs[cve_prod],DIM_BILL[[#This Row],[CODIGO]],POs[status],$GY119,POs[f_ent],HC$1)</f>
        <v>0</v>
      </c>
      <c r="HD119" s="15">
        <f>SUMIFS(POs[saldo],POs[cve_prod],DIM_BILL[[#This Row],[CODIGO]],POs[status],$GY119,POs[f_ent],HD$1)</f>
        <v>0</v>
      </c>
      <c r="HE119" s="15">
        <f>SUMIFS(POs[saldo],POs[cve_prod],DIM_BILL[[#This Row],[CODIGO]],POs[status],$GY119,POs[f_ent],HE$1)</f>
        <v>0</v>
      </c>
      <c r="HF119" s="15">
        <f>SUMIFS(POs[saldo],POs[cve_prod],DIM_BILL[[#This Row],[CODIGO]],POs[status],$GY119,POs[Semana],WEEKNUM(HF$1))</f>
        <v>0</v>
      </c>
      <c r="HG119" s="15">
        <f>SUMIFS(POs[saldo],POs[cve_prod],DIM_BILL[[#This Row],[CODIGO]],POs[status],$GY119,POs[Semana],WEEKNUM(HG$1))</f>
        <v>0</v>
      </c>
      <c r="HH119" s="15">
        <f>SUMIFS(POs[saldo],POs[cve_prod],DIM_BILL[[#This Row],[CODIGO]],POs[status],$GY119,POs[Semana],WEEKNUM(HH$1))</f>
        <v>0</v>
      </c>
      <c r="HI119" s="15">
        <f>SUMIFS(POs[saldo],POs[cve_prod],DIM_BILL[[#This Row],[CODIGO]],POs[status],$GY119,POs[Semana],WEEKNUM(HI$1))</f>
        <v>0</v>
      </c>
      <c r="HJ119" s="15">
        <f>SUMIFS(POs[saldo],POs[cve_prod],DIM_BILL[[#This Row],[CODIGO]],POs[status],$GY119,POs[Semana],WEEKNUM(HJ$1))</f>
        <v>0</v>
      </c>
      <c r="HK119" s="15">
        <f>SUMIFS(POs[saldo],POs[cve_prod],DIM_BILL[[#This Row],[CODIGO]],POs[status],$GY119,POs[Semana],WEEKNUM(HK$1))</f>
        <v>0</v>
      </c>
      <c r="HL119" s="15">
        <f>SUMIFS(POs[saldo],POs[cve_prod],DIM_BILL[[#This Row],[CODIGO]],POs[status],$GY119,POs[Semana],WEEKNUM(HL$1))</f>
        <v>0</v>
      </c>
      <c r="HM119" s="15">
        <f>SUMIFS(POs[saldo],POs[cve_prod],DIM_BILL[[#This Row],[CODIGO]],POs[status],$GY119,POs[Semana],WEEKNUM(HM$1))</f>
        <v>0</v>
      </c>
      <c r="HN119" s="15">
        <f>SUMIFS(POs[saldo],POs[cve_prod],DIM_BILL[[#This Row],[CODIGO]],POs[status],$GY119,POs[Semana],WEEKNUM(HN$1))</f>
        <v>0</v>
      </c>
      <c r="HO119" s="15">
        <f>SUMIFS(POs[saldo],POs[cve_prod],DIM_BILL[[#This Row],[CODIGO]],POs[status],$GY119,POs[Semana],WEEKNUM(HO$1))</f>
        <v>0</v>
      </c>
      <c r="HP119" s="15">
        <f>SUMIFS(POs[saldo],POs[cve_prod],DIM_BILL[[#This Row],[CODIGO]],POs[status],$GY119,POs[Semana],WEEKNUM(HP$1))</f>
        <v>0</v>
      </c>
      <c r="HQ119" s="15">
        <f>SUMIFS(POs[saldo],POs[cve_prod],DIM_BILL[[#This Row],[CODIGO]],POs[status],$GY119,POs[Semana],WEEKNUM(HQ$1))</f>
        <v>0</v>
      </c>
      <c r="HR119" s="15">
        <f>SUMIFS(POs[saldo],POs[cve_prod],DIM_BILL[[#This Row],[CODIGO]],POs[status],$GY119,POs[Semana],WEEKNUM(HR$1))</f>
        <v>0</v>
      </c>
      <c r="HS119" s="15">
        <f>SUMIFS(POs[saldo],POs[cve_prod],DIM_BILL[[#This Row],[CODIGO]],POs[status],$GY119,POs[Semana],WEEKNUM(HS$1))</f>
        <v>0</v>
      </c>
      <c r="HT119" s="15">
        <f>SUMIFS(POs[saldo],POs[cve_prod],DIM_BILL[[#This Row],[CODIGO]],POs[status],$GY119,POs[Semana],WEEKNUM(HT$1))</f>
        <v>0</v>
      </c>
      <c r="HU119" s="22"/>
      <c r="HV119" s="25"/>
      <c r="HW119" t="str">
        <f>DIM_BILL[[#This Row],[Tipo]]</f>
        <v>MATERIAL DE EMPAQUE</v>
      </c>
    </row>
    <row r="120" spans="1:231" x14ac:dyDescent="0.3">
      <c r="A120" s="17" t="s">
        <v>684</v>
      </c>
      <c r="BJ120">
        <v>1</v>
      </c>
      <c r="BK120">
        <v>1.02</v>
      </c>
      <c r="GR120" s="17" t="s">
        <v>685</v>
      </c>
      <c r="GS120" s="17">
        <v>2</v>
      </c>
      <c r="GT120" s="17" t="s">
        <v>1801</v>
      </c>
      <c r="GU120" s="17" t="s">
        <v>1800</v>
      </c>
      <c r="GV120" s="17">
        <f>SUMIF(FACT_A1[cve_prod],DIM_BILL[[#This Row],[CODIGO]],FACT_A1[Existencia])</f>
        <v>0</v>
      </c>
      <c r="GW120" s="18">
        <f>SUMIF(FACT_A2[cve_prod],DIM_BILL[[#This Row],[CODIGO]],FACT_A2[Existencia])</f>
        <v>6000</v>
      </c>
      <c r="GX120" s="17"/>
      <c r="GY120" s="16" t="s">
        <v>2221</v>
      </c>
      <c r="GZ120" s="24">
        <f>SUMPRODUCT($B120:$GQ120,INDEX(PLAN_PRODUCCION!$B$4:$GQ$24,COLUMN()-COLUMN($GZ$1)+1,0))</f>
        <v>18320</v>
      </c>
      <c r="HA120" s="24">
        <f>SUMPRODUCT($B120:$GQ120,INDEX(PLAN_PRODUCCION!$B$4:$GQ$24,COLUMN()-COLUMN($GZ$1)+1,0))</f>
        <v>0</v>
      </c>
      <c r="HB120" s="24">
        <f>SUMPRODUCT($B120:$GQ120,INDEX(PLAN_PRODUCCION!$B$4:$GQ$24,COLUMN()-COLUMN($GZ$1)+1,0))</f>
        <v>0</v>
      </c>
      <c r="HC120" s="24">
        <f>SUMPRODUCT($B120:$GQ120,INDEX(PLAN_PRODUCCION!$B$4:$GQ$24,COLUMN()-COLUMN($GZ$1)+1,0))</f>
        <v>0</v>
      </c>
      <c r="HD120" s="24">
        <f>SUMPRODUCT($B120:$GQ120,INDEX(PLAN_PRODUCCION!$B$4:$GQ$24,COLUMN()-COLUMN($GZ$1)+1,0))</f>
        <v>0</v>
      </c>
      <c r="HE120" s="24">
        <f>SUMPRODUCT($B120:$GQ120,INDEX(PLAN_PRODUCCION!$B$4:$GQ$24,COLUMN()-COLUMN($GZ$1)+1,0))</f>
        <v>0</v>
      </c>
      <c r="HF120" s="24">
        <f>SUMPRODUCT($B120:$GQ120,INDEX(PLAN_PRODUCCION!$B$4:$GQ$24,COLUMN()-COLUMN($GZ$1)+1,0))</f>
        <v>0</v>
      </c>
      <c r="HG120" s="24">
        <f>SUMPRODUCT($B120:$GQ120,INDEX(PLAN_PRODUCCION!$B$4:$GQ$24,COLUMN()-COLUMN($GZ$1)+1,0))</f>
        <v>0</v>
      </c>
      <c r="HH120" s="24">
        <f>SUMPRODUCT($B120:$GQ120,INDEX(PLAN_PRODUCCION!$B$4:$GQ$24,COLUMN()-COLUMN($GZ$1)+1,0))</f>
        <v>0</v>
      </c>
      <c r="HI120" s="24">
        <f>SUMPRODUCT($B120:$GQ120,INDEX(PLAN_PRODUCCION!$B$4:$GQ$24,COLUMN()-COLUMN($GZ$1)+1,0))</f>
        <v>0</v>
      </c>
      <c r="HJ120" s="24">
        <f>SUMPRODUCT($B120:$GQ120,INDEX(PLAN_PRODUCCION!$B$4:$GQ$24,COLUMN()-COLUMN($GZ$1)+1,0))</f>
        <v>0</v>
      </c>
      <c r="HK120" s="24">
        <f>SUMPRODUCT($B120:$GQ120,INDEX(PLAN_PRODUCCION!$B$4:$GQ$24,COLUMN()-COLUMN($GZ$1)+1,0))</f>
        <v>0</v>
      </c>
      <c r="HL120" s="24">
        <f>SUMPRODUCT($B120:$GQ120,INDEX(PLAN_PRODUCCION!$B$4:$GQ$24,COLUMN()-COLUMN($GZ$1)+1,0))</f>
        <v>0</v>
      </c>
      <c r="HM120" s="24">
        <f>SUMPRODUCT($B120:$GQ120,INDEX(PLAN_PRODUCCION!$B$4:$GQ$24,COLUMN()-COLUMN($GZ$1)+1,0))</f>
        <v>0</v>
      </c>
      <c r="HN120" s="24">
        <f>SUMPRODUCT($B120:$GQ120,INDEX(PLAN_PRODUCCION!$B$4:$GQ$24,COLUMN()-COLUMN($GZ$1)+1,0))</f>
        <v>0</v>
      </c>
      <c r="HO120" s="24">
        <f>SUMPRODUCT($B120:$GQ120,INDEX(PLAN_PRODUCCION!$B$4:$GQ$24,COLUMN()-COLUMN($GZ$1)+1,0))</f>
        <v>0</v>
      </c>
      <c r="HP120" s="24">
        <f>SUMPRODUCT($B120:$GQ120,INDEX(PLAN_PRODUCCION!$B$4:$GQ$24,COLUMN()-COLUMN($GZ$1)+1,0))</f>
        <v>0</v>
      </c>
      <c r="HQ120" s="24">
        <f>SUMPRODUCT($B120:$GQ120,INDEX(PLAN_PRODUCCION!$B$4:$GQ$24,COLUMN()-COLUMN($GZ$1)+1,0))</f>
        <v>0</v>
      </c>
      <c r="HR120" s="24">
        <f>SUMPRODUCT($B120:$GQ120,INDEX(PLAN_PRODUCCION!$B$4:$GQ$24,COLUMN()-COLUMN($GZ$1)+1,0))</f>
        <v>0</v>
      </c>
      <c r="HS120" s="24">
        <f>SUMPRODUCT($B120:$GQ120,INDEX(PLAN_PRODUCCION!$B$4:$GQ$24,COLUMN()-COLUMN($GZ$1)+1,0))</f>
        <v>0</v>
      </c>
      <c r="HT120" s="24">
        <f>SUMPRODUCT($B120:$GQ120,INDEX(PLAN_PRODUCCION!$B$4:$GQ$24,COLUMN()-COLUMN($GZ$1)+1,0))</f>
        <v>0</v>
      </c>
      <c r="HU120" s="22"/>
      <c r="HV120" s="25"/>
      <c r="HW120" t="str">
        <f>DIM_BILL[[#This Row],[Tipo]]</f>
        <v>MATERIAL DE EMPAQUE</v>
      </c>
    </row>
    <row r="121" spans="1:231" x14ac:dyDescent="0.3">
      <c r="A121" s="18" t="s">
        <v>684</v>
      </c>
      <c r="BJ121">
        <v>1</v>
      </c>
      <c r="BK121">
        <v>1.02</v>
      </c>
      <c r="GR121" s="18" t="s">
        <v>685</v>
      </c>
      <c r="GS121" s="18">
        <v>2</v>
      </c>
      <c r="GT121" s="18" t="s">
        <v>1801</v>
      </c>
      <c r="GU121" s="18" t="s">
        <v>1800</v>
      </c>
      <c r="GV121" s="18">
        <f>SUMIF(FACT_A1[cve_prod],DIM_BILL[[#This Row],[CODIGO]],FACT_A1[Existencia])</f>
        <v>0</v>
      </c>
      <c r="GW121" s="18">
        <f>SUMIF(FACT_A2[cve_prod],DIM_BILL[[#This Row],[CODIGO]],FACT_A2[Existencia])</f>
        <v>6000</v>
      </c>
      <c r="GX121" s="18"/>
      <c r="GY121" s="16" t="s">
        <v>2222</v>
      </c>
      <c r="GZ121" s="26">
        <f t="shared" ref="GZ121" si="839">GV121+GW121+GX121+GZ119-GZ120</f>
        <v>-12320</v>
      </c>
      <c r="HA121" s="26">
        <f t="shared" ref="HA121" si="840">GZ121+HA119-HA120</f>
        <v>-12320</v>
      </c>
      <c r="HB121" s="26">
        <f t="shared" ref="HB121" si="841">HA121+HB119-HB120</f>
        <v>-12320</v>
      </c>
      <c r="HC121" s="26">
        <f t="shared" ref="HC121" si="842">HB121+HC119-HC120</f>
        <v>-12320</v>
      </c>
      <c r="HD121" s="26">
        <f t="shared" ref="HD121" si="843">HC121+HD119-HD120</f>
        <v>-12320</v>
      </c>
      <c r="HE121" s="26">
        <f t="shared" ref="HE121" si="844">HD121+HE119-HE120</f>
        <v>-12320</v>
      </c>
      <c r="HF121" s="26">
        <f t="shared" ref="HF121" si="845">HE121+HF119-HF120</f>
        <v>-12320</v>
      </c>
      <c r="HG121" s="26">
        <f t="shared" ref="HG121" si="846">HF121+HG119-HG120</f>
        <v>-12320</v>
      </c>
      <c r="HH121" s="26">
        <f t="shared" ref="HH121" si="847">HG121+HH119-HH120</f>
        <v>-12320</v>
      </c>
      <c r="HI121" s="26">
        <f t="shared" ref="HI121" si="848">HH121+HI119-HI120</f>
        <v>-12320</v>
      </c>
      <c r="HJ121" s="26">
        <f t="shared" ref="HJ121" si="849">HI121+HJ119-HJ120</f>
        <v>-12320</v>
      </c>
      <c r="HK121" s="26">
        <f t="shared" ref="HK121" si="850">HJ121+HK119-HK120</f>
        <v>-12320</v>
      </c>
      <c r="HL121" s="26">
        <f t="shared" ref="HL121" si="851">HK121+HL119-HL120</f>
        <v>-12320</v>
      </c>
      <c r="HM121" s="26">
        <f t="shared" ref="HM121" si="852">HL121+HM119-HM120</f>
        <v>-12320</v>
      </c>
      <c r="HN121" s="26">
        <f t="shared" ref="HN121" si="853">HM121+HN119-HN120</f>
        <v>-12320</v>
      </c>
      <c r="HO121" s="26">
        <f t="shared" ref="HO121" si="854">HN121+HO119-HO120</f>
        <v>-12320</v>
      </c>
      <c r="HP121" s="26">
        <f t="shared" ref="HP121" si="855">HO121+HP119-HP120</f>
        <v>-12320</v>
      </c>
      <c r="HQ121" s="26">
        <f t="shared" ref="HQ121" si="856">HP121+HQ119-HQ120</f>
        <v>-12320</v>
      </c>
      <c r="HR121" s="26">
        <f t="shared" ref="HR121" si="857">HQ121+HR119-HR120</f>
        <v>-12320</v>
      </c>
      <c r="HS121" s="26">
        <f t="shared" ref="HS121" si="858">HR121+HS119-HS120</f>
        <v>-12320</v>
      </c>
      <c r="HT121" s="26">
        <f t="shared" ref="HT121" si="859">HS121+HT119-HT120</f>
        <v>-12320</v>
      </c>
      <c r="HU121" s="22">
        <f t="shared" ref="HU121" si="860">COUNTIF(GZ121:HT121,"&lt;0")</f>
        <v>21</v>
      </c>
      <c r="HV121" s="25"/>
      <c r="HW121" t="str">
        <f>DIM_BILL[[#This Row],[Tipo]]</f>
        <v>MATERIAL DE EMPAQUE</v>
      </c>
    </row>
    <row r="122" spans="1:231" x14ac:dyDescent="0.3">
      <c r="A122" s="17" t="s">
        <v>660</v>
      </c>
      <c r="BI122">
        <v>6.8181818181818177E-2</v>
      </c>
      <c r="GR122" s="17" t="s">
        <v>661</v>
      </c>
      <c r="GS122" s="17">
        <v>4</v>
      </c>
      <c r="GT122" s="17" t="s">
        <v>1810</v>
      </c>
      <c r="GU122" s="17" t="s">
        <v>1800</v>
      </c>
      <c r="GV122" s="17">
        <f>SUMIF(FACT_A1[cve_prod],DIM_BILL[[#This Row],[CODIGO]],FACT_A1[Existencia])</f>
        <v>0</v>
      </c>
      <c r="GW122" s="18">
        <f>SUMIF(FACT_A2[cve_prod],DIM_BILL[[#This Row],[CODIGO]],FACT_A2[Existencia])</f>
        <v>0</v>
      </c>
      <c r="GX122" s="17"/>
      <c r="GY122" s="16" t="s">
        <v>2220</v>
      </c>
      <c r="GZ122" s="15">
        <f>SUMIFS(POs[saldo],POs[cve_prod],DIM_BILL[[#This Row],[CODIGO]],POs[status],$GY122,POs[f_ent],GZ$1)</f>
        <v>0</v>
      </c>
      <c r="HA122" s="15">
        <f>SUMIFS(POs[saldo],POs[cve_prod],DIM_BILL[[#This Row],[CODIGO]],POs[status],$GY122,POs[f_ent],HA$1)</f>
        <v>0</v>
      </c>
      <c r="HB122" s="15">
        <f>SUMIFS(POs[saldo],POs[cve_prod],DIM_BILL[[#This Row],[CODIGO]],POs[status],$GY122,POs[f_ent],HB$1)</f>
        <v>0</v>
      </c>
      <c r="HC122" s="15">
        <f>SUMIFS(POs[saldo],POs[cve_prod],DIM_BILL[[#This Row],[CODIGO]],POs[status],$GY122,POs[f_ent],HC$1)</f>
        <v>0</v>
      </c>
      <c r="HD122" s="15">
        <f>SUMIFS(POs[saldo],POs[cve_prod],DIM_BILL[[#This Row],[CODIGO]],POs[status],$GY122,POs[f_ent],HD$1)</f>
        <v>0</v>
      </c>
      <c r="HE122" s="15">
        <f>SUMIFS(POs[saldo],POs[cve_prod],DIM_BILL[[#This Row],[CODIGO]],POs[status],$GY122,POs[f_ent],HE$1)</f>
        <v>0</v>
      </c>
      <c r="HF122" s="15">
        <f>SUMIFS(POs[saldo],POs[cve_prod],DIM_BILL[[#This Row],[CODIGO]],POs[status],$GY122,POs[Semana],WEEKNUM(HF$1))</f>
        <v>0</v>
      </c>
      <c r="HG122" s="15">
        <f>SUMIFS(POs[saldo],POs[cve_prod],DIM_BILL[[#This Row],[CODIGO]],POs[status],$GY122,POs[Semana],WEEKNUM(HG$1))</f>
        <v>0</v>
      </c>
      <c r="HH122" s="15">
        <f>SUMIFS(POs[saldo],POs[cve_prod],DIM_BILL[[#This Row],[CODIGO]],POs[status],$GY122,POs[Semana],WEEKNUM(HH$1))</f>
        <v>0</v>
      </c>
      <c r="HI122" s="15">
        <f>SUMIFS(POs[saldo],POs[cve_prod],DIM_BILL[[#This Row],[CODIGO]],POs[status],$GY122,POs[Semana],WEEKNUM(HI$1))</f>
        <v>0</v>
      </c>
      <c r="HJ122" s="15">
        <f>SUMIFS(POs[saldo],POs[cve_prod],DIM_BILL[[#This Row],[CODIGO]],POs[status],$GY122,POs[Semana],WEEKNUM(HJ$1))</f>
        <v>0</v>
      </c>
      <c r="HK122" s="15">
        <f>SUMIFS(POs[saldo],POs[cve_prod],DIM_BILL[[#This Row],[CODIGO]],POs[status],$GY122,POs[Semana],WEEKNUM(HK$1))</f>
        <v>0</v>
      </c>
      <c r="HL122" s="15">
        <f>SUMIFS(POs[saldo],POs[cve_prod],DIM_BILL[[#This Row],[CODIGO]],POs[status],$GY122,POs[Semana],WEEKNUM(HL$1))</f>
        <v>0</v>
      </c>
      <c r="HM122" s="15">
        <f>SUMIFS(POs[saldo],POs[cve_prod],DIM_BILL[[#This Row],[CODIGO]],POs[status],$GY122,POs[Semana],WEEKNUM(HM$1))</f>
        <v>0</v>
      </c>
      <c r="HN122" s="15">
        <f>SUMIFS(POs[saldo],POs[cve_prod],DIM_BILL[[#This Row],[CODIGO]],POs[status],$GY122,POs[Semana],WEEKNUM(HN$1))</f>
        <v>0</v>
      </c>
      <c r="HO122" s="15">
        <f>SUMIFS(POs[saldo],POs[cve_prod],DIM_BILL[[#This Row],[CODIGO]],POs[status],$GY122,POs[Semana],WEEKNUM(HO$1))</f>
        <v>0</v>
      </c>
      <c r="HP122" s="15">
        <f>SUMIFS(POs[saldo],POs[cve_prod],DIM_BILL[[#This Row],[CODIGO]],POs[status],$GY122,POs[Semana],WEEKNUM(HP$1))</f>
        <v>0</v>
      </c>
      <c r="HQ122" s="15">
        <f>SUMIFS(POs[saldo],POs[cve_prod],DIM_BILL[[#This Row],[CODIGO]],POs[status],$GY122,POs[Semana],WEEKNUM(HQ$1))</f>
        <v>0</v>
      </c>
      <c r="HR122" s="15">
        <f>SUMIFS(POs[saldo],POs[cve_prod],DIM_BILL[[#This Row],[CODIGO]],POs[status],$GY122,POs[Semana],WEEKNUM(HR$1))</f>
        <v>0</v>
      </c>
      <c r="HS122" s="15">
        <f>SUMIFS(POs[saldo],POs[cve_prod],DIM_BILL[[#This Row],[CODIGO]],POs[status],$GY122,POs[Semana],WEEKNUM(HS$1))</f>
        <v>0</v>
      </c>
      <c r="HT122" s="15">
        <f>SUMIFS(POs[saldo],POs[cve_prod],DIM_BILL[[#This Row],[CODIGO]],POs[status],$GY122,POs[Semana],WEEKNUM(HT$1))</f>
        <v>0</v>
      </c>
      <c r="HU122" s="22"/>
      <c r="HV122" s="25"/>
      <c r="HW122" t="str">
        <f>DIM_BILL[[#This Row],[Tipo]]</f>
        <v>MATERIAL DE EMPAQUE</v>
      </c>
    </row>
    <row r="123" spans="1:231" x14ac:dyDescent="0.3">
      <c r="A123" s="17" t="s">
        <v>660</v>
      </c>
      <c r="BI123">
        <v>6.8181818181818177E-2</v>
      </c>
      <c r="GR123" s="17" t="s">
        <v>661</v>
      </c>
      <c r="GS123" s="17">
        <v>4</v>
      </c>
      <c r="GT123" s="17" t="s">
        <v>1810</v>
      </c>
      <c r="GU123" s="17" t="s">
        <v>1800</v>
      </c>
      <c r="GV123" s="17">
        <f>SUMIF(FACT_A1[cve_prod],DIM_BILL[[#This Row],[CODIGO]],FACT_A1[Existencia])</f>
        <v>0</v>
      </c>
      <c r="GW123" s="18">
        <f>SUMIF(FACT_A2[cve_prod],DIM_BILL[[#This Row],[CODIGO]],FACT_A2[Existencia])</f>
        <v>0</v>
      </c>
      <c r="GX123" s="17"/>
      <c r="GY123" s="16" t="s">
        <v>2221</v>
      </c>
      <c r="GZ123" s="24">
        <f>SUMPRODUCT($B123:$GQ123,INDEX(PLAN_PRODUCCION!$B$4:$GQ$24,COLUMN()-COLUMN($GZ$1)+1,0))</f>
        <v>1500</v>
      </c>
      <c r="HA123" s="24">
        <f>SUMPRODUCT($B123:$GQ123,INDEX(PLAN_PRODUCCION!$B$4:$GQ$24,COLUMN()-COLUMN($GZ$1)+1,0))</f>
        <v>0</v>
      </c>
      <c r="HB123" s="24">
        <f>SUMPRODUCT($B123:$GQ123,INDEX(PLAN_PRODUCCION!$B$4:$GQ$24,COLUMN()-COLUMN($GZ$1)+1,0))</f>
        <v>0</v>
      </c>
      <c r="HC123" s="24">
        <f>SUMPRODUCT($B123:$GQ123,INDEX(PLAN_PRODUCCION!$B$4:$GQ$24,COLUMN()-COLUMN($GZ$1)+1,0))</f>
        <v>0</v>
      </c>
      <c r="HD123" s="24">
        <f>SUMPRODUCT($B123:$GQ123,INDEX(PLAN_PRODUCCION!$B$4:$GQ$24,COLUMN()-COLUMN($GZ$1)+1,0))</f>
        <v>0</v>
      </c>
      <c r="HE123" s="24">
        <f>SUMPRODUCT($B123:$GQ123,INDEX(PLAN_PRODUCCION!$B$4:$GQ$24,COLUMN()-COLUMN($GZ$1)+1,0))</f>
        <v>0</v>
      </c>
      <c r="HF123" s="24">
        <f>SUMPRODUCT($B123:$GQ123,INDEX(PLAN_PRODUCCION!$B$4:$GQ$24,COLUMN()-COLUMN($GZ$1)+1,0))</f>
        <v>0</v>
      </c>
      <c r="HG123" s="24">
        <f>SUMPRODUCT($B123:$GQ123,INDEX(PLAN_PRODUCCION!$B$4:$GQ$24,COLUMN()-COLUMN($GZ$1)+1,0))</f>
        <v>0</v>
      </c>
      <c r="HH123" s="24">
        <f>SUMPRODUCT($B123:$GQ123,INDEX(PLAN_PRODUCCION!$B$4:$GQ$24,COLUMN()-COLUMN($GZ$1)+1,0))</f>
        <v>0</v>
      </c>
      <c r="HI123" s="24">
        <f>SUMPRODUCT($B123:$GQ123,INDEX(PLAN_PRODUCCION!$B$4:$GQ$24,COLUMN()-COLUMN($GZ$1)+1,0))</f>
        <v>0</v>
      </c>
      <c r="HJ123" s="24">
        <f>SUMPRODUCT($B123:$GQ123,INDEX(PLAN_PRODUCCION!$B$4:$GQ$24,COLUMN()-COLUMN($GZ$1)+1,0))</f>
        <v>0</v>
      </c>
      <c r="HK123" s="24">
        <f>SUMPRODUCT($B123:$GQ123,INDEX(PLAN_PRODUCCION!$B$4:$GQ$24,COLUMN()-COLUMN($GZ$1)+1,0))</f>
        <v>0</v>
      </c>
      <c r="HL123" s="24">
        <f>SUMPRODUCT($B123:$GQ123,INDEX(PLAN_PRODUCCION!$B$4:$GQ$24,COLUMN()-COLUMN($GZ$1)+1,0))</f>
        <v>0</v>
      </c>
      <c r="HM123" s="24">
        <f>SUMPRODUCT($B123:$GQ123,INDEX(PLAN_PRODUCCION!$B$4:$GQ$24,COLUMN()-COLUMN($GZ$1)+1,0))</f>
        <v>0</v>
      </c>
      <c r="HN123" s="24">
        <f>SUMPRODUCT($B123:$GQ123,INDEX(PLAN_PRODUCCION!$B$4:$GQ$24,COLUMN()-COLUMN($GZ$1)+1,0))</f>
        <v>0</v>
      </c>
      <c r="HO123" s="24">
        <f>SUMPRODUCT($B123:$GQ123,INDEX(PLAN_PRODUCCION!$B$4:$GQ$24,COLUMN()-COLUMN($GZ$1)+1,0))</f>
        <v>0</v>
      </c>
      <c r="HP123" s="24">
        <f>SUMPRODUCT($B123:$GQ123,INDEX(PLAN_PRODUCCION!$B$4:$GQ$24,COLUMN()-COLUMN($GZ$1)+1,0))</f>
        <v>0</v>
      </c>
      <c r="HQ123" s="24">
        <f>SUMPRODUCT($B123:$GQ123,INDEX(PLAN_PRODUCCION!$B$4:$GQ$24,COLUMN()-COLUMN($GZ$1)+1,0))</f>
        <v>0</v>
      </c>
      <c r="HR123" s="24">
        <f>SUMPRODUCT($B123:$GQ123,INDEX(PLAN_PRODUCCION!$B$4:$GQ$24,COLUMN()-COLUMN($GZ$1)+1,0))</f>
        <v>0</v>
      </c>
      <c r="HS123" s="24">
        <f>SUMPRODUCT($B123:$GQ123,INDEX(PLAN_PRODUCCION!$B$4:$GQ$24,COLUMN()-COLUMN($GZ$1)+1,0))</f>
        <v>0</v>
      </c>
      <c r="HT123" s="24">
        <f>SUMPRODUCT($B123:$GQ123,INDEX(PLAN_PRODUCCION!$B$4:$GQ$24,COLUMN()-COLUMN($GZ$1)+1,0))</f>
        <v>0</v>
      </c>
      <c r="HU123" s="22"/>
      <c r="HV123" s="25"/>
      <c r="HW123" t="str">
        <f>DIM_BILL[[#This Row],[Tipo]]</f>
        <v>MATERIAL DE EMPAQUE</v>
      </c>
    </row>
    <row r="124" spans="1:231" x14ac:dyDescent="0.3">
      <c r="A124" s="18" t="s">
        <v>660</v>
      </c>
      <c r="BI124">
        <v>6.8181818181818177E-2</v>
      </c>
      <c r="GR124" s="18" t="s">
        <v>661</v>
      </c>
      <c r="GS124" s="18">
        <v>4</v>
      </c>
      <c r="GT124" s="18" t="s">
        <v>1810</v>
      </c>
      <c r="GU124" s="18" t="s">
        <v>1800</v>
      </c>
      <c r="GV124" s="18">
        <f>SUMIF(FACT_A1[cve_prod],DIM_BILL[[#This Row],[CODIGO]],FACT_A1[Existencia])</f>
        <v>0</v>
      </c>
      <c r="GW124" s="18">
        <f>SUMIF(FACT_A2[cve_prod],DIM_BILL[[#This Row],[CODIGO]],FACT_A2[Existencia])</f>
        <v>0</v>
      </c>
      <c r="GX124" s="18"/>
      <c r="GY124" s="16" t="s">
        <v>2222</v>
      </c>
      <c r="GZ124" s="26">
        <f t="shared" ref="GZ124" si="861">GV124+GW124+GX124+GZ122-GZ123</f>
        <v>-1500</v>
      </c>
      <c r="HA124" s="26">
        <f t="shared" ref="HA124" si="862">GZ124+HA122-HA123</f>
        <v>-1500</v>
      </c>
      <c r="HB124" s="26">
        <f t="shared" ref="HB124" si="863">HA124+HB122-HB123</f>
        <v>-1500</v>
      </c>
      <c r="HC124" s="26">
        <f t="shared" ref="HC124" si="864">HB124+HC122-HC123</f>
        <v>-1500</v>
      </c>
      <c r="HD124" s="26">
        <f t="shared" ref="HD124" si="865">HC124+HD122-HD123</f>
        <v>-1500</v>
      </c>
      <c r="HE124" s="26">
        <f t="shared" ref="HE124" si="866">HD124+HE122-HE123</f>
        <v>-1500</v>
      </c>
      <c r="HF124" s="26">
        <f t="shared" ref="HF124" si="867">HE124+HF122-HF123</f>
        <v>-1500</v>
      </c>
      <c r="HG124" s="26">
        <f t="shared" ref="HG124" si="868">HF124+HG122-HG123</f>
        <v>-1500</v>
      </c>
      <c r="HH124" s="26">
        <f t="shared" ref="HH124" si="869">HG124+HH122-HH123</f>
        <v>-1500</v>
      </c>
      <c r="HI124" s="26">
        <f t="shared" ref="HI124" si="870">HH124+HI122-HI123</f>
        <v>-1500</v>
      </c>
      <c r="HJ124" s="26">
        <f t="shared" ref="HJ124" si="871">HI124+HJ122-HJ123</f>
        <v>-1500</v>
      </c>
      <c r="HK124" s="26">
        <f t="shared" ref="HK124" si="872">HJ124+HK122-HK123</f>
        <v>-1500</v>
      </c>
      <c r="HL124" s="26">
        <f t="shared" ref="HL124" si="873">HK124+HL122-HL123</f>
        <v>-1500</v>
      </c>
      <c r="HM124" s="26">
        <f t="shared" ref="HM124" si="874">HL124+HM122-HM123</f>
        <v>-1500</v>
      </c>
      <c r="HN124" s="26">
        <f t="shared" ref="HN124" si="875">HM124+HN122-HN123</f>
        <v>-1500</v>
      </c>
      <c r="HO124" s="26">
        <f t="shared" ref="HO124" si="876">HN124+HO122-HO123</f>
        <v>-1500</v>
      </c>
      <c r="HP124" s="26">
        <f t="shared" ref="HP124" si="877">HO124+HP122-HP123</f>
        <v>-1500</v>
      </c>
      <c r="HQ124" s="26">
        <f t="shared" ref="HQ124" si="878">HP124+HQ122-HQ123</f>
        <v>-1500</v>
      </c>
      <c r="HR124" s="26">
        <f t="shared" ref="HR124" si="879">HQ124+HR122-HR123</f>
        <v>-1500</v>
      </c>
      <c r="HS124" s="26">
        <f t="shared" ref="HS124" si="880">HR124+HS122-HS123</f>
        <v>-1500</v>
      </c>
      <c r="HT124" s="26">
        <f t="shared" ref="HT124" si="881">HS124+HT122-HT123</f>
        <v>-1500</v>
      </c>
      <c r="HU124" s="22">
        <f t="shared" ref="HU124" si="882">COUNTIF(GZ124:HT124,"&lt;0")</f>
        <v>21</v>
      </c>
      <c r="HV124" s="25"/>
      <c r="HW124" t="str">
        <f>DIM_BILL[[#This Row],[Tipo]]</f>
        <v>MATERIAL DE EMPAQUE</v>
      </c>
    </row>
    <row r="125" spans="1:231" x14ac:dyDescent="0.3">
      <c r="A125" s="17" t="s">
        <v>1491</v>
      </c>
      <c r="EY125">
        <v>1.0194805194805194</v>
      </c>
      <c r="GR125" s="17" t="s">
        <v>1492</v>
      </c>
      <c r="GS125" s="17">
        <v>4</v>
      </c>
      <c r="GT125" s="17" t="s">
        <v>1811</v>
      </c>
      <c r="GU125" s="17" t="s">
        <v>1800</v>
      </c>
      <c r="GV125" s="17">
        <f>SUMIF(FACT_A1[cve_prod],DIM_BILL[[#This Row],[CODIGO]],FACT_A1[Existencia])</f>
        <v>0</v>
      </c>
      <c r="GW125" s="18">
        <f>SUMIF(FACT_A2[cve_prod],DIM_BILL[[#This Row],[CODIGO]],FACT_A2[Existencia])</f>
        <v>0</v>
      </c>
      <c r="GX125" s="17"/>
      <c r="GY125" s="16" t="s">
        <v>2220</v>
      </c>
      <c r="GZ125" s="15">
        <f>SUMIFS(POs[saldo],POs[cve_prod],DIM_BILL[[#This Row],[CODIGO]],POs[status],$GY125,POs[f_ent],GZ$1)</f>
        <v>0</v>
      </c>
      <c r="HA125" s="15">
        <f>SUMIFS(POs[saldo],POs[cve_prod],DIM_BILL[[#This Row],[CODIGO]],POs[status],$GY125,POs[f_ent],HA$1)</f>
        <v>0</v>
      </c>
      <c r="HB125" s="15">
        <f>SUMIFS(POs[saldo],POs[cve_prod],DIM_BILL[[#This Row],[CODIGO]],POs[status],$GY125,POs[f_ent],HB$1)</f>
        <v>0</v>
      </c>
      <c r="HC125" s="15">
        <f>SUMIFS(POs[saldo],POs[cve_prod],DIM_BILL[[#This Row],[CODIGO]],POs[status],$GY125,POs[f_ent],HC$1)</f>
        <v>0</v>
      </c>
      <c r="HD125" s="15">
        <f>SUMIFS(POs[saldo],POs[cve_prod],DIM_BILL[[#This Row],[CODIGO]],POs[status],$GY125,POs[f_ent],HD$1)</f>
        <v>0</v>
      </c>
      <c r="HE125" s="15">
        <f>SUMIFS(POs[saldo],POs[cve_prod],DIM_BILL[[#This Row],[CODIGO]],POs[status],$GY125,POs[f_ent],HE$1)</f>
        <v>0</v>
      </c>
      <c r="HF125" s="15">
        <f>SUMIFS(POs[saldo],POs[cve_prod],DIM_BILL[[#This Row],[CODIGO]],POs[status],$GY125,POs[Semana],WEEKNUM(HF$1))</f>
        <v>0</v>
      </c>
      <c r="HG125" s="15">
        <f>SUMIFS(POs[saldo],POs[cve_prod],DIM_BILL[[#This Row],[CODIGO]],POs[status],$GY125,POs[Semana],WEEKNUM(HG$1))</f>
        <v>0</v>
      </c>
      <c r="HH125" s="15">
        <f>SUMIFS(POs[saldo],POs[cve_prod],DIM_BILL[[#This Row],[CODIGO]],POs[status],$GY125,POs[Semana],WEEKNUM(HH$1))</f>
        <v>0</v>
      </c>
      <c r="HI125" s="15">
        <f>SUMIFS(POs[saldo],POs[cve_prod],DIM_BILL[[#This Row],[CODIGO]],POs[status],$GY125,POs[Semana],WEEKNUM(HI$1))</f>
        <v>0</v>
      </c>
      <c r="HJ125" s="15">
        <f>SUMIFS(POs[saldo],POs[cve_prod],DIM_BILL[[#This Row],[CODIGO]],POs[status],$GY125,POs[Semana],WEEKNUM(HJ$1))</f>
        <v>0</v>
      </c>
      <c r="HK125" s="15">
        <f>SUMIFS(POs[saldo],POs[cve_prod],DIM_BILL[[#This Row],[CODIGO]],POs[status],$GY125,POs[Semana],WEEKNUM(HK$1))</f>
        <v>0</v>
      </c>
      <c r="HL125" s="15">
        <f>SUMIFS(POs[saldo],POs[cve_prod],DIM_BILL[[#This Row],[CODIGO]],POs[status],$GY125,POs[Semana],WEEKNUM(HL$1))</f>
        <v>0</v>
      </c>
      <c r="HM125" s="15">
        <f>SUMIFS(POs[saldo],POs[cve_prod],DIM_BILL[[#This Row],[CODIGO]],POs[status],$GY125,POs[Semana],WEEKNUM(HM$1))</f>
        <v>0</v>
      </c>
      <c r="HN125" s="15">
        <f>SUMIFS(POs[saldo],POs[cve_prod],DIM_BILL[[#This Row],[CODIGO]],POs[status],$GY125,POs[Semana],WEEKNUM(HN$1))</f>
        <v>0</v>
      </c>
      <c r="HO125" s="15">
        <f>SUMIFS(POs[saldo],POs[cve_prod],DIM_BILL[[#This Row],[CODIGO]],POs[status],$GY125,POs[Semana],WEEKNUM(HO$1))</f>
        <v>0</v>
      </c>
      <c r="HP125" s="15">
        <f>SUMIFS(POs[saldo],POs[cve_prod],DIM_BILL[[#This Row],[CODIGO]],POs[status],$GY125,POs[Semana],WEEKNUM(HP$1))</f>
        <v>0</v>
      </c>
      <c r="HQ125" s="15">
        <f>SUMIFS(POs[saldo],POs[cve_prod],DIM_BILL[[#This Row],[CODIGO]],POs[status],$GY125,POs[Semana],WEEKNUM(HQ$1))</f>
        <v>0</v>
      </c>
      <c r="HR125" s="15">
        <f>SUMIFS(POs[saldo],POs[cve_prod],DIM_BILL[[#This Row],[CODIGO]],POs[status],$GY125,POs[Semana],WEEKNUM(HR$1))</f>
        <v>0</v>
      </c>
      <c r="HS125" s="15">
        <f>SUMIFS(POs[saldo],POs[cve_prod],DIM_BILL[[#This Row],[CODIGO]],POs[status],$GY125,POs[Semana],WEEKNUM(HS$1))</f>
        <v>0</v>
      </c>
      <c r="HT125" s="15">
        <f>SUMIFS(POs[saldo],POs[cve_prod],DIM_BILL[[#This Row],[CODIGO]],POs[status],$GY125,POs[Semana],WEEKNUM(HT$1))</f>
        <v>0</v>
      </c>
      <c r="HU125" s="22"/>
      <c r="HV125" s="25"/>
      <c r="HW125" t="str">
        <f>DIM_BILL[[#This Row],[Tipo]]</f>
        <v>MATERIAL DE EMPAQUE</v>
      </c>
    </row>
    <row r="126" spans="1:231" x14ac:dyDescent="0.3">
      <c r="A126" s="17" t="s">
        <v>1491</v>
      </c>
      <c r="EY126">
        <v>1.0194805194805194</v>
      </c>
      <c r="GR126" s="17" t="s">
        <v>1492</v>
      </c>
      <c r="GS126" s="17">
        <v>4</v>
      </c>
      <c r="GT126" s="17" t="s">
        <v>1811</v>
      </c>
      <c r="GU126" s="17" t="s">
        <v>1800</v>
      </c>
      <c r="GV126" s="17">
        <f>SUMIF(FACT_A1[cve_prod],DIM_BILL[[#This Row],[CODIGO]],FACT_A1[Existencia])</f>
        <v>0</v>
      </c>
      <c r="GW126" s="18">
        <f>SUMIF(FACT_A2[cve_prod],DIM_BILL[[#This Row],[CODIGO]],FACT_A2[Existencia])</f>
        <v>0</v>
      </c>
      <c r="GX126" s="17"/>
      <c r="GY126" s="16" t="s">
        <v>2221</v>
      </c>
      <c r="GZ126" s="24">
        <f>SUMPRODUCT($B126:$GQ126,INDEX(PLAN_PRODUCCION!$B$4:$GQ$24,COLUMN()-COLUMN($GZ$1)+1,0))</f>
        <v>0</v>
      </c>
      <c r="HA126" s="24">
        <f>SUMPRODUCT($B126:$GQ126,INDEX(PLAN_PRODUCCION!$B$4:$GQ$24,COLUMN()-COLUMN($GZ$1)+1,0))</f>
        <v>0</v>
      </c>
      <c r="HB126" s="24">
        <f>SUMPRODUCT($B126:$GQ126,INDEX(PLAN_PRODUCCION!$B$4:$GQ$24,COLUMN()-COLUMN($GZ$1)+1,0))</f>
        <v>0</v>
      </c>
      <c r="HC126" s="24">
        <f>SUMPRODUCT($B126:$GQ126,INDEX(PLAN_PRODUCCION!$B$4:$GQ$24,COLUMN()-COLUMN($GZ$1)+1,0))</f>
        <v>0</v>
      </c>
      <c r="HD126" s="24">
        <f>SUMPRODUCT($B126:$GQ126,INDEX(PLAN_PRODUCCION!$B$4:$GQ$24,COLUMN()-COLUMN($GZ$1)+1,0))</f>
        <v>0</v>
      </c>
      <c r="HE126" s="24">
        <f>SUMPRODUCT($B126:$GQ126,INDEX(PLAN_PRODUCCION!$B$4:$GQ$24,COLUMN()-COLUMN($GZ$1)+1,0))</f>
        <v>0</v>
      </c>
      <c r="HF126" s="24">
        <f>SUMPRODUCT($B126:$GQ126,INDEX(PLAN_PRODUCCION!$B$4:$GQ$24,COLUMN()-COLUMN($GZ$1)+1,0))</f>
        <v>0</v>
      </c>
      <c r="HG126" s="24">
        <f>SUMPRODUCT($B126:$GQ126,INDEX(PLAN_PRODUCCION!$B$4:$GQ$24,COLUMN()-COLUMN($GZ$1)+1,0))</f>
        <v>0</v>
      </c>
      <c r="HH126" s="24">
        <f>SUMPRODUCT($B126:$GQ126,INDEX(PLAN_PRODUCCION!$B$4:$GQ$24,COLUMN()-COLUMN($GZ$1)+1,0))</f>
        <v>0</v>
      </c>
      <c r="HI126" s="24">
        <f>SUMPRODUCT($B126:$GQ126,INDEX(PLAN_PRODUCCION!$B$4:$GQ$24,COLUMN()-COLUMN($GZ$1)+1,0))</f>
        <v>0</v>
      </c>
      <c r="HJ126" s="24">
        <f>SUMPRODUCT($B126:$GQ126,INDEX(PLAN_PRODUCCION!$B$4:$GQ$24,COLUMN()-COLUMN($GZ$1)+1,0))</f>
        <v>0</v>
      </c>
      <c r="HK126" s="24">
        <f>SUMPRODUCT($B126:$GQ126,INDEX(PLAN_PRODUCCION!$B$4:$GQ$24,COLUMN()-COLUMN($GZ$1)+1,0))</f>
        <v>0</v>
      </c>
      <c r="HL126" s="24">
        <f>SUMPRODUCT($B126:$GQ126,INDEX(PLAN_PRODUCCION!$B$4:$GQ$24,COLUMN()-COLUMN($GZ$1)+1,0))</f>
        <v>0</v>
      </c>
      <c r="HM126" s="24">
        <f>SUMPRODUCT($B126:$GQ126,INDEX(PLAN_PRODUCCION!$B$4:$GQ$24,COLUMN()-COLUMN($GZ$1)+1,0))</f>
        <v>0</v>
      </c>
      <c r="HN126" s="24">
        <f>SUMPRODUCT($B126:$GQ126,INDEX(PLAN_PRODUCCION!$B$4:$GQ$24,COLUMN()-COLUMN($GZ$1)+1,0))</f>
        <v>0</v>
      </c>
      <c r="HO126" s="24">
        <f>SUMPRODUCT($B126:$GQ126,INDEX(PLAN_PRODUCCION!$B$4:$GQ$24,COLUMN()-COLUMN($GZ$1)+1,0))</f>
        <v>0</v>
      </c>
      <c r="HP126" s="24">
        <f>SUMPRODUCT($B126:$GQ126,INDEX(PLAN_PRODUCCION!$B$4:$GQ$24,COLUMN()-COLUMN($GZ$1)+1,0))</f>
        <v>0</v>
      </c>
      <c r="HQ126" s="24">
        <f>SUMPRODUCT($B126:$GQ126,INDEX(PLAN_PRODUCCION!$B$4:$GQ$24,COLUMN()-COLUMN($GZ$1)+1,0))</f>
        <v>0</v>
      </c>
      <c r="HR126" s="24">
        <f>SUMPRODUCT($B126:$GQ126,INDEX(PLAN_PRODUCCION!$B$4:$GQ$24,COLUMN()-COLUMN($GZ$1)+1,0))</f>
        <v>0</v>
      </c>
      <c r="HS126" s="24">
        <f>SUMPRODUCT($B126:$GQ126,INDEX(PLAN_PRODUCCION!$B$4:$GQ$24,COLUMN()-COLUMN($GZ$1)+1,0))</f>
        <v>0</v>
      </c>
      <c r="HT126" s="24">
        <f>SUMPRODUCT($B126:$GQ126,INDEX(PLAN_PRODUCCION!$B$4:$GQ$24,COLUMN()-COLUMN($GZ$1)+1,0))</f>
        <v>0</v>
      </c>
      <c r="HU126" s="22"/>
      <c r="HV126" s="25"/>
      <c r="HW126" t="str">
        <f>DIM_BILL[[#This Row],[Tipo]]</f>
        <v>MATERIAL DE EMPAQUE</v>
      </c>
    </row>
    <row r="127" spans="1:231" x14ac:dyDescent="0.3">
      <c r="A127" s="18" t="s">
        <v>1491</v>
      </c>
      <c r="EY127">
        <v>1.0194805194805194</v>
      </c>
      <c r="GR127" s="18" t="s">
        <v>1492</v>
      </c>
      <c r="GS127" s="18">
        <v>4</v>
      </c>
      <c r="GT127" s="18" t="s">
        <v>1811</v>
      </c>
      <c r="GU127" s="18" t="s">
        <v>1800</v>
      </c>
      <c r="GV127" s="18">
        <f>SUMIF(FACT_A1[cve_prod],DIM_BILL[[#This Row],[CODIGO]],FACT_A1[Existencia])</f>
        <v>0</v>
      </c>
      <c r="GW127" s="18">
        <f>SUMIF(FACT_A2[cve_prod],DIM_BILL[[#This Row],[CODIGO]],FACT_A2[Existencia])</f>
        <v>0</v>
      </c>
      <c r="GX127" s="18"/>
      <c r="GY127" s="16" t="s">
        <v>2222</v>
      </c>
      <c r="GZ127" s="26">
        <f t="shared" ref="GZ127" si="883">GV127+GW127+GX127+GZ125-GZ126</f>
        <v>0</v>
      </c>
      <c r="HA127" s="26">
        <f t="shared" ref="HA127" si="884">GZ127+HA125-HA126</f>
        <v>0</v>
      </c>
      <c r="HB127" s="26">
        <f t="shared" ref="HB127" si="885">HA127+HB125-HB126</f>
        <v>0</v>
      </c>
      <c r="HC127" s="26">
        <f t="shared" ref="HC127" si="886">HB127+HC125-HC126</f>
        <v>0</v>
      </c>
      <c r="HD127" s="26">
        <f t="shared" ref="HD127" si="887">HC127+HD125-HD126</f>
        <v>0</v>
      </c>
      <c r="HE127" s="26">
        <f t="shared" ref="HE127" si="888">HD127+HE125-HE126</f>
        <v>0</v>
      </c>
      <c r="HF127" s="26">
        <f t="shared" ref="HF127" si="889">HE127+HF125-HF126</f>
        <v>0</v>
      </c>
      <c r="HG127" s="26">
        <f t="shared" ref="HG127" si="890">HF127+HG125-HG126</f>
        <v>0</v>
      </c>
      <c r="HH127" s="26">
        <f t="shared" ref="HH127" si="891">HG127+HH125-HH126</f>
        <v>0</v>
      </c>
      <c r="HI127" s="26">
        <f t="shared" ref="HI127" si="892">HH127+HI125-HI126</f>
        <v>0</v>
      </c>
      <c r="HJ127" s="26">
        <f t="shared" ref="HJ127" si="893">HI127+HJ125-HJ126</f>
        <v>0</v>
      </c>
      <c r="HK127" s="26">
        <f t="shared" ref="HK127" si="894">HJ127+HK125-HK126</f>
        <v>0</v>
      </c>
      <c r="HL127" s="26">
        <f t="shared" ref="HL127" si="895">HK127+HL125-HL126</f>
        <v>0</v>
      </c>
      <c r="HM127" s="26">
        <f t="shared" ref="HM127" si="896">HL127+HM125-HM126</f>
        <v>0</v>
      </c>
      <c r="HN127" s="26">
        <f t="shared" ref="HN127" si="897">HM127+HN125-HN126</f>
        <v>0</v>
      </c>
      <c r="HO127" s="26">
        <f t="shared" ref="HO127" si="898">HN127+HO125-HO126</f>
        <v>0</v>
      </c>
      <c r="HP127" s="26">
        <f t="shared" ref="HP127" si="899">HO127+HP125-HP126</f>
        <v>0</v>
      </c>
      <c r="HQ127" s="26">
        <f t="shared" ref="HQ127" si="900">HP127+HQ125-HQ126</f>
        <v>0</v>
      </c>
      <c r="HR127" s="26">
        <f t="shared" ref="HR127" si="901">HQ127+HR125-HR126</f>
        <v>0</v>
      </c>
      <c r="HS127" s="26">
        <f t="shared" ref="HS127" si="902">HR127+HS125-HS126</f>
        <v>0</v>
      </c>
      <c r="HT127" s="26">
        <f t="shared" ref="HT127" si="903">HS127+HT125-HT126</f>
        <v>0</v>
      </c>
      <c r="HU127" s="22">
        <f t="shared" ref="HU127" si="904">COUNTIF(GZ127:HT127,"&lt;0")</f>
        <v>0</v>
      </c>
      <c r="HV127" s="25"/>
      <c r="HW127" t="str">
        <f>DIM_BILL[[#This Row],[Tipo]]</f>
        <v>MATERIAL DE EMPAQUE</v>
      </c>
    </row>
    <row r="128" spans="1:231" x14ac:dyDescent="0.3">
      <c r="A128" s="17" t="s">
        <v>296</v>
      </c>
      <c r="R128">
        <v>31.5</v>
      </c>
      <c r="BB128">
        <v>30.6</v>
      </c>
      <c r="BC128">
        <v>30</v>
      </c>
      <c r="BD128">
        <v>60</v>
      </c>
      <c r="GR128" s="17" t="s">
        <v>297</v>
      </c>
      <c r="GS128" s="17">
        <v>6</v>
      </c>
      <c r="GT128" s="17" t="s">
        <v>1802</v>
      </c>
      <c r="GU128" s="17" t="s">
        <v>1800</v>
      </c>
      <c r="GV128" s="17">
        <f>SUMIF(FACT_A1[cve_prod],DIM_BILL[[#This Row],[CODIGO]],FACT_A1[Existencia])</f>
        <v>0</v>
      </c>
      <c r="GW128" s="18">
        <f>SUMIF(FACT_A2[cve_prod],DIM_BILL[[#This Row],[CODIGO]],FACT_A2[Existencia])</f>
        <v>840880</v>
      </c>
      <c r="GX128" s="17"/>
      <c r="GY128" s="16" t="s">
        <v>2220</v>
      </c>
      <c r="GZ128" s="15">
        <f>SUMIFS(POs[saldo],POs[cve_prod],DIM_BILL[[#This Row],[CODIGO]],POs[status],$GY128,POs[f_ent],GZ$1)</f>
        <v>0</v>
      </c>
      <c r="HA128" s="15">
        <f>SUMIFS(POs[saldo],POs[cve_prod],DIM_BILL[[#This Row],[CODIGO]],POs[status],$GY128,POs[f_ent],HA$1)</f>
        <v>0</v>
      </c>
      <c r="HB128" s="15">
        <f>SUMIFS(POs[saldo],POs[cve_prod],DIM_BILL[[#This Row],[CODIGO]],POs[status],$GY128,POs[f_ent],HB$1)</f>
        <v>0</v>
      </c>
      <c r="HC128" s="15">
        <f>SUMIFS(POs[saldo],POs[cve_prod],DIM_BILL[[#This Row],[CODIGO]],POs[status],$GY128,POs[f_ent],HC$1)</f>
        <v>0</v>
      </c>
      <c r="HD128" s="15">
        <f>SUMIFS(POs[saldo],POs[cve_prod],DIM_BILL[[#This Row],[CODIGO]],POs[status],$GY128,POs[f_ent],HD$1)</f>
        <v>0</v>
      </c>
      <c r="HE128" s="15">
        <f>SUMIFS(POs[saldo],POs[cve_prod],DIM_BILL[[#This Row],[CODIGO]],POs[status],$GY128,POs[f_ent],HE$1)</f>
        <v>0</v>
      </c>
      <c r="HF128" s="15">
        <f>SUMIFS(POs[saldo],POs[cve_prod],DIM_BILL[[#This Row],[CODIGO]],POs[status],$GY128,POs[Semana],WEEKNUM(HF$1))</f>
        <v>0</v>
      </c>
      <c r="HG128" s="15">
        <f>SUMIFS(POs[saldo],POs[cve_prod],DIM_BILL[[#This Row],[CODIGO]],POs[status],$GY128,POs[Semana],WEEKNUM(HG$1))</f>
        <v>0</v>
      </c>
      <c r="HH128" s="15">
        <f>SUMIFS(POs[saldo],POs[cve_prod],DIM_BILL[[#This Row],[CODIGO]],POs[status],$GY128,POs[Semana],WEEKNUM(HH$1))</f>
        <v>0</v>
      </c>
      <c r="HI128" s="15">
        <f>SUMIFS(POs[saldo],POs[cve_prod],DIM_BILL[[#This Row],[CODIGO]],POs[status],$GY128,POs[Semana],WEEKNUM(HI$1))</f>
        <v>0</v>
      </c>
      <c r="HJ128" s="15">
        <f>SUMIFS(POs[saldo],POs[cve_prod],DIM_BILL[[#This Row],[CODIGO]],POs[status],$GY128,POs[Semana],WEEKNUM(HJ$1))</f>
        <v>0</v>
      </c>
      <c r="HK128" s="15">
        <f>SUMIFS(POs[saldo],POs[cve_prod],DIM_BILL[[#This Row],[CODIGO]],POs[status],$GY128,POs[Semana],WEEKNUM(HK$1))</f>
        <v>0</v>
      </c>
      <c r="HL128" s="15">
        <f>SUMIFS(POs[saldo],POs[cve_prod],DIM_BILL[[#This Row],[CODIGO]],POs[status],$GY128,POs[Semana],WEEKNUM(HL$1))</f>
        <v>0</v>
      </c>
      <c r="HM128" s="15">
        <f>SUMIFS(POs[saldo],POs[cve_prod],DIM_BILL[[#This Row],[CODIGO]],POs[status],$GY128,POs[Semana],WEEKNUM(HM$1))</f>
        <v>0</v>
      </c>
      <c r="HN128" s="15">
        <f>SUMIFS(POs[saldo],POs[cve_prod],DIM_BILL[[#This Row],[CODIGO]],POs[status],$GY128,POs[Semana],WEEKNUM(HN$1))</f>
        <v>0</v>
      </c>
      <c r="HO128" s="15">
        <f>SUMIFS(POs[saldo],POs[cve_prod],DIM_BILL[[#This Row],[CODIGO]],POs[status],$GY128,POs[Semana],WEEKNUM(HO$1))</f>
        <v>0</v>
      </c>
      <c r="HP128" s="15">
        <f>SUMIFS(POs[saldo],POs[cve_prod],DIM_BILL[[#This Row],[CODIGO]],POs[status],$GY128,POs[Semana],WEEKNUM(HP$1))</f>
        <v>0</v>
      </c>
      <c r="HQ128" s="15">
        <f>SUMIFS(POs[saldo],POs[cve_prod],DIM_BILL[[#This Row],[CODIGO]],POs[status],$GY128,POs[Semana],WEEKNUM(HQ$1))</f>
        <v>0</v>
      </c>
      <c r="HR128" s="15">
        <f>SUMIFS(POs[saldo],POs[cve_prod],DIM_BILL[[#This Row],[CODIGO]],POs[status],$GY128,POs[Semana],WEEKNUM(HR$1))</f>
        <v>0</v>
      </c>
      <c r="HS128" s="15">
        <f>SUMIFS(POs[saldo],POs[cve_prod],DIM_BILL[[#This Row],[CODIGO]],POs[status],$GY128,POs[Semana],WEEKNUM(HS$1))</f>
        <v>0</v>
      </c>
      <c r="HT128" s="15">
        <f>SUMIFS(POs[saldo],POs[cve_prod],DIM_BILL[[#This Row],[CODIGO]],POs[status],$GY128,POs[Semana],WEEKNUM(HT$1))</f>
        <v>0</v>
      </c>
      <c r="HU128" s="22"/>
      <c r="HV128" s="25"/>
      <c r="HW128" t="str">
        <f>DIM_BILL[[#This Row],[Tipo]]</f>
        <v>MATERIAL DE EMPAQUE</v>
      </c>
    </row>
    <row r="129" spans="1:231" x14ac:dyDescent="0.3">
      <c r="A129" s="17" t="s">
        <v>296</v>
      </c>
      <c r="R129">
        <v>31.5</v>
      </c>
      <c r="BB129">
        <v>30.6</v>
      </c>
      <c r="BC129">
        <v>30</v>
      </c>
      <c r="BD129">
        <v>60</v>
      </c>
      <c r="GR129" s="17" t="s">
        <v>297</v>
      </c>
      <c r="GS129" s="17">
        <v>6</v>
      </c>
      <c r="GT129" s="17" t="s">
        <v>1802</v>
      </c>
      <c r="GU129" s="17" t="s">
        <v>1800</v>
      </c>
      <c r="GV129" s="17">
        <f>SUMIF(FACT_A1[cve_prod],DIM_BILL[[#This Row],[CODIGO]],FACT_A1[Existencia])</f>
        <v>0</v>
      </c>
      <c r="GW129" s="18">
        <f>SUMIF(FACT_A2[cve_prod],DIM_BILL[[#This Row],[CODIGO]],FACT_A2[Existencia])</f>
        <v>840880</v>
      </c>
      <c r="GX129" s="17"/>
      <c r="GY129" s="16" t="s">
        <v>2221</v>
      </c>
      <c r="GZ129" s="24">
        <f>SUMPRODUCT($B129:$GQ129,INDEX(PLAN_PRODUCCION!$B$4:$GQ$24,COLUMN()-COLUMN($GZ$1)+1,0))</f>
        <v>990735.60000000009</v>
      </c>
      <c r="HA129" s="24">
        <f>SUMPRODUCT($B129:$GQ129,INDEX(PLAN_PRODUCCION!$B$4:$GQ$24,COLUMN()-COLUMN($GZ$1)+1,0))</f>
        <v>0</v>
      </c>
      <c r="HB129" s="24">
        <f>SUMPRODUCT($B129:$GQ129,INDEX(PLAN_PRODUCCION!$B$4:$GQ$24,COLUMN()-COLUMN($GZ$1)+1,0))</f>
        <v>0</v>
      </c>
      <c r="HC129" s="24">
        <f>SUMPRODUCT($B129:$GQ129,INDEX(PLAN_PRODUCCION!$B$4:$GQ$24,COLUMN()-COLUMN($GZ$1)+1,0))</f>
        <v>0</v>
      </c>
      <c r="HD129" s="24">
        <f>SUMPRODUCT($B129:$GQ129,INDEX(PLAN_PRODUCCION!$B$4:$GQ$24,COLUMN()-COLUMN($GZ$1)+1,0))</f>
        <v>0</v>
      </c>
      <c r="HE129" s="24">
        <f>SUMPRODUCT($B129:$GQ129,INDEX(PLAN_PRODUCCION!$B$4:$GQ$24,COLUMN()-COLUMN($GZ$1)+1,0))</f>
        <v>0</v>
      </c>
      <c r="HF129" s="24">
        <f>SUMPRODUCT($B129:$GQ129,INDEX(PLAN_PRODUCCION!$B$4:$GQ$24,COLUMN()-COLUMN($GZ$1)+1,0))</f>
        <v>0</v>
      </c>
      <c r="HG129" s="24">
        <f>SUMPRODUCT($B129:$GQ129,INDEX(PLAN_PRODUCCION!$B$4:$GQ$24,COLUMN()-COLUMN($GZ$1)+1,0))</f>
        <v>0</v>
      </c>
      <c r="HH129" s="24">
        <f>SUMPRODUCT($B129:$GQ129,INDEX(PLAN_PRODUCCION!$B$4:$GQ$24,COLUMN()-COLUMN($GZ$1)+1,0))</f>
        <v>0</v>
      </c>
      <c r="HI129" s="24">
        <f>SUMPRODUCT($B129:$GQ129,INDEX(PLAN_PRODUCCION!$B$4:$GQ$24,COLUMN()-COLUMN($GZ$1)+1,0))</f>
        <v>0</v>
      </c>
      <c r="HJ129" s="24">
        <f>SUMPRODUCT($B129:$GQ129,INDEX(PLAN_PRODUCCION!$B$4:$GQ$24,COLUMN()-COLUMN($GZ$1)+1,0))</f>
        <v>0</v>
      </c>
      <c r="HK129" s="24">
        <f>SUMPRODUCT($B129:$GQ129,INDEX(PLAN_PRODUCCION!$B$4:$GQ$24,COLUMN()-COLUMN($GZ$1)+1,0))</f>
        <v>0</v>
      </c>
      <c r="HL129" s="24">
        <f>SUMPRODUCT($B129:$GQ129,INDEX(PLAN_PRODUCCION!$B$4:$GQ$24,COLUMN()-COLUMN($GZ$1)+1,0))</f>
        <v>0</v>
      </c>
      <c r="HM129" s="24">
        <f>SUMPRODUCT($B129:$GQ129,INDEX(PLAN_PRODUCCION!$B$4:$GQ$24,COLUMN()-COLUMN($GZ$1)+1,0))</f>
        <v>0</v>
      </c>
      <c r="HN129" s="24">
        <f>SUMPRODUCT($B129:$GQ129,INDEX(PLAN_PRODUCCION!$B$4:$GQ$24,COLUMN()-COLUMN($GZ$1)+1,0))</f>
        <v>0</v>
      </c>
      <c r="HO129" s="24">
        <f>SUMPRODUCT($B129:$GQ129,INDEX(PLAN_PRODUCCION!$B$4:$GQ$24,COLUMN()-COLUMN($GZ$1)+1,0))</f>
        <v>0</v>
      </c>
      <c r="HP129" s="24">
        <f>SUMPRODUCT($B129:$GQ129,INDEX(PLAN_PRODUCCION!$B$4:$GQ$24,COLUMN()-COLUMN($GZ$1)+1,0))</f>
        <v>0</v>
      </c>
      <c r="HQ129" s="24">
        <f>SUMPRODUCT($B129:$GQ129,INDEX(PLAN_PRODUCCION!$B$4:$GQ$24,COLUMN()-COLUMN($GZ$1)+1,0))</f>
        <v>0</v>
      </c>
      <c r="HR129" s="24">
        <f>SUMPRODUCT($B129:$GQ129,INDEX(PLAN_PRODUCCION!$B$4:$GQ$24,COLUMN()-COLUMN($GZ$1)+1,0))</f>
        <v>0</v>
      </c>
      <c r="HS129" s="24">
        <f>SUMPRODUCT($B129:$GQ129,INDEX(PLAN_PRODUCCION!$B$4:$GQ$24,COLUMN()-COLUMN($GZ$1)+1,0))</f>
        <v>0</v>
      </c>
      <c r="HT129" s="24">
        <f>SUMPRODUCT($B129:$GQ129,INDEX(PLAN_PRODUCCION!$B$4:$GQ$24,COLUMN()-COLUMN($GZ$1)+1,0))</f>
        <v>0</v>
      </c>
      <c r="HU129" s="22"/>
      <c r="HV129" s="25"/>
      <c r="HW129" t="str">
        <f>DIM_BILL[[#This Row],[Tipo]]</f>
        <v>MATERIAL DE EMPAQUE</v>
      </c>
    </row>
    <row r="130" spans="1:231" x14ac:dyDescent="0.3">
      <c r="A130" s="18" t="s">
        <v>296</v>
      </c>
      <c r="R130">
        <v>31.5</v>
      </c>
      <c r="BB130">
        <v>30.6</v>
      </c>
      <c r="BC130">
        <v>30</v>
      </c>
      <c r="BD130">
        <v>60</v>
      </c>
      <c r="GR130" s="18" t="s">
        <v>297</v>
      </c>
      <c r="GS130" s="18">
        <v>6</v>
      </c>
      <c r="GT130" s="18" t="s">
        <v>1802</v>
      </c>
      <c r="GU130" s="18" t="s">
        <v>1800</v>
      </c>
      <c r="GV130" s="18">
        <f>SUMIF(FACT_A1[cve_prod],DIM_BILL[[#This Row],[CODIGO]],FACT_A1[Existencia])</f>
        <v>0</v>
      </c>
      <c r="GW130" s="18">
        <f>SUMIF(FACT_A2[cve_prod],DIM_BILL[[#This Row],[CODIGO]],FACT_A2[Existencia])</f>
        <v>840880</v>
      </c>
      <c r="GX130" s="18"/>
      <c r="GY130" s="16" t="s">
        <v>2222</v>
      </c>
      <c r="GZ130" s="26">
        <f t="shared" ref="GZ130" si="905">GV130+GW130+GX130+GZ128-GZ129</f>
        <v>-149855.60000000009</v>
      </c>
      <c r="HA130" s="26">
        <f t="shared" ref="HA130" si="906">GZ130+HA128-HA129</f>
        <v>-149855.60000000009</v>
      </c>
      <c r="HB130" s="26">
        <f t="shared" ref="HB130" si="907">HA130+HB128-HB129</f>
        <v>-149855.60000000009</v>
      </c>
      <c r="HC130" s="26">
        <f t="shared" ref="HC130" si="908">HB130+HC128-HC129</f>
        <v>-149855.60000000009</v>
      </c>
      <c r="HD130" s="26">
        <f t="shared" ref="HD130" si="909">HC130+HD128-HD129</f>
        <v>-149855.60000000009</v>
      </c>
      <c r="HE130" s="26">
        <f t="shared" ref="HE130" si="910">HD130+HE128-HE129</f>
        <v>-149855.60000000009</v>
      </c>
      <c r="HF130" s="26">
        <f t="shared" ref="HF130" si="911">HE130+HF128-HF129</f>
        <v>-149855.60000000009</v>
      </c>
      <c r="HG130" s="26">
        <f t="shared" ref="HG130" si="912">HF130+HG128-HG129</f>
        <v>-149855.60000000009</v>
      </c>
      <c r="HH130" s="26">
        <f t="shared" ref="HH130" si="913">HG130+HH128-HH129</f>
        <v>-149855.60000000009</v>
      </c>
      <c r="HI130" s="26">
        <f t="shared" ref="HI130" si="914">HH130+HI128-HI129</f>
        <v>-149855.60000000009</v>
      </c>
      <c r="HJ130" s="26">
        <f t="shared" ref="HJ130" si="915">HI130+HJ128-HJ129</f>
        <v>-149855.60000000009</v>
      </c>
      <c r="HK130" s="26">
        <f t="shared" ref="HK130" si="916">HJ130+HK128-HK129</f>
        <v>-149855.60000000009</v>
      </c>
      <c r="HL130" s="26">
        <f t="shared" ref="HL130" si="917">HK130+HL128-HL129</f>
        <v>-149855.60000000009</v>
      </c>
      <c r="HM130" s="26">
        <f t="shared" ref="HM130" si="918">HL130+HM128-HM129</f>
        <v>-149855.60000000009</v>
      </c>
      <c r="HN130" s="26">
        <f t="shared" ref="HN130" si="919">HM130+HN128-HN129</f>
        <v>-149855.60000000009</v>
      </c>
      <c r="HO130" s="26">
        <f t="shared" ref="HO130" si="920">HN130+HO128-HO129</f>
        <v>-149855.60000000009</v>
      </c>
      <c r="HP130" s="26">
        <f t="shared" ref="HP130" si="921">HO130+HP128-HP129</f>
        <v>-149855.60000000009</v>
      </c>
      <c r="HQ130" s="26">
        <f t="shared" ref="HQ130" si="922">HP130+HQ128-HQ129</f>
        <v>-149855.60000000009</v>
      </c>
      <c r="HR130" s="26">
        <f t="shared" ref="HR130" si="923">HQ130+HR128-HR129</f>
        <v>-149855.60000000009</v>
      </c>
      <c r="HS130" s="26">
        <f t="shared" ref="HS130" si="924">HR130+HS128-HS129</f>
        <v>-149855.60000000009</v>
      </c>
      <c r="HT130" s="26">
        <f t="shared" ref="HT130" si="925">HS130+HT128-HT129</f>
        <v>-149855.60000000009</v>
      </c>
      <c r="HU130" s="22">
        <f t="shared" ref="HU130" si="926">COUNTIF(GZ130:HT130,"&lt;0")</f>
        <v>21</v>
      </c>
      <c r="HV130" s="25"/>
      <c r="HW130" t="str">
        <f>DIM_BILL[[#This Row],[Tipo]]</f>
        <v>MATERIAL DE EMPAQUE</v>
      </c>
    </row>
    <row r="131" spans="1:231" x14ac:dyDescent="0.3">
      <c r="A131" s="17" t="s">
        <v>522</v>
      </c>
      <c r="AP131">
        <v>60</v>
      </c>
      <c r="BA131">
        <v>30.6</v>
      </c>
      <c r="GR131" s="17" t="s">
        <v>523</v>
      </c>
      <c r="GS131" s="17">
        <v>6</v>
      </c>
      <c r="GT131" s="17" t="s">
        <v>1802</v>
      </c>
      <c r="GU131" s="17" t="s">
        <v>1800</v>
      </c>
      <c r="GV131" s="17">
        <f>SUMIF(FACT_A1[cve_prod],DIM_BILL[[#This Row],[CODIGO]],FACT_A1[Existencia])</f>
        <v>0</v>
      </c>
      <c r="GW131" s="18">
        <f>SUMIF(FACT_A2[cve_prod],DIM_BILL[[#This Row],[CODIGO]],FACT_A2[Existencia])</f>
        <v>900000</v>
      </c>
      <c r="GX131" s="17"/>
      <c r="GY131" s="16" t="s">
        <v>2220</v>
      </c>
      <c r="GZ131" s="15">
        <f>SUMIFS(POs[saldo],POs[cve_prod],DIM_BILL[[#This Row],[CODIGO]],POs[status],$GY131,POs[f_ent],GZ$1)</f>
        <v>0</v>
      </c>
      <c r="HA131" s="15">
        <f>SUMIFS(POs[saldo],POs[cve_prod],DIM_BILL[[#This Row],[CODIGO]],POs[status],$GY131,POs[f_ent],HA$1)</f>
        <v>0</v>
      </c>
      <c r="HB131" s="15">
        <f>SUMIFS(POs[saldo],POs[cve_prod],DIM_BILL[[#This Row],[CODIGO]],POs[status],$GY131,POs[f_ent],HB$1)</f>
        <v>0</v>
      </c>
      <c r="HC131" s="15">
        <f>SUMIFS(POs[saldo],POs[cve_prod],DIM_BILL[[#This Row],[CODIGO]],POs[status],$GY131,POs[f_ent],HC$1)</f>
        <v>0</v>
      </c>
      <c r="HD131" s="15">
        <f>SUMIFS(POs[saldo],POs[cve_prod],DIM_BILL[[#This Row],[CODIGO]],POs[status],$GY131,POs[f_ent],HD$1)</f>
        <v>0</v>
      </c>
      <c r="HE131" s="15">
        <f>SUMIFS(POs[saldo],POs[cve_prod],DIM_BILL[[#This Row],[CODIGO]],POs[status],$GY131,POs[f_ent],HE$1)</f>
        <v>0</v>
      </c>
      <c r="HF131" s="15">
        <f>SUMIFS(POs[saldo],POs[cve_prod],DIM_BILL[[#This Row],[CODIGO]],POs[status],$GY131,POs[Semana],WEEKNUM(HF$1))</f>
        <v>0</v>
      </c>
      <c r="HG131" s="15">
        <f>SUMIFS(POs[saldo],POs[cve_prod],DIM_BILL[[#This Row],[CODIGO]],POs[status],$GY131,POs[Semana],WEEKNUM(HG$1))</f>
        <v>0</v>
      </c>
      <c r="HH131" s="15">
        <f>SUMIFS(POs[saldo],POs[cve_prod],DIM_BILL[[#This Row],[CODIGO]],POs[status],$GY131,POs[Semana],WEEKNUM(HH$1))</f>
        <v>0</v>
      </c>
      <c r="HI131" s="15">
        <f>SUMIFS(POs[saldo],POs[cve_prod],DIM_BILL[[#This Row],[CODIGO]],POs[status],$GY131,POs[Semana],WEEKNUM(HI$1))</f>
        <v>0</v>
      </c>
      <c r="HJ131" s="15">
        <f>SUMIFS(POs[saldo],POs[cve_prod],DIM_BILL[[#This Row],[CODIGO]],POs[status],$GY131,POs[Semana],WEEKNUM(HJ$1))</f>
        <v>0</v>
      </c>
      <c r="HK131" s="15">
        <f>SUMIFS(POs[saldo],POs[cve_prod],DIM_BILL[[#This Row],[CODIGO]],POs[status],$GY131,POs[Semana],WEEKNUM(HK$1))</f>
        <v>0</v>
      </c>
      <c r="HL131" s="15">
        <f>SUMIFS(POs[saldo],POs[cve_prod],DIM_BILL[[#This Row],[CODIGO]],POs[status],$GY131,POs[Semana],WEEKNUM(HL$1))</f>
        <v>0</v>
      </c>
      <c r="HM131" s="15">
        <f>SUMIFS(POs[saldo],POs[cve_prod],DIM_BILL[[#This Row],[CODIGO]],POs[status],$GY131,POs[Semana],WEEKNUM(HM$1))</f>
        <v>0</v>
      </c>
      <c r="HN131" s="15">
        <f>SUMIFS(POs[saldo],POs[cve_prod],DIM_BILL[[#This Row],[CODIGO]],POs[status],$GY131,POs[Semana],WEEKNUM(HN$1))</f>
        <v>0</v>
      </c>
      <c r="HO131" s="15">
        <f>SUMIFS(POs[saldo],POs[cve_prod],DIM_BILL[[#This Row],[CODIGO]],POs[status],$GY131,POs[Semana],WEEKNUM(HO$1))</f>
        <v>0</v>
      </c>
      <c r="HP131" s="15">
        <f>SUMIFS(POs[saldo],POs[cve_prod],DIM_BILL[[#This Row],[CODIGO]],POs[status],$GY131,POs[Semana],WEEKNUM(HP$1))</f>
        <v>0</v>
      </c>
      <c r="HQ131" s="15">
        <f>SUMIFS(POs[saldo],POs[cve_prod],DIM_BILL[[#This Row],[CODIGO]],POs[status],$GY131,POs[Semana],WEEKNUM(HQ$1))</f>
        <v>0</v>
      </c>
      <c r="HR131" s="15">
        <f>SUMIFS(POs[saldo],POs[cve_prod],DIM_BILL[[#This Row],[CODIGO]],POs[status],$GY131,POs[Semana],WEEKNUM(HR$1))</f>
        <v>0</v>
      </c>
      <c r="HS131" s="15">
        <f>SUMIFS(POs[saldo],POs[cve_prod],DIM_BILL[[#This Row],[CODIGO]],POs[status],$GY131,POs[Semana],WEEKNUM(HS$1))</f>
        <v>0</v>
      </c>
      <c r="HT131" s="15">
        <f>SUMIFS(POs[saldo],POs[cve_prod],DIM_BILL[[#This Row],[CODIGO]],POs[status],$GY131,POs[Semana],WEEKNUM(HT$1))</f>
        <v>0</v>
      </c>
      <c r="HU131" s="22"/>
      <c r="HV131" s="25"/>
      <c r="HW131" t="str">
        <f>DIM_BILL[[#This Row],[Tipo]]</f>
        <v>MATERIAL DE EMPAQUE</v>
      </c>
    </row>
    <row r="132" spans="1:231" x14ac:dyDescent="0.3">
      <c r="A132" s="17" t="s">
        <v>522</v>
      </c>
      <c r="AP132">
        <v>60</v>
      </c>
      <c r="BA132">
        <v>30.6</v>
      </c>
      <c r="GR132" s="17" t="s">
        <v>523</v>
      </c>
      <c r="GS132" s="17">
        <v>6</v>
      </c>
      <c r="GT132" s="17" t="s">
        <v>1802</v>
      </c>
      <c r="GU132" s="17" t="s">
        <v>1800</v>
      </c>
      <c r="GV132" s="17">
        <f>SUMIF(FACT_A1[cve_prod],DIM_BILL[[#This Row],[CODIGO]],FACT_A1[Existencia])</f>
        <v>0</v>
      </c>
      <c r="GW132" s="18">
        <f>SUMIF(FACT_A2[cve_prod],DIM_BILL[[#This Row],[CODIGO]],FACT_A2[Existencia])</f>
        <v>900000</v>
      </c>
      <c r="GX132" s="17"/>
      <c r="GY132" s="16" t="s">
        <v>2221</v>
      </c>
      <c r="GZ132" s="24">
        <f>SUMPRODUCT($B132:$GQ132,INDEX(PLAN_PRODUCCION!$B$4:$GQ$24,COLUMN()-COLUMN($GZ$1)+1,0))</f>
        <v>459000</v>
      </c>
      <c r="HA132" s="24">
        <f>SUMPRODUCT($B132:$GQ132,INDEX(PLAN_PRODUCCION!$B$4:$GQ$24,COLUMN()-COLUMN($GZ$1)+1,0))</f>
        <v>0</v>
      </c>
      <c r="HB132" s="24">
        <f>SUMPRODUCT($B132:$GQ132,INDEX(PLAN_PRODUCCION!$B$4:$GQ$24,COLUMN()-COLUMN($GZ$1)+1,0))</f>
        <v>0</v>
      </c>
      <c r="HC132" s="24">
        <f>SUMPRODUCT($B132:$GQ132,INDEX(PLAN_PRODUCCION!$B$4:$GQ$24,COLUMN()-COLUMN($GZ$1)+1,0))</f>
        <v>0</v>
      </c>
      <c r="HD132" s="24">
        <f>SUMPRODUCT($B132:$GQ132,INDEX(PLAN_PRODUCCION!$B$4:$GQ$24,COLUMN()-COLUMN($GZ$1)+1,0))</f>
        <v>0</v>
      </c>
      <c r="HE132" s="24">
        <f>SUMPRODUCT($B132:$GQ132,INDEX(PLAN_PRODUCCION!$B$4:$GQ$24,COLUMN()-COLUMN($GZ$1)+1,0))</f>
        <v>0</v>
      </c>
      <c r="HF132" s="24">
        <f>SUMPRODUCT($B132:$GQ132,INDEX(PLAN_PRODUCCION!$B$4:$GQ$24,COLUMN()-COLUMN($GZ$1)+1,0))</f>
        <v>0</v>
      </c>
      <c r="HG132" s="24">
        <f>SUMPRODUCT($B132:$GQ132,INDEX(PLAN_PRODUCCION!$B$4:$GQ$24,COLUMN()-COLUMN($GZ$1)+1,0))</f>
        <v>0</v>
      </c>
      <c r="HH132" s="24">
        <f>SUMPRODUCT($B132:$GQ132,INDEX(PLAN_PRODUCCION!$B$4:$GQ$24,COLUMN()-COLUMN($GZ$1)+1,0))</f>
        <v>0</v>
      </c>
      <c r="HI132" s="24">
        <f>SUMPRODUCT($B132:$GQ132,INDEX(PLAN_PRODUCCION!$B$4:$GQ$24,COLUMN()-COLUMN($GZ$1)+1,0))</f>
        <v>0</v>
      </c>
      <c r="HJ132" s="24">
        <f>SUMPRODUCT($B132:$GQ132,INDEX(PLAN_PRODUCCION!$B$4:$GQ$24,COLUMN()-COLUMN($GZ$1)+1,0))</f>
        <v>0</v>
      </c>
      <c r="HK132" s="24">
        <f>SUMPRODUCT($B132:$GQ132,INDEX(PLAN_PRODUCCION!$B$4:$GQ$24,COLUMN()-COLUMN($GZ$1)+1,0))</f>
        <v>0</v>
      </c>
      <c r="HL132" s="24">
        <f>SUMPRODUCT($B132:$GQ132,INDEX(PLAN_PRODUCCION!$B$4:$GQ$24,COLUMN()-COLUMN($GZ$1)+1,0))</f>
        <v>0</v>
      </c>
      <c r="HM132" s="24">
        <f>SUMPRODUCT($B132:$GQ132,INDEX(PLAN_PRODUCCION!$B$4:$GQ$24,COLUMN()-COLUMN($GZ$1)+1,0))</f>
        <v>0</v>
      </c>
      <c r="HN132" s="24">
        <f>SUMPRODUCT($B132:$GQ132,INDEX(PLAN_PRODUCCION!$B$4:$GQ$24,COLUMN()-COLUMN($GZ$1)+1,0))</f>
        <v>0</v>
      </c>
      <c r="HO132" s="24">
        <f>SUMPRODUCT($B132:$GQ132,INDEX(PLAN_PRODUCCION!$B$4:$GQ$24,COLUMN()-COLUMN($GZ$1)+1,0))</f>
        <v>0</v>
      </c>
      <c r="HP132" s="24">
        <f>SUMPRODUCT($B132:$GQ132,INDEX(PLAN_PRODUCCION!$B$4:$GQ$24,COLUMN()-COLUMN($GZ$1)+1,0))</f>
        <v>0</v>
      </c>
      <c r="HQ132" s="24">
        <f>SUMPRODUCT($B132:$GQ132,INDEX(PLAN_PRODUCCION!$B$4:$GQ$24,COLUMN()-COLUMN($GZ$1)+1,0))</f>
        <v>0</v>
      </c>
      <c r="HR132" s="24">
        <f>SUMPRODUCT($B132:$GQ132,INDEX(PLAN_PRODUCCION!$B$4:$GQ$24,COLUMN()-COLUMN($GZ$1)+1,0))</f>
        <v>0</v>
      </c>
      <c r="HS132" s="24">
        <f>SUMPRODUCT($B132:$GQ132,INDEX(PLAN_PRODUCCION!$B$4:$GQ$24,COLUMN()-COLUMN($GZ$1)+1,0))</f>
        <v>0</v>
      </c>
      <c r="HT132" s="24">
        <f>SUMPRODUCT($B132:$GQ132,INDEX(PLAN_PRODUCCION!$B$4:$GQ$24,COLUMN()-COLUMN($GZ$1)+1,0))</f>
        <v>0</v>
      </c>
      <c r="HU132" s="22"/>
      <c r="HV132" s="25"/>
      <c r="HW132" t="str">
        <f>DIM_BILL[[#This Row],[Tipo]]</f>
        <v>MATERIAL DE EMPAQUE</v>
      </c>
    </row>
    <row r="133" spans="1:231" x14ac:dyDescent="0.3">
      <c r="A133" s="18" t="s">
        <v>522</v>
      </c>
      <c r="AP133">
        <v>60</v>
      </c>
      <c r="BA133">
        <v>30.6</v>
      </c>
      <c r="GR133" s="18" t="s">
        <v>523</v>
      </c>
      <c r="GS133" s="18">
        <v>6</v>
      </c>
      <c r="GT133" s="18" t="s">
        <v>1802</v>
      </c>
      <c r="GU133" s="18" t="s">
        <v>1800</v>
      </c>
      <c r="GV133" s="18">
        <f>SUMIF(FACT_A1[cve_prod],DIM_BILL[[#This Row],[CODIGO]],FACT_A1[Existencia])</f>
        <v>0</v>
      </c>
      <c r="GW133" s="18">
        <f>SUMIF(FACT_A2[cve_prod],DIM_BILL[[#This Row],[CODIGO]],FACT_A2[Existencia])</f>
        <v>900000</v>
      </c>
      <c r="GX133" s="18"/>
      <c r="GY133" s="16" t="s">
        <v>2222</v>
      </c>
      <c r="GZ133" s="26">
        <f t="shared" ref="GZ133" si="927">GV133+GW133+GX133+GZ131-GZ132</f>
        <v>441000</v>
      </c>
      <c r="HA133" s="26">
        <f t="shared" ref="HA133" si="928">GZ133+HA131-HA132</f>
        <v>441000</v>
      </c>
      <c r="HB133" s="26">
        <f t="shared" ref="HB133" si="929">HA133+HB131-HB132</f>
        <v>441000</v>
      </c>
      <c r="HC133" s="26">
        <f t="shared" ref="HC133" si="930">HB133+HC131-HC132</f>
        <v>441000</v>
      </c>
      <c r="HD133" s="26">
        <f t="shared" ref="HD133" si="931">HC133+HD131-HD132</f>
        <v>441000</v>
      </c>
      <c r="HE133" s="26">
        <f t="shared" ref="HE133" si="932">HD133+HE131-HE132</f>
        <v>441000</v>
      </c>
      <c r="HF133" s="26">
        <f t="shared" ref="HF133" si="933">HE133+HF131-HF132</f>
        <v>441000</v>
      </c>
      <c r="HG133" s="26">
        <f t="shared" ref="HG133" si="934">HF133+HG131-HG132</f>
        <v>441000</v>
      </c>
      <c r="HH133" s="26">
        <f t="shared" ref="HH133" si="935">HG133+HH131-HH132</f>
        <v>441000</v>
      </c>
      <c r="HI133" s="26">
        <f t="shared" ref="HI133" si="936">HH133+HI131-HI132</f>
        <v>441000</v>
      </c>
      <c r="HJ133" s="26">
        <f t="shared" ref="HJ133" si="937">HI133+HJ131-HJ132</f>
        <v>441000</v>
      </c>
      <c r="HK133" s="26">
        <f t="shared" ref="HK133" si="938">HJ133+HK131-HK132</f>
        <v>441000</v>
      </c>
      <c r="HL133" s="26">
        <f t="shared" ref="HL133" si="939">HK133+HL131-HL132</f>
        <v>441000</v>
      </c>
      <c r="HM133" s="26">
        <f t="shared" ref="HM133" si="940">HL133+HM131-HM132</f>
        <v>441000</v>
      </c>
      <c r="HN133" s="26">
        <f t="shared" ref="HN133" si="941">HM133+HN131-HN132</f>
        <v>441000</v>
      </c>
      <c r="HO133" s="26">
        <f t="shared" ref="HO133" si="942">HN133+HO131-HO132</f>
        <v>441000</v>
      </c>
      <c r="HP133" s="26">
        <f t="shared" ref="HP133" si="943">HO133+HP131-HP132</f>
        <v>441000</v>
      </c>
      <c r="HQ133" s="26">
        <f t="shared" ref="HQ133" si="944">HP133+HQ131-HQ132</f>
        <v>441000</v>
      </c>
      <c r="HR133" s="26">
        <f t="shared" ref="HR133" si="945">HQ133+HR131-HR132</f>
        <v>441000</v>
      </c>
      <c r="HS133" s="26">
        <f t="shared" ref="HS133" si="946">HR133+HS131-HS132</f>
        <v>441000</v>
      </c>
      <c r="HT133" s="26">
        <f t="shared" ref="HT133" si="947">HS133+HT131-HT132</f>
        <v>441000</v>
      </c>
      <c r="HU133" s="22">
        <f t="shared" ref="HU133" si="948">COUNTIF(GZ133:HT133,"&lt;0")</f>
        <v>0</v>
      </c>
      <c r="HV133" s="25"/>
      <c r="HW133" t="str">
        <f>DIM_BILL[[#This Row],[Tipo]]</f>
        <v>MATERIAL DE EMPAQUE</v>
      </c>
    </row>
    <row r="134" spans="1:231" x14ac:dyDescent="0.3">
      <c r="A134" s="17" t="s">
        <v>397</v>
      </c>
      <c r="AB134">
        <v>1.0300000000000001E-3</v>
      </c>
      <c r="GR134" s="17" t="s">
        <v>398</v>
      </c>
      <c r="GS134" s="17">
        <v>2</v>
      </c>
      <c r="GT134" s="17" t="s">
        <v>1799</v>
      </c>
      <c r="GU134" s="17" t="s">
        <v>1800</v>
      </c>
      <c r="GV134" s="17">
        <f>SUMIF(FACT_A1[cve_prod],DIM_BILL[[#This Row],[CODIGO]],FACT_A1[Existencia])</f>
        <v>0</v>
      </c>
      <c r="GW134" s="18">
        <f>SUMIF(FACT_A2[cve_prod],DIM_BILL[[#This Row],[CODIGO]],FACT_A2[Existencia])</f>
        <v>10.199999999999999</v>
      </c>
      <c r="GX134" s="17"/>
      <c r="GY134" s="16" t="s">
        <v>2220</v>
      </c>
      <c r="GZ134" s="15">
        <f>SUMIFS(POs[saldo],POs[cve_prod],DIM_BILL[[#This Row],[CODIGO]],POs[status],$GY134,POs[f_ent],GZ$1)</f>
        <v>0</v>
      </c>
      <c r="HA134" s="15">
        <f>SUMIFS(POs[saldo],POs[cve_prod],DIM_BILL[[#This Row],[CODIGO]],POs[status],$GY134,POs[f_ent],HA$1)</f>
        <v>0</v>
      </c>
      <c r="HB134" s="15">
        <f>SUMIFS(POs[saldo],POs[cve_prod],DIM_BILL[[#This Row],[CODIGO]],POs[status],$GY134,POs[f_ent],HB$1)</f>
        <v>0</v>
      </c>
      <c r="HC134" s="15">
        <f>SUMIFS(POs[saldo],POs[cve_prod],DIM_BILL[[#This Row],[CODIGO]],POs[status],$GY134,POs[f_ent],HC$1)</f>
        <v>0</v>
      </c>
      <c r="HD134" s="15">
        <f>SUMIFS(POs[saldo],POs[cve_prod],DIM_BILL[[#This Row],[CODIGO]],POs[status],$GY134,POs[f_ent],HD$1)</f>
        <v>0</v>
      </c>
      <c r="HE134" s="15">
        <f>SUMIFS(POs[saldo],POs[cve_prod],DIM_BILL[[#This Row],[CODIGO]],POs[status],$GY134,POs[f_ent],HE$1)</f>
        <v>0</v>
      </c>
      <c r="HF134" s="15">
        <f>SUMIFS(POs[saldo],POs[cve_prod],DIM_BILL[[#This Row],[CODIGO]],POs[status],$GY134,POs[Semana],WEEKNUM(HF$1))</f>
        <v>0</v>
      </c>
      <c r="HG134" s="15">
        <f>SUMIFS(POs[saldo],POs[cve_prod],DIM_BILL[[#This Row],[CODIGO]],POs[status],$GY134,POs[Semana],WEEKNUM(HG$1))</f>
        <v>0</v>
      </c>
      <c r="HH134" s="15">
        <f>SUMIFS(POs[saldo],POs[cve_prod],DIM_BILL[[#This Row],[CODIGO]],POs[status],$GY134,POs[Semana],WEEKNUM(HH$1))</f>
        <v>0</v>
      </c>
      <c r="HI134" s="15">
        <f>SUMIFS(POs[saldo],POs[cve_prod],DIM_BILL[[#This Row],[CODIGO]],POs[status],$GY134,POs[Semana],WEEKNUM(HI$1))</f>
        <v>0</v>
      </c>
      <c r="HJ134" s="15">
        <f>SUMIFS(POs[saldo],POs[cve_prod],DIM_BILL[[#This Row],[CODIGO]],POs[status],$GY134,POs[Semana],WEEKNUM(HJ$1))</f>
        <v>0</v>
      </c>
      <c r="HK134" s="15">
        <f>SUMIFS(POs[saldo],POs[cve_prod],DIM_BILL[[#This Row],[CODIGO]],POs[status],$GY134,POs[Semana],WEEKNUM(HK$1))</f>
        <v>0</v>
      </c>
      <c r="HL134" s="15">
        <f>SUMIFS(POs[saldo],POs[cve_prod],DIM_BILL[[#This Row],[CODIGO]],POs[status],$GY134,POs[Semana],WEEKNUM(HL$1))</f>
        <v>0</v>
      </c>
      <c r="HM134" s="15">
        <f>SUMIFS(POs[saldo],POs[cve_prod],DIM_BILL[[#This Row],[CODIGO]],POs[status],$GY134,POs[Semana],WEEKNUM(HM$1))</f>
        <v>0</v>
      </c>
      <c r="HN134" s="15">
        <f>SUMIFS(POs[saldo],POs[cve_prod],DIM_BILL[[#This Row],[CODIGO]],POs[status],$GY134,POs[Semana],WEEKNUM(HN$1))</f>
        <v>0</v>
      </c>
      <c r="HO134" s="15">
        <f>SUMIFS(POs[saldo],POs[cve_prod],DIM_BILL[[#This Row],[CODIGO]],POs[status],$GY134,POs[Semana],WEEKNUM(HO$1))</f>
        <v>0</v>
      </c>
      <c r="HP134" s="15">
        <f>SUMIFS(POs[saldo],POs[cve_prod],DIM_BILL[[#This Row],[CODIGO]],POs[status],$GY134,POs[Semana],WEEKNUM(HP$1))</f>
        <v>0</v>
      </c>
      <c r="HQ134" s="15">
        <f>SUMIFS(POs[saldo],POs[cve_prod],DIM_BILL[[#This Row],[CODIGO]],POs[status],$GY134,POs[Semana],WEEKNUM(HQ$1))</f>
        <v>0</v>
      </c>
      <c r="HR134" s="15">
        <f>SUMIFS(POs[saldo],POs[cve_prod],DIM_BILL[[#This Row],[CODIGO]],POs[status],$GY134,POs[Semana],WEEKNUM(HR$1))</f>
        <v>0</v>
      </c>
      <c r="HS134" s="15">
        <f>SUMIFS(POs[saldo],POs[cve_prod],DIM_BILL[[#This Row],[CODIGO]],POs[status],$GY134,POs[Semana],WEEKNUM(HS$1))</f>
        <v>0</v>
      </c>
      <c r="HT134" s="15">
        <f>SUMIFS(POs[saldo],POs[cve_prod],DIM_BILL[[#This Row],[CODIGO]],POs[status],$GY134,POs[Semana],WEEKNUM(HT$1))</f>
        <v>0</v>
      </c>
      <c r="HU134" s="22"/>
      <c r="HV134" s="25"/>
      <c r="HW134" t="str">
        <f>DIM_BILL[[#This Row],[Tipo]]</f>
        <v>MATERIAL DE EMPAQUE</v>
      </c>
    </row>
    <row r="135" spans="1:231" x14ac:dyDescent="0.3">
      <c r="A135" s="17" t="s">
        <v>397</v>
      </c>
      <c r="AB135">
        <v>1.0300000000000001E-3</v>
      </c>
      <c r="GR135" s="17" t="s">
        <v>398</v>
      </c>
      <c r="GS135" s="17">
        <v>2</v>
      </c>
      <c r="GT135" s="17" t="s">
        <v>1799</v>
      </c>
      <c r="GU135" s="17" t="s">
        <v>1800</v>
      </c>
      <c r="GV135" s="17">
        <f>SUMIF(FACT_A1[cve_prod],DIM_BILL[[#This Row],[CODIGO]],FACT_A1[Existencia])</f>
        <v>0</v>
      </c>
      <c r="GW135" s="18">
        <f>SUMIF(FACT_A2[cve_prod],DIM_BILL[[#This Row],[CODIGO]],FACT_A2[Existencia])</f>
        <v>10.199999999999999</v>
      </c>
      <c r="GX135" s="17"/>
      <c r="GY135" s="16" t="s">
        <v>2221</v>
      </c>
      <c r="GZ135" s="24">
        <f>SUMPRODUCT($B135:$GQ135,INDEX(PLAN_PRODUCCION!$B$4:$GQ$24,COLUMN()-COLUMN($GZ$1)+1,0))</f>
        <v>0</v>
      </c>
      <c r="HA135" s="24">
        <f>SUMPRODUCT($B135:$GQ135,INDEX(PLAN_PRODUCCION!$B$4:$GQ$24,COLUMN()-COLUMN($GZ$1)+1,0))</f>
        <v>0</v>
      </c>
      <c r="HB135" s="24">
        <f>SUMPRODUCT($B135:$GQ135,INDEX(PLAN_PRODUCCION!$B$4:$GQ$24,COLUMN()-COLUMN($GZ$1)+1,0))</f>
        <v>0</v>
      </c>
      <c r="HC135" s="24">
        <f>SUMPRODUCT($B135:$GQ135,INDEX(PLAN_PRODUCCION!$B$4:$GQ$24,COLUMN()-COLUMN($GZ$1)+1,0))</f>
        <v>0</v>
      </c>
      <c r="HD135" s="24">
        <f>SUMPRODUCT($B135:$GQ135,INDEX(PLAN_PRODUCCION!$B$4:$GQ$24,COLUMN()-COLUMN($GZ$1)+1,0))</f>
        <v>0</v>
      </c>
      <c r="HE135" s="24">
        <f>SUMPRODUCT($B135:$GQ135,INDEX(PLAN_PRODUCCION!$B$4:$GQ$24,COLUMN()-COLUMN($GZ$1)+1,0))</f>
        <v>0</v>
      </c>
      <c r="HF135" s="24">
        <f>SUMPRODUCT($B135:$GQ135,INDEX(PLAN_PRODUCCION!$B$4:$GQ$24,COLUMN()-COLUMN($GZ$1)+1,0))</f>
        <v>0</v>
      </c>
      <c r="HG135" s="24">
        <f>SUMPRODUCT($B135:$GQ135,INDEX(PLAN_PRODUCCION!$B$4:$GQ$24,COLUMN()-COLUMN($GZ$1)+1,0))</f>
        <v>0</v>
      </c>
      <c r="HH135" s="24">
        <f>SUMPRODUCT($B135:$GQ135,INDEX(PLAN_PRODUCCION!$B$4:$GQ$24,COLUMN()-COLUMN($GZ$1)+1,0))</f>
        <v>0</v>
      </c>
      <c r="HI135" s="24">
        <f>SUMPRODUCT($B135:$GQ135,INDEX(PLAN_PRODUCCION!$B$4:$GQ$24,COLUMN()-COLUMN($GZ$1)+1,0))</f>
        <v>0</v>
      </c>
      <c r="HJ135" s="24">
        <f>SUMPRODUCT($B135:$GQ135,INDEX(PLAN_PRODUCCION!$B$4:$GQ$24,COLUMN()-COLUMN($GZ$1)+1,0))</f>
        <v>0</v>
      </c>
      <c r="HK135" s="24">
        <f>SUMPRODUCT($B135:$GQ135,INDEX(PLAN_PRODUCCION!$B$4:$GQ$24,COLUMN()-COLUMN($GZ$1)+1,0))</f>
        <v>0</v>
      </c>
      <c r="HL135" s="24">
        <f>SUMPRODUCT($B135:$GQ135,INDEX(PLAN_PRODUCCION!$B$4:$GQ$24,COLUMN()-COLUMN($GZ$1)+1,0))</f>
        <v>0</v>
      </c>
      <c r="HM135" s="24">
        <f>SUMPRODUCT($B135:$GQ135,INDEX(PLAN_PRODUCCION!$B$4:$GQ$24,COLUMN()-COLUMN($GZ$1)+1,0))</f>
        <v>0</v>
      </c>
      <c r="HN135" s="24">
        <f>SUMPRODUCT($B135:$GQ135,INDEX(PLAN_PRODUCCION!$B$4:$GQ$24,COLUMN()-COLUMN($GZ$1)+1,0))</f>
        <v>0</v>
      </c>
      <c r="HO135" s="24">
        <f>SUMPRODUCT($B135:$GQ135,INDEX(PLAN_PRODUCCION!$B$4:$GQ$24,COLUMN()-COLUMN($GZ$1)+1,0))</f>
        <v>0</v>
      </c>
      <c r="HP135" s="24">
        <f>SUMPRODUCT($B135:$GQ135,INDEX(PLAN_PRODUCCION!$B$4:$GQ$24,COLUMN()-COLUMN($GZ$1)+1,0))</f>
        <v>0</v>
      </c>
      <c r="HQ135" s="24">
        <f>SUMPRODUCT($B135:$GQ135,INDEX(PLAN_PRODUCCION!$B$4:$GQ$24,COLUMN()-COLUMN($GZ$1)+1,0))</f>
        <v>0</v>
      </c>
      <c r="HR135" s="24">
        <f>SUMPRODUCT($B135:$GQ135,INDEX(PLAN_PRODUCCION!$B$4:$GQ$24,COLUMN()-COLUMN($GZ$1)+1,0))</f>
        <v>0</v>
      </c>
      <c r="HS135" s="24">
        <f>SUMPRODUCT($B135:$GQ135,INDEX(PLAN_PRODUCCION!$B$4:$GQ$24,COLUMN()-COLUMN($GZ$1)+1,0))</f>
        <v>0</v>
      </c>
      <c r="HT135" s="24">
        <f>SUMPRODUCT($B135:$GQ135,INDEX(PLAN_PRODUCCION!$B$4:$GQ$24,COLUMN()-COLUMN($GZ$1)+1,0))</f>
        <v>0</v>
      </c>
      <c r="HU135" s="22"/>
      <c r="HV135" s="25"/>
      <c r="HW135" t="str">
        <f>DIM_BILL[[#This Row],[Tipo]]</f>
        <v>MATERIAL DE EMPAQUE</v>
      </c>
    </row>
    <row r="136" spans="1:231" x14ac:dyDescent="0.3">
      <c r="A136" s="18" t="s">
        <v>397</v>
      </c>
      <c r="AB136">
        <v>1.0300000000000001E-3</v>
      </c>
      <c r="GR136" s="18" t="s">
        <v>398</v>
      </c>
      <c r="GS136" s="18">
        <v>2</v>
      </c>
      <c r="GT136" s="18" t="s">
        <v>1799</v>
      </c>
      <c r="GU136" s="18" t="s">
        <v>1800</v>
      </c>
      <c r="GV136" s="18">
        <f>SUMIF(FACT_A1[cve_prod],DIM_BILL[[#This Row],[CODIGO]],FACT_A1[Existencia])</f>
        <v>0</v>
      </c>
      <c r="GW136" s="18">
        <f>SUMIF(FACT_A2[cve_prod],DIM_BILL[[#This Row],[CODIGO]],FACT_A2[Existencia])</f>
        <v>10.199999999999999</v>
      </c>
      <c r="GX136" s="18"/>
      <c r="GY136" s="16" t="s">
        <v>2222</v>
      </c>
      <c r="GZ136" s="26">
        <f t="shared" ref="GZ136" si="949">GV136+GW136+GX136+GZ134-GZ135</f>
        <v>10.199999999999999</v>
      </c>
      <c r="HA136" s="26">
        <f t="shared" ref="HA136" si="950">GZ136+HA134-HA135</f>
        <v>10.199999999999999</v>
      </c>
      <c r="HB136" s="26">
        <f t="shared" ref="HB136" si="951">HA136+HB134-HB135</f>
        <v>10.199999999999999</v>
      </c>
      <c r="HC136" s="26">
        <f t="shared" ref="HC136" si="952">HB136+HC134-HC135</f>
        <v>10.199999999999999</v>
      </c>
      <c r="HD136" s="26">
        <f t="shared" ref="HD136" si="953">HC136+HD134-HD135</f>
        <v>10.199999999999999</v>
      </c>
      <c r="HE136" s="26">
        <f t="shared" ref="HE136" si="954">HD136+HE134-HE135</f>
        <v>10.199999999999999</v>
      </c>
      <c r="HF136" s="26">
        <f t="shared" ref="HF136" si="955">HE136+HF134-HF135</f>
        <v>10.199999999999999</v>
      </c>
      <c r="HG136" s="26">
        <f t="shared" ref="HG136" si="956">HF136+HG134-HG135</f>
        <v>10.199999999999999</v>
      </c>
      <c r="HH136" s="26">
        <f t="shared" ref="HH136" si="957">HG136+HH134-HH135</f>
        <v>10.199999999999999</v>
      </c>
      <c r="HI136" s="26">
        <f t="shared" ref="HI136" si="958">HH136+HI134-HI135</f>
        <v>10.199999999999999</v>
      </c>
      <c r="HJ136" s="26">
        <f t="shared" ref="HJ136" si="959">HI136+HJ134-HJ135</f>
        <v>10.199999999999999</v>
      </c>
      <c r="HK136" s="26">
        <f t="shared" ref="HK136" si="960">HJ136+HK134-HK135</f>
        <v>10.199999999999999</v>
      </c>
      <c r="HL136" s="26">
        <f t="shared" ref="HL136" si="961">HK136+HL134-HL135</f>
        <v>10.199999999999999</v>
      </c>
      <c r="HM136" s="26">
        <f t="shared" ref="HM136" si="962">HL136+HM134-HM135</f>
        <v>10.199999999999999</v>
      </c>
      <c r="HN136" s="26">
        <f t="shared" ref="HN136" si="963">HM136+HN134-HN135</f>
        <v>10.199999999999999</v>
      </c>
      <c r="HO136" s="26">
        <f t="shared" ref="HO136" si="964">HN136+HO134-HO135</f>
        <v>10.199999999999999</v>
      </c>
      <c r="HP136" s="26">
        <f t="shared" ref="HP136" si="965">HO136+HP134-HP135</f>
        <v>10.199999999999999</v>
      </c>
      <c r="HQ136" s="26">
        <f t="shared" ref="HQ136" si="966">HP136+HQ134-HQ135</f>
        <v>10.199999999999999</v>
      </c>
      <c r="HR136" s="26">
        <f t="shared" ref="HR136" si="967">HQ136+HR134-HR135</f>
        <v>10.199999999999999</v>
      </c>
      <c r="HS136" s="26">
        <f t="shared" ref="HS136" si="968">HR136+HS134-HS135</f>
        <v>10.199999999999999</v>
      </c>
      <c r="HT136" s="26">
        <f t="shared" ref="HT136" si="969">HS136+HT134-HT135</f>
        <v>10.199999999999999</v>
      </c>
      <c r="HU136" s="22">
        <f t="shared" ref="HU136" si="970">COUNTIF(GZ136:HT136,"&lt;0")</f>
        <v>0</v>
      </c>
      <c r="HV136" s="25"/>
      <c r="HW136" t="str">
        <f>DIM_BILL[[#This Row],[Tipo]]</f>
        <v>MATERIAL DE EMPAQUE</v>
      </c>
    </row>
    <row r="137" spans="1:231" x14ac:dyDescent="0.3">
      <c r="A137" s="17" t="s">
        <v>569</v>
      </c>
      <c r="AW137">
        <v>1.575E-3</v>
      </c>
      <c r="GR137" s="17" t="s">
        <v>570</v>
      </c>
      <c r="GS137" s="17">
        <v>2</v>
      </c>
      <c r="GT137" s="17" t="s">
        <v>1799</v>
      </c>
      <c r="GU137" s="17" t="s">
        <v>1800</v>
      </c>
      <c r="GV137" s="17">
        <f>SUMIF(FACT_A1[cve_prod],DIM_BILL[[#This Row],[CODIGO]],FACT_A1[Existencia])</f>
        <v>0</v>
      </c>
      <c r="GW137" s="18">
        <f>SUMIF(FACT_A2[cve_prod],DIM_BILL[[#This Row],[CODIGO]],FACT_A2[Existencia])</f>
        <v>10.3</v>
      </c>
      <c r="GX137" s="17"/>
      <c r="GY137" s="16" t="s">
        <v>2220</v>
      </c>
      <c r="GZ137" s="15">
        <f>SUMIFS(POs[saldo],POs[cve_prod],DIM_BILL[[#This Row],[CODIGO]],POs[status],$GY137,POs[f_ent],GZ$1)</f>
        <v>0</v>
      </c>
      <c r="HA137" s="15">
        <f>SUMIFS(POs[saldo],POs[cve_prod],DIM_BILL[[#This Row],[CODIGO]],POs[status],$GY137,POs[f_ent],HA$1)</f>
        <v>0</v>
      </c>
      <c r="HB137" s="15">
        <f>SUMIFS(POs[saldo],POs[cve_prod],DIM_BILL[[#This Row],[CODIGO]],POs[status],$GY137,POs[f_ent],HB$1)</f>
        <v>0</v>
      </c>
      <c r="HC137" s="15">
        <f>SUMIFS(POs[saldo],POs[cve_prod],DIM_BILL[[#This Row],[CODIGO]],POs[status],$GY137,POs[f_ent],HC$1)</f>
        <v>0</v>
      </c>
      <c r="HD137" s="15">
        <f>SUMIFS(POs[saldo],POs[cve_prod],DIM_BILL[[#This Row],[CODIGO]],POs[status],$GY137,POs[f_ent],HD$1)</f>
        <v>0</v>
      </c>
      <c r="HE137" s="15">
        <f>SUMIFS(POs[saldo],POs[cve_prod],DIM_BILL[[#This Row],[CODIGO]],POs[status],$GY137,POs[f_ent],HE$1)</f>
        <v>0</v>
      </c>
      <c r="HF137" s="15">
        <f>SUMIFS(POs[saldo],POs[cve_prod],DIM_BILL[[#This Row],[CODIGO]],POs[status],$GY137,POs[Semana],WEEKNUM(HF$1))</f>
        <v>0</v>
      </c>
      <c r="HG137" s="15">
        <f>SUMIFS(POs[saldo],POs[cve_prod],DIM_BILL[[#This Row],[CODIGO]],POs[status],$GY137,POs[Semana],WEEKNUM(HG$1))</f>
        <v>0</v>
      </c>
      <c r="HH137" s="15">
        <f>SUMIFS(POs[saldo],POs[cve_prod],DIM_BILL[[#This Row],[CODIGO]],POs[status],$GY137,POs[Semana],WEEKNUM(HH$1))</f>
        <v>0</v>
      </c>
      <c r="HI137" s="15">
        <f>SUMIFS(POs[saldo],POs[cve_prod],DIM_BILL[[#This Row],[CODIGO]],POs[status],$GY137,POs[Semana],WEEKNUM(HI$1))</f>
        <v>0</v>
      </c>
      <c r="HJ137" s="15">
        <f>SUMIFS(POs[saldo],POs[cve_prod],DIM_BILL[[#This Row],[CODIGO]],POs[status],$GY137,POs[Semana],WEEKNUM(HJ$1))</f>
        <v>0</v>
      </c>
      <c r="HK137" s="15">
        <f>SUMIFS(POs[saldo],POs[cve_prod],DIM_BILL[[#This Row],[CODIGO]],POs[status],$GY137,POs[Semana],WEEKNUM(HK$1))</f>
        <v>0</v>
      </c>
      <c r="HL137" s="15">
        <f>SUMIFS(POs[saldo],POs[cve_prod],DIM_BILL[[#This Row],[CODIGO]],POs[status],$GY137,POs[Semana],WEEKNUM(HL$1))</f>
        <v>0</v>
      </c>
      <c r="HM137" s="15">
        <f>SUMIFS(POs[saldo],POs[cve_prod],DIM_BILL[[#This Row],[CODIGO]],POs[status],$GY137,POs[Semana],WEEKNUM(HM$1))</f>
        <v>0</v>
      </c>
      <c r="HN137" s="15">
        <f>SUMIFS(POs[saldo],POs[cve_prod],DIM_BILL[[#This Row],[CODIGO]],POs[status],$GY137,POs[Semana],WEEKNUM(HN$1))</f>
        <v>0</v>
      </c>
      <c r="HO137" s="15">
        <f>SUMIFS(POs[saldo],POs[cve_prod],DIM_BILL[[#This Row],[CODIGO]],POs[status],$GY137,POs[Semana],WEEKNUM(HO$1))</f>
        <v>0</v>
      </c>
      <c r="HP137" s="15">
        <f>SUMIFS(POs[saldo],POs[cve_prod],DIM_BILL[[#This Row],[CODIGO]],POs[status],$GY137,POs[Semana],WEEKNUM(HP$1))</f>
        <v>0</v>
      </c>
      <c r="HQ137" s="15">
        <f>SUMIFS(POs[saldo],POs[cve_prod],DIM_BILL[[#This Row],[CODIGO]],POs[status],$GY137,POs[Semana],WEEKNUM(HQ$1))</f>
        <v>0</v>
      </c>
      <c r="HR137" s="15">
        <f>SUMIFS(POs[saldo],POs[cve_prod],DIM_BILL[[#This Row],[CODIGO]],POs[status],$GY137,POs[Semana],WEEKNUM(HR$1))</f>
        <v>0</v>
      </c>
      <c r="HS137" s="15">
        <f>SUMIFS(POs[saldo],POs[cve_prod],DIM_BILL[[#This Row],[CODIGO]],POs[status],$GY137,POs[Semana],WEEKNUM(HS$1))</f>
        <v>0</v>
      </c>
      <c r="HT137" s="15">
        <f>SUMIFS(POs[saldo],POs[cve_prod],DIM_BILL[[#This Row],[CODIGO]],POs[status],$GY137,POs[Semana],WEEKNUM(HT$1))</f>
        <v>0</v>
      </c>
      <c r="HU137" s="22"/>
      <c r="HV137" s="25"/>
      <c r="HW137" t="str">
        <f>DIM_BILL[[#This Row],[Tipo]]</f>
        <v>MATERIAL DE EMPAQUE</v>
      </c>
    </row>
    <row r="138" spans="1:231" x14ac:dyDescent="0.3">
      <c r="A138" s="17" t="s">
        <v>569</v>
      </c>
      <c r="AW138">
        <v>1.575E-3</v>
      </c>
      <c r="GR138" s="17" t="s">
        <v>570</v>
      </c>
      <c r="GS138" s="17">
        <v>2</v>
      </c>
      <c r="GT138" s="17" t="s">
        <v>1799</v>
      </c>
      <c r="GU138" s="17" t="s">
        <v>1800</v>
      </c>
      <c r="GV138" s="17">
        <f>SUMIF(FACT_A1[cve_prod],DIM_BILL[[#This Row],[CODIGO]],FACT_A1[Existencia])</f>
        <v>0</v>
      </c>
      <c r="GW138" s="18">
        <f>SUMIF(FACT_A2[cve_prod],DIM_BILL[[#This Row],[CODIGO]],FACT_A2[Existencia])</f>
        <v>10.3</v>
      </c>
      <c r="GX138" s="17"/>
      <c r="GY138" s="16" t="s">
        <v>2221</v>
      </c>
      <c r="GZ138" s="24">
        <f>SUMPRODUCT($B138:$GQ138,INDEX(PLAN_PRODUCCION!$B$4:$GQ$24,COLUMN()-COLUMN($GZ$1)+1,0))</f>
        <v>0</v>
      </c>
      <c r="HA138" s="24">
        <f>SUMPRODUCT($B138:$GQ138,INDEX(PLAN_PRODUCCION!$B$4:$GQ$24,COLUMN()-COLUMN($GZ$1)+1,0))</f>
        <v>0</v>
      </c>
      <c r="HB138" s="24">
        <f>SUMPRODUCT($B138:$GQ138,INDEX(PLAN_PRODUCCION!$B$4:$GQ$24,COLUMN()-COLUMN($GZ$1)+1,0))</f>
        <v>0</v>
      </c>
      <c r="HC138" s="24">
        <f>SUMPRODUCT($B138:$GQ138,INDEX(PLAN_PRODUCCION!$B$4:$GQ$24,COLUMN()-COLUMN($GZ$1)+1,0))</f>
        <v>0</v>
      </c>
      <c r="HD138" s="24">
        <f>SUMPRODUCT($B138:$GQ138,INDEX(PLAN_PRODUCCION!$B$4:$GQ$24,COLUMN()-COLUMN($GZ$1)+1,0))</f>
        <v>0</v>
      </c>
      <c r="HE138" s="24">
        <f>SUMPRODUCT($B138:$GQ138,INDEX(PLAN_PRODUCCION!$B$4:$GQ$24,COLUMN()-COLUMN($GZ$1)+1,0))</f>
        <v>0</v>
      </c>
      <c r="HF138" s="24">
        <f>SUMPRODUCT($B138:$GQ138,INDEX(PLAN_PRODUCCION!$B$4:$GQ$24,COLUMN()-COLUMN($GZ$1)+1,0))</f>
        <v>0</v>
      </c>
      <c r="HG138" s="24">
        <f>SUMPRODUCT($B138:$GQ138,INDEX(PLAN_PRODUCCION!$B$4:$GQ$24,COLUMN()-COLUMN($GZ$1)+1,0))</f>
        <v>0</v>
      </c>
      <c r="HH138" s="24">
        <f>SUMPRODUCT($B138:$GQ138,INDEX(PLAN_PRODUCCION!$B$4:$GQ$24,COLUMN()-COLUMN($GZ$1)+1,0))</f>
        <v>0</v>
      </c>
      <c r="HI138" s="24">
        <f>SUMPRODUCT($B138:$GQ138,INDEX(PLAN_PRODUCCION!$B$4:$GQ$24,COLUMN()-COLUMN($GZ$1)+1,0))</f>
        <v>0</v>
      </c>
      <c r="HJ138" s="24">
        <f>SUMPRODUCT($B138:$GQ138,INDEX(PLAN_PRODUCCION!$B$4:$GQ$24,COLUMN()-COLUMN($GZ$1)+1,0))</f>
        <v>0</v>
      </c>
      <c r="HK138" s="24">
        <f>SUMPRODUCT($B138:$GQ138,INDEX(PLAN_PRODUCCION!$B$4:$GQ$24,COLUMN()-COLUMN($GZ$1)+1,0))</f>
        <v>0</v>
      </c>
      <c r="HL138" s="24">
        <f>SUMPRODUCT($B138:$GQ138,INDEX(PLAN_PRODUCCION!$B$4:$GQ$24,COLUMN()-COLUMN($GZ$1)+1,0))</f>
        <v>0</v>
      </c>
      <c r="HM138" s="24">
        <f>SUMPRODUCT($B138:$GQ138,INDEX(PLAN_PRODUCCION!$B$4:$GQ$24,COLUMN()-COLUMN($GZ$1)+1,0))</f>
        <v>0</v>
      </c>
      <c r="HN138" s="24">
        <f>SUMPRODUCT($B138:$GQ138,INDEX(PLAN_PRODUCCION!$B$4:$GQ$24,COLUMN()-COLUMN($GZ$1)+1,0))</f>
        <v>0</v>
      </c>
      <c r="HO138" s="24">
        <f>SUMPRODUCT($B138:$GQ138,INDEX(PLAN_PRODUCCION!$B$4:$GQ$24,COLUMN()-COLUMN($GZ$1)+1,0))</f>
        <v>0</v>
      </c>
      <c r="HP138" s="24">
        <f>SUMPRODUCT($B138:$GQ138,INDEX(PLAN_PRODUCCION!$B$4:$GQ$24,COLUMN()-COLUMN($GZ$1)+1,0))</f>
        <v>0</v>
      </c>
      <c r="HQ138" s="24">
        <f>SUMPRODUCT($B138:$GQ138,INDEX(PLAN_PRODUCCION!$B$4:$GQ$24,COLUMN()-COLUMN($GZ$1)+1,0))</f>
        <v>0</v>
      </c>
      <c r="HR138" s="24">
        <f>SUMPRODUCT($B138:$GQ138,INDEX(PLAN_PRODUCCION!$B$4:$GQ$24,COLUMN()-COLUMN($GZ$1)+1,0))</f>
        <v>0</v>
      </c>
      <c r="HS138" s="24">
        <f>SUMPRODUCT($B138:$GQ138,INDEX(PLAN_PRODUCCION!$B$4:$GQ$24,COLUMN()-COLUMN($GZ$1)+1,0))</f>
        <v>0</v>
      </c>
      <c r="HT138" s="24">
        <f>SUMPRODUCT($B138:$GQ138,INDEX(PLAN_PRODUCCION!$B$4:$GQ$24,COLUMN()-COLUMN($GZ$1)+1,0))</f>
        <v>0</v>
      </c>
      <c r="HU138" s="22"/>
      <c r="HV138" s="25"/>
      <c r="HW138" t="str">
        <f>DIM_BILL[[#This Row],[Tipo]]</f>
        <v>MATERIAL DE EMPAQUE</v>
      </c>
    </row>
    <row r="139" spans="1:231" x14ac:dyDescent="0.3">
      <c r="A139" s="18" t="s">
        <v>569</v>
      </c>
      <c r="AW139">
        <v>1.575E-3</v>
      </c>
      <c r="GR139" s="18" t="s">
        <v>570</v>
      </c>
      <c r="GS139" s="18">
        <v>2</v>
      </c>
      <c r="GT139" s="18" t="s">
        <v>1799</v>
      </c>
      <c r="GU139" s="18" t="s">
        <v>1800</v>
      </c>
      <c r="GV139" s="18">
        <f>SUMIF(FACT_A1[cve_prod],DIM_BILL[[#This Row],[CODIGO]],FACT_A1[Existencia])</f>
        <v>0</v>
      </c>
      <c r="GW139" s="18">
        <f>SUMIF(FACT_A2[cve_prod],DIM_BILL[[#This Row],[CODIGO]],FACT_A2[Existencia])</f>
        <v>10.3</v>
      </c>
      <c r="GX139" s="18"/>
      <c r="GY139" s="16" t="s">
        <v>2222</v>
      </c>
      <c r="GZ139" s="26">
        <f t="shared" ref="GZ139" si="971">GV139+GW139+GX139+GZ137-GZ138</f>
        <v>10.3</v>
      </c>
      <c r="HA139" s="26">
        <f t="shared" ref="HA139" si="972">GZ139+HA137-HA138</f>
        <v>10.3</v>
      </c>
      <c r="HB139" s="26">
        <f t="shared" ref="HB139" si="973">HA139+HB137-HB138</f>
        <v>10.3</v>
      </c>
      <c r="HC139" s="26">
        <f t="shared" ref="HC139" si="974">HB139+HC137-HC138</f>
        <v>10.3</v>
      </c>
      <c r="HD139" s="26">
        <f t="shared" ref="HD139" si="975">HC139+HD137-HD138</f>
        <v>10.3</v>
      </c>
      <c r="HE139" s="26">
        <f t="shared" ref="HE139" si="976">HD139+HE137-HE138</f>
        <v>10.3</v>
      </c>
      <c r="HF139" s="26">
        <f t="shared" ref="HF139" si="977">HE139+HF137-HF138</f>
        <v>10.3</v>
      </c>
      <c r="HG139" s="26">
        <f t="shared" ref="HG139" si="978">HF139+HG137-HG138</f>
        <v>10.3</v>
      </c>
      <c r="HH139" s="26">
        <f t="shared" ref="HH139" si="979">HG139+HH137-HH138</f>
        <v>10.3</v>
      </c>
      <c r="HI139" s="26">
        <f t="shared" ref="HI139" si="980">HH139+HI137-HI138</f>
        <v>10.3</v>
      </c>
      <c r="HJ139" s="26">
        <f t="shared" ref="HJ139" si="981">HI139+HJ137-HJ138</f>
        <v>10.3</v>
      </c>
      <c r="HK139" s="26">
        <f t="shared" ref="HK139" si="982">HJ139+HK137-HK138</f>
        <v>10.3</v>
      </c>
      <c r="HL139" s="26">
        <f t="shared" ref="HL139" si="983">HK139+HL137-HL138</f>
        <v>10.3</v>
      </c>
      <c r="HM139" s="26">
        <f t="shared" ref="HM139" si="984">HL139+HM137-HM138</f>
        <v>10.3</v>
      </c>
      <c r="HN139" s="26">
        <f t="shared" ref="HN139" si="985">HM139+HN137-HN138</f>
        <v>10.3</v>
      </c>
      <c r="HO139" s="26">
        <f t="shared" ref="HO139" si="986">HN139+HO137-HO138</f>
        <v>10.3</v>
      </c>
      <c r="HP139" s="26">
        <f t="shared" ref="HP139" si="987">HO139+HP137-HP138</f>
        <v>10.3</v>
      </c>
      <c r="HQ139" s="26">
        <f t="shared" ref="HQ139" si="988">HP139+HQ137-HQ138</f>
        <v>10.3</v>
      </c>
      <c r="HR139" s="26">
        <f t="shared" ref="HR139" si="989">HQ139+HR137-HR138</f>
        <v>10.3</v>
      </c>
      <c r="HS139" s="26">
        <f t="shared" ref="HS139" si="990">HR139+HS137-HS138</f>
        <v>10.3</v>
      </c>
      <c r="HT139" s="26">
        <f t="shared" ref="HT139" si="991">HS139+HT137-HT138</f>
        <v>10.3</v>
      </c>
      <c r="HU139" s="22">
        <f t="shared" ref="HU139" si="992">COUNTIF(GZ139:HT139,"&lt;0")</f>
        <v>0</v>
      </c>
      <c r="HV139" s="25"/>
      <c r="HW139" t="str">
        <f>DIM_BILL[[#This Row],[Tipo]]</f>
        <v>MATERIAL DE EMPAQUE</v>
      </c>
    </row>
    <row r="140" spans="1:231" x14ac:dyDescent="0.3">
      <c r="A140" s="17" t="s">
        <v>423</v>
      </c>
      <c r="AE140">
        <v>1.7686800000000001E-3</v>
      </c>
      <c r="GR140" s="17" t="s">
        <v>424</v>
      </c>
      <c r="GS140" s="17">
        <v>2</v>
      </c>
      <c r="GT140" s="17" t="s">
        <v>1799</v>
      </c>
      <c r="GU140" s="17" t="s">
        <v>1800</v>
      </c>
      <c r="GV140" s="17">
        <f>SUMIF(FACT_A1[cve_prod],DIM_BILL[[#This Row],[CODIGO]],FACT_A1[Existencia])</f>
        <v>0</v>
      </c>
      <c r="GW140" s="18">
        <f>SUMIF(FACT_A2[cve_prod],DIM_BILL[[#This Row],[CODIGO]],FACT_A2[Existencia])</f>
        <v>28.049999999999997</v>
      </c>
      <c r="GX140" s="17"/>
      <c r="GY140" s="16" t="s">
        <v>2220</v>
      </c>
      <c r="GZ140" s="15">
        <f>SUMIFS(POs[saldo],POs[cve_prod],DIM_BILL[[#This Row],[CODIGO]],POs[status],$GY140,POs[f_ent],GZ$1)</f>
        <v>0</v>
      </c>
      <c r="HA140" s="15">
        <f>SUMIFS(POs[saldo],POs[cve_prod],DIM_BILL[[#This Row],[CODIGO]],POs[status],$GY140,POs[f_ent],HA$1)</f>
        <v>0</v>
      </c>
      <c r="HB140" s="15">
        <f>SUMIFS(POs[saldo],POs[cve_prod],DIM_BILL[[#This Row],[CODIGO]],POs[status],$GY140,POs[f_ent],HB$1)</f>
        <v>0</v>
      </c>
      <c r="HC140" s="15">
        <f>SUMIFS(POs[saldo],POs[cve_prod],DIM_BILL[[#This Row],[CODIGO]],POs[status],$GY140,POs[f_ent],HC$1)</f>
        <v>0</v>
      </c>
      <c r="HD140" s="15">
        <f>SUMIFS(POs[saldo],POs[cve_prod],DIM_BILL[[#This Row],[CODIGO]],POs[status],$GY140,POs[f_ent],HD$1)</f>
        <v>0</v>
      </c>
      <c r="HE140" s="15">
        <f>SUMIFS(POs[saldo],POs[cve_prod],DIM_BILL[[#This Row],[CODIGO]],POs[status],$GY140,POs[f_ent],HE$1)</f>
        <v>0</v>
      </c>
      <c r="HF140" s="15">
        <f>SUMIFS(POs[saldo],POs[cve_prod],DIM_BILL[[#This Row],[CODIGO]],POs[status],$GY140,POs[Semana],WEEKNUM(HF$1))</f>
        <v>0</v>
      </c>
      <c r="HG140" s="15">
        <f>SUMIFS(POs[saldo],POs[cve_prod],DIM_BILL[[#This Row],[CODIGO]],POs[status],$GY140,POs[Semana],WEEKNUM(HG$1))</f>
        <v>0</v>
      </c>
      <c r="HH140" s="15">
        <f>SUMIFS(POs[saldo],POs[cve_prod],DIM_BILL[[#This Row],[CODIGO]],POs[status],$GY140,POs[Semana],WEEKNUM(HH$1))</f>
        <v>0</v>
      </c>
      <c r="HI140" s="15">
        <f>SUMIFS(POs[saldo],POs[cve_prod],DIM_BILL[[#This Row],[CODIGO]],POs[status],$GY140,POs[Semana],WEEKNUM(HI$1))</f>
        <v>0</v>
      </c>
      <c r="HJ140" s="15">
        <f>SUMIFS(POs[saldo],POs[cve_prod],DIM_BILL[[#This Row],[CODIGO]],POs[status],$GY140,POs[Semana],WEEKNUM(HJ$1))</f>
        <v>0</v>
      </c>
      <c r="HK140" s="15">
        <f>SUMIFS(POs[saldo],POs[cve_prod],DIM_BILL[[#This Row],[CODIGO]],POs[status],$GY140,POs[Semana],WEEKNUM(HK$1))</f>
        <v>0</v>
      </c>
      <c r="HL140" s="15">
        <f>SUMIFS(POs[saldo],POs[cve_prod],DIM_BILL[[#This Row],[CODIGO]],POs[status],$GY140,POs[Semana],WEEKNUM(HL$1))</f>
        <v>0</v>
      </c>
      <c r="HM140" s="15">
        <f>SUMIFS(POs[saldo],POs[cve_prod],DIM_BILL[[#This Row],[CODIGO]],POs[status],$GY140,POs[Semana],WEEKNUM(HM$1))</f>
        <v>0</v>
      </c>
      <c r="HN140" s="15">
        <f>SUMIFS(POs[saldo],POs[cve_prod],DIM_BILL[[#This Row],[CODIGO]],POs[status],$GY140,POs[Semana],WEEKNUM(HN$1))</f>
        <v>0</v>
      </c>
      <c r="HO140" s="15">
        <f>SUMIFS(POs[saldo],POs[cve_prod],DIM_BILL[[#This Row],[CODIGO]],POs[status],$GY140,POs[Semana],WEEKNUM(HO$1))</f>
        <v>0</v>
      </c>
      <c r="HP140" s="15">
        <f>SUMIFS(POs[saldo],POs[cve_prod],DIM_BILL[[#This Row],[CODIGO]],POs[status],$GY140,POs[Semana],WEEKNUM(HP$1))</f>
        <v>0</v>
      </c>
      <c r="HQ140" s="15">
        <f>SUMIFS(POs[saldo],POs[cve_prod],DIM_BILL[[#This Row],[CODIGO]],POs[status],$GY140,POs[Semana],WEEKNUM(HQ$1))</f>
        <v>0</v>
      </c>
      <c r="HR140" s="15">
        <f>SUMIFS(POs[saldo],POs[cve_prod],DIM_BILL[[#This Row],[CODIGO]],POs[status],$GY140,POs[Semana],WEEKNUM(HR$1))</f>
        <v>0</v>
      </c>
      <c r="HS140" s="15">
        <f>SUMIFS(POs[saldo],POs[cve_prod],DIM_BILL[[#This Row],[CODIGO]],POs[status],$GY140,POs[Semana],WEEKNUM(HS$1))</f>
        <v>0</v>
      </c>
      <c r="HT140" s="15">
        <f>SUMIFS(POs[saldo],POs[cve_prod],DIM_BILL[[#This Row],[CODIGO]],POs[status],$GY140,POs[Semana],WEEKNUM(HT$1))</f>
        <v>0</v>
      </c>
      <c r="HU140" s="22"/>
      <c r="HV140" s="25"/>
      <c r="HW140" t="str">
        <f>DIM_BILL[[#This Row],[Tipo]]</f>
        <v>MATERIAL DE EMPAQUE</v>
      </c>
    </row>
    <row r="141" spans="1:231" x14ac:dyDescent="0.3">
      <c r="A141" s="17" t="s">
        <v>423</v>
      </c>
      <c r="AE141">
        <v>1.7686800000000001E-3</v>
      </c>
      <c r="GR141" s="17" t="s">
        <v>424</v>
      </c>
      <c r="GS141" s="17">
        <v>2</v>
      </c>
      <c r="GT141" s="17" t="s">
        <v>1799</v>
      </c>
      <c r="GU141" s="17" t="s">
        <v>1800</v>
      </c>
      <c r="GV141" s="17">
        <f>SUMIF(FACT_A1[cve_prod],DIM_BILL[[#This Row],[CODIGO]],FACT_A1[Existencia])</f>
        <v>0</v>
      </c>
      <c r="GW141" s="18">
        <f>SUMIF(FACT_A2[cve_prod],DIM_BILL[[#This Row],[CODIGO]],FACT_A2[Existencia])</f>
        <v>28.049999999999997</v>
      </c>
      <c r="GX141" s="17"/>
      <c r="GY141" s="16" t="s">
        <v>2221</v>
      </c>
      <c r="GZ141" s="24">
        <f>SUMPRODUCT($B141:$GQ141,INDEX(PLAN_PRODUCCION!$B$4:$GQ$24,COLUMN()-COLUMN($GZ$1)+1,0))</f>
        <v>0</v>
      </c>
      <c r="HA141" s="24">
        <f>SUMPRODUCT($B141:$GQ141,INDEX(PLAN_PRODUCCION!$B$4:$GQ$24,COLUMN()-COLUMN($GZ$1)+1,0))</f>
        <v>0</v>
      </c>
      <c r="HB141" s="24">
        <f>SUMPRODUCT($B141:$GQ141,INDEX(PLAN_PRODUCCION!$B$4:$GQ$24,COLUMN()-COLUMN($GZ$1)+1,0))</f>
        <v>0</v>
      </c>
      <c r="HC141" s="24">
        <f>SUMPRODUCT($B141:$GQ141,INDEX(PLAN_PRODUCCION!$B$4:$GQ$24,COLUMN()-COLUMN($GZ$1)+1,0))</f>
        <v>0</v>
      </c>
      <c r="HD141" s="24">
        <f>SUMPRODUCT($B141:$GQ141,INDEX(PLAN_PRODUCCION!$B$4:$GQ$24,COLUMN()-COLUMN($GZ$1)+1,0))</f>
        <v>0</v>
      </c>
      <c r="HE141" s="24">
        <f>SUMPRODUCT($B141:$GQ141,INDEX(PLAN_PRODUCCION!$B$4:$GQ$24,COLUMN()-COLUMN($GZ$1)+1,0))</f>
        <v>0</v>
      </c>
      <c r="HF141" s="24">
        <f>SUMPRODUCT($B141:$GQ141,INDEX(PLAN_PRODUCCION!$B$4:$GQ$24,COLUMN()-COLUMN($GZ$1)+1,0))</f>
        <v>0</v>
      </c>
      <c r="HG141" s="24">
        <f>SUMPRODUCT($B141:$GQ141,INDEX(PLAN_PRODUCCION!$B$4:$GQ$24,COLUMN()-COLUMN($GZ$1)+1,0))</f>
        <v>0</v>
      </c>
      <c r="HH141" s="24">
        <f>SUMPRODUCT($B141:$GQ141,INDEX(PLAN_PRODUCCION!$B$4:$GQ$24,COLUMN()-COLUMN($GZ$1)+1,0))</f>
        <v>0</v>
      </c>
      <c r="HI141" s="24">
        <f>SUMPRODUCT($B141:$GQ141,INDEX(PLAN_PRODUCCION!$B$4:$GQ$24,COLUMN()-COLUMN($GZ$1)+1,0))</f>
        <v>0</v>
      </c>
      <c r="HJ141" s="24">
        <f>SUMPRODUCT($B141:$GQ141,INDEX(PLAN_PRODUCCION!$B$4:$GQ$24,COLUMN()-COLUMN($GZ$1)+1,0))</f>
        <v>0</v>
      </c>
      <c r="HK141" s="24">
        <f>SUMPRODUCT($B141:$GQ141,INDEX(PLAN_PRODUCCION!$B$4:$GQ$24,COLUMN()-COLUMN($GZ$1)+1,0))</f>
        <v>0</v>
      </c>
      <c r="HL141" s="24">
        <f>SUMPRODUCT($B141:$GQ141,INDEX(PLAN_PRODUCCION!$B$4:$GQ$24,COLUMN()-COLUMN($GZ$1)+1,0))</f>
        <v>0</v>
      </c>
      <c r="HM141" s="24">
        <f>SUMPRODUCT($B141:$GQ141,INDEX(PLAN_PRODUCCION!$B$4:$GQ$24,COLUMN()-COLUMN($GZ$1)+1,0))</f>
        <v>0</v>
      </c>
      <c r="HN141" s="24">
        <f>SUMPRODUCT($B141:$GQ141,INDEX(PLAN_PRODUCCION!$B$4:$GQ$24,COLUMN()-COLUMN($GZ$1)+1,0))</f>
        <v>0</v>
      </c>
      <c r="HO141" s="24">
        <f>SUMPRODUCT($B141:$GQ141,INDEX(PLAN_PRODUCCION!$B$4:$GQ$24,COLUMN()-COLUMN($GZ$1)+1,0))</f>
        <v>0</v>
      </c>
      <c r="HP141" s="24">
        <f>SUMPRODUCT($B141:$GQ141,INDEX(PLAN_PRODUCCION!$B$4:$GQ$24,COLUMN()-COLUMN($GZ$1)+1,0))</f>
        <v>0</v>
      </c>
      <c r="HQ141" s="24">
        <f>SUMPRODUCT($B141:$GQ141,INDEX(PLAN_PRODUCCION!$B$4:$GQ$24,COLUMN()-COLUMN($GZ$1)+1,0))</f>
        <v>0</v>
      </c>
      <c r="HR141" s="24">
        <f>SUMPRODUCT($B141:$GQ141,INDEX(PLAN_PRODUCCION!$B$4:$GQ$24,COLUMN()-COLUMN($GZ$1)+1,0))</f>
        <v>0</v>
      </c>
      <c r="HS141" s="24">
        <f>SUMPRODUCT($B141:$GQ141,INDEX(PLAN_PRODUCCION!$B$4:$GQ$24,COLUMN()-COLUMN($GZ$1)+1,0))</f>
        <v>0</v>
      </c>
      <c r="HT141" s="24">
        <f>SUMPRODUCT($B141:$GQ141,INDEX(PLAN_PRODUCCION!$B$4:$GQ$24,COLUMN()-COLUMN($GZ$1)+1,0))</f>
        <v>0</v>
      </c>
      <c r="HU141" s="22"/>
      <c r="HV141" s="25"/>
      <c r="HW141" t="str">
        <f>DIM_BILL[[#This Row],[Tipo]]</f>
        <v>MATERIAL DE EMPAQUE</v>
      </c>
    </row>
    <row r="142" spans="1:231" x14ac:dyDescent="0.3">
      <c r="A142" s="18" t="s">
        <v>423</v>
      </c>
      <c r="AE142">
        <v>1.7686800000000001E-3</v>
      </c>
      <c r="GR142" s="18" t="s">
        <v>424</v>
      </c>
      <c r="GS142" s="18">
        <v>2</v>
      </c>
      <c r="GT142" s="18" t="s">
        <v>1799</v>
      </c>
      <c r="GU142" s="18" t="s">
        <v>1800</v>
      </c>
      <c r="GV142" s="18">
        <f>SUMIF(FACT_A1[cve_prod],DIM_BILL[[#This Row],[CODIGO]],FACT_A1[Existencia])</f>
        <v>0</v>
      </c>
      <c r="GW142" s="18">
        <f>SUMIF(FACT_A2[cve_prod],DIM_BILL[[#This Row],[CODIGO]],FACT_A2[Existencia])</f>
        <v>28.049999999999997</v>
      </c>
      <c r="GX142" s="18"/>
      <c r="GY142" s="16" t="s">
        <v>2222</v>
      </c>
      <c r="GZ142" s="26">
        <f t="shared" ref="GZ142" si="993">GV142+GW142+GX142+GZ140-GZ141</f>
        <v>28.049999999999997</v>
      </c>
      <c r="HA142" s="26">
        <f t="shared" ref="HA142" si="994">GZ142+HA140-HA141</f>
        <v>28.049999999999997</v>
      </c>
      <c r="HB142" s="26">
        <f t="shared" ref="HB142" si="995">HA142+HB140-HB141</f>
        <v>28.049999999999997</v>
      </c>
      <c r="HC142" s="26">
        <f t="shared" ref="HC142" si="996">HB142+HC140-HC141</f>
        <v>28.049999999999997</v>
      </c>
      <c r="HD142" s="26">
        <f t="shared" ref="HD142" si="997">HC142+HD140-HD141</f>
        <v>28.049999999999997</v>
      </c>
      <c r="HE142" s="26">
        <f t="shared" ref="HE142" si="998">HD142+HE140-HE141</f>
        <v>28.049999999999997</v>
      </c>
      <c r="HF142" s="26">
        <f t="shared" ref="HF142" si="999">HE142+HF140-HF141</f>
        <v>28.049999999999997</v>
      </c>
      <c r="HG142" s="26">
        <f t="shared" ref="HG142" si="1000">HF142+HG140-HG141</f>
        <v>28.049999999999997</v>
      </c>
      <c r="HH142" s="26">
        <f t="shared" ref="HH142" si="1001">HG142+HH140-HH141</f>
        <v>28.049999999999997</v>
      </c>
      <c r="HI142" s="26">
        <f t="shared" ref="HI142" si="1002">HH142+HI140-HI141</f>
        <v>28.049999999999997</v>
      </c>
      <c r="HJ142" s="26">
        <f t="shared" ref="HJ142" si="1003">HI142+HJ140-HJ141</f>
        <v>28.049999999999997</v>
      </c>
      <c r="HK142" s="26">
        <f t="shared" ref="HK142" si="1004">HJ142+HK140-HK141</f>
        <v>28.049999999999997</v>
      </c>
      <c r="HL142" s="26">
        <f t="shared" ref="HL142" si="1005">HK142+HL140-HL141</f>
        <v>28.049999999999997</v>
      </c>
      <c r="HM142" s="26">
        <f t="shared" ref="HM142" si="1006">HL142+HM140-HM141</f>
        <v>28.049999999999997</v>
      </c>
      <c r="HN142" s="26">
        <f t="shared" ref="HN142" si="1007">HM142+HN140-HN141</f>
        <v>28.049999999999997</v>
      </c>
      <c r="HO142" s="26">
        <f t="shared" ref="HO142" si="1008">HN142+HO140-HO141</f>
        <v>28.049999999999997</v>
      </c>
      <c r="HP142" s="26">
        <f t="shared" ref="HP142" si="1009">HO142+HP140-HP141</f>
        <v>28.049999999999997</v>
      </c>
      <c r="HQ142" s="26">
        <f t="shared" ref="HQ142" si="1010">HP142+HQ140-HQ141</f>
        <v>28.049999999999997</v>
      </c>
      <c r="HR142" s="26">
        <f t="shared" ref="HR142" si="1011">HQ142+HR140-HR141</f>
        <v>28.049999999999997</v>
      </c>
      <c r="HS142" s="26">
        <f t="shared" ref="HS142" si="1012">HR142+HS140-HS141</f>
        <v>28.049999999999997</v>
      </c>
      <c r="HT142" s="26">
        <f t="shared" ref="HT142" si="1013">HS142+HT140-HT141</f>
        <v>28.049999999999997</v>
      </c>
      <c r="HU142" s="22">
        <f t="shared" ref="HU142" si="1014">COUNTIF(GZ142:HT142,"&lt;0")</f>
        <v>0</v>
      </c>
      <c r="HV142" s="25"/>
      <c r="HW142" t="str">
        <f>DIM_BILL[[#This Row],[Tipo]]</f>
        <v>MATERIAL DE EMPAQUE</v>
      </c>
    </row>
    <row r="143" spans="1:231" x14ac:dyDescent="0.3">
      <c r="A143" s="17" t="s">
        <v>401</v>
      </c>
      <c r="AC143">
        <v>1.6825000000000002E-3</v>
      </c>
      <c r="GR143" s="17" t="s">
        <v>402</v>
      </c>
      <c r="GS143" s="17">
        <v>2</v>
      </c>
      <c r="GT143" s="17" t="s">
        <v>1799</v>
      </c>
      <c r="GU143" s="17" t="s">
        <v>1800</v>
      </c>
      <c r="GV143" s="17">
        <f>SUMIF(FACT_A1[cve_prod],DIM_BILL[[#This Row],[CODIGO]],FACT_A1[Existencia])</f>
        <v>0</v>
      </c>
      <c r="GW143" s="18">
        <f>SUMIF(FACT_A2[cve_prod],DIM_BILL[[#This Row],[CODIGO]],FACT_A2[Existencia])</f>
        <v>8.1999999999999993</v>
      </c>
      <c r="GX143" s="17"/>
      <c r="GY143" s="16" t="s">
        <v>2220</v>
      </c>
      <c r="GZ143" s="15">
        <f>SUMIFS(POs[saldo],POs[cve_prod],DIM_BILL[[#This Row],[CODIGO]],POs[status],$GY143,POs[f_ent],GZ$1)</f>
        <v>0</v>
      </c>
      <c r="HA143" s="15">
        <f>SUMIFS(POs[saldo],POs[cve_prod],DIM_BILL[[#This Row],[CODIGO]],POs[status],$GY143,POs[f_ent],HA$1)</f>
        <v>0</v>
      </c>
      <c r="HB143" s="15">
        <f>SUMIFS(POs[saldo],POs[cve_prod],DIM_BILL[[#This Row],[CODIGO]],POs[status],$GY143,POs[f_ent],HB$1)</f>
        <v>0</v>
      </c>
      <c r="HC143" s="15">
        <f>SUMIFS(POs[saldo],POs[cve_prod],DIM_BILL[[#This Row],[CODIGO]],POs[status],$GY143,POs[f_ent],HC$1)</f>
        <v>0</v>
      </c>
      <c r="HD143" s="15">
        <f>SUMIFS(POs[saldo],POs[cve_prod],DIM_BILL[[#This Row],[CODIGO]],POs[status],$GY143,POs[f_ent],HD$1)</f>
        <v>0</v>
      </c>
      <c r="HE143" s="15">
        <f>SUMIFS(POs[saldo],POs[cve_prod],DIM_BILL[[#This Row],[CODIGO]],POs[status],$GY143,POs[f_ent],HE$1)</f>
        <v>0</v>
      </c>
      <c r="HF143" s="15">
        <f>SUMIFS(POs[saldo],POs[cve_prod],DIM_BILL[[#This Row],[CODIGO]],POs[status],$GY143,POs[Semana],WEEKNUM(HF$1))</f>
        <v>0</v>
      </c>
      <c r="HG143" s="15">
        <f>SUMIFS(POs[saldo],POs[cve_prod],DIM_BILL[[#This Row],[CODIGO]],POs[status],$GY143,POs[Semana],WEEKNUM(HG$1))</f>
        <v>0</v>
      </c>
      <c r="HH143" s="15">
        <f>SUMIFS(POs[saldo],POs[cve_prod],DIM_BILL[[#This Row],[CODIGO]],POs[status],$GY143,POs[Semana],WEEKNUM(HH$1))</f>
        <v>0</v>
      </c>
      <c r="HI143" s="15">
        <f>SUMIFS(POs[saldo],POs[cve_prod],DIM_BILL[[#This Row],[CODIGO]],POs[status],$GY143,POs[Semana],WEEKNUM(HI$1))</f>
        <v>0</v>
      </c>
      <c r="HJ143" s="15">
        <f>SUMIFS(POs[saldo],POs[cve_prod],DIM_BILL[[#This Row],[CODIGO]],POs[status],$GY143,POs[Semana],WEEKNUM(HJ$1))</f>
        <v>0</v>
      </c>
      <c r="HK143" s="15">
        <f>SUMIFS(POs[saldo],POs[cve_prod],DIM_BILL[[#This Row],[CODIGO]],POs[status],$GY143,POs[Semana],WEEKNUM(HK$1))</f>
        <v>0</v>
      </c>
      <c r="HL143" s="15">
        <f>SUMIFS(POs[saldo],POs[cve_prod],DIM_BILL[[#This Row],[CODIGO]],POs[status],$GY143,POs[Semana],WEEKNUM(HL$1))</f>
        <v>0</v>
      </c>
      <c r="HM143" s="15">
        <f>SUMIFS(POs[saldo],POs[cve_prod],DIM_BILL[[#This Row],[CODIGO]],POs[status],$GY143,POs[Semana],WEEKNUM(HM$1))</f>
        <v>0</v>
      </c>
      <c r="HN143" s="15">
        <f>SUMIFS(POs[saldo],POs[cve_prod],DIM_BILL[[#This Row],[CODIGO]],POs[status],$GY143,POs[Semana],WEEKNUM(HN$1))</f>
        <v>0</v>
      </c>
      <c r="HO143" s="15">
        <f>SUMIFS(POs[saldo],POs[cve_prod],DIM_BILL[[#This Row],[CODIGO]],POs[status],$GY143,POs[Semana],WEEKNUM(HO$1))</f>
        <v>0</v>
      </c>
      <c r="HP143" s="15">
        <f>SUMIFS(POs[saldo],POs[cve_prod],DIM_BILL[[#This Row],[CODIGO]],POs[status],$GY143,POs[Semana],WEEKNUM(HP$1))</f>
        <v>0</v>
      </c>
      <c r="HQ143" s="15">
        <f>SUMIFS(POs[saldo],POs[cve_prod],DIM_BILL[[#This Row],[CODIGO]],POs[status],$GY143,POs[Semana],WEEKNUM(HQ$1))</f>
        <v>0</v>
      </c>
      <c r="HR143" s="15">
        <f>SUMIFS(POs[saldo],POs[cve_prod],DIM_BILL[[#This Row],[CODIGO]],POs[status],$GY143,POs[Semana],WEEKNUM(HR$1))</f>
        <v>0</v>
      </c>
      <c r="HS143" s="15">
        <f>SUMIFS(POs[saldo],POs[cve_prod],DIM_BILL[[#This Row],[CODIGO]],POs[status],$GY143,POs[Semana],WEEKNUM(HS$1))</f>
        <v>0</v>
      </c>
      <c r="HT143" s="15">
        <f>SUMIFS(POs[saldo],POs[cve_prod],DIM_BILL[[#This Row],[CODIGO]],POs[status],$GY143,POs[Semana],WEEKNUM(HT$1))</f>
        <v>0</v>
      </c>
      <c r="HU143" s="22"/>
      <c r="HV143" s="25"/>
      <c r="HW143" t="str">
        <f>DIM_BILL[[#This Row],[Tipo]]</f>
        <v>MATERIAL DE EMPAQUE</v>
      </c>
    </row>
    <row r="144" spans="1:231" x14ac:dyDescent="0.3">
      <c r="A144" s="17" t="s">
        <v>401</v>
      </c>
      <c r="AC144">
        <v>1.6825000000000002E-3</v>
      </c>
      <c r="GR144" s="17" t="s">
        <v>402</v>
      </c>
      <c r="GS144" s="17">
        <v>2</v>
      </c>
      <c r="GT144" s="17" t="s">
        <v>1799</v>
      </c>
      <c r="GU144" s="17" t="s">
        <v>1800</v>
      </c>
      <c r="GV144" s="17">
        <f>SUMIF(FACT_A1[cve_prod],DIM_BILL[[#This Row],[CODIGO]],FACT_A1[Existencia])</f>
        <v>0</v>
      </c>
      <c r="GW144" s="18">
        <f>SUMIF(FACT_A2[cve_prod],DIM_BILL[[#This Row],[CODIGO]],FACT_A2[Existencia])</f>
        <v>8.1999999999999993</v>
      </c>
      <c r="GX144" s="17"/>
      <c r="GY144" s="16" t="s">
        <v>2221</v>
      </c>
      <c r="GZ144" s="24">
        <f>SUMPRODUCT($B144:$GQ144,INDEX(PLAN_PRODUCCION!$B$4:$GQ$24,COLUMN()-COLUMN($GZ$1)+1,0))</f>
        <v>0</v>
      </c>
      <c r="HA144" s="24">
        <f>SUMPRODUCT($B144:$GQ144,INDEX(PLAN_PRODUCCION!$B$4:$GQ$24,COLUMN()-COLUMN($GZ$1)+1,0))</f>
        <v>0</v>
      </c>
      <c r="HB144" s="24">
        <f>SUMPRODUCT($B144:$GQ144,INDEX(PLAN_PRODUCCION!$B$4:$GQ$24,COLUMN()-COLUMN($GZ$1)+1,0))</f>
        <v>0</v>
      </c>
      <c r="HC144" s="24">
        <f>SUMPRODUCT($B144:$GQ144,INDEX(PLAN_PRODUCCION!$B$4:$GQ$24,COLUMN()-COLUMN($GZ$1)+1,0))</f>
        <v>0</v>
      </c>
      <c r="HD144" s="24">
        <f>SUMPRODUCT($B144:$GQ144,INDEX(PLAN_PRODUCCION!$B$4:$GQ$24,COLUMN()-COLUMN($GZ$1)+1,0))</f>
        <v>0</v>
      </c>
      <c r="HE144" s="24">
        <f>SUMPRODUCT($B144:$GQ144,INDEX(PLAN_PRODUCCION!$B$4:$GQ$24,COLUMN()-COLUMN($GZ$1)+1,0))</f>
        <v>0</v>
      </c>
      <c r="HF144" s="24">
        <f>SUMPRODUCT($B144:$GQ144,INDEX(PLAN_PRODUCCION!$B$4:$GQ$24,COLUMN()-COLUMN($GZ$1)+1,0))</f>
        <v>0</v>
      </c>
      <c r="HG144" s="24">
        <f>SUMPRODUCT($B144:$GQ144,INDEX(PLAN_PRODUCCION!$B$4:$GQ$24,COLUMN()-COLUMN($GZ$1)+1,0))</f>
        <v>0</v>
      </c>
      <c r="HH144" s="24">
        <f>SUMPRODUCT($B144:$GQ144,INDEX(PLAN_PRODUCCION!$B$4:$GQ$24,COLUMN()-COLUMN($GZ$1)+1,0))</f>
        <v>0</v>
      </c>
      <c r="HI144" s="24">
        <f>SUMPRODUCT($B144:$GQ144,INDEX(PLAN_PRODUCCION!$B$4:$GQ$24,COLUMN()-COLUMN($GZ$1)+1,0))</f>
        <v>0</v>
      </c>
      <c r="HJ144" s="24">
        <f>SUMPRODUCT($B144:$GQ144,INDEX(PLAN_PRODUCCION!$B$4:$GQ$24,COLUMN()-COLUMN($GZ$1)+1,0))</f>
        <v>0</v>
      </c>
      <c r="HK144" s="24">
        <f>SUMPRODUCT($B144:$GQ144,INDEX(PLAN_PRODUCCION!$B$4:$GQ$24,COLUMN()-COLUMN($GZ$1)+1,0))</f>
        <v>0</v>
      </c>
      <c r="HL144" s="24">
        <f>SUMPRODUCT($B144:$GQ144,INDEX(PLAN_PRODUCCION!$B$4:$GQ$24,COLUMN()-COLUMN($GZ$1)+1,0))</f>
        <v>0</v>
      </c>
      <c r="HM144" s="24">
        <f>SUMPRODUCT($B144:$GQ144,INDEX(PLAN_PRODUCCION!$B$4:$GQ$24,COLUMN()-COLUMN($GZ$1)+1,0))</f>
        <v>0</v>
      </c>
      <c r="HN144" s="24">
        <f>SUMPRODUCT($B144:$GQ144,INDEX(PLAN_PRODUCCION!$B$4:$GQ$24,COLUMN()-COLUMN($GZ$1)+1,0))</f>
        <v>0</v>
      </c>
      <c r="HO144" s="24">
        <f>SUMPRODUCT($B144:$GQ144,INDEX(PLAN_PRODUCCION!$B$4:$GQ$24,COLUMN()-COLUMN($GZ$1)+1,0))</f>
        <v>0</v>
      </c>
      <c r="HP144" s="24">
        <f>SUMPRODUCT($B144:$GQ144,INDEX(PLAN_PRODUCCION!$B$4:$GQ$24,COLUMN()-COLUMN($GZ$1)+1,0))</f>
        <v>0</v>
      </c>
      <c r="HQ144" s="24">
        <f>SUMPRODUCT($B144:$GQ144,INDEX(PLAN_PRODUCCION!$B$4:$GQ$24,COLUMN()-COLUMN($GZ$1)+1,0))</f>
        <v>0</v>
      </c>
      <c r="HR144" s="24">
        <f>SUMPRODUCT($B144:$GQ144,INDEX(PLAN_PRODUCCION!$B$4:$GQ$24,COLUMN()-COLUMN($GZ$1)+1,0))</f>
        <v>0</v>
      </c>
      <c r="HS144" s="24">
        <f>SUMPRODUCT($B144:$GQ144,INDEX(PLAN_PRODUCCION!$B$4:$GQ$24,COLUMN()-COLUMN($GZ$1)+1,0))</f>
        <v>0</v>
      </c>
      <c r="HT144" s="24">
        <f>SUMPRODUCT($B144:$GQ144,INDEX(PLAN_PRODUCCION!$B$4:$GQ$24,COLUMN()-COLUMN($GZ$1)+1,0))</f>
        <v>0</v>
      </c>
      <c r="HU144" s="22"/>
      <c r="HV144" s="25"/>
      <c r="HW144" t="str">
        <f>DIM_BILL[[#This Row],[Tipo]]</f>
        <v>MATERIAL DE EMPAQUE</v>
      </c>
    </row>
    <row r="145" spans="1:231" x14ac:dyDescent="0.3">
      <c r="A145" s="18" t="s">
        <v>401</v>
      </c>
      <c r="AC145">
        <v>1.6825000000000002E-3</v>
      </c>
      <c r="GR145" s="18" t="s">
        <v>402</v>
      </c>
      <c r="GS145" s="18">
        <v>2</v>
      </c>
      <c r="GT145" s="18" t="s">
        <v>1799</v>
      </c>
      <c r="GU145" s="18" t="s">
        <v>1800</v>
      </c>
      <c r="GV145" s="18">
        <f>SUMIF(FACT_A1[cve_prod],DIM_BILL[[#This Row],[CODIGO]],FACT_A1[Existencia])</f>
        <v>0</v>
      </c>
      <c r="GW145" s="18">
        <f>SUMIF(FACT_A2[cve_prod],DIM_BILL[[#This Row],[CODIGO]],FACT_A2[Existencia])</f>
        <v>8.1999999999999993</v>
      </c>
      <c r="GX145" s="18"/>
      <c r="GY145" s="16" t="s">
        <v>2222</v>
      </c>
      <c r="GZ145" s="26">
        <f t="shared" ref="GZ145" si="1015">GV145+GW145+GX145+GZ143-GZ144</f>
        <v>8.1999999999999993</v>
      </c>
      <c r="HA145" s="26">
        <f t="shared" ref="HA145" si="1016">GZ145+HA143-HA144</f>
        <v>8.1999999999999993</v>
      </c>
      <c r="HB145" s="26">
        <f t="shared" ref="HB145" si="1017">HA145+HB143-HB144</f>
        <v>8.1999999999999993</v>
      </c>
      <c r="HC145" s="26">
        <f t="shared" ref="HC145" si="1018">HB145+HC143-HC144</f>
        <v>8.1999999999999993</v>
      </c>
      <c r="HD145" s="26">
        <f t="shared" ref="HD145" si="1019">HC145+HD143-HD144</f>
        <v>8.1999999999999993</v>
      </c>
      <c r="HE145" s="26">
        <f t="shared" ref="HE145" si="1020">HD145+HE143-HE144</f>
        <v>8.1999999999999993</v>
      </c>
      <c r="HF145" s="26">
        <f t="shared" ref="HF145" si="1021">HE145+HF143-HF144</f>
        <v>8.1999999999999993</v>
      </c>
      <c r="HG145" s="26">
        <f t="shared" ref="HG145" si="1022">HF145+HG143-HG144</f>
        <v>8.1999999999999993</v>
      </c>
      <c r="HH145" s="26">
        <f t="shared" ref="HH145" si="1023">HG145+HH143-HH144</f>
        <v>8.1999999999999993</v>
      </c>
      <c r="HI145" s="26">
        <f t="shared" ref="HI145" si="1024">HH145+HI143-HI144</f>
        <v>8.1999999999999993</v>
      </c>
      <c r="HJ145" s="26">
        <f t="shared" ref="HJ145" si="1025">HI145+HJ143-HJ144</f>
        <v>8.1999999999999993</v>
      </c>
      <c r="HK145" s="26">
        <f t="shared" ref="HK145" si="1026">HJ145+HK143-HK144</f>
        <v>8.1999999999999993</v>
      </c>
      <c r="HL145" s="26">
        <f t="shared" ref="HL145" si="1027">HK145+HL143-HL144</f>
        <v>8.1999999999999993</v>
      </c>
      <c r="HM145" s="26">
        <f t="shared" ref="HM145" si="1028">HL145+HM143-HM144</f>
        <v>8.1999999999999993</v>
      </c>
      <c r="HN145" s="26">
        <f t="shared" ref="HN145" si="1029">HM145+HN143-HN144</f>
        <v>8.1999999999999993</v>
      </c>
      <c r="HO145" s="26">
        <f t="shared" ref="HO145" si="1030">HN145+HO143-HO144</f>
        <v>8.1999999999999993</v>
      </c>
      <c r="HP145" s="26">
        <f t="shared" ref="HP145" si="1031">HO145+HP143-HP144</f>
        <v>8.1999999999999993</v>
      </c>
      <c r="HQ145" s="26">
        <f t="shared" ref="HQ145" si="1032">HP145+HQ143-HQ144</f>
        <v>8.1999999999999993</v>
      </c>
      <c r="HR145" s="26">
        <f t="shared" ref="HR145" si="1033">HQ145+HR143-HR144</f>
        <v>8.1999999999999993</v>
      </c>
      <c r="HS145" s="26">
        <f t="shared" ref="HS145" si="1034">HR145+HS143-HS144</f>
        <v>8.1999999999999993</v>
      </c>
      <c r="HT145" s="26">
        <f t="shared" ref="HT145" si="1035">HS145+HT143-HT144</f>
        <v>8.1999999999999993</v>
      </c>
      <c r="HU145" s="22">
        <f t="shared" ref="HU145" si="1036">COUNTIF(GZ145:HT145,"&lt;0")</f>
        <v>0</v>
      </c>
      <c r="HV145" s="25"/>
      <c r="HW145" t="str">
        <f>DIM_BILL[[#This Row],[Tipo]]</f>
        <v>MATERIAL DE EMPAQUE</v>
      </c>
    </row>
    <row r="146" spans="1:231" x14ac:dyDescent="0.3">
      <c r="A146" s="17" t="s">
        <v>575</v>
      </c>
      <c r="AX146">
        <v>2.2699999999999999E-4</v>
      </c>
      <c r="GR146" s="17" t="s">
        <v>576</v>
      </c>
      <c r="GS146" s="17">
        <v>2</v>
      </c>
      <c r="GT146" s="17" t="s">
        <v>1799</v>
      </c>
      <c r="GU146" s="17" t="s">
        <v>1800</v>
      </c>
      <c r="GV146" s="17">
        <f>SUMIF(FACT_A1[cve_prod],DIM_BILL[[#This Row],[CODIGO]],FACT_A1[Existencia])</f>
        <v>0</v>
      </c>
      <c r="GW146" s="18">
        <f>SUMIF(FACT_A2[cve_prod],DIM_BILL[[#This Row],[CODIGO]],FACT_A2[Existencia])</f>
        <v>19.899999999999999</v>
      </c>
      <c r="GX146" s="17"/>
      <c r="GY146" s="16" t="s">
        <v>2220</v>
      </c>
      <c r="GZ146" s="15">
        <f>SUMIFS(POs[saldo],POs[cve_prod],DIM_BILL[[#This Row],[CODIGO]],POs[status],$GY146,POs[f_ent],GZ$1)</f>
        <v>0</v>
      </c>
      <c r="HA146" s="15">
        <f>SUMIFS(POs[saldo],POs[cve_prod],DIM_BILL[[#This Row],[CODIGO]],POs[status],$GY146,POs[f_ent],HA$1)</f>
        <v>0</v>
      </c>
      <c r="HB146" s="15">
        <f>SUMIFS(POs[saldo],POs[cve_prod],DIM_BILL[[#This Row],[CODIGO]],POs[status],$GY146,POs[f_ent],HB$1)</f>
        <v>0</v>
      </c>
      <c r="HC146" s="15">
        <f>SUMIFS(POs[saldo],POs[cve_prod],DIM_BILL[[#This Row],[CODIGO]],POs[status],$GY146,POs[f_ent],HC$1)</f>
        <v>0</v>
      </c>
      <c r="HD146" s="15">
        <f>SUMIFS(POs[saldo],POs[cve_prod],DIM_BILL[[#This Row],[CODIGO]],POs[status],$GY146,POs[f_ent],HD$1)</f>
        <v>0</v>
      </c>
      <c r="HE146" s="15">
        <f>SUMIFS(POs[saldo],POs[cve_prod],DIM_BILL[[#This Row],[CODIGO]],POs[status],$GY146,POs[f_ent],HE$1)</f>
        <v>0</v>
      </c>
      <c r="HF146" s="15">
        <f>SUMIFS(POs[saldo],POs[cve_prod],DIM_BILL[[#This Row],[CODIGO]],POs[status],$GY146,POs[Semana],WEEKNUM(HF$1))</f>
        <v>0</v>
      </c>
      <c r="HG146" s="15">
        <f>SUMIFS(POs[saldo],POs[cve_prod],DIM_BILL[[#This Row],[CODIGO]],POs[status],$GY146,POs[Semana],WEEKNUM(HG$1))</f>
        <v>0</v>
      </c>
      <c r="HH146" s="15">
        <f>SUMIFS(POs[saldo],POs[cve_prod],DIM_BILL[[#This Row],[CODIGO]],POs[status],$GY146,POs[Semana],WEEKNUM(HH$1))</f>
        <v>0</v>
      </c>
      <c r="HI146" s="15">
        <f>SUMIFS(POs[saldo],POs[cve_prod],DIM_BILL[[#This Row],[CODIGO]],POs[status],$GY146,POs[Semana],WEEKNUM(HI$1))</f>
        <v>0</v>
      </c>
      <c r="HJ146" s="15">
        <f>SUMIFS(POs[saldo],POs[cve_prod],DIM_BILL[[#This Row],[CODIGO]],POs[status],$GY146,POs[Semana],WEEKNUM(HJ$1))</f>
        <v>0</v>
      </c>
      <c r="HK146" s="15">
        <f>SUMIFS(POs[saldo],POs[cve_prod],DIM_BILL[[#This Row],[CODIGO]],POs[status],$GY146,POs[Semana],WEEKNUM(HK$1))</f>
        <v>0</v>
      </c>
      <c r="HL146" s="15">
        <f>SUMIFS(POs[saldo],POs[cve_prod],DIM_BILL[[#This Row],[CODIGO]],POs[status],$GY146,POs[Semana],WEEKNUM(HL$1))</f>
        <v>0</v>
      </c>
      <c r="HM146" s="15">
        <f>SUMIFS(POs[saldo],POs[cve_prod],DIM_BILL[[#This Row],[CODIGO]],POs[status],$GY146,POs[Semana],WEEKNUM(HM$1))</f>
        <v>0</v>
      </c>
      <c r="HN146" s="15">
        <f>SUMIFS(POs[saldo],POs[cve_prod],DIM_BILL[[#This Row],[CODIGO]],POs[status],$GY146,POs[Semana],WEEKNUM(HN$1))</f>
        <v>0</v>
      </c>
      <c r="HO146" s="15">
        <f>SUMIFS(POs[saldo],POs[cve_prod],DIM_BILL[[#This Row],[CODIGO]],POs[status],$GY146,POs[Semana],WEEKNUM(HO$1))</f>
        <v>0</v>
      </c>
      <c r="HP146" s="15">
        <f>SUMIFS(POs[saldo],POs[cve_prod],DIM_BILL[[#This Row],[CODIGO]],POs[status],$GY146,POs[Semana],WEEKNUM(HP$1))</f>
        <v>0</v>
      </c>
      <c r="HQ146" s="15">
        <f>SUMIFS(POs[saldo],POs[cve_prod],DIM_BILL[[#This Row],[CODIGO]],POs[status],$GY146,POs[Semana],WEEKNUM(HQ$1))</f>
        <v>0</v>
      </c>
      <c r="HR146" s="15">
        <f>SUMIFS(POs[saldo],POs[cve_prod],DIM_BILL[[#This Row],[CODIGO]],POs[status],$GY146,POs[Semana],WEEKNUM(HR$1))</f>
        <v>0</v>
      </c>
      <c r="HS146" s="15">
        <f>SUMIFS(POs[saldo],POs[cve_prod],DIM_BILL[[#This Row],[CODIGO]],POs[status],$GY146,POs[Semana],WEEKNUM(HS$1))</f>
        <v>0</v>
      </c>
      <c r="HT146" s="15">
        <f>SUMIFS(POs[saldo],POs[cve_prod],DIM_BILL[[#This Row],[CODIGO]],POs[status],$GY146,POs[Semana],WEEKNUM(HT$1))</f>
        <v>0</v>
      </c>
      <c r="HU146" s="22"/>
      <c r="HV146" s="25"/>
      <c r="HW146" t="str">
        <f>DIM_BILL[[#This Row],[Tipo]]</f>
        <v>MATERIAL DE EMPAQUE</v>
      </c>
    </row>
    <row r="147" spans="1:231" x14ac:dyDescent="0.3">
      <c r="A147" s="17" t="s">
        <v>575</v>
      </c>
      <c r="AX147">
        <v>2.2699999999999999E-4</v>
      </c>
      <c r="GR147" s="17" t="s">
        <v>576</v>
      </c>
      <c r="GS147" s="17">
        <v>2</v>
      </c>
      <c r="GT147" s="17" t="s">
        <v>1799</v>
      </c>
      <c r="GU147" s="17" t="s">
        <v>1800</v>
      </c>
      <c r="GV147" s="17">
        <f>SUMIF(FACT_A1[cve_prod],DIM_BILL[[#This Row],[CODIGO]],FACT_A1[Existencia])</f>
        <v>0</v>
      </c>
      <c r="GW147" s="18">
        <f>SUMIF(FACT_A2[cve_prod],DIM_BILL[[#This Row],[CODIGO]],FACT_A2[Existencia])</f>
        <v>19.899999999999999</v>
      </c>
      <c r="GX147" s="17"/>
      <c r="GY147" s="16" t="s">
        <v>2221</v>
      </c>
      <c r="GZ147" s="24">
        <f>SUMPRODUCT($B147:$GQ147,INDEX(PLAN_PRODUCCION!$B$4:$GQ$24,COLUMN()-COLUMN($GZ$1)+1,0))</f>
        <v>0</v>
      </c>
      <c r="HA147" s="24">
        <f>SUMPRODUCT($B147:$GQ147,INDEX(PLAN_PRODUCCION!$B$4:$GQ$24,COLUMN()-COLUMN($GZ$1)+1,0))</f>
        <v>0</v>
      </c>
      <c r="HB147" s="24">
        <f>SUMPRODUCT($B147:$GQ147,INDEX(PLAN_PRODUCCION!$B$4:$GQ$24,COLUMN()-COLUMN($GZ$1)+1,0))</f>
        <v>0</v>
      </c>
      <c r="HC147" s="24">
        <f>SUMPRODUCT($B147:$GQ147,INDEX(PLAN_PRODUCCION!$B$4:$GQ$24,COLUMN()-COLUMN($GZ$1)+1,0))</f>
        <v>0</v>
      </c>
      <c r="HD147" s="24">
        <f>SUMPRODUCT($B147:$GQ147,INDEX(PLAN_PRODUCCION!$B$4:$GQ$24,COLUMN()-COLUMN($GZ$1)+1,0))</f>
        <v>0</v>
      </c>
      <c r="HE147" s="24">
        <f>SUMPRODUCT($B147:$GQ147,INDEX(PLAN_PRODUCCION!$B$4:$GQ$24,COLUMN()-COLUMN($GZ$1)+1,0))</f>
        <v>0</v>
      </c>
      <c r="HF147" s="24">
        <f>SUMPRODUCT($B147:$GQ147,INDEX(PLAN_PRODUCCION!$B$4:$GQ$24,COLUMN()-COLUMN($GZ$1)+1,0))</f>
        <v>0</v>
      </c>
      <c r="HG147" s="24">
        <f>SUMPRODUCT($B147:$GQ147,INDEX(PLAN_PRODUCCION!$B$4:$GQ$24,COLUMN()-COLUMN($GZ$1)+1,0))</f>
        <v>0</v>
      </c>
      <c r="HH147" s="24">
        <f>SUMPRODUCT($B147:$GQ147,INDEX(PLAN_PRODUCCION!$B$4:$GQ$24,COLUMN()-COLUMN($GZ$1)+1,0))</f>
        <v>0</v>
      </c>
      <c r="HI147" s="24">
        <f>SUMPRODUCT($B147:$GQ147,INDEX(PLAN_PRODUCCION!$B$4:$GQ$24,COLUMN()-COLUMN($GZ$1)+1,0))</f>
        <v>0</v>
      </c>
      <c r="HJ147" s="24">
        <f>SUMPRODUCT($B147:$GQ147,INDEX(PLAN_PRODUCCION!$B$4:$GQ$24,COLUMN()-COLUMN($GZ$1)+1,0))</f>
        <v>0</v>
      </c>
      <c r="HK147" s="24">
        <f>SUMPRODUCT($B147:$GQ147,INDEX(PLAN_PRODUCCION!$B$4:$GQ$24,COLUMN()-COLUMN($GZ$1)+1,0))</f>
        <v>0</v>
      </c>
      <c r="HL147" s="24">
        <f>SUMPRODUCT($B147:$GQ147,INDEX(PLAN_PRODUCCION!$B$4:$GQ$24,COLUMN()-COLUMN($GZ$1)+1,0))</f>
        <v>0</v>
      </c>
      <c r="HM147" s="24">
        <f>SUMPRODUCT($B147:$GQ147,INDEX(PLAN_PRODUCCION!$B$4:$GQ$24,COLUMN()-COLUMN($GZ$1)+1,0))</f>
        <v>0</v>
      </c>
      <c r="HN147" s="24">
        <f>SUMPRODUCT($B147:$GQ147,INDEX(PLAN_PRODUCCION!$B$4:$GQ$24,COLUMN()-COLUMN($GZ$1)+1,0))</f>
        <v>0</v>
      </c>
      <c r="HO147" s="24">
        <f>SUMPRODUCT($B147:$GQ147,INDEX(PLAN_PRODUCCION!$B$4:$GQ$24,COLUMN()-COLUMN($GZ$1)+1,0))</f>
        <v>0</v>
      </c>
      <c r="HP147" s="24">
        <f>SUMPRODUCT($B147:$GQ147,INDEX(PLAN_PRODUCCION!$B$4:$GQ$24,COLUMN()-COLUMN($GZ$1)+1,0))</f>
        <v>0</v>
      </c>
      <c r="HQ147" s="24">
        <f>SUMPRODUCT($B147:$GQ147,INDEX(PLAN_PRODUCCION!$B$4:$GQ$24,COLUMN()-COLUMN($GZ$1)+1,0))</f>
        <v>0</v>
      </c>
      <c r="HR147" s="24">
        <f>SUMPRODUCT($B147:$GQ147,INDEX(PLAN_PRODUCCION!$B$4:$GQ$24,COLUMN()-COLUMN($GZ$1)+1,0))</f>
        <v>0</v>
      </c>
      <c r="HS147" s="24">
        <f>SUMPRODUCT($B147:$GQ147,INDEX(PLAN_PRODUCCION!$B$4:$GQ$24,COLUMN()-COLUMN($GZ$1)+1,0))</f>
        <v>0</v>
      </c>
      <c r="HT147" s="24">
        <f>SUMPRODUCT($B147:$GQ147,INDEX(PLAN_PRODUCCION!$B$4:$GQ$24,COLUMN()-COLUMN($GZ$1)+1,0))</f>
        <v>0</v>
      </c>
      <c r="HU147" s="22"/>
      <c r="HV147" s="25"/>
      <c r="HW147" t="str">
        <f>DIM_BILL[[#This Row],[Tipo]]</f>
        <v>MATERIAL DE EMPAQUE</v>
      </c>
    </row>
    <row r="148" spans="1:231" x14ac:dyDescent="0.3">
      <c r="A148" s="18" t="s">
        <v>575</v>
      </c>
      <c r="AX148">
        <v>2.2699999999999999E-4</v>
      </c>
      <c r="GR148" s="18" t="s">
        <v>576</v>
      </c>
      <c r="GS148" s="18">
        <v>2</v>
      </c>
      <c r="GT148" s="18" t="s">
        <v>1799</v>
      </c>
      <c r="GU148" s="18" t="s">
        <v>1800</v>
      </c>
      <c r="GV148" s="18">
        <f>SUMIF(FACT_A1[cve_prod],DIM_BILL[[#This Row],[CODIGO]],FACT_A1[Existencia])</f>
        <v>0</v>
      </c>
      <c r="GW148" s="18">
        <f>SUMIF(FACT_A2[cve_prod],DIM_BILL[[#This Row],[CODIGO]],FACT_A2[Existencia])</f>
        <v>19.899999999999999</v>
      </c>
      <c r="GX148" s="18"/>
      <c r="GY148" s="16" t="s">
        <v>2222</v>
      </c>
      <c r="GZ148" s="26">
        <f t="shared" ref="GZ148" si="1037">GV148+GW148+GX148+GZ146-GZ147</f>
        <v>19.899999999999999</v>
      </c>
      <c r="HA148" s="26">
        <f t="shared" ref="HA148" si="1038">GZ148+HA146-HA147</f>
        <v>19.899999999999999</v>
      </c>
      <c r="HB148" s="26">
        <f t="shared" ref="HB148" si="1039">HA148+HB146-HB147</f>
        <v>19.899999999999999</v>
      </c>
      <c r="HC148" s="26">
        <f t="shared" ref="HC148" si="1040">HB148+HC146-HC147</f>
        <v>19.899999999999999</v>
      </c>
      <c r="HD148" s="26">
        <f t="shared" ref="HD148" si="1041">HC148+HD146-HD147</f>
        <v>19.899999999999999</v>
      </c>
      <c r="HE148" s="26">
        <f t="shared" ref="HE148" si="1042">HD148+HE146-HE147</f>
        <v>19.899999999999999</v>
      </c>
      <c r="HF148" s="26">
        <f t="shared" ref="HF148" si="1043">HE148+HF146-HF147</f>
        <v>19.899999999999999</v>
      </c>
      <c r="HG148" s="26">
        <f t="shared" ref="HG148" si="1044">HF148+HG146-HG147</f>
        <v>19.899999999999999</v>
      </c>
      <c r="HH148" s="26">
        <f t="shared" ref="HH148" si="1045">HG148+HH146-HH147</f>
        <v>19.899999999999999</v>
      </c>
      <c r="HI148" s="26">
        <f t="shared" ref="HI148" si="1046">HH148+HI146-HI147</f>
        <v>19.899999999999999</v>
      </c>
      <c r="HJ148" s="26">
        <f t="shared" ref="HJ148" si="1047">HI148+HJ146-HJ147</f>
        <v>19.899999999999999</v>
      </c>
      <c r="HK148" s="26">
        <f t="shared" ref="HK148" si="1048">HJ148+HK146-HK147</f>
        <v>19.899999999999999</v>
      </c>
      <c r="HL148" s="26">
        <f t="shared" ref="HL148" si="1049">HK148+HL146-HL147</f>
        <v>19.899999999999999</v>
      </c>
      <c r="HM148" s="26">
        <f t="shared" ref="HM148" si="1050">HL148+HM146-HM147</f>
        <v>19.899999999999999</v>
      </c>
      <c r="HN148" s="26">
        <f t="shared" ref="HN148" si="1051">HM148+HN146-HN147</f>
        <v>19.899999999999999</v>
      </c>
      <c r="HO148" s="26">
        <f t="shared" ref="HO148" si="1052">HN148+HO146-HO147</f>
        <v>19.899999999999999</v>
      </c>
      <c r="HP148" s="26">
        <f t="shared" ref="HP148" si="1053">HO148+HP146-HP147</f>
        <v>19.899999999999999</v>
      </c>
      <c r="HQ148" s="26">
        <f t="shared" ref="HQ148" si="1054">HP148+HQ146-HQ147</f>
        <v>19.899999999999999</v>
      </c>
      <c r="HR148" s="26">
        <f t="shared" ref="HR148" si="1055">HQ148+HR146-HR147</f>
        <v>19.899999999999999</v>
      </c>
      <c r="HS148" s="26">
        <f t="shared" ref="HS148" si="1056">HR148+HS146-HS147</f>
        <v>19.899999999999999</v>
      </c>
      <c r="HT148" s="26">
        <f t="shared" ref="HT148" si="1057">HS148+HT146-HT147</f>
        <v>19.899999999999999</v>
      </c>
      <c r="HU148" s="22">
        <f t="shared" ref="HU148" si="1058">COUNTIF(GZ148:HT148,"&lt;0")</f>
        <v>0</v>
      </c>
      <c r="HV148" s="25"/>
      <c r="HW148" t="str">
        <f>DIM_BILL[[#This Row],[Tipo]]</f>
        <v>MATERIAL DE EMPAQUE</v>
      </c>
    </row>
    <row r="149" spans="1:231" x14ac:dyDescent="0.3">
      <c r="A149" s="17" t="s">
        <v>429</v>
      </c>
      <c r="AF149">
        <v>3.79E-4</v>
      </c>
      <c r="GR149" s="17" t="s">
        <v>430</v>
      </c>
      <c r="GS149" s="17">
        <v>2</v>
      </c>
      <c r="GT149" s="17" t="s">
        <v>1799</v>
      </c>
      <c r="GU149" s="17" t="s">
        <v>1800</v>
      </c>
      <c r="GV149" s="17">
        <f>SUMIF(FACT_A1[cve_prod],DIM_BILL[[#This Row],[CODIGO]],FACT_A1[Existencia])</f>
        <v>0</v>
      </c>
      <c r="GW149" s="18">
        <f>SUMIF(FACT_A2[cve_prod],DIM_BILL[[#This Row],[CODIGO]],FACT_A2[Existencia])</f>
        <v>20.6</v>
      </c>
      <c r="GX149" s="17"/>
      <c r="GY149" s="16" t="s">
        <v>2220</v>
      </c>
      <c r="GZ149" s="15">
        <f>SUMIFS(POs[saldo],POs[cve_prod],DIM_BILL[[#This Row],[CODIGO]],POs[status],$GY149,POs[f_ent],GZ$1)</f>
        <v>0</v>
      </c>
      <c r="HA149" s="15">
        <f>SUMIFS(POs[saldo],POs[cve_prod],DIM_BILL[[#This Row],[CODIGO]],POs[status],$GY149,POs[f_ent],HA$1)</f>
        <v>0</v>
      </c>
      <c r="HB149" s="15">
        <f>SUMIFS(POs[saldo],POs[cve_prod],DIM_BILL[[#This Row],[CODIGO]],POs[status],$GY149,POs[f_ent],HB$1)</f>
        <v>0</v>
      </c>
      <c r="HC149" s="15">
        <f>SUMIFS(POs[saldo],POs[cve_prod],DIM_BILL[[#This Row],[CODIGO]],POs[status],$GY149,POs[f_ent],HC$1)</f>
        <v>0</v>
      </c>
      <c r="HD149" s="15">
        <f>SUMIFS(POs[saldo],POs[cve_prod],DIM_BILL[[#This Row],[CODIGO]],POs[status],$GY149,POs[f_ent],HD$1)</f>
        <v>0</v>
      </c>
      <c r="HE149" s="15">
        <f>SUMIFS(POs[saldo],POs[cve_prod],DIM_BILL[[#This Row],[CODIGO]],POs[status],$GY149,POs[f_ent],HE$1)</f>
        <v>0</v>
      </c>
      <c r="HF149" s="15">
        <f>SUMIFS(POs[saldo],POs[cve_prod],DIM_BILL[[#This Row],[CODIGO]],POs[status],$GY149,POs[Semana],WEEKNUM(HF$1))</f>
        <v>0</v>
      </c>
      <c r="HG149" s="15">
        <f>SUMIFS(POs[saldo],POs[cve_prod],DIM_BILL[[#This Row],[CODIGO]],POs[status],$GY149,POs[Semana],WEEKNUM(HG$1))</f>
        <v>0</v>
      </c>
      <c r="HH149" s="15">
        <f>SUMIFS(POs[saldo],POs[cve_prod],DIM_BILL[[#This Row],[CODIGO]],POs[status],$GY149,POs[Semana],WEEKNUM(HH$1))</f>
        <v>0</v>
      </c>
      <c r="HI149" s="15">
        <f>SUMIFS(POs[saldo],POs[cve_prod],DIM_BILL[[#This Row],[CODIGO]],POs[status],$GY149,POs[Semana],WEEKNUM(HI$1))</f>
        <v>0</v>
      </c>
      <c r="HJ149" s="15">
        <f>SUMIFS(POs[saldo],POs[cve_prod],DIM_BILL[[#This Row],[CODIGO]],POs[status],$GY149,POs[Semana],WEEKNUM(HJ$1))</f>
        <v>0</v>
      </c>
      <c r="HK149" s="15">
        <f>SUMIFS(POs[saldo],POs[cve_prod],DIM_BILL[[#This Row],[CODIGO]],POs[status],$GY149,POs[Semana],WEEKNUM(HK$1))</f>
        <v>0</v>
      </c>
      <c r="HL149" s="15">
        <f>SUMIFS(POs[saldo],POs[cve_prod],DIM_BILL[[#This Row],[CODIGO]],POs[status],$GY149,POs[Semana],WEEKNUM(HL$1))</f>
        <v>0</v>
      </c>
      <c r="HM149" s="15">
        <f>SUMIFS(POs[saldo],POs[cve_prod],DIM_BILL[[#This Row],[CODIGO]],POs[status],$GY149,POs[Semana],WEEKNUM(HM$1))</f>
        <v>0</v>
      </c>
      <c r="HN149" s="15">
        <f>SUMIFS(POs[saldo],POs[cve_prod],DIM_BILL[[#This Row],[CODIGO]],POs[status],$GY149,POs[Semana],WEEKNUM(HN$1))</f>
        <v>0</v>
      </c>
      <c r="HO149" s="15">
        <f>SUMIFS(POs[saldo],POs[cve_prod],DIM_BILL[[#This Row],[CODIGO]],POs[status],$GY149,POs[Semana],WEEKNUM(HO$1))</f>
        <v>0</v>
      </c>
      <c r="HP149" s="15">
        <f>SUMIFS(POs[saldo],POs[cve_prod],DIM_BILL[[#This Row],[CODIGO]],POs[status],$GY149,POs[Semana],WEEKNUM(HP$1))</f>
        <v>0</v>
      </c>
      <c r="HQ149" s="15">
        <f>SUMIFS(POs[saldo],POs[cve_prod],DIM_BILL[[#This Row],[CODIGO]],POs[status],$GY149,POs[Semana],WEEKNUM(HQ$1))</f>
        <v>0</v>
      </c>
      <c r="HR149" s="15">
        <f>SUMIFS(POs[saldo],POs[cve_prod],DIM_BILL[[#This Row],[CODIGO]],POs[status],$GY149,POs[Semana],WEEKNUM(HR$1))</f>
        <v>0</v>
      </c>
      <c r="HS149" s="15">
        <f>SUMIFS(POs[saldo],POs[cve_prod],DIM_BILL[[#This Row],[CODIGO]],POs[status],$GY149,POs[Semana],WEEKNUM(HS$1))</f>
        <v>0</v>
      </c>
      <c r="HT149" s="15">
        <f>SUMIFS(POs[saldo],POs[cve_prod],DIM_BILL[[#This Row],[CODIGO]],POs[status],$GY149,POs[Semana],WEEKNUM(HT$1))</f>
        <v>0</v>
      </c>
      <c r="HU149" s="22"/>
      <c r="HV149" s="25"/>
      <c r="HW149" t="str">
        <f>DIM_BILL[[#This Row],[Tipo]]</f>
        <v>MATERIAL DE EMPAQUE</v>
      </c>
    </row>
    <row r="150" spans="1:231" x14ac:dyDescent="0.3">
      <c r="A150" s="17" t="s">
        <v>429</v>
      </c>
      <c r="AF150">
        <v>3.79E-4</v>
      </c>
      <c r="GR150" s="17" t="s">
        <v>430</v>
      </c>
      <c r="GS150" s="17">
        <v>2</v>
      </c>
      <c r="GT150" s="17" t="s">
        <v>1799</v>
      </c>
      <c r="GU150" s="17" t="s">
        <v>1800</v>
      </c>
      <c r="GV150" s="17">
        <f>SUMIF(FACT_A1[cve_prod],DIM_BILL[[#This Row],[CODIGO]],FACT_A1[Existencia])</f>
        <v>0</v>
      </c>
      <c r="GW150" s="18">
        <f>SUMIF(FACT_A2[cve_prod],DIM_BILL[[#This Row],[CODIGO]],FACT_A2[Existencia])</f>
        <v>20.6</v>
      </c>
      <c r="GX150" s="17"/>
      <c r="GY150" s="16" t="s">
        <v>2221</v>
      </c>
      <c r="GZ150" s="24">
        <f>SUMPRODUCT($B150:$GQ150,INDEX(PLAN_PRODUCCION!$B$4:$GQ$24,COLUMN()-COLUMN($GZ$1)+1,0))</f>
        <v>0</v>
      </c>
      <c r="HA150" s="24">
        <f>SUMPRODUCT($B150:$GQ150,INDEX(PLAN_PRODUCCION!$B$4:$GQ$24,COLUMN()-COLUMN($GZ$1)+1,0))</f>
        <v>0</v>
      </c>
      <c r="HB150" s="24">
        <f>SUMPRODUCT($B150:$GQ150,INDEX(PLAN_PRODUCCION!$B$4:$GQ$24,COLUMN()-COLUMN($GZ$1)+1,0))</f>
        <v>0</v>
      </c>
      <c r="HC150" s="24">
        <f>SUMPRODUCT($B150:$GQ150,INDEX(PLAN_PRODUCCION!$B$4:$GQ$24,COLUMN()-COLUMN($GZ$1)+1,0))</f>
        <v>0</v>
      </c>
      <c r="HD150" s="24">
        <f>SUMPRODUCT($B150:$GQ150,INDEX(PLAN_PRODUCCION!$B$4:$GQ$24,COLUMN()-COLUMN($GZ$1)+1,0))</f>
        <v>0</v>
      </c>
      <c r="HE150" s="24">
        <f>SUMPRODUCT($B150:$GQ150,INDEX(PLAN_PRODUCCION!$B$4:$GQ$24,COLUMN()-COLUMN($GZ$1)+1,0))</f>
        <v>0</v>
      </c>
      <c r="HF150" s="24">
        <f>SUMPRODUCT($B150:$GQ150,INDEX(PLAN_PRODUCCION!$B$4:$GQ$24,COLUMN()-COLUMN($GZ$1)+1,0))</f>
        <v>0</v>
      </c>
      <c r="HG150" s="24">
        <f>SUMPRODUCT($B150:$GQ150,INDEX(PLAN_PRODUCCION!$B$4:$GQ$24,COLUMN()-COLUMN($GZ$1)+1,0))</f>
        <v>0</v>
      </c>
      <c r="HH150" s="24">
        <f>SUMPRODUCT($B150:$GQ150,INDEX(PLAN_PRODUCCION!$B$4:$GQ$24,COLUMN()-COLUMN($GZ$1)+1,0))</f>
        <v>0</v>
      </c>
      <c r="HI150" s="24">
        <f>SUMPRODUCT($B150:$GQ150,INDEX(PLAN_PRODUCCION!$B$4:$GQ$24,COLUMN()-COLUMN($GZ$1)+1,0))</f>
        <v>0</v>
      </c>
      <c r="HJ150" s="24">
        <f>SUMPRODUCT($B150:$GQ150,INDEX(PLAN_PRODUCCION!$B$4:$GQ$24,COLUMN()-COLUMN($GZ$1)+1,0))</f>
        <v>0</v>
      </c>
      <c r="HK150" s="24">
        <f>SUMPRODUCT($B150:$GQ150,INDEX(PLAN_PRODUCCION!$B$4:$GQ$24,COLUMN()-COLUMN($GZ$1)+1,0))</f>
        <v>0</v>
      </c>
      <c r="HL150" s="24">
        <f>SUMPRODUCT($B150:$GQ150,INDEX(PLAN_PRODUCCION!$B$4:$GQ$24,COLUMN()-COLUMN($GZ$1)+1,0))</f>
        <v>0</v>
      </c>
      <c r="HM150" s="24">
        <f>SUMPRODUCT($B150:$GQ150,INDEX(PLAN_PRODUCCION!$B$4:$GQ$24,COLUMN()-COLUMN($GZ$1)+1,0))</f>
        <v>0</v>
      </c>
      <c r="HN150" s="24">
        <f>SUMPRODUCT($B150:$GQ150,INDEX(PLAN_PRODUCCION!$B$4:$GQ$24,COLUMN()-COLUMN($GZ$1)+1,0))</f>
        <v>0</v>
      </c>
      <c r="HO150" s="24">
        <f>SUMPRODUCT($B150:$GQ150,INDEX(PLAN_PRODUCCION!$B$4:$GQ$24,COLUMN()-COLUMN($GZ$1)+1,0))</f>
        <v>0</v>
      </c>
      <c r="HP150" s="24">
        <f>SUMPRODUCT($B150:$GQ150,INDEX(PLAN_PRODUCCION!$B$4:$GQ$24,COLUMN()-COLUMN($GZ$1)+1,0))</f>
        <v>0</v>
      </c>
      <c r="HQ150" s="24">
        <f>SUMPRODUCT($B150:$GQ150,INDEX(PLAN_PRODUCCION!$B$4:$GQ$24,COLUMN()-COLUMN($GZ$1)+1,0))</f>
        <v>0</v>
      </c>
      <c r="HR150" s="24">
        <f>SUMPRODUCT($B150:$GQ150,INDEX(PLAN_PRODUCCION!$B$4:$GQ$24,COLUMN()-COLUMN($GZ$1)+1,0))</f>
        <v>0</v>
      </c>
      <c r="HS150" s="24">
        <f>SUMPRODUCT($B150:$GQ150,INDEX(PLAN_PRODUCCION!$B$4:$GQ$24,COLUMN()-COLUMN($GZ$1)+1,0))</f>
        <v>0</v>
      </c>
      <c r="HT150" s="24">
        <f>SUMPRODUCT($B150:$GQ150,INDEX(PLAN_PRODUCCION!$B$4:$GQ$24,COLUMN()-COLUMN($GZ$1)+1,0))</f>
        <v>0</v>
      </c>
      <c r="HU150" s="22"/>
      <c r="HV150" s="25"/>
      <c r="HW150" t="str">
        <f>DIM_BILL[[#This Row],[Tipo]]</f>
        <v>MATERIAL DE EMPAQUE</v>
      </c>
    </row>
    <row r="151" spans="1:231" x14ac:dyDescent="0.3">
      <c r="A151" s="18" t="s">
        <v>429</v>
      </c>
      <c r="AF151">
        <v>3.79E-4</v>
      </c>
      <c r="GR151" s="18" t="s">
        <v>430</v>
      </c>
      <c r="GS151" s="18">
        <v>2</v>
      </c>
      <c r="GT151" s="18" t="s">
        <v>1799</v>
      </c>
      <c r="GU151" s="18" t="s">
        <v>1800</v>
      </c>
      <c r="GV151" s="18">
        <f>SUMIF(FACT_A1[cve_prod],DIM_BILL[[#This Row],[CODIGO]],FACT_A1[Existencia])</f>
        <v>0</v>
      </c>
      <c r="GW151" s="18">
        <f>SUMIF(FACT_A2[cve_prod],DIM_BILL[[#This Row],[CODIGO]],FACT_A2[Existencia])</f>
        <v>20.6</v>
      </c>
      <c r="GX151" s="18"/>
      <c r="GY151" s="16" t="s">
        <v>2222</v>
      </c>
      <c r="GZ151" s="26">
        <f t="shared" ref="GZ151" si="1059">GV151+GW151+GX151+GZ149-GZ150</f>
        <v>20.6</v>
      </c>
      <c r="HA151" s="26">
        <f t="shared" ref="HA151" si="1060">GZ151+HA149-HA150</f>
        <v>20.6</v>
      </c>
      <c r="HB151" s="26">
        <f t="shared" ref="HB151" si="1061">HA151+HB149-HB150</f>
        <v>20.6</v>
      </c>
      <c r="HC151" s="26">
        <f t="shared" ref="HC151" si="1062">HB151+HC149-HC150</f>
        <v>20.6</v>
      </c>
      <c r="HD151" s="26">
        <f t="shared" ref="HD151" si="1063">HC151+HD149-HD150</f>
        <v>20.6</v>
      </c>
      <c r="HE151" s="26">
        <f t="shared" ref="HE151" si="1064">HD151+HE149-HE150</f>
        <v>20.6</v>
      </c>
      <c r="HF151" s="26">
        <f t="shared" ref="HF151" si="1065">HE151+HF149-HF150</f>
        <v>20.6</v>
      </c>
      <c r="HG151" s="26">
        <f t="shared" ref="HG151" si="1066">HF151+HG149-HG150</f>
        <v>20.6</v>
      </c>
      <c r="HH151" s="26">
        <f t="shared" ref="HH151" si="1067">HG151+HH149-HH150</f>
        <v>20.6</v>
      </c>
      <c r="HI151" s="26">
        <f t="shared" ref="HI151" si="1068">HH151+HI149-HI150</f>
        <v>20.6</v>
      </c>
      <c r="HJ151" s="26">
        <f t="shared" ref="HJ151" si="1069">HI151+HJ149-HJ150</f>
        <v>20.6</v>
      </c>
      <c r="HK151" s="26">
        <f t="shared" ref="HK151" si="1070">HJ151+HK149-HK150</f>
        <v>20.6</v>
      </c>
      <c r="HL151" s="26">
        <f t="shared" ref="HL151" si="1071">HK151+HL149-HL150</f>
        <v>20.6</v>
      </c>
      <c r="HM151" s="26">
        <f t="shared" ref="HM151" si="1072">HL151+HM149-HM150</f>
        <v>20.6</v>
      </c>
      <c r="HN151" s="26">
        <f t="shared" ref="HN151" si="1073">HM151+HN149-HN150</f>
        <v>20.6</v>
      </c>
      <c r="HO151" s="26">
        <f t="shared" ref="HO151" si="1074">HN151+HO149-HO150</f>
        <v>20.6</v>
      </c>
      <c r="HP151" s="26">
        <f t="shared" ref="HP151" si="1075">HO151+HP149-HP150</f>
        <v>20.6</v>
      </c>
      <c r="HQ151" s="26">
        <f t="shared" ref="HQ151" si="1076">HP151+HQ149-HQ150</f>
        <v>20.6</v>
      </c>
      <c r="HR151" s="26">
        <f t="shared" ref="HR151" si="1077">HQ151+HR149-HR150</f>
        <v>20.6</v>
      </c>
      <c r="HS151" s="26">
        <f t="shared" ref="HS151" si="1078">HR151+HS149-HS150</f>
        <v>20.6</v>
      </c>
      <c r="HT151" s="26">
        <f t="shared" ref="HT151" si="1079">HS151+HT149-HT150</f>
        <v>20.6</v>
      </c>
      <c r="HU151" s="22">
        <f t="shared" ref="HU151" si="1080">COUNTIF(GZ151:HT151,"&lt;0")</f>
        <v>0</v>
      </c>
      <c r="HV151" s="25"/>
      <c r="HW151" t="str">
        <f>DIM_BILL[[#This Row],[Tipo]]</f>
        <v>MATERIAL DE EMPAQUE</v>
      </c>
    </row>
    <row r="152" spans="1:231" x14ac:dyDescent="0.3">
      <c r="A152" s="17" t="s">
        <v>1649</v>
      </c>
      <c r="FU152">
        <v>4.8600000000000005E-4</v>
      </c>
      <c r="GR152" s="17" t="s">
        <v>1650</v>
      </c>
      <c r="GS152" s="17">
        <v>2</v>
      </c>
      <c r="GT152" s="17" t="s">
        <v>1799</v>
      </c>
      <c r="GU152" s="17" t="s">
        <v>1800</v>
      </c>
      <c r="GV152" s="17">
        <f>SUMIF(FACT_A1[cve_prod],DIM_BILL[[#This Row],[CODIGO]],FACT_A1[Existencia])</f>
        <v>0</v>
      </c>
      <c r="GW152" s="18">
        <f>SUMIF(FACT_A2[cve_prod],DIM_BILL[[#This Row],[CODIGO]],FACT_A2[Existencia])</f>
        <v>20.8</v>
      </c>
      <c r="GX152" s="17"/>
      <c r="GY152" s="16" t="s">
        <v>2220</v>
      </c>
      <c r="GZ152" s="15">
        <f>SUMIFS(POs[saldo],POs[cve_prod],DIM_BILL[[#This Row],[CODIGO]],POs[status],$GY152,POs[f_ent],GZ$1)</f>
        <v>0</v>
      </c>
      <c r="HA152" s="15">
        <f>SUMIFS(POs[saldo],POs[cve_prod],DIM_BILL[[#This Row],[CODIGO]],POs[status],$GY152,POs[f_ent],HA$1)</f>
        <v>0</v>
      </c>
      <c r="HB152" s="15">
        <f>SUMIFS(POs[saldo],POs[cve_prod],DIM_BILL[[#This Row],[CODIGO]],POs[status],$GY152,POs[f_ent],HB$1)</f>
        <v>0</v>
      </c>
      <c r="HC152" s="15">
        <f>SUMIFS(POs[saldo],POs[cve_prod],DIM_BILL[[#This Row],[CODIGO]],POs[status],$GY152,POs[f_ent],HC$1)</f>
        <v>0</v>
      </c>
      <c r="HD152" s="15">
        <f>SUMIFS(POs[saldo],POs[cve_prod],DIM_BILL[[#This Row],[CODIGO]],POs[status],$GY152,POs[f_ent],HD$1)</f>
        <v>0</v>
      </c>
      <c r="HE152" s="15">
        <f>SUMIFS(POs[saldo],POs[cve_prod],DIM_BILL[[#This Row],[CODIGO]],POs[status],$GY152,POs[f_ent],HE$1)</f>
        <v>0</v>
      </c>
      <c r="HF152" s="15">
        <f>SUMIFS(POs[saldo],POs[cve_prod],DIM_BILL[[#This Row],[CODIGO]],POs[status],$GY152,POs[Semana],WEEKNUM(HF$1))</f>
        <v>0</v>
      </c>
      <c r="HG152" s="15">
        <f>SUMIFS(POs[saldo],POs[cve_prod],DIM_BILL[[#This Row],[CODIGO]],POs[status],$GY152,POs[Semana],WEEKNUM(HG$1))</f>
        <v>0</v>
      </c>
      <c r="HH152" s="15">
        <f>SUMIFS(POs[saldo],POs[cve_prod],DIM_BILL[[#This Row],[CODIGO]],POs[status],$GY152,POs[Semana],WEEKNUM(HH$1))</f>
        <v>0</v>
      </c>
      <c r="HI152" s="15">
        <f>SUMIFS(POs[saldo],POs[cve_prod],DIM_BILL[[#This Row],[CODIGO]],POs[status],$GY152,POs[Semana],WEEKNUM(HI$1))</f>
        <v>0</v>
      </c>
      <c r="HJ152" s="15">
        <f>SUMIFS(POs[saldo],POs[cve_prod],DIM_BILL[[#This Row],[CODIGO]],POs[status],$GY152,POs[Semana],WEEKNUM(HJ$1))</f>
        <v>0</v>
      </c>
      <c r="HK152" s="15">
        <f>SUMIFS(POs[saldo],POs[cve_prod],DIM_BILL[[#This Row],[CODIGO]],POs[status],$GY152,POs[Semana],WEEKNUM(HK$1))</f>
        <v>0</v>
      </c>
      <c r="HL152" s="15">
        <f>SUMIFS(POs[saldo],POs[cve_prod],DIM_BILL[[#This Row],[CODIGO]],POs[status],$GY152,POs[Semana],WEEKNUM(HL$1))</f>
        <v>0</v>
      </c>
      <c r="HM152" s="15">
        <f>SUMIFS(POs[saldo],POs[cve_prod],DIM_BILL[[#This Row],[CODIGO]],POs[status],$GY152,POs[Semana],WEEKNUM(HM$1))</f>
        <v>0</v>
      </c>
      <c r="HN152" s="15">
        <f>SUMIFS(POs[saldo],POs[cve_prod],DIM_BILL[[#This Row],[CODIGO]],POs[status],$GY152,POs[Semana],WEEKNUM(HN$1))</f>
        <v>0</v>
      </c>
      <c r="HO152" s="15">
        <f>SUMIFS(POs[saldo],POs[cve_prod],DIM_BILL[[#This Row],[CODIGO]],POs[status],$GY152,POs[Semana],WEEKNUM(HO$1))</f>
        <v>0</v>
      </c>
      <c r="HP152" s="15">
        <f>SUMIFS(POs[saldo],POs[cve_prod],DIM_BILL[[#This Row],[CODIGO]],POs[status],$GY152,POs[Semana],WEEKNUM(HP$1))</f>
        <v>0</v>
      </c>
      <c r="HQ152" s="15">
        <f>SUMIFS(POs[saldo],POs[cve_prod],DIM_BILL[[#This Row],[CODIGO]],POs[status],$GY152,POs[Semana],WEEKNUM(HQ$1))</f>
        <v>0</v>
      </c>
      <c r="HR152" s="15">
        <f>SUMIFS(POs[saldo],POs[cve_prod],DIM_BILL[[#This Row],[CODIGO]],POs[status],$GY152,POs[Semana],WEEKNUM(HR$1))</f>
        <v>0</v>
      </c>
      <c r="HS152" s="15">
        <f>SUMIFS(POs[saldo],POs[cve_prod],DIM_BILL[[#This Row],[CODIGO]],POs[status],$GY152,POs[Semana],WEEKNUM(HS$1))</f>
        <v>0</v>
      </c>
      <c r="HT152" s="15">
        <f>SUMIFS(POs[saldo],POs[cve_prod],DIM_BILL[[#This Row],[CODIGO]],POs[status],$GY152,POs[Semana],WEEKNUM(HT$1))</f>
        <v>0</v>
      </c>
      <c r="HU152" s="22"/>
      <c r="HV152" s="25"/>
      <c r="HW152" t="str">
        <f>DIM_BILL[[#This Row],[Tipo]]</f>
        <v>MATERIAL DE EMPAQUE</v>
      </c>
    </row>
    <row r="153" spans="1:231" x14ac:dyDescent="0.3">
      <c r="A153" s="17" t="s">
        <v>1649</v>
      </c>
      <c r="FU153">
        <v>4.8600000000000005E-4</v>
      </c>
      <c r="GR153" s="17" t="s">
        <v>1650</v>
      </c>
      <c r="GS153" s="17">
        <v>2</v>
      </c>
      <c r="GT153" s="17" t="s">
        <v>1799</v>
      </c>
      <c r="GU153" s="17" t="s">
        <v>1800</v>
      </c>
      <c r="GV153" s="17">
        <f>SUMIF(FACT_A1[cve_prod],DIM_BILL[[#This Row],[CODIGO]],FACT_A1[Existencia])</f>
        <v>0</v>
      </c>
      <c r="GW153" s="18">
        <f>SUMIF(FACT_A2[cve_prod],DIM_BILL[[#This Row],[CODIGO]],FACT_A2[Existencia])</f>
        <v>20.8</v>
      </c>
      <c r="GX153" s="17"/>
      <c r="GY153" s="16" t="s">
        <v>2221</v>
      </c>
      <c r="GZ153" s="24">
        <f>SUMPRODUCT($B153:$GQ153,INDEX(PLAN_PRODUCCION!$B$4:$GQ$24,COLUMN()-COLUMN($GZ$1)+1,0))</f>
        <v>0.61236000000000002</v>
      </c>
      <c r="HA153" s="24">
        <f>SUMPRODUCT($B153:$GQ153,INDEX(PLAN_PRODUCCION!$B$4:$GQ$24,COLUMN()-COLUMN($GZ$1)+1,0))</f>
        <v>0</v>
      </c>
      <c r="HB153" s="24">
        <f>SUMPRODUCT($B153:$GQ153,INDEX(PLAN_PRODUCCION!$B$4:$GQ$24,COLUMN()-COLUMN($GZ$1)+1,0))</f>
        <v>0</v>
      </c>
      <c r="HC153" s="24">
        <f>SUMPRODUCT($B153:$GQ153,INDEX(PLAN_PRODUCCION!$B$4:$GQ$24,COLUMN()-COLUMN($GZ$1)+1,0))</f>
        <v>0</v>
      </c>
      <c r="HD153" s="24">
        <f>SUMPRODUCT($B153:$GQ153,INDEX(PLAN_PRODUCCION!$B$4:$GQ$24,COLUMN()-COLUMN($GZ$1)+1,0))</f>
        <v>0</v>
      </c>
      <c r="HE153" s="24">
        <f>SUMPRODUCT($B153:$GQ153,INDEX(PLAN_PRODUCCION!$B$4:$GQ$24,COLUMN()-COLUMN($GZ$1)+1,0))</f>
        <v>0</v>
      </c>
      <c r="HF153" s="24">
        <f>SUMPRODUCT($B153:$GQ153,INDEX(PLAN_PRODUCCION!$B$4:$GQ$24,COLUMN()-COLUMN($GZ$1)+1,0))</f>
        <v>0</v>
      </c>
      <c r="HG153" s="24">
        <f>SUMPRODUCT($B153:$GQ153,INDEX(PLAN_PRODUCCION!$B$4:$GQ$24,COLUMN()-COLUMN($GZ$1)+1,0))</f>
        <v>0</v>
      </c>
      <c r="HH153" s="24">
        <f>SUMPRODUCT($B153:$GQ153,INDEX(PLAN_PRODUCCION!$B$4:$GQ$24,COLUMN()-COLUMN($GZ$1)+1,0))</f>
        <v>0</v>
      </c>
      <c r="HI153" s="24">
        <f>SUMPRODUCT($B153:$GQ153,INDEX(PLAN_PRODUCCION!$B$4:$GQ$24,COLUMN()-COLUMN($GZ$1)+1,0))</f>
        <v>0</v>
      </c>
      <c r="HJ153" s="24">
        <f>SUMPRODUCT($B153:$GQ153,INDEX(PLAN_PRODUCCION!$B$4:$GQ$24,COLUMN()-COLUMN($GZ$1)+1,0))</f>
        <v>0</v>
      </c>
      <c r="HK153" s="24">
        <f>SUMPRODUCT($B153:$GQ153,INDEX(PLAN_PRODUCCION!$B$4:$GQ$24,COLUMN()-COLUMN($GZ$1)+1,0))</f>
        <v>0</v>
      </c>
      <c r="HL153" s="24">
        <f>SUMPRODUCT($B153:$GQ153,INDEX(PLAN_PRODUCCION!$B$4:$GQ$24,COLUMN()-COLUMN($GZ$1)+1,0))</f>
        <v>0</v>
      </c>
      <c r="HM153" s="24">
        <f>SUMPRODUCT($B153:$GQ153,INDEX(PLAN_PRODUCCION!$B$4:$GQ$24,COLUMN()-COLUMN($GZ$1)+1,0))</f>
        <v>0</v>
      </c>
      <c r="HN153" s="24">
        <f>SUMPRODUCT($B153:$GQ153,INDEX(PLAN_PRODUCCION!$B$4:$GQ$24,COLUMN()-COLUMN($GZ$1)+1,0))</f>
        <v>0</v>
      </c>
      <c r="HO153" s="24">
        <f>SUMPRODUCT($B153:$GQ153,INDEX(PLAN_PRODUCCION!$B$4:$GQ$24,COLUMN()-COLUMN($GZ$1)+1,0))</f>
        <v>0</v>
      </c>
      <c r="HP153" s="24">
        <f>SUMPRODUCT($B153:$GQ153,INDEX(PLAN_PRODUCCION!$B$4:$GQ$24,COLUMN()-COLUMN($GZ$1)+1,0))</f>
        <v>0</v>
      </c>
      <c r="HQ153" s="24">
        <f>SUMPRODUCT($B153:$GQ153,INDEX(PLAN_PRODUCCION!$B$4:$GQ$24,COLUMN()-COLUMN($GZ$1)+1,0))</f>
        <v>0</v>
      </c>
      <c r="HR153" s="24">
        <f>SUMPRODUCT($B153:$GQ153,INDEX(PLAN_PRODUCCION!$B$4:$GQ$24,COLUMN()-COLUMN($GZ$1)+1,0))</f>
        <v>0</v>
      </c>
      <c r="HS153" s="24">
        <f>SUMPRODUCT($B153:$GQ153,INDEX(PLAN_PRODUCCION!$B$4:$GQ$24,COLUMN()-COLUMN($GZ$1)+1,0))</f>
        <v>0</v>
      </c>
      <c r="HT153" s="24">
        <f>SUMPRODUCT($B153:$GQ153,INDEX(PLAN_PRODUCCION!$B$4:$GQ$24,COLUMN()-COLUMN($GZ$1)+1,0))</f>
        <v>0</v>
      </c>
      <c r="HU153" s="22"/>
      <c r="HV153" s="25"/>
      <c r="HW153" t="str">
        <f>DIM_BILL[[#This Row],[Tipo]]</f>
        <v>MATERIAL DE EMPAQUE</v>
      </c>
    </row>
    <row r="154" spans="1:231" x14ac:dyDescent="0.3">
      <c r="A154" s="18" t="s">
        <v>1649</v>
      </c>
      <c r="FU154">
        <v>4.8600000000000005E-4</v>
      </c>
      <c r="GR154" s="18" t="s">
        <v>1650</v>
      </c>
      <c r="GS154" s="18">
        <v>2</v>
      </c>
      <c r="GT154" s="18" t="s">
        <v>1799</v>
      </c>
      <c r="GU154" s="18" t="s">
        <v>1800</v>
      </c>
      <c r="GV154" s="18">
        <f>SUMIF(FACT_A1[cve_prod],DIM_BILL[[#This Row],[CODIGO]],FACT_A1[Existencia])</f>
        <v>0</v>
      </c>
      <c r="GW154" s="18">
        <f>SUMIF(FACT_A2[cve_prod],DIM_BILL[[#This Row],[CODIGO]],FACT_A2[Existencia])</f>
        <v>20.8</v>
      </c>
      <c r="GX154" s="18"/>
      <c r="GY154" s="16" t="s">
        <v>2222</v>
      </c>
      <c r="GZ154" s="26">
        <f t="shared" ref="GZ154" si="1081">GV154+GW154+GX154+GZ152-GZ153</f>
        <v>20.187640000000002</v>
      </c>
      <c r="HA154" s="26">
        <f t="shared" ref="HA154" si="1082">GZ154+HA152-HA153</f>
        <v>20.187640000000002</v>
      </c>
      <c r="HB154" s="26">
        <f t="shared" ref="HB154" si="1083">HA154+HB152-HB153</f>
        <v>20.187640000000002</v>
      </c>
      <c r="HC154" s="26">
        <f t="shared" ref="HC154" si="1084">HB154+HC152-HC153</f>
        <v>20.187640000000002</v>
      </c>
      <c r="HD154" s="26">
        <f t="shared" ref="HD154" si="1085">HC154+HD152-HD153</f>
        <v>20.187640000000002</v>
      </c>
      <c r="HE154" s="26">
        <f t="shared" ref="HE154" si="1086">HD154+HE152-HE153</f>
        <v>20.187640000000002</v>
      </c>
      <c r="HF154" s="26">
        <f t="shared" ref="HF154" si="1087">HE154+HF152-HF153</f>
        <v>20.187640000000002</v>
      </c>
      <c r="HG154" s="26">
        <f t="shared" ref="HG154" si="1088">HF154+HG152-HG153</f>
        <v>20.187640000000002</v>
      </c>
      <c r="HH154" s="26">
        <f t="shared" ref="HH154" si="1089">HG154+HH152-HH153</f>
        <v>20.187640000000002</v>
      </c>
      <c r="HI154" s="26">
        <f t="shared" ref="HI154" si="1090">HH154+HI152-HI153</f>
        <v>20.187640000000002</v>
      </c>
      <c r="HJ154" s="26">
        <f t="shared" ref="HJ154" si="1091">HI154+HJ152-HJ153</f>
        <v>20.187640000000002</v>
      </c>
      <c r="HK154" s="26">
        <f t="shared" ref="HK154" si="1092">HJ154+HK152-HK153</f>
        <v>20.187640000000002</v>
      </c>
      <c r="HL154" s="26">
        <f t="shared" ref="HL154" si="1093">HK154+HL152-HL153</f>
        <v>20.187640000000002</v>
      </c>
      <c r="HM154" s="26">
        <f t="shared" ref="HM154" si="1094">HL154+HM152-HM153</f>
        <v>20.187640000000002</v>
      </c>
      <c r="HN154" s="26">
        <f t="shared" ref="HN154" si="1095">HM154+HN152-HN153</f>
        <v>20.187640000000002</v>
      </c>
      <c r="HO154" s="26">
        <f t="shared" ref="HO154" si="1096">HN154+HO152-HO153</f>
        <v>20.187640000000002</v>
      </c>
      <c r="HP154" s="26">
        <f t="shared" ref="HP154" si="1097">HO154+HP152-HP153</f>
        <v>20.187640000000002</v>
      </c>
      <c r="HQ154" s="26">
        <f t="shared" ref="HQ154" si="1098">HP154+HQ152-HQ153</f>
        <v>20.187640000000002</v>
      </c>
      <c r="HR154" s="26">
        <f t="shared" ref="HR154" si="1099">HQ154+HR152-HR153</f>
        <v>20.187640000000002</v>
      </c>
      <c r="HS154" s="26">
        <f t="shared" ref="HS154" si="1100">HR154+HS152-HS153</f>
        <v>20.187640000000002</v>
      </c>
      <c r="HT154" s="26">
        <f t="shared" ref="HT154" si="1101">HS154+HT152-HT153</f>
        <v>20.187640000000002</v>
      </c>
      <c r="HU154" s="22">
        <f t="shared" ref="HU154" si="1102">COUNTIF(GZ154:HT154,"&lt;0")</f>
        <v>0</v>
      </c>
      <c r="HV154" s="25"/>
      <c r="HW154" t="str">
        <f>DIM_BILL[[#This Row],[Tipo]]</f>
        <v>MATERIAL DE EMPAQUE</v>
      </c>
    </row>
    <row r="155" spans="1:231" x14ac:dyDescent="0.3">
      <c r="A155" s="17" t="s">
        <v>270</v>
      </c>
      <c r="P155">
        <v>7.6499999999999995E-4</v>
      </c>
      <c r="GR155" s="17" t="s">
        <v>271</v>
      </c>
      <c r="GS155" s="17">
        <v>2</v>
      </c>
      <c r="GT155" s="17" t="s">
        <v>1799</v>
      </c>
      <c r="GU155" s="17" t="s">
        <v>1800</v>
      </c>
      <c r="GV155" s="17">
        <f>SUMIF(FACT_A1[cve_prod],DIM_BILL[[#This Row],[CODIGO]],FACT_A1[Existencia])</f>
        <v>0</v>
      </c>
      <c r="GW155" s="18">
        <f>SUMIF(FACT_A2[cve_prod],DIM_BILL[[#This Row],[CODIGO]],FACT_A2[Existencia])</f>
        <v>20.200000000000003</v>
      </c>
      <c r="GX155" s="17"/>
      <c r="GY155" s="16" t="s">
        <v>2220</v>
      </c>
      <c r="GZ155" s="15">
        <f>SUMIFS(POs[saldo],POs[cve_prod],DIM_BILL[[#This Row],[CODIGO]],POs[status],$GY155,POs[f_ent],GZ$1)</f>
        <v>0</v>
      </c>
      <c r="HA155" s="15">
        <f>SUMIFS(POs[saldo],POs[cve_prod],DIM_BILL[[#This Row],[CODIGO]],POs[status],$GY155,POs[f_ent],HA$1)</f>
        <v>0</v>
      </c>
      <c r="HB155" s="15">
        <f>SUMIFS(POs[saldo],POs[cve_prod],DIM_BILL[[#This Row],[CODIGO]],POs[status],$GY155,POs[f_ent],HB$1)</f>
        <v>0</v>
      </c>
      <c r="HC155" s="15">
        <f>SUMIFS(POs[saldo],POs[cve_prod],DIM_BILL[[#This Row],[CODIGO]],POs[status],$GY155,POs[f_ent],HC$1)</f>
        <v>0</v>
      </c>
      <c r="HD155" s="15">
        <f>SUMIFS(POs[saldo],POs[cve_prod],DIM_BILL[[#This Row],[CODIGO]],POs[status],$GY155,POs[f_ent],HD$1)</f>
        <v>0</v>
      </c>
      <c r="HE155" s="15">
        <f>SUMIFS(POs[saldo],POs[cve_prod],DIM_BILL[[#This Row],[CODIGO]],POs[status],$GY155,POs[f_ent],HE$1)</f>
        <v>0</v>
      </c>
      <c r="HF155" s="15">
        <f>SUMIFS(POs[saldo],POs[cve_prod],DIM_BILL[[#This Row],[CODIGO]],POs[status],$GY155,POs[Semana],WEEKNUM(HF$1))</f>
        <v>0</v>
      </c>
      <c r="HG155" s="15">
        <f>SUMIFS(POs[saldo],POs[cve_prod],DIM_BILL[[#This Row],[CODIGO]],POs[status],$GY155,POs[Semana],WEEKNUM(HG$1))</f>
        <v>0</v>
      </c>
      <c r="HH155" s="15">
        <f>SUMIFS(POs[saldo],POs[cve_prod],DIM_BILL[[#This Row],[CODIGO]],POs[status],$GY155,POs[Semana],WEEKNUM(HH$1))</f>
        <v>0</v>
      </c>
      <c r="HI155" s="15">
        <f>SUMIFS(POs[saldo],POs[cve_prod],DIM_BILL[[#This Row],[CODIGO]],POs[status],$GY155,POs[Semana],WEEKNUM(HI$1))</f>
        <v>0</v>
      </c>
      <c r="HJ155" s="15">
        <f>SUMIFS(POs[saldo],POs[cve_prod],DIM_BILL[[#This Row],[CODIGO]],POs[status],$GY155,POs[Semana],WEEKNUM(HJ$1))</f>
        <v>0</v>
      </c>
      <c r="HK155" s="15">
        <f>SUMIFS(POs[saldo],POs[cve_prod],DIM_BILL[[#This Row],[CODIGO]],POs[status],$GY155,POs[Semana],WEEKNUM(HK$1))</f>
        <v>0</v>
      </c>
      <c r="HL155" s="15">
        <f>SUMIFS(POs[saldo],POs[cve_prod],DIM_BILL[[#This Row],[CODIGO]],POs[status],$GY155,POs[Semana],WEEKNUM(HL$1))</f>
        <v>0</v>
      </c>
      <c r="HM155" s="15">
        <f>SUMIFS(POs[saldo],POs[cve_prod],DIM_BILL[[#This Row],[CODIGO]],POs[status],$GY155,POs[Semana],WEEKNUM(HM$1))</f>
        <v>0</v>
      </c>
      <c r="HN155" s="15">
        <f>SUMIFS(POs[saldo],POs[cve_prod],DIM_BILL[[#This Row],[CODIGO]],POs[status],$GY155,POs[Semana],WEEKNUM(HN$1))</f>
        <v>0</v>
      </c>
      <c r="HO155" s="15">
        <f>SUMIFS(POs[saldo],POs[cve_prod],DIM_BILL[[#This Row],[CODIGO]],POs[status],$GY155,POs[Semana],WEEKNUM(HO$1))</f>
        <v>0</v>
      </c>
      <c r="HP155" s="15">
        <f>SUMIFS(POs[saldo],POs[cve_prod],DIM_BILL[[#This Row],[CODIGO]],POs[status],$GY155,POs[Semana],WEEKNUM(HP$1))</f>
        <v>0</v>
      </c>
      <c r="HQ155" s="15">
        <f>SUMIFS(POs[saldo],POs[cve_prod],DIM_BILL[[#This Row],[CODIGO]],POs[status],$GY155,POs[Semana],WEEKNUM(HQ$1))</f>
        <v>0</v>
      </c>
      <c r="HR155" s="15">
        <f>SUMIFS(POs[saldo],POs[cve_prod],DIM_BILL[[#This Row],[CODIGO]],POs[status],$GY155,POs[Semana],WEEKNUM(HR$1))</f>
        <v>0</v>
      </c>
      <c r="HS155" s="15">
        <f>SUMIFS(POs[saldo],POs[cve_prod],DIM_BILL[[#This Row],[CODIGO]],POs[status],$GY155,POs[Semana],WEEKNUM(HS$1))</f>
        <v>0</v>
      </c>
      <c r="HT155" s="15">
        <f>SUMIFS(POs[saldo],POs[cve_prod],DIM_BILL[[#This Row],[CODIGO]],POs[status],$GY155,POs[Semana],WEEKNUM(HT$1))</f>
        <v>0</v>
      </c>
      <c r="HU155" s="22"/>
      <c r="HV155" s="25"/>
      <c r="HW155" t="str">
        <f>DIM_BILL[[#This Row],[Tipo]]</f>
        <v>MATERIAL DE EMPAQUE</v>
      </c>
    </row>
    <row r="156" spans="1:231" x14ac:dyDescent="0.3">
      <c r="A156" s="17" t="s">
        <v>270</v>
      </c>
      <c r="P156">
        <v>7.6499999999999995E-4</v>
      </c>
      <c r="GR156" s="17" t="s">
        <v>271</v>
      </c>
      <c r="GS156" s="17">
        <v>2</v>
      </c>
      <c r="GT156" s="17" t="s">
        <v>1799</v>
      </c>
      <c r="GU156" s="17" t="s">
        <v>1800</v>
      </c>
      <c r="GV156" s="17">
        <f>SUMIF(FACT_A1[cve_prod],DIM_BILL[[#This Row],[CODIGO]],FACT_A1[Existencia])</f>
        <v>0</v>
      </c>
      <c r="GW156" s="18">
        <f>SUMIF(FACT_A2[cve_prod],DIM_BILL[[#This Row],[CODIGO]],FACT_A2[Existencia])</f>
        <v>20.200000000000003</v>
      </c>
      <c r="GX156" s="17"/>
      <c r="GY156" s="16" t="s">
        <v>2221</v>
      </c>
      <c r="GZ156" s="24">
        <f>SUMPRODUCT($B156:$GQ156,INDEX(PLAN_PRODUCCION!$B$4:$GQ$24,COLUMN()-COLUMN($GZ$1)+1,0))</f>
        <v>0</v>
      </c>
      <c r="HA156" s="24">
        <f>SUMPRODUCT($B156:$GQ156,INDEX(PLAN_PRODUCCION!$B$4:$GQ$24,COLUMN()-COLUMN($GZ$1)+1,0))</f>
        <v>0</v>
      </c>
      <c r="HB156" s="24">
        <f>SUMPRODUCT($B156:$GQ156,INDEX(PLAN_PRODUCCION!$B$4:$GQ$24,COLUMN()-COLUMN($GZ$1)+1,0))</f>
        <v>0</v>
      </c>
      <c r="HC156" s="24">
        <f>SUMPRODUCT($B156:$GQ156,INDEX(PLAN_PRODUCCION!$B$4:$GQ$24,COLUMN()-COLUMN($GZ$1)+1,0))</f>
        <v>0</v>
      </c>
      <c r="HD156" s="24">
        <f>SUMPRODUCT($B156:$GQ156,INDEX(PLAN_PRODUCCION!$B$4:$GQ$24,COLUMN()-COLUMN($GZ$1)+1,0))</f>
        <v>0</v>
      </c>
      <c r="HE156" s="24">
        <f>SUMPRODUCT($B156:$GQ156,INDEX(PLAN_PRODUCCION!$B$4:$GQ$24,COLUMN()-COLUMN($GZ$1)+1,0))</f>
        <v>0</v>
      </c>
      <c r="HF156" s="24">
        <f>SUMPRODUCT($B156:$GQ156,INDEX(PLAN_PRODUCCION!$B$4:$GQ$24,COLUMN()-COLUMN($GZ$1)+1,0))</f>
        <v>0</v>
      </c>
      <c r="HG156" s="24">
        <f>SUMPRODUCT($B156:$GQ156,INDEX(PLAN_PRODUCCION!$B$4:$GQ$24,COLUMN()-COLUMN($GZ$1)+1,0))</f>
        <v>0</v>
      </c>
      <c r="HH156" s="24">
        <f>SUMPRODUCT($B156:$GQ156,INDEX(PLAN_PRODUCCION!$B$4:$GQ$24,COLUMN()-COLUMN($GZ$1)+1,0))</f>
        <v>0</v>
      </c>
      <c r="HI156" s="24">
        <f>SUMPRODUCT($B156:$GQ156,INDEX(PLAN_PRODUCCION!$B$4:$GQ$24,COLUMN()-COLUMN($GZ$1)+1,0))</f>
        <v>0</v>
      </c>
      <c r="HJ156" s="24">
        <f>SUMPRODUCT($B156:$GQ156,INDEX(PLAN_PRODUCCION!$B$4:$GQ$24,COLUMN()-COLUMN($GZ$1)+1,0))</f>
        <v>0</v>
      </c>
      <c r="HK156" s="24">
        <f>SUMPRODUCT($B156:$GQ156,INDEX(PLAN_PRODUCCION!$B$4:$GQ$24,COLUMN()-COLUMN($GZ$1)+1,0))</f>
        <v>0</v>
      </c>
      <c r="HL156" s="24">
        <f>SUMPRODUCT($B156:$GQ156,INDEX(PLAN_PRODUCCION!$B$4:$GQ$24,COLUMN()-COLUMN($GZ$1)+1,0))</f>
        <v>0</v>
      </c>
      <c r="HM156" s="24">
        <f>SUMPRODUCT($B156:$GQ156,INDEX(PLAN_PRODUCCION!$B$4:$GQ$24,COLUMN()-COLUMN($GZ$1)+1,0))</f>
        <v>0</v>
      </c>
      <c r="HN156" s="24">
        <f>SUMPRODUCT($B156:$GQ156,INDEX(PLAN_PRODUCCION!$B$4:$GQ$24,COLUMN()-COLUMN($GZ$1)+1,0))</f>
        <v>0</v>
      </c>
      <c r="HO156" s="24">
        <f>SUMPRODUCT($B156:$GQ156,INDEX(PLAN_PRODUCCION!$B$4:$GQ$24,COLUMN()-COLUMN($GZ$1)+1,0))</f>
        <v>0</v>
      </c>
      <c r="HP156" s="24">
        <f>SUMPRODUCT($B156:$GQ156,INDEX(PLAN_PRODUCCION!$B$4:$GQ$24,COLUMN()-COLUMN($GZ$1)+1,0))</f>
        <v>0</v>
      </c>
      <c r="HQ156" s="24">
        <f>SUMPRODUCT($B156:$GQ156,INDEX(PLAN_PRODUCCION!$B$4:$GQ$24,COLUMN()-COLUMN($GZ$1)+1,0))</f>
        <v>0</v>
      </c>
      <c r="HR156" s="24">
        <f>SUMPRODUCT($B156:$GQ156,INDEX(PLAN_PRODUCCION!$B$4:$GQ$24,COLUMN()-COLUMN($GZ$1)+1,0))</f>
        <v>0</v>
      </c>
      <c r="HS156" s="24">
        <f>SUMPRODUCT($B156:$GQ156,INDEX(PLAN_PRODUCCION!$B$4:$GQ$24,COLUMN()-COLUMN($GZ$1)+1,0))</f>
        <v>0</v>
      </c>
      <c r="HT156" s="24">
        <f>SUMPRODUCT($B156:$GQ156,INDEX(PLAN_PRODUCCION!$B$4:$GQ$24,COLUMN()-COLUMN($GZ$1)+1,0))</f>
        <v>0</v>
      </c>
      <c r="HU156" s="22"/>
      <c r="HV156" s="25"/>
      <c r="HW156" t="str">
        <f>DIM_BILL[[#This Row],[Tipo]]</f>
        <v>MATERIAL DE EMPAQUE</v>
      </c>
    </row>
    <row r="157" spans="1:231" x14ac:dyDescent="0.3">
      <c r="A157" s="18" t="s">
        <v>270</v>
      </c>
      <c r="P157">
        <v>7.6499999999999995E-4</v>
      </c>
      <c r="GR157" s="18" t="s">
        <v>271</v>
      </c>
      <c r="GS157" s="18">
        <v>2</v>
      </c>
      <c r="GT157" s="18" t="s">
        <v>1799</v>
      </c>
      <c r="GU157" s="18" t="s">
        <v>1800</v>
      </c>
      <c r="GV157" s="18">
        <f>SUMIF(FACT_A1[cve_prod],DIM_BILL[[#This Row],[CODIGO]],FACT_A1[Existencia])</f>
        <v>0</v>
      </c>
      <c r="GW157" s="18">
        <f>SUMIF(FACT_A2[cve_prod],DIM_BILL[[#This Row],[CODIGO]],FACT_A2[Existencia])</f>
        <v>20.200000000000003</v>
      </c>
      <c r="GX157" s="18"/>
      <c r="GY157" s="16" t="s">
        <v>2222</v>
      </c>
      <c r="GZ157" s="26">
        <f t="shared" ref="GZ157" si="1103">GV157+GW157+GX157+GZ155-GZ156</f>
        <v>20.200000000000003</v>
      </c>
      <c r="HA157" s="26">
        <f t="shared" ref="HA157" si="1104">GZ157+HA155-HA156</f>
        <v>20.200000000000003</v>
      </c>
      <c r="HB157" s="26">
        <f t="shared" ref="HB157" si="1105">HA157+HB155-HB156</f>
        <v>20.200000000000003</v>
      </c>
      <c r="HC157" s="26">
        <f t="shared" ref="HC157" si="1106">HB157+HC155-HC156</f>
        <v>20.200000000000003</v>
      </c>
      <c r="HD157" s="26">
        <f t="shared" ref="HD157" si="1107">HC157+HD155-HD156</f>
        <v>20.200000000000003</v>
      </c>
      <c r="HE157" s="26">
        <f t="shared" ref="HE157" si="1108">HD157+HE155-HE156</f>
        <v>20.200000000000003</v>
      </c>
      <c r="HF157" s="26">
        <f t="shared" ref="HF157" si="1109">HE157+HF155-HF156</f>
        <v>20.200000000000003</v>
      </c>
      <c r="HG157" s="26">
        <f t="shared" ref="HG157" si="1110">HF157+HG155-HG156</f>
        <v>20.200000000000003</v>
      </c>
      <c r="HH157" s="26">
        <f t="shared" ref="HH157" si="1111">HG157+HH155-HH156</f>
        <v>20.200000000000003</v>
      </c>
      <c r="HI157" s="26">
        <f t="shared" ref="HI157" si="1112">HH157+HI155-HI156</f>
        <v>20.200000000000003</v>
      </c>
      <c r="HJ157" s="26">
        <f t="shared" ref="HJ157" si="1113">HI157+HJ155-HJ156</f>
        <v>20.200000000000003</v>
      </c>
      <c r="HK157" s="26">
        <f t="shared" ref="HK157" si="1114">HJ157+HK155-HK156</f>
        <v>20.200000000000003</v>
      </c>
      <c r="HL157" s="26">
        <f t="shared" ref="HL157" si="1115">HK157+HL155-HL156</f>
        <v>20.200000000000003</v>
      </c>
      <c r="HM157" s="26">
        <f t="shared" ref="HM157" si="1116">HL157+HM155-HM156</f>
        <v>20.200000000000003</v>
      </c>
      <c r="HN157" s="26">
        <f t="shared" ref="HN157" si="1117">HM157+HN155-HN156</f>
        <v>20.200000000000003</v>
      </c>
      <c r="HO157" s="26">
        <f t="shared" ref="HO157" si="1118">HN157+HO155-HO156</f>
        <v>20.200000000000003</v>
      </c>
      <c r="HP157" s="26">
        <f t="shared" ref="HP157" si="1119">HO157+HP155-HP156</f>
        <v>20.200000000000003</v>
      </c>
      <c r="HQ157" s="26">
        <f t="shared" ref="HQ157" si="1120">HP157+HQ155-HQ156</f>
        <v>20.200000000000003</v>
      </c>
      <c r="HR157" s="26">
        <f t="shared" ref="HR157" si="1121">HQ157+HR155-HR156</f>
        <v>20.200000000000003</v>
      </c>
      <c r="HS157" s="26">
        <f t="shared" ref="HS157" si="1122">HR157+HS155-HS156</f>
        <v>20.200000000000003</v>
      </c>
      <c r="HT157" s="26">
        <f t="shared" ref="HT157" si="1123">HS157+HT155-HT156</f>
        <v>20.200000000000003</v>
      </c>
      <c r="HU157" s="22">
        <f t="shared" ref="HU157" si="1124">COUNTIF(GZ157:HT157,"&lt;0")</f>
        <v>0</v>
      </c>
      <c r="HV157" s="25"/>
      <c r="HW157" t="str">
        <f>DIM_BILL[[#This Row],[Tipo]]</f>
        <v>MATERIAL DE EMPAQUE</v>
      </c>
    </row>
    <row r="158" spans="1:231" x14ac:dyDescent="0.3">
      <c r="A158" s="17" t="s">
        <v>280</v>
      </c>
      <c r="Q158">
        <v>3.8248888888888887E-4</v>
      </c>
      <c r="GR158" s="17" t="s">
        <v>281</v>
      </c>
      <c r="GS158" s="17">
        <v>2</v>
      </c>
      <c r="GT158" s="17" t="s">
        <v>1799</v>
      </c>
      <c r="GU158" s="17" t="s">
        <v>1800</v>
      </c>
      <c r="GV158" s="17">
        <f>SUMIF(FACT_A1[cve_prod],DIM_BILL[[#This Row],[CODIGO]],FACT_A1[Existencia])</f>
        <v>0</v>
      </c>
      <c r="GW158" s="18">
        <f>SUMIF(FACT_A2[cve_prod],DIM_BILL[[#This Row],[CODIGO]],FACT_A2[Existencia])</f>
        <v>11.5</v>
      </c>
      <c r="GX158" s="17"/>
      <c r="GY158" s="16" t="s">
        <v>2220</v>
      </c>
      <c r="GZ158" s="15">
        <f>SUMIFS(POs[saldo],POs[cve_prod],DIM_BILL[[#This Row],[CODIGO]],POs[status],$GY158,POs[f_ent],GZ$1)</f>
        <v>0</v>
      </c>
      <c r="HA158" s="15">
        <f>SUMIFS(POs[saldo],POs[cve_prod],DIM_BILL[[#This Row],[CODIGO]],POs[status],$GY158,POs[f_ent],HA$1)</f>
        <v>0</v>
      </c>
      <c r="HB158" s="15">
        <f>SUMIFS(POs[saldo],POs[cve_prod],DIM_BILL[[#This Row],[CODIGO]],POs[status],$GY158,POs[f_ent],HB$1)</f>
        <v>0</v>
      </c>
      <c r="HC158" s="15">
        <f>SUMIFS(POs[saldo],POs[cve_prod],DIM_BILL[[#This Row],[CODIGO]],POs[status],$GY158,POs[f_ent],HC$1)</f>
        <v>0</v>
      </c>
      <c r="HD158" s="15">
        <f>SUMIFS(POs[saldo],POs[cve_prod],DIM_BILL[[#This Row],[CODIGO]],POs[status],$GY158,POs[f_ent],HD$1)</f>
        <v>0</v>
      </c>
      <c r="HE158" s="15">
        <f>SUMIFS(POs[saldo],POs[cve_prod],DIM_BILL[[#This Row],[CODIGO]],POs[status],$GY158,POs[f_ent],HE$1)</f>
        <v>0</v>
      </c>
      <c r="HF158" s="15">
        <f>SUMIFS(POs[saldo],POs[cve_prod],DIM_BILL[[#This Row],[CODIGO]],POs[status],$GY158,POs[Semana],WEEKNUM(HF$1))</f>
        <v>0</v>
      </c>
      <c r="HG158" s="15">
        <f>SUMIFS(POs[saldo],POs[cve_prod],DIM_BILL[[#This Row],[CODIGO]],POs[status],$GY158,POs[Semana],WEEKNUM(HG$1))</f>
        <v>0</v>
      </c>
      <c r="HH158" s="15">
        <f>SUMIFS(POs[saldo],POs[cve_prod],DIM_BILL[[#This Row],[CODIGO]],POs[status],$GY158,POs[Semana],WEEKNUM(HH$1))</f>
        <v>0</v>
      </c>
      <c r="HI158" s="15">
        <f>SUMIFS(POs[saldo],POs[cve_prod],DIM_BILL[[#This Row],[CODIGO]],POs[status],$GY158,POs[Semana],WEEKNUM(HI$1))</f>
        <v>0</v>
      </c>
      <c r="HJ158" s="15">
        <f>SUMIFS(POs[saldo],POs[cve_prod],DIM_BILL[[#This Row],[CODIGO]],POs[status],$GY158,POs[Semana],WEEKNUM(HJ$1))</f>
        <v>0</v>
      </c>
      <c r="HK158" s="15">
        <f>SUMIFS(POs[saldo],POs[cve_prod],DIM_BILL[[#This Row],[CODIGO]],POs[status],$GY158,POs[Semana],WEEKNUM(HK$1))</f>
        <v>0</v>
      </c>
      <c r="HL158" s="15">
        <f>SUMIFS(POs[saldo],POs[cve_prod],DIM_BILL[[#This Row],[CODIGO]],POs[status],$GY158,POs[Semana],WEEKNUM(HL$1))</f>
        <v>0</v>
      </c>
      <c r="HM158" s="15">
        <f>SUMIFS(POs[saldo],POs[cve_prod],DIM_BILL[[#This Row],[CODIGO]],POs[status],$GY158,POs[Semana],WEEKNUM(HM$1))</f>
        <v>0</v>
      </c>
      <c r="HN158" s="15">
        <f>SUMIFS(POs[saldo],POs[cve_prod],DIM_BILL[[#This Row],[CODIGO]],POs[status],$GY158,POs[Semana],WEEKNUM(HN$1))</f>
        <v>0</v>
      </c>
      <c r="HO158" s="15">
        <f>SUMIFS(POs[saldo],POs[cve_prod],DIM_BILL[[#This Row],[CODIGO]],POs[status],$GY158,POs[Semana],WEEKNUM(HO$1))</f>
        <v>0</v>
      </c>
      <c r="HP158" s="15">
        <f>SUMIFS(POs[saldo],POs[cve_prod],DIM_BILL[[#This Row],[CODIGO]],POs[status],$GY158,POs[Semana],WEEKNUM(HP$1))</f>
        <v>0</v>
      </c>
      <c r="HQ158" s="15">
        <f>SUMIFS(POs[saldo],POs[cve_prod],DIM_BILL[[#This Row],[CODIGO]],POs[status],$GY158,POs[Semana],WEEKNUM(HQ$1))</f>
        <v>0</v>
      </c>
      <c r="HR158" s="15">
        <f>SUMIFS(POs[saldo],POs[cve_prod],DIM_BILL[[#This Row],[CODIGO]],POs[status],$GY158,POs[Semana],WEEKNUM(HR$1))</f>
        <v>0</v>
      </c>
      <c r="HS158" s="15">
        <f>SUMIFS(POs[saldo],POs[cve_prod],DIM_BILL[[#This Row],[CODIGO]],POs[status],$GY158,POs[Semana],WEEKNUM(HS$1))</f>
        <v>0</v>
      </c>
      <c r="HT158" s="15">
        <f>SUMIFS(POs[saldo],POs[cve_prod],DIM_BILL[[#This Row],[CODIGO]],POs[status],$GY158,POs[Semana],WEEKNUM(HT$1))</f>
        <v>0</v>
      </c>
      <c r="HU158" s="22"/>
      <c r="HV158" s="25"/>
      <c r="HW158" t="str">
        <f>DIM_BILL[[#This Row],[Tipo]]</f>
        <v>MATERIAL DE EMPAQUE</v>
      </c>
    </row>
    <row r="159" spans="1:231" x14ac:dyDescent="0.3">
      <c r="A159" s="17" t="s">
        <v>280</v>
      </c>
      <c r="Q159">
        <v>3.8248888888888887E-4</v>
      </c>
      <c r="GR159" s="17" t="s">
        <v>281</v>
      </c>
      <c r="GS159" s="17">
        <v>2</v>
      </c>
      <c r="GT159" s="17" t="s">
        <v>1799</v>
      </c>
      <c r="GU159" s="17" t="s">
        <v>1800</v>
      </c>
      <c r="GV159" s="17">
        <f>SUMIF(FACT_A1[cve_prod],DIM_BILL[[#This Row],[CODIGO]],FACT_A1[Existencia])</f>
        <v>0</v>
      </c>
      <c r="GW159" s="18">
        <f>SUMIF(FACT_A2[cve_prod],DIM_BILL[[#This Row],[CODIGO]],FACT_A2[Existencia])</f>
        <v>11.5</v>
      </c>
      <c r="GX159" s="17"/>
      <c r="GY159" s="16" t="s">
        <v>2221</v>
      </c>
      <c r="GZ159" s="24">
        <f>SUMPRODUCT($B159:$GQ159,INDEX(PLAN_PRODUCCION!$B$4:$GQ$24,COLUMN()-COLUMN($GZ$1)+1,0))</f>
        <v>0</v>
      </c>
      <c r="HA159" s="24">
        <f>SUMPRODUCT($B159:$GQ159,INDEX(PLAN_PRODUCCION!$B$4:$GQ$24,COLUMN()-COLUMN($GZ$1)+1,0))</f>
        <v>0</v>
      </c>
      <c r="HB159" s="24">
        <f>SUMPRODUCT($B159:$GQ159,INDEX(PLAN_PRODUCCION!$B$4:$GQ$24,COLUMN()-COLUMN($GZ$1)+1,0))</f>
        <v>0</v>
      </c>
      <c r="HC159" s="24">
        <f>SUMPRODUCT($B159:$GQ159,INDEX(PLAN_PRODUCCION!$B$4:$GQ$24,COLUMN()-COLUMN($GZ$1)+1,0))</f>
        <v>0</v>
      </c>
      <c r="HD159" s="24">
        <f>SUMPRODUCT($B159:$GQ159,INDEX(PLAN_PRODUCCION!$B$4:$GQ$24,COLUMN()-COLUMN($GZ$1)+1,0))</f>
        <v>0</v>
      </c>
      <c r="HE159" s="24">
        <f>SUMPRODUCT($B159:$GQ159,INDEX(PLAN_PRODUCCION!$B$4:$GQ$24,COLUMN()-COLUMN($GZ$1)+1,0))</f>
        <v>0</v>
      </c>
      <c r="HF159" s="24">
        <f>SUMPRODUCT($B159:$GQ159,INDEX(PLAN_PRODUCCION!$B$4:$GQ$24,COLUMN()-COLUMN($GZ$1)+1,0))</f>
        <v>0</v>
      </c>
      <c r="HG159" s="24">
        <f>SUMPRODUCT($B159:$GQ159,INDEX(PLAN_PRODUCCION!$B$4:$GQ$24,COLUMN()-COLUMN($GZ$1)+1,0))</f>
        <v>0</v>
      </c>
      <c r="HH159" s="24">
        <f>SUMPRODUCT($B159:$GQ159,INDEX(PLAN_PRODUCCION!$B$4:$GQ$24,COLUMN()-COLUMN($GZ$1)+1,0))</f>
        <v>0</v>
      </c>
      <c r="HI159" s="24">
        <f>SUMPRODUCT($B159:$GQ159,INDEX(PLAN_PRODUCCION!$B$4:$GQ$24,COLUMN()-COLUMN($GZ$1)+1,0))</f>
        <v>0</v>
      </c>
      <c r="HJ159" s="24">
        <f>SUMPRODUCT($B159:$GQ159,INDEX(PLAN_PRODUCCION!$B$4:$GQ$24,COLUMN()-COLUMN($GZ$1)+1,0))</f>
        <v>0</v>
      </c>
      <c r="HK159" s="24">
        <f>SUMPRODUCT($B159:$GQ159,INDEX(PLAN_PRODUCCION!$B$4:$GQ$24,COLUMN()-COLUMN($GZ$1)+1,0))</f>
        <v>0</v>
      </c>
      <c r="HL159" s="24">
        <f>SUMPRODUCT($B159:$GQ159,INDEX(PLAN_PRODUCCION!$B$4:$GQ$24,COLUMN()-COLUMN($GZ$1)+1,0))</f>
        <v>0</v>
      </c>
      <c r="HM159" s="24">
        <f>SUMPRODUCT($B159:$GQ159,INDEX(PLAN_PRODUCCION!$B$4:$GQ$24,COLUMN()-COLUMN($GZ$1)+1,0))</f>
        <v>0</v>
      </c>
      <c r="HN159" s="24">
        <f>SUMPRODUCT($B159:$GQ159,INDEX(PLAN_PRODUCCION!$B$4:$GQ$24,COLUMN()-COLUMN($GZ$1)+1,0))</f>
        <v>0</v>
      </c>
      <c r="HO159" s="24">
        <f>SUMPRODUCT($B159:$GQ159,INDEX(PLAN_PRODUCCION!$B$4:$GQ$24,COLUMN()-COLUMN($GZ$1)+1,0))</f>
        <v>0</v>
      </c>
      <c r="HP159" s="24">
        <f>SUMPRODUCT($B159:$GQ159,INDEX(PLAN_PRODUCCION!$B$4:$GQ$24,COLUMN()-COLUMN($GZ$1)+1,0))</f>
        <v>0</v>
      </c>
      <c r="HQ159" s="24">
        <f>SUMPRODUCT($B159:$GQ159,INDEX(PLAN_PRODUCCION!$B$4:$GQ$24,COLUMN()-COLUMN($GZ$1)+1,0))</f>
        <v>0</v>
      </c>
      <c r="HR159" s="24">
        <f>SUMPRODUCT($B159:$GQ159,INDEX(PLAN_PRODUCCION!$B$4:$GQ$24,COLUMN()-COLUMN($GZ$1)+1,0))</f>
        <v>0</v>
      </c>
      <c r="HS159" s="24">
        <f>SUMPRODUCT($B159:$GQ159,INDEX(PLAN_PRODUCCION!$B$4:$GQ$24,COLUMN()-COLUMN($GZ$1)+1,0))</f>
        <v>0</v>
      </c>
      <c r="HT159" s="24">
        <f>SUMPRODUCT($B159:$GQ159,INDEX(PLAN_PRODUCCION!$B$4:$GQ$24,COLUMN()-COLUMN($GZ$1)+1,0))</f>
        <v>0</v>
      </c>
      <c r="HU159" s="22"/>
      <c r="HV159" s="25"/>
      <c r="HW159" t="str">
        <f>DIM_BILL[[#This Row],[Tipo]]</f>
        <v>MATERIAL DE EMPAQUE</v>
      </c>
    </row>
    <row r="160" spans="1:231" x14ac:dyDescent="0.3">
      <c r="A160" s="18" t="s">
        <v>280</v>
      </c>
      <c r="Q160">
        <v>3.8248888888888887E-4</v>
      </c>
      <c r="GR160" s="18" t="s">
        <v>281</v>
      </c>
      <c r="GS160" s="18">
        <v>2</v>
      </c>
      <c r="GT160" s="18" t="s">
        <v>1799</v>
      </c>
      <c r="GU160" s="18" t="s">
        <v>1800</v>
      </c>
      <c r="GV160" s="18">
        <f>SUMIF(FACT_A1[cve_prod],DIM_BILL[[#This Row],[CODIGO]],FACT_A1[Existencia])</f>
        <v>0</v>
      </c>
      <c r="GW160" s="18">
        <f>SUMIF(FACT_A2[cve_prod],DIM_BILL[[#This Row],[CODIGO]],FACT_A2[Existencia])</f>
        <v>11.5</v>
      </c>
      <c r="GX160" s="18"/>
      <c r="GY160" s="16" t="s">
        <v>2222</v>
      </c>
      <c r="GZ160" s="26">
        <f t="shared" ref="GZ160" si="1125">GV160+GW160+GX160+GZ158-GZ159</f>
        <v>11.5</v>
      </c>
      <c r="HA160" s="26">
        <f t="shared" ref="HA160" si="1126">GZ160+HA158-HA159</f>
        <v>11.5</v>
      </c>
      <c r="HB160" s="26">
        <f t="shared" ref="HB160" si="1127">HA160+HB158-HB159</f>
        <v>11.5</v>
      </c>
      <c r="HC160" s="26">
        <f t="shared" ref="HC160" si="1128">HB160+HC158-HC159</f>
        <v>11.5</v>
      </c>
      <c r="HD160" s="26">
        <f t="shared" ref="HD160" si="1129">HC160+HD158-HD159</f>
        <v>11.5</v>
      </c>
      <c r="HE160" s="26">
        <f t="shared" ref="HE160" si="1130">HD160+HE158-HE159</f>
        <v>11.5</v>
      </c>
      <c r="HF160" s="26">
        <f t="shared" ref="HF160" si="1131">HE160+HF158-HF159</f>
        <v>11.5</v>
      </c>
      <c r="HG160" s="26">
        <f t="shared" ref="HG160" si="1132">HF160+HG158-HG159</f>
        <v>11.5</v>
      </c>
      <c r="HH160" s="26">
        <f t="shared" ref="HH160" si="1133">HG160+HH158-HH159</f>
        <v>11.5</v>
      </c>
      <c r="HI160" s="26">
        <f t="shared" ref="HI160" si="1134">HH160+HI158-HI159</f>
        <v>11.5</v>
      </c>
      <c r="HJ160" s="26">
        <f t="shared" ref="HJ160" si="1135">HI160+HJ158-HJ159</f>
        <v>11.5</v>
      </c>
      <c r="HK160" s="26">
        <f t="shared" ref="HK160" si="1136">HJ160+HK158-HK159</f>
        <v>11.5</v>
      </c>
      <c r="HL160" s="26">
        <f t="shared" ref="HL160" si="1137">HK160+HL158-HL159</f>
        <v>11.5</v>
      </c>
      <c r="HM160" s="26">
        <f t="shared" ref="HM160" si="1138">HL160+HM158-HM159</f>
        <v>11.5</v>
      </c>
      <c r="HN160" s="26">
        <f t="shared" ref="HN160" si="1139">HM160+HN158-HN159</f>
        <v>11.5</v>
      </c>
      <c r="HO160" s="26">
        <f t="shared" ref="HO160" si="1140">HN160+HO158-HO159</f>
        <v>11.5</v>
      </c>
      <c r="HP160" s="26">
        <f t="shared" ref="HP160" si="1141">HO160+HP158-HP159</f>
        <v>11.5</v>
      </c>
      <c r="HQ160" s="26">
        <f t="shared" ref="HQ160" si="1142">HP160+HQ158-HQ159</f>
        <v>11.5</v>
      </c>
      <c r="HR160" s="26">
        <f t="shared" ref="HR160" si="1143">HQ160+HR158-HR159</f>
        <v>11.5</v>
      </c>
      <c r="HS160" s="26">
        <f t="shared" ref="HS160" si="1144">HR160+HS158-HS159</f>
        <v>11.5</v>
      </c>
      <c r="HT160" s="26">
        <f t="shared" ref="HT160" si="1145">HS160+HT158-HT159</f>
        <v>11.5</v>
      </c>
      <c r="HU160" s="22">
        <f t="shared" ref="HU160" si="1146">COUNTIF(GZ160:HT160,"&lt;0")</f>
        <v>0</v>
      </c>
      <c r="HV160" s="25"/>
      <c r="HW160" t="str">
        <f>DIM_BILL[[#This Row],[Tipo]]</f>
        <v>MATERIAL DE EMPAQUE</v>
      </c>
    </row>
    <row r="161" spans="1:231" x14ac:dyDescent="0.3">
      <c r="A161" s="17" t="s">
        <v>1016</v>
      </c>
      <c r="CQ161">
        <v>1.7819999999999999E-2</v>
      </c>
      <c r="GR161" s="17" t="s">
        <v>1017</v>
      </c>
      <c r="GS161" s="17">
        <v>3</v>
      </c>
      <c r="GT161" s="17" t="s">
        <v>1804</v>
      </c>
      <c r="GU161" s="17" t="s">
        <v>1800</v>
      </c>
      <c r="GV161" s="17">
        <f>SUMIF(FACT_A1[cve_prod],DIM_BILL[[#This Row],[CODIGO]],FACT_A1[Existencia])</f>
        <v>0</v>
      </c>
      <c r="GW161" s="18">
        <f>SUMIF(FACT_A2[cve_prod],DIM_BILL[[#This Row],[CODIGO]],FACT_A2[Existencia])</f>
        <v>0</v>
      </c>
      <c r="GX161" s="17"/>
      <c r="GY161" s="16" t="s">
        <v>2220</v>
      </c>
      <c r="GZ161" s="15">
        <f>SUMIFS(POs[saldo],POs[cve_prod],DIM_BILL[[#This Row],[CODIGO]],POs[status],$GY161,POs[f_ent],GZ$1)</f>
        <v>0</v>
      </c>
      <c r="HA161" s="15">
        <f>SUMIFS(POs[saldo],POs[cve_prod],DIM_BILL[[#This Row],[CODIGO]],POs[status],$GY161,POs[f_ent],HA$1)</f>
        <v>0</v>
      </c>
      <c r="HB161" s="15">
        <f>SUMIFS(POs[saldo],POs[cve_prod],DIM_BILL[[#This Row],[CODIGO]],POs[status],$GY161,POs[f_ent],HB$1)</f>
        <v>0</v>
      </c>
      <c r="HC161" s="15">
        <f>SUMIFS(POs[saldo],POs[cve_prod],DIM_BILL[[#This Row],[CODIGO]],POs[status],$GY161,POs[f_ent],HC$1)</f>
        <v>0</v>
      </c>
      <c r="HD161" s="15">
        <f>SUMIFS(POs[saldo],POs[cve_prod],DIM_BILL[[#This Row],[CODIGO]],POs[status],$GY161,POs[f_ent],HD$1)</f>
        <v>0</v>
      </c>
      <c r="HE161" s="15">
        <f>SUMIFS(POs[saldo],POs[cve_prod],DIM_BILL[[#This Row],[CODIGO]],POs[status],$GY161,POs[f_ent],HE$1)</f>
        <v>0</v>
      </c>
      <c r="HF161" s="15">
        <f>SUMIFS(POs[saldo],POs[cve_prod],DIM_BILL[[#This Row],[CODIGO]],POs[status],$GY161,POs[Semana],WEEKNUM(HF$1))</f>
        <v>0</v>
      </c>
      <c r="HG161" s="15">
        <f>SUMIFS(POs[saldo],POs[cve_prod],DIM_BILL[[#This Row],[CODIGO]],POs[status],$GY161,POs[Semana],WEEKNUM(HG$1))</f>
        <v>0</v>
      </c>
      <c r="HH161" s="15">
        <f>SUMIFS(POs[saldo],POs[cve_prod],DIM_BILL[[#This Row],[CODIGO]],POs[status],$GY161,POs[Semana],WEEKNUM(HH$1))</f>
        <v>0</v>
      </c>
      <c r="HI161" s="15">
        <f>SUMIFS(POs[saldo],POs[cve_prod],DIM_BILL[[#This Row],[CODIGO]],POs[status],$GY161,POs[Semana],WEEKNUM(HI$1))</f>
        <v>0</v>
      </c>
      <c r="HJ161" s="15">
        <f>SUMIFS(POs[saldo],POs[cve_prod],DIM_BILL[[#This Row],[CODIGO]],POs[status],$GY161,POs[Semana],WEEKNUM(HJ$1))</f>
        <v>0</v>
      </c>
      <c r="HK161" s="15">
        <f>SUMIFS(POs[saldo],POs[cve_prod],DIM_BILL[[#This Row],[CODIGO]],POs[status],$GY161,POs[Semana],WEEKNUM(HK$1))</f>
        <v>0</v>
      </c>
      <c r="HL161" s="15">
        <f>SUMIFS(POs[saldo],POs[cve_prod],DIM_BILL[[#This Row],[CODIGO]],POs[status],$GY161,POs[Semana],WEEKNUM(HL$1))</f>
        <v>0</v>
      </c>
      <c r="HM161" s="15">
        <f>SUMIFS(POs[saldo],POs[cve_prod],DIM_BILL[[#This Row],[CODIGO]],POs[status],$GY161,POs[Semana],WEEKNUM(HM$1))</f>
        <v>0</v>
      </c>
      <c r="HN161" s="15">
        <f>SUMIFS(POs[saldo],POs[cve_prod],DIM_BILL[[#This Row],[CODIGO]],POs[status],$GY161,POs[Semana],WEEKNUM(HN$1))</f>
        <v>0</v>
      </c>
      <c r="HO161" s="15">
        <f>SUMIFS(POs[saldo],POs[cve_prod],DIM_BILL[[#This Row],[CODIGO]],POs[status],$GY161,POs[Semana],WEEKNUM(HO$1))</f>
        <v>0</v>
      </c>
      <c r="HP161" s="15">
        <f>SUMIFS(POs[saldo],POs[cve_prod],DIM_BILL[[#This Row],[CODIGO]],POs[status],$GY161,POs[Semana],WEEKNUM(HP$1))</f>
        <v>0</v>
      </c>
      <c r="HQ161" s="15">
        <f>SUMIFS(POs[saldo],POs[cve_prod],DIM_BILL[[#This Row],[CODIGO]],POs[status],$GY161,POs[Semana],WEEKNUM(HQ$1))</f>
        <v>0</v>
      </c>
      <c r="HR161" s="15">
        <f>SUMIFS(POs[saldo],POs[cve_prod],DIM_BILL[[#This Row],[CODIGO]],POs[status],$GY161,POs[Semana],WEEKNUM(HR$1))</f>
        <v>0</v>
      </c>
      <c r="HS161" s="15">
        <f>SUMIFS(POs[saldo],POs[cve_prod],DIM_BILL[[#This Row],[CODIGO]],POs[status],$GY161,POs[Semana],WEEKNUM(HS$1))</f>
        <v>0</v>
      </c>
      <c r="HT161" s="15">
        <f>SUMIFS(POs[saldo],POs[cve_prod],DIM_BILL[[#This Row],[CODIGO]],POs[status],$GY161,POs[Semana],WEEKNUM(HT$1))</f>
        <v>0</v>
      </c>
      <c r="HU161" s="22"/>
      <c r="HV161" s="25"/>
      <c r="HW161" t="str">
        <f>DIM_BILL[[#This Row],[Tipo]]</f>
        <v>MATERIAL DE EMPAQUE</v>
      </c>
    </row>
    <row r="162" spans="1:231" x14ac:dyDescent="0.3">
      <c r="A162" s="17" t="s">
        <v>1016</v>
      </c>
      <c r="CQ162">
        <v>1.7819999999999999E-2</v>
      </c>
      <c r="GR162" s="17" t="s">
        <v>1017</v>
      </c>
      <c r="GS162" s="17">
        <v>3</v>
      </c>
      <c r="GT162" s="17" t="s">
        <v>1804</v>
      </c>
      <c r="GU162" s="17" t="s">
        <v>1800</v>
      </c>
      <c r="GV162" s="17">
        <f>SUMIF(FACT_A1[cve_prod],DIM_BILL[[#This Row],[CODIGO]],FACT_A1[Existencia])</f>
        <v>0</v>
      </c>
      <c r="GW162" s="18">
        <f>SUMIF(FACT_A2[cve_prod],DIM_BILL[[#This Row],[CODIGO]],FACT_A2[Existencia])</f>
        <v>0</v>
      </c>
      <c r="GX162" s="17"/>
      <c r="GY162" s="16" t="s">
        <v>2221</v>
      </c>
      <c r="GZ162" s="24">
        <f>SUMPRODUCT($B162:$GQ162,INDEX(PLAN_PRODUCCION!$B$4:$GQ$24,COLUMN()-COLUMN($GZ$1)+1,0))</f>
        <v>267.3</v>
      </c>
      <c r="HA162" s="24">
        <f>SUMPRODUCT($B162:$GQ162,INDEX(PLAN_PRODUCCION!$B$4:$GQ$24,COLUMN()-COLUMN($GZ$1)+1,0))</f>
        <v>0</v>
      </c>
      <c r="HB162" s="24">
        <f>SUMPRODUCT($B162:$GQ162,INDEX(PLAN_PRODUCCION!$B$4:$GQ$24,COLUMN()-COLUMN($GZ$1)+1,0))</f>
        <v>0</v>
      </c>
      <c r="HC162" s="24">
        <f>SUMPRODUCT($B162:$GQ162,INDEX(PLAN_PRODUCCION!$B$4:$GQ$24,COLUMN()-COLUMN($GZ$1)+1,0))</f>
        <v>0</v>
      </c>
      <c r="HD162" s="24">
        <f>SUMPRODUCT($B162:$GQ162,INDEX(PLAN_PRODUCCION!$B$4:$GQ$24,COLUMN()-COLUMN($GZ$1)+1,0))</f>
        <v>0</v>
      </c>
      <c r="HE162" s="24">
        <f>SUMPRODUCT($B162:$GQ162,INDEX(PLAN_PRODUCCION!$B$4:$GQ$24,COLUMN()-COLUMN($GZ$1)+1,0))</f>
        <v>0</v>
      </c>
      <c r="HF162" s="24">
        <f>SUMPRODUCT($B162:$GQ162,INDEX(PLAN_PRODUCCION!$B$4:$GQ$24,COLUMN()-COLUMN($GZ$1)+1,0))</f>
        <v>0</v>
      </c>
      <c r="HG162" s="24">
        <f>SUMPRODUCT($B162:$GQ162,INDEX(PLAN_PRODUCCION!$B$4:$GQ$24,COLUMN()-COLUMN($GZ$1)+1,0))</f>
        <v>0</v>
      </c>
      <c r="HH162" s="24">
        <f>SUMPRODUCT($B162:$GQ162,INDEX(PLAN_PRODUCCION!$B$4:$GQ$24,COLUMN()-COLUMN($GZ$1)+1,0))</f>
        <v>0</v>
      </c>
      <c r="HI162" s="24">
        <f>SUMPRODUCT($B162:$GQ162,INDEX(PLAN_PRODUCCION!$B$4:$GQ$24,COLUMN()-COLUMN($GZ$1)+1,0))</f>
        <v>0</v>
      </c>
      <c r="HJ162" s="24">
        <f>SUMPRODUCT($B162:$GQ162,INDEX(PLAN_PRODUCCION!$B$4:$GQ$24,COLUMN()-COLUMN($GZ$1)+1,0))</f>
        <v>0</v>
      </c>
      <c r="HK162" s="24">
        <f>SUMPRODUCT($B162:$GQ162,INDEX(PLAN_PRODUCCION!$B$4:$GQ$24,COLUMN()-COLUMN($GZ$1)+1,0))</f>
        <v>0</v>
      </c>
      <c r="HL162" s="24">
        <f>SUMPRODUCT($B162:$GQ162,INDEX(PLAN_PRODUCCION!$B$4:$GQ$24,COLUMN()-COLUMN($GZ$1)+1,0))</f>
        <v>0</v>
      </c>
      <c r="HM162" s="24">
        <f>SUMPRODUCT($B162:$GQ162,INDEX(PLAN_PRODUCCION!$B$4:$GQ$24,COLUMN()-COLUMN($GZ$1)+1,0))</f>
        <v>0</v>
      </c>
      <c r="HN162" s="24">
        <f>SUMPRODUCT($B162:$GQ162,INDEX(PLAN_PRODUCCION!$B$4:$GQ$24,COLUMN()-COLUMN($GZ$1)+1,0))</f>
        <v>0</v>
      </c>
      <c r="HO162" s="24">
        <f>SUMPRODUCT($B162:$GQ162,INDEX(PLAN_PRODUCCION!$B$4:$GQ$24,COLUMN()-COLUMN($GZ$1)+1,0))</f>
        <v>0</v>
      </c>
      <c r="HP162" s="24">
        <f>SUMPRODUCT($B162:$GQ162,INDEX(PLAN_PRODUCCION!$B$4:$GQ$24,COLUMN()-COLUMN($GZ$1)+1,0))</f>
        <v>0</v>
      </c>
      <c r="HQ162" s="24">
        <f>SUMPRODUCT($B162:$GQ162,INDEX(PLAN_PRODUCCION!$B$4:$GQ$24,COLUMN()-COLUMN($GZ$1)+1,0))</f>
        <v>0</v>
      </c>
      <c r="HR162" s="24">
        <f>SUMPRODUCT($B162:$GQ162,INDEX(PLAN_PRODUCCION!$B$4:$GQ$24,COLUMN()-COLUMN($GZ$1)+1,0))</f>
        <v>0</v>
      </c>
      <c r="HS162" s="24">
        <f>SUMPRODUCT($B162:$GQ162,INDEX(PLAN_PRODUCCION!$B$4:$GQ$24,COLUMN()-COLUMN($GZ$1)+1,0))</f>
        <v>0</v>
      </c>
      <c r="HT162" s="24">
        <f>SUMPRODUCT($B162:$GQ162,INDEX(PLAN_PRODUCCION!$B$4:$GQ$24,COLUMN()-COLUMN($GZ$1)+1,0))</f>
        <v>0</v>
      </c>
      <c r="HU162" s="22"/>
      <c r="HV162" s="25"/>
      <c r="HW162" t="str">
        <f>DIM_BILL[[#This Row],[Tipo]]</f>
        <v>MATERIAL DE EMPAQUE</v>
      </c>
    </row>
    <row r="163" spans="1:231" x14ac:dyDescent="0.3">
      <c r="A163" s="18" t="s">
        <v>1016</v>
      </c>
      <c r="CQ163">
        <v>1.7819999999999999E-2</v>
      </c>
      <c r="GR163" s="18" t="s">
        <v>1017</v>
      </c>
      <c r="GS163" s="18">
        <v>3</v>
      </c>
      <c r="GT163" s="18" t="s">
        <v>1804</v>
      </c>
      <c r="GU163" s="18" t="s">
        <v>1800</v>
      </c>
      <c r="GV163" s="18">
        <f>SUMIF(FACT_A1[cve_prod],DIM_BILL[[#This Row],[CODIGO]],FACT_A1[Existencia])</f>
        <v>0</v>
      </c>
      <c r="GW163" s="18">
        <f>SUMIF(FACT_A2[cve_prod],DIM_BILL[[#This Row],[CODIGO]],FACT_A2[Existencia])</f>
        <v>0</v>
      </c>
      <c r="GX163" s="18"/>
      <c r="GY163" s="16" t="s">
        <v>2222</v>
      </c>
      <c r="GZ163" s="26">
        <f t="shared" ref="GZ163" si="1147">GV163+GW163+GX163+GZ161-GZ162</f>
        <v>-267.3</v>
      </c>
      <c r="HA163" s="26">
        <f t="shared" ref="HA163" si="1148">GZ163+HA161-HA162</f>
        <v>-267.3</v>
      </c>
      <c r="HB163" s="26">
        <f t="shared" ref="HB163" si="1149">HA163+HB161-HB162</f>
        <v>-267.3</v>
      </c>
      <c r="HC163" s="26">
        <f t="shared" ref="HC163" si="1150">HB163+HC161-HC162</f>
        <v>-267.3</v>
      </c>
      <c r="HD163" s="26">
        <f t="shared" ref="HD163" si="1151">HC163+HD161-HD162</f>
        <v>-267.3</v>
      </c>
      <c r="HE163" s="26">
        <f t="shared" ref="HE163" si="1152">HD163+HE161-HE162</f>
        <v>-267.3</v>
      </c>
      <c r="HF163" s="26">
        <f t="shared" ref="HF163" si="1153">HE163+HF161-HF162</f>
        <v>-267.3</v>
      </c>
      <c r="HG163" s="26">
        <f t="shared" ref="HG163" si="1154">HF163+HG161-HG162</f>
        <v>-267.3</v>
      </c>
      <c r="HH163" s="26">
        <f t="shared" ref="HH163" si="1155">HG163+HH161-HH162</f>
        <v>-267.3</v>
      </c>
      <c r="HI163" s="26">
        <f t="shared" ref="HI163" si="1156">HH163+HI161-HI162</f>
        <v>-267.3</v>
      </c>
      <c r="HJ163" s="26">
        <f t="shared" ref="HJ163" si="1157">HI163+HJ161-HJ162</f>
        <v>-267.3</v>
      </c>
      <c r="HK163" s="26">
        <f t="shared" ref="HK163" si="1158">HJ163+HK161-HK162</f>
        <v>-267.3</v>
      </c>
      <c r="HL163" s="26">
        <f t="shared" ref="HL163" si="1159">HK163+HL161-HL162</f>
        <v>-267.3</v>
      </c>
      <c r="HM163" s="26">
        <f t="shared" ref="HM163" si="1160">HL163+HM161-HM162</f>
        <v>-267.3</v>
      </c>
      <c r="HN163" s="26">
        <f t="shared" ref="HN163" si="1161">HM163+HN161-HN162</f>
        <v>-267.3</v>
      </c>
      <c r="HO163" s="26">
        <f t="shared" ref="HO163" si="1162">HN163+HO161-HO162</f>
        <v>-267.3</v>
      </c>
      <c r="HP163" s="26">
        <f t="shared" ref="HP163" si="1163">HO163+HP161-HP162</f>
        <v>-267.3</v>
      </c>
      <c r="HQ163" s="26">
        <f t="shared" ref="HQ163" si="1164">HP163+HQ161-HQ162</f>
        <v>-267.3</v>
      </c>
      <c r="HR163" s="26">
        <f t="shared" ref="HR163" si="1165">HQ163+HR161-HR162</f>
        <v>-267.3</v>
      </c>
      <c r="HS163" s="26">
        <f t="shared" ref="HS163" si="1166">HR163+HS161-HS162</f>
        <v>-267.3</v>
      </c>
      <c r="HT163" s="26">
        <f t="shared" ref="HT163" si="1167">HS163+HT161-HT162</f>
        <v>-267.3</v>
      </c>
      <c r="HU163" s="22">
        <f t="shared" ref="HU163" si="1168">COUNTIF(GZ163:HT163,"&lt;0")</f>
        <v>21</v>
      </c>
      <c r="HV163" s="25"/>
      <c r="HW163" t="str">
        <f>DIM_BILL[[#This Row],[Tipo]]</f>
        <v>MATERIAL DE EMPAQUE</v>
      </c>
    </row>
    <row r="164" spans="1:231" x14ac:dyDescent="0.3">
      <c r="A164" s="17" t="s">
        <v>1025</v>
      </c>
      <c r="CR164">
        <v>1.84E-2</v>
      </c>
      <c r="GR164" s="17" t="s">
        <v>1026</v>
      </c>
      <c r="GS164" s="17">
        <v>3</v>
      </c>
      <c r="GT164" s="17" t="s">
        <v>1804</v>
      </c>
      <c r="GU164" s="17" t="s">
        <v>1800</v>
      </c>
      <c r="GV164" s="17">
        <f>SUMIF(FACT_A1[cve_prod],DIM_BILL[[#This Row],[CODIGO]],FACT_A1[Existencia])</f>
        <v>0</v>
      </c>
      <c r="GW164" s="18">
        <f>SUMIF(FACT_A2[cve_prod],DIM_BILL[[#This Row],[CODIGO]],FACT_A2[Existencia])</f>
        <v>0</v>
      </c>
      <c r="GX164" s="17"/>
      <c r="GY164" s="16" t="s">
        <v>2220</v>
      </c>
      <c r="GZ164" s="15">
        <f>SUMIFS(POs[saldo],POs[cve_prod],DIM_BILL[[#This Row],[CODIGO]],POs[status],$GY164,POs[f_ent],GZ$1)</f>
        <v>0</v>
      </c>
      <c r="HA164" s="15">
        <f>SUMIFS(POs[saldo],POs[cve_prod],DIM_BILL[[#This Row],[CODIGO]],POs[status],$GY164,POs[f_ent],HA$1)</f>
        <v>0</v>
      </c>
      <c r="HB164" s="15">
        <f>SUMIFS(POs[saldo],POs[cve_prod],DIM_BILL[[#This Row],[CODIGO]],POs[status],$GY164,POs[f_ent],HB$1)</f>
        <v>0</v>
      </c>
      <c r="HC164" s="15">
        <f>SUMIFS(POs[saldo],POs[cve_prod],DIM_BILL[[#This Row],[CODIGO]],POs[status],$GY164,POs[f_ent],HC$1)</f>
        <v>0</v>
      </c>
      <c r="HD164" s="15">
        <f>SUMIFS(POs[saldo],POs[cve_prod],DIM_BILL[[#This Row],[CODIGO]],POs[status],$GY164,POs[f_ent],HD$1)</f>
        <v>0</v>
      </c>
      <c r="HE164" s="15">
        <f>SUMIFS(POs[saldo],POs[cve_prod],DIM_BILL[[#This Row],[CODIGO]],POs[status],$GY164,POs[f_ent],HE$1)</f>
        <v>0</v>
      </c>
      <c r="HF164" s="15">
        <f>SUMIFS(POs[saldo],POs[cve_prod],DIM_BILL[[#This Row],[CODIGO]],POs[status],$GY164,POs[Semana],WEEKNUM(HF$1))</f>
        <v>0</v>
      </c>
      <c r="HG164" s="15">
        <f>SUMIFS(POs[saldo],POs[cve_prod],DIM_BILL[[#This Row],[CODIGO]],POs[status],$GY164,POs[Semana],WEEKNUM(HG$1))</f>
        <v>0</v>
      </c>
      <c r="HH164" s="15">
        <f>SUMIFS(POs[saldo],POs[cve_prod],DIM_BILL[[#This Row],[CODIGO]],POs[status],$GY164,POs[Semana],WEEKNUM(HH$1))</f>
        <v>0</v>
      </c>
      <c r="HI164" s="15">
        <f>SUMIFS(POs[saldo],POs[cve_prod],DIM_BILL[[#This Row],[CODIGO]],POs[status],$GY164,POs[Semana],WEEKNUM(HI$1))</f>
        <v>0</v>
      </c>
      <c r="HJ164" s="15">
        <f>SUMIFS(POs[saldo],POs[cve_prod],DIM_BILL[[#This Row],[CODIGO]],POs[status],$GY164,POs[Semana],WEEKNUM(HJ$1))</f>
        <v>0</v>
      </c>
      <c r="HK164" s="15">
        <f>SUMIFS(POs[saldo],POs[cve_prod],DIM_BILL[[#This Row],[CODIGO]],POs[status],$GY164,POs[Semana],WEEKNUM(HK$1))</f>
        <v>0</v>
      </c>
      <c r="HL164" s="15">
        <f>SUMIFS(POs[saldo],POs[cve_prod],DIM_BILL[[#This Row],[CODIGO]],POs[status],$GY164,POs[Semana],WEEKNUM(HL$1))</f>
        <v>0</v>
      </c>
      <c r="HM164" s="15">
        <f>SUMIFS(POs[saldo],POs[cve_prod],DIM_BILL[[#This Row],[CODIGO]],POs[status],$GY164,POs[Semana],WEEKNUM(HM$1))</f>
        <v>0</v>
      </c>
      <c r="HN164" s="15">
        <f>SUMIFS(POs[saldo],POs[cve_prod],DIM_BILL[[#This Row],[CODIGO]],POs[status],$GY164,POs[Semana],WEEKNUM(HN$1))</f>
        <v>0</v>
      </c>
      <c r="HO164" s="15">
        <f>SUMIFS(POs[saldo],POs[cve_prod],DIM_BILL[[#This Row],[CODIGO]],POs[status],$GY164,POs[Semana],WEEKNUM(HO$1))</f>
        <v>0</v>
      </c>
      <c r="HP164" s="15">
        <f>SUMIFS(POs[saldo],POs[cve_prod],DIM_BILL[[#This Row],[CODIGO]],POs[status],$GY164,POs[Semana],WEEKNUM(HP$1))</f>
        <v>0</v>
      </c>
      <c r="HQ164" s="15">
        <f>SUMIFS(POs[saldo],POs[cve_prod],DIM_BILL[[#This Row],[CODIGO]],POs[status],$GY164,POs[Semana],WEEKNUM(HQ$1))</f>
        <v>0</v>
      </c>
      <c r="HR164" s="15">
        <f>SUMIFS(POs[saldo],POs[cve_prod],DIM_BILL[[#This Row],[CODIGO]],POs[status],$GY164,POs[Semana],WEEKNUM(HR$1))</f>
        <v>0</v>
      </c>
      <c r="HS164" s="15">
        <f>SUMIFS(POs[saldo],POs[cve_prod],DIM_BILL[[#This Row],[CODIGO]],POs[status],$GY164,POs[Semana],WEEKNUM(HS$1))</f>
        <v>0</v>
      </c>
      <c r="HT164" s="15">
        <f>SUMIFS(POs[saldo],POs[cve_prod],DIM_BILL[[#This Row],[CODIGO]],POs[status],$GY164,POs[Semana],WEEKNUM(HT$1))</f>
        <v>0</v>
      </c>
      <c r="HU164" s="22"/>
      <c r="HV164" s="25"/>
      <c r="HW164" t="str">
        <f>DIM_BILL[[#This Row],[Tipo]]</f>
        <v>MATERIAL DE EMPAQUE</v>
      </c>
    </row>
    <row r="165" spans="1:231" x14ac:dyDescent="0.3">
      <c r="A165" s="17" t="s">
        <v>1025</v>
      </c>
      <c r="CR165">
        <v>1.84E-2</v>
      </c>
      <c r="GR165" s="17" t="s">
        <v>1026</v>
      </c>
      <c r="GS165" s="17">
        <v>3</v>
      </c>
      <c r="GT165" s="17" t="s">
        <v>1804</v>
      </c>
      <c r="GU165" s="17" t="s">
        <v>1800</v>
      </c>
      <c r="GV165" s="17">
        <f>SUMIF(FACT_A1[cve_prod],DIM_BILL[[#This Row],[CODIGO]],FACT_A1[Existencia])</f>
        <v>0</v>
      </c>
      <c r="GW165" s="18">
        <f>SUMIF(FACT_A2[cve_prod],DIM_BILL[[#This Row],[CODIGO]],FACT_A2[Existencia])</f>
        <v>0</v>
      </c>
      <c r="GX165" s="17"/>
      <c r="GY165" s="16" t="s">
        <v>2221</v>
      </c>
      <c r="GZ165" s="24">
        <f>SUMPRODUCT($B165:$GQ165,INDEX(PLAN_PRODUCCION!$B$4:$GQ$24,COLUMN()-COLUMN($GZ$1)+1,0))</f>
        <v>276</v>
      </c>
      <c r="HA165" s="24">
        <f>SUMPRODUCT($B165:$GQ165,INDEX(PLAN_PRODUCCION!$B$4:$GQ$24,COLUMN()-COLUMN($GZ$1)+1,0))</f>
        <v>0</v>
      </c>
      <c r="HB165" s="24">
        <f>SUMPRODUCT($B165:$GQ165,INDEX(PLAN_PRODUCCION!$B$4:$GQ$24,COLUMN()-COLUMN($GZ$1)+1,0))</f>
        <v>0</v>
      </c>
      <c r="HC165" s="24">
        <f>SUMPRODUCT($B165:$GQ165,INDEX(PLAN_PRODUCCION!$B$4:$GQ$24,COLUMN()-COLUMN($GZ$1)+1,0))</f>
        <v>0</v>
      </c>
      <c r="HD165" s="24">
        <f>SUMPRODUCT($B165:$GQ165,INDEX(PLAN_PRODUCCION!$B$4:$GQ$24,COLUMN()-COLUMN($GZ$1)+1,0))</f>
        <v>0</v>
      </c>
      <c r="HE165" s="24">
        <f>SUMPRODUCT($B165:$GQ165,INDEX(PLAN_PRODUCCION!$B$4:$GQ$24,COLUMN()-COLUMN($GZ$1)+1,0))</f>
        <v>0</v>
      </c>
      <c r="HF165" s="24">
        <f>SUMPRODUCT($B165:$GQ165,INDEX(PLAN_PRODUCCION!$B$4:$GQ$24,COLUMN()-COLUMN($GZ$1)+1,0))</f>
        <v>0</v>
      </c>
      <c r="HG165" s="24">
        <f>SUMPRODUCT($B165:$GQ165,INDEX(PLAN_PRODUCCION!$B$4:$GQ$24,COLUMN()-COLUMN($GZ$1)+1,0))</f>
        <v>0</v>
      </c>
      <c r="HH165" s="24">
        <f>SUMPRODUCT($B165:$GQ165,INDEX(PLAN_PRODUCCION!$B$4:$GQ$24,COLUMN()-COLUMN($GZ$1)+1,0))</f>
        <v>0</v>
      </c>
      <c r="HI165" s="24">
        <f>SUMPRODUCT($B165:$GQ165,INDEX(PLAN_PRODUCCION!$B$4:$GQ$24,COLUMN()-COLUMN($GZ$1)+1,0))</f>
        <v>0</v>
      </c>
      <c r="HJ165" s="24">
        <f>SUMPRODUCT($B165:$GQ165,INDEX(PLAN_PRODUCCION!$B$4:$GQ$24,COLUMN()-COLUMN($GZ$1)+1,0))</f>
        <v>0</v>
      </c>
      <c r="HK165" s="24">
        <f>SUMPRODUCT($B165:$GQ165,INDEX(PLAN_PRODUCCION!$B$4:$GQ$24,COLUMN()-COLUMN($GZ$1)+1,0))</f>
        <v>0</v>
      </c>
      <c r="HL165" s="24">
        <f>SUMPRODUCT($B165:$GQ165,INDEX(PLAN_PRODUCCION!$B$4:$GQ$24,COLUMN()-COLUMN($GZ$1)+1,0))</f>
        <v>0</v>
      </c>
      <c r="HM165" s="24">
        <f>SUMPRODUCT($B165:$GQ165,INDEX(PLAN_PRODUCCION!$B$4:$GQ$24,COLUMN()-COLUMN($GZ$1)+1,0))</f>
        <v>0</v>
      </c>
      <c r="HN165" s="24">
        <f>SUMPRODUCT($B165:$GQ165,INDEX(PLAN_PRODUCCION!$B$4:$GQ$24,COLUMN()-COLUMN($GZ$1)+1,0))</f>
        <v>0</v>
      </c>
      <c r="HO165" s="24">
        <f>SUMPRODUCT($B165:$GQ165,INDEX(PLAN_PRODUCCION!$B$4:$GQ$24,COLUMN()-COLUMN($GZ$1)+1,0))</f>
        <v>0</v>
      </c>
      <c r="HP165" s="24">
        <f>SUMPRODUCT($B165:$GQ165,INDEX(PLAN_PRODUCCION!$B$4:$GQ$24,COLUMN()-COLUMN($GZ$1)+1,0))</f>
        <v>0</v>
      </c>
      <c r="HQ165" s="24">
        <f>SUMPRODUCT($B165:$GQ165,INDEX(PLAN_PRODUCCION!$B$4:$GQ$24,COLUMN()-COLUMN($GZ$1)+1,0))</f>
        <v>0</v>
      </c>
      <c r="HR165" s="24">
        <f>SUMPRODUCT($B165:$GQ165,INDEX(PLAN_PRODUCCION!$B$4:$GQ$24,COLUMN()-COLUMN($GZ$1)+1,0))</f>
        <v>0</v>
      </c>
      <c r="HS165" s="24">
        <f>SUMPRODUCT($B165:$GQ165,INDEX(PLAN_PRODUCCION!$B$4:$GQ$24,COLUMN()-COLUMN($GZ$1)+1,0))</f>
        <v>0</v>
      </c>
      <c r="HT165" s="24">
        <f>SUMPRODUCT($B165:$GQ165,INDEX(PLAN_PRODUCCION!$B$4:$GQ$24,COLUMN()-COLUMN($GZ$1)+1,0))</f>
        <v>0</v>
      </c>
      <c r="HU165" s="22"/>
      <c r="HV165" s="25"/>
      <c r="HW165" t="str">
        <f>DIM_BILL[[#This Row],[Tipo]]</f>
        <v>MATERIAL DE EMPAQUE</v>
      </c>
    </row>
    <row r="166" spans="1:231" x14ac:dyDescent="0.3">
      <c r="A166" s="18" t="s">
        <v>1025</v>
      </c>
      <c r="CR166">
        <v>1.84E-2</v>
      </c>
      <c r="GR166" s="18" t="s">
        <v>1026</v>
      </c>
      <c r="GS166" s="18">
        <v>3</v>
      </c>
      <c r="GT166" s="18" t="s">
        <v>1804</v>
      </c>
      <c r="GU166" s="18" t="s">
        <v>1800</v>
      </c>
      <c r="GV166" s="18">
        <f>SUMIF(FACT_A1[cve_prod],DIM_BILL[[#This Row],[CODIGO]],FACT_A1[Existencia])</f>
        <v>0</v>
      </c>
      <c r="GW166" s="18">
        <f>SUMIF(FACT_A2[cve_prod],DIM_BILL[[#This Row],[CODIGO]],FACT_A2[Existencia])</f>
        <v>0</v>
      </c>
      <c r="GX166" s="18"/>
      <c r="GY166" s="16" t="s">
        <v>2222</v>
      </c>
      <c r="GZ166" s="26">
        <f t="shared" ref="GZ166" si="1169">GV166+GW166+GX166+GZ164-GZ165</f>
        <v>-276</v>
      </c>
      <c r="HA166" s="26">
        <f t="shared" ref="HA166" si="1170">GZ166+HA164-HA165</f>
        <v>-276</v>
      </c>
      <c r="HB166" s="26">
        <f t="shared" ref="HB166" si="1171">HA166+HB164-HB165</f>
        <v>-276</v>
      </c>
      <c r="HC166" s="26">
        <f t="shared" ref="HC166" si="1172">HB166+HC164-HC165</f>
        <v>-276</v>
      </c>
      <c r="HD166" s="26">
        <f t="shared" ref="HD166" si="1173">HC166+HD164-HD165</f>
        <v>-276</v>
      </c>
      <c r="HE166" s="26">
        <f t="shared" ref="HE166" si="1174">HD166+HE164-HE165</f>
        <v>-276</v>
      </c>
      <c r="HF166" s="26">
        <f t="shared" ref="HF166" si="1175">HE166+HF164-HF165</f>
        <v>-276</v>
      </c>
      <c r="HG166" s="26">
        <f t="shared" ref="HG166" si="1176">HF166+HG164-HG165</f>
        <v>-276</v>
      </c>
      <c r="HH166" s="26">
        <f t="shared" ref="HH166" si="1177">HG166+HH164-HH165</f>
        <v>-276</v>
      </c>
      <c r="HI166" s="26">
        <f t="shared" ref="HI166" si="1178">HH166+HI164-HI165</f>
        <v>-276</v>
      </c>
      <c r="HJ166" s="26">
        <f t="shared" ref="HJ166" si="1179">HI166+HJ164-HJ165</f>
        <v>-276</v>
      </c>
      <c r="HK166" s="26">
        <f t="shared" ref="HK166" si="1180">HJ166+HK164-HK165</f>
        <v>-276</v>
      </c>
      <c r="HL166" s="26">
        <f t="shared" ref="HL166" si="1181">HK166+HL164-HL165</f>
        <v>-276</v>
      </c>
      <c r="HM166" s="26">
        <f t="shared" ref="HM166" si="1182">HL166+HM164-HM165</f>
        <v>-276</v>
      </c>
      <c r="HN166" s="26">
        <f t="shared" ref="HN166" si="1183">HM166+HN164-HN165</f>
        <v>-276</v>
      </c>
      <c r="HO166" s="26">
        <f t="shared" ref="HO166" si="1184">HN166+HO164-HO165</f>
        <v>-276</v>
      </c>
      <c r="HP166" s="26">
        <f t="shared" ref="HP166" si="1185">HO166+HP164-HP165</f>
        <v>-276</v>
      </c>
      <c r="HQ166" s="26">
        <f t="shared" ref="HQ166" si="1186">HP166+HQ164-HQ165</f>
        <v>-276</v>
      </c>
      <c r="HR166" s="26">
        <f t="shared" ref="HR166" si="1187">HQ166+HR164-HR165</f>
        <v>-276</v>
      </c>
      <c r="HS166" s="26">
        <f t="shared" ref="HS166" si="1188">HR166+HS164-HS165</f>
        <v>-276</v>
      </c>
      <c r="HT166" s="26">
        <f t="shared" ref="HT166" si="1189">HS166+HT164-HT165</f>
        <v>-276</v>
      </c>
      <c r="HU166" s="22">
        <f t="shared" ref="HU166" si="1190">COUNTIF(GZ166:HT166,"&lt;0")</f>
        <v>21</v>
      </c>
      <c r="HV166" s="25"/>
      <c r="HW166" t="str">
        <f>DIM_BILL[[#This Row],[Tipo]]</f>
        <v>MATERIAL DE EMPAQUE</v>
      </c>
    </row>
    <row r="167" spans="1:231" x14ac:dyDescent="0.3">
      <c r="A167" s="17" t="s">
        <v>973</v>
      </c>
      <c r="CM167">
        <v>1.02</v>
      </c>
      <c r="GR167" s="17" t="s">
        <v>974</v>
      </c>
      <c r="GS167" s="17">
        <v>4</v>
      </c>
      <c r="GT167" s="17" t="s">
        <v>1811</v>
      </c>
      <c r="GU167" s="17" t="s">
        <v>1800</v>
      </c>
      <c r="GV167" s="17">
        <f>SUMIF(FACT_A1[cve_prod],DIM_BILL[[#This Row],[CODIGO]],FACT_A1[Existencia])</f>
        <v>0</v>
      </c>
      <c r="GW167" s="18">
        <f>SUMIF(FACT_A2[cve_prod],DIM_BILL[[#This Row],[CODIGO]],FACT_A2[Existencia])</f>
        <v>2493</v>
      </c>
      <c r="GX167" s="17"/>
      <c r="GY167" s="16" t="s">
        <v>2220</v>
      </c>
      <c r="GZ167" s="15">
        <f>SUMIFS(POs[saldo],POs[cve_prod],DIM_BILL[[#This Row],[CODIGO]],POs[status],$GY167,POs[f_ent],GZ$1)</f>
        <v>0</v>
      </c>
      <c r="HA167" s="15">
        <f>SUMIFS(POs[saldo],POs[cve_prod],DIM_BILL[[#This Row],[CODIGO]],POs[status],$GY167,POs[f_ent],HA$1)</f>
        <v>0</v>
      </c>
      <c r="HB167" s="15">
        <f>SUMIFS(POs[saldo],POs[cve_prod],DIM_BILL[[#This Row],[CODIGO]],POs[status],$GY167,POs[f_ent],HB$1)</f>
        <v>0</v>
      </c>
      <c r="HC167" s="15">
        <f>SUMIFS(POs[saldo],POs[cve_prod],DIM_BILL[[#This Row],[CODIGO]],POs[status],$GY167,POs[f_ent],HC$1)</f>
        <v>0</v>
      </c>
      <c r="HD167" s="15">
        <f>SUMIFS(POs[saldo],POs[cve_prod],DIM_BILL[[#This Row],[CODIGO]],POs[status],$GY167,POs[f_ent],HD$1)</f>
        <v>0</v>
      </c>
      <c r="HE167" s="15">
        <f>SUMIFS(POs[saldo],POs[cve_prod],DIM_BILL[[#This Row],[CODIGO]],POs[status],$GY167,POs[f_ent],HE$1)</f>
        <v>0</v>
      </c>
      <c r="HF167" s="15">
        <f>SUMIFS(POs[saldo],POs[cve_prod],DIM_BILL[[#This Row],[CODIGO]],POs[status],$GY167,POs[Semana],WEEKNUM(HF$1))</f>
        <v>0</v>
      </c>
      <c r="HG167" s="15">
        <f>SUMIFS(POs[saldo],POs[cve_prod],DIM_BILL[[#This Row],[CODIGO]],POs[status],$GY167,POs[Semana],WEEKNUM(HG$1))</f>
        <v>0</v>
      </c>
      <c r="HH167" s="15">
        <f>SUMIFS(POs[saldo],POs[cve_prod],DIM_BILL[[#This Row],[CODIGO]],POs[status],$GY167,POs[Semana],WEEKNUM(HH$1))</f>
        <v>0</v>
      </c>
      <c r="HI167" s="15">
        <f>SUMIFS(POs[saldo],POs[cve_prod],DIM_BILL[[#This Row],[CODIGO]],POs[status],$GY167,POs[Semana],WEEKNUM(HI$1))</f>
        <v>0</v>
      </c>
      <c r="HJ167" s="15">
        <f>SUMIFS(POs[saldo],POs[cve_prod],DIM_BILL[[#This Row],[CODIGO]],POs[status],$GY167,POs[Semana],WEEKNUM(HJ$1))</f>
        <v>0</v>
      </c>
      <c r="HK167" s="15">
        <f>SUMIFS(POs[saldo],POs[cve_prod],DIM_BILL[[#This Row],[CODIGO]],POs[status],$GY167,POs[Semana],WEEKNUM(HK$1))</f>
        <v>0</v>
      </c>
      <c r="HL167" s="15">
        <f>SUMIFS(POs[saldo],POs[cve_prod],DIM_BILL[[#This Row],[CODIGO]],POs[status],$GY167,POs[Semana],WEEKNUM(HL$1))</f>
        <v>0</v>
      </c>
      <c r="HM167" s="15">
        <f>SUMIFS(POs[saldo],POs[cve_prod],DIM_BILL[[#This Row],[CODIGO]],POs[status],$GY167,POs[Semana],WEEKNUM(HM$1))</f>
        <v>0</v>
      </c>
      <c r="HN167" s="15">
        <f>SUMIFS(POs[saldo],POs[cve_prod],DIM_BILL[[#This Row],[CODIGO]],POs[status],$GY167,POs[Semana],WEEKNUM(HN$1))</f>
        <v>0</v>
      </c>
      <c r="HO167" s="15">
        <f>SUMIFS(POs[saldo],POs[cve_prod],DIM_BILL[[#This Row],[CODIGO]],POs[status],$GY167,POs[Semana],WEEKNUM(HO$1))</f>
        <v>0</v>
      </c>
      <c r="HP167" s="15">
        <f>SUMIFS(POs[saldo],POs[cve_prod],DIM_BILL[[#This Row],[CODIGO]],POs[status],$GY167,POs[Semana],WEEKNUM(HP$1))</f>
        <v>0</v>
      </c>
      <c r="HQ167" s="15">
        <f>SUMIFS(POs[saldo],POs[cve_prod],DIM_BILL[[#This Row],[CODIGO]],POs[status],$GY167,POs[Semana],WEEKNUM(HQ$1))</f>
        <v>0</v>
      </c>
      <c r="HR167" s="15">
        <f>SUMIFS(POs[saldo],POs[cve_prod],DIM_BILL[[#This Row],[CODIGO]],POs[status],$GY167,POs[Semana],WEEKNUM(HR$1))</f>
        <v>0</v>
      </c>
      <c r="HS167" s="15">
        <f>SUMIFS(POs[saldo],POs[cve_prod],DIM_BILL[[#This Row],[CODIGO]],POs[status],$GY167,POs[Semana],WEEKNUM(HS$1))</f>
        <v>0</v>
      </c>
      <c r="HT167" s="15">
        <f>SUMIFS(POs[saldo],POs[cve_prod],DIM_BILL[[#This Row],[CODIGO]],POs[status],$GY167,POs[Semana],WEEKNUM(HT$1))</f>
        <v>0</v>
      </c>
      <c r="HU167" s="22"/>
      <c r="HV167" s="25"/>
      <c r="HW167" t="str">
        <f>DIM_BILL[[#This Row],[Tipo]]</f>
        <v>MATERIAL DE EMPAQUE</v>
      </c>
    </row>
    <row r="168" spans="1:231" x14ac:dyDescent="0.3">
      <c r="A168" s="17" t="s">
        <v>973</v>
      </c>
      <c r="CM168">
        <v>1.02</v>
      </c>
      <c r="GR168" s="17" t="s">
        <v>974</v>
      </c>
      <c r="GS168" s="17">
        <v>4</v>
      </c>
      <c r="GT168" s="17" t="s">
        <v>1811</v>
      </c>
      <c r="GU168" s="17" t="s">
        <v>1800</v>
      </c>
      <c r="GV168" s="17">
        <f>SUMIF(FACT_A1[cve_prod],DIM_BILL[[#This Row],[CODIGO]],FACT_A1[Existencia])</f>
        <v>0</v>
      </c>
      <c r="GW168" s="18">
        <f>SUMIF(FACT_A2[cve_prod],DIM_BILL[[#This Row],[CODIGO]],FACT_A2[Existencia])</f>
        <v>2493</v>
      </c>
      <c r="GX168" s="17"/>
      <c r="GY168" s="16" t="s">
        <v>2221</v>
      </c>
      <c r="GZ168" s="24">
        <f>SUMPRODUCT($B168:$GQ168,INDEX(PLAN_PRODUCCION!$B$4:$GQ$24,COLUMN()-COLUMN($GZ$1)+1,0))</f>
        <v>2040</v>
      </c>
      <c r="HA168" s="24">
        <f>SUMPRODUCT($B168:$GQ168,INDEX(PLAN_PRODUCCION!$B$4:$GQ$24,COLUMN()-COLUMN($GZ$1)+1,0))</f>
        <v>0</v>
      </c>
      <c r="HB168" s="24">
        <f>SUMPRODUCT($B168:$GQ168,INDEX(PLAN_PRODUCCION!$B$4:$GQ$24,COLUMN()-COLUMN($GZ$1)+1,0))</f>
        <v>0</v>
      </c>
      <c r="HC168" s="24">
        <f>SUMPRODUCT($B168:$GQ168,INDEX(PLAN_PRODUCCION!$B$4:$GQ$24,COLUMN()-COLUMN($GZ$1)+1,0))</f>
        <v>0</v>
      </c>
      <c r="HD168" s="24">
        <f>SUMPRODUCT($B168:$GQ168,INDEX(PLAN_PRODUCCION!$B$4:$GQ$24,COLUMN()-COLUMN($GZ$1)+1,0))</f>
        <v>0</v>
      </c>
      <c r="HE168" s="24">
        <f>SUMPRODUCT($B168:$GQ168,INDEX(PLAN_PRODUCCION!$B$4:$GQ$24,COLUMN()-COLUMN($GZ$1)+1,0))</f>
        <v>0</v>
      </c>
      <c r="HF168" s="24">
        <f>SUMPRODUCT($B168:$GQ168,INDEX(PLAN_PRODUCCION!$B$4:$GQ$24,COLUMN()-COLUMN($GZ$1)+1,0))</f>
        <v>0</v>
      </c>
      <c r="HG168" s="24">
        <f>SUMPRODUCT($B168:$GQ168,INDEX(PLAN_PRODUCCION!$B$4:$GQ$24,COLUMN()-COLUMN($GZ$1)+1,0))</f>
        <v>0</v>
      </c>
      <c r="HH168" s="24">
        <f>SUMPRODUCT($B168:$GQ168,INDEX(PLAN_PRODUCCION!$B$4:$GQ$24,COLUMN()-COLUMN($GZ$1)+1,0))</f>
        <v>0</v>
      </c>
      <c r="HI168" s="24">
        <f>SUMPRODUCT($B168:$GQ168,INDEX(PLAN_PRODUCCION!$B$4:$GQ$24,COLUMN()-COLUMN($GZ$1)+1,0))</f>
        <v>0</v>
      </c>
      <c r="HJ168" s="24">
        <f>SUMPRODUCT($B168:$GQ168,INDEX(PLAN_PRODUCCION!$B$4:$GQ$24,COLUMN()-COLUMN($GZ$1)+1,0))</f>
        <v>0</v>
      </c>
      <c r="HK168" s="24">
        <f>SUMPRODUCT($B168:$GQ168,INDEX(PLAN_PRODUCCION!$B$4:$GQ$24,COLUMN()-COLUMN($GZ$1)+1,0))</f>
        <v>0</v>
      </c>
      <c r="HL168" s="24">
        <f>SUMPRODUCT($B168:$GQ168,INDEX(PLAN_PRODUCCION!$B$4:$GQ$24,COLUMN()-COLUMN($GZ$1)+1,0))</f>
        <v>0</v>
      </c>
      <c r="HM168" s="24">
        <f>SUMPRODUCT($B168:$GQ168,INDEX(PLAN_PRODUCCION!$B$4:$GQ$24,COLUMN()-COLUMN($GZ$1)+1,0))</f>
        <v>0</v>
      </c>
      <c r="HN168" s="24">
        <f>SUMPRODUCT($B168:$GQ168,INDEX(PLAN_PRODUCCION!$B$4:$GQ$24,COLUMN()-COLUMN($GZ$1)+1,0))</f>
        <v>0</v>
      </c>
      <c r="HO168" s="24">
        <f>SUMPRODUCT($B168:$GQ168,INDEX(PLAN_PRODUCCION!$B$4:$GQ$24,COLUMN()-COLUMN($GZ$1)+1,0))</f>
        <v>0</v>
      </c>
      <c r="HP168" s="24">
        <f>SUMPRODUCT($B168:$GQ168,INDEX(PLAN_PRODUCCION!$B$4:$GQ$24,COLUMN()-COLUMN($GZ$1)+1,0))</f>
        <v>0</v>
      </c>
      <c r="HQ168" s="24">
        <f>SUMPRODUCT($B168:$GQ168,INDEX(PLAN_PRODUCCION!$B$4:$GQ$24,COLUMN()-COLUMN($GZ$1)+1,0))</f>
        <v>0</v>
      </c>
      <c r="HR168" s="24">
        <f>SUMPRODUCT($B168:$GQ168,INDEX(PLAN_PRODUCCION!$B$4:$GQ$24,COLUMN()-COLUMN($GZ$1)+1,0))</f>
        <v>0</v>
      </c>
      <c r="HS168" s="24">
        <f>SUMPRODUCT($B168:$GQ168,INDEX(PLAN_PRODUCCION!$B$4:$GQ$24,COLUMN()-COLUMN($GZ$1)+1,0))</f>
        <v>0</v>
      </c>
      <c r="HT168" s="24">
        <f>SUMPRODUCT($B168:$GQ168,INDEX(PLAN_PRODUCCION!$B$4:$GQ$24,COLUMN()-COLUMN($GZ$1)+1,0))</f>
        <v>0</v>
      </c>
      <c r="HU168" s="22"/>
      <c r="HV168" s="25"/>
      <c r="HW168" t="str">
        <f>DIM_BILL[[#This Row],[Tipo]]</f>
        <v>MATERIAL DE EMPAQUE</v>
      </c>
    </row>
    <row r="169" spans="1:231" x14ac:dyDescent="0.3">
      <c r="A169" s="18" t="s">
        <v>973</v>
      </c>
      <c r="CM169">
        <v>1.02</v>
      </c>
      <c r="GR169" s="18" t="s">
        <v>974</v>
      </c>
      <c r="GS169" s="18">
        <v>4</v>
      </c>
      <c r="GT169" s="18" t="s">
        <v>1811</v>
      </c>
      <c r="GU169" s="18" t="s">
        <v>1800</v>
      </c>
      <c r="GV169" s="18">
        <f>SUMIF(FACT_A1[cve_prod],DIM_BILL[[#This Row],[CODIGO]],FACT_A1[Existencia])</f>
        <v>0</v>
      </c>
      <c r="GW169" s="18">
        <f>SUMIF(FACT_A2[cve_prod],DIM_BILL[[#This Row],[CODIGO]],FACT_A2[Existencia])</f>
        <v>2493</v>
      </c>
      <c r="GX169" s="18"/>
      <c r="GY169" s="16" t="s">
        <v>2222</v>
      </c>
      <c r="GZ169" s="26">
        <f t="shared" ref="GZ169" si="1191">GV169+GW169+GX169+GZ167-GZ168</f>
        <v>453</v>
      </c>
      <c r="HA169" s="26">
        <f t="shared" ref="HA169" si="1192">GZ169+HA167-HA168</f>
        <v>453</v>
      </c>
      <c r="HB169" s="26">
        <f t="shared" ref="HB169" si="1193">HA169+HB167-HB168</f>
        <v>453</v>
      </c>
      <c r="HC169" s="26">
        <f t="shared" ref="HC169" si="1194">HB169+HC167-HC168</f>
        <v>453</v>
      </c>
      <c r="HD169" s="26">
        <f t="shared" ref="HD169" si="1195">HC169+HD167-HD168</f>
        <v>453</v>
      </c>
      <c r="HE169" s="26">
        <f t="shared" ref="HE169" si="1196">HD169+HE167-HE168</f>
        <v>453</v>
      </c>
      <c r="HF169" s="26">
        <f t="shared" ref="HF169" si="1197">HE169+HF167-HF168</f>
        <v>453</v>
      </c>
      <c r="HG169" s="26">
        <f t="shared" ref="HG169" si="1198">HF169+HG167-HG168</f>
        <v>453</v>
      </c>
      <c r="HH169" s="26">
        <f t="shared" ref="HH169" si="1199">HG169+HH167-HH168</f>
        <v>453</v>
      </c>
      <c r="HI169" s="26">
        <f t="shared" ref="HI169" si="1200">HH169+HI167-HI168</f>
        <v>453</v>
      </c>
      <c r="HJ169" s="26">
        <f t="shared" ref="HJ169" si="1201">HI169+HJ167-HJ168</f>
        <v>453</v>
      </c>
      <c r="HK169" s="26">
        <f t="shared" ref="HK169" si="1202">HJ169+HK167-HK168</f>
        <v>453</v>
      </c>
      <c r="HL169" s="26">
        <f t="shared" ref="HL169" si="1203">HK169+HL167-HL168</f>
        <v>453</v>
      </c>
      <c r="HM169" s="26">
        <f t="shared" ref="HM169" si="1204">HL169+HM167-HM168</f>
        <v>453</v>
      </c>
      <c r="HN169" s="26">
        <f t="shared" ref="HN169" si="1205">HM169+HN167-HN168</f>
        <v>453</v>
      </c>
      <c r="HO169" s="26">
        <f t="shared" ref="HO169" si="1206">HN169+HO167-HO168</f>
        <v>453</v>
      </c>
      <c r="HP169" s="26">
        <f t="shared" ref="HP169" si="1207">HO169+HP167-HP168</f>
        <v>453</v>
      </c>
      <c r="HQ169" s="26">
        <f t="shared" ref="HQ169" si="1208">HP169+HQ167-HQ168</f>
        <v>453</v>
      </c>
      <c r="HR169" s="26">
        <f t="shared" ref="HR169" si="1209">HQ169+HR167-HR168</f>
        <v>453</v>
      </c>
      <c r="HS169" s="26">
        <f t="shared" ref="HS169" si="1210">HR169+HS167-HS168</f>
        <v>453</v>
      </c>
      <c r="HT169" s="26">
        <f t="shared" ref="HT169" si="1211">HS169+HT167-HT168</f>
        <v>453</v>
      </c>
      <c r="HU169" s="22">
        <f t="shared" ref="HU169" si="1212">COUNTIF(GZ169:HT169,"&lt;0")</f>
        <v>0</v>
      </c>
      <c r="HV169" s="25"/>
      <c r="HW169" t="str">
        <f>DIM_BILL[[#This Row],[Tipo]]</f>
        <v>MATERIAL DE EMPAQUE</v>
      </c>
    </row>
    <row r="170" spans="1:231" x14ac:dyDescent="0.3">
      <c r="A170" s="17" t="s">
        <v>1437</v>
      </c>
      <c r="ET170">
        <v>1.02</v>
      </c>
      <c r="GR170" s="17" t="s">
        <v>1438</v>
      </c>
      <c r="GS170" s="17">
        <v>4</v>
      </c>
      <c r="GT170" s="17" t="s">
        <v>1811</v>
      </c>
      <c r="GU170" s="17" t="s">
        <v>1800</v>
      </c>
      <c r="GV170" s="17">
        <f>SUMIF(FACT_A1[cve_prod],DIM_BILL[[#This Row],[CODIGO]],FACT_A1[Existencia])</f>
        <v>0</v>
      </c>
      <c r="GW170" s="18">
        <f>SUMIF(FACT_A2[cve_prod],DIM_BILL[[#This Row],[CODIGO]],FACT_A2[Existencia])</f>
        <v>2400</v>
      </c>
      <c r="GX170" s="17"/>
      <c r="GY170" s="16" t="s">
        <v>2220</v>
      </c>
      <c r="GZ170" s="15">
        <f>SUMIFS(POs[saldo],POs[cve_prod],DIM_BILL[[#This Row],[CODIGO]],POs[status],$GY170,POs[f_ent],GZ$1)</f>
        <v>0</v>
      </c>
      <c r="HA170" s="15">
        <f>SUMIFS(POs[saldo],POs[cve_prod],DIM_BILL[[#This Row],[CODIGO]],POs[status],$GY170,POs[f_ent],HA$1)</f>
        <v>0</v>
      </c>
      <c r="HB170" s="15">
        <f>SUMIFS(POs[saldo],POs[cve_prod],DIM_BILL[[#This Row],[CODIGO]],POs[status],$GY170,POs[f_ent],HB$1)</f>
        <v>0</v>
      </c>
      <c r="HC170" s="15">
        <f>SUMIFS(POs[saldo],POs[cve_prod],DIM_BILL[[#This Row],[CODIGO]],POs[status],$GY170,POs[f_ent],HC$1)</f>
        <v>0</v>
      </c>
      <c r="HD170" s="15">
        <f>SUMIFS(POs[saldo],POs[cve_prod],DIM_BILL[[#This Row],[CODIGO]],POs[status],$GY170,POs[f_ent],HD$1)</f>
        <v>0</v>
      </c>
      <c r="HE170" s="15">
        <f>SUMIFS(POs[saldo],POs[cve_prod],DIM_BILL[[#This Row],[CODIGO]],POs[status],$GY170,POs[f_ent],HE$1)</f>
        <v>0</v>
      </c>
      <c r="HF170" s="15">
        <f>SUMIFS(POs[saldo],POs[cve_prod],DIM_BILL[[#This Row],[CODIGO]],POs[status],$GY170,POs[Semana],WEEKNUM(HF$1))</f>
        <v>0</v>
      </c>
      <c r="HG170" s="15">
        <f>SUMIFS(POs[saldo],POs[cve_prod],DIM_BILL[[#This Row],[CODIGO]],POs[status],$GY170,POs[Semana],WEEKNUM(HG$1))</f>
        <v>0</v>
      </c>
      <c r="HH170" s="15">
        <f>SUMIFS(POs[saldo],POs[cve_prod],DIM_BILL[[#This Row],[CODIGO]],POs[status],$GY170,POs[Semana],WEEKNUM(HH$1))</f>
        <v>0</v>
      </c>
      <c r="HI170" s="15">
        <f>SUMIFS(POs[saldo],POs[cve_prod],DIM_BILL[[#This Row],[CODIGO]],POs[status],$GY170,POs[Semana],WEEKNUM(HI$1))</f>
        <v>0</v>
      </c>
      <c r="HJ170" s="15">
        <f>SUMIFS(POs[saldo],POs[cve_prod],DIM_BILL[[#This Row],[CODIGO]],POs[status],$GY170,POs[Semana],WEEKNUM(HJ$1))</f>
        <v>0</v>
      </c>
      <c r="HK170" s="15">
        <f>SUMIFS(POs[saldo],POs[cve_prod],DIM_BILL[[#This Row],[CODIGO]],POs[status],$GY170,POs[Semana],WEEKNUM(HK$1))</f>
        <v>0</v>
      </c>
      <c r="HL170" s="15">
        <f>SUMIFS(POs[saldo],POs[cve_prod],DIM_BILL[[#This Row],[CODIGO]],POs[status],$GY170,POs[Semana],WEEKNUM(HL$1))</f>
        <v>0</v>
      </c>
      <c r="HM170" s="15">
        <f>SUMIFS(POs[saldo],POs[cve_prod],DIM_BILL[[#This Row],[CODIGO]],POs[status],$GY170,POs[Semana],WEEKNUM(HM$1))</f>
        <v>0</v>
      </c>
      <c r="HN170" s="15">
        <f>SUMIFS(POs[saldo],POs[cve_prod],DIM_BILL[[#This Row],[CODIGO]],POs[status],$GY170,POs[Semana],WEEKNUM(HN$1))</f>
        <v>0</v>
      </c>
      <c r="HO170" s="15">
        <f>SUMIFS(POs[saldo],POs[cve_prod],DIM_BILL[[#This Row],[CODIGO]],POs[status],$GY170,POs[Semana],WEEKNUM(HO$1))</f>
        <v>0</v>
      </c>
      <c r="HP170" s="15">
        <f>SUMIFS(POs[saldo],POs[cve_prod],DIM_BILL[[#This Row],[CODIGO]],POs[status],$GY170,POs[Semana],WEEKNUM(HP$1))</f>
        <v>0</v>
      </c>
      <c r="HQ170" s="15">
        <f>SUMIFS(POs[saldo],POs[cve_prod],DIM_BILL[[#This Row],[CODIGO]],POs[status],$GY170,POs[Semana],WEEKNUM(HQ$1))</f>
        <v>0</v>
      </c>
      <c r="HR170" s="15">
        <f>SUMIFS(POs[saldo],POs[cve_prod],DIM_BILL[[#This Row],[CODIGO]],POs[status],$GY170,POs[Semana],WEEKNUM(HR$1))</f>
        <v>0</v>
      </c>
      <c r="HS170" s="15">
        <f>SUMIFS(POs[saldo],POs[cve_prod],DIM_BILL[[#This Row],[CODIGO]],POs[status],$GY170,POs[Semana],WEEKNUM(HS$1))</f>
        <v>0</v>
      </c>
      <c r="HT170" s="15">
        <f>SUMIFS(POs[saldo],POs[cve_prod],DIM_BILL[[#This Row],[CODIGO]],POs[status],$GY170,POs[Semana],WEEKNUM(HT$1))</f>
        <v>0</v>
      </c>
      <c r="HU170" s="22"/>
      <c r="HV170" s="25"/>
      <c r="HW170" t="str">
        <f>DIM_BILL[[#This Row],[Tipo]]</f>
        <v>MATERIAL DE EMPAQUE</v>
      </c>
    </row>
    <row r="171" spans="1:231" x14ac:dyDescent="0.3">
      <c r="A171" s="17" t="s">
        <v>1437</v>
      </c>
      <c r="ET171">
        <v>1.02</v>
      </c>
      <c r="GR171" s="17" t="s">
        <v>1438</v>
      </c>
      <c r="GS171" s="17">
        <v>4</v>
      </c>
      <c r="GT171" s="17" t="s">
        <v>1811</v>
      </c>
      <c r="GU171" s="17" t="s">
        <v>1800</v>
      </c>
      <c r="GV171" s="17">
        <f>SUMIF(FACT_A1[cve_prod],DIM_BILL[[#This Row],[CODIGO]],FACT_A1[Existencia])</f>
        <v>0</v>
      </c>
      <c r="GW171" s="18">
        <f>SUMIF(FACT_A2[cve_prod],DIM_BILL[[#This Row],[CODIGO]],FACT_A2[Existencia])</f>
        <v>2400</v>
      </c>
      <c r="GX171" s="17"/>
      <c r="GY171" s="16" t="s">
        <v>2221</v>
      </c>
      <c r="GZ171" s="24">
        <f>SUMPRODUCT($B171:$GQ171,INDEX(PLAN_PRODUCCION!$B$4:$GQ$24,COLUMN()-COLUMN($GZ$1)+1,0))</f>
        <v>0</v>
      </c>
      <c r="HA171" s="24">
        <f>SUMPRODUCT($B171:$GQ171,INDEX(PLAN_PRODUCCION!$B$4:$GQ$24,COLUMN()-COLUMN($GZ$1)+1,0))</f>
        <v>0</v>
      </c>
      <c r="HB171" s="24">
        <f>SUMPRODUCT($B171:$GQ171,INDEX(PLAN_PRODUCCION!$B$4:$GQ$24,COLUMN()-COLUMN($GZ$1)+1,0))</f>
        <v>0</v>
      </c>
      <c r="HC171" s="24">
        <f>SUMPRODUCT($B171:$GQ171,INDEX(PLAN_PRODUCCION!$B$4:$GQ$24,COLUMN()-COLUMN($GZ$1)+1,0))</f>
        <v>0</v>
      </c>
      <c r="HD171" s="24">
        <f>SUMPRODUCT($B171:$GQ171,INDEX(PLAN_PRODUCCION!$B$4:$GQ$24,COLUMN()-COLUMN($GZ$1)+1,0))</f>
        <v>0</v>
      </c>
      <c r="HE171" s="24">
        <f>SUMPRODUCT($B171:$GQ171,INDEX(PLAN_PRODUCCION!$B$4:$GQ$24,COLUMN()-COLUMN($GZ$1)+1,0))</f>
        <v>0</v>
      </c>
      <c r="HF171" s="24">
        <f>SUMPRODUCT($B171:$GQ171,INDEX(PLAN_PRODUCCION!$B$4:$GQ$24,COLUMN()-COLUMN($GZ$1)+1,0))</f>
        <v>0</v>
      </c>
      <c r="HG171" s="24">
        <f>SUMPRODUCT($B171:$GQ171,INDEX(PLAN_PRODUCCION!$B$4:$GQ$24,COLUMN()-COLUMN($GZ$1)+1,0))</f>
        <v>0</v>
      </c>
      <c r="HH171" s="24">
        <f>SUMPRODUCT($B171:$GQ171,INDEX(PLAN_PRODUCCION!$B$4:$GQ$24,COLUMN()-COLUMN($GZ$1)+1,0))</f>
        <v>0</v>
      </c>
      <c r="HI171" s="24">
        <f>SUMPRODUCT($B171:$GQ171,INDEX(PLAN_PRODUCCION!$B$4:$GQ$24,COLUMN()-COLUMN($GZ$1)+1,0))</f>
        <v>0</v>
      </c>
      <c r="HJ171" s="24">
        <f>SUMPRODUCT($B171:$GQ171,INDEX(PLAN_PRODUCCION!$B$4:$GQ$24,COLUMN()-COLUMN($GZ$1)+1,0))</f>
        <v>0</v>
      </c>
      <c r="HK171" s="24">
        <f>SUMPRODUCT($B171:$GQ171,INDEX(PLAN_PRODUCCION!$B$4:$GQ$24,COLUMN()-COLUMN($GZ$1)+1,0))</f>
        <v>0</v>
      </c>
      <c r="HL171" s="24">
        <f>SUMPRODUCT($B171:$GQ171,INDEX(PLAN_PRODUCCION!$B$4:$GQ$24,COLUMN()-COLUMN($GZ$1)+1,0))</f>
        <v>0</v>
      </c>
      <c r="HM171" s="24">
        <f>SUMPRODUCT($B171:$GQ171,INDEX(PLAN_PRODUCCION!$B$4:$GQ$24,COLUMN()-COLUMN($GZ$1)+1,0))</f>
        <v>0</v>
      </c>
      <c r="HN171" s="24">
        <f>SUMPRODUCT($B171:$GQ171,INDEX(PLAN_PRODUCCION!$B$4:$GQ$24,COLUMN()-COLUMN($GZ$1)+1,0))</f>
        <v>0</v>
      </c>
      <c r="HO171" s="24">
        <f>SUMPRODUCT($B171:$GQ171,INDEX(PLAN_PRODUCCION!$B$4:$GQ$24,COLUMN()-COLUMN($GZ$1)+1,0))</f>
        <v>0</v>
      </c>
      <c r="HP171" s="24">
        <f>SUMPRODUCT($B171:$GQ171,INDEX(PLAN_PRODUCCION!$B$4:$GQ$24,COLUMN()-COLUMN($GZ$1)+1,0))</f>
        <v>0</v>
      </c>
      <c r="HQ171" s="24">
        <f>SUMPRODUCT($B171:$GQ171,INDEX(PLAN_PRODUCCION!$B$4:$GQ$24,COLUMN()-COLUMN($GZ$1)+1,0))</f>
        <v>0</v>
      </c>
      <c r="HR171" s="24">
        <f>SUMPRODUCT($B171:$GQ171,INDEX(PLAN_PRODUCCION!$B$4:$GQ$24,COLUMN()-COLUMN($GZ$1)+1,0))</f>
        <v>0</v>
      </c>
      <c r="HS171" s="24">
        <f>SUMPRODUCT($B171:$GQ171,INDEX(PLAN_PRODUCCION!$B$4:$GQ$24,COLUMN()-COLUMN($GZ$1)+1,0))</f>
        <v>0</v>
      </c>
      <c r="HT171" s="24">
        <f>SUMPRODUCT($B171:$GQ171,INDEX(PLAN_PRODUCCION!$B$4:$GQ$24,COLUMN()-COLUMN($GZ$1)+1,0))</f>
        <v>0</v>
      </c>
      <c r="HU171" s="22"/>
      <c r="HV171" s="25"/>
      <c r="HW171" t="str">
        <f>DIM_BILL[[#This Row],[Tipo]]</f>
        <v>MATERIAL DE EMPAQUE</v>
      </c>
    </row>
    <row r="172" spans="1:231" x14ac:dyDescent="0.3">
      <c r="A172" s="18" t="s">
        <v>1437</v>
      </c>
      <c r="ET172">
        <v>1.02</v>
      </c>
      <c r="GR172" s="18" t="s">
        <v>1438</v>
      </c>
      <c r="GS172" s="18">
        <v>4</v>
      </c>
      <c r="GT172" s="18" t="s">
        <v>1811</v>
      </c>
      <c r="GU172" s="18" t="s">
        <v>1800</v>
      </c>
      <c r="GV172" s="18">
        <f>SUMIF(FACT_A1[cve_prod],DIM_BILL[[#This Row],[CODIGO]],FACT_A1[Existencia])</f>
        <v>0</v>
      </c>
      <c r="GW172" s="18">
        <f>SUMIF(FACT_A2[cve_prod],DIM_BILL[[#This Row],[CODIGO]],FACT_A2[Existencia])</f>
        <v>2400</v>
      </c>
      <c r="GX172" s="18"/>
      <c r="GY172" s="16" t="s">
        <v>2222</v>
      </c>
      <c r="GZ172" s="26">
        <f t="shared" ref="GZ172" si="1213">GV172+GW172+GX172+GZ170-GZ171</f>
        <v>2400</v>
      </c>
      <c r="HA172" s="26">
        <f t="shared" ref="HA172" si="1214">GZ172+HA170-HA171</f>
        <v>2400</v>
      </c>
      <c r="HB172" s="26">
        <f t="shared" ref="HB172" si="1215">HA172+HB170-HB171</f>
        <v>2400</v>
      </c>
      <c r="HC172" s="26">
        <f t="shared" ref="HC172" si="1216">HB172+HC170-HC171</f>
        <v>2400</v>
      </c>
      <c r="HD172" s="26">
        <f t="shared" ref="HD172" si="1217">HC172+HD170-HD171</f>
        <v>2400</v>
      </c>
      <c r="HE172" s="26">
        <f t="shared" ref="HE172" si="1218">HD172+HE170-HE171</f>
        <v>2400</v>
      </c>
      <c r="HF172" s="26">
        <f t="shared" ref="HF172" si="1219">HE172+HF170-HF171</f>
        <v>2400</v>
      </c>
      <c r="HG172" s="26">
        <f t="shared" ref="HG172" si="1220">HF172+HG170-HG171</f>
        <v>2400</v>
      </c>
      <c r="HH172" s="26">
        <f t="shared" ref="HH172" si="1221">HG172+HH170-HH171</f>
        <v>2400</v>
      </c>
      <c r="HI172" s="26">
        <f t="shared" ref="HI172" si="1222">HH172+HI170-HI171</f>
        <v>2400</v>
      </c>
      <c r="HJ172" s="26">
        <f t="shared" ref="HJ172" si="1223">HI172+HJ170-HJ171</f>
        <v>2400</v>
      </c>
      <c r="HK172" s="26">
        <f t="shared" ref="HK172" si="1224">HJ172+HK170-HK171</f>
        <v>2400</v>
      </c>
      <c r="HL172" s="26">
        <f t="shared" ref="HL172" si="1225">HK172+HL170-HL171</f>
        <v>2400</v>
      </c>
      <c r="HM172" s="26">
        <f t="shared" ref="HM172" si="1226">HL172+HM170-HM171</f>
        <v>2400</v>
      </c>
      <c r="HN172" s="26">
        <f t="shared" ref="HN172" si="1227">HM172+HN170-HN171</f>
        <v>2400</v>
      </c>
      <c r="HO172" s="26">
        <f t="shared" ref="HO172" si="1228">HN172+HO170-HO171</f>
        <v>2400</v>
      </c>
      <c r="HP172" s="26">
        <f t="shared" ref="HP172" si="1229">HO172+HP170-HP171</f>
        <v>2400</v>
      </c>
      <c r="HQ172" s="26">
        <f t="shared" ref="HQ172" si="1230">HP172+HQ170-HQ171</f>
        <v>2400</v>
      </c>
      <c r="HR172" s="26">
        <f t="shared" ref="HR172" si="1231">HQ172+HR170-HR171</f>
        <v>2400</v>
      </c>
      <c r="HS172" s="26">
        <f t="shared" ref="HS172" si="1232">HR172+HS170-HS171</f>
        <v>2400</v>
      </c>
      <c r="HT172" s="26">
        <f t="shared" ref="HT172" si="1233">HS172+HT170-HT171</f>
        <v>2400</v>
      </c>
      <c r="HU172" s="22">
        <f t="shared" ref="HU172" si="1234">COUNTIF(GZ172:HT172,"&lt;0")</f>
        <v>0</v>
      </c>
      <c r="HV172" s="25"/>
      <c r="HW172" t="str">
        <f>DIM_BILL[[#This Row],[Tipo]]</f>
        <v>MATERIAL DE EMPAQUE</v>
      </c>
    </row>
    <row r="173" spans="1:231" x14ac:dyDescent="0.3">
      <c r="A173" s="17" t="s">
        <v>997</v>
      </c>
      <c r="CO173">
        <v>1.02</v>
      </c>
      <c r="GR173" s="17" t="s">
        <v>998</v>
      </c>
      <c r="GS173" s="17">
        <v>4</v>
      </c>
      <c r="GT173" s="17" t="s">
        <v>1811</v>
      </c>
      <c r="GU173" s="17" t="s">
        <v>1800</v>
      </c>
      <c r="GV173" s="17">
        <f>SUMIF(FACT_A1[cve_prod],DIM_BILL[[#This Row],[CODIGO]],FACT_A1[Existencia])</f>
        <v>0</v>
      </c>
      <c r="GW173" s="18">
        <f>SUMIF(FACT_A2[cve_prod],DIM_BILL[[#This Row],[CODIGO]],FACT_A2[Existencia])</f>
        <v>2776</v>
      </c>
      <c r="GX173" s="17"/>
      <c r="GY173" s="16" t="s">
        <v>2220</v>
      </c>
      <c r="GZ173" s="15">
        <f>SUMIFS(POs[saldo],POs[cve_prod],DIM_BILL[[#This Row],[CODIGO]],POs[status],$GY173,POs[f_ent],GZ$1)</f>
        <v>0</v>
      </c>
      <c r="HA173" s="15">
        <f>SUMIFS(POs[saldo],POs[cve_prod],DIM_BILL[[#This Row],[CODIGO]],POs[status],$GY173,POs[f_ent],HA$1)</f>
        <v>0</v>
      </c>
      <c r="HB173" s="15">
        <f>SUMIFS(POs[saldo],POs[cve_prod],DIM_BILL[[#This Row],[CODIGO]],POs[status],$GY173,POs[f_ent],HB$1)</f>
        <v>0</v>
      </c>
      <c r="HC173" s="15">
        <f>SUMIFS(POs[saldo],POs[cve_prod],DIM_BILL[[#This Row],[CODIGO]],POs[status],$GY173,POs[f_ent],HC$1)</f>
        <v>0</v>
      </c>
      <c r="HD173" s="15">
        <f>SUMIFS(POs[saldo],POs[cve_prod],DIM_BILL[[#This Row],[CODIGO]],POs[status],$GY173,POs[f_ent],HD$1)</f>
        <v>0</v>
      </c>
      <c r="HE173" s="15">
        <f>SUMIFS(POs[saldo],POs[cve_prod],DIM_BILL[[#This Row],[CODIGO]],POs[status],$GY173,POs[f_ent],HE$1)</f>
        <v>0</v>
      </c>
      <c r="HF173" s="15">
        <f>SUMIFS(POs[saldo],POs[cve_prod],DIM_BILL[[#This Row],[CODIGO]],POs[status],$GY173,POs[Semana],WEEKNUM(HF$1))</f>
        <v>0</v>
      </c>
      <c r="HG173" s="15">
        <f>SUMIFS(POs[saldo],POs[cve_prod],DIM_BILL[[#This Row],[CODIGO]],POs[status],$GY173,POs[Semana],WEEKNUM(HG$1))</f>
        <v>0</v>
      </c>
      <c r="HH173" s="15">
        <f>SUMIFS(POs[saldo],POs[cve_prod],DIM_BILL[[#This Row],[CODIGO]],POs[status],$GY173,POs[Semana],WEEKNUM(HH$1))</f>
        <v>0</v>
      </c>
      <c r="HI173" s="15">
        <f>SUMIFS(POs[saldo],POs[cve_prod],DIM_BILL[[#This Row],[CODIGO]],POs[status],$GY173,POs[Semana],WEEKNUM(HI$1))</f>
        <v>0</v>
      </c>
      <c r="HJ173" s="15">
        <f>SUMIFS(POs[saldo],POs[cve_prod],DIM_BILL[[#This Row],[CODIGO]],POs[status],$GY173,POs[Semana],WEEKNUM(HJ$1))</f>
        <v>0</v>
      </c>
      <c r="HK173" s="15">
        <f>SUMIFS(POs[saldo],POs[cve_prod],DIM_BILL[[#This Row],[CODIGO]],POs[status],$GY173,POs[Semana],WEEKNUM(HK$1))</f>
        <v>0</v>
      </c>
      <c r="HL173" s="15">
        <f>SUMIFS(POs[saldo],POs[cve_prod],DIM_BILL[[#This Row],[CODIGO]],POs[status],$GY173,POs[Semana],WEEKNUM(HL$1))</f>
        <v>0</v>
      </c>
      <c r="HM173" s="15">
        <f>SUMIFS(POs[saldo],POs[cve_prod],DIM_BILL[[#This Row],[CODIGO]],POs[status],$GY173,POs[Semana],WEEKNUM(HM$1))</f>
        <v>0</v>
      </c>
      <c r="HN173" s="15">
        <f>SUMIFS(POs[saldo],POs[cve_prod],DIM_BILL[[#This Row],[CODIGO]],POs[status],$GY173,POs[Semana],WEEKNUM(HN$1))</f>
        <v>0</v>
      </c>
      <c r="HO173" s="15">
        <f>SUMIFS(POs[saldo],POs[cve_prod],DIM_BILL[[#This Row],[CODIGO]],POs[status],$GY173,POs[Semana],WEEKNUM(HO$1))</f>
        <v>0</v>
      </c>
      <c r="HP173" s="15">
        <f>SUMIFS(POs[saldo],POs[cve_prod],DIM_BILL[[#This Row],[CODIGO]],POs[status],$GY173,POs[Semana],WEEKNUM(HP$1))</f>
        <v>0</v>
      </c>
      <c r="HQ173" s="15">
        <f>SUMIFS(POs[saldo],POs[cve_prod],DIM_BILL[[#This Row],[CODIGO]],POs[status],$GY173,POs[Semana],WEEKNUM(HQ$1))</f>
        <v>0</v>
      </c>
      <c r="HR173" s="15">
        <f>SUMIFS(POs[saldo],POs[cve_prod],DIM_BILL[[#This Row],[CODIGO]],POs[status],$GY173,POs[Semana],WEEKNUM(HR$1))</f>
        <v>0</v>
      </c>
      <c r="HS173" s="15">
        <f>SUMIFS(POs[saldo],POs[cve_prod],DIM_BILL[[#This Row],[CODIGO]],POs[status],$GY173,POs[Semana],WEEKNUM(HS$1))</f>
        <v>0</v>
      </c>
      <c r="HT173" s="15">
        <f>SUMIFS(POs[saldo],POs[cve_prod],DIM_BILL[[#This Row],[CODIGO]],POs[status],$GY173,POs[Semana],WEEKNUM(HT$1))</f>
        <v>0</v>
      </c>
      <c r="HU173" s="22"/>
      <c r="HV173" s="25"/>
      <c r="HW173" t="str">
        <f>DIM_BILL[[#This Row],[Tipo]]</f>
        <v>MATERIAL DE EMPAQUE</v>
      </c>
    </row>
    <row r="174" spans="1:231" x14ac:dyDescent="0.3">
      <c r="A174" s="17" t="s">
        <v>997</v>
      </c>
      <c r="CO174">
        <v>1.02</v>
      </c>
      <c r="GR174" s="17" t="s">
        <v>998</v>
      </c>
      <c r="GS174" s="17">
        <v>4</v>
      </c>
      <c r="GT174" s="17" t="s">
        <v>1811</v>
      </c>
      <c r="GU174" s="17" t="s">
        <v>1800</v>
      </c>
      <c r="GV174" s="17">
        <f>SUMIF(FACT_A1[cve_prod],DIM_BILL[[#This Row],[CODIGO]],FACT_A1[Existencia])</f>
        <v>0</v>
      </c>
      <c r="GW174" s="18">
        <f>SUMIF(FACT_A2[cve_prod],DIM_BILL[[#This Row],[CODIGO]],FACT_A2[Existencia])</f>
        <v>2776</v>
      </c>
      <c r="GX174" s="17"/>
      <c r="GY174" s="16" t="s">
        <v>2221</v>
      </c>
      <c r="GZ174" s="24">
        <f>SUMPRODUCT($B174:$GQ174,INDEX(PLAN_PRODUCCION!$B$4:$GQ$24,COLUMN()-COLUMN($GZ$1)+1,0))</f>
        <v>2040</v>
      </c>
      <c r="HA174" s="24">
        <f>SUMPRODUCT($B174:$GQ174,INDEX(PLAN_PRODUCCION!$B$4:$GQ$24,COLUMN()-COLUMN($GZ$1)+1,0))</f>
        <v>0</v>
      </c>
      <c r="HB174" s="24">
        <f>SUMPRODUCT($B174:$GQ174,INDEX(PLAN_PRODUCCION!$B$4:$GQ$24,COLUMN()-COLUMN($GZ$1)+1,0))</f>
        <v>0</v>
      </c>
      <c r="HC174" s="24">
        <f>SUMPRODUCT($B174:$GQ174,INDEX(PLAN_PRODUCCION!$B$4:$GQ$24,COLUMN()-COLUMN($GZ$1)+1,0))</f>
        <v>0</v>
      </c>
      <c r="HD174" s="24">
        <f>SUMPRODUCT($B174:$GQ174,INDEX(PLAN_PRODUCCION!$B$4:$GQ$24,COLUMN()-COLUMN($GZ$1)+1,0))</f>
        <v>0</v>
      </c>
      <c r="HE174" s="24">
        <f>SUMPRODUCT($B174:$GQ174,INDEX(PLAN_PRODUCCION!$B$4:$GQ$24,COLUMN()-COLUMN($GZ$1)+1,0))</f>
        <v>0</v>
      </c>
      <c r="HF174" s="24">
        <f>SUMPRODUCT($B174:$GQ174,INDEX(PLAN_PRODUCCION!$B$4:$GQ$24,COLUMN()-COLUMN($GZ$1)+1,0))</f>
        <v>0</v>
      </c>
      <c r="HG174" s="24">
        <f>SUMPRODUCT($B174:$GQ174,INDEX(PLAN_PRODUCCION!$B$4:$GQ$24,COLUMN()-COLUMN($GZ$1)+1,0))</f>
        <v>0</v>
      </c>
      <c r="HH174" s="24">
        <f>SUMPRODUCT($B174:$GQ174,INDEX(PLAN_PRODUCCION!$B$4:$GQ$24,COLUMN()-COLUMN($GZ$1)+1,0))</f>
        <v>0</v>
      </c>
      <c r="HI174" s="24">
        <f>SUMPRODUCT($B174:$GQ174,INDEX(PLAN_PRODUCCION!$B$4:$GQ$24,COLUMN()-COLUMN($GZ$1)+1,0))</f>
        <v>0</v>
      </c>
      <c r="HJ174" s="24">
        <f>SUMPRODUCT($B174:$GQ174,INDEX(PLAN_PRODUCCION!$B$4:$GQ$24,COLUMN()-COLUMN($GZ$1)+1,0))</f>
        <v>0</v>
      </c>
      <c r="HK174" s="24">
        <f>SUMPRODUCT($B174:$GQ174,INDEX(PLAN_PRODUCCION!$B$4:$GQ$24,COLUMN()-COLUMN($GZ$1)+1,0))</f>
        <v>0</v>
      </c>
      <c r="HL174" s="24">
        <f>SUMPRODUCT($B174:$GQ174,INDEX(PLAN_PRODUCCION!$B$4:$GQ$24,COLUMN()-COLUMN($GZ$1)+1,0))</f>
        <v>0</v>
      </c>
      <c r="HM174" s="24">
        <f>SUMPRODUCT($B174:$GQ174,INDEX(PLAN_PRODUCCION!$B$4:$GQ$24,COLUMN()-COLUMN($GZ$1)+1,0))</f>
        <v>0</v>
      </c>
      <c r="HN174" s="24">
        <f>SUMPRODUCT($B174:$GQ174,INDEX(PLAN_PRODUCCION!$B$4:$GQ$24,COLUMN()-COLUMN($GZ$1)+1,0))</f>
        <v>0</v>
      </c>
      <c r="HO174" s="24">
        <f>SUMPRODUCT($B174:$GQ174,INDEX(PLAN_PRODUCCION!$B$4:$GQ$24,COLUMN()-COLUMN($GZ$1)+1,0))</f>
        <v>0</v>
      </c>
      <c r="HP174" s="24">
        <f>SUMPRODUCT($B174:$GQ174,INDEX(PLAN_PRODUCCION!$B$4:$GQ$24,COLUMN()-COLUMN($GZ$1)+1,0))</f>
        <v>0</v>
      </c>
      <c r="HQ174" s="24">
        <f>SUMPRODUCT($B174:$GQ174,INDEX(PLAN_PRODUCCION!$B$4:$GQ$24,COLUMN()-COLUMN($GZ$1)+1,0))</f>
        <v>0</v>
      </c>
      <c r="HR174" s="24">
        <f>SUMPRODUCT($B174:$GQ174,INDEX(PLAN_PRODUCCION!$B$4:$GQ$24,COLUMN()-COLUMN($GZ$1)+1,0))</f>
        <v>0</v>
      </c>
      <c r="HS174" s="24">
        <f>SUMPRODUCT($B174:$GQ174,INDEX(PLAN_PRODUCCION!$B$4:$GQ$24,COLUMN()-COLUMN($GZ$1)+1,0))</f>
        <v>0</v>
      </c>
      <c r="HT174" s="24">
        <f>SUMPRODUCT($B174:$GQ174,INDEX(PLAN_PRODUCCION!$B$4:$GQ$24,COLUMN()-COLUMN($GZ$1)+1,0))</f>
        <v>0</v>
      </c>
      <c r="HU174" s="22"/>
      <c r="HV174" s="25"/>
      <c r="HW174" t="str">
        <f>DIM_BILL[[#This Row],[Tipo]]</f>
        <v>MATERIAL DE EMPAQUE</v>
      </c>
    </row>
    <row r="175" spans="1:231" x14ac:dyDescent="0.3">
      <c r="A175" s="18" t="s">
        <v>997</v>
      </c>
      <c r="CO175">
        <v>1.02</v>
      </c>
      <c r="GR175" s="18" t="s">
        <v>998</v>
      </c>
      <c r="GS175" s="18">
        <v>4</v>
      </c>
      <c r="GT175" s="18" t="s">
        <v>1811</v>
      </c>
      <c r="GU175" s="18" t="s">
        <v>1800</v>
      </c>
      <c r="GV175" s="18">
        <f>SUMIF(FACT_A1[cve_prod],DIM_BILL[[#This Row],[CODIGO]],FACT_A1[Existencia])</f>
        <v>0</v>
      </c>
      <c r="GW175" s="18">
        <f>SUMIF(FACT_A2[cve_prod],DIM_BILL[[#This Row],[CODIGO]],FACT_A2[Existencia])</f>
        <v>2776</v>
      </c>
      <c r="GX175" s="18"/>
      <c r="GY175" s="16" t="s">
        <v>2222</v>
      </c>
      <c r="GZ175" s="26">
        <f t="shared" ref="GZ175" si="1235">GV175+GW175+GX175+GZ173-GZ174</f>
        <v>736</v>
      </c>
      <c r="HA175" s="26">
        <f t="shared" ref="HA175" si="1236">GZ175+HA173-HA174</f>
        <v>736</v>
      </c>
      <c r="HB175" s="26">
        <f t="shared" ref="HB175" si="1237">HA175+HB173-HB174</f>
        <v>736</v>
      </c>
      <c r="HC175" s="26">
        <f t="shared" ref="HC175" si="1238">HB175+HC173-HC174</f>
        <v>736</v>
      </c>
      <c r="HD175" s="26">
        <f t="shared" ref="HD175" si="1239">HC175+HD173-HD174</f>
        <v>736</v>
      </c>
      <c r="HE175" s="26">
        <f t="shared" ref="HE175" si="1240">HD175+HE173-HE174</f>
        <v>736</v>
      </c>
      <c r="HF175" s="26">
        <f t="shared" ref="HF175" si="1241">HE175+HF173-HF174</f>
        <v>736</v>
      </c>
      <c r="HG175" s="26">
        <f t="shared" ref="HG175" si="1242">HF175+HG173-HG174</f>
        <v>736</v>
      </c>
      <c r="HH175" s="26">
        <f t="shared" ref="HH175" si="1243">HG175+HH173-HH174</f>
        <v>736</v>
      </c>
      <c r="HI175" s="26">
        <f t="shared" ref="HI175" si="1244">HH175+HI173-HI174</f>
        <v>736</v>
      </c>
      <c r="HJ175" s="26">
        <f t="shared" ref="HJ175" si="1245">HI175+HJ173-HJ174</f>
        <v>736</v>
      </c>
      <c r="HK175" s="26">
        <f t="shared" ref="HK175" si="1246">HJ175+HK173-HK174</f>
        <v>736</v>
      </c>
      <c r="HL175" s="26">
        <f t="shared" ref="HL175" si="1247">HK175+HL173-HL174</f>
        <v>736</v>
      </c>
      <c r="HM175" s="26">
        <f t="shared" ref="HM175" si="1248">HL175+HM173-HM174</f>
        <v>736</v>
      </c>
      <c r="HN175" s="26">
        <f t="shared" ref="HN175" si="1249">HM175+HN173-HN174</f>
        <v>736</v>
      </c>
      <c r="HO175" s="26">
        <f t="shared" ref="HO175" si="1250">HN175+HO173-HO174</f>
        <v>736</v>
      </c>
      <c r="HP175" s="26">
        <f t="shared" ref="HP175" si="1251">HO175+HP173-HP174</f>
        <v>736</v>
      </c>
      <c r="HQ175" s="26">
        <f t="shared" ref="HQ175" si="1252">HP175+HQ173-HQ174</f>
        <v>736</v>
      </c>
      <c r="HR175" s="26">
        <f t="shared" ref="HR175" si="1253">HQ175+HR173-HR174</f>
        <v>736</v>
      </c>
      <c r="HS175" s="26">
        <f t="shared" ref="HS175" si="1254">HR175+HS173-HS174</f>
        <v>736</v>
      </c>
      <c r="HT175" s="26">
        <f t="shared" ref="HT175" si="1255">HS175+HT173-HT174</f>
        <v>736</v>
      </c>
      <c r="HU175" s="22">
        <f t="shared" ref="HU175" si="1256">COUNTIF(GZ175:HT175,"&lt;0")</f>
        <v>0</v>
      </c>
      <c r="HV175" s="25"/>
      <c r="HW175" t="str">
        <f>DIM_BILL[[#This Row],[Tipo]]</f>
        <v>MATERIAL DE EMPAQUE</v>
      </c>
    </row>
    <row r="176" spans="1:231" x14ac:dyDescent="0.3">
      <c r="A176" s="17" t="s">
        <v>19</v>
      </c>
      <c r="B176">
        <v>1.03</v>
      </c>
      <c r="D176">
        <v>1.03</v>
      </c>
      <c r="K176">
        <v>1.05</v>
      </c>
      <c r="N176">
        <v>1</v>
      </c>
      <c r="Y176">
        <v>0.5</v>
      </c>
      <c r="Z176">
        <v>1.05</v>
      </c>
      <c r="AA176">
        <v>1.05</v>
      </c>
      <c r="AJ176">
        <v>1</v>
      </c>
      <c r="AK176">
        <v>0.33333333333333331</v>
      </c>
      <c r="AL176">
        <v>0.33333333333333331</v>
      </c>
      <c r="AN176">
        <v>1.02</v>
      </c>
      <c r="AO176">
        <v>1.02</v>
      </c>
      <c r="AP176">
        <v>1.03</v>
      </c>
      <c r="AQ176">
        <v>1.0605488850771869</v>
      </c>
      <c r="AR176">
        <v>1.0605488850771869</v>
      </c>
      <c r="FA176">
        <v>1.05</v>
      </c>
      <c r="FI176">
        <v>1.05</v>
      </c>
      <c r="FW176">
        <v>0.33333333333333331</v>
      </c>
      <c r="GJ176">
        <v>1.0502732240437158</v>
      </c>
      <c r="GQ176">
        <v>1.05</v>
      </c>
      <c r="GR176" s="17" t="s">
        <v>20</v>
      </c>
      <c r="GS176" s="17">
        <v>5</v>
      </c>
      <c r="GT176" s="17" t="s">
        <v>1812</v>
      </c>
      <c r="GU176" s="17" t="s">
        <v>1800</v>
      </c>
      <c r="GV176" s="17">
        <f>SUMIF(FACT_A1[cve_prod],DIM_BILL[[#This Row],[CODIGO]],FACT_A1[Existencia])</f>
        <v>0</v>
      </c>
      <c r="GW176" s="18">
        <f>SUMIF(FACT_A2[cve_prod],DIM_BILL[[#This Row],[CODIGO]],FACT_A2[Existencia])</f>
        <v>39498</v>
      </c>
      <c r="GX176" s="17"/>
      <c r="GY176" s="16" t="s">
        <v>2220</v>
      </c>
      <c r="GZ176" s="15">
        <f>SUMIFS(POs[saldo],POs[cve_prod],DIM_BILL[[#This Row],[CODIGO]],POs[status],$GY176,POs[f_ent],GZ$1)</f>
        <v>0</v>
      </c>
      <c r="HA176" s="15">
        <f>SUMIFS(POs[saldo],POs[cve_prod],DIM_BILL[[#This Row],[CODIGO]],POs[status],$GY176,POs[f_ent],HA$1)</f>
        <v>0</v>
      </c>
      <c r="HB176" s="15">
        <f>SUMIFS(POs[saldo],POs[cve_prod],DIM_BILL[[#This Row],[CODIGO]],POs[status],$GY176,POs[f_ent],HB$1)</f>
        <v>0</v>
      </c>
      <c r="HC176" s="15">
        <f>SUMIFS(POs[saldo],POs[cve_prod],DIM_BILL[[#This Row],[CODIGO]],POs[status],$GY176,POs[f_ent],HC$1)</f>
        <v>0</v>
      </c>
      <c r="HD176" s="15">
        <f>SUMIFS(POs[saldo],POs[cve_prod],DIM_BILL[[#This Row],[CODIGO]],POs[status],$GY176,POs[f_ent],HD$1)</f>
        <v>0</v>
      </c>
      <c r="HE176" s="15">
        <f>SUMIFS(POs[saldo],POs[cve_prod],DIM_BILL[[#This Row],[CODIGO]],POs[status],$GY176,POs[f_ent],HE$1)</f>
        <v>0</v>
      </c>
      <c r="HF176" s="15">
        <f>SUMIFS(POs[saldo],POs[cve_prod],DIM_BILL[[#This Row],[CODIGO]],POs[status],$GY176,POs[Semana],WEEKNUM(HF$1))</f>
        <v>0</v>
      </c>
      <c r="HG176" s="15">
        <f>SUMIFS(POs[saldo],POs[cve_prod],DIM_BILL[[#This Row],[CODIGO]],POs[status],$GY176,POs[Semana],WEEKNUM(HG$1))</f>
        <v>0</v>
      </c>
      <c r="HH176" s="15">
        <f>SUMIFS(POs[saldo],POs[cve_prod],DIM_BILL[[#This Row],[CODIGO]],POs[status],$GY176,POs[Semana],WEEKNUM(HH$1))</f>
        <v>0</v>
      </c>
      <c r="HI176" s="15">
        <f>SUMIFS(POs[saldo],POs[cve_prod],DIM_BILL[[#This Row],[CODIGO]],POs[status],$GY176,POs[Semana],WEEKNUM(HI$1))</f>
        <v>0</v>
      </c>
      <c r="HJ176" s="15">
        <f>SUMIFS(POs[saldo],POs[cve_prod],DIM_BILL[[#This Row],[CODIGO]],POs[status],$GY176,POs[Semana],WEEKNUM(HJ$1))</f>
        <v>0</v>
      </c>
      <c r="HK176" s="15">
        <f>SUMIFS(POs[saldo],POs[cve_prod],DIM_BILL[[#This Row],[CODIGO]],POs[status],$GY176,POs[Semana],WEEKNUM(HK$1))</f>
        <v>0</v>
      </c>
      <c r="HL176" s="15">
        <f>SUMIFS(POs[saldo],POs[cve_prod],DIM_BILL[[#This Row],[CODIGO]],POs[status],$GY176,POs[Semana],WEEKNUM(HL$1))</f>
        <v>0</v>
      </c>
      <c r="HM176" s="15">
        <f>SUMIFS(POs[saldo],POs[cve_prod],DIM_BILL[[#This Row],[CODIGO]],POs[status],$GY176,POs[Semana],WEEKNUM(HM$1))</f>
        <v>0</v>
      </c>
      <c r="HN176" s="15">
        <f>SUMIFS(POs[saldo],POs[cve_prod],DIM_BILL[[#This Row],[CODIGO]],POs[status],$GY176,POs[Semana],WEEKNUM(HN$1))</f>
        <v>0</v>
      </c>
      <c r="HO176" s="15">
        <f>SUMIFS(POs[saldo],POs[cve_prod],DIM_BILL[[#This Row],[CODIGO]],POs[status],$GY176,POs[Semana],WEEKNUM(HO$1))</f>
        <v>0</v>
      </c>
      <c r="HP176" s="15">
        <f>SUMIFS(POs[saldo],POs[cve_prod],DIM_BILL[[#This Row],[CODIGO]],POs[status],$GY176,POs[Semana],WEEKNUM(HP$1))</f>
        <v>0</v>
      </c>
      <c r="HQ176" s="15">
        <f>SUMIFS(POs[saldo],POs[cve_prod],DIM_BILL[[#This Row],[CODIGO]],POs[status],$GY176,POs[Semana],WEEKNUM(HQ$1))</f>
        <v>0</v>
      </c>
      <c r="HR176" s="15">
        <f>SUMIFS(POs[saldo],POs[cve_prod],DIM_BILL[[#This Row],[CODIGO]],POs[status],$GY176,POs[Semana],WEEKNUM(HR$1))</f>
        <v>0</v>
      </c>
      <c r="HS176" s="15">
        <f>SUMIFS(POs[saldo],POs[cve_prod],DIM_BILL[[#This Row],[CODIGO]],POs[status],$GY176,POs[Semana],WEEKNUM(HS$1))</f>
        <v>0</v>
      </c>
      <c r="HT176" s="15">
        <f>SUMIFS(POs[saldo],POs[cve_prod],DIM_BILL[[#This Row],[CODIGO]],POs[status],$GY176,POs[Semana],WEEKNUM(HT$1))</f>
        <v>0</v>
      </c>
      <c r="HU176" s="22"/>
      <c r="HV176" s="25"/>
      <c r="HW176" t="str">
        <f>DIM_BILL[[#This Row],[Tipo]]</f>
        <v>MATERIAL DE EMPAQUE</v>
      </c>
    </row>
    <row r="177" spans="1:231" x14ac:dyDescent="0.3">
      <c r="A177" s="17" t="s">
        <v>19</v>
      </c>
      <c r="B177">
        <v>1.03</v>
      </c>
      <c r="D177">
        <v>1.03</v>
      </c>
      <c r="K177">
        <v>1.05</v>
      </c>
      <c r="N177">
        <v>1</v>
      </c>
      <c r="Y177">
        <v>0.5</v>
      </c>
      <c r="Z177">
        <v>1.05</v>
      </c>
      <c r="AA177">
        <v>1.05</v>
      </c>
      <c r="AJ177">
        <v>1</v>
      </c>
      <c r="AK177">
        <v>0.33333333333333331</v>
      </c>
      <c r="AL177">
        <v>0.33333333333333331</v>
      </c>
      <c r="AN177">
        <v>1.02</v>
      </c>
      <c r="AO177">
        <v>1.02</v>
      </c>
      <c r="AP177">
        <v>1.03</v>
      </c>
      <c r="AQ177">
        <v>1.0605488850771869</v>
      </c>
      <c r="AR177">
        <v>1.0605488850771869</v>
      </c>
      <c r="FA177">
        <v>1.05</v>
      </c>
      <c r="FI177">
        <v>1.05</v>
      </c>
      <c r="FW177">
        <v>0.33333333333333331</v>
      </c>
      <c r="GJ177">
        <v>1.0502732240437158</v>
      </c>
      <c r="GQ177">
        <v>1.05</v>
      </c>
      <c r="GR177" s="17" t="s">
        <v>20</v>
      </c>
      <c r="GS177" s="17">
        <v>5</v>
      </c>
      <c r="GT177" s="17" t="s">
        <v>1812</v>
      </c>
      <c r="GU177" s="17" t="s">
        <v>1800</v>
      </c>
      <c r="GV177" s="17">
        <f>SUMIF(FACT_A1[cve_prod],DIM_BILL[[#This Row],[CODIGO]],FACT_A1[Existencia])</f>
        <v>0</v>
      </c>
      <c r="GW177" s="18">
        <f>SUMIF(FACT_A2[cve_prod],DIM_BILL[[#This Row],[CODIGO]],FACT_A2[Existencia])</f>
        <v>39498</v>
      </c>
      <c r="GX177" s="17"/>
      <c r="GY177" s="16" t="s">
        <v>2221</v>
      </c>
      <c r="GZ177" s="24">
        <f>SUMPRODUCT($B177:$GQ177,INDEX(PLAN_PRODUCCION!$B$4:$GQ$24,COLUMN()-COLUMN($GZ$1)+1,0))</f>
        <v>68815.908404802743</v>
      </c>
      <c r="HA177" s="24">
        <f>SUMPRODUCT($B177:$GQ177,INDEX(PLAN_PRODUCCION!$B$4:$GQ$24,COLUMN()-COLUMN($GZ$1)+1,0))</f>
        <v>0</v>
      </c>
      <c r="HB177" s="24">
        <f>SUMPRODUCT($B177:$GQ177,INDEX(PLAN_PRODUCCION!$B$4:$GQ$24,COLUMN()-COLUMN($GZ$1)+1,0))</f>
        <v>0</v>
      </c>
      <c r="HC177" s="24">
        <f>SUMPRODUCT($B177:$GQ177,INDEX(PLAN_PRODUCCION!$B$4:$GQ$24,COLUMN()-COLUMN($GZ$1)+1,0))</f>
        <v>0</v>
      </c>
      <c r="HD177" s="24">
        <f>SUMPRODUCT($B177:$GQ177,INDEX(PLAN_PRODUCCION!$B$4:$GQ$24,COLUMN()-COLUMN($GZ$1)+1,0))</f>
        <v>0</v>
      </c>
      <c r="HE177" s="24">
        <f>SUMPRODUCT($B177:$GQ177,INDEX(PLAN_PRODUCCION!$B$4:$GQ$24,COLUMN()-COLUMN($GZ$1)+1,0))</f>
        <v>0</v>
      </c>
      <c r="HF177" s="24">
        <f>SUMPRODUCT($B177:$GQ177,INDEX(PLAN_PRODUCCION!$B$4:$GQ$24,COLUMN()-COLUMN($GZ$1)+1,0))</f>
        <v>0</v>
      </c>
      <c r="HG177" s="24">
        <f>SUMPRODUCT($B177:$GQ177,INDEX(PLAN_PRODUCCION!$B$4:$GQ$24,COLUMN()-COLUMN($GZ$1)+1,0))</f>
        <v>5620.909090909091</v>
      </c>
      <c r="HH177" s="24">
        <f>SUMPRODUCT($B177:$GQ177,INDEX(PLAN_PRODUCCION!$B$4:$GQ$24,COLUMN()-COLUMN($GZ$1)+1,0))</f>
        <v>0</v>
      </c>
      <c r="HI177" s="24">
        <f>SUMPRODUCT($B177:$GQ177,INDEX(PLAN_PRODUCCION!$B$4:$GQ$24,COLUMN()-COLUMN($GZ$1)+1,0))</f>
        <v>0</v>
      </c>
      <c r="HJ177" s="24">
        <f>SUMPRODUCT($B177:$GQ177,INDEX(PLAN_PRODUCCION!$B$4:$GQ$24,COLUMN()-COLUMN($GZ$1)+1,0))</f>
        <v>0</v>
      </c>
      <c r="HK177" s="24">
        <f>SUMPRODUCT($B177:$GQ177,INDEX(PLAN_PRODUCCION!$B$4:$GQ$24,COLUMN()-COLUMN($GZ$1)+1,0))</f>
        <v>10972.744425385936</v>
      </c>
      <c r="HL177" s="24">
        <f>SUMPRODUCT($B177:$GQ177,INDEX(PLAN_PRODUCCION!$B$4:$GQ$24,COLUMN()-COLUMN($GZ$1)+1,0))</f>
        <v>0</v>
      </c>
      <c r="HM177" s="24">
        <f>SUMPRODUCT($B177:$GQ177,INDEX(PLAN_PRODUCCION!$B$4:$GQ$24,COLUMN()-COLUMN($GZ$1)+1,0))</f>
        <v>0</v>
      </c>
      <c r="HN177" s="24">
        <f>SUMPRODUCT($B177:$GQ177,INDEX(PLAN_PRODUCCION!$B$4:$GQ$24,COLUMN()-COLUMN($GZ$1)+1,0))</f>
        <v>0</v>
      </c>
      <c r="HO177" s="24">
        <f>SUMPRODUCT($B177:$GQ177,INDEX(PLAN_PRODUCCION!$B$4:$GQ$24,COLUMN()-COLUMN($GZ$1)+1,0))</f>
        <v>4242.1955403087477</v>
      </c>
      <c r="HP177" s="24">
        <f>SUMPRODUCT($B177:$GQ177,INDEX(PLAN_PRODUCCION!$B$4:$GQ$24,COLUMN()-COLUMN($GZ$1)+1,0))</f>
        <v>0</v>
      </c>
      <c r="HQ177" s="24">
        <f>SUMPRODUCT($B177:$GQ177,INDEX(PLAN_PRODUCCION!$B$4:$GQ$24,COLUMN()-COLUMN($GZ$1)+1,0))</f>
        <v>0</v>
      </c>
      <c r="HR177" s="24">
        <f>SUMPRODUCT($B177:$GQ177,INDEX(PLAN_PRODUCCION!$B$4:$GQ$24,COLUMN()-COLUMN($GZ$1)+1,0))</f>
        <v>0</v>
      </c>
      <c r="HS177" s="24">
        <f>SUMPRODUCT($B177:$GQ177,INDEX(PLAN_PRODUCCION!$B$4:$GQ$24,COLUMN()-COLUMN($GZ$1)+1,0))</f>
        <v>4242.1955403087477</v>
      </c>
      <c r="HT177" s="24">
        <f>SUMPRODUCT($B177:$GQ177,INDEX(PLAN_PRODUCCION!$B$4:$GQ$24,COLUMN()-COLUMN($GZ$1)+1,0))</f>
        <v>0</v>
      </c>
      <c r="HU177" s="22"/>
      <c r="HV177" s="25"/>
      <c r="HW177" t="str">
        <f>DIM_BILL[[#This Row],[Tipo]]</f>
        <v>MATERIAL DE EMPAQUE</v>
      </c>
    </row>
    <row r="178" spans="1:231" x14ac:dyDescent="0.3">
      <c r="A178" s="18" t="s">
        <v>19</v>
      </c>
      <c r="B178">
        <v>1.03</v>
      </c>
      <c r="D178">
        <v>1.03</v>
      </c>
      <c r="K178">
        <v>1.05</v>
      </c>
      <c r="N178">
        <v>1</v>
      </c>
      <c r="Y178">
        <v>0.5</v>
      </c>
      <c r="Z178">
        <v>1.05</v>
      </c>
      <c r="AA178">
        <v>1.05</v>
      </c>
      <c r="AJ178">
        <v>1</v>
      </c>
      <c r="AK178">
        <v>0.33333333333333331</v>
      </c>
      <c r="AL178">
        <v>0.33333333333333331</v>
      </c>
      <c r="AN178">
        <v>1.02</v>
      </c>
      <c r="AO178">
        <v>1.02</v>
      </c>
      <c r="AP178">
        <v>1.03</v>
      </c>
      <c r="AQ178">
        <v>1.0605488850771869</v>
      </c>
      <c r="AR178">
        <v>1.0605488850771869</v>
      </c>
      <c r="FA178">
        <v>1.05</v>
      </c>
      <c r="FI178">
        <v>1.05</v>
      </c>
      <c r="FW178">
        <v>0.33333333333333331</v>
      </c>
      <c r="GJ178">
        <v>1.0502732240437158</v>
      </c>
      <c r="GQ178">
        <v>1.05</v>
      </c>
      <c r="GR178" s="18" t="s">
        <v>20</v>
      </c>
      <c r="GS178" s="18">
        <v>5</v>
      </c>
      <c r="GT178" s="18" t="s">
        <v>1812</v>
      </c>
      <c r="GU178" s="18" t="s">
        <v>1800</v>
      </c>
      <c r="GV178" s="18">
        <f>SUMIF(FACT_A1[cve_prod],DIM_BILL[[#This Row],[CODIGO]],FACT_A1[Existencia])</f>
        <v>0</v>
      </c>
      <c r="GW178" s="18">
        <f>SUMIF(FACT_A2[cve_prod],DIM_BILL[[#This Row],[CODIGO]],FACT_A2[Existencia])</f>
        <v>39498</v>
      </c>
      <c r="GX178" s="18"/>
      <c r="GY178" s="16" t="s">
        <v>2222</v>
      </c>
      <c r="GZ178" s="26">
        <f t="shared" ref="GZ178" si="1257">GV178+GW178+GX178+GZ176-GZ177</f>
        <v>-29317.908404802743</v>
      </c>
      <c r="HA178" s="26">
        <f t="shared" ref="HA178" si="1258">GZ178+HA176-HA177</f>
        <v>-29317.908404802743</v>
      </c>
      <c r="HB178" s="26">
        <f t="shared" ref="HB178" si="1259">HA178+HB176-HB177</f>
        <v>-29317.908404802743</v>
      </c>
      <c r="HC178" s="26">
        <f t="shared" ref="HC178" si="1260">HB178+HC176-HC177</f>
        <v>-29317.908404802743</v>
      </c>
      <c r="HD178" s="26">
        <f t="shared" ref="HD178" si="1261">HC178+HD176-HD177</f>
        <v>-29317.908404802743</v>
      </c>
      <c r="HE178" s="26">
        <f t="shared" ref="HE178" si="1262">HD178+HE176-HE177</f>
        <v>-29317.908404802743</v>
      </c>
      <c r="HF178" s="26">
        <f t="shared" ref="HF178" si="1263">HE178+HF176-HF177</f>
        <v>-29317.908404802743</v>
      </c>
      <c r="HG178" s="26">
        <f t="shared" ref="HG178" si="1264">HF178+HG176-HG177</f>
        <v>-34938.817495711832</v>
      </c>
      <c r="HH178" s="26">
        <f t="shared" ref="HH178" si="1265">HG178+HH176-HH177</f>
        <v>-34938.817495711832</v>
      </c>
      <c r="HI178" s="26">
        <f t="shared" ref="HI178" si="1266">HH178+HI176-HI177</f>
        <v>-34938.817495711832</v>
      </c>
      <c r="HJ178" s="26">
        <f t="shared" ref="HJ178" si="1267">HI178+HJ176-HJ177</f>
        <v>-34938.817495711832</v>
      </c>
      <c r="HK178" s="26">
        <f t="shared" ref="HK178" si="1268">HJ178+HK176-HK177</f>
        <v>-45911.561921097767</v>
      </c>
      <c r="HL178" s="26">
        <f t="shared" ref="HL178" si="1269">HK178+HL176-HL177</f>
        <v>-45911.561921097767</v>
      </c>
      <c r="HM178" s="26">
        <f t="shared" ref="HM178" si="1270">HL178+HM176-HM177</f>
        <v>-45911.561921097767</v>
      </c>
      <c r="HN178" s="26">
        <f t="shared" ref="HN178" si="1271">HM178+HN176-HN177</f>
        <v>-45911.561921097767</v>
      </c>
      <c r="HO178" s="26">
        <f t="shared" ref="HO178" si="1272">HN178+HO176-HO177</f>
        <v>-50153.757461406516</v>
      </c>
      <c r="HP178" s="26">
        <f t="shared" ref="HP178" si="1273">HO178+HP176-HP177</f>
        <v>-50153.757461406516</v>
      </c>
      <c r="HQ178" s="26">
        <f t="shared" ref="HQ178" si="1274">HP178+HQ176-HQ177</f>
        <v>-50153.757461406516</v>
      </c>
      <c r="HR178" s="26">
        <f t="shared" ref="HR178" si="1275">HQ178+HR176-HR177</f>
        <v>-50153.757461406516</v>
      </c>
      <c r="HS178" s="26">
        <f t="shared" ref="HS178" si="1276">HR178+HS176-HS177</f>
        <v>-54395.953001715265</v>
      </c>
      <c r="HT178" s="26">
        <f t="shared" ref="HT178" si="1277">HS178+HT176-HT177</f>
        <v>-54395.953001715265</v>
      </c>
      <c r="HU178" s="22">
        <f t="shared" ref="HU178" si="1278">COUNTIF(GZ178:HT178,"&lt;0")</f>
        <v>21</v>
      </c>
      <c r="HV178" s="25"/>
      <c r="HW178" t="str">
        <f>DIM_BILL[[#This Row],[Tipo]]</f>
        <v>MATERIAL DE EMPAQUE</v>
      </c>
    </row>
    <row r="179" spans="1:231" x14ac:dyDescent="0.3">
      <c r="A179" s="17" t="s">
        <v>490</v>
      </c>
      <c r="AM179">
        <v>1</v>
      </c>
      <c r="GP179">
        <v>1</v>
      </c>
      <c r="GR179" s="17" t="s">
        <v>491</v>
      </c>
      <c r="GS179" s="17">
        <v>2</v>
      </c>
      <c r="GT179" s="17" t="s">
        <v>1801</v>
      </c>
      <c r="GU179" s="17" t="s">
        <v>1800</v>
      </c>
      <c r="GV179" s="17">
        <f>SUMIF(FACT_A1[cve_prod],DIM_BILL[[#This Row],[CODIGO]],FACT_A1[Existencia])</f>
        <v>0</v>
      </c>
      <c r="GW179" s="18">
        <f>SUMIF(FACT_A2[cve_prod],DIM_BILL[[#This Row],[CODIGO]],FACT_A2[Existencia])</f>
        <v>3000</v>
      </c>
      <c r="GX179" s="17"/>
      <c r="GY179" s="16" t="s">
        <v>2220</v>
      </c>
      <c r="GZ179" s="15">
        <f>SUMIFS(POs[saldo],POs[cve_prod],DIM_BILL[[#This Row],[CODIGO]],POs[status],$GY179,POs[f_ent],GZ$1)</f>
        <v>0</v>
      </c>
      <c r="HA179" s="15">
        <f>SUMIFS(POs[saldo],POs[cve_prod],DIM_BILL[[#This Row],[CODIGO]],POs[status],$GY179,POs[f_ent],HA$1)</f>
        <v>0</v>
      </c>
      <c r="HB179" s="15">
        <f>SUMIFS(POs[saldo],POs[cve_prod],DIM_BILL[[#This Row],[CODIGO]],POs[status],$GY179,POs[f_ent],HB$1)</f>
        <v>0</v>
      </c>
      <c r="HC179" s="15">
        <f>SUMIFS(POs[saldo],POs[cve_prod],DIM_BILL[[#This Row],[CODIGO]],POs[status],$GY179,POs[f_ent],HC$1)</f>
        <v>0</v>
      </c>
      <c r="HD179" s="15">
        <f>SUMIFS(POs[saldo],POs[cve_prod],DIM_BILL[[#This Row],[CODIGO]],POs[status],$GY179,POs[f_ent],HD$1)</f>
        <v>0</v>
      </c>
      <c r="HE179" s="15">
        <f>SUMIFS(POs[saldo],POs[cve_prod],DIM_BILL[[#This Row],[CODIGO]],POs[status],$GY179,POs[f_ent],HE$1)</f>
        <v>0</v>
      </c>
      <c r="HF179" s="15">
        <f>SUMIFS(POs[saldo],POs[cve_prod],DIM_BILL[[#This Row],[CODIGO]],POs[status],$GY179,POs[Semana],WEEKNUM(HF$1))</f>
        <v>0</v>
      </c>
      <c r="HG179" s="15">
        <f>SUMIFS(POs[saldo],POs[cve_prod],DIM_BILL[[#This Row],[CODIGO]],POs[status],$GY179,POs[Semana],WEEKNUM(HG$1))</f>
        <v>0</v>
      </c>
      <c r="HH179" s="15">
        <f>SUMIFS(POs[saldo],POs[cve_prod],DIM_BILL[[#This Row],[CODIGO]],POs[status],$GY179,POs[Semana],WEEKNUM(HH$1))</f>
        <v>0</v>
      </c>
      <c r="HI179" s="15">
        <f>SUMIFS(POs[saldo],POs[cve_prod],DIM_BILL[[#This Row],[CODIGO]],POs[status],$GY179,POs[Semana],WEEKNUM(HI$1))</f>
        <v>0</v>
      </c>
      <c r="HJ179" s="15">
        <f>SUMIFS(POs[saldo],POs[cve_prod],DIM_BILL[[#This Row],[CODIGO]],POs[status],$GY179,POs[Semana],WEEKNUM(HJ$1))</f>
        <v>0</v>
      </c>
      <c r="HK179" s="15">
        <f>SUMIFS(POs[saldo],POs[cve_prod],DIM_BILL[[#This Row],[CODIGO]],POs[status],$GY179,POs[Semana],WEEKNUM(HK$1))</f>
        <v>0</v>
      </c>
      <c r="HL179" s="15">
        <f>SUMIFS(POs[saldo],POs[cve_prod],DIM_BILL[[#This Row],[CODIGO]],POs[status],$GY179,POs[Semana],WEEKNUM(HL$1))</f>
        <v>0</v>
      </c>
      <c r="HM179" s="15">
        <f>SUMIFS(POs[saldo],POs[cve_prod],DIM_BILL[[#This Row],[CODIGO]],POs[status],$GY179,POs[Semana],WEEKNUM(HM$1))</f>
        <v>0</v>
      </c>
      <c r="HN179" s="15">
        <f>SUMIFS(POs[saldo],POs[cve_prod],DIM_BILL[[#This Row],[CODIGO]],POs[status],$GY179,POs[Semana],WEEKNUM(HN$1))</f>
        <v>0</v>
      </c>
      <c r="HO179" s="15">
        <f>SUMIFS(POs[saldo],POs[cve_prod],DIM_BILL[[#This Row],[CODIGO]],POs[status],$GY179,POs[Semana],WEEKNUM(HO$1))</f>
        <v>0</v>
      </c>
      <c r="HP179" s="15">
        <f>SUMIFS(POs[saldo],POs[cve_prod],DIM_BILL[[#This Row],[CODIGO]],POs[status],$GY179,POs[Semana],WEEKNUM(HP$1))</f>
        <v>0</v>
      </c>
      <c r="HQ179" s="15">
        <f>SUMIFS(POs[saldo],POs[cve_prod],DIM_BILL[[#This Row],[CODIGO]],POs[status],$GY179,POs[Semana],WEEKNUM(HQ$1))</f>
        <v>0</v>
      </c>
      <c r="HR179" s="15">
        <f>SUMIFS(POs[saldo],POs[cve_prod],DIM_BILL[[#This Row],[CODIGO]],POs[status],$GY179,POs[Semana],WEEKNUM(HR$1))</f>
        <v>0</v>
      </c>
      <c r="HS179" s="15">
        <f>SUMIFS(POs[saldo],POs[cve_prod],DIM_BILL[[#This Row],[CODIGO]],POs[status],$GY179,POs[Semana],WEEKNUM(HS$1))</f>
        <v>0</v>
      </c>
      <c r="HT179" s="15">
        <f>SUMIFS(POs[saldo],POs[cve_prod],DIM_BILL[[#This Row],[CODIGO]],POs[status],$GY179,POs[Semana],WEEKNUM(HT$1))</f>
        <v>0</v>
      </c>
      <c r="HU179" s="22"/>
      <c r="HV179" s="25"/>
      <c r="HW179" t="str">
        <f>DIM_BILL[[#This Row],[Tipo]]</f>
        <v>MATERIAL DE EMPAQUE</v>
      </c>
    </row>
    <row r="180" spans="1:231" x14ac:dyDescent="0.3">
      <c r="A180" s="17" t="s">
        <v>490</v>
      </c>
      <c r="AM180">
        <v>1</v>
      </c>
      <c r="GP180">
        <v>1</v>
      </c>
      <c r="GR180" s="17" t="s">
        <v>491</v>
      </c>
      <c r="GS180" s="17">
        <v>2</v>
      </c>
      <c r="GT180" s="17" t="s">
        <v>1801</v>
      </c>
      <c r="GU180" s="17" t="s">
        <v>1800</v>
      </c>
      <c r="GV180" s="17">
        <f>SUMIF(FACT_A1[cve_prod],DIM_BILL[[#This Row],[CODIGO]],FACT_A1[Existencia])</f>
        <v>0</v>
      </c>
      <c r="GW180" s="18">
        <f>SUMIF(FACT_A2[cve_prod],DIM_BILL[[#This Row],[CODIGO]],FACT_A2[Existencia])</f>
        <v>3000</v>
      </c>
      <c r="GX180" s="17"/>
      <c r="GY180" s="16" t="s">
        <v>2221</v>
      </c>
      <c r="GZ180" s="24">
        <f>SUMPRODUCT($B180:$GQ180,INDEX(PLAN_PRODUCCION!$B$4:$GQ$24,COLUMN()-COLUMN($GZ$1)+1,0))</f>
        <v>0</v>
      </c>
      <c r="HA180" s="24">
        <f>SUMPRODUCT($B180:$GQ180,INDEX(PLAN_PRODUCCION!$B$4:$GQ$24,COLUMN()-COLUMN($GZ$1)+1,0))</f>
        <v>0</v>
      </c>
      <c r="HB180" s="24">
        <f>SUMPRODUCT($B180:$GQ180,INDEX(PLAN_PRODUCCION!$B$4:$GQ$24,COLUMN()-COLUMN($GZ$1)+1,0))</f>
        <v>0</v>
      </c>
      <c r="HC180" s="24">
        <f>SUMPRODUCT($B180:$GQ180,INDEX(PLAN_PRODUCCION!$B$4:$GQ$24,COLUMN()-COLUMN($GZ$1)+1,0))</f>
        <v>0</v>
      </c>
      <c r="HD180" s="24">
        <f>SUMPRODUCT($B180:$GQ180,INDEX(PLAN_PRODUCCION!$B$4:$GQ$24,COLUMN()-COLUMN($GZ$1)+1,0))</f>
        <v>0</v>
      </c>
      <c r="HE180" s="24">
        <f>SUMPRODUCT($B180:$GQ180,INDEX(PLAN_PRODUCCION!$B$4:$GQ$24,COLUMN()-COLUMN($GZ$1)+1,0))</f>
        <v>0</v>
      </c>
      <c r="HF180" s="24">
        <f>SUMPRODUCT($B180:$GQ180,INDEX(PLAN_PRODUCCION!$B$4:$GQ$24,COLUMN()-COLUMN($GZ$1)+1,0))</f>
        <v>0</v>
      </c>
      <c r="HG180" s="24">
        <f>SUMPRODUCT($B180:$GQ180,INDEX(PLAN_PRODUCCION!$B$4:$GQ$24,COLUMN()-COLUMN($GZ$1)+1,0))</f>
        <v>0</v>
      </c>
      <c r="HH180" s="24">
        <f>SUMPRODUCT($B180:$GQ180,INDEX(PLAN_PRODUCCION!$B$4:$GQ$24,COLUMN()-COLUMN($GZ$1)+1,0))</f>
        <v>0</v>
      </c>
      <c r="HI180" s="24">
        <f>SUMPRODUCT($B180:$GQ180,INDEX(PLAN_PRODUCCION!$B$4:$GQ$24,COLUMN()-COLUMN($GZ$1)+1,0))</f>
        <v>0</v>
      </c>
      <c r="HJ180" s="24">
        <f>SUMPRODUCT($B180:$GQ180,INDEX(PLAN_PRODUCCION!$B$4:$GQ$24,COLUMN()-COLUMN($GZ$1)+1,0))</f>
        <v>0</v>
      </c>
      <c r="HK180" s="24">
        <f>SUMPRODUCT($B180:$GQ180,INDEX(PLAN_PRODUCCION!$B$4:$GQ$24,COLUMN()-COLUMN($GZ$1)+1,0))</f>
        <v>0</v>
      </c>
      <c r="HL180" s="24">
        <f>SUMPRODUCT($B180:$GQ180,INDEX(PLAN_PRODUCCION!$B$4:$GQ$24,COLUMN()-COLUMN($GZ$1)+1,0))</f>
        <v>0</v>
      </c>
      <c r="HM180" s="24">
        <f>SUMPRODUCT($B180:$GQ180,INDEX(PLAN_PRODUCCION!$B$4:$GQ$24,COLUMN()-COLUMN($GZ$1)+1,0))</f>
        <v>0</v>
      </c>
      <c r="HN180" s="24">
        <f>SUMPRODUCT($B180:$GQ180,INDEX(PLAN_PRODUCCION!$B$4:$GQ$24,COLUMN()-COLUMN($GZ$1)+1,0))</f>
        <v>0</v>
      </c>
      <c r="HO180" s="24">
        <f>SUMPRODUCT($B180:$GQ180,INDEX(PLAN_PRODUCCION!$B$4:$GQ$24,COLUMN()-COLUMN($GZ$1)+1,0))</f>
        <v>0</v>
      </c>
      <c r="HP180" s="24">
        <f>SUMPRODUCT($B180:$GQ180,INDEX(PLAN_PRODUCCION!$B$4:$GQ$24,COLUMN()-COLUMN($GZ$1)+1,0))</f>
        <v>0</v>
      </c>
      <c r="HQ180" s="24">
        <f>SUMPRODUCT($B180:$GQ180,INDEX(PLAN_PRODUCCION!$B$4:$GQ$24,COLUMN()-COLUMN($GZ$1)+1,0))</f>
        <v>0</v>
      </c>
      <c r="HR180" s="24">
        <f>SUMPRODUCT($B180:$GQ180,INDEX(PLAN_PRODUCCION!$B$4:$GQ$24,COLUMN()-COLUMN($GZ$1)+1,0))</f>
        <v>0</v>
      </c>
      <c r="HS180" s="24">
        <f>SUMPRODUCT($B180:$GQ180,INDEX(PLAN_PRODUCCION!$B$4:$GQ$24,COLUMN()-COLUMN($GZ$1)+1,0))</f>
        <v>0</v>
      </c>
      <c r="HT180" s="24">
        <f>SUMPRODUCT($B180:$GQ180,INDEX(PLAN_PRODUCCION!$B$4:$GQ$24,COLUMN()-COLUMN($GZ$1)+1,0))</f>
        <v>0</v>
      </c>
      <c r="HU180" s="22"/>
      <c r="HV180" s="25"/>
      <c r="HW180" t="str">
        <f>DIM_BILL[[#This Row],[Tipo]]</f>
        <v>MATERIAL DE EMPAQUE</v>
      </c>
    </row>
    <row r="181" spans="1:231" x14ac:dyDescent="0.3">
      <c r="A181" s="18" t="s">
        <v>490</v>
      </c>
      <c r="AM181">
        <v>1</v>
      </c>
      <c r="GP181">
        <v>1</v>
      </c>
      <c r="GR181" s="18" t="s">
        <v>491</v>
      </c>
      <c r="GS181" s="18">
        <v>2</v>
      </c>
      <c r="GT181" s="18" t="s">
        <v>1801</v>
      </c>
      <c r="GU181" s="18" t="s">
        <v>1800</v>
      </c>
      <c r="GV181" s="18">
        <f>SUMIF(FACT_A1[cve_prod],DIM_BILL[[#This Row],[CODIGO]],FACT_A1[Existencia])</f>
        <v>0</v>
      </c>
      <c r="GW181" s="18">
        <f>SUMIF(FACT_A2[cve_prod],DIM_BILL[[#This Row],[CODIGO]],FACT_A2[Existencia])</f>
        <v>3000</v>
      </c>
      <c r="GX181" s="18"/>
      <c r="GY181" s="16" t="s">
        <v>2222</v>
      </c>
      <c r="GZ181" s="26">
        <f t="shared" ref="GZ181" si="1279">GV181+GW181+GX181+GZ179-GZ180</f>
        <v>3000</v>
      </c>
      <c r="HA181" s="26">
        <f t="shared" ref="HA181" si="1280">GZ181+HA179-HA180</f>
        <v>3000</v>
      </c>
      <c r="HB181" s="26">
        <f t="shared" ref="HB181" si="1281">HA181+HB179-HB180</f>
        <v>3000</v>
      </c>
      <c r="HC181" s="26">
        <f t="shared" ref="HC181" si="1282">HB181+HC179-HC180</f>
        <v>3000</v>
      </c>
      <c r="HD181" s="26">
        <f t="shared" ref="HD181" si="1283">HC181+HD179-HD180</f>
        <v>3000</v>
      </c>
      <c r="HE181" s="26">
        <f t="shared" ref="HE181" si="1284">HD181+HE179-HE180</f>
        <v>3000</v>
      </c>
      <c r="HF181" s="26">
        <f t="shared" ref="HF181" si="1285">HE181+HF179-HF180</f>
        <v>3000</v>
      </c>
      <c r="HG181" s="26">
        <f t="shared" ref="HG181" si="1286">HF181+HG179-HG180</f>
        <v>3000</v>
      </c>
      <c r="HH181" s="26">
        <f t="shared" ref="HH181" si="1287">HG181+HH179-HH180</f>
        <v>3000</v>
      </c>
      <c r="HI181" s="26">
        <f t="shared" ref="HI181" si="1288">HH181+HI179-HI180</f>
        <v>3000</v>
      </c>
      <c r="HJ181" s="26">
        <f t="shared" ref="HJ181" si="1289">HI181+HJ179-HJ180</f>
        <v>3000</v>
      </c>
      <c r="HK181" s="26">
        <f t="shared" ref="HK181" si="1290">HJ181+HK179-HK180</f>
        <v>3000</v>
      </c>
      <c r="HL181" s="26">
        <f t="shared" ref="HL181" si="1291">HK181+HL179-HL180</f>
        <v>3000</v>
      </c>
      <c r="HM181" s="26">
        <f t="shared" ref="HM181" si="1292">HL181+HM179-HM180</f>
        <v>3000</v>
      </c>
      <c r="HN181" s="26">
        <f t="shared" ref="HN181" si="1293">HM181+HN179-HN180</f>
        <v>3000</v>
      </c>
      <c r="HO181" s="26">
        <f t="shared" ref="HO181" si="1294">HN181+HO179-HO180</f>
        <v>3000</v>
      </c>
      <c r="HP181" s="26">
        <f t="shared" ref="HP181" si="1295">HO181+HP179-HP180</f>
        <v>3000</v>
      </c>
      <c r="HQ181" s="26">
        <f t="shared" ref="HQ181" si="1296">HP181+HQ179-HQ180</f>
        <v>3000</v>
      </c>
      <c r="HR181" s="26">
        <f t="shared" ref="HR181" si="1297">HQ181+HR179-HR180</f>
        <v>3000</v>
      </c>
      <c r="HS181" s="26">
        <f t="shared" ref="HS181" si="1298">HR181+HS179-HS180</f>
        <v>3000</v>
      </c>
      <c r="HT181" s="26">
        <f t="shared" ref="HT181" si="1299">HS181+HT179-HT180</f>
        <v>3000</v>
      </c>
      <c r="HU181" s="22">
        <f t="shared" ref="HU181" si="1300">COUNTIF(GZ181:HT181,"&lt;0")</f>
        <v>0</v>
      </c>
      <c r="HV181" s="25"/>
      <c r="HW181" t="str">
        <f>DIM_BILL[[#This Row],[Tipo]]</f>
        <v>MATERIAL DE EMPAQUE</v>
      </c>
    </row>
    <row r="182" spans="1:231" x14ac:dyDescent="0.3">
      <c r="A182" s="17" t="s">
        <v>1151</v>
      </c>
      <c r="DG182">
        <v>1.03</v>
      </c>
      <c r="GR182" s="17" t="s">
        <v>1152</v>
      </c>
      <c r="GS182" s="17">
        <v>4</v>
      </c>
      <c r="GT182" s="17" t="s">
        <v>1811</v>
      </c>
      <c r="GU182" s="17" t="s">
        <v>1800</v>
      </c>
      <c r="GV182" s="17">
        <f>SUMIF(FACT_A1[cve_prod],DIM_BILL[[#This Row],[CODIGO]],FACT_A1[Existencia])</f>
        <v>0</v>
      </c>
      <c r="GW182" s="18">
        <f>SUMIF(FACT_A2[cve_prod],DIM_BILL[[#This Row],[CODIGO]],FACT_A2[Existencia])</f>
        <v>500</v>
      </c>
      <c r="GX182" s="17"/>
      <c r="GY182" s="16" t="s">
        <v>2220</v>
      </c>
      <c r="GZ182" s="15">
        <f>SUMIFS(POs[saldo],POs[cve_prod],DIM_BILL[[#This Row],[CODIGO]],POs[status],$GY182,POs[f_ent],GZ$1)</f>
        <v>0</v>
      </c>
      <c r="HA182" s="15">
        <f>SUMIFS(POs[saldo],POs[cve_prod],DIM_BILL[[#This Row],[CODIGO]],POs[status],$GY182,POs[f_ent],HA$1)</f>
        <v>0</v>
      </c>
      <c r="HB182" s="15">
        <f>SUMIFS(POs[saldo],POs[cve_prod],DIM_BILL[[#This Row],[CODIGO]],POs[status],$GY182,POs[f_ent],HB$1)</f>
        <v>0</v>
      </c>
      <c r="HC182" s="15">
        <f>SUMIFS(POs[saldo],POs[cve_prod],DIM_BILL[[#This Row],[CODIGO]],POs[status],$GY182,POs[f_ent],HC$1)</f>
        <v>0</v>
      </c>
      <c r="HD182" s="15">
        <f>SUMIFS(POs[saldo],POs[cve_prod],DIM_BILL[[#This Row],[CODIGO]],POs[status],$GY182,POs[f_ent],HD$1)</f>
        <v>0</v>
      </c>
      <c r="HE182" s="15">
        <f>SUMIFS(POs[saldo],POs[cve_prod],DIM_BILL[[#This Row],[CODIGO]],POs[status],$GY182,POs[f_ent],HE$1)</f>
        <v>0</v>
      </c>
      <c r="HF182" s="15">
        <f>SUMIFS(POs[saldo],POs[cve_prod],DIM_BILL[[#This Row],[CODIGO]],POs[status],$GY182,POs[Semana],WEEKNUM(HF$1))</f>
        <v>0</v>
      </c>
      <c r="HG182" s="15">
        <f>SUMIFS(POs[saldo],POs[cve_prod],DIM_BILL[[#This Row],[CODIGO]],POs[status],$GY182,POs[Semana],WEEKNUM(HG$1))</f>
        <v>0</v>
      </c>
      <c r="HH182" s="15">
        <f>SUMIFS(POs[saldo],POs[cve_prod],DIM_BILL[[#This Row],[CODIGO]],POs[status],$GY182,POs[Semana],WEEKNUM(HH$1))</f>
        <v>0</v>
      </c>
      <c r="HI182" s="15">
        <f>SUMIFS(POs[saldo],POs[cve_prod],DIM_BILL[[#This Row],[CODIGO]],POs[status],$GY182,POs[Semana],WEEKNUM(HI$1))</f>
        <v>0</v>
      </c>
      <c r="HJ182" s="15">
        <f>SUMIFS(POs[saldo],POs[cve_prod],DIM_BILL[[#This Row],[CODIGO]],POs[status],$GY182,POs[Semana],WEEKNUM(HJ$1))</f>
        <v>0</v>
      </c>
      <c r="HK182" s="15">
        <f>SUMIFS(POs[saldo],POs[cve_prod],DIM_BILL[[#This Row],[CODIGO]],POs[status],$GY182,POs[Semana],WEEKNUM(HK$1))</f>
        <v>0</v>
      </c>
      <c r="HL182" s="15">
        <f>SUMIFS(POs[saldo],POs[cve_prod],DIM_BILL[[#This Row],[CODIGO]],POs[status],$GY182,POs[Semana],WEEKNUM(HL$1))</f>
        <v>0</v>
      </c>
      <c r="HM182" s="15">
        <f>SUMIFS(POs[saldo],POs[cve_prod],DIM_BILL[[#This Row],[CODIGO]],POs[status],$GY182,POs[Semana],WEEKNUM(HM$1))</f>
        <v>0</v>
      </c>
      <c r="HN182" s="15">
        <f>SUMIFS(POs[saldo],POs[cve_prod],DIM_BILL[[#This Row],[CODIGO]],POs[status],$GY182,POs[Semana],WEEKNUM(HN$1))</f>
        <v>0</v>
      </c>
      <c r="HO182" s="15">
        <f>SUMIFS(POs[saldo],POs[cve_prod],DIM_BILL[[#This Row],[CODIGO]],POs[status],$GY182,POs[Semana],WEEKNUM(HO$1))</f>
        <v>0</v>
      </c>
      <c r="HP182" s="15">
        <f>SUMIFS(POs[saldo],POs[cve_prod],DIM_BILL[[#This Row],[CODIGO]],POs[status],$GY182,POs[Semana],WEEKNUM(HP$1))</f>
        <v>0</v>
      </c>
      <c r="HQ182" s="15">
        <f>SUMIFS(POs[saldo],POs[cve_prod],DIM_BILL[[#This Row],[CODIGO]],POs[status],$GY182,POs[Semana],WEEKNUM(HQ$1))</f>
        <v>0</v>
      </c>
      <c r="HR182" s="15">
        <f>SUMIFS(POs[saldo],POs[cve_prod],DIM_BILL[[#This Row],[CODIGO]],POs[status],$GY182,POs[Semana],WEEKNUM(HR$1))</f>
        <v>0</v>
      </c>
      <c r="HS182" s="15">
        <f>SUMIFS(POs[saldo],POs[cve_prod],DIM_BILL[[#This Row],[CODIGO]],POs[status],$GY182,POs[Semana],WEEKNUM(HS$1))</f>
        <v>0</v>
      </c>
      <c r="HT182" s="15">
        <f>SUMIFS(POs[saldo],POs[cve_prod],DIM_BILL[[#This Row],[CODIGO]],POs[status],$GY182,POs[Semana],WEEKNUM(HT$1))</f>
        <v>0</v>
      </c>
      <c r="HU182" s="22"/>
      <c r="HV182" s="25"/>
      <c r="HW182" t="str">
        <f>DIM_BILL[[#This Row],[Tipo]]</f>
        <v>MATERIAL DE EMPAQUE</v>
      </c>
    </row>
    <row r="183" spans="1:231" x14ac:dyDescent="0.3">
      <c r="A183" s="17" t="s">
        <v>1151</v>
      </c>
      <c r="DG183">
        <v>1.03</v>
      </c>
      <c r="GR183" s="17" t="s">
        <v>1152</v>
      </c>
      <c r="GS183" s="17">
        <v>4</v>
      </c>
      <c r="GT183" s="17" t="s">
        <v>1811</v>
      </c>
      <c r="GU183" s="17" t="s">
        <v>1800</v>
      </c>
      <c r="GV183" s="17">
        <f>SUMIF(FACT_A1[cve_prod],DIM_BILL[[#This Row],[CODIGO]],FACT_A1[Existencia])</f>
        <v>0</v>
      </c>
      <c r="GW183" s="18">
        <f>SUMIF(FACT_A2[cve_prod],DIM_BILL[[#This Row],[CODIGO]],FACT_A2[Existencia])</f>
        <v>500</v>
      </c>
      <c r="GX183" s="17"/>
      <c r="GY183" s="16" t="s">
        <v>2221</v>
      </c>
      <c r="GZ183" s="24">
        <f>SUMPRODUCT($B183:$GQ183,INDEX(PLAN_PRODUCCION!$B$4:$GQ$24,COLUMN()-COLUMN($GZ$1)+1,0))</f>
        <v>46.35</v>
      </c>
      <c r="HA183" s="24">
        <f>SUMPRODUCT($B183:$GQ183,INDEX(PLAN_PRODUCCION!$B$4:$GQ$24,COLUMN()-COLUMN($GZ$1)+1,0))</f>
        <v>0</v>
      </c>
      <c r="HB183" s="24">
        <f>SUMPRODUCT($B183:$GQ183,INDEX(PLAN_PRODUCCION!$B$4:$GQ$24,COLUMN()-COLUMN($GZ$1)+1,0))</f>
        <v>0</v>
      </c>
      <c r="HC183" s="24">
        <f>SUMPRODUCT($B183:$GQ183,INDEX(PLAN_PRODUCCION!$B$4:$GQ$24,COLUMN()-COLUMN($GZ$1)+1,0))</f>
        <v>0</v>
      </c>
      <c r="HD183" s="24">
        <f>SUMPRODUCT($B183:$GQ183,INDEX(PLAN_PRODUCCION!$B$4:$GQ$24,COLUMN()-COLUMN($GZ$1)+1,0))</f>
        <v>0</v>
      </c>
      <c r="HE183" s="24">
        <f>SUMPRODUCT($B183:$GQ183,INDEX(PLAN_PRODUCCION!$B$4:$GQ$24,COLUMN()-COLUMN($GZ$1)+1,0))</f>
        <v>0</v>
      </c>
      <c r="HF183" s="24">
        <f>SUMPRODUCT($B183:$GQ183,INDEX(PLAN_PRODUCCION!$B$4:$GQ$24,COLUMN()-COLUMN($GZ$1)+1,0))</f>
        <v>0</v>
      </c>
      <c r="HG183" s="24">
        <f>SUMPRODUCT($B183:$GQ183,INDEX(PLAN_PRODUCCION!$B$4:$GQ$24,COLUMN()-COLUMN($GZ$1)+1,0))</f>
        <v>0</v>
      </c>
      <c r="HH183" s="24">
        <f>SUMPRODUCT($B183:$GQ183,INDEX(PLAN_PRODUCCION!$B$4:$GQ$24,COLUMN()-COLUMN($GZ$1)+1,0))</f>
        <v>0</v>
      </c>
      <c r="HI183" s="24">
        <f>SUMPRODUCT($B183:$GQ183,INDEX(PLAN_PRODUCCION!$B$4:$GQ$24,COLUMN()-COLUMN($GZ$1)+1,0))</f>
        <v>0</v>
      </c>
      <c r="HJ183" s="24">
        <f>SUMPRODUCT($B183:$GQ183,INDEX(PLAN_PRODUCCION!$B$4:$GQ$24,COLUMN()-COLUMN($GZ$1)+1,0))</f>
        <v>0</v>
      </c>
      <c r="HK183" s="24">
        <f>SUMPRODUCT($B183:$GQ183,INDEX(PLAN_PRODUCCION!$B$4:$GQ$24,COLUMN()-COLUMN($GZ$1)+1,0))</f>
        <v>0</v>
      </c>
      <c r="HL183" s="24">
        <f>SUMPRODUCT($B183:$GQ183,INDEX(PLAN_PRODUCCION!$B$4:$GQ$24,COLUMN()-COLUMN($GZ$1)+1,0))</f>
        <v>0</v>
      </c>
      <c r="HM183" s="24">
        <f>SUMPRODUCT($B183:$GQ183,INDEX(PLAN_PRODUCCION!$B$4:$GQ$24,COLUMN()-COLUMN($GZ$1)+1,0))</f>
        <v>0</v>
      </c>
      <c r="HN183" s="24">
        <f>SUMPRODUCT($B183:$GQ183,INDEX(PLAN_PRODUCCION!$B$4:$GQ$24,COLUMN()-COLUMN($GZ$1)+1,0))</f>
        <v>0</v>
      </c>
      <c r="HO183" s="24">
        <f>SUMPRODUCT($B183:$GQ183,INDEX(PLAN_PRODUCCION!$B$4:$GQ$24,COLUMN()-COLUMN($GZ$1)+1,0))</f>
        <v>0</v>
      </c>
      <c r="HP183" s="24">
        <f>SUMPRODUCT($B183:$GQ183,INDEX(PLAN_PRODUCCION!$B$4:$GQ$24,COLUMN()-COLUMN($GZ$1)+1,0))</f>
        <v>0</v>
      </c>
      <c r="HQ183" s="24">
        <f>SUMPRODUCT($B183:$GQ183,INDEX(PLAN_PRODUCCION!$B$4:$GQ$24,COLUMN()-COLUMN($GZ$1)+1,0))</f>
        <v>0</v>
      </c>
      <c r="HR183" s="24">
        <f>SUMPRODUCT($B183:$GQ183,INDEX(PLAN_PRODUCCION!$B$4:$GQ$24,COLUMN()-COLUMN($GZ$1)+1,0))</f>
        <v>0</v>
      </c>
      <c r="HS183" s="24">
        <f>SUMPRODUCT($B183:$GQ183,INDEX(PLAN_PRODUCCION!$B$4:$GQ$24,COLUMN()-COLUMN($GZ$1)+1,0))</f>
        <v>0</v>
      </c>
      <c r="HT183" s="24">
        <f>SUMPRODUCT($B183:$GQ183,INDEX(PLAN_PRODUCCION!$B$4:$GQ$24,COLUMN()-COLUMN($GZ$1)+1,0))</f>
        <v>0</v>
      </c>
      <c r="HU183" s="22"/>
      <c r="HV183" s="25"/>
      <c r="HW183" t="str">
        <f>DIM_BILL[[#This Row],[Tipo]]</f>
        <v>MATERIAL DE EMPAQUE</v>
      </c>
    </row>
    <row r="184" spans="1:231" x14ac:dyDescent="0.3">
      <c r="A184" s="18" t="s">
        <v>1151</v>
      </c>
      <c r="DG184">
        <v>1.03</v>
      </c>
      <c r="GR184" s="18" t="s">
        <v>1152</v>
      </c>
      <c r="GS184" s="18">
        <v>4</v>
      </c>
      <c r="GT184" s="18" t="s">
        <v>1811</v>
      </c>
      <c r="GU184" s="18" t="s">
        <v>1800</v>
      </c>
      <c r="GV184" s="18">
        <f>SUMIF(FACT_A1[cve_prod],DIM_BILL[[#This Row],[CODIGO]],FACT_A1[Existencia])</f>
        <v>0</v>
      </c>
      <c r="GW184" s="18">
        <f>SUMIF(FACT_A2[cve_prod],DIM_BILL[[#This Row],[CODIGO]],FACT_A2[Existencia])</f>
        <v>500</v>
      </c>
      <c r="GX184" s="18"/>
      <c r="GY184" s="16" t="s">
        <v>2222</v>
      </c>
      <c r="GZ184" s="26">
        <f t="shared" ref="GZ184" si="1301">GV184+GW184+GX184+GZ182-GZ183</f>
        <v>453.65</v>
      </c>
      <c r="HA184" s="26">
        <f t="shared" ref="HA184" si="1302">GZ184+HA182-HA183</f>
        <v>453.65</v>
      </c>
      <c r="HB184" s="26">
        <f t="shared" ref="HB184" si="1303">HA184+HB182-HB183</f>
        <v>453.65</v>
      </c>
      <c r="HC184" s="26">
        <f t="shared" ref="HC184" si="1304">HB184+HC182-HC183</f>
        <v>453.65</v>
      </c>
      <c r="HD184" s="26">
        <f t="shared" ref="HD184" si="1305">HC184+HD182-HD183</f>
        <v>453.65</v>
      </c>
      <c r="HE184" s="26">
        <f t="shared" ref="HE184" si="1306">HD184+HE182-HE183</f>
        <v>453.65</v>
      </c>
      <c r="HF184" s="26">
        <f t="shared" ref="HF184" si="1307">HE184+HF182-HF183</f>
        <v>453.65</v>
      </c>
      <c r="HG184" s="26">
        <f t="shared" ref="HG184" si="1308">HF184+HG182-HG183</f>
        <v>453.65</v>
      </c>
      <c r="HH184" s="26">
        <f t="shared" ref="HH184" si="1309">HG184+HH182-HH183</f>
        <v>453.65</v>
      </c>
      <c r="HI184" s="26">
        <f t="shared" ref="HI184" si="1310">HH184+HI182-HI183</f>
        <v>453.65</v>
      </c>
      <c r="HJ184" s="26">
        <f t="shared" ref="HJ184" si="1311">HI184+HJ182-HJ183</f>
        <v>453.65</v>
      </c>
      <c r="HK184" s="26">
        <f t="shared" ref="HK184" si="1312">HJ184+HK182-HK183</f>
        <v>453.65</v>
      </c>
      <c r="HL184" s="26">
        <f t="shared" ref="HL184" si="1313">HK184+HL182-HL183</f>
        <v>453.65</v>
      </c>
      <c r="HM184" s="26">
        <f t="shared" ref="HM184" si="1314">HL184+HM182-HM183</f>
        <v>453.65</v>
      </c>
      <c r="HN184" s="26">
        <f t="shared" ref="HN184" si="1315">HM184+HN182-HN183</f>
        <v>453.65</v>
      </c>
      <c r="HO184" s="26">
        <f t="shared" ref="HO184" si="1316">HN184+HO182-HO183</f>
        <v>453.65</v>
      </c>
      <c r="HP184" s="26">
        <f t="shared" ref="HP184" si="1317">HO184+HP182-HP183</f>
        <v>453.65</v>
      </c>
      <c r="HQ184" s="26">
        <f t="shared" ref="HQ184" si="1318">HP184+HQ182-HQ183</f>
        <v>453.65</v>
      </c>
      <c r="HR184" s="26">
        <f t="shared" ref="HR184" si="1319">HQ184+HR182-HR183</f>
        <v>453.65</v>
      </c>
      <c r="HS184" s="26">
        <f t="shared" ref="HS184" si="1320">HR184+HS182-HS183</f>
        <v>453.65</v>
      </c>
      <c r="HT184" s="26">
        <f t="shared" ref="HT184" si="1321">HS184+HT182-HT183</f>
        <v>453.65</v>
      </c>
      <c r="HU184" s="22">
        <f t="shared" ref="HU184" si="1322">COUNTIF(GZ184:HT184,"&lt;0")</f>
        <v>0</v>
      </c>
      <c r="HV184" s="25"/>
      <c r="HW184" t="str">
        <f>DIM_BILL[[#This Row],[Tipo]]</f>
        <v>MATERIAL DE EMPAQUE</v>
      </c>
    </row>
    <row r="185" spans="1:231" x14ac:dyDescent="0.3">
      <c r="A185" s="17" t="s">
        <v>1497</v>
      </c>
      <c r="EZ185">
        <v>1.03</v>
      </c>
      <c r="GR185" s="17" t="s">
        <v>1498</v>
      </c>
      <c r="GS185" s="17">
        <v>4</v>
      </c>
      <c r="GT185" s="17" t="s">
        <v>1811</v>
      </c>
      <c r="GU185" s="17" t="s">
        <v>1800</v>
      </c>
      <c r="GV185" s="17">
        <f>SUMIF(FACT_A1[cve_prod],DIM_BILL[[#This Row],[CODIGO]],FACT_A1[Existencia])</f>
        <v>0</v>
      </c>
      <c r="GW185" s="18">
        <f>SUMIF(FACT_A2[cve_prod],DIM_BILL[[#This Row],[CODIGO]],FACT_A2[Existencia])</f>
        <v>2130</v>
      </c>
      <c r="GX185" s="17"/>
      <c r="GY185" s="16" t="s">
        <v>2220</v>
      </c>
      <c r="GZ185" s="15">
        <f>SUMIFS(POs[saldo],POs[cve_prod],DIM_BILL[[#This Row],[CODIGO]],POs[status],$GY185,POs[f_ent],GZ$1)</f>
        <v>0</v>
      </c>
      <c r="HA185" s="15">
        <f>SUMIFS(POs[saldo],POs[cve_prod],DIM_BILL[[#This Row],[CODIGO]],POs[status],$GY185,POs[f_ent],HA$1)</f>
        <v>0</v>
      </c>
      <c r="HB185" s="15">
        <f>SUMIFS(POs[saldo],POs[cve_prod],DIM_BILL[[#This Row],[CODIGO]],POs[status],$GY185,POs[f_ent],HB$1)</f>
        <v>0</v>
      </c>
      <c r="HC185" s="15">
        <f>SUMIFS(POs[saldo],POs[cve_prod],DIM_BILL[[#This Row],[CODIGO]],POs[status],$GY185,POs[f_ent],HC$1)</f>
        <v>0</v>
      </c>
      <c r="HD185" s="15">
        <f>SUMIFS(POs[saldo],POs[cve_prod],DIM_BILL[[#This Row],[CODIGO]],POs[status],$GY185,POs[f_ent],HD$1)</f>
        <v>0</v>
      </c>
      <c r="HE185" s="15">
        <f>SUMIFS(POs[saldo],POs[cve_prod],DIM_BILL[[#This Row],[CODIGO]],POs[status],$GY185,POs[f_ent],HE$1)</f>
        <v>0</v>
      </c>
      <c r="HF185" s="15">
        <f>SUMIFS(POs[saldo],POs[cve_prod],DIM_BILL[[#This Row],[CODIGO]],POs[status],$GY185,POs[Semana],WEEKNUM(HF$1))</f>
        <v>0</v>
      </c>
      <c r="HG185" s="15">
        <f>SUMIFS(POs[saldo],POs[cve_prod],DIM_BILL[[#This Row],[CODIGO]],POs[status],$GY185,POs[Semana],WEEKNUM(HG$1))</f>
        <v>0</v>
      </c>
      <c r="HH185" s="15">
        <f>SUMIFS(POs[saldo],POs[cve_prod],DIM_BILL[[#This Row],[CODIGO]],POs[status],$GY185,POs[Semana],WEEKNUM(HH$1))</f>
        <v>0</v>
      </c>
      <c r="HI185" s="15">
        <f>SUMIFS(POs[saldo],POs[cve_prod],DIM_BILL[[#This Row],[CODIGO]],POs[status],$GY185,POs[Semana],WEEKNUM(HI$1))</f>
        <v>0</v>
      </c>
      <c r="HJ185" s="15">
        <f>SUMIFS(POs[saldo],POs[cve_prod],DIM_BILL[[#This Row],[CODIGO]],POs[status],$GY185,POs[Semana],WEEKNUM(HJ$1))</f>
        <v>0</v>
      </c>
      <c r="HK185" s="15">
        <f>SUMIFS(POs[saldo],POs[cve_prod],DIM_BILL[[#This Row],[CODIGO]],POs[status],$GY185,POs[Semana],WEEKNUM(HK$1))</f>
        <v>0</v>
      </c>
      <c r="HL185" s="15">
        <f>SUMIFS(POs[saldo],POs[cve_prod],DIM_BILL[[#This Row],[CODIGO]],POs[status],$GY185,POs[Semana],WEEKNUM(HL$1))</f>
        <v>0</v>
      </c>
      <c r="HM185" s="15">
        <f>SUMIFS(POs[saldo],POs[cve_prod],DIM_BILL[[#This Row],[CODIGO]],POs[status],$GY185,POs[Semana],WEEKNUM(HM$1))</f>
        <v>0</v>
      </c>
      <c r="HN185" s="15">
        <f>SUMIFS(POs[saldo],POs[cve_prod],DIM_BILL[[#This Row],[CODIGO]],POs[status],$GY185,POs[Semana],WEEKNUM(HN$1))</f>
        <v>0</v>
      </c>
      <c r="HO185" s="15">
        <f>SUMIFS(POs[saldo],POs[cve_prod],DIM_BILL[[#This Row],[CODIGO]],POs[status],$GY185,POs[Semana],WEEKNUM(HO$1))</f>
        <v>0</v>
      </c>
      <c r="HP185" s="15">
        <f>SUMIFS(POs[saldo],POs[cve_prod],DIM_BILL[[#This Row],[CODIGO]],POs[status],$GY185,POs[Semana],WEEKNUM(HP$1))</f>
        <v>0</v>
      </c>
      <c r="HQ185" s="15">
        <f>SUMIFS(POs[saldo],POs[cve_prod],DIM_BILL[[#This Row],[CODIGO]],POs[status],$GY185,POs[Semana],WEEKNUM(HQ$1))</f>
        <v>0</v>
      </c>
      <c r="HR185" s="15">
        <f>SUMIFS(POs[saldo],POs[cve_prod],DIM_BILL[[#This Row],[CODIGO]],POs[status],$GY185,POs[Semana],WEEKNUM(HR$1))</f>
        <v>0</v>
      </c>
      <c r="HS185" s="15">
        <f>SUMIFS(POs[saldo],POs[cve_prod],DIM_BILL[[#This Row],[CODIGO]],POs[status],$GY185,POs[Semana],WEEKNUM(HS$1))</f>
        <v>0</v>
      </c>
      <c r="HT185" s="15">
        <f>SUMIFS(POs[saldo],POs[cve_prod],DIM_BILL[[#This Row],[CODIGO]],POs[status],$GY185,POs[Semana],WEEKNUM(HT$1))</f>
        <v>0</v>
      </c>
      <c r="HU185" s="22"/>
      <c r="HV185" s="25"/>
      <c r="HW185" t="str">
        <f>DIM_BILL[[#This Row],[Tipo]]</f>
        <v>MATERIAL DE EMPAQUE</v>
      </c>
    </row>
    <row r="186" spans="1:231" x14ac:dyDescent="0.3">
      <c r="A186" s="17" t="s">
        <v>1497</v>
      </c>
      <c r="EZ186">
        <v>1.03</v>
      </c>
      <c r="GR186" s="17" t="s">
        <v>1498</v>
      </c>
      <c r="GS186" s="17">
        <v>4</v>
      </c>
      <c r="GT186" s="17" t="s">
        <v>1811</v>
      </c>
      <c r="GU186" s="17" t="s">
        <v>1800</v>
      </c>
      <c r="GV186" s="17">
        <f>SUMIF(FACT_A1[cve_prod],DIM_BILL[[#This Row],[CODIGO]],FACT_A1[Existencia])</f>
        <v>0</v>
      </c>
      <c r="GW186" s="18">
        <f>SUMIF(FACT_A2[cve_prod],DIM_BILL[[#This Row],[CODIGO]],FACT_A2[Existencia])</f>
        <v>2130</v>
      </c>
      <c r="GX186" s="17"/>
      <c r="GY186" s="16" t="s">
        <v>2221</v>
      </c>
      <c r="GZ186" s="24">
        <f>SUMPRODUCT($B186:$GQ186,INDEX(PLAN_PRODUCCION!$B$4:$GQ$24,COLUMN()-COLUMN($GZ$1)+1,0))</f>
        <v>502.64</v>
      </c>
      <c r="HA186" s="24">
        <f>SUMPRODUCT($B186:$GQ186,INDEX(PLAN_PRODUCCION!$B$4:$GQ$24,COLUMN()-COLUMN($GZ$1)+1,0))</f>
        <v>0</v>
      </c>
      <c r="HB186" s="24">
        <f>SUMPRODUCT($B186:$GQ186,INDEX(PLAN_PRODUCCION!$B$4:$GQ$24,COLUMN()-COLUMN($GZ$1)+1,0))</f>
        <v>0</v>
      </c>
      <c r="HC186" s="24">
        <f>SUMPRODUCT($B186:$GQ186,INDEX(PLAN_PRODUCCION!$B$4:$GQ$24,COLUMN()-COLUMN($GZ$1)+1,0))</f>
        <v>0</v>
      </c>
      <c r="HD186" s="24">
        <f>SUMPRODUCT($B186:$GQ186,INDEX(PLAN_PRODUCCION!$B$4:$GQ$24,COLUMN()-COLUMN($GZ$1)+1,0))</f>
        <v>0</v>
      </c>
      <c r="HE186" s="24">
        <f>SUMPRODUCT($B186:$GQ186,INDEX(PLAN_PRODUCCION!$B$4:$GQ$24,COLUMN()-COLUMN($GZ$1)+1,0))</f>
        <v>0</v>
      </c>
      <c r="HF186" s="24">
        <f>SUMPRODUCT($B186:$GQ186,INDEX(PLAN_PRODUCCION!$B$4:$GQ$24,COLUMN()-COLUMN($GZ$1)+1,0))</f>
        <v>0</v>
      </c>
      <c r="HG186" s="24">
        <f>SUMPRODUCT($B186:$GQ186,INDEX(PLAN_PRODUCCION!$B$4:$GQ$24,COLUMN()-COLUMN($GZ$1)+1,0))</f>
        <v>0</v>
      </c>
      <c r="HH186" s="24">
        <f>SUMPRODUCT($B186:$GQ186,INDEX(PLAN_PRODUCCION!$B$4:$GQ$24,COLUMN()-COLUMN($GZ$1)+1,0))</f>
        <v>0</v>
      </c>
      <c r="HI186" s="24">
        <f>SUMPRODUCT($B186:$GQ186,INDEX(PLAN_PRODUCCION!$B$4:$GQ$24,COLUMN()-COLUMN($GZ$1)+1,0))</f>
        <v>0</v>
      </c>
      <c r="HJ186" s="24">
        <f>SUMPRODUCT($B186:$GQ186,INDEX(PLAN_PRODUCCION!$B$4:$GQ$24,COLUMN()-COLUMN($GZ$1)+1,0))</f>
        <v>0</v>
      </c>
      <c r="HK186" s="24">
        <f>SUMPRODUCT($B186:$GQ186,INDEX(PLAN_PRODUCCION!$B$4:$GQ$24,COLUMN()-COLUMN($GZ$1)+1,0))</f>
        <v>0</v>
      </c>
      <c r="HL186" s="24">
        <f>SUMPRODUCT($B186:$GQ186,INDEX(PLAN_PRODUCCION!$B$4:$GQ$24,COLUMN()-COLUMN($GZ$1)+1,0))</f>
        <v>0</v>
      </c>
      <c r="HM186" s="24">
        <f>SUMPRODUCT($B186:$GQ186,INDEX(PLAN_PRODUCCION!$B$4:$GQ$24,COLUMN()-COLUMN($GZ$1)+1,0))</f>
        <v>0</v>
      </c>
      <c r="HN186" s="24">
        <f>SUMPRODUCT($B186:$GQ186,INDEX(PLAN_PRODUCCION!$B$4:$GQ$24,COLUMN()-COLUMN($GZ$1)+1,0))</f>
        <v>0</v>
      </c>
      <c r="HO186" s="24">
        <f>SUMPRODUCT($B186:$GQ186,INDEX(PLAN_PRODUCCION!$B$4:$GQ$24,COLUMN()-COLUMN($GZ$1)+1,0))</f>
        <v>0</v>
      </c>
      <c r="HP186" s="24">
        <f>SUMPRODUCT($B186:$GQ186,INDEX(PLAN_PRODUCCION!$B$4:$GQ$24,COLUMN()-COLUMN($GZ$1)+1,0))</f>
        <v>0</v>
      </c>
      <c r="HQ186" s="24">
        <f>SUMPRODUCT($B186:$GQ186,INDEX(PLAN_PRODUCCION!$B$4:$GQ$24,COLUMN()-COLUMN($GZ$1)+1,0))</f>
        <v>0</v>
      </c>
      <c r="HR186" s="24">
        <f>SUMPRODUCT($B186:$GQ186,INDEX(PLAN_PRODUCCION!$B$4:$GQ$24,COLUMN()-COLUMN($GZ$1)+1,0))</f>
        <v>0</v>
      </c>
      <c r="HS186" s="24">
        <f>SUMPRODUCT($B186:$GQ186,INDEX(PLAN_PRODUCCION!$B$4:$GQ$24,COLUMN()-COLUMN($GZ$1)+1,0))</f>
        <v>0</v>
      </c>
      <c r="HT186" s="24">
        <f>SUMPRODUCT($B186:$GQ186,INDEX(PLAN_PRODUCCION!$B$4:$GQ$24,COLUMN()-COLUMN($GZ$1)+1,0))</f>
        <v>0</v>
      </c>
      <c r="HU186" s="22"/>
      <c r="HV186" s="25"/>
      <c r="HW186" t="str">
        <f>DIM_BILL[[#This Row],[Tipo]]</f>
        <v>MATERIAL DE EMPAQUE</v>
      </c>
    </row>
    <row r="187" spans="1:231" x14ac:dyDescent="0.3">
      <c r="A187" s="18" t="s">
        <v>1497</v>
      </c>
      <c r="EZ187">
        <v>1.03</v>
      </c>
      <c r="GR187" s="18" t="s">
        <v>1498</v>
      </c>
      <c r="GS187" s="18">
        <v>4</v>
      </c>
      <c r="GT187" s="18" t="s">
        <v>1811</v>
      </c>
      <c r="GU187" s="18" t="s">
        <v>1800</v>
      </c>
      <c r="GV187" s="18">
        <f>SUMIF(FACT_A1[cve_prod],DIM_BILL[[#This Row],[CODIGO]],FACT_A1[Existencia])</f>
        <v>0</v>
      </c>
      <c r="GW187" s="18">
        <f>SUMIF(FACT_A2[cve_prod],DIM_BILL[[#This Row],[CODIGO]],FACT_A2[Existencia])</f>
        <v>2130</v>
      </c>
      <c r="GX187" s="18"/>
      <c r="GY187" s="16" t="s">
        <v>2222</v>
      </c>
      <c r="GZ187" s="26">
        <f t="shared" ref="GZ187" si="1323">GV187+GW187+GX187+GZ185-GZ186</f>
        <v>1627.3600000000001</v>
      </c>
      <c r="HA187" s="26">
        <f t="shared" ref="HA187" si="1324">GZ187+HA185-HA186</f>
        <v>1627.3600000000001</v>
      </c>
      <c r="HB187" s="26">
        <f t="shared" ref="HB187" si="1325">HA187+HB185-HB186</f>
        <v>1627.3600000000001</v>
      </c>
      <c r="HC187" s="26">
        <f t="shared" ref="HC187" si="1326">HB187+HC185-HC186</f>
        <v>1627.3600000000001</v>
      </c>
      <c r="HD187" s="26">
        <f t="shared" ref="HD187" si="1327">HC187+HD185-HD186</f>
        <v>1627.3600000000001</v>
      </c>
      <c r="HE187" s="26">
        <f t="shared" ref="HE187" si="1328">HD187+HE185-HE186</f>
        <v>1627.3600000000001</v>
      </c>
      <c r="HF187" s="26">
        <f t="shared" ref="HF187" si="1329">HE187+HF185-HF186</f>
        <v>1627.3600000000001</v>
      </c>
      <c r="HG187" s="26">
        <f t="shared" ref="HG187" si="1330">HF187+HG185-HG186</f>
        <v>1627.3600000000001</v>
      </c>
      <c r="HH187" s="26">
        <f t="shared" ref="HH187" si="1331">HG187+HH185-HH186</f>
        <v>1627.3600000000001</v>
      </c>
      <c r="HI187" s="26">
        <f t="shared" ref="HI187" si="1332">HH187+HI185-HI186</f>
        <v>1627.3600000000001</v>
      </c>
      <c r="HJ187" s="26">
        <f t="shared" ref="HJ187" si="1333">HI187+HJ185-HJ186</f>
        <v>1627.3600000000001</v>
      </c>
      <c r="HK187" s="26">
        <f t="shared" ref="HK187" si="1334">HJ187+HK185-HK186</f>
        <v>1627.3600000000001</v>
      </c>
      <c r="HL187" s="26">
        <f t="shared" ref="HL187" si="1335">HK187+HL185-HL186</f>
        <v>1627.3600000000001</v>
      </c>
      <c r="HM187" s="26">
        <f t="shared" ref="HM187" si="1336">HL187+HM185-HM186</f>
        <v>1627.3600000000001</v>
      </c>
      <c r="HN187" s="26">
        <f t="shared" ref="HN187" si="1337">HM187+HN185-HN186</f>
        <v>1627.3600000000001</v>
      </c>
      <c r="HO187" s="26">
        <f t="shared" ref="HO187" si="1338">HN187+HO185-HO186</f>
        <v>1627.3600000000001</v>
      </c>
      <c r="HP187" s="26">
        <f t="shared" ref="HP187" si="1339">HO187+HP185-HP186</f>
        <v>1627.3600000000001</v>
      </c>
      <c r="HQ187" s="26">
        <f t="shared" ref="HQ187" si="1340">HP187+HQ185-HQ186</f>
        <v>1627.3600000000001</v>
      </c>
      <c r="HR187" s="26">
        <f t="shared" ref="HR187" si="1341">HQ187+HR185-HR186</f>
        <v>1627.3600000000001</v>
      </c>
      <c r="HS187" s="26">
        <f t="shared" ref="HS187" si="1342">HR187+HS185-HS186</f>
        <v>1627.3600000000001</v>
      </c>
      <c r="HT187" s="26">
        <f t="shared" ref="HT187" si="1343">HS187+HT185-HT186</f>
        <v>1627.3600000000001</v>
      </c>
      <c r="HU187" s="22">
        <f t="shared" ref="HU187" si="1344">COUNTIF(GZ187:HT187,"&lt;0")</f>
        <v>0</v>
      </c>
      <c r="HV187" s="25"/>
      <c r="HW187" t="str">
        <f>DIM_BILL[[#This Row],[Tipo]]</f>
        <v>MATERIAL DE EMPAQUE</v>
      </c>
    </row>
    <row r="188" spans="1:231" x14ac:dyDescent="0.3">
      <c r="A188" s="17" t="s">
        <v>237</v>
      </c>
      <c r="M188">
        <v>1.03</v>
      </c>
      <c r="O188">
        <v>1</v>
      </c>
      <c r="R188">
        <v>1</v>
      </c>
      <c r="AZ188">
        <v>1.03</v>
      </c>
      <c r="FC188">
        <v>1.03</v>
      </c>
      <c r="FV188">
        <v>1</v>
      </c>
      <c r="GN188">
        <v>1.0820000000000001</v>
      </c>
      <c r="GR188" s="17" t="s">
        <v>238</v>
      </c>
      <c r="GS188" s="17">
        <v>4</v>
      </c>
      <c r="GT188" s="17" t="s">
        <v>1806</v>
      </c>
      <c r="GU188" s="17" t="s">
        <v>1800</v>
      </c>
      <c r="GV188" s="17">
        <f>SUMIF(FACT_A1[cve_prod],DIM_BILL[[#This Row],[CODIGO]],FACT_A1[Existencia])</f>
        <v>0</v>
      </c>
      <c r="GW188" s="18">
        <f>SUMIF(FACT_A2[cve_prod],DIM_BILL[[#This Row],[CODIGO]],FACT_A2[Existencia])</f>
        <v>30000</v>
      </c>
      <c r="GX188" s="17"/>
      <c r="GY188" s="16" t="s">
        <v>2220</v>
      </c>
      <c r="GZ188" s="15">
        <f>SUMIFS(POs[saldo],POs[cve_prod],DIM_BILL[[#This Row],[CODIGO]],POs[status],$GY188,POs[f_ent],GZ$1)</f>
        <v>0</v>
      </c>
      <c r="HA188" s="15">
        <f>SUMIFS(POs[saldo],POs[cve_prod],DIM_BILL[[#This Row],[CODIGO]],POs[status],$GY188,POs[f_ent],HA$1)</f>
        <v>0</v>
      </c>
      <c r="HB188" s="15">
        <f>SUMIFS(POs[saldo],POs[cve_prod],DIM_BILL[[#This Row],[CODIGO]],POs[status],$GY188,POs[f_ent],HB$1)</f>
        <v>0</v>
      </c>
      <c r="HC188" s="15">
        <f>SUMIFS(POs[saldo],POs[cve_prod],DIM_BILL[[#This Row],[CODIGO]],POs[status],$GY188,POs[f_ent],HC$1)</f>
        <v>0</v>
      </c>
      <c r="HD188" s="15">
        <f>SUMIFS(POs[saldo],POs[cve_prod],DIM_BILL[[#This Row],[CODIGO]],POs[status],$GY188,POs[f_ent],HD$1)</f>
        <v>0</v>
      </c>
      <c r="HE188" s="15">
        <f>SUMIFS(POs[saldo],POs[cve_prod],DIM_BILL[[#This Row],[CODIGO]],POs[status],$GY188,POs[f_ent],HE$1)</f>
        <v>0</v>
      </c>
      <c r="HF188" s="15">
        <f>SUMIFS(POs[saldo],POs[cve_prod],DIM_BILL[[#This Row],[CODIGO]],POs[status],$GY188,POs[Semana],WEEKNUM(HF$1))</f>
        <v>0</v>
      </c>
      <c r="HG188" s="15">
        <f>SUMIFS(POs[saldo],POs[cve_prod],DIM_BILL[[#This Row],[CODIGO]],POs[status],$GY188,POs[Semana],WEEKNUM(HG$1))</f>
        <v>0</v>
      </c>
      <c r="HH188" s="15">
        <f>SUMIFS(POs[saldo],POs[cve_prod],DIM_BILL[[#This Row],[CODIGO]],POs[status],$GY188,POs[Semana],WEEKNUM(HH$1))</f>
        <v>0</v>
      </c>
      <c r="HI188" s="15">
        <f>SUMIFS(POs[saldo],POs[cve_prod],DIM_BILL[[#This Row],[CODIGO]],POs[status],$GY188,POs[Semana],WEEKNUM(HI$1))</f>
        <v>0</v>
      </c>
      <c r="HJ188" s="15">
        <f>SUMIFS(POs[saldo],POs[cve_prod],DIM_BILL[[#This Row],[CODIGO]],POs[status],$GY188,POs[Semana],WEEKNUM(HJ$1))</f>
        <v>0</v>
      </c>
      <c r="HK188" s="15">
        <f>SUMIFS(POs[saldo],POs[cve_prod],DIM_BILL[[#This Row],[CODIGO]],POs[status],$GY188,POs[Semana],WEEKNUM(HK$1))</f>
        <v>0</v>
      </c>
      <c r="HL188" s="15">
        <f>SUMIFS(POs[saldo],POs[cve_prod],DIM_BILL[[#This Row],[CODIGO]],POs[status],$GY188,POs[Semana],WEEKNUM(HL$1))</f>
        <v>0</v>
      </c>
      <c r="HM188" s="15">
        <f>SUMIFS(POs[saldo],POs[cve_prod],DIM_BILL[[#This Row],[CODIGO]],POs[status],$GY188,POs[Semana],WEEKNUM(HM$1))</f>
        <v>0</v>
      </c>
      <c r="HN188" s="15">
        <f>SUMIFS(POs[saldo],POs[cve_prod],DIM_BILL[[#This Row],[CODIGO]],POs[status],$GY188,POs[Semana],WEEKNUM(HN$1))</f>
        <v>0</v>
      </c>
      <c r="HO188" s="15">
        <f>SUMIFS(POs[saldo],POs[cve_prod],DIM_BILL[[#This Row],[CODIGO]],POs[status],$GY188,POs[Semana],WEEKNUM(HO$1))</f>
        <v>0</v>
      </c>
      <c r="HP188" s="15">
        <f>SUMIFS(POs[saldo],POs[cve_prod],DIM_BILL[[#This Row],[CODIGO]],POs[status],$GY188,POs[Semana],WEEKNUM(HP$1))</f>
        <v>0</v>
      </c>
      <c r="HQ188" s="15">
        <f>SUMIFS(POs[saldo],POs[cve_prod],DIM_BILL[[#This Row],[CODIGO]],POs[status],$GY188,POs[Semana],WEEKNUM(HQ$1))</f>
        <v>0</v>
      </c>
      <c r="HR188" s="15">
        <f>SUMIFS(POs[saldo],POs[cve_prod],DIM_BILL[[#This Row],[CODIGO]],POs[status],$GY188,POs[Semana],WEEKNUM(HR$1))</f>
        <v>0</v>
      </c>
      <c r="HS188" s="15">
        <f>SUMIFS(POs[saldo],POs[cve_prod],DIM_BILL[[#This Row],[CODIGO]],POs[status],$GY188,POs[Semana],WEEKNUM(HS$1))</f>
        <v>0</v>
      </c>
      <c r="HT188" s="15">
        <f>SUMIFS(POs[saldo],POs[cve_prod],DIM_BILL[[#This Row],[CODIGO]],POs[status],$GY188,POs[Semana],WEEKNUM(HT$1))</f>
        <v>0</v>
      </c>
      <c r="HU188" s="22"/>
      <c r="HV188" s="25"/>
      <c r="HW188" t="str">
        <f>DIM_BILL[[#This Row],[Tipo]]</f>
        <v>MATERIAL DE EMPAQUE</v>
      </c>
    </row>
    <row r="189" spans="1:231" x14ac:dyDescent="0.3">
      <c r="A189" s="17" t="s">
        <v>237</v>
      </c>
      <c r="M189">
        <v>1.03</v>
      </c>
      <c r="O189">
        <v>1</v>
      </c>
      <c r="R189">
        <v>1</v>
      </c>
      <c r="AZ189">
        <v>1.03</v>
      </c>
      <c r="FC189">
        <v>1.03</v>
      </c>
      <c r="FV189">
        <v>1</v>
      </c>
      <c r="GN189">
        <v>1.0820000000000001</v>
      </c>
      <c r="GR189" s="17" t="s">
        <v>238</v>
      </c>
      <c r="GS189" s="17">
        <v>4</v>
      </c>
      <c r="GT189" s="17" t="s">
        <v>1806</v>
      </c>
      <c r="GU189" s="17" t="s">
        <v>1800</v>
      </c>
      <c r="GV189" s="17">
        <f>SUMIF(FACT_A1[cve_prod],DIM_BILL[[#This Row],[CODIGO]],FACT_A1[Existencia])</f>
        <v>0</v>
      </c>
      <c r="GW189" s="18">
        <f>SUMIF(FACT_A2[cve_prod],DIM_BILL[[#This Row],[CODIGO]],FACT_A2[Existencia])</f>
        <v>30000</v>
      </c>
      <c r="GX189" s="17"/>
      <c r="GY189" s="16" t="s">
        <v>2221</v>
      </c>
      <c r="GZ189" s="24">
        <f>SUMPRODUCT($B189:$GQ189,INDEX(PLAN_PRODUCCION!$B$4:$GQ$24,COLUMN()-COLUMN($GZ$1)+1,0))</f>
        <v>29434</v>
      </c>
      <c r="HA189" s="24">
        <f>SUMPRODUCT($B189:$GQ189,INDEX(PLAN_PRODUCCION!$B$4:$GQ$24,COLUMN()-COLUMN($GZ$1)+1,0))</f>
        <v>0</v>
      </c>
      <c r="HB189" s="24">
        <f>SUMPRODUCT($B189:$GQ189,INDEX(PLAN_PRODUCCION!$B$4:$GQ$24,COLUMN()-COLUMN($GZ$1)+1,0))</f>
        <v>0</v>
      </c>
      <c r="HC189" s="24">
        <f>SUMPRODUCT($B189:$GQ189,INDEX(PLAN_PRODUCCION!$B$4:$GQ$24,COLUMN()-COLUMN($GZ$1)+1,0))</f>
        <v>0</v>
      </c>
      <c r="HD189" s="24">
        <f>SUMPRODUCT($B189:$GQ189,INDEX(PLAN_PRODUCCION!$B$4:$GQ$24,COLUMN()-COLUMN($GZ$1)+1,0))</f>
        <v>0</v>
      </c>
      <c r="HE189" s="24">
        <f>SUMPRODUCT($B189:$GQ189,INDEX(PLAN_PRODUCCION!$B$4:$GQ$24,COLUMN()-COLUMN($GZ$1)+1,0))</f>
        <v>0</v>
      </c>
      <c r="HF189" s="24">
        <f>SUMPRODUCT($B189:$GQ189,INDEX(PLAN_PRODUCCION!$B$4:$GQ$24,COLUMN()-COLUMN($GZ$1)+1,0))</f>
        <v>0</v>
      </c>
      <c r="HG189" s="24">
        <f>SUMPRODUCT($B189:$GQ189,INDEX(PLAN_PRODUCCION!$B$4:$GQ$24,COLUMN()-COLUMN($GZ$1)+1,0))</f>
        <v>0</v>
      </c>
      <c r="HH189" s="24">
        <f>SUMPRODUCT($B189:$GQ189,INDEX(PLAN_PRODUCCION!$B$4:$GQ$24,COLUMN()-COLUMN($GZ$1)+1,0))</f>
        <v>0</v>
      </c>
      <c r="HI189" s="24">
        <f>SUMPRODUCT($B189:$GQ189,INDEX(PLAN_PRODUCCION!$B$4:$GQ$24,COLUMN()-COLUMN($GZ$1)+1,0))</f>
        <v>0</v>
      </c>
      <c r="HJ189" s="24">
        <f>SUMPRODUCT($B189:$GQ189,INDEX(PLAN_PRODUCCION!$B$4:$GQ$24,COLUMN()-COLUMN($GZ$1)+1,0))</f>
        <v>0</v>
      </c>
      <c r="HK189" s="24">
        <f>SUMPRODUCT($B189:$GQ189,INDEX(PLAN_PRODUCCION!$B$4:$GQ$24,COLUMN()-COLUMN($GZ$1)+1,0))</f>
        <v>0</v>
      </c>
      <c r="HL189" s="24">
        <f>SUMPRODUCT($B189:$GQ189,INDEX(PLAN_PRODUCCION!$B$4:$GQ$24,COLUMN()-COLUMN($GZ$1)+1,0))</f>
        <v>0</v>
      </c>
      <c r="HM189" s="24">
        <f>SUMPRODUCT($B189:$GQ189,INDEX(PLAN_PRODUCCION!$B$4:$GQ$24,COLUMN()-COLUMN($GZ$1)+1,0))</f>
        <v>0</v>
      </c>
      <c r="HN189" s="24">
        <f>SUMPRODUCT($B189:$GQ189,INDEX(PLAN_PRODUCCION!$B$4:$GQ$24,COLUMN()-COLUMN($GZ$1)+1,0))</f>
        <v>0</v>
      </c>
      <c r="HO189" s="24">
        <f>SUMPRODUCT($B189:$GQ189,INDEX(PLAN_PRODUCCION!$B$4:$GQ$24,COLUMN()-COLUMN($GZ$1)+1,0))</f>
        <v>0</v>
      </c>
      <c r="HP189" s="24">
        <f>SUMPRODUCT($B189:$GQ189,INDEX(PLAN_PRODUCCION!$B$4:$GQ$24,COLUMN()-COLUMN($GZ$1)+1,0))</f>
        <v>0</v>
      </c>
      <c r="HQ189" s="24">
        <f>SUMPRODUCT($B189:$GQ189,INDEX(PLAN_PRODUCCION!$B$4:$GQ$24,COLUMN()-COLUMN($GZ$1)+1,0))</f>
        <v>0</v>
      </c>
      <c r="HR189" s="24">
        <f>SUMPRODUCT($B189:$GQ189,INDEX(PLAN_PRODUCCION!$B$4:$GQ$24,COLUMN()-COLUMN($GZ$1)+1,0))</f>
        <v>0</v>
      </c>
      <c r="HS189" s="24">
        <f>SUMPRODUCT($B189:$GQ189,INDEX(PLAN_PRODUCCION!$B$4:$GQ$24,COLUMN()-COLUMN($GZ$1)+1,0))</f>
        <v>0</v>
      </c>
      <c r="HT189" s="24">
        <f>SUMPRODUCT($B189:$GQ189,INDEX(PLAN_PRODUCCION!$B$4:$GQ$24,COLUMN()-COLUMN($GZ$1)+1,0))</f>
        <v>0</v>
      </c>
      <c r="HU189" s="22"/>
      <c r="HV189" s="25"/>
      <c r="HW189" t="str">
        <f>DIM_BILL[[#This Row],[Tipo]]</f>
        <v>MATERIAL DE EMPAQUE</v>
      </c>
    </row>
    <row r="190" spans="1:231" x14ac:dyDescent="0.3">
      <c r="A190" s="18" t="s">
        <v>237</v>
      </c>
      <c r="M190">
        <v>1.03</v>
      </c>
      <c r="O190">
        <v>1</v>
      </c>
      <c r="R190">
        <v>1</v>
      </c>
      <c r="AZ190">
        <v>1.03</v>
      </c>
      <c r="FC190">
        <v>1.03</v>
      </c>
      <c r="FV190">
        <v>1</v>
      </c>
      <c r="GN190">
        <v>1.0820000000000001</v>
      </c>
      <c r="GR190" s="18" t="s">
        <v>238</v>
      </c>
      <c r="GS190" s="18">
        <v>4</v>
      </c>
      <c r="GT190" s="18" t="s">
        <v>1806</v>
      </c>
      <c r="GU190" s="18" t="s">
        <v>1800</v>
      </c>
      <c r="GV190" s="18">
        <f>SUMIF(FACT_A1[cve_prod],DIM_BILL[[#This Row],[CODIGO]],FACT_A1[Existencia])</f>
        <v>0</v>
      </c>
      <c r="GW190" s="18">
        <f>SUMIF(FACT_A2[cve_prod],DIM_BILL[[#This Row],[CODIGO]],FACT_A2[Existencia])</f>
        <v>30000</v>
      </c>
      <c r="GX190" s="18"/>
      <c r="GY190" s="16" t="s">
        <v>2222</v>
      </c>
      <c r="GZ190" s="26">
        <f t="shared" ref="GZ190" si="1345">GV190+GW190+GX190+GZ188-GZ189</f>
        <v>566</v>
      </c>
      <c r="HA190" s="26">
        <f t="shared" ref="HA190" si="1346">GZ190+HA188-HA189</f>
        <v>566</v>
      </c>
      <c r="HB190" s="26">
        <f t="shared" ref="HB190" si="1347">HA190+HB188-HB189</f>
        <v>566</v>
      </c>
      <c r="HC190" s="26">
        <f t="shared" ref="HC190" si="1348">HB190+HC188-HC189</f>
        <v>566</v>
      </c>
      <c r="HD190" s="26">
        <f t="shared" ref="HD190" si="1349">HC190+HD188-HD189</f>
        <v>566</v>
      </c>
      <c r="HE190" s="26">
        <f t="shared" ref="HE190" si="1350">HD190+HE188-HE189</f>
        <v>566</v>
      </c>
      <c r="HF190" s="26">
        <f t="shared" ref="HF190" si="1351">HE190+HF188-HF189</f>
        <v>566</v>
      </c>
      <c r="HG190" s="26">
        <f t="shared" ref="HG190" si="1352">HF190+HG188-HG189</f>
        <v>566</v>
      </c>
      <c r="HH190" s="26">
        <f t="shared" ref="HH190" si="1353">HG190+HH188-HH189</f>
        <v>566</v>
      </c>
      <c r="HI190" s="26">
        <f t="shared" ref="HI190" si="1354">HH190+HI188-HI189</f>
        <v>566</v>
      </c>
      <c r="HJ190" s="26">
        <f t="shared" ref="HJ190" si="1355">HI190+HJ188-HJ189</f>
        <v>566</v>
      </c>
      <c r="HK190" s="26">
        <f t="shared" ref="HK190" si="1356">HJ190+HK188-HK189</f>
        <v>566</v>
      </c>
      <c r="HL190" s="26">
        <f t="shared" ref="HL190" si="1357">HK190+HL188-HL189</f>
        <v>566</v>
      </c>
      <c r="HM190" s="26">
        <f t="shared" ref="HM190" si="1358">HL190+HM188-HM189</f>
        <v>566</v>
      </c>
      <c r="HN190" s="26">
        <f t="shared" ref="HN190" si="1359">HM190+HN188-HN189</f>
        <v>566</v>
      </c>
      <c r="HO190" s="26">
        <f t="shared" ref="HO190" si="1360">HN190+HO188-HO189</f>
        <v>566</v>
      </c>
      <c r="HP190" s="26">
        <f t="shared" ref="HP190" si="1361">HO190+HP188-HP189</f>
        <v>566</v>
      </c>
      <c r="HQ190" s="26">
        <f t="shared" ref="HQ190" si="1362">HP190+HQ188-HQ189</f>
        <v>566</v>
      </c>
      <c r="HR190" s="26">
        <f t="shared" ref="HR190" si="1363">HQ190+HR188-HR189</f>
        <v>566</v>
      </c>
      <c r="HS190" s="26">
        <f t="shared" ref="HS190" si="1364">HR190+HS188-HS189</f>
        <v>566</v>
      </c>
      <c r="HT190" s="26">
        <f t="shared" ref="HT190" si="1365">HS190+HT188-HT189</f>
        <v>566</v>
      </c>
      <c r="HU190" s="22">
        <f t="shared" ref="HU190" si="1366">COUNTIF(GZ190:HT190,"&lt;0")</f>
        <v>0</v>
      </c>
      <c r="HV190" s="25"/>
      <c r="HW190" t="str">
        <f>DIM_BILL[[#This Row],[Tipo]]</f>
        <v>MATERIAL DE EMPAQUE</v>
      </c>
    </row>
    <row r="191" spans="1:231" x14ac:dyDescent="0.3">
      <c r="A191" s="17" t="s">
        <v>17</v>
      </c>
      <c r="B191">
        <v>1.03</v>
      </c>
      <c r="M191">
        <v>1.03</v>
      </c>
      <c r="O191">
        <v>1</v>
      </c>
      <c r="R191">
        <v>1</v>
      </c>
      <c r="Y191">
        <v>0.5</v>
      </c>
      <c r="Z191">
        <v>1.05</v>
      </c>
      <c r="AJ191">
        <v>1</v>
      </c>
      <c r="AK191">
        <v>0.33333333333333331</v>
      </c>
      <c r="AL191">
        <v>0.33333333333333331</v>
      </c>
      <c r="AM191">
        <v>1</v>
      </c>
      <c r="AZ191">
        <v>1.03</v>
      </c>
      <c r="FC191">
        <v>1.03</v>
      </c>
      <c r="FV191">
        <v>1</v>
      </c>
      <c r="FW191">
        <v>0.33333333333333331</v>
      </c>
      <c r="GN191">
        <v>1.0820000000000001</v>
      </c>
      <c r="GP191">
        <v>1</v>
      </c>
      <c r="GR191" s="17" t="s">
        <v>18</v>
      </c>
      <c r="GS191" s="17">
        <v>3</v>
      </c>
      <c r="GT191" s="17" t="s">
        <v>1805</v>
      </c>
      <c r="GU191" s="17" t="s">
        <v>1800</v>
      </c>
      <c r="GV191" s="17">
        <f>SUMIF(FACT_A1[cve_prod],DIM_BILL[[#This Row],[CODIGO]],FACT_A1[Existencia])</f>
        <v>0</v>
      </c>
      <c r="GW191" s="18">
        <f>SUMIF(FACT_A2[cve_prod],DIM_BILL[[#This Row],[CODIGO]],FACT_A2[Existencia])</f>
        <v>24480</v>
      </c>
      <c r="GX191" s="17"/>
      <c r="GY191" s="16" t="s">
        <v>2220</v>
      </c>
      <c r="GZ191" s="15">
        <f>SUMIFS(POs[saldo],POs[cve_prod],DIM_BILL[[#This Row],[CODIGO]],POs[status],$GY191,POs[f_ent],GZ$1)</f>
        <v>0</v>
      </c>
      <c r="HA191" s="15">
        <f>SUMIFS(POs[saldo],POs[cve_prod],DIM_BILL[[#This Row],[CODIGO]],POs[status],$GY191,POs[f_ent],HA$1)</f>
        <v>0</v>
      </c>
      <c r="HB191" s="15">
        <f>SUMIFS(POs[saldo],POs[cve_prod],DIM_BILL[[#This Row],[CODIGO]],POs[status],$GY191,POs[f_ent],HB$1)</f>
        <v>0</v>
      </c>
      <c r="HC191" s="15">
        <f>SUMIFS(POs[saldo],POs[cve_prod],DIM_BILL[[#This Row],[CODIGO]],POs[status],$GY191,POs[f_ent],HC$1)</f>
        <v>0</v>
      </c>
      <c r="HD191" s="15">
        <f>SUMIFS(POs[saldo],POs[cve_prod],DIM_BILL[[#This Row],[CODIGO]],POs[status],$GY191,POs[f_ent],HD$1)</f>
        <v>0</v>
      </c>
      <c r="HE191" s="15">
        <f>SUMIFS(POs[saldo],POs[cve_prod],DIM_BILL[[#This Row],[CODIGO]],POs[status],$GY191,POs[f_ent],HE$1)</f>
        <v>0</v>
      </c>
      <c r="HF191" s="15">
        <f>SUMIFS(POs[saldo],POs[cve_prod],DIM_BILL[[#This Row],[CODIGO]],POs[status],$GY191,POs[Semana],WEEKNUM(HF$1))</f>
        <v>0</v>
      </c>
      <c r="HG191" s="15">
        <f>SUMIFS(POs[saldo],POs[cve_prod],DIM_BILL[[#This Row],[CODIGO]],POs[status],$GY191,POs[Semana],WEEKNUM(HG$1))</f>
        <v>0</v>
      </c>
      <c r="HH191" s="15">
        <f>SUMIFS(POs[saldo],POs[cve_prod],DIM_BILL[[#This Row],[CODIGO]],POs[status],$GY191,POs[Semana],WEEKNUM(HH$1))</f>
        <v>0</v>
      </c>
      <c r="HI191" s="15">
        <f>SUMIFS(POs[saldo],POs[cve_prod],DIM_BILL[[#This Row],[CODIGO]],POs[status],$GY191,POs[Semana],WEEKNUM(HI$1))</f>
        <v>0</v>
      </c>
      <c r="HJ191" s="15">
        <f>SUMIFS(POs[saldo],POs[cve_prod],DIM_BILL[[#This Row],[CODIGO]],POs[status],$GY191,POs[Semana],WEEKNUM(HJ$1))</f>
        <v>0</v>
      </c>
      <c r="HK191" s="15">
        <f>SUMIFS(POs[saldo],POs[cve_prod],DIM_BILL[[#This Row],[CODIGO]],POs[status],$GY191,POs[Semana],WEEKNUM(HK$1))</f>
        <v>0</v>
      </c>
      <c r="HL191" s="15">
        <f>SUMIFS(POs[saldo],POs[cve_prod],DIM_BILL[[#This Row],[CODIGO]],POs[status],$GY191,POs[Semana],WEEKNUM(HL$1))</f>
        <v>0</v>
      </c>
      <c r="HM191" s="15">
        <f>SUMIFS(POs[saldo],POs[cve_prod],DIM_BILL[[#This Row],[CODIGO]],POs[status],$GY191,POs[Semana],WEEKNUM(HM$1))</f>
        <v>0</v>
      </c>
      <c r="HN191" s="15">
        <f>SUMIFS(POs[saldo],POs[cve_prod],DIM_BILL[[#This Row],[CODIGO]],POs[status],$GY191,POs[Semana],WEEKNUM(HN$1))</f>
        <v>0</v>
      </c>
      <c r="HO191" s="15">
        <f>SUMIFS(POs[saldo],POs[cve_prod],DIM_BILL[[#This Row],[CODIGO]],POs[status],$GY191,POs[Semana],WEEKNUM(HO$1))</f>
        <v>0</v>
      </c>
      <c r="HP191" s="15">
        <f>SUMIFS(POs[saldo],POs[cve_prod],DIM_BILL[[#This Row],[CODIGO]],POs[status],$GY191,POs[Semana],WEEKNUM(HP$1))</f>
        <v>0</v>
      </c>
      <c r="HQ191" s="15">
        <f>SUMIFS(POs[saldo],POs[cve_prod],DIM_BILL[[#This Row],[CODIGO]],POs[status],$GY191,POs[Semana],WEEKNUM(HQ$1))</f>
        <v>0</v>
      </c>
      <c r="HR191" s="15">
        <f>SUMIFS(POs[saldo],POs[cve_prod],DIM_BILL[[#This Row],[CODIGO]],POs[status],$GY191,POs[Semana],WEEKNUM(HR$1))</f>
        <v>0</v>
      </c>
      <c r="HS191" s="15">
        <f>SUMIFS(POs[saldo],POs[cve_prod],DIM_BILL[[#This Row],[CODIGO]],POs[status],$GY191,POs[Semana],WEEKNUM(HS$1))</f>
        <v>0</v>
      </c>
      <c r="HT191" s="15">
        <f>SUMIFS(POs[saldo],POs[cve_prod],DIM_BILL[[#This Row],[CODIGO]],POs[status],$GY191,POs[Semana],WEEKNUM(HT$1))</f>
        <v>0</v>
      </c>
      <c r="HU191" s="22"/>
      <c r="HV191" s="25"/>
      <c r="HW191" t="str">
        <f>DIM_BILL[[#This Row],[Tipo]]</f>
        <v>MATERIAL DE EMPAQUE</v>
      </c>
    </row>
    <row r="192" spans="1:231" x14ac:dyDescent="0.3">
      <c r="A192" s="17" t="s">
        <v>17</v>
      </c>
      <c r="B192">
        <v>1.03</v>
      </c>
      <c r="M192">
        <v>1.03</v>
      </c>
      <c r="O192">
        <v>1</v>
      </c>
      <c r="R192">
        <v>1</v>
      </c>
      <c r="Y192">
        <v>0.5</v>
      </c>
      <c r="Z192">
        <v>1.05</v>
      </c>
      <c r="AJ192">
        <v>1</v>
      </c>
      <c r="AK192">
        <v>0.33333333333333331</v>
      </c>
      <c r="AL192">
        <v>0.33333333333333331</v>
      </c>
      <c r="AM192">
        <v>1</v>
      </c>
      <c r="AZ192">
        <v>1.03</v>
      </c>
      <c r="FC192">
        <v>1.03</v>
      </c>
      <c r="FV192">
        <v>1</v>
      </c>
      <c r="FW192">
        <v>0.33333333333333331</v>
      </c>
      <c r="GN192">
        <v>1.0820000000000001</v>
      </c>
      <c r="GP192">
        <v>1</v>
      </c>
      <c r="GR192" s="17" t="s">
        <v>18</v>
      </c>
      <c r="GS192" s="17">
        <v>3</v>
      </c>
      <c r="GT192" s="17" t="s">
        <v>1805</v>
      </c>
      <c r="GU192" s="17" t="s">
        <v>1800</v>
      </c>
      <c r="GV192" s="17">
        <f>SUMIF(FACT_A1[cve_prod],DIM_BILL[[#This Row],[CODIGO]],FACT_A1[Existencia])</f>
        <v>0</v>
      </c>
      <c r="GW192" s="18">
        <f>SUMIF(FACT_A2[cve_prod],DIM_BILL[[#This Row],[CODIGO]],FACT_A2[Existencia])</f>
        <v>24480</v>
      </c>
      <c r="GX192" s="17"/>
      <c r="GY192" s="16" t="s">
        <v>2221</v>
      </c>
      <c r="GZ192" s="24">
        <f>SUMPRODUCT($B192:$GQ192,INDEX(PLAN_PRODUCCION!$B$4:$GQ$24,COLUMN()-COLUMN($GZ$1)+1,0))</f>
        <v>29434</v>
      </c>
      <c r="HA192" s="24">
        <f>SUMPRODUCT($B192:$GQ192,INDEX(PLAN_PRODUCCION!$B$4:$GQ$24,COLUMN()-COLUMN($GZ$1)+1,0))</f>
        <v>0</v>
      </c>
      <c r="HB192" s="24">
        <f>SUMPRODUCT($B192:$GQ192,INDEX(PLAN_PRODUCCION!$B$4:$GQ$24,COLUMN()-COLUMN($GZ$1)+1,0))</f>
        <v>0</v>
      </c>
      <c r="HC192" s="24">
        <f>SUMPRODUCT($B192:$GQ192,INDEX(PLAN_PRODUCCION!$B$4:$GQ$24,COLUMN()-COLUMN($GZ$1)+1,0))</f>
        <v>0</v>
      </c>
      <c r="HD192" s="24">
        <f>SUMPRODUCT($B192:$GQ192,INDEX(PLAN_PRODUCCION!$B$4:$GQ$24,COLUMN()-COLUMN($GZ$1)+1,0))</f>
        <v>0</v>
      </c>
      <c r="HE192" s="24">
        <f>SUMPRODUCT($B192:$GQ192,INDEX(PLAN_PRODUCCION!$B$4:$GQ$24,COLUMN()-COLUMN($GZ$1)+1,0))</f>
        <v>0</v>
      </c>
      <c r="HF192" s="24">
        <f>SUMPRODUCT($B192:$GQ192,INDEX(PLAN_PRODUCCION!$B$4:$GQ$24,COLUMN()-COLUMN($GZ$1)+1,0))</f>
        <v>0</v>
      </c>
      <c r="HG192" s="24">
        <f>SUMPRODUCT($B192:$GQ192,INDEX(PLAN_PRODUCCION!$B$4:$GQ$24,COLUMN()-COLUMN($GZ$1)+1,0))</f>
        <v>0</v>
      </c>
      <c r="HH192" s="24">
        <f>SUMPRODUCT($B192:$GQ192,INDEX(PLAN_PRODUCCION!$B$4:$GQ$24,COLUMN()-COLUMN($GZ$1)+1,0))</f>
        <v>0</v>
      </c>
      <c r="HI192" s="24">
        <f>SUMPRODUCT($B192:$GQ192,INDEX(PLAN_PRODUCCION!$B$4:$GQ$24,COLUMN()-COLUMN($GZ$1)+1,0))</f>
        <v>0</v>
      </c>
      <c r="HJ192" s="24">
        <f>SUMPRODUCT($B192:$GQ192,INDEX(PLAN_PRODUCCION!$B$4:$GQ$24,COLUMN()-COLUMN($GZ$1)+1,0))</f>
        <v>0</v>
      </c>
      <c r="HK192" s="24">
        <f>SUMPRODUCT($B192:$GQ192,INDEX(PLAN_PRODUCCION!$B$4:$GQ$24,COLUMN()-COLUMN($GZ$1)+1,0))</f>
        <v>0</v>
      </c>
      <c r="HL192" s="24">
        <f>SUMPRODUCT($B192:$GQ192,INDEX(PLAN_PRODUCCION!$B$4:$GQ$24,COLUMN()-COLUMN($GZ$1)+1,0))</f>
        <v>0</v>
      </c>
      <c r="HM192" s="24">
        <f>SUMPRODUCT($B192:$GQ192,INDEX(PLAN_PRODUCCION!$B$4:$GQ$24,COLUMN()-COLUMN($GZ$1)+1,0))</f>
        <v>0</v>
      </c>
      <c r="HN192" s="24">
        <f>SUMPRODUCT($B192:$GQ192,INDEX(PLAN_PRODUCCION!$B$4:$GQ$24,COLUMN()-COLUMN($GZ$1)+1,0))</f>
        <v>0</v>
      </c>
      <c r="HO192" s="24">
        <f>SUMPRODUCT($B192:$GQ192,INDEX(PLAN_PRODUCCION!$B$4:$GQ$24,COLUMN()-COLUMN($GZ$1)+1,0))</f>
        <v>0</v>
      </c>
      <c r="HP192" s="24">
        <f>SUMPRODUCT($B192:$GQ192,INDEX(PLAN_PRODUCCION!$B$4:$GQ$24,COLUMN()-COLUMN($GZ$1)+1,0))</f>
        <v>0</v>
      </c>
      <c r="HQ192" s="24">
        <f>SUMPRODUCT($B192:$GQ192,INDEX(PLAN_PRODUCCION!$B$4:$GQ$24,COLUMN()-COLUMN($GZ$1)+1,0))</f>
        <v>0</v>
      </c>
      <c r="HR192" s="24">
        <f>SUMPRODUCT($B192:$GQ192,INDEX(PLAN_PRODUCCION!$B$4:$GQ$24,COLUMN()-COLUMN($GZ$1)+1,0))</f>
        <v>0</v>
      </c>
      <c r="HS192" s="24">
        <f>SUMPRODUCT($B192:$GQ192,INDEX(PLAN_PRODUCCION!$B$4:$GQ$24,COLUMN()-COLUMN($GZ$1)+1,0))</f>
        <v>0</v>
      </c>
      <c r="HT192" s="24">
        <f>SUMPRODUCT($B192:$GQ192,INDEX(PLAN_PRODUCCION!$B$4:$GQ$24,COLUMN()-COLUMN($GZ$1)+1,0))</f>
        <v>0</v>
      </c>
      <c r="HU192" s="22"/>
      <c r="HV192" s="25"/>
      <c r="HW192" t="str">
        <f>DIM_BILL[[#This Row],[Tipo]]</f>
        <v>MATERIAL DE EMPAQUE</v>
      </c>
    </row>
    <row r="193" spans="1:231" x14ac:dyDescent="0.3">
      <c r="A193" s="18" t="s">
        <v>17</v>
      </c>
      <c r="B193">
        <v>1.03</v>
      </c>
      <c r="M193">
        <v>1.03</v>
      </c>
      <c r="O193">
        <v>1</v>
      </c>
      <c r="R193">
        <v>1</v>
      </c>
      <c r="Y193">
        <v>0.5</v>
      </c>
      <c r="Z193">
        <v>1.05</v>
      </c>
      <c r="AJ193">
        <v>1</v>
      </c>
      <c r="AK193">
        <v>0.33333333333333331</v>
      </c>
      <c r="AL193">
        <v>0.33333333333333331</v>
      </c>
      <c r="AM193">
        <v>1</v>
      </c>
      <c r="AZ193">
        <v>1.03</v>
      </c>
      <c r="FC193">
        <v>1.03</v>
      </c>
      <c r="FV193">
        <v>1</v>
      </c>
      <c r="FW193">
        <v>0.33333333333333331</v>
      </c>
      <c r="GN193">
        <v>1.0820000000000001</v>
      </c>
      <c r="GP193">
        <v>1</v>
      </c>
      <c r="GR193" s="18" t="s">
        <v>18</v>
      </c>
      <c r="GS193" s="18">
        <v>3</v>
      </c>
      <c r="GT193" s="18" t="s">
        <v>1805</v>
      </c>
      <c r="GU193" s="18" t="s">
        <v>1800</v>
      </c>
      <c r="GV193" s="18">
        <f>SUMIF(FACT_A1[cve_prod],DIM_BILL[[#This Row],[CODIGO]],FACT_A1[Existencia])</f>
        <v>0</v>
      </c>
      <c r="GW193" s="18">
        <f>SUMIF(FACT_A2[cve_prod],DIM_BILL[[#This Row],[CODIGO]],FACT_A2[Existencia])</f>
        <v>24480</v>
      </c>
      <c r="GX193" s="18"/>
      <c r="GY193" s="16" t="s">
        <v>2222</v>
      </c>
      <c r="GZ193" s="26">
        <f t="shared" ref="GZ193" si="1367">GV193+GW193+GX193+GZ191-GZ192</f>
        <v>-4954</v>
      </c>
      <c r="HA193" s="26">
        <f t="shared" ref="HA193" si="1368">GZ193+HA191-HA192</f>
        <v>-4954</v>
      </c>
      <c r="HB193" s="26">
        <f t="shared" ref="HB193" si="1369">HA193+HB191-HB192</f>
        <v>-4954</v>
      </c>
      <c r="HC193" s="26">
        <f t="shared" ref="HC193" si="1370">HB193+HC191-HC192</f>
        <v>-4954</v>
      </c>
      <c r="HD193" s="26">
        <f t="shared" ref="HD193" si="1371">HC193+HD191-HD192</f>
        <v>-4954</v>
      </c>
      <c r="HE193" s="26">
        <f t="shared" ref="HE193" si="1372">HD193+HE191-HE192</f>
        <v>-4954</v>
      </c>
      <c r="HF193" s="26">
        <f t="shared" ref="HF193" si="1373">HE193+HF191-HF192</f>
        <v>-4954</v>
      </c>
      <c r="HG193" s="26">
        <f t="shared" ref="HG193" si="1374">HF193+HG191-HG192</f>
        <v>-4954</v>
      </c>
      <c r="HH193" s="26">
        <f t="shared" ref="HH193" si="1375">HG193+HH191-HH192</f>
        <v>-4954</v>
      </c>
      <c r="HI193" s="26">
        <f t="shared" ref="HI193" si="1376">HH193+HI191-HI192</f>
        <v>-4954</v>
      </c>
      <c r="HJ193" s="26">
        <f t="shared" ref="HJ193" si="1377">HI193+HJ191-HJ192</f>
        <v>-4954</v>
      </c>
      <c r="HK193" s="26">
        <f t="shared" ref="HK193" si="1378">HJ193+HK191-HK192</f>
        <v>-4954</v>
      </c>
      <c r="HL193" s="26">
        <f t="shared" ref="HL193" si="1379">HK193+HL191-HL192</f>
        <v>-4954</v>
      </c>
      <c r="HM193" s="26">
        <f t="shared" ref="HM193" si="1380">HL193+HM191-HM192</f>
        <v>-4954</v>
      </c>
      <c r="HN193" s="26">
        <f t="shared" ref="HN193" si="1381">HM193+HN191-HN192</f>
        <v>-4954</v>
      </c>
      <c r="HO193" s="26">
        <f t="shared" ref="HO193" si="1382">HN193+HO191-HO192</f>
        <v>-4954</v>
      </c>
      <c r="HP193" s="26">
        <f t="shared" ref="HP193" si="1383">HO193+HP191-HP192</f>
        <v>-4954</v>
      </c>
      <c r="HQ193" s="26">
        <f t="shared" ref="HQ193" si="1384">HP193+HQ191-HQ192</f>
        <v>-4954</v>
      </c>
      <c r="HR193" s="26">
        <f t="shared" ref="HR193" si="1385">HQ193+HR191-HR192</f>
        <v>-4954</v>
      </c>
      <c r="HS193" s="26">
        <f t="shared" ref="HS193" si="1386">HR193+HS191-HS192</f>
        <v>-4954</v>
      </c>
      <c r="HT193" s="26">
        <f t="shared" ref="HT193" si="1387">HS193+HT191-HT192</f>
        <v>-4954</v>
      </c>
      <c r="HU193" s="22">
        <f t="shared" ref="HU193" si="1388">COUNTIF(GZ193:HT193,"&lt;0")</f>
        <v>21</v>
      </c>
      <c r="HV193" s="25"/>
      <c r="HW193" t="str">
        <f>DIM_BILL[[#This Row],[Tipo]]</f>
        <v>MATERIAL DE EMPAQUE</v>
      </c>
    </row>
    <row r="194" spans="1:231" x14ac:dyDescent="0.3">
      <c r="A194" s="17" t="s">
        <v>1181</v>
      </c>
      <c r="DJ194">
        <v>1.6479999999999998E-2</v>
      </c>
      <c r="DK194">
        <v>1.6E-2</v>
      </c>
      <c r="DL194">
        <v>4.8000000000000001E-2</v>
      </c>
      <c r="GR194" s="17" t="s">
        <v>1182</v>
      </c>
      <c r="GS194" s="17">
        <v>3</v>
      </c>
      <c r="GT194" s="17" t="s">
        <v>1804</v>
      </c>
      <c r="GU194" s="17" t="s">
        <v>1800</v>
      </c>
      <c r="GV194" s="17">
        <f>SUMIF(FACT_A1[cve_prod],DIM_BILL[[#This Row],[CODIGO]],FACT_A1[Existencia])</f>
        <v>0</v>
      </c>
      <c r="GW194" s="18">
        <f>SUMIF(FACT_A2[cve_prod],DIM_BILL[[#This Row],[CODIGO]],FACT_A2[Existencia])</f>
        <v>0</v>
      </c>
      <c r="GX194" s="17"/>
      <c r="GY194" s="16" t="s">
        <v>2220</v>
      </c>
      <c r="GZ194" s="15">
        <f>SUMIFS(POs[saldo],POs[cve_prod],DIM_BILL[[#This Row],[CODIGO]],POs[status],$GY194,POs[f_ent],GZ$1)</f>
        <v>0</v>
      </c>
      <c r="HA194" s="15">
        <f>SUMIFS(POs[saldo],POs[cve_prod],DIM_BILL[[#This Row],[CODIGO]],POs[status],$GY194,POs[f_ent],HA$1)</f>
        <v>0</v>
      </c>
      <c r="HB194" s="15">
        <f>SUMIFS(POs[saldo],POs[cve_prod],DIM_BILL[[#This Row],[CODIGO]],POs[status],$GY194,POs[f_ent],HB$1)</f>
        <v>0</v>
      </c>
      <c r="HC194" s="15">
        <f>SUMIFS(POs[saldo],POs[cve_prod],DIM_BILL[[#This Row],[CODIGO]],POs[status],$GY194,POs[f_ent],HC$1)</f>
        <v>0</v>
      </c>
      <c r="HD194" s="15">
        <f>SUMIFS(POs[saldo],POs[cve_prod],DIM_BILL[[#This Row],[CODIGO]],POs[status],$GY194,POs[f_ent],HD$1)</f>
        <v>0</v>
      </c>
      <c r="HE194" s="15">
        <f>SUMIFS(POs[saldo],POs[cve_prod],DIM_BILL[[#This Row],[CODIGO]],POs[status],$GY194,POs[f_ent],HE$1)</f>
        <v>0</v>
      </c>
      <c r="HF194" s="15">
        <f>SUMIFS(POs[saldo],POs[cve_prod],DIM_BILL[[#This Row],[CODIGO]],POs[status],$GY194,POs[Semana],WEEKNUM(HF$1))</f>
        <v>300</v>
      </c>
      <c r="HG194" s="15">
        <f>SUMIFS(POs[saldo],POs[cve_prod],DIM_BILL[[#This Row],[CODIGO]],POs[status],$GY194,POs[Semana],WEEKNUM(HG$1))</f>
        <v>0</v>
      </c>
      <c r="HH194" s="15">
        <f>SUMIFS(POs[saldo],POs[cve_prod],DIM_BILL[[#This Row],[CODIGO]],POs[status],$GY194,POs[Semana],WEEKNUM(HH$1))</f>
        <v>0</v>
      </c>
      <c r="HI194" s="15">
        <f>SUMIFS(POs[saldo],POs[cve_prod],DIM_BILL[[#This Row],[CODIGO]],POs[status],$GY194,POs[Semana],WEEKNUM(HI$1))</f>
        <v>0</v>
      </c>
      <c r="HJ194" s="15">
        <f>SUMIFS(POs[saldo],POs[cve_prod],DIM_BILL[[#This Row],[CODIGO]],POs[status],$GY194,POs[Semana],WEEKNUM(HJ$1))</f>
        <v>0</v>
      </c>
      <c r="HK194" s="15">
        <f>SUMIFS(POs[saldo],POs[cve_prod],DIM_BILL[[#This Row],[CODIGO]],POs[status],$GY194,POs[Semana],WEEKNUM(HK$1))</f>
        <v>0</v>
      </c>
      <c r="HL194" s="15">
        <f>SUMIFS(POs[saldo],POs[cve_prod],DIM_BILL[[#This Row],[CODIGO]],POs[status],$GY194,POs[Semana],WEEKNUM(HL$1))</f>
        <v>0</v>
      </c>
      <c r="HM194" s="15">
        <f>SUMIFS(POs[saldo],POs[cve_prod],DIM_BILL[[#This Row],[CODIGO]],POs[status],$GY194,POs[Semana],WEEKNUM(HM$1))</f>
        <v>0</v>
      </c>
      <c r="HN194" s="15">
        <f>SUMIFS(POs[saldo],POs[cve_prod],DIM_BILL[[#This Row],[CODIGO]],POs[status],$GY194,POs[Semana],WEEKNUM(HN$1))</f>
        <v>0</v>
      </c>
      <c r="HO194" s="15">
        <f>SUMIFS(POs[saldo],POs[cve_prod],DIM_BILL[[#This Row],[CODIGO]],POs[status],$GY194,POs[Semana],WEEKNUM(HO$1))</f>
        <v>0</v>
      </c>
      <c r="HP194" s="15">
        <f>SUMIFS(POs[saldo],POs[cve_prod],DIM_BILL[[#This Row],[CODIGO]],POs[status],$GY194,POs[Semana],WEEKNUM(HP$1))</f>
        <v>0</v>
      </c>
      <c r="HQ194" s="15">
        <f>SUMIFS(POs[saldo],POs[cve_prod],DIM_BILL[[#This Row],[CODIGO]],POs[status],$GY194,POs[Semana],WEEKNUM(HQ$1))</f>
        <v>0</v>
      </c>
      <c r="HR194" s="15">
        <f>SUMIFS(POs[saldo],POs[cve_prod],DIM_BILL[[#This Row],[CODIGO]],POs[status],$GY194,POs[Semana],WEEKNUM(HR$1))</f>
        <v>0</v>
      </c>
      <c r="HS194" s="15">
        <f>SUMIFS(POs[saldo],POs[cve_prod],DIM_BILL[[#This Row],[CODIGO]],POs[status],$GY194,POs[Semana],WEEKNUM(HS$1))</f>
        <v>0</v>
      </c>
      <c r="HT194" s="15">
        <f>SUMIFS(POs[saldo],POs[cve_prod],DIM_BILL[[#This Row],[CODIGO]],POs[status],$GY194,POs[Semana],WEEKNUM(HT$1))</f>
        <v>0</v>
      </c>
      <c r="HU194" s="22"/>
      <c r="HV194" s="25"/>
      <c r="HW194" t="str">
        <f>DIM_BILL[[#This Row],[Tipo]]</f>
        <v>MATERIAL DE EMPAQUE</v>
      </c>
    </row>
    <row r="195" spans="1:231" x14ac:dyDescent="0.3">
      <c r="A195" s="17" t="s">
        <v>1181</v>
      </c>
      <c r="DJ195">
        <v>1.6479999999999998E-2</v>
      </c>
      <c r="DK195">
        <v>1.6E-2</v>
      </c>
      <c r="DL195">
        <v>4.8000000000000001E-2</v>
      </c>
      <c r="GR195" s="17" t="s">
        <v>1182</v>
      </c>
      <c r="GS195" s="17">
        <v>3</v>
      </c>
      <c r="GT195" s="17" t="s">
        <v>1804</v>
      </c>
      <c r="GU195" s="17" t="s">
        <v>1800</v>
      </c>
      <c r="GV195" s="17">
        <f>SUMIF(FACT_A1[cve_prod],DIM_BILL[[#This Row],[CODIGO]],FACT_A1[Existencia])</f>
        <v>0</v>
      </c>
      <c r="GW195" s="18">
        <f>SUMIF(FACT_A2[cve_prod],DIM_BILL[[#This Row],[CODIGO]],FACT_A2[Existencia])</f>
        <v>0</v>
      </c>
      <c r="GX195" s="17"/>
      <c r="GY195" s="16" t="s">
        <v>2221</v>
      </c>
      <c r="GZ195" s="24">
        <f>SUMPRODUCT($B195:$GQ195,INDEX(PLAN_PRODUCCION!$B$4:$GQ$24,COLUMN()-COLUMN($GZ$1)+1,0))</f>
        <v>60.676959999999994</v>
      </c>
      <c r="HA195" s="24">
        <f>SUMPRODUCT($B195:$GQ195,INDEX(PLAN_PRODUCCION!$B$4:$GQ$24,COLUMN()-COLUMN($GZ$1)+1,0))</f>
        <v>0</v>
      </c>
      <c r="HB195" s="24">
        <f>SUMPRODUCT($B195:$GQ195,INDEX(PLAN_PRODUCCION!$B$4:$GQ$24,COLUMN()-COLUMN($GZ$1)+1,0))</f>
        <v>0</v>
      </c>
      <c r="HC195" s="24">
        <f>SUMPRODUCT($B195:$GQ195,INDEX(PLAN_PRODUCCION!$B$4:$GQ$24,COLUMN()-COLUMN($GZ$1)+1,0))</f>
        <v>0</v>
      </c>
      <c r="HD195" s="24">
        <f>SUMPRODUCT($B195:$GQ195,INDEX(PLAN_PRODUCCION!$B$4:$GQ$24,COLUMN()-COLUMN($GZ$1)+1,0))</f>
        <v>0</v>
      </c>
      <c r="HE195" s="24">
        <f>SUMPRODUCT($B195:$GQ195,INDEX(PLAN_PRODUCCION!$B$4:$GQ$24,COLUMN()-COLUMN($GZ$1)+1,0))</f>
        <v>0</v>
      </c>
      <c r="HF195" s="24">
        <f>SUMPRODUCT($B195:$GQ195,INDEX(PLAN_PRODUCCION!$B$4:$GQ$24,COLUMN()-COLUMN($GZ$1)+1,0))</f>
        <v>0</v>
      </c>
      <c r="HG195" s="24">
        <f>SUMPRODUCT($B195:$GQ195,INDEX(PLAN_PRODUCCION!$B$4:$GQ$24,COLUMN()-COLUMN($GZ$1)+1,0))</f>
        <v>0</v>
      </c>
      <c r="HH195" s="24">
        <f>SUMPRODUCT($B195:$GQ195,INDEX(PLAN_PRODUCCION!$B$4:$GQ$24,COLUMN()-COLUMN($GZ$1)+1,0))</f>
        <v>0</v>
      </c>
      <c r="HI195" s="24">
        <f>SUMPRODUCT($B195:$GQ195,INDEX(PLAN_PRODUCCION!$B$4:$GQ$24,COLUMN()-COLUMN($GZ$1)+1,0))</f>
        <v>0</v>
      </c>
      <c r="HJ195" s="24">
        <f>SUMPRODUCT($B195:$GQ195,INDEX(PLAN_PRODUCCION!$B$4:$GQ$24,COLUMN()-COLUMN($GZ$1)+1,0))</f>
        <v>0</v>
      </c>
      <c r="HK195" s="24">
        <f>SUMPRODUCT($B195:$GQ195,INDEX(PLAN_PRODUCCION!$B$4:$GQ$24,COLUMN()-COLUMN($GZ$1)+1,0))</f>
        <v>0</v>
      </c>
      <c r="HL195" s="24">
        <f>SUMPRODUCT($B195:$GQ195,INDEX(PLAN_PRODUCCION!$B$4:$GQ$24,COLUMN()-COLUMN($GZ$1)+1,0))</f>
        <v>0</v>
      </c>
      <c r="HM195" s="24">
        <f>SUMPRODUCT($B195:$GQ195,INDEX(PLAN_PRODUCCION!$B$4:$GQ$24,COLUMN()-COLUMN($GZ$1)+1,0))</f>
        <v>0</v>
      </c>
      <c r="HN195" s="24">
        <f>SUMPRODUCT($B195:$GQ195,INDEX(PLAN_PRODUCCION!$B$4:$GQ$24,COLUMN()-COLUMN($GZ$1)+1,0))</f>
        <v>0</v>
      </c>
      <c r="HO195" s="24">
        <f>SUMPRODUCT($B195:$GQ195,INDEX(PLAN_PRODUCCION!$B$4:$GQ$24,COLUMN()-COLUMN($GZ$1)+1,0))</f>
        <v>0</v>
      </c>
      <c r="HP195" s="24">
        <f>SUMPRODUCT($B195:$GQ195,INDEX(PLAN_PRODUCCION!$B$4:$GQ$24,COLUMN()-COLUMN($GZ$1)+1,0))</f>
        <v>0</v>
      </c>
      <c r="HQ195" s="24">
        <f>SUMPRODUCT($B195:$GQ195,INDEX(PLAN_PRODUCCION!$B$4:$GQ$24,COLUMN()-COLUMN($GZ$1)+1,0))</f>
        <v>0</v>
      </c>
      <c r="HR195" s="24">
        <f>SUMPRODUCT($B195:$GQ195,INDEX(PLAN_PRODUCCION!$B$4:$GQ$24,COLUMN()-COLUMN($GZ$1)+1,0))</f>
        <v>0</v>
      </c>
      <c r="HS195" s="24">
        <f>SUMPRODUCT($B195:$GQ195,INDEX(PLAN_PRODUCCION!$B$4:$GQ$24,COLUMN()-COLUMN($GZ$1)+1,0))</f>
        <v>0</v>
      </c>
      <c r="HT195" s="24">
        <f>SUMPRODUCT($B195:$GQ195,INDEX(PLAN_PRODUCCION!$B$4:$GQ$24,COLUMN()-COLUMN($GZ$1)+1,0))</f>
        <v>0</v>
      </c>
      <c r="HU195" s="22"/>
      <c r="HV195" s="25"/>
      <c r="HW195" t="str">
        <f>DIM_BILL[[#This Row],[Tipo]]</f>
        <v>MATERIAL DE EMPAQUE</v>
      </c>
    </row>
    <row r="196" spans="1:231" x14ac:dyDescent="0.3">
      <c r="A196" s="18" t="s">
        <v>1181</v>
      </c>
      <c r="DJ196">
        <v>1.6479999999999998E-2</v>
      </c>
      <c r="DK196">
        <v>1.6E-2</v>
      </c>
      <c r="DL196">
        <v>4.8000000000000001E-2</v>
      </c>
      <c r="GR196" s="18" t="s">
        <v>1182</v>
      </c>
      <c r="GS196" s="18">
        <v>3</v>
      </c>
      <c r="GT196" s="18" t="s">
        <v>1804</v>
      </c>
      <c r="GU196" s="18" t="s">
        <v>1800</v>
      </c>
      <c r="GV196" s="18">
        <f>SUMIF(FACT_A1[cve_prod],DIM_BILL[[#This Row],[CODIGO]],FACT_A1[Existencia])</f>
        <v>0</v>
      </c>
      <c r="GW196" s="18">
        <f>SUMIF(FACT_A2[cve_prod],DIM_BILL[[#This Row],[CODIGO]],FACT_A2[Existencia])</f>
        <v>0</v>
      </c>
      <c r="GX196" s="18"/>
      <c r="GY196" s="16" t="s">
        <v>2222</v>
      </c>
      <c r="GZ196" s="26">
        <f t="shared" ref="GZ196" si="1389">GV196+GW196+GX196+GZ194-GZ195</f>
        <v>-60.676959999999994</v>
      </c>
      <c r="HA196" s="26">
        <f t="shared" ref="HA196" si="1390">GZ196+HA194-HA195</f>
        <v>-60.676959999999994</v>
      </c>
      <c r="HB196" s="26">
        <f t="shared" ref="HB196" si="1391">HA196+HB194-HB195</f>
        <v>-60.676959999999994</v>
      </c>
      <c r="HC196" s="26">
        <f t="shared" ref="HC196" si="1392">HB196+HC194-HC195</f>
        <v>-60.676959999999994</v>
      </c>
      <c r="HD196" s="26">
        <f t="shared" ref="HD196" si="1393">HC196+HD194-HD195</f>
        <v>-60.676959999999994</v>
      </c>
      <c r="HE196" s="26">
        <f t="shared" ref="HE196" si="1394">HD196+HE194-HE195</f>
        <v>-60.676959999999994</v>
      </c>
      <c r="HF196" s="26">
        <f t="shared" ref="HF196" si="1395">HE196+HF194-HF195</f>
        <v>239.32303999999999</v>
      </c>
      <c r="HG196" s="26">
        <f t="shared" ref="HG196" si="1396">HF196+HG194-HG195</f>
        <v>239.32303999999999</v>
      </c>
      <c r="HH196" s="26">
        <f t="shared" ref="HH196" si="1397">HG196+HH194-HH195</f>
        <v>239.32303999999999</v>
      </c>
      <c r="HI196" s="26">
        <f t="shared" ref="HI196" si="1398">HH196+HI194-HI195</f>
        <v>239.32303999999999</v>
      </c>
      <c r="HJ196" s="26">
        <f t="shared" ref="HJ196" si="1399">HI196+HJ194-HJ195</f>
        <v>239.32303999999999</v>
      </c>
      <c r="HK196" s="26">
        <f t="shared" ref="HK196" si="1400">HJ196+HK194-HK195</f>
        <v>239.32303999999999</v>
      </c>
      <c r="HL196" s="26">
        <f t="shared" ref="HL196" si="1401">HK196+HL194-HL195</f>
        <v>239.32303999999999</v>
      </c>
      <c r="HM196" s="26">
        <f t="shared" ref="HM196" si="1402">HL196+HM194-HM195</f>
        <v>239.32303999999999</v>
      </c>
      <c r="HN196" s="26">
        <f t="shared" ref="HN196" si="1403">HM196+HN194-HN195</f>
        <v>239.32303999999999</v>
      </c>
      <c r="HO196" s="26">
        <f t="shared" ref="HO196" si="1404">HN196+HO194-HO195</f>
        <v>239.32303999999999</v>
      </c>
      <c r="HP196" s="26">
        <f t="shared" ref="HP196" si="1405">HO196+HP194-HP195</f>
        <v>239.32303999999999</v>
      </c>
      <c r="HQ196" s="26">
        <f t="shared" ref="HQ196" si="1406">HP196+HQ194-HQ195</f>
        <v>239.32303999999999</v>
      </c>
      <c r="HR196" s="26">
        <f t="shared" ref="HR196" si="1407">HQ196+HR194-HR195</f>
        <v>239.32303999999999</v>
      </c>
      <c r="HS196" s="26">
        <f t="shared" ref="HS196" si="1408">HR196+HS194-HS195</f>
        <v>239.32303999999999</v>
      </c>
      <c r="HT196" s="26">
        <f t="shared" ref="HT196" si="1409">HS196+HT194-HT195</f>
        <v>239.32303999999999</v>
      </c>
      <c r="HU196" s="22">
        <f t="shared" ref="HU196" si="1410">COUNTIF(GZ196:HT196,"&lt;0")</f>
        <v>6</v>
      </c>
      <c r="HV196" s="25"/>
      <c r="HW196" t="str">
        <f>DIM_BILL[[#This Row],[Tipo]]</f>
        <v>MATERIAL DE EMPAQUE</v>
      </c>
    </row>
    <row r="197" spans="1:231" x14ac:dyDescent="0.3">
      <c r="A197" s="17" t="s">
        <v>561</v>
      </c>
      <c r="AV197">
        <v>30.9</v>
      </c>
      <c r="GR197" s="17" t="s">
        <v>562</v>
      </c>
      <c r="GS197" s="17">
        <v>6</v>
      </c>
      <c r="GT197" s="17" t="s">
        <v>1802</v>
      </c>
      <c r="GU197" s="17" t="s">
        <v>1800</v>
      </c>
      <c r="GV197" s="17">
        <f>SUMIF(FACT_A1[cve_prod],DIM_BILL[[#This Row],[CODIGO]],FACT_A1[Existencia])</f>
        <v>0</v>
      </c>
      <c r="GW197" s="18">
        <f>SUMIF(FACT_A2[cve_prod],DIM_BILL[[#This Row],[CODIGO]],FACT_A2[Existencia])</f>
        <v>0</v>
      </c>
      <c r="GX197" s="17"/>
      <c r="GY197" s="16" t="s">
        <v>2220</v>
      </c>
      <c r="GZ197" s="15">
        <f>SUMIFS(POs[saldo],POs[cve_prod],DIM_BILL[[#This Row],[CODIGO]],POs[status],$GY197,POs[f_ent],GZ$1)</f>
        <v>0</v>
      </c>
      <c r="HA197" s="15">
        <f>SUMIFS(POs[saldo],POs[cve_prod],DIM_BILL[[#This Row],[CODIGO]],POs[status],$GY197,POs[f_ent],HA$1)</f>
        <v>0</v>
      </c>
      <c r="HB197" s="15">
        <f>SUMIFS(POs[saldo],POs[cve_prod],DIM_BILL[[#This Row],[CODIGO]],POs[status],$GY197,POs[f_ent],HB$1)</f>
        <v>0</v>
      </c>
      <c r="HC197" s="15">
        <f>SUMIFS(POs[saldo],POs[cve_prod],DIM_BILL[[#This Row],[CODIGO]],POs[status],$GY197,POs[f_ent],HC$1)</f>
        <v>0</v>
      </c>
      <c r="HD197" s="15">
        <f>SUMIFS(POs[saldo],POs[cve_prod],DIM_BILL[[#This Row],[CODIGO]],POs[status],$GY197,POs[f_ent],HD$1)</f>
        <v>0</v>
      </c>
      <c r="HE197" s="15">
        <f>SUMIFS(POs[saldo],POs[cve_prod],DIM_BILL[[#This Row],[CODIGO]],POs[status],$GY197,POs[f_ent],HE$1)</f>
        <v>0</v>
      </c>
      <c r="HF197" s="15">
        <f>SUMIFS(POs[saldo],POs[cve_prod],DIM_BILL[[#This Row],[CODIGO]],POs[status],$GY197,POs[Semana],WEEKNUM(HF$1))</f>
        <v>0</v>
      </c>
      <c r="HG197" s="15">
        <f>SUMIFS(POs[saldo],POs[cve_prod],DIM_BILL[[#This Row],[CODIGO]],POs[status],$GY197,POs[Semana],WEEKNUM(HG$1))</f>
        <v>0</v>
      </c>
      <c r="HH197" s="15">
        <f>SUMIFS(POs[saldo],POs[cve_prod],DIM_BILL[[#This Row],[CODIGO]],POs[status],$GY197,POs[Semana],WEEKNUM(HH$1))</f>
        <v>0</v>
      </c>
      <c r="HI197" s="15">
        <f>SUMIFS(POs[saldo],POs[cve_prod],DIM_BILL[[#This Row],[CODIGO]],POs[status],$GY197,POs[Semana],WEEKNUM(HI$1))</f>
        <v>0</v>
      </c>
      <c r="HJ197" s="15">
        <f>SUMIFS(POs[saldo],POs[cve_prod],DIM_BILL[[#This Row],[CODIGO]],POs[status],$GY197,POs[Semana],WEEKNUM(HJ$1))</f>
        <v>0</v>
      </c>
      <c r="HK197" s="15">
        <f>SUMIFS(POs[saldo],POs[cve_prod],DIM_BILL[[#This Row],[CODIGO]],POs[status],$GY197,POs[Semana],WEEKNUM(HK$1))</f>
        <v>0</v>
      </c>
      <c r="HL197" s="15">
        <f>SUMIFS(POs[saldo],POs[cve_prod],DIM_BILL[[#This Row],[CODIGO]],POs[status],$GY197,POs[Semana],WEEKNUM(HL$1))</f>
        <v>0</v>
      </c>
      <c r="HM197" s="15">
        <f>SUMIFS(POs[saldo],POs[cve_prod],DIM_BILL[[#This Row],[CODIGO]],POs[status],$GY197,POs[Semana],WEEKNUM(HM$1))</f>
        <v>0</v>
      </c>
      <c r="HN197" s="15">
        <f>SUMIFS(POs[saldo],POs[cve_prod],DIM_BILL[[#This Row],[CODIGO]],POs[status],$GY197,POs[Semana],WEEKNUM(HN$1))</f>
        <v>0</v>
      </c>
      <c r="HO197" s="15">
        <f>SUMIFS(POs[saldo],POs[cve_prod],DIM_BILL[[#This Row],[CODIGO]],POs[status],$GY197,POs[Semana],WEEKNUM(HO$1))</f>
        <v>0</v>
      </c>
      <c r="HP197" s="15">
        <f>SUMIFS(POs[saldo],POs[cve_prod],DIM_BILL[[#This Row],[CODIGO]],POs[status],$GY197,POs[Semana],WEEKNUM(HP$1))</f>
        <v>0</v>
      </c>
      <c r="HQ197" s="15">
        <f>SUMIFS(POs[saldo],POs[cve_prod],DIM_BILL[[#This Row],[CODIGO]],POs[status],$GY197,POs[Semana],WEEKNUM(HQ$1))</f>
        <v>0</v>
      </c>
      <c r="HR197" s="15">
        <f>SUMIFS(POs[saldo],POs[cve_prod],DIM_BILL[[#This Row],[CODIGO]],POs[status],$GY197,POs[Semana],WEEKNUM(HR$1))</f>
        <v>0</v>
      </c>
      <c r="HS197" s="15">
        <f>SUMIFS(POs[saldo],POs[cve_prod],DIM_BILL[[#This Row],[CODIGO]],POs[status],$GY197,POs[Semana],WEEKNUM(HS$1))</f>
        <v>0</v>
      </c>
      <c r="HT197" s="15">
        <f>SUMIFS(POs[saldo],POs[cve_prod],DIM_BILL[[#This Row],[CODIGO]],POs[status],$GY197,POs[Semana],WEEKNUM(HT$1))</f>
        <v>0</v>
      </c>
      <c r="HU197" s="22"/>
      <c r="HV197" s="25"/>
      <c r="HW197" t="str">
        <f>DIM_BILL[[#This Row],[Tipo]]</f>
        <v>MATERIAL DE EMPAQUE</v>
      </c>
    </row>
    <row r="198" spans="1:231" x14ac:dyDescent="0.3">
      <c r="A198" s="17" t="s">
        <v>561</v>
      </c>
      <c r="AV198">
        <v>30.9</v>
      </c>
      <c r="GR198" s="17" t="s">
        <v>562</v>
      </c>
      <c r="GS198" s="17">
        <v>6</v>
      </c>
      <c r="GT198" s="17" t="s">
        <v>1802</v>
      </c>
      <c r="GU198" s="17" t="s">
        <v>1800</v>
      </c>
      <c r="GV198" s="17">
        <f>SUMIF(FACT_A1[cve_prod],DIM_BILL[[#This Row],[CODIGO]],FACT_A1[Existencia])</f>
        <v>0</v>
      </c>
      <c r="GW198" s="18">
        <f>SUMIF(FACT_A2[cve_prod],DIM_BILL[[#This Row],[CODIGO]],FACT_A2[Existencia])</f>
        <v>0</v>
      </c>
      <c r="GX198" s="17"/>
      <c r="GY198" s="16" t="s">
        <v>2221</v>
      </c>
      <c r="GZ198" s="24">
        <f>SUMPRODUCT($B198:$GQ198,INDEX(PLAN_PRODUCCION!$B$4:$GQ$24,COLUMN()-COLUMN($GZ$1)+1,0))</f>
        <v>286443</v>
      </c>
      <c r="HA198" s="24">
        <f>SUMPRODUCT($B198:$GQ198,INDEX(PLAN_PRODUCCION!$B$4:$GQ$24,COLUMN()-COLUMN($GZ$1)+1,0))</f>
        <v>0</v>
      </c>
      <c r="HB198" s="24">
        <f>SUMPRODUCT($B198:$GQ198,INDEX(PLAN_PRODUCCION!$B$4:$GQ$24,COLUMN()-COLUMN($GZ$1)+1,0))</f>
        <v>0</v>
      </c>
      <c r="HC198" s="24">
        <f>SUMPRODUCT($B198:$GQ198,INDEX(PLAN_PRODUCCION!$B$4:$GQ$24,COLUMN()-COLUMN($GZ$1)+1,0))</f>
        <v>0</v>
      </c>
      <c r="HD198" s="24">
        <f>SUMPRODUCT($B198:$GQ198,INDEX(PLAN_PRODUCCION!$B$4:$GQ$24,COLUMN()-COLUMN($GZ$1)+1,0))</f>
        <v>0</v>
      </c>
      <c r="HE198" s="24">
        <f>SUMPRODUCT($B198:$GQ198,INDEX(PLAN_PRODUCCION!$B$4:$GQ$24,COLUMN()-COLUMN($GZ$1)+1,0))</f>
        <v>0</v>
      </c>
      <c r="HF198" s="24">
        <f>SUMPRODUCT($B198:$GQ198,INDEX(PLAN_PRODUCCION!$B$4:$GQ$24,COLUMN()-COLUMN($GZ$1)+1,0))</f>
        <v>0</v>
      </c>
      <c r="HG198" s="24">
        <f>SUMPRODUCT($B198:$GQ198,INDEX(PLAN_PRODUCCION!$B$4:$GQ$24,COLUMN()-COLUMN($GZ$1)+1,0))</f>
        <v>0</v>
      </c>
      <c r="HH198" s="24">
        <f>SUMPRODUCT($B198:$GQ198,INDEX(PLAN_PRODUCCION!$B$4:$GQ$24,COLUMN()-COLUMN($GZ$1)+1,0))</f>
        <v>0</v>
      </c>
      <c r="HI198" s="24">
        <f>SUMPRODUCT($B198:$GQ198,INDEX(PLAN_PRODUCCION!$B$4:$GQ$24,COLUMN()-COLUMN($GZ$1)+1,0))</f>
        <v>0</v>
      </c>
      <c r="HJ198" s="24">
        <f>SUMPRODUCT($B198:$GQ198,INDEX(PLAN_PRODUCCION!$B$4:$GQ$24,COLUMN()-COLUMN($GZ$1)+1,0))</f>
        <v>0</v>
      </c>
      <c r="HK198" s="24">
        <f>SUMPRODUCT($B198:$GQ198,INDEX(PLAN_PRODUCCION!$B$4:$GQ$24,COLUMN()-COLUMN($GZ$1)+1,0))</f>
        <v>0</v>
      </c>
      <c r="HL198" s="24">
        <f>SUMPRODUCT($B198:$GQ198,INDEX(PLAN_PRODUCCION!$B$4:$GQ$24,COLUMN()-COLUMN($GZ$1)+1,0))</f>
        <v>0</v>
      </c>
      <c r="HM198" s="24">
        <f>SUMPRODUCT($B198:$GQ198,INDEX(PLAN_PRODUCCION!$B$4:$GQ$24,COLUMN()-COLUMN($GZ$1)+1,0))</f>
        <v>0</v>
      </c>
      <c r="HN198" s="24">
        <f>SUMPRODUCT($B198:$GQ198,INDEX(PLAN_PRODUCCION!$B$4:$GQ$24,COLUMN()-COLUMN($GZ$1)+1,0))</f>
        <v>0</v>
      </c>
      <c r="HO198" s="24">
        <f>SUMPRODUCT($B198:$GQ198,INDEX(PLAN_PRODUCCION!$B$4:$GQ$24,COLUMN()-COLUMN($GZ$1)+1,0))</f>
        <v>0</v>
      </c>
      <c r="HP198" s="24">
        <f>SUMPRODUCT($B198:$GQ198,INDEX(PLAN_PRODUCCION!$B$4:$GQ$24,COLUMN()-COLUMN($GZ$1)+1,0))</f>
        <v>0</v>
      </c>
      <c r="HQ198" s="24">
        <f>SUMPRODUCT($B198:$GQ198,INDEX(PLAN_PRODUCCION!$B$4:$GQ$24,COLUMN()-COLUMN($GZ$1)+1,0))</f>
        <v>0</v>
      </c>
      <c r="HR198" s="24">
        <f>SUMPRODUCT($B198:$GQ198,INDEX(PLAN_PRODUCCION!$B$4:$GQ$24,COLUMN()-COLUMN($GZ$1)+1,0))</f>
        <v>0</v>
      </c>
      <c r="HS198" s="24">
        <f>SUMPRODUCT($B198:$GQ198,INDEX(PLAN_PRODUCCION!$B$4:$GQ$24,COLUMN()-COLUMN($GZ$1)+1,0))</f>
        <v>0</v>
      </c>
      <c r="HT198" s="24">
        <f>SUMPRODUCT($B198:$GQ198,INDEX(PLAN_PRODUCCION!$B$4:$GQ$24,COLUMN()-COLUMN($GZ$1)+1,0))</f>
        <v>0</v>
      </c>
      <c r="HU198" s="22"/>
      <c r="HV198" s="25"/>
      <c r="HW198" t="str">
        <f>DIM_BILL[[#This Row],[Tipo]]</f>
        <v>MATERIAL DE EMPAQUE</v>
      </c>
    </row>
    <row r="199" spans="1:231" x14ac:dyDescent="0.3">
      <c r="A199" s="18" t="s">
        <v>561</v>
      </c>
      <c r="AV199">
        <v>30.9</v>
      </c>
      <c r="GR199" s="18" t="s">
        <v>562</v>
      </c>
      <c r="GS199" s="18">
        <v>6</v>
      </c>
      <c r="GT199" s="18" t="s">
        <v>1802</v>
      </c>
      <c r="GU199" s="18" t="s">
        <v>1800</v>
      </c>
      <c r="GV199" s="18">
        <f>SUMIF(FACT_A1[cve_prod],DIM_BILL[[#This Row],[CODIGO]],FACT_A1[Existencia])</f>
        <v>0</v>
      </c>
      <c r="GW199" s="18">
        <f>SUMIF(FACT_A2[cve_prod],DIM_BILL[[#This Row],[CODIGO]],FACT_A2[Existencia])</f>
        <v>0</v>
      </c>
      <c r="GX199" s="18"/>
      <c r="GY199" s="16" t="s">
        <v>2222</v>
      </c>
      <c r="GZ199" s="26">
        <f t="shared" ref="GZ199" si="1411">GV199+GW199+GX199+GZ197-GZ198</f>
        <v>-286443</v>
      </c>
      <c r="HA199" s="26">
        <f t="shared" ref="HA199" si="1412">GZ199+HA197-HA198</f>
        <v>-286443</v>
      </c>
      <c r="HB199" s="26">
        <f t="shared" ref="HB199" si="1413">HA199+HB197-HB198</f>
        <v>-286443</v>
      </c>
      <c r="HC199" s="26">
        <f t="shared" ref="HC199" si="1414">HB199+HC197-HC198</f>
        <v>-286443</v>
      </c>
      <c r="HD199" s="26">
        <f t="shared" ref="HD199" si="1415">HC199+HD197-HD198</f>
        <v>-286443</v>
      </c>
      <c r="HE199" s="26">
        <f t="shared" ref="HE199" si="1416">HD199+HE197-HE198</f>
        <v>-286443</v>
      </c>
      <c r="HF199" s="26">
        <f t="shared" ref="HF199" si="1417">HE199+HF197-HF198</f>
        <v>-286443</v>
      </c>
      <c r="HG199" s="26">
        <f t="shared" ref="HG199" si="1418">HF199+HG197-HG198</f>
        <v>-286443</v>
      </c>
      <c r="HH199" s="26">
        <f t="shared" ref="HH199" si="1419">HG199+HH197-HH198</f>
        <v>-286443</v>
      </c>
      <c r="HI199" s="26">
        <f t="shared" ref="HI199" si="1420">HH199+HI197-HI198</f>
        <v>-286443</v>
      </c>
      <c r="HJ199" s="26">
        <f t="shared" ref="HJ199" si="1421">HI199+HJ197-HJ198</f>
        <v>-286443</v>
      </c>
      <c r="HK199" s="26">
        <f t="shared" ref="HK199" si="1422">HJ199+HK197-HK198</f>
        <v>-286443</v>
      </c>
      <c r="HL199" s="26">
        <f t="shared" ref="HL199" si="1423">HK199+HL197-HL198</f>
        <v>-286443</v>
      </c>
      <c r="HM199" s="26">
        <f t="shared" ref="HM199" si="1424">HL199+HM197-HM198</f>
        <v>-286443</v>
      </c>
      <c r="HN199" s="26">
        <f t="shared" ref="HN199" si="1425">HM199+HN197-HN198</f>
        <v>-286443</v>
      </c>
      <c r="HO199" s="26">
        <f t="shared" ref="HO199" si="1426">HN199+HO197-HO198</f>
        <v>-286443</v>
      </c>
      <c r="HP199" s="26">
        <f t="shared" ref="HP199" si="1427">HO199+HP197-HP198</f>
        <v>-286443</v>
      </c>
      <c r="HQ199" s="26">
        <f t="shared" ref="HQ199" si="1428">HP199+HQ197-HQ198</f>
        <v>-286443</v>
      </c>
      <c r="HR199" s="26">
        <f t="shared" ref="HR199" si="1429">HQ199+HR197-HR198</f>
        <v>-286443</v>
      </c>
      <c r="HS199" s="26">
        <f t="shared" ref="HS199" si="1430">HR199+HS197-HS198</f>
        <v>-286443</v>
      </c>
      <c r="HT199" s="26">
        <f t="shared" ref="HT199" si="1431">HS199+HT197-HT198</f>
        <v>-286443</v>
      </c>
      <c r="HU199" s="22">
        <f t="shared" ref="HU199" si="1432">COUNTIF(GZ199:HT199,"&lt;0")</f>
        <v>21</v>
      </c>
      <c r="HV199" s="25"/>
      <c r="HW199" t="str">
        <f>DIM_BILL[[#This Row],[Tipo]]</f>
        <v>MATERIAL DE EMPAQUE</v>
      </c>
    </row>
    <row r="200" spans="1:231" x14ac:dyDescent="0.3">
      <c r="A200" s="17" t="s">
        <v>1233</v>
      </c>
      <c r="DP200">
        <v>1.0154555555555554E-2</v>
      </c>
      <c r="GR200" s="17" t="s">
        <v>1234</v>
      </c>
      <c r="GS200" s="17">
        <v>3</v>
      </c>
      <c r="GT200" s="17" t="s">
        <v>1804</v>
      </c>
      <c r="GU200" s="17" t="s">
        <v>1800</v>
      </c>
      <c r="GV200" s="17">
        <f>SUMIF(FACT_A1[cve_prod],DIM_BILL[[#This Row],[CODIGO]],FACT_A1[Existencia])</f>
        <v>0</v>
      </c>
      <c r="GW200" s="18">
        <f>SUMIF(FACT_A2[cve_prod],DIM_BILL[[#This Row],[CODIGO]],FACT_A2[Existencia])</f>
        <v>305.52999999999997</v>
      </c>
      <c r="GX200" s="17"/>
      <c r="GY200" s="16" t="s">
        <v>2220</v>
      </c>
      <c r="GZ200" s="15">
        <f>SUMIFS(POs[saldo],POs[cve_prod],DIM_BILL[[#This Row],[CODIGO]],POs[status],$GY200,POs[f_ent],GZ$1)</f>
        <v>0</v>
      </c>
      <c r="HA200" s="15">
        <f>SUMIFS(POs[saldo],POs[cve_prod],DIM_BILL[[#This Row],[CODIGO]],POs[status],$GY200,POs[f_ent],HA$1)</f>
        <v>0</v>
      </c>
      <c r="HB200" s="15">
        <f>SUMIFS(POs[saldo],POs[cve_prod],DIM_BILL[[#This Row],[CODIGO]],POs[status],$GY200,POs[f_ent],HB$1)</f>
        <v>0</v>
      </c>
      <c r="HC200" s="15">
        <f>SUMIFS(POs[saldo],POs[cve_prod],DIM_BILL[[#This Row],[CODIGO]],POs[status],$GY200,POs[f_ent],HC$1)</f>
        <v>0</v>
      </c>
      <c r="HD200" s="15">
        <f>SUMIFS(POs[saldo],POs[cve_prod],DIM_BILL[[#This Row],[CODIGO]],POs[status],$GY200,POs[f_ent],HD$1)</f>
        <v>0</v>
      </c>
      <c r="HE200" s="15">
        <f>SUMIFS(POs[saldo],POs[cve_prod],DIM_BILL[[#This Row],[CODIGO]],POs[status],$GY200,POs[f_ent],HE$1)</f>
        <v>0</v>
      </c>
      <c r="HF200" s="15">
        <f>SUMIFS(POs[saldo],POs[cve_prod],DIM_BILL[[#This Row],[CODIGO]],POs[status],$GY200,POs[Semana],WEEKNUM(HF$1))</f>
        <v>0</v>
      </c>
      <c r="HG200" s="15">
        <f>SUMIFS(POs[saldo],POs[cve_prod],DIM_BILL[[#This Row],[CODIGO]],POs[status],$GY200,POs[Semana],WEEKNUM(HG$1))</f>
        <v>0</v>
      </c>
      <c r="HH200" s="15">
        <f>SUMIFS(POs[saldo],POs[cve_prod],DIM_BILL[[#This Row],[CODIGO]],POs[status],$GY200,POs[Semana],WEEKNUM(HH$1))</f>
        <v>0</v>
      </c>
      <c r="HI200" s="15">
        <f>SUMIFS(POs[saldo],POs[cve_prod],DIM_BILL[[#This Row],[CODIGO]],POs[status],$GY200,POs[Semana],WEEKNUM(HI$1))</f>
        <v>0</v>
      </c>
      <c r="HJ200" s="15">
        <f>SUMIFS(POs[saldo],POs[cve_prod],DIM_BILL[[#This Row],[CODIGO]],POs[status],$GY200,POs[Semana],WEEKNUM(HJ$1))</f>
        <v>0</v>
      </c>
      <c r="HK200" s="15">
        <f>SUMIFS(POs[saldo],POs[cve_prod],DIM_BILL[[#This Row],[CODIGO]],POs[status],$GY200,POs[Semana],WEEKNUM(HK$1))</f>
        <v>0</v>
      </c>
      <c r="HL200" s="15">
        <f>SUMIFS(POs[saldo],POs[cve_prod],DIM_BILL[[#This Row],[CODIGO]],POs[status],$GY200,POs[Semana],WEEKNUM(HL$1))</f>
        <v>0</v>
      </c>
      <c r="HM200" s="15">
        <f>SUMIFS(POs[saldo],POs[cve_prod],DIM_BILL[[#This Row],[CODIGO]],POs[status],$GY200,POs[Semana],WEEKNUM(HM$1))</f>
        <v>0</v>
      </c>
      <c r="HN200" s="15">
        <f>SUMIFS(POs[saldo],POs[cve_prod],DIM_BILL[[#This Row],[CODIGO]],POs[status],$GY200,POs[Semana],WEEKNUM(HN$1))</f>
        <v>0</v>
      </c>
      <c r="HO200" s="15">
        <f>SUMIFS(POs[saldo],POs[cve_prod],DIM_BILL[[#This Row],[CODIGO]],POs[status],$GY200,POs[Semana],WEEKNUM(HO$1))</f>
        <v>0</v>
      </c>
      <c r="HP200" s="15">
        <f>SUMIFS(POs[saldo],POs[cve_prod],DIM_BILL[[#This Row],[CODIGO]],POs[status],$GY200,POs[Semana],WEEKNUM(HP$1))</f>
        <v>0</v>
      </c>
      <c r="HQ200" s="15">
        <f>SUMIFS(POs[saldo],POs[cve_prod],DIM_BILL[[#This Row],[CODIGO]],POs[status],$GY200,POs[Semana],WEEKNUM(HQ$1))</f>
        <v>0</v>
      </c>
      <c r="HR200" s="15">
        <f>SUMIFS(POs[saldo],POs[cve_prod],DIM_BILL[[#This Row],[CODIGO]],POs[status],$GY200,POs[Semana],WEEKNUM(HR$1))</f>
        <v>0</v>
      </c>
      <c r="HS200" s="15">
        <f>SUMIFS(POs[saldo],POs[cve_prod],DIM_BILL[[#This Row],[CODIGO]],POs[status],$GY200,POs[Semana],WEEKNUM(HS$1))</f>
        <v>0</v>
      </c>
      <c r="HT200" s="15">
        <f>SUMIFS(POs[saldo],POs[cve_prod],DIM_BILL[[#This Row],[CODIGO]],POs[status],$GY200,POs[Semana],WEEKNUM(HT$1))</f>
        <v>0</v>
      </c>
      <c r="HU200" s="22"/>
      <c r="HV200" s="25"/>
      <c r="HW200" t="str">
        <f>DIM_BILL[[#This Row],[Tipo]]</f>
        <v>MATERIAL DE EMPAQUE</v>
      </c>
    </row>
    <row r="201" spans="1:231" x14ac:dyDescent="0.3">
      <c r="A201" s="17" t="s">
        <v>1233</v>
      </c>
      <c r="DP201">
        <v>1.0154555555555554E-2</v>
      </c>
      <c r="GR201" s="17" t="s">
        <v>1234</v>
      </c>
      <c r="GS201" s="17">
        <v>3</v>
      </c>
      <c r="GT201" s="17" t="s">
        <v>1804</v>
      </c>
      <c r="GU201" s="17" t="s">
        <v>1800</v>
      </c>
      <c r="GV201" s="17">
        <f>SUMIF(FACT_A1[cve_prod],DIM_BILL[[#This Row],[CODIGO]],FACT_A1[Existencia])</f>
        <v>0</v>
      </c>
      <c r="GW201" s="18">
        <f>SUMIF(FACT_A2[cve_prod],DIM_BILL[[#This Row],[CODIGO]],FACT_A2[Existencia])</f>
        <v>305.52999999999997</v>
      </c>
      <c r="GX201" s="17"/>
      <c r="GY201" s="16" t="s">
        <v>2221</v>
      </c>
      <c r="GZ201" s="24">
        <f>SUMPRODUCT($B201:$GQ201,INDEX(PLAN_PRODUCCION!$B$4:$GQ$24,COLUMN()-COLUMN($GZ$1)+1,0))</f>
        <v>36.556399999999996</v>
      </c>
      <c r="HA201" s="24">
        <f>SUMPRODUCT($B201:$GQ201,INDEX(PLAN_PRODUCCION!$B$4:$GQ$24,COLUMN()-COLUMN($GZ$1)+1,0))</f>
        <v>0</v>
      </c>
      <c r="HB201" s="24">
        <f>SUMPRODUCT($B201:$GQ201,INDEX(PLAN_PRODUCCION!$B$4:$GQ$24,COLUMN()-COLUMN($GZ$1)+1,0))</f>
        <v>0</v>
      </c>
      <c r="HC201" s="24">
        <f>SUMPRODUCT($B201:$GQ201,INDEX(PLAN_PRODUCCION!$B$4:$GQ$24,COLUMN()-COLUMN($GZ$1)+1,0))</f>
        <v>0</v>
      </c>
      <c r="HD201" s="24">
        <f>SUMPRODUCT($B201:$GQ201,INDEX(PLAN_PRODUCCION!$B$4:$GQ$24,COLUMN()-COLUMN($GZ$1)+1,0))</f>
        <v>0</v>
      </c>
      <c r="HE201" s="24">
        <f>SUMPRODUCT($B201:$GQ201,INDEX(PLAN_PRODUCCION!$B$4:$GQ$24,COLUMN()-COLUMN($GZ$1)+1,0))</f>
        <v>0</v>
      </c>
      <c r="HF201" s="24">
        <f>SUMPRODUCT($B201:$GQ201,INDEX(PLAN_PRODUCCION!$B$4:$GQ$24,COLUMN()-COLUMN($GZ$1)+1,0))</f>
        <v>0</v>
      </c>
      <c r="HG201" s="24">
        <f>SUMPRODUCT($B201:$GQ201,INDEX(PLAN_PRODUCCION!$B$4:$GQ$24,COLUMN()-COLUMN($GZ$1)+1,0))</f>
        <v>0</v>
      </c>
      <c r="HH201" s="24">
        <f>SUMPRODUCT($B201:$GQ201,INDEX(PLAN_PRODUCCION!$B$4:$GQ$24,COLUMN()-COLUMN($GZ$1)+1,0))</f>
        <v>0</v>
      </c>
      <c r="HI201" s="24">
        <f>SUMPRODUCT($B201:$GQ201,INDEX(PLAN_PRODUCCION!$B$4:$GQ$24,COLUMN()-COLUMN($GZ$1)+1,0))</f>
        <v>0</v>
      </c>
      <c r="HJ201" s="24">
        <f>SUMPRODUCT($B201:$GQ201,INDEX(PLAN_PRODUCCION!$B$4:$GQ$24,COLUMN()-COLUMN($GZ$1)+1,0))</f>
        <v>0</v>
      </c>
      <c r="HK201" s="24">
        <f>SUMPRODUCT($B201:$GQ201,INDEX(PLAN_PRODUCCION!$B$4:$GQ$24,COLUMN()-COLUMN($GZ$1)+1,0))</f>
        <v>0</v>
      </c>
      <c r="HL201" s="24">
        <f>SUMPRODUCT($B201:$GQ201,INDEX(PLAN_PRODUCCION!$B$4:$GQ$24,COLUMN()-COLUMN($GZ$1)+1,0))</f>
        <v>0</v>
      </c>
      <c r="HM201" s="24">
        <f>SUMPRODUCT($B201:$GQ201,INDEX(PLAN_PRODUCCION!$B$4:$GQ$24,COLUMN()-COLUMN($GZ$1)+1,0))</f>
        <v>0</v>
      </c>
      <c r="HN201" s="24">
        <f>SUMPRODUCT($B201:$GQ201,INDEX(PLAN_PRODUCCION!$B$4:$GQ$24,COLUMN()-COLUMN($GZ$1)+1,0))</f>
        <v>0</v>
      </c>
      <c r="HO201" s="24">
        <f>SUMPRODUCT($B201:$GQ201,INDEX(PLAN_PRODUCCION!$B$4:$GQ$24,COLUMN()-COLUMN($GZ$1)+1,0))</f>
        <v>0</v>
      </c>
      <c r="HP201" s="24">
        <f>SUMPRODUCT($B201:$GQ201,INDEX(PLAN_PRODUCCION!$B$4:$GQ$24,COLUMN()-COLUMN($GZ$1)+1,0))</f>
        <v>0</v>
      </c>
      <c r="HQ201" s="24">
        <f>SUMPRODUCT($B201:$GQ201,INDEX(PLAN_PRODUCCION!$B$4:$GQ$24,COLUMN()-COLUMN($GZ$1)+1,0))</f>
        <v>0</v>
      </c>
      <c r="HR201" s="24">
        <f>SUMPRODUCT($B201:$GQ201,INDEX(PLAN_PRODUCCION!$B$4:$GQ$24,COLUMN()-COLUMN($GZ$1)+1,0))</f>
        <v>0</v>
      </c>
      <c r="HS201" s="24">
        <f>SUMPRODUCT($B201:$GQ201,INDEX(PLAN_PRODUCCION!$B$4:$GQ$24,COLUMN()-COLUMN($GZ$1)+1,0))</f>
        <v>0</v>
      </c>
      <c r="HT201" s="24">
        <f>SUMPRODUCT($B201:$GQ201,INDEX(PLAN_PRODUCCION!$B$4:$GQ$24,COLUMN()-COLUMN($GZ$1)+1,0))</f>
        <v>0</v>
      </c>
      <c r="HU201" s="22"/>
      <c r="HV201" s="25"/>
      <c r="HW201" t="str">
        <f>DIM_BILL[[#This Row],[Tipo]]</f>
        <v>MATERIAL DE EMPAQUE</v>
      </c>
    </row>
    <row r="202" spans="1:231" x14ac:dyDescent="0.3">
      <c r="A202" s="18" t="s">
        <v>1233</v>
      </c>
      <c r="DP202">
        <v>1.0154555555555554E-2</v>
      </c>
      <c r="GR202" s="18" t="s">
        <v>1234</v>
      </c>
      <c r="GS202" s="18">
        <v>3</v>
      </c>
      <c r="GT202" s="18" t="s">
        <v>1804</v>
      </c>
      <c r="GU202" s="18" t="s">
        <v>1800</v>
      </c>
      <c r="GV202" s="18">
        <f>SUMIF(FACT_A1[cve_prod],DIM_BILL[[#This Row],[CODIGO]],FACT_A1[Existencia])</f>
        <v>0</v>
      </c>
      <c r="GW202" s="18">
        <f>SUMIF(FACT_A2[cve_prod],DIM_BILL[[#This Row],[CODIGO]],FACT_A2[Existencia])</f>
        <v>305.52999999999997</v>
      </c>
      <c r="GX202" s="18"/>
      <c r="GY202" s="16" t="s">
        <v>2222</v>
      </c>
      <c r="GZ202" s="26">
        <f t="shared" ref="GZ202" si="1433">GV202+GW202+GX202+GZ200-GZ201</f>
        <v>268.97359999999998</v>
      </c>
      <c r="HA202" s="26">
        <f t="shared" ref="HA202" si="1434">GZ202+HA200-HA201</f>
        <v>268.97359999999998</v>
      </c>
      <c r="HB202" s="26">
        <f t="shared" ref="HB202" si="1435">HA202+HB200-HB201</f>
        <v>268.97359999999998</v>
      </c>
      <c r="HC202" s="26">
        <f t="shared" ref="HC202" si="1436">HB202+HC200-HC201</f>
        <v>268.97359999999998</v>
      </c>
      <c r="HD202" s="26">
        <f t="shared" ref="HD202" si="1437">HC202+HD200-HD201</f>
        <v>268.97359999999998</v>
      </c>
      <c r="HE202" s="26">
        <f t="shared" ref="HE202" si="1438">HD202+HE200-HE201</f>
        <v>268.97359999999998</v>
      </c>
      <c r="HF202" s="26">
        <f t="shared" ref="HF202" si="1439">HE202+HF200-HF201</f>
        <v>268.97359999999998</v>
      </c>
      <c r="HG202" s="26">
        <f t="shared" ref="HG202" si="1440">HF202+HG200-HG201</f>
        <v>268.97359999999998</v>
      </c>
      <c r="HH202" s="26">
        <f t="shared" ref="HH202" si="1441">HG202+HH200-HH201</f>
        <v>268.97359999999998</v>
      </c>
      <c r="HI202" s="26">
        <f t="shared" ref="HI202" si="1442">HH202+HI200-HI201</f>
        <v>268.97359999999998</v>
      </c>
      <c r="HJ202" s="26">
        <f t="shared" ref="HJ202" si="1443">HI202+HJ200-HJ201</f>
        <v>268.97359999999998</v>
      </c>
      <c r="HK202" s="26">
        <f t="shared" ref="HK202" si="1444">HJ202+HK200-HK201</f>
        <v>268.97359999999998</v>
      </c>
      <c r="HL202" s="26">
        <f t="shared" ref="HL202" si="1445">HK202+HL200-HL201</f>
        <v>268.97359999999998</v>
      </c>
      <c r="HM202" s="26">
        <f t="shared" ref="HM202" si="1446">HL202+HM200-HM201</f>
        <v>268.97359999999998</v>
      </c>
      <c r="HN202" s="26">
        <f t="shared" ref="HN202" si="1447">HM202+HN200-HN201</f>
        <v>268.97359999999998</v>
      </c>
      <c r="HO202" s="26">
        <f t="shared" ref="HO202" si="1448">HN202+HO200-HO201</f>
        <v>268.97359999999998</v>
      </c>
      <c r="HP202" s="26">
        <f t="shared" ref="HP202" si="1449">HO202+HP200-HP201</f>
        <v>268.97359999999998</v>
      </c>
      <c r="HQ202" s="26">
        <f t="shared" ref="HQ202" si="1450">HP202+HQ200-HQ201</f>
        <v>268.97359999999998</v>
      </c>
      <c r="HR202" s="26">
        <f t="shared" ref="HR202" si="1451">HQ202+HR200-HR201</f>
        <v>268.97359999999998</v>
      </c>
      <c r="HS202" s="26">
        <f t="shared" ref="HS202" si="1452">HR202+HS200-HS201</f>
        <v>268.97359999999998</v>
      </c>
      <c r="HT202" s="26">
        <f t="shared" ref="HT202" si="1453">HS202+HT200-HT201</f>
        <v>268.97359999999998</v>
      </c>
      <c r="HU202" s="22">
        <f t="shared" ref="HU202" si="1454">COUNTIF(GZ202:HT202,"&lt;0")</f>
        <v>0</v>
      </c>
      <c r="HV202" s="25"/>
      <c r="HW202" t="str">
        <f>DIM_BILL[[#This Row],[Tipo]]</f>
        <v>MATERIAL DE EMPAQUE</v>
      </c>
    </row>
    <row r="203" spans="1:231" x14ac:dyDescent="0.3">
      <c r="A203" s="17" t="s">
        <v>1243</v>
      </c>
      <c r="DQ203">
        <v>1.0154444444444443E-2</v>
      </c>
      <c r="GR203" s="17" t="s">
        <v>1244</v>
      </c>
      <c r="GS203" s="17">
        <v>3</v>
      </c>
      <c r="GT203" s="17" t="s">
        <v>1804</v>
      </c>
      <c r="GU203" s="17" t="s">
        <v>1800</v>
      </c>
      <c r="GV203" s="17">
        <f>SUMIF(FACT_A1[cve_prod],DIM_BILL[[#This Row],[CODIGO]],FACT_A1[Existencia])</f>
        <v>0</v>
      </c>
      <c r="GW203" s="18">
        <f>SUMIF(FACT_A2[cve_prod],DIM_BILL[[#This Row],[CODIGO]],FACT_A2[Existencia])</f>
        <v>0</v>
      </c>
      <c r="GX203" s="17"/>
      <c r="GY203" s="16" t="s">
        <v>2220</v>
      </c>
      <c r="GZ203" s="15">
        <f>SUMIFS(POs[saldo],POs[cve_prod],DIM_BILL[[#This Row],[CODIGO]],POs[status],$GY203,POs[f_ent],GZ$1)</f>
        <v>0</v>
      </c>
      <c r="HA203" s="15">
        <f>SUMIFS(POs[saldo],POs[cve_prod],DIM_BILL[[#This Row],[CODIGO]],POs[status],$GY203,POs[f_ent],HA$1)</f>
        <v>0</v>
      </c>
      <c r="HB203" s="15">
        <f>SUMIFS(POs[saldo],POs[cve_prod],DIM_BILL[[#This Row],[CODIGO]],POs[status],$GY203,POs[f_ent],HB$1)</f>
        <v>0</v>
      </c>
      <c r="HC203" s="15">
        <f>SUMIFS(POs[saldo],POs[cve_prod],DIM_BILL[[#This Row],[CODIGO]],POs[status],$GY203,POs[f_ent],HC$1)</f>
        <v>0</v>
      </c>
      <c r="HD203" s="15">
        <f>SUMIFS(POs[saldo],POs[cve_prod],DIM_BILL[[#This Row],[CODIGO]],POs[status],$GY203,POs[f_ent],HD$1)</f>
        <v>0</v>
      </c>
      <c r="HE203" s="15">
        <f>SUMIFS(POs[saldo],POs[cve_prod],DIM_BILL[[#This Row],[CODIGO]],POs[status],$GY203,POs[f_ent],HE$1)</f>
        <v>0</v>
      </c>
      <c r="HF203" s="15">
        <f>SUMIFS(POs[saldo],POs[cve_prod],DIM_BILL[[#This Row],[CODIGO]],POs[status],$GY203,POs[Semana],WEEKNUM(HF$1))</f>
        <v>0</v>
      </c>
      <c r="HG203" s="15">
        <f>SUMIFS(POs[saldo],POs[cve_prod],DIM_BILL[[#This Row],[CODIGO]],POs[status],$GY203,POs[Semana],WEEKNUM(HG$1))</f>
        <v>0</v>
      </c>
      <c r="HH203" s="15">
        <f>SUMIFS(POs[saldo],POs[cve_prod],DIM_BILL[[#This Row],[CODIGO]],POs[status],$GY203,POs[Semana],WEEKNUM(HH$1))</f>
        <v>0</v>
      </c>
      <c r="HI203" s="15">
        <f>SUMIFS(POs[saldo],POs[cve_prod],DIM_BILL[[#This Row],[CODIGO]],POs[status],$GY203,POs[Semana],WEEKNUM(HI$1))</f>
        <v>0</v>
      </c>
      <c r="HJ203" s="15">
        <f>SUMIFS(POs[saldo],POs[cve_prod],DIM_BILL[[#This Row],[CODIGO]],POs[status],$GY203,POs[Semana],WEEKNUM(HJ$1))</f>
        <v>0</v>
      </c>
      <c r="HK203" s="15">
        <f>SUMIFS(POs[saldo],POs[cve_prod],DIM_BILL[[#This Row],[CODIGO]],POs[status],$GY203,POs[Semana],WEEKNUM(HK$1))</f>
        <v>0</v>
      </c>
      <c r="HL203" s="15">
        <f>SUMIFS(POs[saldo],POs[cve_prod],DIM_BILL[[#This Row],[CODIGO]],POs[status],$GY203,POs[Semana],WEEKNUM(HL$1))</f>
        <v>0</v>
      </c>
      <c r="HM203" s="15">
        <f>SUMIFS(POs[saldo],POs[cve_prod],DIM_BILL[[#This Row],[CODIGO]],POs[status],$GY203,POs[Semana],WEEKNUM(HM$1))</f>
        <v>0</v>
      </c>
      <c r="HN203" s="15">
        <f>SUMIFS(POs[saldo],POs[cve_prod],DIM_BILL[[#This Row],[CODIGO]],POs[status],$GY203,POs[Semana],WEEKNUM(HN$1))</f>
        <v>0</v>
      </c>
      <c r="HO203" s="15">
        <f>SUMIFS(POs[saldo],POs[cve_prod],DIM_BILL[[#This Row],[CODIGO]],POs[status],$GY203,POs[Semana],WEEKNUM(HO$1))</f>
        <v>0</v>
      </c>
      <c r="HP203" s="15">
        <f>SUMIFS(POs[saldo],POs[cve_prod],DIM_BILL[[#This Row],[CODIGO]],POs[status],$GY203,POs[Semana],WEEKNUM(HP$1))</f>
        <v>0</v>
      </c>
      <c r="HQ203" s="15">
        <f>SUMIFS(POs[saldo],POs[cve_prod],DIM_BILL[[#This Row],[CODIGO]],POs[status],$GY203,POs[Semana],WEEKNUM(HQ$1))</f>
        <v>0</v>
      </c>
      <c r="HR203" s="15">
        <f>SUMIFS(POs[saldo],POs[cve_prod],DIM_BILL[[#This Row],[CODIGO]],POs[status],$GY203,POs[Semana],WEEKNUM(HR$1))</f>
        <v>0</v>
      </c>
      <c r="HS203" s="15">
        <f>SUMIFS(POs[saldo],POs[cve_prod],DIM_BILL[[#This Row],[CODIGO]],POs[status],$GY203,POs[Semana],WEEKNUM(HS$1))</f>
        <v>0</v>
      </c>
      <c r="HT203" s="15">
        <f>SUMIFS(POs[saldo],POs[cve_prod],DIM_BILL[[#This Row],[CODIGO]],POs[status],$GY203,POs[Semana],WEEKNUM(HT$1))</f>
        <v>0</v>
      </c>
      <c r="HU203" s="22"/>
      <c r="HV203" s="25"/>
      <c r="HW203" t="str">
        <f>DIM_BILL[[#This Row],[Tipo]]</f>
        <v>MATERIAL DE EMPAQUE</v>
      </c>
    </row>
    <row r="204" spans="1:231" x14ac:dyDescent="0.3">
      <c r="A204" s="17" t="s">
        <v>1243</v>
      </c>
      <c r="DQ204">
        <v>1.0154444444444443E-2</v>
      </c>
      <c r="GR204" s="17" t="s">
        <v>1244</v>
      </c>
      <c r="GS204" s="17">
        <v>3</v>
      </c>
      <c r="GT204" s="17" t="s">
        <v>1804</v>
      </c>
      <c r="GU204" s="17" t="s">
        <v>1800</v>
      </c>
      <c r="GV204" s="17">
        <f>SUMIF(FACT_A1[cve_prod],DIM_BILL[[#This Row],[CODIGO]],FACT_A1[Existencia])</f>
        <v>0</v>
      </c>
      <c r="GW204" s="18">
        <f>SUMIF(FACT_A2[cve_prod],DIM_BILL[[#This Row],[CODIGO]],FACT_A2[Existencia])</f>
        <v>0</v>
      </c>
      <c r="GX204" s="17"/>
      <c r="GY204" s="16" t="s">
        <v>2221</v>
      </c>
      <c r="GZ204" s="24">
        <f>SUMPRODUCT($B204:$GQ204,INDEX(PLAN_PRODUCCION!$B$4:$GQ$24,COLUMN()-COLUMN($GZ$1)+1,0))</f>
        <v>0</v>
      </c>
      <c r="HA204" s="24">
        <f>SUMPRODUCT($B204:$GQ204,INDEX(PLAN_PRODUCCION!$B$4:$GQ$24,COLUMN()-COLUMN($GZ$1)+1,0))</f>
        <v>0</v>
      </c>
      <c r="HB204" s="24">
        <f>SUMPRODUCT($B204:$GQ204,INDEX(PLAN_PRODUCCION!$B$4:$GQ$24,COLUMN()-COLUMN($GZ$1)+1,0))</f>
        <v>0</v>
      </c>
      <c r="HC204" s="24">
        <f>SUMPRODUCT($B204:$GQ204,INDEX(PLAN_PRODUCCION!$B$4:$GQ$24,COLUMN()-COLUMN($GZ$1)+1,0))</f>
        <v>0</v>
      </c>
      <c r="HD204" s="24">
        <f>SUMPRODUCT($B204:$GQ204,INDEX(PLAN_PRODUCCION!$B$4:$GQ$24,COLUMN()-COLUMN($GZ$1)+1,0))</f>
        <v>0</v>
      </c>
      <c r="HE204" s="24">
        <f>SUMPRODUCT($B204:$GQ204,INDEX(PLAN_PRODUCCION!$B$4:$GQ$24,COLUMN()-COLUMN($GZ$1)+1,0))</f>
        <v>0</v>
      </c>
      <c r="HF204" s="24">
        <f>SUMPRODUCT($B204:$GQ204,INDEX(PLAN_PRODUCCION!$B$4:$GQ$24,COLUMN()-COLUMN($GZ$1)+1,0))</f>
        <v>0</v>
      </c>
      <c r="HG204" s="24">
        <f>SUMPRODUCT($B204:$GQ204,INDEX(PLAN_PRODUCCION!$B$4:$GQ$24,COLUMN()-COLUMN($GZ$1)+1,0))</f>
        <v>0</v>
      </c>
      <c r="HH204" s="24">
        <f>SUMPRODUCT($B204:$GQ204,INDEX(PLAN_PRODUCCION!$B$4:$GQ$24,COLUMN()-COLUMN($GZ$1)+1,0))</f>
        <v>0</v>
      </c>
      <c r="HI204" s="24">
        <f>SUMPRODUCT($B204:$GQ204,INDEX(PLAN_PRODUCCION!$B$4:$GQ$24,COLUMN()-COLUMN($GZ$1)+1,0))</f>
        <v>0</v>
      </c>
      <c r="HJ204" s="24">
        <f>SUMPRODUCT($B204:$GQ204,INDEX(PLAN_PRODUCCION!$B$4:$GQ$24,COLUMN()-COLUMN($GZ$1)+1,0))</f>
        <v>0</v>
      </c>
      <c r="HK204" s="24">
        <f>SUMPRODUCT($B204:$GQ204,INDEX(PLAN_PRODUCCION!$B$4:$GQ$24,COLUMN()-COLUMN($GZ$1)+1,0))</f>
        <v>0</v>
      </c>
      <c r="HL204" s="24">
        <f>SUMPRODUCT($B204:$GQ204,INDEX(PLAN_PRODUCCION!$B$4:$GQ$24,COLUMN()-COLUMN($GZ$1)+1,0))</f>
        <v>0</v>
      </c>
      <c r="HM204" s="24">
        <f>SUMPRODUCT($B204:$GQ204,INDEX(PLAN_PRODUCCION!$B$4:$GQ$24,COLUMN()-COLUMN($GZ$1)+1,0))</f>
        <v>0</v>
      </c>
      <c r="HN204" s="24">
        <f>SUMPRODUCT($B204:$GQ204,INDEX(PLAN_PRODUCCION!$B$4:$GQ$24,COLUMN()-COLUMN($GZ$1)+1,0))</f>
        <v>0</v>
      </c>
      <c r="HO204" s="24">
        <f>SUMPRODUCT($B204:$GQ204,INDEX(PLAN_PRODUCCION!$B$4:$GQ$24,COLUMN()-COLUMN($GZ$1)+1,0))</f>
        <v>0</v>
      </c>
      <c r="HP204" s="24">
        <f>SUMPRODUCT($B204:$GQ204,INDEX(PLAN_PRODUCCION!$B$4:$GQ$24,COLUMN()-COLUMN($GZ$1)+1,0))</f>
        <v>0</v>
      </c>
      <c r="HQ204" s="24">
        <f>SUMPRODUCT($B204:$GQ204,INDEX(PLAN_PRODUCCION!$B$4:$GQ$24,COLUMN()-COLUMN($GZ$1)+1,0))</f>
        <v>0</v>
      </c>
      <c r="HR204" s="24">
        <f>SUMPRODUCT($B204:$GQ204,INDEX(PLAN_PRODUCCION!$B$4:$GQ$24,COLUMN()-COLUMN($GZ$1)+1,0))</f>
        <v>0</v>
      </c>
      <c r="HS204" s="24">
        <f>SUMPRODUCT($B204:$GQ204,INDEX(PLAN_PRODUCCION!$B$4:$GQ$24,COLUMN()-COLUMN($GZ$1)+1,0))</f>
        <v>0</v>
      </c>
      <c r="HT204" s="24">
        <f>SUMPRODUCT($B204:$GQ204,INDEX(PLAN_PRODUCCION!$B$4:$GQ$24,COLUMN()-COLUMN($GZ$1)+1,0))</f>
        <v>0</v>
      </c>
      <c r="HU204" s="22"/>
      <c r="HV204" s="25"/>
      <c r="HW204" t="str">
        <f>DIM_BILL[[#This Row],[Tipo]]</f>
        <v>MATERIAL DE EMPAQUE</v>
      </c>
    </row>
    <row r="205" spans="1:231" x14ac:dyDescent="0.3">
      <c r="A205" s="18" t="s">
        <v>1243</v>
      </c>
      <c r="DQ205">
        <v>1.0154444444444443E-2</v>
      </c>
      <c r="GR205" s="18" t="s">
        <v>1244</v>
      </c>
      <c r="GS205" s="18">
        <v>3</v>
      </c>
      <c r="GT205" s="18" t="s">
        <v>1804</v>
      </c>
      <c r="GU205" s="18" t="s">
        <v>1800</v>
      </c>
      <c r="GV205" s="18">
        <f>SUMIF(FACT_A1[cve_prod],DIM_BILL[[#This Row],[CODIGO]],FACT_A1[Existencia])</f>
        <v>0</v>
      </c>
      <c r="GW205" s="18">
        <f>SUMIF(FACT_A2[cve_prod],DIM_BILL[[#This Row],[CODIGO]],FACT_A2[Existencia])</f>
        <v>0</v>
      </c>
      <c r="GX205" s="18"/>
      <c r="GY205" s="16" t="s">
        <v>2222</v>
      </c>
      <c r="GZ205" s="26">
        <f t="shared" ref="GZ205" si="1455">GV205+GW205+GX205+GZ203-GZ204</f>
        <v>0</v>
      </c>
      <c r="HA205" s="26">
        <f t="shared" ref="HA205" si="1456">GZ205+HA203-HA204</f>
        <v>0</v>
      </c>
      <c r="HB205" s="26">
        <f t="shared" ref="HB205" si="1457">HA205+HB203-HB204</f>
        <v>0</v>
      </c>
      <c r="HC205" s="26">
        <f t="shared" ref="HC205" si="1458">HB205+HC203-HC204</f>
        <v>0</v>
      </c>
      <c r="HD205" s="26">
        <f t="shared" ref="HD205" si="1459">HC205+HD203-HD204</f>
        <v>0</v>
      </c>
      <c r="HE205" s="26">
        <f t="shared" ref="HE205" si="1460">HD205+HE203-HE204</f>
        <v>0</v>
      </c>
      <c r="HF205" s="26">
        <f t="shared" ref="HF205" si="1461">HE205+HF203-HF204</f>
        <v>0</v>
      </c>
      <c r="HG205" s="26">
        <f t="shared" ref="HG205" si="1462">HF205+HG203-HG204</f>
        <v>0</v>
      </c>
      <c r="HH205" s="26">
        <f t="shared" ref="HH205" si="1463">HG205+HH203-HH204</f>
        <v>0</v>
      </c>
      <c r="HI205" s="26">
        <f t="shared" ref="HI205" si="1464">HH205+HI203-HI204</f>
        <v>0</v>
      </c>
      <c r="HJ205" s="26">
        <f t="shared" ref="HJ205" si="1465">HI205+HJ203-HJ204</f>
        <v>0</v>
      </c>
      <c r="HK205" s="26">
        <f t="shared" ref="HK205" si="1466">HJ205+HK203-HK204</f>
        <v>0</v>
      </c>
      <c r="HL205" s="26">
        <f t="shared" ref="HL205" si="1467">HK205+HL203-HL204</f>
        <v>0</v>
      </c>
      <c r="HM205" s="26">
        <f t="shared" ref="HM205" si="1468">HL205+HM203-HM204</f>
        <v>0</v>
      </c>
      <c r="HN205" s="26">
        <f t="shared" ref="HN205" si="1469">HM205+HN203-HN204</f>
        <v>0</v>
      </c>
      <c r="HO205" s="26">
        <f t="shared" ref="HO205" si="1470">HN205+HO203-HO204</f>
        <v>0</v>
      </c>
      <c r="HP205" s="26">
        <f t="shared" ref="HP205" si="1471">HO205+HP203-HP204</f>
        <v>0</v>
      </c>
      <c r="HQ205" s="26">
        <f t="shared" ref="HQ205" si="1472">HP205+HQ203-HQ204</f>
        <v>0</v>
      </c>
      <c r="HR205" s="26">
        <f t="shared" ref="HR205" si="1473">HQ205+HR203-HR204</f>
        <v>0</v>
      </c>
      <c r="HS205" s="26">
        <f t="shared" ref="HS205" si="1474">HR205+HS203-HS204</f>
        <v>0</v>
      </c>
      <c r="HT205" s="26">
        <f t="shared" ref="HT205" si="1475">HS205+HT203-HT204</f>
        <v>0</v>
      </c>
      <c r="HU205" s="22">
        <f t="shared" ref="HU205" si="1476">COUNTIF(GZ205:HT205,"&lt;0")</f>
        <v>0</v>
      </c>
      <c r="HV205" s="25"/>
      <c r="HW205" t="str">
        <f>DIM_BILL[[#This Row],[Tipo]]</f>
        <v>MATERIAL DE EMPAQUE</v>
      </c>
    </row>
    <row r="206" spans="1:231" x14ac:dyDescent="0.3">
      <c r="A206" s="17" t="s">
        <v>1253</v>
      </c>
      <c r="DR206">
        <v>1.0154444444444443E-2</v>
      </c>
      <c r="GR206" s="17" t="s">
        <v>1254</v>
      </c>
      <c r="GS206" s="17">
        <v>3</v>
      </c>
      <c r="GT206" s="17" t="s">
        <v>1804</v>
      </c>
      <c r="GU206" s="17" t="s">
        <v>1800</v>
      </c>
      <c r="GV206" s="17">
        <f>SUMIF(FACT_A1[cve_prod],DIM_BILL[[#This Row],[CODIGO]],FACT_A1[Existencia])</f>
        <v>0</v>
      </c>
      <c r="GW206" s="18">
        <f>SUMIF(FACT_A2[cve_prod],DIM_BILL[[#This Row],[CODIGO]],FACT_A2[Existencia])</f>
        <v>0</v>
      </c>
      <c r="GX206" s="17"/>
      <c r="GY206" s="16" t="s">
        <v>2220</v>
      </c>
      <c r="GZ206" s="15">
        <f>SUMIFS(POs[saldo],POs[cve_prod],DIM_BILL[[#This Row],[CODIGO]],POs[status],$GY206,POs[f_ent],GZ$1)</f>
        <v>0</v>
      </c>
      <c r="HA206" s="15">
        <f>SUMIFS(POs[saldo],POs[cve_prod],DIM_BILL[[#This Row],[CODIGO]],POs[status],$GY206,POs[f_ent],HA$1)</f>
        <v>0</v>
      </c>
      <c r="HB206" s="15">
        <f>SUMIFS(POs[saldo],POs[cve_prod],DIM_BILL[[#This Row],[CODIGO]],POs[status],$GY206,POs[f_ent],HB$1)</f>
        <v>0</v>
      </c>
      <c r="HC206" s="15">
        <f>SUMIFS(POs[saldo],POs[cve_prod],DIM_BILL[[#This Row],[CODIGO]],POs[status],$GY206,POs[f_ent],HC$1)</f>
        <v>0</v>
      </c>
      <c r="HD206" s="15">
        <f>SUMIFS(POs[saldo],POs[cve_prod],DIM_BILL[[#This Row],[CODIGO]],POs[status],$GY206,POs[f_ent],HD$1)</f>
        <v>0</v>
      </c>
      <c r="HE206" s="15">
        <f>SUMIFS(POs[saldo],POs[cve_prod],DIM_BILL[[#This Row],[CODIGO]],POs[status],$GY206,POs[f_ent],HE$1)</f>
        <v>0</v>
      </c>
      <c r="HF206" s="15">
        <f>SUMIFS(POs[saldo],POs[cve_prod],DIM_BILL[[#This Row],[CODIGO]],POs[status],$GY206,POs[Semana],WEEKNUM(HF$1))</f>
        <v>0</v>
      </c>
      <c r="HG206" s="15">
        <f>SUMIFS(POs[saldo],POs[cve_prod],DIM_BILL[[#This Row],[CODIGO]],POs[status],$GY206,POs[Semana],WEEKNUM(HG$1))</f>
        <v>0</v>
      </c>
      <c r="HH206" s="15">
        <f>SUMIFS(POs[saldo],POs[cve_prod],DIM_BILL[[#This Row],[CODIGO]],POs[status],$GY206,POs[Semana],WEEKNUM(HH$1))</f>
        <v>0</v>
      </c>
      <c r="HI206" s="15">
        <f>SUMIFS(POs[saldo],POs[cve_prod],DIM_BILL[[#This Row],[CODIGO]],POs[status],$GY206,POs[Semana],WEEKNUM(HI$1))</f>
        <v>0</v>
      </c>
      <c r="HJ206" s="15">
        <f>SUMIFS(POs[saldo],POs[cve_prod],DIM_BILL[[#This Row],[CODIGO]],POs[status],$GY206,POs[Semana],WEEKNUM(HJ$1))</f>
        <v>0</v>
      </c>
      <c r="HK206" s="15">
        <f>SUMIFS(POs[saldo],POs[cve_prod],DIM_BILL[[#This Row],[CODIGO]],POs[status],$GY206,POs[Semana],WEEKNUM(HK$1))</f>
        <v>0</v>
      </c>
      <c r="HL206" s="15">
        <f>SUMIFS(POs[saldo],POs[cve_prod],DIM_BILL[[#This Row],[CODIGO]],POs[status],$GY206,POs[Semana],WEEKNUM(HL$1))</f>
        <v>0</v>
      </c>
      <c r="HM206" s="15">
        <f>SUMIFS(POs[saldo],POs[cve_prod],DIM_BILL[[#This Row],[CODIGO]],POs[status],$GY206,POs[Semana],WEEKNUM(HM$1))</f>
        <v>0</v>
      </c>
      <c r="HN206" s="15">
        <f>SUMIFS(POs[saldo],POs[cve_prod],DIM_BILL[[#This Row],[CODIGO]],POs[status],$GY206,POs[Semana],WEEKNUM(HN$1))</f>
        <v>0</v>
      </c>
      <c r="HO206" s="15">
        <f>SUMIFS(POs[saldo],POs[cve_prod],DIM_BILL[[#This Row],[CODIGO]],POs[status],$GY206,POs[Semana],WEEKNUM(HO$1))</f>
        <v>0</v>
      </c>
      <c r="HP206" s="15">
        <f>SUMIFS(POs[saldo],POs[cve_prod],DIM_BILL[[#This Row],[CODIGO]],POs[status],$GY206,POs[Semana],WEEKNUM(HP$1))</f>
        <v>0</v>
      </c>
      <c r="HQ206" s="15">
        <f>SUMIFS(POs[saldo],POs[cve_prod],DIM_BILL[[#This Row],[CODIGO]],POs[status],$GY206,POs[Semana],WEEKNUM(HQ$1))</f>
        <v>0</v>
      </c>
      <c r="HR206" s="15">
        <f>SUMIFS(POs[saldo],POs[cve_prod],DIM_BILL[[#This Row],[CODIGO]],POs[status],$GY206,POs[Semana],WEEKNUM(HR$1))</f>
        <v>0</v>
      </c>
      <c r="HS206" s="15">
        <f>SUMIFS(POs[saldo],POs[cve_prod],DIM_BILL[[#This Row],[CODIGO]],POs[status],$GY206,POs[Semana],WEEKNUM(HS$1))</f>
        <v>0</v>
      </c>
      <c r="HT206" s="15">
        <f>SUMIFS(POs[saldo],POs[cve_prod],DIM_BILL[[#This Row],[CODIGO]],POs[status],$GY206,POs[Semana],WEEKNUM(HT$1))</f>
        <v>0</v>
      </c>
      <c r="HU206" s="22"/>
      <c r="HV206" s="25"/>
      <c r="HW206" t="str">
        <f>DIM_BILL[[#This Row],[Tipo]]</f>
        <v>MATERIAL DE EMPAQUE</v>
      </c>
    </row>
    <row r="207" spans="1:231" x14ac:dyDescent="0.3">
      <c r="A207" s="17" t="s">
        <v>1253</v>
      </c>
      <c r="DR207">
        <v>1.0154444444444443E-2</v>
      </c>
      <c r="GR207" s="17" t="s">
        <v>1254</v>
      </c>
      <c r="GS207" s="17">
        <v>3</v>
      </c>
      <c r="GT207" s="17" t="s">
        <v>1804</v>
      </c>
      <c r="GU207" s="17" t="s">
        <v>1800</v>
      </c>
      <c r="GV207" s="17">
        <f>SUMIF(FACT_A1[cve_prod],DIM_BILL[[#This Row],[CODIGO]],FACT_A1[Existencia])</f>
        <v>0</v>
      </c>
      <c r="GW207" s="18">
        <f>SUMIF(FACT_A2[cve_prod],DIM_BILL[[#This Row],[CODIGO]],FACT_A2[Existencia])</f>
        <v>0</v>
      </c>
      <c r="GX207" s="17"/>
      <c r="GY207" s="16" t="s">
        <v>2221</v>
      </c>
      <c r="GZ207" s="24">
        <f>SUMPRODUCT($B207:$GQ207,INDEX(PLAN_PRODUCCION!$B$4:$GQ$24,COLUMN()-COLUMN($GZ$1)+1,0))</f>
        <v>18.277999999999999</v>
      </c>
      <c r="HA207" s="24">
        <f>SUMPRODUCT($B207:$GQ207,INDEX(PLAN_PRODUCCION!$B$4:$GQ$24,COLUMN()-COLUMN($GZ$1)+1,0))</f>
        <v>0</v>
      </c>
      <c r="HB207" s="24">
        <f>SUMPRODUCT($B207:$GQ207,INDEX(PLAN_PRODUCCION!$B$4:$GQ$24,COLUMN()-COLUMN($GZ$1)+1,0))</f>
        <v>0</v>
      </c>
      <c r="HC207" s="24">
        <f>SUMPRODUCT($B207:$GQ207,INDEX(PLAN_PRODUCCION!$B$4:$GQ$24,COLUMN()-COLUMN($GZ$1)+1,0))</f>
        <v>0</v>
      </c>
      <c r="HD207" s="24">
        <f>SUMPRODUCT($B207:$GQ207,INDEX(PLAN_PRODUCCION!$B$4:$GQ$24,COLUMN()-COLUMN($GZ$1)+1,0))</f>
        <v>0</v>
      </c>
      <c r="HE207" s="24">
        <f>SUMPRODUCT($B207:$GQ207,INDEX(PLAN_PRODUCCION!$B$4:$GQ$24,COLUMN()-COLUMN($GZ$1)+1,0))</f>
        <v>0</v>
      </c>
      <c r="HF207" s="24">
        <f>SUMPRODUCT($B207:$GQ207,INDEX(PLAN_PRODUCCION!$B$4:$GQ$24,COLUMN()-COLUMN($GZ$1)+1,0))</f>
        <v>0</v>
      </c>
      <c r="HG207" s="24">
        <f>SUMPRODUCT($B207:$GQ207,INDEX(PLAN_PRODUCCION!$B$4:$GQ$24,COLUMN()-COLUMN($GZ$1)+1,0))</f>
        <v>0</v>
      </c>
      <c r="HH207" s="24">
        <f>SUMPRODUCT($B207:$GQ207,INDEX(PLAN_PRODUCCION!$B$4:$GQ$24,COLUMN()-COLUMN($GZ$1)+1,0))</f>
        <v>0</v>
      </c>
      <c r="HI207" s="24">
        <f>SUMPRODUCT($B207:$GQ207,INDEX(PLAN_PRODUCCION!$B$4:$GQ$24,COLUMN()-COLUMN($GZ$1)+1,0))</f>
        <v>0</v>
      </c>
      <c r="HJ207" s="24">
        <f>SUMPRODUCT($B207:$GQ207,INDEX(PLAN_PRODUCCION!$B$4:$GQ$24,COLUMN()-COLUMN($GZ$1)+1,0))</f>
        <v>0</v>
      </c>
      <c r="HK207" s="24">
        <f>SUMPRODUCT($B207:$GQ207,INDEX(PLAN_PRODUCCION!$B$4:$GQ$24,COLUMN()-COLUMN($GZ$1)+1,0))</f>
        <v>0</v>
      </c>
      <c r="HL207" s="24">
        <f>SUMPRODUCT($B207:$GQ207,INDEX(PLAN_PRODUCCION!$B$4:$GQ$24,COLUMN()-COLUMN($GZ$1)+1,0))</f>
        <v>0</v>
      </c>
      <c r="HM207" s="24">
        <f>SUMPRODUCT($B207:$GQ207,INDEX(PLAN_PRODUCCION!$B$4:$GQ$24,COLUMN()-COLUMN($GZ$1)+1,0))</f>
        <v>0</v>
      </c>
      <c r="HN207" s="24">
        <f>SUMPRODUCT($B207:$GQ207,INDEX(PLAN_PRODUCCION!$B$4:$GQ$24,COLUMN()-COLUMN($GZ$1)+1,0))</f>
        <v>0</v>
      </c>
      <c r="HO207" s="24">
        <f>SUMPRODUCT($B207:$GQ207,INDEX(PLAN_PRODUCCION!$B$4:$GQ$24,COLUMN()-COLUMN($GZ$1)+1,0))</f>
        <v>0</v>
      </c>
      <c r="HP207" s="24">
        <f>SUMPRODUCT($B207:$GQ207,INDEX(PLAN_PRODUCCION!$B$4:$GQ$24,COLUMN()-COLUMN($GZ$1)+1,0))</f>
        <v>0</v>
      </c>
      <c r="HQ207" s="24">
        <f>SUMPRODUCT($B207:$GQ207,INDEX(PLAN_PRODUCCION!$B$4:$GQ$24,COLUMN()-COLUMN($GZ$1)+1,0))</f>
        <v>0</v>
      </c>
      <c r="HR207" s="24">
        <f>SUMPRODUCT($B207:$GQ207,INDEX(PLAN_PRODUCCION!$B$4:$GQ$24,COLUMN()-COLUMN($GZ$1)+1,0))</f>
        <v>0</v>
      </c>
      <c r="HS207" s="24">
        <f>SUMPRODUCT($B207:$GQ207,INDEX(PLAN_PRODUCCION!$B$4:$GQ$24,COLUMN()-COLUMN($GZ$1)+1,0))</f>
        <v>0</v>
      </c>
      <c r="HT207" s="24">
        <f>SUMPRODUCT($B207:$GQ207,INDEX(PLAN_PRODUCCION!$B$4:$GQ$24,COLUMN()-COLUMN($GZ$1)+1,0))</f>
        <v>0</v>
      </c>
      <c r="HU207" s="22"/>
      <c r="HV207" s="25"/>
      <c r="HW207" t="str">
        <f>DIM_BILL[[#This Row],[Tipo]]</f>
        <v>MATERIAL DE EMPAQUE</v>
      </c>
    </row>
    <row r="208" spans="1:231" x14ac:dyDescent="0.3">
      <c r="A208" s="18" t="s">
        <v>1253</v>
      </c>
      <c r="DR208">
        <v>1.0154444444444443E-2</v>
      </c>
      <c r="GR208" s="18" t="s">
        <v>1254</v>
      </c>
      <c r="GS208" s="18">
        <v>3</v>
      </c>
      <c r="GT208" s="18" t="s">
        <v>1804</v>
      </c>
      <c r="GU208" s="18" t="s">
        <v>1800</v>
      </c>
      <c r="GV208" s="18">
        <f>SUMIF(FACT_A1[cve_prod],DIM_BILL[[#This Row],[CODIGO]],FACT_A1[Existencia])</f>
        <v>0</v>
      </c>
      <c r="GW208" s="18">
        <f>SUMIF(FACT_A2[cve_prod],DIM_BILL[[#This Row],[CODIGO]],FACT_A2[Existencia])</f>
        <v>0</v>
      </c>
      <c r="GX208" s="18"/>
      <c r="GY208" s="16" t="s">
        <v>2222</v>
      </c>
      <c r="GZ208" s="26">
        <f t="shared" ref="GZ208" si="1477">GV208+GW208+GX208+GZ206-GZ207</f>
        <v>-18.277999999999999</v>
      </c>
      <c r="HA208" s="26">
        <f t="shared" ref="HA208" si="1478">GZ208+HA206-HA207</f>
        <v>-18.277999999999999</v>
      </c>
      <c r="HB208" s="26">
        <f t="shared" ref="HB208" si="1479">HA208+HB206-HB207</f>
        <v>-18.277999999999999</v>
      </c>
      <c r="HC208" s="26">
        <f t="shared" ref="HC208" si="1480">HB208+HC206-HC207</f>
        <v>-18.277999999999999</v>
      </c>
      <c r="HD208" s="26">
        <f t="shared" ref="HD208" si="1481">HC208+HD206-HD207</f>
        <v>-18.277999999999999</v>
      </c>
      <c r="HE208" s="26">
        <f t="shared" ref="HE208" si="1482">HD208+HE206-HE207</f>
        <v>-18.277999999999999</v>
      </c>
      <c r="HF208" s="26">
        <f t="shared" ref="HF208" si="1483">HE208+HF206-HF207</f>
        <v>-18.277999999999999</v>
      </c>
      <c r="HG208" s="26">
        <f t="shared" ref="HG208" si="1484">HF208+HG206-HG207</f>
        <v>-18.277999999999999</v>
      </c>
      <c r="HH208" s="26">
        <f t="shared" ref="HH208" si="1485">HG208+HH206-HH207</f>
        <v>-18.277999999999999</v>
      </c>
      <c r="HI208" s="26">
        <f t="shared" ref="HI208" si="1486">HH208+HI206-HI207</f>
        <v>-18.277999999999999</v>
      </c>
      <c r="HJ208" s="26">
        <f t="shared" ref="HJ208" si="1487">HI208+HJ206-HJ207</f>
        <v>-18.277999999999999</v>
      </c>
      <c r="HK208" s="26">
        <f t="shared" ref="HK208" si="1488">HJ208+HK206-HK207</f>
        <v>-18.277999999999999</v>
      </c>
      <c r="HL208" s="26">
        <f t="shared" ref="HL208" si="1489">HK208+HL206-HL207</f>
        <v>-18.277999999999999</v>
      </c>
      <c r="HM208" s="26">
        <f t="shared" ref="HM208" si="1490">HL208+HM206-HM207</f>
        <v>-18.277999999999999</v>
      </c>
      <c r="HN208" s="26">
        <f t="shared" ref="HN208" si="1491">HM208+HN206-HN207</f>
        <v>-18.277999999999999</v>
      </c>
      <c r="HO208" s="26">
        <f t="shared" ref="HO208" si="1492">HN208+HO206-HO207</f>
        <v>-18.277999999999999</v>
      </c>
      <c r="HP208" s="26">
        <f t="shared" ref="HP208" si="1493">HO208+HP206-HP207</f>
        <v>-18.277999999999999</v>
      </c>
      <c r="HQ208" s="26">
        <f t="shared" ref="HQ208" si="1494">HP208+HQ206-HQ207</f>
        <v>-18.277999999999999</v>
      </c>
      <c r="HR208" s="26">
        <f t="shared" ref="HR208" si="1495">HQ208+HR206-HR207</f>
        <v>-18.277999999999999</v>
      </c>
      <c r="HS208" s="26">
        <f t="shared" ref="HS208" si="1496">HR208+HS206-HS207</f>
        <v>-18.277999999999999</v>
      </c>
      <c r="HT208" s="26">
        <f t="shared" ref="HT208" si="1497">HS208+HT206-HT207</f>
        <v>-18.277999999999999</v>
      </c>
      <c r="HU208" s="22">
        <f t="shared" ref="HU208" si="1498">COUNTIF(GZ208:HT208,"&lt;0")</f>
        <v>21</v>
      </c>
      <c r="HV208" s="25"/>
      <c r="HW208" t="str">
        <f>DIM_BILL[[#This Row],[Tipo]]</f>
        <v>MATERIAL DE EMPAQUE</v>
      </c>
    </row>
    <row r="209" spans="1:231" x14ac:dyDescent="0.3">
      <c r="A209" s="17" t="s">
        <v>1423</v>
      </c>
      <c r="ER209">
        <v>7.4999999999999997E-3</v>
      </c>
      <c r="GR209" s="17" t="s">
        <v>1424</v>
      </c>
      <c r="GS209" s="17">
        <v>3</v>
      </c>
      <c r="GT209" s="17" t="s">
        <v>1804</v>
      </c>
      <c r="GU209" s="17" t="s">
        <v>1800</v>
      </c>
      <c r="GV209" s="17">
        <f>SUMIF(FACT_A1[cve_prod],DIM_BILL[[#This Row],[CODIGO]],FACT_A1[Existencia])</f>
        <v>0</v>
      </c>
      <c r="GW209" s="18">
        <f>SUMIF(FACT_A2[cve_prod],DIM_BILL[[#This Row],[CODIGO]],FACT_A2[Existencia])</f>
        <v>175.25</v>
      </c>
      <c r="GX209" s="17"/>
      <c r="GY209" s="16" t="s">
        <v>2220</v>
      </c>
      <c r="GZ209" s="15">
        <f>SUMIFS(POs[saldo],POs[cve_prod],DIM_BILL[[#This Row],[CODIGO]],POs[status],$GY209,POs[f_ent],GZ$1)</f>
        <v>0</v>
      </c>
      <c r="HA209" s="15">
        <f>SUMIFS(POs[saldo],POs[cve_prod],DIM_BILL[[#This Row],[CODIGO]],POs[status],$GY209,POs[f_ent],HA$1)</f>
        <v>0</v>
      </c>
      <c r="HB209" s="15">
        <f>SUMIFS(POs[saldo],POs[cve_prod],DIM_BILL[[#This Row],[CODIGO]],POs[status],$GY209,POs[f_ent],HB$1)</f>
        <v>0</v>
      </c>
      <c r="HC209" s="15">
        <f>SUMIFS(POs[saldo],POs[cve_prod],DIM_BILL[[#This Row],[CODIGO]],POs[status],$GY209,POs[f_ent],HC$1)</f>
        <v>0</v>
      </c>
      <c r="HD209" s="15">
        <f>SUMIFS(POs[saldo],POs[cve_prod],DIM_BILL[[#This Row],[CODIGO]],POs[status],$GY209,POs[f_ent],HD$1)</f>
        <v>0</v>
      </c>
      <c r="HE209" s="15">
        <f>SUMIFS(POs[saldo],POs[cve_prod],DIM_BILL[[#This Row],[CODIGO]],POs[status],$GY209,POs[f_ent],HE$1)</f>
        <v>0</v>
      </c>
      <c r="HF209" s="15">
        <f>SUMIFS(POs[saldo],POs[cve_prod],DIM_BILL[[#This Row],[CODIGO]],POs[status],$GY209,POs[Semana],WEEKNUM(HF$1))</f>
        <v>0</v>
      </c>
      <c r="HG209" s="15">
        <f>SUMIFS(POs[saldo],POs[cve_prod],DIM_BILL[[#This Row],[CODIGO]],POs[status],$GY209,POs[Semana],WEEKNUM(HG$1))</f>
        <v>0</v>
      </c>
      <c r="HH209" s="15">
        <f>SUMIFS(POs[saldo],POs[cve_prod],DIM_BILL[[#This Row],[CODIGO]],POs[status],$GY209,POs[Semana],WEEKNUM(HH$1))</f>
        <v>0</v>
      </c>
      <c r="HI209" s="15">
        <f>SUMIFS(POs[saldo],POs[cve_prod],DIM_BILL[[#This Row],[CODIGO]],POs[status],$GY209,POs[Semana],WEEKNUM(HI$1))</f>
        <v>0</v>
      </c>
      <c r="HJ209" s="15">
        <f>SUMIFS(POs[saldo],POs[cve_prod],DIM_BILL[[#This Row],[CODIGO]],POs[status],$GY209,POs[Semana],WEEKNUM(HJ$1))</f>
        <v>0</v>
      </c>
      <c r="HK209" s="15">
        <f>SUMIFS(POs[saldo],POs[cve_prod],DIM_BILL[[#This Row],[CODIGO]],POs[status],$GY209,POs[Semana],WEEKNUM(HK$1))</f>
        <v>0</v>
      </c>
      <c r="HL209" s="15">
        <f>SUMIFS(POs[saldo],POs[cve_prod],DIM_BILL[[#This Row],[CODIGO]],POs[status],$GY209,POs[Semana],WEEKNUM(HL$1))</f>
        <v>0</v>
      </c>
      <c r="HM209" s="15">
        <f>SUMIFS(POs[saldo],POs[cve_prod],DIM_BILL[[#This Row],[CODIGO]],POs[status],$GY209,POs[Semana],WEEKNUM(HM$1))</f>
        <v>0</v>
      </c>
      <c r="HN209" s="15">
        <f>SUMIFS(POs[saldo],POs[cve_prod],DIM_BILL[[#This Row],[CODIGO]],POs[status],$GY209,POs[Semana],WEEKNUM(HN$1))</f>
        <v>0</v>
      </c>
      <c r="HO209" s="15">
        <f>SUMIFS(POs[saldo],POs[cve_prod],DIM_BILL[[#This Row],[CODIGO]],POs[status],$GY209,POs[Semana],WEEKNUM(HO$1))</f>
        <v>0</v>
      </c>
      <c r="HP209" s="15">
        <f>SUMIFS(POs[saldo],POs[cve_prod],DIM_BILL[[#This Row],[CODIGO]],POs[status],$GY209,POs[Semana],WEEKNUM(HP$1))</f>
        <v>0</v>
      </c>
      <c r="HQ209" s="15">
        <f>SUMIFS(POs[saldo],POs[cve_prod],DIM_BILL[[#This Row],[CODIGO]],POs[status],$GY209,POs[Semana],WEEKNUM(HQ$1))</f>
        <v>0</v>
      </c>
      <c r="HR209" s="15">
        <f>SUMIFS(POs[saldo],POs[cve_prod],DIM_BILL[[#This Row],[CODIGO]],POs[status],$GY209,POs[Semana],WEEKNUM(HR$1))</f>
        <v>0</v>
      </c>
      <c r="HS209" s="15">
        <f>SUMIFS(POs[saldo],POs[cve_prod],DIM_BILL[[#This Row],[CODIGO]],POs[status],$GY209,POs[Semana],WEEKNUM(HS$1))</f>
        <v>0</v>
      </c>
      <c r="HT209" s="15">
        <f>SUMIFS(POs[saldo],POs[cve_prod],DIM_BILL[[#This Row],[CODIGO]],POs[status],$GY209,POs[Semana],WEEKNUM(HT$1))</f>
        <v>0</v>
      </c>
      <c r="HU209" s="22"/>
      <c r="HV209" s="25"/>
      <c r="HW209" t="str">
        <f>DIM_BILL[[#This Row],[Tipo]]</f>
        <v>MATERIAL DE EMPAQUE</v>
      </c>
    </row>
    <row r="210" spans="1:231" x14ac:dyDescent="0.3">
      <c r="A210" s="17" t="s">
        <v>1423</v>
      </c>
      <c r="ER210">
        <v>7.4999999999999997E-3</v>
      </c>
      <c r="GR210" s="17" t="s">
        <v>1424</v>
      </c>
      <c r="GS210" s="17">
        <v>3</v>
      </c>
      <c r="GT210" s="17" t="s">
        <v>1804</v>
      </c>
      <c r="GU210" s="17" t="s">
        <v>1800</v>
      </c>
      <c r="GV210" s="17">
        <f>SUMIF(FACT_A1[cve_prod],DIM_BILL[[#This Row],[CODIGO]],FACT_A1[Existencia])</f>
        <v>0</v>
      </c>
      <c r="GW210" s="18">
        <f>SUMIF(FACT_A2[cve_prod],DIM_BILL[[#This Row],[CODIGO]],FACT_A2[Existencia])</f>
        <v>175.25</v>
      </c>
      <c r="GX210" s="17"/>
      <c r="GY210" s="16" t="s">
        <v>2221</v>
      </c>
      <c r="GZ210" s="24">
        <f>SUMPRODUCT($B210:$GQ210,INDEX(PLAN_PRODUCCION!$B$4:$GQ$24,COLUMN()-COLUMN($GZ$1)+1,0))</f>
        <v>60.607499999999995</v>
      </c>
      <c r="HA210" s="24">
        <f>SUMPRODUCT($B210:$GQ210,INDEX(PLAN_PRODUCCION!$B$4:$GQ$24,COLUMN()-COLUMN($GZ$1)+1,0))</f>
        <v>0</v>
      </c>
      <c r="HB210" s="24">
        <f>SUMPRODUCT($B210:$GQ210,INDEX(PLAN_PRODUCCION!$B$4:$GQ$24,COLUMN()-COLUMN($GZ$1)+1,0))</f>
        <v>0</v>
      </c>
      <c r="HC210" s="24">
        <f>SUMPRODUCT($B210:$GQ210,INDEX(PLAN_PRODUCCION!$B$4:$GQ$24,COLUMN()-COLUMN($GZ$1)+1,0))</f>
        <v>0</v>
      </c>
      <c r="HD210" s="24">
        <f>SUMPRODUCT($B210:$GQ210,INDEX(PLAN_PRODUCCION!$B$4:$GQ$24,COLUMN()-COLUMN($GZ$1)+1,0))</f>
        <v>0</v>
      </c>
      <c r="HE210" s="24">
        <f>SUMPRODUCT($B210:$GQ210,INDEX(PLAN_PRODUCCION!$B$4:$GQ$24,COLUMN()-COLUMN($GZ$1)+1,0))</f>
        <v>0</v>
      </c>
      <c r="HF210" s="24">
        <f>SUMPRODUCT($B210:$GQ210,INDEX(PLAN_PRODUCCION!$B$4:$GQ$24,COLUMN()-COLUMN($GZ$1)+1,0))</f>
        <v>0</v>
      </c>
      <c r="HG210" s="24">
        <f>SUMPRODUCT($B210:$GQ210,INDEX(PLAN_PRODUCCION!$B$4:$GQ$24,COLUMN()-COLUMN($GZ$1)+1,0))</f>
        <v>0</v>
      </c>
      <c r="HH210" s="24">
        <f>SUMPRODUCT($B210:$GQ210,INDEX(PLAN_PRODUCCION!$B$4:$GQ$24,COLUMN()-COLUMN($GZ$1)+1,0))</f>
        <v>0</v>
      </c>
      <c r="HI210" s="24">
        <f>SUMPRODUCT($B210:$GQ210,INDEX(PLAN_PRODUCCION!$B$4:$GQ$24,COLUMN()-COLUMN($GZ$1)+1,0))</f>
        <v>0</v>
      </c>
      <c r="HJ210" s="24">
        <f>SUMPRODUCT($B210:$GQ210,INDEX(PLAN_PRODUCCION!$B$4:$GQ$24,COLUMN()-COLUMN($GZ$1)+1,0))</f>
        <v>0</v>
      </c>
      <c r="HK210" s="24">
        <f>SUMPRODUCT($B210:$GQ210,INDEX(PLAN_PRODUCCION!$B$4:$GQ$24,COLUMN()-COLUMN($GZ$1)+1,0))</f>
        <v>0</v>
      </c>
      <c r="HL210" s="24">
        <f>SUMPRODUCT($B210:$GQ210,INDEX(PLAN_PRODUCCION!$B$4:$GQ$24,COLUMN()-COLUMN($GZ$1)+1,0))</f>
        <v>0</v>
      </c>
      <c r="HM210" s="24">
        <f>SUMPRODUCT($B210:$GQ210,INDEX(PLAN_PRODUCCION!$B$4:$GQ$24,COLUMN()-COLUMN($GZ$1)+1,0))</f>
        <v>0</v>
      </c>
      <c r="HN210" s="24">
        <f>SUMPRODUCT($B210:$GQ210,INDEX(PLAN_PRODUCCION!$B$4:$GQ$24,COLUMN()-COLUMN($GZ$1)+1,0))</f>
        <v>0</v>
      </c>
      <c r="HO210" s="24">
        <f>SUMPRODUCT($B210:$GQ210,INDEX(PLAN_PRODUCCION!$B$4:$GQ$24,COLUMN()-COLUMN($GZ$1)+1,0))</f>
        <v>0</v>
      </c>
      <c r="HP210" s="24">
        <f>SUMPRODUCT($B210:$GQ210,INDEX(PLAN_PRODUCCION!$B$4:$GQ$24,COLUMN()-COLUMN($GZ$1)+1,0))</f>
        <v>0</v>
      </c>
      <c r="HQ210" s="24">
        <f>SUMPRODUCT($B210:$GQ210,INDEX(PLAN_PRODUCCION!$B$4:$GQ$24,COLUMN()-COLUMN($GZ$1)+1,0))</f>
        <v>0</v>
      </c>
      <c r="HR210" s="24">
        <f>SUMPRODUCT($B210:$GQ210,INDEX(PLAN_PRODUCCION!$B$4:$GQ$24,COLUMN()-COLUMN($GZ$1)+1,0))</f>
        <v>0</v>
      </c>
      <c r="HS210" s="24">
        <f>SUMPRODUCT($B210:$GQ210,INDEX(PLAN_PRODUCCION!$B$4:$GQ$24,COLUMN()-COLUMN($GZ$1)+1,0))</f>
        <v>0</v>
      </c>
      <c r="HT210" s="24">
        <f>SUMPRODUCT($B210:$GQ210,INDEX(PLAN_PRODUCCION!$B$4:$GQ$24,COLUMN()-COLUMN($GZ$1)+1,0))</f>
        <v>0</v>
      </c>
      <c r="HU210" s="22"/>
      <c r="HV210" s="25"/>
      <c r="HW210" t="str">
        <f>DIM_BILL[[#This Row],[Tipo]]</f>
        <v>MATERIAL DE EMPAQUE</v>
      </c>
    </row>
    <row r="211" spans="1:231" x14ac:dyDescent="0.3">
      <c r="A211" s="18" t="s">
        <v>1423</v>
      </c>
      <c r="ER211">
        <v>7.4999999999999997E-3</v>
      </c>
      <c r="GR211" s="18" t="s">
        <v>1424</v>
      </c>
      <c r="GS211" s="18">
        <v>3</v>
      </c>
      <c r="GT211" s="18" t="s">
        <v>1804</v>
      </c>
      <c r="GU211" s="18" t="s">
        <v>1800</v>
      </c>
      <c r="GV211" s="18">
        <f>SUMIF(FACT_A1[cve_prod],DIM_BILL[[#This Row],[CODIGO]],FACT_A1[Existencia])</f>
        <v>0</v>
      </c>
      <c r="GW211" s="18">
        <f>SUMIF(FACT_A2[cve_prod],DIM_BILL[[#This Row],[CODIGO]],FACT_A2[Existencia])</f>
        <v>175.25</v>
      </c>
      <c r="GX211" s="18"/>
      <c r="GY211" s="16" t="s">
        <v>2222</v>
      </c>
      <c r="GZ211" s="26">
        <f t="shared" ref="GZ211" si="1499">GV211+GW211+GX211+GZ209-GZ210</f>
        <v>114.64250000000001</v>
      </c>
      <c r="HA211" s="26">
        <f t="shared" ref="HA211" si="1500">GZ211+HA209-HA210</f>
        <v>114.64250000000001</v>
      </c>
      <c r="HB211" s="26">
        <f t="shared" ref="HB211" si="1501">HA211+HB209-HB210</f>
        <v>114.64250000000001</v>
      </c>
      <c r="HC211" s="26">
        <f t="shared" ref="HC211" si="1502">HB211+HC209-HC210</f>
        <v>114.64250000000001</v>
      </c>
      <c r="HD211" s="26">
        <f t="shared" ref="HD211" si="1503">HC211+HD209-HD210</f>
        <v>114.64250000000001</v>
      </c>
      <c r="HE211" s="26">
        <f t="shared" ref="HE211" si="1504">HD211+HE209-HE210</f>
        <v>114.64250000000001</v>
      </c>
      <c r="HF211" s="26">
        <f t="shared" ref="HF211" si="1505">HE211+HF209-HF210</f>
        <v>114.64250000000001</v>
      </c>
      <c r="HG211" s="26">
        <f t="shared" ref="HG211" si="1506">HF211+HG209-HG210</f>
        <v>114.64250000000001</v>
      </c>
      <c r="HH211" s="26">
        <f t="shared" ref="HH211" si="1507">HG211+HH209-HH210</f>
        <v>114.64250000000001</v>
      </c>
      <c r="HI211" s="26">
        <f t="shared" ref="HI211" si="1508">HH211+HI209-HI210</f>
        <v>114.64250000000001</v>
      </c>
      <c r="HJ211" s="26">
        <f t="shared" ref="HJ211" si="1509">HI211+HJ209-HJ210</f>
        <v>114.64250000000001</v>
      </c>
      <c r="HK211" s="26">
        <f t="shared" ref="HK211" si="1510">HJ211+HK209-HK210</f>
        <v>114.64250000000001</v>
      </c>
      <c r="HL211" s="26">
        <f t="shared" ref="HL211" si="1511">HK211+HL209-HL210</f>
        <v>114.64250000000001</v>
      </c>
      <c r="HM211" s="26">
        <f t="shared" ref="HM211" si="1512">HL211+HM209-HM210</f>
        <v>114.64250000000001</v>
      </c>
      <c r="HN211" s="26">
        <f t="shared" ref="HN211" si="1513">HM211+HN209-HN210</f>
        <v>114.64250000000001</v>
      </c>
      <c r="HO211" s="26">
        <f t="shared" ref="HO211" si="1514">HN211+HO209-HO210</f>
        <v>114.64250000000001</v>
      </c>
      <c r="HP211" s="26">
        <f t="shared" ref="HP211" si="1515">HO211+HP209-HP210</f>
        <v>114.64250000000001</v>
      </c>
      <c r="HQ211" s="26">
        <f t="shared" ref="HQ211" si="1516">HP211+HQ209-HQ210</f>
        <v>114.64250000000001</v>
      </c>
      <c r="HR211" s="26">
        <f t="shared" ref="HR211" si="1517">HQ211+HR209-HR210</f>
        <v>114.64250000000001</v>
      </c>
      <c r="HS211" s="26">
        <f t="shared" ref="HS211" si="1518">HR211+HS209-HS210</f>
        <v>114.64250000000001</v>
      </c>
      <c r="HT211" s="26">
        <f t="shared" ref="HT211" si="1519">HS211+HT209-HT210</f>
        <v>114.64250000000001</v>
      </c>
      <c r="HU211" s="22">
        <f t="shared" ref="HU211" si="1520">COUNTIF(GZ211:HT211,"&lt;0")</f>
        <v>0</v>
      </c>
      <c r="HV211" s="25"/>
      <c r="HW211" t="str">
        <f>DIM_BILL[[#This Row],[Tipo]]</f>
        <v>MATERIAL DE EMPAQUE</v>
      </c>
    </row>
    <row r="212" spans="1:231" x14ac:dyDescent="0.3">
      <c r="A212" s="17" t="s">
        <v>185</v>
      </c>
      <c r="L212">
        <v>120</v>
      </c>
      <c r="V212">
        <v>61.8</v>
      </c>
      <c r="W212">
        <v>61.8</v>
      </c>
      <c r="X212">
        <v>61.8</v>
      </c>
      <c r="AJ212">
        <v>1380.2</v>
      </c>
      <c r="AN212">
        <v>123.6</v>
      </c>
      <c r="AO212">
        <v>61.8</v>
      </c>
      <c r="BF212">
        <v>120</v>
      </c>
      <c r="BH212">
        <v>123.6</v>
      </c>
      <c r="GR212" s="17" t="s">
        <v>186</v>
      </c>
      <c r="GS212" s="17">
        <v>6</v>
      </c>
      <c r="GT212" s="17" t="s">
        <v>1802</v>
      </c>
      <c r="GU212" s="17" t="s">
        <v>1800</v>
      </c>
      <c r="GV212" s="17">
        <f>SUMIF(FACT_A1[cve_prod],DIM_BILL[[#This Row],[CODIGO]],FACT_A1[Existencia])</f>
        <v>525000</v>
      </c>
      <c r="GW212" s="18">
        <f>SUMIF(FACT_A2[cve_prod],DIM_BILL[[#This Row],[CODIGO]],FACT_A2[Existencia])</f>
        <v>23880.000049999999</v>
      </c>
      <c r="GX212" s="17"/>
      <c r="GY212" s="16" t="s">
        <v>2220</v>
      </c>
      <c r="GZ212" s="15">
        <f>SUMIFS(POs[saldo],POs[cve_prod],DIM_BILL[[#This Row],[CODIGO]],POs[status],$GY212,POs[f_ent],GZ$1)</f>
        <v>0</v>
      </c>
      <c r="HA212" s="15">
        <f>SUMIFS(POs[saldo],POs[cve_prod],DIM_BILL[[#This Row],[CODIGO]],POs[status],$GY212,POs[f_ent],HA$1)</f>
        <v>0</v>
      </c>
      <c r="HB212" s="15">
        <f>SUMIFS(POs[saldo],POs[cve_prod],DIM_BILL[[#This Row],[CODIGO]],POs[status],$GY212,POs[f_ent],HB$1)</f>
        <v>0</v>
      </c>
      <c r="HC212" s="15">
        <f>SUMIFS(POs[saldo],POs[cve_prod],DIM_BILL[[#This Row],[CODIGO]],POs[status],$GY212,POs[f_ent],HC$1)</f>
        <v>0</v>
      </c>
      <c r="HD212" s="15">
        <f>SUMIFS(POs[saldo],POs[cve_prod],DIM_BILL[[#This Row],[CODIGO]],POs[status],$GY212,POs[f_ent],HD$1)</f>
        <v>0</v>
      </c>
      <c r="HE212" s="15">
        <f>SUMIFS(POs[saldo],POs[cve_prod],DIM_BILL[[#This Row],[CODIGO]],POs[status],$GY212,POs[f_ent],HE$1)</f>
        <v>0</v>
      </c>
      <c r="HF212" s="15">
        <f>SUMIFS(POs[saldo],POs[cve_prod],DIM_BILL[[#This Row],[CODIGO]],POs[status],$GY212,POs[Semana],WEEKNUM(HF$1))</f>
        <v>0</v>
      </c>
      <c r="HG212" s="15">
        <f>SUMIFS(POs[saldo],POs[cve_prod],DIM_BILL[[#This Row],[CODIGO]],POs[status],$GY212,POs[Semana],WEEKNUM(HG$1))</f>
        <v>0</v>
      </c>
      <c r="HH212" s="15">
        <f>SUMIFS(POs[saldo],POs[cve_prod],DIM_BILL[[#This Row],[CODIGO]],POs[status],$GY212,POs[Semana],WEEKNUM(HH$1))</f>
        <v>0</v>
      </c>
      <c r="HI212" s="15">
        <f>SUMIFS(POs[saldo],POs[cve_prod],DIM_BILL[[#This Row],[CODIGO]],POs[status],$GY212,POs[Semana],WEEKNUM(HI$1))</f>
        <v>0</v>
      </c>
      <c r="HJ212" s="15">
        <f>SUMIFS(POs[saldo],POs[cve_prod],DIM_BILL[[#This Row],[CODIGO]],POs[status],$GY212,POs[Semana],WEEKNUM(HJ$1))</f>
        <v>0</v>
      </c>
      <c r="HK212" s="15">
        <f>SUMIFS(POs[saldo],POs[cve_prod],DIM_BILL[[#This Row],[CODIGO]],POs[status],$GY212,POs[Semana],WEEKNUM(HK$1))</f>
        <v>0</v>
      </c>
      <c r="HL212" s="15">
        <f>SUMIFS(POs[saldo],POs[cve_prod],DIM_BILL[[#This Row],[CODIGO]],POs[status],$GY212,POs[Semana],WEEKNUM(HL$1))</f>
        <v>0</v>
      </c>
      <c r="HM212" s="15">
        <f>SUMIFS(POs[saldo],POs[cve_prod],DIM_BILL[[#This Row],[CODIGO]],POs[status],$GY212,POs[Semana],WEEKNUM(HM$1))</f>
        <v>0</v>
      </c>
      <c r="HN212" s="15">
        <f>SUMIFS(POs[saldo],POs[cve_prod],DIM_BILL[[#This Row],[CODIGO]],POs[status],$GY212,POs[Semana],WEEKNUM(HN$1))</f>
        <v>0</v>
      </c>
      <c r="HO212" s="15">
        <f>SUMIFS(POs[saldo],POs[cve_prod],DIM_BILL[[#This Row],[CODIGO]],POs[status],$GY212,POs[Semana],WEEKNUM(HO$1))</f>
        <v>0</v>
      </c>
      <c r="HP212" s="15">
        <f>SUMIFS(POs[saldo],POs[cve_prod],DIM_BILL[[#This Row],[CODIGO]],POs[status],$GY212,POs[Semana],WEEKNUM(HP$1))</f>
        <v>0</v>
      </c>
      <c r="HQ212" s="15">
        <f>SUMIFS(POs[saldo],POs[cve_prod],DIM_BILL[[#This Row],[CODIGO]],POs[status],$GY212,POs[Semana],WEEKNUM(HQ$1))</f>
        <v>0</v>
      </c>
      <c r="HR212" s="15">
        <f>SUMIFS(POs[saldo],POs[cve_prod],DIM_BILL[[#This Row],[CODIGO]],POs[status],$GY212,POs[Semana],WEEKNUM(HR$1))</f>
        <v>0</v>
      </c>
      <c r="HS212" s="15">
        <f>SUMIFS(POs[saldo],POs[cve_prod],DIM_BILL[[#This Row],[CODIGO]],POs[status],$GY212,POs[Semana],WEEKNUM(HS$1))</f>
        <v>0</v>
      </c>
      <c r="HT212" s="15">
        <f>SUMIFS(POs[saldo],POs[cve_prod],DIM_BILL[[#This Row],[CODIGO]],POs[status],$GY212,POs[Semana],WEEKNUM(HT$1))</f>
        <v>0</v>
      </c>
      <c r="HU212" s="22"/>
      <c r="HV212" s="25"/>
      <c r="HW212" t="str">
        <f>DIM_BILL[[#This Row],[Tipo]]</f>
        <v>MATERIAL DE EMPAQUE</v>
      </c>
    </row>
    <row r="213" spans="1:231" x14ac:dyDescent="0.3">
      <c r="A213" s="17" t="s">
        <v>185</v>
      </c>
      <c r="L213">
        <v>120</v>
      </c>
      <c r="V213">
        <v>61.8</v>
      </c>
      <c r="W213">
        <v>61.8</v>
      </c>
      <c r="X213">
        <v>61.8</v>
      </c>
      <c r="AJ213">
        <v>1380.2</v>
      </c>
      <c r="AN213">
        <v>123.6</v>
      </c>
      <c r="AO213">
        <v>61.8</v>
      </c>
      <c r="BF213">
        <v>120</v>
      </c>
      <c r="BH213">
        <v>123.6</v>
      </c>
      <c r="GR213" s="17" t="s">
        <v>186</v>
      </c>
      <c r="GS213" s="17">
        <v>6</v>
      </c>
      <c r="GT213" s="17" t="s">
        <v>1802</v>
      </c>
      <c r="GU213" s="17" t="s">
        <v>1800</v>
      </c>
      <c r="GV213" s="17">
        <f>SUMIF(FACT_A1[cve_prod],DIM_BILL[[#This Row],[CODIGO]],FACT_A1[Existencia])</f>
        <v>525000</v>
      </c>
      <c r="GW213" s="18">
        <f>SUMIF(FACT_A2[cve_prod],DIM_BILL[[#This Row],[CODIGO]],FACT_A2[Existencia])</f>
        <v>23880.000049999999</v>
      </c>
      <c r="GX213" s="17"/>
      <c r="GY213" s="16" t="s">
        <v>2221</v>
      </c>
      <c r="GZ213" s="24">
        <f>SUMPRODUCT($B213:$GQ213,INDEX(PLAN_PRODUCCION!$B$4:$GQ$24,COLUMN()-COLUMN($GZ$1)+1,0))</f>
        <v>995460</v>
      </c>
      <c r="HA213" s="24">
        <f>SUMPRODUCT($B213:$GQ213,INDEX(PLAN_PRODUCCION!$B$4:$GQ$24,COLUMN()-COLUMN($GZ$1)+1,0))</f>
        <v>0</v>
      </c>
      <c r="HB213" s="24">
        <f>SUMPRODUCT($B213:$GQ213,INDEX(PLAN_PRODUCCION!$B$4:$GQ$24,COLUMN()-COLUMN($GZ$1)+1,0))</f>
        <v>0</v>
      </c>
      <c r="HC213" s="24">
        <f>SUMPRODUCT($B213:$GQ213,INDEX(PLAN_PRODUCCION!$B$4:$GQ$24,COLUMN()-COLUMN($GZ$1)+1,0))</f>
        <v>0</v>
      </c>
      <c r="HD213" s="24">
        <f>SUMPRODUCT($B213:$GQ213,INDEX(PLAN_PRODUCCION!$B$4:$GQ$24,COLUMN()-COLUMN($GZ$1)+1,0))</f>
        <v>0</v>
      </c>
      <c r="HE213" s="24">
        <f>SUMPRODUCT($B213:$GQ213,INDEX(PLAN_PRODUCCION!$B$4:$GQ$24,COLUMN()-COLUMN($GZ$1)+1,0))</f>
        <v>0</v>
      </c>
      <c r="HF213" s="24">
        <f>SUMPRODUCT($B213:$GQ213,INDEX(PLAN_PRODUCCION!$B$4:$GQ$24,COLUMN()-COLUMN($GZ$1)+1,0))</f>
        <v>0</v>
      </c>
      <c r="HG213" s="24">
        <f>SUMPRODUCT($B213:$GQ213,INDEX(PLAN_PRODUCCION!$B$4:$GQ$24,COLUMN()-COLUMN($GZ$1)+1,0))</f>
        <v>0</v>
      </c>
      <c r="HH213" s="24">
        <f>SUMPRODUCT($B213:$GQ213,INDEX(PLAN_PRODUCCION!$B$4:$GQ$24,COLUMN()-COLUMN($GZ$1)+1,0))</f>
        <v>0</v>
      </c>
      <c r="HI213" s="24">
        <f>SUMPRODUCT($B213:$GQ213,INDEX(PLAN_PRODUCCION!$B$4:$GQ$24,COLUMN()-COLUMN($GZ$1)+1,0))</f>
        <v>0</v>
      </c>
      <c r="HJ213" s="24">
        <f>SUMPRODUCT($B213:$GQ213,INDEX(PLAN_PRODUCCION!$B$4:$GQ$24,COLUMN()-COLUMN($GZ$1)+1,0))</f>
        <v>0</v>
      </c>
      <c r="HK213" s="24">
        <f>SUMPRODUCT($B213:$GQ213,INDEX(PLAN_PRODUCCION!$B$4:$GQ$24,COLUMN()-COLUMN($GZ$1)+1,0))</f>
        <v>0</v>
      </c>
      <c r="HL213" s="24">
        <f>SUMPRODUCT($B213:$GQ213,INDEX(PLAN_PRODUCCION!$B$4:$GQ$24,COLUMN()-COLUMN($GZ$1)+1,0))</f>
        <v>0</v>
      </c>
      <c r="HM213" s="24">
        <f>SUMPRODUCT($B213:$GQ213,INDEX(PLAN_PRODUCCION!$B$4:$GQ$24,COLUMN()-COLUMN($GZ$1)+1,0))</f>
        <v>0</v>
      </c>
      <c r="HN213" s="24">
        <f>SUMPRODUCT($B213:$GQ213,INDEX(PLAN_PRODUCCION!$B$4:$GQ$24,COLUMN()-COLUMN($GZ$1)+1,0))</f>
        <v>0</v>
      </c>
      <c r="HO213" s="24">
        <f>SUMPRODUCT($B213:$GQ213,INDEX(PLAN_PRODUCCION!$B$4:$GQ$24,COLUMN()-COLUMN($GZ$1)+1,0))</f>
        <v>0</v>
      </c>
      <c r="HP213" s="24">
        <f>SUMPRODUCT($B213:$GQ213,INDEX(PLAN_PRODUCCION!$B$4:$GQ$24,COLUMN()-COLUMN($GZ$1)+1,0))</f>
        <v>0</v>
      </c>
      <c r="HQ213" s="24">
        <f>SUMPRODUCT($B213:$GQ213,INDEX(PLAN_PRODUCCION!$B$4:$GQ$24,COLUMN()-COLUMN($GZ$1)+1,0))</f>
        <v>0</v>
      </c>
      <c r="HR213" s="24">
        <f>SUMPRODUCT($B213:$GQ213,INDEX(PLAN_PRODUCCION!$B$4:$GQ$24,COLUMN()-COLUMN($GZ$1)+1,0))</f>
        <v>0</v>
      </c>
      <c r="HS213" s="24">
        <f>SUMPRODUCT($B213:$GQ213,INDEX(PLAN_PRODUCCION!$B$4:$GQ$24,COLUMN()-COLUMN($GZ$1)+1,0))</f>
        <v>0</v>
      </c>
      <c r="HT213" s="24">
        <f>SUMPRODUCT($B213:$GQ213,INDEX(PLAN_PRODUCCION!$B$4:$GQ$24,COLUMN()-COLUMN($GZ$1)+1,0))</f>
        <v>0</v>
      </c>
      <c r="HU213" s="22"/>
      <c r="HV213" s="25"/>
      <c r="HW213" t="str">
        <f>DIM_BILL[[#This Row],[Tipo]]</f>
        <v>MATERIAL DE EMPAQUE</v>
      </c>
    </row>
    <row r="214" spans="1:231" x14ac:dyDescent="0.3">
      <c r="A214" s="18" t="s">
        <v>185</v>
      </c>
      <c r="L214">
        <v>120</v>
      </c>
      <c r="V214">
        <v>61.8</v>
      </c>
      <c r="W214">
        <v>61.8</v>
      </c>
      <c r="X214">
        <v>61.8</v>
      </c>
      <c r="AJ214">
        <v>1380.2</v>
      </c>
      <c r="AN214">
        <v>123.6</v>
      </c>
      <c r="AO214">
        <v>61.8</v>
      </c>
      <c r="BF214">
        <v>120</v>
      </c>
      <c r="BH214">
        <v>123.6</v>
      </c>
      <c r="GR214" s="18" t="s">
        <v>186</v>
      </c>
      <c r="GS214" s="18">
        <v>6</v>
      </c>
      <c r="GT214" s="18" t="s">
        <v>1802</v>
      </c>
      <c r="GU214" s="18" t="s">
        <v>1800</v>
      </c>
      <c r="GV214" s="18">
        <f>SUMIF(FACT_A1[cve_prod],DIM_BILL[[#This Row],[CODIGO]],FACT_A1[Existencia])</f>
        <v>525000</v>
      </c>
      <c r="GW214" s="18">
        <f>SUMIF(FACT_A2[cve_prod],DIM_BILL[[#This Row],[CODIGO]],FACT_A2[Existencia])</f>
        <v>23880.000049999999</v>
      </c>
      <c r="GX214" s="18"/>
      <c r="GY214" s="16" t="s">
        <v>2222</v>
      </c>
      <c r="GZ214" s="26">
        <f t="shared" ref="GZ214" si="1521">GV214+GW214+GX214+GZ212-GZ213</f>
        <v>-446579.99994999997</v>
      </c>
      <c r="HA214" s="26">
        <f t="shared" ref="HA214" si="1522">GZ214+HA212-HA213</f>
        <v>-446579.99994999997</v>
      </c>
      <c r="HB214" s="26">
        <f t="shared" ref="HB214" si="1523">HA214+HB212-HB213</f>
        <v>-446579.99994999997</v>
      </c>
      <c r="HC214" s="26">
        <f t="shared" ref="HC214" si="1524">HB214+HC212-HC213</f>
        <v>-446579.99994999997</v>
      </c>
      <c r="HD214" s="26">
        <f t="shared" ref="HD214" si="1525">HC214+HD212-HD213</f>
        <v>-446579.99994999997</v>
      </c>
      <c r="HE214" s="26">
        <f t="shared" ref="HE214" si="1526">HD214+HE212-HE213</f>
        <v>-446579.99994999997</v>
      </c>
      <c r="HF214" s="26">
        <f t="shared" ref="HF214" si="1527">HE214+HF212-HF213</f>
        <v>-446579.99994999997</v>
      </c>
      <c r="HG214" s="26">
        <f t="shared" ref="HG214" si="1528">HF214+HG212-HG213</f>
        <v>-446579.99994999997</v>
      </c>
      <c r="HH214" s="26">
        <f t="shared" ref="HH214" si="1529">HG214+HH212-HH213</f>
        <v>-446579.99994999997</v>
      </c>
      <c r="HI214" s="26">
        <f t="shared" ref="HI214" si="1530">HH214+HI212-HI213</f>
        <v>-446579.99994999997</v>
      </c>
      <c r="HJ214" s="26">
        <f t="shared" ref="HJ214" si="1531">HI214+HJ212-HJ213</f>
        <v>-446579.99994999997</v>
      </c>
      <c r="HK214" s="26">
        <f t="shared" ref="HK214" si="1532">HJ214+HK212-HK213</f>
        <v>-446579.99994999997</v>
      </c>
      <c r="HL214" s="26">
        <f t="shared" ref="HL214" si="1533">HK214+HL212-HL213</f>
        <v>-446579.99994999997</v>
      </c>
      <c r="HM214" s="26">
        <f t="shared" ref="HM214" si="1534">HL214+HM212-HM213</f>
        <v>-446579.99994999997</v>
      </c>
      <c r="HN214" s="26">
        <f t="shared" ref="HN214" si="1535">HM214+HN212-HN213</f>
        <v>-446579.99994999997</v>
      </c>
      <c r="HO214" s="26">
        <f t="shared" ref="HO214" si="1536">HN214+HO212-HO213</f>
        <v>-446579.99994999997</v>
      </c>
      <c r="HP214" s="26">
        <f t="shared" ref="HP214" si="1537">HO214+HP212-HP213</f>
        <v>-446579.99994999997</v>
      </c>
      <c r="HQ214" s="26">
        <f t="shared" ref="HQ214" si="1538">HP214+HQ212-HQ213</f>
        <v>-446579.99994999997</v>
      </c>
      <c r="HR214" s="26">
        <f t="shared" ref="HR214" si="1539">HQ214+HR212-HR213</f>
        <v>-446579.99994999997</v>
      </c>
      <c r="HS214" s="26">
        <f t="shared" ref="HS214" si="1540">HR214+HS212-HS213</f>
        <v>-446579.99994999997</v>
      </c>
      <c r="HT214" s="26">
        <f t="shared" ref="HT214" si="1541">HS214+HT212-HT213</f>
        <v>-446579.99994999997</v>
      </c>
      <c r="HU214" s="22">
        <f t="shared" ref="HU214" si="1542">COUNTIF(GZ214:HT214,"&lt;0")</f>
        <v>21</v>
      </c>
      <c r="HV214" s="25"/>
      <c r="HW214" t="str">
        <f>DIM_BILL[[#This Row],[Tipo]]</f>
        <v>MATERIAL DE EMPAQUE</v>
      </c>
    </row>
    <row r="215" spans="1:231" x14ac:dyDescent="0.3">
      <c r="A215" s="17" t="s">
        <v>1056</v>
      </c>
      <c r="CV215">
        <v>7.1999999999999995E-2</v>
      </c>
      <c r="GR215" s="17" t="s">
        <v>1057</v>
      </c>
      <c r="GS215" s="17">
        <v>3</v>
      </c>
      <c r="GT215" s="17" t="s">
        <v>1804</v>
      </c>
      <c r="GU215" s="17" t="s">
        <v>1800</v>
      </c>
      <c r="GV215" s="17">
        <f>SUMIF(FACT_A1[cve_prod],DIM_BILL[[#This Row],[CODIGO]],FACT_A1[Existencia])</f>
        <v>0</v>
      </c>
      <c r="GW215" s="18">
        <f>SUMIF(FACT_A2[cve_prod],DIM_BILL[[#This Row],[CODIGO]],FACT_A2[Existencia])</f>
        <v>207.83</v>
      </c>
      <c r="GX215" s="17"/>
      <c r="GY215" s="16" t="s">
        <v>2220</v>
      </c>
      <c r="GZ215" s="15">
        <f>SUMIFS(POs[saldo],POs[cve_prod],DIM_BILL[[#This Row],[CODIGO]],POs[status],$GY215,POs[f_ent],GZ$1)</f>
        <v>0</v>
      </c>
      <c r="HA215" s="15">
        <f>SUMIFS(POs[saldo],POs[cve_prod],DIM_BILL[[#This Row],[CODIGO]],POs[status],$GY215,POs[f_ent],HA$1)</f>
        <v>0</v>
      </c>
      <c r="HB215" s="15">
        <f>SUMIFS(POs[saldo],POs[cve_prod],DIM_BILL[[#This Row],[CODIGO]],POs[status],$GY215,POs[f_ent],HB$1)</f>
        <v>0</v>
      </c>
      <c r="HC215" s="15">
        <f>SUMIFS(POs[saldo],POs[cve_prod],DIM_BILL[[#This Row],[CODIGO]],POs[status],$GY215,POs[f_ent],HC$1)</f>
        <v>0</v>
      </c>
      <c r="HD215" s="15">
        <f>SUMIFS(POs[saldo],POs[cve_prod],DIM_BILL[[#This Row],[CODIGO]],POs[status],$GY215,POs[f_ent],HD$1)</f>
        <v>300</v>
      </c>
      <c r="HE215" s="15">
        <f>SUMIFS(POs[saldo],POs[cve_prod],DIM_BILL[[#This Row],[CODIGO]],POs[status],$GY215,POs[f_ent],HE$1)</f>
        <v>0</v>
      </c>
      <c r="HF215" s="15">
        <f>SUMIFS(POs[saldo],POs[cve_prod],DIM_BILL[[#This Row],[CODIGO]],POs[status],$GY215,POs[Semana],WEEKNUM(HF$1))</f>
        <v>0</v>
      </c>
      <c r="HG215" s="15">
        <f>SUMIFS(POs[saldo],POs[cve_prod],DIM_BILL[[#This Row],[CODIGO]],POs[status],$GY215,POs[Semana],WEEKNUM(HG$1))</f>
        <v>0</v>
      </c>
      <c r="HH215" s="15">
        <f>SUMIFS(POs[saldo],POs[cve_prod],DIM_BILL[[#This Row],[CODIGO]],POs[status],$GY215,POs[Semana],WEEKNUM(HH$1))</f>
        <v>0</v>
      </c>
      <c r="HI215" s="15">
        <f>SUMIFS(POs[saldo],POs[cve_prod],DIM_BILL[[#This Row],[CODIGO]],POs[status],$GY215,POs[Semana],WEEKNUM(HI$1))</f>
        <v>0</v>
      </c>
      <c r="HJ215" s="15">
        <f>SUMIFS(POs[saldo],POs[cve_prod],DIM_BILL[[#This Row],[CODIGO]],POs[status],$GY215,POs[Semana],WEEKNUM(HJ$1))</f>
        <v>0</v>
      </c>
      <c r="HK215" s="15">
        <f>SUMIFS(POs[saldo],POs[cve_prod],DIM_BILL[[#This Row],[CODIGO]],POs[status],$GY215,POs[Semana],WEEKNUM(HK$1))</f>
        <v>0</v>
      </c>
      <c r="HL215" s="15">
        <f>SUMIFS(POs[saldo],POs[cve_prod],DIM_BILL[[#This Row],[CODIGO]],POs[status],$GY215,POs[Semana],WEEKNUM(HL$1))</f>
        <v>0</v>
      </c>
      <c r="HM215" s="15">
        <f>SUMIFS(POs[saldo],POs[cve_prod],DIM_BILL[[#This Row],[CODIGO]],POs[status],$GY215,POs[Semana],WEEKNUM(HM$1))</f>
        <v>0</v>
      </c>
      <c r="HN215" s="15">
        <f>SUMIFS(POs[saldo],POs[cve_prod],DIM_BILL[[#This Row],[CODIGO]],POs[status],$GY215,POs[Semana],WEEKNUM(HN$1))</f>
        <v>0</v>
      </c>
      <c r="HO215" s="15">
        <f>SUMIFS(POs[saldo],POs[cve_prod],DIM_BILL[[#This Row],[CODIGO]],POs[status],$GY215,POs[Semana],WEEKNUM(HO$1))</f>
        <v>0</v>
      </c>
      <c r="HP215" s="15">
        <f>SUMIFS(POs[saldo],POs[cve_prod],DIM_BILL[[#This Row],[CODIGO]],POs[status],$GY215,POs[Semana],WEEKNUM(HP$1))</f>
        <v>0</v>
      </c>
      <c r="HQ215" s="15">
        <f>SUMIFS(POs[saldo],POs[cve_prod],DIM_BILL[[#This Row],[CODIGO]],POs[status],$GY215,POs[Semana],WEEKNUM(HQ$1))</f>
        <v>0</v>
      </c>
      <c r="HR215" s="15">
        <f>SUMIFS(POs[saldo],POs[cve_prod],DIM_BILL[[#This Row],[CODIGO]],POs[status],$GY215,POs[Semana],WEEKNUM(HR$1))</f>
        <v>0</v>
      </c>
      <c r="HS215" s="15">
        <f>SUMIFS(POs[saldo],POs[cve_prod],DIM_BILL[[#This Row],[CODIGO]],POs[status],$GY215,POs[Semana],WEEKNUM(HS$1))</f>
        <v>0</v>
      </c>
      <c r="HT215" s="15">
        <f>SUMIFS(POs[saldo],POs[cve_prod],DIM_BILL[[#This Row],[CODIGO]],POs[status],$GY215,POs[Semana],WEEKNUM(HT$1))</f>
        <v>0</v>
      </c>
      <c r="HU215" s="22"/>
      <c r="HV215" s="25"/>
      <c r="HW215" t="str">
        <f>DIM_BILL[[#This Row],[Tipo]]</f>
        <v>MATERIAL DE EMPAQUE</v>
      </c>
    </row>
    <row r="216" spans="1:231" x14ac:dyDescent="0.3">
      <c r="A216" s="17" t="s">
        <v>1056</v>
      </c>
      <c r="CV216">
        <v>7.1999999999999995E-2</v>
      </c>
      <c r="GR216" s="17" t="s">
        <v>1057</v>
      </c>
      <c r="GS216" s="17">
        <v>3</v>
      </c>
      <c r="GT216" s="17" t="s">
        <v>1804</v>
      </c>
      <c r="GU216" s="17" t="s">
        <v>1800</v>
      </c>
      <c r="GV216" s="17">
        <f>SUMIF(FACT_A1[cve_prod],DIM_BILL[[#This Row],[CODIGO]],FACT_A1[Existencia])</f>
        <v>0</v>
      </c>
      <c r="GW216" s="18">
        <f>SUMIF(FACT_A2[cve_prod],DIM_BILL[[#This Row],[CODIGO]],FACT_A2[Existencia])</f>
        <v>207.83</v>
      </c>
      <c r="GX216" s="17"/>
      <c r="GY216" s="16" t="s">
        <v>2221</v>
      </c>
      <c r="GZ216" s="24">
        <f>SUMPRODUCT($B216:$GQ216,INDEX(PLAN_PRODUCCION!$B$4:$GQ$24,COLUMN()-COLUMN($GZ$1)+1,0))</f>
        <v>144</v>
      </c>
      <c r="HA216" s="24">
        <f>SUMPRODUCT($B216:$GQ216,INDEX(PLAN_PRODUCCION!$B$4:$GQ$24,COLUMN()-COLUMN($GZ$1)+1,0))</f>
        <v>0</v>
      </c>
      <c r="HB216" s="24">
        <f>SUMPRODUCT($B216:$GQ216,INDEX(PLAN_PRODUCCION!$B$4:$GQ$24,COLUMN()-COLUMN($GZ$1)+1,0))</f>
        <v>0</v>
      </c>
      <c r="HC216" s="24">
        <f>SUMPRODUCT($B216:$GQ216,INDEX(PLAN_PRODUCCION!$B$4:$GQ$24,COLUMN()-COLUMN($GZ$1)+1,0))</f>
        <v>0</v>
      </c>
      <c r="HD216" s="24">
        <f>SUMPRODUCT($B216:$GQ216,INDEX(PLAN_PRODUCCION!$B$4:$GQ$24,COLUMN()-COLUMN($GZ$1)+1,0))</f>
        <v>0</v>
      </c>
      <c r="HE216" s="24">
        <f>SUMPRODUCT($B216:$GQ216,INDEX(PLAN_PRODUCCION!$B$4:$GQ$24,COLUMN()-COLUMN($GZ$1)+1,0))</f>
        <v>0</v>
      </c>
      <c r="HF216" s="24">
        <f>SUMPRODUCT($B216:$GQ216,INDEX(PLAN_PRODUCCION!$B$4:$GQ$24,COLUMN()-COLUMN($GZ$1)+1,0))</f>
        <v>0</v>
      </c>
      <c r="HG216" s="24">
        <f>SUMPRODUCT($B216:$GQ216,INDEX(PLAN_PRODUCCION!$B$4:$GQ$24,COLUMN()-COLUMN($GZ$1)+1,0))</f>
        <v>0</v>
      </c>
      <c r="HH216" s="24">
        <f>SUMPRODUCT($B216:$GQ216,INDEX(PLAN_PRODUCCION!$B$4:$GQ$24,COLUMN()-COLUMN($GZ$1)+1,0))</f>
        <v>0</v>
      </c>
      <c r="HI216" s="24">
        <f>SUMPRODUCT($B216:$GQ216,INDEX(PLAN_PRODUCCION!$B$4:$GQ$24,COLUMN()-COLUMN($GZ$1)+1,0))</f>
        <v>0</v>
      </c>
      <c r="HJ216" s="24">
        <f>SUMPRODUCT($B216:$GQ216,INDEX(PLAN_PRODUCCION!$B$4:$GQ$24,COLUMN()-COLUMN($GZ$1)+1,0))</f>
        <v>0</v>
      </c>
      <c r="HK216" s="24">
        <f>SUMPRODUCT($B216:$GQ216,INDEX(PLAN_PRODUCCION!$B$4:$GQ$24,COLUMN()-COLUMN($GZ$1)+1,0))</f>
        <v>144</v>
      </c>
      <c r="HL216" s="24">
        <f>SUMPRODUCT($B216:$GQ216,INDEX(PLAN_PRODUCCION!$B$4:$GQ$24,COLUMN()-COLUMN($GZ$1)+1,0))</f>
        <v>0</v>
      </c>
      <c r="HM216" s="24">
        <f>SUMPRODUCT($B216:$GQ216,INDEX(PLAN_PRODUCCION!$B$4:$GQ$24,COLUMN()-COLUMN($GZ$1)+1,0))</f>
        <v>0</v>
      </c>
      <c r="HN216" s="24">
        <f>SUMPRODUCT($B216:$GQ216,INDEX(PLAN_PRODUCCION!$B$4:$GQ$24,COLUMN()-COLUMN($GZ$1)+1,0))</f>
        <v>0</v>
      </c>
      <c r="HO216" s="24">
        <f>SUMPRODUCT($B216:$GQ216,INDEX(PLAN_PRODUCCION!$B$4:$GQ$24,COLUMN()-COLUMN($GZ$1)+1,0))</f>
        <v>0</v>
      </c>
      <c r="HP216" s="24">
        <f>SUMPRODUCT($B216:$GQ216,INDEX(PLAN_PRODUCCION!$B$4:$GQ$24,COLUMN()-COLUMN($GZ$1)+1,0))</f>
        <v>0</v>
      </c>
      <c r="HQ216" s="24">
        <f>SUMPRODUCT($B216:$GQ216,INDEX(PLAN_PRODUCCION!$B$4:$GQ$24,COLUMN()-COLUMN($GZ$1)+1,0))</f>
        <v>288</v>
      </c>
      <c r="HR216" s="24">
        <f>SUMPRODUCT($B216:$GQ216,INDEX(PLAN_PRODUCCION!$B$4:$GQ$24,COLUMN()-COLUMN($GZ$1)+1,0))</f>
        <v>0</v>
      </c>
      <c r="HS216" s="24">
        <f>SUMPRODUCT($B216:$GQ216,INDEX(PLAN_PRODUCCION!$B$4:$GQ$24,COLUMN()-COLUMN($GZ$1)+1,0))</f>
        <v>0</v>
      </c>
      <c r="HT216" s="24">
        <f>SUMPRODUCT($B216:$GQ216,INDEX(PLAN_PRODUCCION!$B$4:$GQ$24,COLUMN()-COLUMN($GZ$1)+1,0))</f>
        <v>0</v>
      </c>
      <c r="HU216" s="22"/>
      <c r="HV216" s="25"/>
      <c r="HW216" t="str">
        <f>DIM_BILL[[#This Row],[Tipo]]</f>
        <v>MATERIAL DE EMPAQUE</v>
      </c>
    </row>
    <row r="217" spans="1:231" x14ac:dyDescent="0.3">
      <c r="A217" s="18" t="s">
        <v>1056</v>
      </c>
      <c r="CV217">
        <v>7.1999999999999995E-2</v>
      </c>
      <c r="GR217" s="18" t="s">
        <v>1057</v>
      </c>
      <c r="GS217" s="18">
        <v>3</v>
      </c>
      <c r="GT217" s="18" t="s">
        <v>1804</v>
      </c>
      <c r="GU217" s="18" t="s">
        <v>1800</v>
      </c>
      <c r="GV217" s="18">
        <f>SUMIF(FACT_A1[cve_prod],DIM_BILL[[#This Row],[CODIGO]],FACT_A1[Existencia])</f>
        <v>0</v>
      </c>
      <c r="GW217" s="18">
        <f>SUMIF(FACT_A2[cve_prod],DIM_BILL[[#This Row],[CODIGO]],FACT_A2[Existencia])</f>
        <v>207.83</v>
      </c>
      <c r="GX217" s="18"/>
      <c r="GY217" s="16" t="s">
        <v>2222</v>
      </c>
      <c r="GZ217" s="26">
        <f t="shared" ref="GZ217" si="1543">GV217+GW217+GX217+GZ215-GZ216</f>
        <v>63.830000000000013</v>
      </c>
      <c r="HA217" s="26">
        <f t="shared" ref="HA217" si="1544">GZ217+HA215-HA216</f>
        <v>63.830000000000013</v>
      </c>
      <c r="HB217" s="26">
        <f t="shared" ref="HB217" si="1545">HA217+HB215-HB216</f>
        <v>63.830000000000013</v>
      </c>
      <c r="HC217" s="26">
        <f t="shared" ref="HC217" si="1546">HB217+HC215-HC216</f>
        <v>63.830000000000013</v>
      </c>
      <c r="HD217" s="26">
        <f t="shared" ref="HD217" si="1547">HC217+HD215-HD216</f>
        <v>363.83000000000004</v>
      </c>
      <c r="HE217" s="26">
        <f t="shared" ref="HE217" si="1548">HD217+HE215-HE216</f>
        <v>363.83000000000004</v>
      </c>
      <c r="HF217" s="26">
        <f t="shared" ref="HF217" si="1549">HE217+HF215-HF216</f>
        <v>363.83000000000004</v>
      </c>
      <c r="HG217" s="26">
        <f t="shared" ref="HG217" si="1550">HF217+HG215-HG216</f>
        <v>363.83000000000004</v>
      </c>
      <c r="HH217" s="26">
        <f t="shared" ref="HH217" si="1551">HG217+HH215-HH216</f>
        <v>363.83000000000004</v>
      </c>
      <c r="HI217" s="26">
        <f t="shared" ref="HI217" si="1552">HH217+HI215-HI216</f>
        <v>363.83000000000004</v>
      </c>
      <c r="HJ217" s="26">
        <f t="shared" ref="HJ217" si="1553">HI217+HJ215-HJ216</f>
        <v>363.83000000000004</v>
      </c>
      <c r="HK217" s="26">
        <f t="shared" ref="HK217" si="1554">HJ217+HK215-HK216</f>
        <v>219.83000000000004</v>
      </c>
      <c r="HL217" s="26">
        <f t="shared" ref="HL217" si="1555">HK217+HL215-HL216</f>
        <v>219.83000000000004</v>
      </c>
      <c r="HM217" s="26">
        <f t="shared" ref="HM217" si="1556">HL217+HM215-HM216</f>
        <v>219.83000000000004</v>
      </c>
      <c r="HN217" s="26">
        <f t="shared" ref="HN217" si="1557">HM217+HN215-HN216</f>
        <v>219.83000000000004</v>
      </c>
      <c r="HO217" s="26">
        <f t="shared" ref="HO217" si="1558">HN217+HO215-HO216</f>
        <v>219.83000000000004</v>
      </c>
      <c r="HP217" s="26">
        <f t="shared" ref="HP217" si="1559">HO217+HP215-HP216</f>
        <v>219.83000000000004</v>
      </c>
      <c r="HQ217" s="26">
        <f t="shared" ref="HQ217" si="1560">HP217+HQ215-HQ216</f>
        <v>-68.169999999999959</v>
      </c>
      <c r="HR217" s="26">
        <f t="shared" ref="HR217" si="1561">HQ217+HR215-HR216</f>
        <v>-68.169999999999959</v>
      </c>
      <c r="HS217" s="26">
        <f t="shared" ref="HS217" si="1562">HR217+HS215-HS216</f>
        <v>-68.169999999999959</v>
      </c>
      <c r="HT217" s="26">
        <f t="shared" ref="HT217" si="1563">HS217+HT215-HT216</f>
        <v>-68.169999999999959</v>
      </c>
      <c r="HU217" s="22">
        <f t="shared" ref="HU217" si="1564">COUNTIF(GZ217:HT217,"&lt;0")</f>
        <v>4</v>
      </c>
      <c r="HV217" s="25"/>
      <c r="HW217" t="str">
        <f>DIM_BILL[[#This Row],[Tipo]]</f>
        <v>MATERIAL DE EMPAQUE</v>
      </c>
    </row>
    <row r="218" spans="1:231" x14ac:dyDescent="0.3">
      <c r="A218" s="17" t="s">
        <v>741</v>
      </c>
      <c r="BO218">
        <v>0.51519999999999999</v>
      </c>
      <c r="BP218">
        <v>1</v>
      </c>
      <c r="BU218">
        <v>1.01</v>
      </c>
      <c r="BW218">
        <v>1.05</v>
      </c>
      <c r="BZ218">
        <v>1.05</v>
      </c>
      <c r="CB218">
        <v>2.1</v>
      </c>
      <c r="CE218">
        <v>1.03</v>
      </c>
      <c r="DS218">
        <v>0.92733333333333334</v>
      </c>
      <c r="DT218">
        <v>0.92733333333333334</v>
      </c>
      <c r="DU218">
        <v>0.92733333333333334</v>
      </c>
      <c r="DV218">
        <v>0.92733333333333334</v>
      </c>
      <c r="DW218">
        <v>0.92733333333333334</v>
      </c>
      <c r="DZ218">
        <v>0.92733333333333334</v>
      </c>
      <c r="ES218">
        <v>0.33333333333333331</v>
      </c>
      <c r="EU218">
        <v>1</v>
      </c>
      <c r="GR218" s="17" t="s">
        <v>742</v>
      </c>
      <c r="GS218" s="17">
        <v>3</v>
      </c>
      <c r="GT218" s="17" t="s">
        <v>1813</v>
      </c>
      <c r="GU218" s="17" t="s">
        <v>1800</v>
      </c>
      <c r="GV218" s="17">
        <f>SUMIF(FACT_A1[cve_prod],DIM_BILL[[#This Row],[CODIGO]],FACT_A1[Existencia])</f>
        <v>4040</v>
      </c>
      <c r="GW218" s="18">
        <f>SUMIF(FACT_A2[cve_prod],DIM_BILL[[#This Row],[CODIGO]],FACT_A2[Existencia])</f>
        <v>11020</v>
      </c>
      <c r="GX218" s="17"/>
      <c r="GY218" s="16" t="s">
        <v>2220</v>
      </c>
      <c r="GZ218" s="15">
        <f>SUMIFS(POs[saldo],POs[cve_prod],DIM_BILL[[#This Row],[CODIGO]],POs[status],$GY218,POs[f_ent],GZ$1)</f>
        <v>0</v>
      </c>
      <c r="HA218" s="15">
        <f>SUMIFS(POs[saldo],POs[cve_prod],DIM_BILL[[#This Row],[CODIGO]],POs[status],$GY218,POs[f_ent],HA$1)</f>
        <v>0</v>
      </c>
      <c r="HB218" s="15">
        <f>SUMIFS(POs[saldo],POs[cve_prod],DIM_BILL[[#This Row],[CODIGO]],POs[status],$GY218,POs[f_ent],HB$1)</f>
        <v>0</v>
      </c>
      <c r="HC218" s="15">
        <f>SUMIFS(POs[saldo],POs[cve_prod],DIM_BILL[[#This Row],[CODIGO]],POs[status],$GY218,POs[f_ent],HC$1)</f>
        <v>0</v>
      </c>
      <c r="HD218" s="15">
        <f>SUMIFS(POs[saldo],POs[cve_prod],DIM_BILL[[#This Row],[CODIGO]],POs[status],$GY218,POs[f_ent],HD$1)</f>
        <v>2000</v>
      </c>
      <c r="HE218" s="15">
        <f>SUMIFS(POs[saldo],POs[cve_prod],DIM_BILL[[#This Row],[CODIGO]],POs[status],$GY218,POs[f_ent],HE$1)</f>
        <v>0</v>
      </c>
      <c r="HF218" s="15">
        <f>SUMIFS(POs[saldo],POs[cve_prod],DIM_BILL[[#This Row],[CODIGO]],POs[status],$GY218,POs[Semana],WEEKNUM(HF$1))</f>
        <v>0</v>
      </c>
      <c r="HG218" s="15">
        <f>SUMIFS(POs[saldo],POs[cve_prod],DIM_BILL[[#This Row],[CODIGO]],POs[status],$GY218,POs[Semana],WEEKNUM(HG$1))</f>
        <v>0</v>
      </c>
      <c r="HH218" s="15">
        <f>SUMIFS(POs[saldo],POs[cve_prod],DIM_BILL[[#This Row],[CODIGO]],POs[status],$GY218,POs[Semana],WEEKNUM(HH$1))</f>
        <v>0</v>
      </c>
      <c r="HI218" s="15">
        <f>SUMIFS(POs[saldo],POs[cve_prod],DIM_BILL[[#This Row],[CODIGO]],POs[status],$GY218,POs[Semana],WEEKNUM(HI$1))</f>
        <v>0</v>
      </c>
      <c r="HJ218" s="15">
        <f>SUMIFS(POs[saldo],POs[cve_prod],DIM_BILL[[#This Row],[CODIGO]],POs[status],$GY218,POs[Semana],WEEKNUM(HJ$1))</f>
        <v>0</v>
      </c>
      <c r="HK218" s="15">
        <f>SUMIFS(POs[saldo],POs[cve_prod],DIM_BILL[[#This Row],[CODIGO]],POs[status],$GY218,POs[Semana],WEEKNUM(HK$1))</f>
        <v>0</v>
      </c>
      <c r="HL218" s="15">
        <f>SUMIFS(POs[saldo],POs[cve_prod],DIM_BILL[[#This Row],[CODIGO]],POs[status],$GY218,POs[Semana],WEEKNUM(HL$1))</f>
        <v>0</v>
      </c>
      <c r="HM218" s="15">
        <f>SUMIFS(POs[saldo],POs[cve_prod],DIM_BILL[[#This Row],[CODIGO]],POs[status],$GY218,POs[Semana],WEEKNUM(HM$1))</f>
        <v>0</v>
      </c>
      <c r="HN218" s="15">
        <f>SUMIFS(POs[saldo],POs[cve_prod],DIM_BILL[[#This Row],[CODIGO]],POs[status],$GY218,POs[Semana],WEEKNUM(HN$1))</f>
        <v>0</v>
      </c>
      <c r="HO218" s="15">
        <f>SUMIFS(POs[saldo],POs[cve_prod],DIM_BILL[[#This Row],[CODIGO]],POs[status],$GY218,POs[Semana],WEEKNUM(HO$1))</f>
        <v>0</v>
      </c>
      <c r="HP218" s="15">
        <f>SUMIFS(POs[saldo],POs[cve_prod],DIM_BILL[[#This Row],[CODIGO]],POs[status],$GY218,POs[Semana],WEEKNUM(HP$1))</f>
        <v>0</v>
      </c>
      <c r="HQ218" s="15">
        <f>SUMIFS(POs[saldo],POs[cve_prod],DIM_BILL[[#This Row],[CODIGO]],POs[status],$GY218,POs[Semana],WEEKNUM(HQ$1))</f>
        <v>0</v>
      </c>
      <c r="HR218" s="15">
        <f>SUMIFS(POs[saldo],POs[cve_prod],DIM_BILL[[#This Row],[CODIGO]],POs[status],$GY218,POs[Semana],WEEKNUM(HR$1))</f>
        <v>0</v>
      </c>
      <c r="HS218" s="15">
        <f>SUMIFS(POs[saldo],POs[cve_prod],DIM_BILL[[#This Row],[CODIGO]],POs[status],$GY218,POs[Semana],WEEKNUM(HS$1))</f>
        <v>0</v>
      </c>
      <c r="HT218" s="15">
        <f>SUMIFS(POs[saldo],POs[cve_prod],DIM_BILL[[#This Row],[CODIGO]],POs[status],$GY218,POs[Semana],WEEKNUM(HT$1))</f>
        <v>0</v>
      </c>
      <c r="HU218" s="22"/>
      <c r="HV218" s="25"/>
      <c r="HW218" t="str">
        <f>DIM_BILL[[#This Row],[Tipo]]</f>
        <v>MATERIAL DE EMPAQUE</v>
      </c>
    </row>
    <row r="219" spans="1:231" x14ac:dyDescent="0.3">
      <c r="A219" s="17" t="s">
        <v>741</v>
      </c>
      <c r="BO219">
        <v>0.51519999999999999</v>
      </c>
      <c r="BP219">
        <v>1</v>
      </c>
      <c r="BU219">
        <v>1.01</v>
      </c>
      <c r="BW219">
        <v>1.05</v>
      </c>
      <c r="BZ219">
        <v>1.05</v>
      </c>
      <c r="CB219">
        <v>2.1</v>
      </c>
      <c r="CE219">
        <v>1.03</v>
      </c>
      <c r="DS219">
        <v>0.92733333333333334</v>
      </c>
      <c r="DT219">
        <v>0.92733333333333334</v>
      </c>
      <c r="DU219">
        <v>0.92733333333333334</v>
      </c>
      <c r="DV219">
        <v>0.92733333333333334</v>
      </c>
      <c r="DW219">
        <v>0.92733333333333334</v>
      </c>
      <c r="DZ219">
        <v>0.92733333333333334</v>
      </c>
      <c r="ES219">
        <v>0.33333333333333331</v>
      </c>
      <c r="EU219">
        <v>1</v>
      </c>
      <c r="GR219" s="17" t="s">
        <v>742</v>
      </c>
      <c r="GS219" s="17">
        <v>3</v>
      </c>
      <c r="GT219" s="17" t="s">
        <v>1813</v>
      </c>
      <c r="GU219" s="17" t="s">
        <v>1800</v>
      </c>
      <c r="GV219" s="17">
        <f>SUMIF(FACT_A1[cve_prod],DIM_BILL[[#This Row],[CODIGO]],FACT_A1[Existencia])</f>
        <v>4040</v>
      </c>
      <c r="GW219" s="18">
        <f>SUMIF(FACT_A2[cve_prod],DIM_BILL[[#This Row],[CODIGO]],FACT_A2[Existencia])</f>
        <v>11020</v>
      </c>
      <c r="GX219" s="17"/>
      <c r="GY219" s="16" t="s">
        <v>2221</v>
      </c>
      <c r="GZ219" s="24">
        <f>SUMPRODUCT($B219:$GQ219,INDEX(PLAN_PRODUCCION!$B$4:$GQ$24,COLUMN()-COLUMN($GZ$1)+1,0))</f>
        <v>26252</v>
      </c>
      <c r="HA219" s="24">
        <f>SUMPRODUCT($B219:$GQ219,INDEX(PLAN_PRODUCCION!$B$4:$GQ$24,COLUMN()-COLUMN($GZ$1)+1,0))</f>
        <v>0</v>
      </c>
      <c r="HB219" s="24">
        <f>SUMPRODUCT($B219:$GQ219,INDEX(PLAN_PRODUCCION!$B$4:$GQ$24,COLUMN()-COLUMN($GZ$1)+1,0))</f>
        <v>0</v>
      </c>
      <c r="HC219" s="24">
        <f>SUMPRODUCT($B219:$GQ219,INDEX(PLAN_PRODUCCION!$B$4:$GQ$24,COLUMN()-COLUMN($GZ$1)+1,0))</f>
        <v>0</v>
      </c>
      <c r="HD219" s="24">
        <f>SUMPRODUCT($B219:$GQ219,INDEX(PLAN_PRODUCCION!$B$4:$GQ$24,COLUMN()-COLUMN($GZ$1)+1,0))</f>
        <v>0</v>
      </c>
      <c r="HE219" s="24">
        <f>SUMPRODUCT($B219:$GQ219,INDEX(PLAN_PRODUCCION!$B$4:$GQ$24,COLUMN()-COLUMN($GZ$1)+1,0))</f>
        <v>0</v>
      </c>
      <c r="HF219" s="24">
        <f>SUMPRODUCT($B219:$GQ219,INDEX(PLAN_PRODUCCION!$B$4:$GQ$24,COLUMN()-COLUMN($GZ$1)+1,0))</f>
        <v>0</v>
      </c>
      <c r="HG219" s="24">
        <f>SUMPRODUCT($B219:$GQ219,INDEX(PLAN_PRODUCCION!$B$4:$GQ$24,COLUMN()-COLUMN($GZ$1)+1,0))</f>
        <v>0</v>
      </c>
      <c r="HH219" s="24">
        <f>SUMPRODUCT($B219:$GQ219,INDEX(PLAN_PRODUCCION!$B$4:$GQ$24,COLUMN()-COLUMN($GZ$1)+1,0))</f>
        <v>0</v>
      </c>
      <c r="HI219" s="24">
        <f>SUMPRODUCT($B219:$GQ219,INDEX(PLAN_PRODUCCION!$B$4:$GQ$24,COLUMN()-COLUMN($GZ$1)+1,0))</f>
        <v>0</v>
      </c>
      <c r="HJ219" s="24">
        <f>SUMPRODUCT($B219:$GQ219,INDEX(PLAN_PRODUCCION!$B$4:$GQ$24,COLUMN()-COLUMN($GZ$1)+1,0))</f>
        <v>0</v>
      </c>
      <c r="HK219" s="24">
        <f>SUMPRODUCT($B219:$GQ219,INDEX(PLAN_PRODUCCION!$B$4:$GQ$24,COLUMN()-COLUMN($GZ$1)+1,0))</f>
        <v>0</v>
      </c>
      <c r="HL219" s="24">
        <f>SUMPRODUCT($B219:$GQ219,INDEX(PLAN_PRODUCCION!$B$4:$GQ$24,COLUMN()-COLUMN($GZ$1)+1,0))</f>
        <v>0</v>
      </c>
      <c r="HM219" s="24">
        <f>SUMPRODUCT($B219:$GQ219,INDEX(PLAN_PRODUCCION!$B$4:$GQ$24,COLUMN()-COLUMN($GZ$1)+1,0))</f>
        <v>0</v>
      </c>
      <c r="HN219" s="24">
        <f>SUMPRODUCT($B219:$GQ219,INDEX(PLAN_PRODUCCION!$B$4:$GQ$24,COLUMN()-COLUMN($GZ$1)+1,0))</f>
        <v>0</v>
      </c>
      <c r="HO219" s="24">
        <f>SUMPRODUCT($B219:$GQ219,INDEX(PLAN_PRODUCCION!$B$4:$GQ$24,COLUMN()-COLUMN($GZ$1)+1,0))</f>
        <v>0</v>
      </c>
      <c r="HP219" s="24">
        <f>SUMPRODUCT($B219:$GQ219,INDEX(PLAN_PRODUCCION!$B$4:$GQ$24,COLUMN()-COLUMN($GZ$1)+1,0))</f>
        <v>0</v>
      </c>
      <c r="HQ219" s="24">
        <f>SUMPRODUCT($B219:$GQ219,INDEX(PLAN_PRODUCCION!$B$4:$GQ$24,COLUMN()-COLUMN($GZ$1)+1,0))</f>
        <v>0</v>
      </c>
      <c r="HR219" s="24">
        <f>SUMPRODUCT($B219:$GQ219,INDEX(PLAN_PRODUCCION!$B$4:$GQ$24,COLUMN()-COLUMN($GZ$1)+1,0))</f>
        <v>0</v>
      </c>
      <c r="HS219" s="24">
        <f>SUMPRODUCT($B219:$GQ219,INDEX(PLAN_PRODUCCION!$B$4:$GQ$24,COLUMN()-COLUMN($GZ$1)+1,0))</f>
        <v>0</v>
      </c>
      <c r="HT219" s="24">
        <f>SUMPRODUCT($B219:$GQ219,INDEX(PLAN_PRODUCCION!$B$4:$GQ$24,COLUMN()-COLUMN($GZ$1)+1,0))</f>
        <v>0</v>
      </c>
      <c r="HU219" s="22"/>
      <c r="HV219" s="25"/>
      <c r="HW219" t="str">
        <f>DIM_BILL[[#This Row],[Tipo]]</f>
        <v>MATERIAL DE EMPAQUE</v>
      </c>
    </row>
    <row r="220" spans="1:231" x14ac:dyDescent="0.3">
      <c r="A220" s="18" t="s">
        <v>741</v>
      </c>
      <c r="BO220">
        <v>0.51519999999999999</v>
      </c>
      <c r="BP220">
        <v>1</v>
      </c>
      <c r="BU220">
        <v>1.01</v>
      </c>
      <c r="BW220">
        <v>1.05</v>
      </c>
      <c r="BZ220">
        <v>1.05</v>
      </c>
      <c r="CB220">
        <v>2.1</v>
      </c>
      <c r="CE220">
        <v>1.03</v>
      </c>
      <c r="DS220">
        <v>0.92733333333333334</v>
      </c>
      <c r="DT220">
        <v>0.92733333333333334</v>
      </c>
      <c r="DU220">
        <v>0.92733333333333334</v>
      </c>
      <c r="DV220">
        <v>0.92733333333333334</v>
      </c>
      <c r="DW220">
        <v>0.92733333333333334</v>
      </c>
      <c r="DZ220">
        <v>0.92733333333333334</v>
      </c>
      <c r="ES220">
        <v>0.33333333333333331</v>
      </c>
      <c r="EU220">
        <v>1</v>
      </c>
      <c r="GR220" s="18" t="s">
        <v>742</v>
      </c>
      <c r="GS220" s="18">
        <v>3</v>
      </c>
      <c r="GT220" s="18" t="s">
        <v>1813</v>
      </c>
      <c r="GU220" s="18" t="s">
        <v>1800</v>
      </c>
      <c r="GV220" s="18">
        <f>SUMIF(FACT_A1[cve_prod],DIM_BILL[[#This Row],[CODIGO]],FACT_A1[Existencia])</f>
        <v>4040</v>
      </c>
      <c r="GW220" s="18">
        <f>SUMIF(FACT_A2[cve_prod],DIM_BILL[[#This Row],[CODIGO]],FACT_A2[Existencia])</f>
        <v>11020</v>
      </c>
      <c r="GX220" s="18"/>
      <c r="GY220" s="16" t="s">
        <v>2222</v>
      </c>
      <c r="GZ220" s="26">
        <f t="shared" ref="GZ220" si="1565">GV220+GW220+GX220+GZ218-GZ219</f>
        <v>-11192</v>
      </c>
      <c r="HA220" s="26">
        <f t="shared" ref="HA220" si="1566">GZ220+HA218-HA219</f>
        <v>-11192</v>
      </c>
      <c r="HB220" s="26">
        <f t="shared" ref="HB220" si="1567">HA220+HB218-HB219</f>
        <v>-11192</v>
      </c>
      <c r="HC220" s="26">
        <f t="shared" ref="HC220" si="1568">HB220+HC218-HC219</f>
        <v>-11192</v>
      </c>
      <c r="HD220" s="26">
        <f t="shared" ref="HD220" si="1569">HC220+HD218-HD219</f>
        <v>-9192</v>
      </c>
      <c r="HE220" s="26">
        <f t="shared" ref="HE220" si="1570">HD220+HE218-HE219</f>
        <v>-9192</v>
      </c>
      <c r="HF220" s="26">
        <f t="shared" ref="HF220" si="1571">HE220+HF218-HF219</f>
        <v>-9192</v>
      </c>
      <c r="HG220" s="26">
        <f t="shared" ref="HG220" si="1572">HF220+HG218-HG219</f>
        <v>-9192</v>
      </c>
      <c r="HH220" s="26">
        <f t="shared" ref="HH220" si="1573">HG220+HH218-HH219</f>
        <v>-9192</v>
      </c>
      <c r="HI220" s="26">
        <f t="shared" ref="HI220" si="1574">HH220+HI218-HI219</f>
        <v>-9192</v>
      </c>
      <c r="HJ220" s="26">
        <f t="shared" ref="HJ220" si="1575">HI220+HJ218-HJ219</f>
        <v>-9192</v>
      </c>
      <c r="HK220" s="26">
        <f t="shared" ref="HK220" si="1576">HJ220+HK218-HK219</f>
        <v>-9192</v>
      </c>
      <c r="HL220" s="26">
        <f t="shared" ref="HL220" si="1577">HK220+HL218-HL219</f>
        <v>-9192</v>
      </c>
      <c r="HM220" s="26">
        <f t="shared" ref="HM220" si="1578">HL220+HM218-HM219</f>
        <v>-9192</v>
      </c>
      <c r="HN220" s="26">
        <f t="shared" ref="HN220" si="1579">HM220+HN218-HN219</f>
        <v>-9192</v>
      </c>
      <c r="HO220" s="26">
        <f t="shared" ref="HO220" si="1580">HN220+HO218-HO219</f>
        <v>-9192</v>
      </c>
      <c r="HP220" s="26">
        <f t="shared" ref="HP220" si="1581">HO220+HP218-HP219</f>
        <v>-9192</v>
      </c>
      <c r="HQ220" s="26">
        <f t="shared" ref="HQ220" si="1582">HP220+HQ218-HQ219</f>
        <v>-9192</v>
      </c>
      <c r="HR220" s="26">
        <f t="shared" ref="HR220" si="1583">HQ220+HR218-HR219</f>
        <v>-9192</v>
      </c>
      <c r="HS220" s="26">
        <f t="shared" ref="HS220" si="1584">HR220+HS218-HS219</f>
        <v>-9192</v>
      </c>
      <c r="HT220" s="26">
        <f t="shared" ref="HT220" si="1585">HS220+HT218-HT219</f>
        <v>-9192</v>
      </c>
      <c r="HU220" s="22">
        <f t="shared" ref="HU220" si="1586">COUNTIF(GZ220:HT220,"&lt;0")</f>
        <v>21</v>
      </c>
      <c r="HV220" s="25"/>
      <c r="HW220" t="str">
        <f>DIM_BILL[[#This Row],[Tipo]]</f>
        <v>MATERIAL DE EMPAQUE</v>
      </c>
    </row>
    <row r="221" spans="1:231" x14ac:dyDescent="0.3">
      <c r="A221" s="17" t="s">
        <v>828</v>
      </c>
      <c r="BU221">
        <v>1.01</v>
      </c>
      <c r="BW221">
        <v>1.05</v>
      </c>
      <c r="BY221">
        <v>1.0536000000000001</v>
      </c>
      <c r="BZ221">
        <v>1.05</v>
      </c>
      <c r="CB221">
        <v>2.1</v>
      </c>
      <c r="GR221" s="17" t="s">
        <v>829</v>
      </c>
      <c r="GS221" s="17">
        <v>3</v>
      </c>
      <c r="GT221" s="17" t="s">
        <v>1813</v>
      </c>
      <c r="GU221" s="17" t="s">
        <v>1800</v>
      </c>
      <c r="GV221" s="17">
        <f>SUMIF(FACT_A1[cve_prod],DIM_BILL[[#This Row],[CODIGO]],FACT_A1[Existencia])</f>
        <v>0</v>
      </c>
      <c r="GW221" s="18">
        <f>SUMIF(FACT_A2[cve_prod],DIM_BILL[[#This Row],[CODIGO]],FACT_A2[Existencia])</f>
        <v>14200</v>
      </c>
      <c r="GX221" s="17"/>
      <c r="GY221" s="16" t="s">
        <v>2220</v>
      </c>
      <c r="GZ221" s="15">
        <f>SUMIFS(POs[saldo],POs[cve_prod],DIM_BILL[[#This Row],[CODIGO]],POs[status],$GY221,POs[f_ent],GZ$1)</f>
        <v>0</v>
      </c>
      <c r="HA221" s="15">
        <f>SUMIFS(POs[saldo],POs[cve_prod],DIM_BILL[[#This Row],[CODIGO]],POs[status],$GY221,POs[f_ent],HA$1)</f>
        <v>0</v>
      </c>
      <c r="HB221" s="15">
        <f>SUMIFS(POs[saldo],POs[cve_prod],DIM_BILL[[#This Row],[CODIGO]],POs[status],$GY221,POs[f_ent],HB$1)</f>
        <v>0</v>
      </c>
      <c r="HC221" s="15">
        <f>SUMIFS(POs[saldo],POs[cve_prod],DIM_BILL[[#This Row],[CODIGO]],POs[status],$GY221,POs[f_ent],HC$1)</f>
        <v>0</v>
      </c>
      <c r="HD221" s="15">
        <f>SUMIFS(POs[saldo],POs[cve_prod],DIM_BILL[[#This Row],[CODIGO]],POs[status],$GY221,POs[f_ent],HD$1)</f>
        <v>0</v>
      </c>
      <c r="HE221" s="15">
        <f>SUMIFS(POs[saldo],POs[cve_prod],DIM_BILL[[#This Row],[CODIGO]],POs[status],$GY221,POs[f_ent],HE$1)</f>
        <v>0</v>
      </c>
      <c r="HF221" s="15">
        <f>SUMIFS(POs[saldo],POs[cve_prod],DIM_BILL[[#This Row],[CODIGO]],POs[status],$GY221,POs[Semana],WEEKNUM(HF$1))</f>
        <v>10000</v>
      </c>
      <c r="HG221" s="15">
        <f>SUMIFS(POs[saldo],POs[cve_prod],DIM_BILL[[#This Row],[CODIGO]],POs[status],$GY221,POs[Semana],WEEKNUM(HG$1))</f>
        <v>0</v>
      </c>
      <c r="HH221" s="15">
        <f>SUMIFS(POs[saldo],POs[cve_prod],DIM_BILL[[#This Row],[CODIGO]],POs[status],$GY221,POs[Semana],WEEKNUM(HH$1))</f>
        <v>0</v>
      </c>
      <c r="HI221" s="15">
        <f>SUMIFS(POs[saldo],POs[cve_prod],DIM_BILL[[#This Row],[CODIGO]],POs[status],$GY221,POs[Semana],WEEKNUM(HI$1))</f>
        <v>0</v>
      </c>
      <c r="HJ221" s="15">
        <f>SUMIFS(POs[saldo],POs[cve_prod],DIM_BILL[[#This Row],[CODIGO]],POs[status],$GY221,POs[Semana],WEEKNUM(HJ$1))</f>
        <v>0</v>
      </c>
      <c r="HK221" s="15">
        <f>SUMIFS(POs[saldo],POs[cve_prod],DIM_BILL[[#This Row],[CODIGO]],POs[status],$GY221,POs[Semana],WEEKNUM(HK$1))</f>
        <v>0</v>
      </c>
      <c r="HL221" s="15">
        <f>SUMIFS(POs[saldo],POs[cve_prod],DIM_BILL[[#This Row],[CODIGO]],POs[status],$GY221,POs[Semana],WEEKNUM(HL$1))</f>
        <v>0</v>
      </c>
      <c r="HM221" s="15">
        <f>SUMIFS(POs[saldo],POs[cve_prod],DIM_BILL[[#This Row],[CODIGO]],POs[status],$GY221,POs[Semana],WEEKNUM(HM$1))</f>
        <v>0</v>
      </c>
      <c r="HN221" s="15">
        <f>SUMIFS(POs[saldo],POs[cve_prod],DIM_BILL[[#This Row],[CODIGO]],POs[status],$GY221,POs[Semana],WEEKNUM(HN$1))</f>
        <v>0</v>
      </c>
      <c r="HO221" s="15">
        <f>SUMIFS(POs[saldo],POs[cve_prod],DIM_BILL[[#This Row],[CODIGO]],POs[status],$GY221,POs[Semana],WEEKNUM(HO$1))</f>
        <v>0</v>
      </c>
      <c r="HP221" s="15">
        <f>SUMIFS(POs[saldo],POs[cve_prod],DIM_BILL[[#This Row],[CODIGO]],POs[status],$GY221,POs[Semana],WEEKNUM(HP$1))</f>
        <v>0</v>
      </c>
      <c r="HQ221" s="15">
        <f>SUMIFS(POs[saldo],POs[cve_prod],DIM_BILL[[#This Row],[CODIGO]],POs[status],$GY221,POs[Semana],WEEKNUM(HQ$1))</f>
        <v>0</v>
      </c>
      <c r="HR221" s="15">
        <f>SUMIFS(POs[saldo],POs[cve_prod],DIM_BILL[[#This Row],[CODIGO]],POs[status],$GY221,POs[Semana],WEEKNUM(HR$1))</f>
        <v>0</v>
      </c>
      <c r="HS221" s="15">
        <f>SUMIFS(POs[saldo],POs[cve_prod],DIM_BILL[[#This Row],[CODIGO]],POs[status],$GY221,POs[Semana],WEEKNUM(HS$1))</f>
        <v>0</v>
      </c>
      <c r="HT221" s="15">
        <f>SUMIFS(POs[saldo],POs[cve_prod],DIM_BILL[[#This Row],[CODIGO]],POs[status],$GY221,POs[Semana],WEEKNUM(HT$1))</f>
        <v>0</v>
      </c>
      <c r="HU221" s="22"/>
      <c r="HV221" s="25"/>
      <c r="HW221" t="str">
        <f>DIM_BILL[[#This Row],[Tipo]]</f>
        <v>MATERIAL DE EMPAQUE</v>
      </c>
    </row>
    <row r="222" spans="1:231" x14ac:dyDescent="0.3">
      <c r="A222" s="17" t="s">
        <v>828</v>
      </c>
      <c r="BU222">
        <v>1.01</v>
      </c>
      <c r="BW222">
        <v>1.05</v>
      </c>
      <c r="BY222">
        <v>1.0536000000000001</v>
      </c>
      <c r="BZ222">
        <v>1.05</v>
      </c>
      <c r="CB222">
        <v>2.1</v>
      </c>
      <c r="GR222" s="17" t="s">
        <v>829</v>
      </c>
      <c r="GS222" s="17">
        <v>3</v>
      </c>
      <c r="GT222" s="17" t="s">
        <v>1813</v>
      </c>
      <c r="GU222" s="17" t="s">
        <v>1800</v>
      </c>
      <c r="GV222" s="17">
        <f>SUMIF(FACT_A1[cve_prod],DIM_BILL[[#This Row],[CODIGO]],FACT_A1[Existencia])</f>
        <v>0</v>
      </c>
      <c r="GW222" s="18">
        <f>SUMIF(FACT_A2[cve_prod],DIM_BILL[[#This Row],[CODIGO]],FACT_A2[Existencia])</f>
        <v>14200</v>
      </c>
      <c r="GX222" s="17"/>
      <c r="GY222" s="16" t="s">
        <v>2221</v>
      </c>
      <c r="GZ222" s="24">
        <f>SUMPRODUCT($B222:$GQ222,INDEX(PLAN_PRODUCCION!$B$4:$GQ$24,COLUMN()-COLUMN($GZ$1)+1,0))</f>
        <v>18202</v>
      </c>
      <c r="HA222" s="24">
        <f>SUMPRODUCT($B222:$GQ222,INDEX(PLAN_PRODUCCION!$B$4:$GQ$24,COLUMN()-COLUMN($GZ$1)+1,0))</f>
        <v>0</v>
      </c>
      <c r="HB222" s="24">
        <f>SUMPRODUCT($B222:$GQ222,INDEX(PLAN_PRODUCCION!$B$4:$GQ$24,COLUMN()-COLUMN($GZ$1)+1,0))</f>
        <v>0</v>
      </c>
      <c r="HC222" s="24">
        <f>SUMPRODUCT($B222:$GQ222,INDEX(PLAN_PRODUCCION!$B$4:$GQ$24,COLUMN()-COLUMN($GZ$1)+1,0))</f>
        <v>0</v>
      </c>
      <c r="HD222" s="24">
        <f>SUMPRODUCT($B222:$GQ222,INDEX(PLAN_PRODUCCION!$B$4:$GQ$24,COLUMN()-COLUMN($GZ$1)+1,0))</f>
        <v>0</v>
      </c>
      <c r="HE222" s="24">
        <f>SUMPRODUCT($B222:$GQ222,INDEX(PLAN_PRODUCCION!$B$4:$GQ$24,COLUMN()-COLUMN($GZ$1)+1,0))</f>
        <v>0</v>
      </c>
      <c r="HF222" s="24">
        <f>SUMPRODUCT($B222:$GQ222,INDEX(PLAN_PRODUCCION!$B$4:$GQ$24,COLUMN()-COLUMN($GZ$1)+1,0))</f>
        <v>0</v>
      </c>
      <c r="HG222" s="24">
        <f>SUMPRODUCT($B222:$GQ222,INDEX(PLAN_PRODUCCION!$B$4:$GQ$24,COLUMN()-COLUMN($GZ$1)+1,0))</f>
        <v>0</v>
      </c>
      <c r="HH222" s="24">
        <f>SUMPRODUCT($B222:$GQ222,INDEX(PLAN_PRODUCCION!$B$4:$GQ$24,COLUMN()-COLUMN($GZ$1)+1,0))</f>
        <v>0</v>
      </c>
      <c r="HI222" s="24">
        <f>SUMPRODUCT($B222:$GQ222,INDEX(PLAN_PRODUCCION!$B$4:$GQ$24,COLUMN()-COLUMN($GZ$1)+1,0))</f>
        <v>0</v>
      </c>
      <c r="HJ222" s="24">
        <f>SUMPRODUCT($B222:$GQ222,INDEX(PLAN_PRODUCCION!$B$4:$GQ$24,COLUMN()-COLUMN($GZ$1)+1,0))</f>
        <v>0</v>
      </c>
      <c r="HK222" s="24">
        <f>SUMPRODUCT($B222:$GQ222,INDEX(PLAN_PRODUCCION!$B$4:$GQ$24,COLUMN()-COLUMN($GZ$1)+1,0))</f>
        <v>0</v>
      </c>
      <c r="HL222" s="24">
        <f>SUMPRODUCT($B222:$GQ222,INDEX(PLAN_PRODUCCION!$B$4:$GQ$24,COLUMN()-COLUMN($GZ$1)+1,0))</f>
        <v>0</v>
      </c>
      <c r="HM222" s="24">
        <f>SUMPRODUCT($B222:$GQ222,INDEX(PLAN_PRODUCCION!$B$4:$GQ$24,COLUMN()-COLUMN($GZ$1)+1,0))</f>
        <v>0</v>
      </c>
      <c r="HN222" s="24">
        <f>SUMPRODUCT($B222:$GQ222,INDEX(PLAN_PRODUCCION!$B$4:$GQ$24,COLUMN()-COLUMN($GZ$1)+1,0))</f>
        <v>0</v>
      </c>
      <c r="HO222" s="24">
        <f>SUMPRODUCT($B222:$GQ222,INDEX(PLAN_PRODUCCION!$B$4:$GQ$24,COLUMN()-COLUMN($GZ$1)+1,0))</f>
        <v>0</v>
      </c>
      <c r="HP222" s="24">
        <f>SUMPRODUCT($B222:$GQ222,INDEX(PLAN_PRODUCCION!$B$4:$GQ$24,COLUMN()-COLUMN($GZ$1)+1,0))</f>
        <v>0</v>
      </c>
      <c r="HQ222" s="24">
        <f>SUMPRODUCT($B222:$GQ222,INDEX(PLAN_PRODUCCION!$B$4:$GQ$24,COLUMN()-COLUMN($GZ$1)+1,0))</f>
        <v>0</v>
      </c>
      <c r="HR222" s="24">
        <f>SUMPRODUCT($B222:$GQ222,INDEX(PLAN_PRODUCCION!$B$4:$GQ$24,COLUMN()-COLUMN($GZ$1)+1,0))</f>
        <v>0</v>
      </c>
      <c r="HS222" s="24">
        <f>SUMPRODUCT($B222:$GQ222,INDEX(PLAN_PRODUCCION!$B$4:$GQ$24,COLUMN()-COLUMN($GZ$1)+1,0))</f>
        <v>0</v>
      </c>
      <c r="HT222" s="24">
        <f>SUMPRODUCT($B222:$GQ222,INDEX(PLAN_PRODUCCION!$B$4:$GQ$24,COLUMN()-COLUMN($GZ$1)+1,0))</f>
        <v>0</v>
      </c>
      <c r="HU222" s="22"/>
      <c r="HV222" s="25"/>
      <c r="HW222" t="str">
        <f>DIM_BILL[[#This Row],[Tipo]]</f>
        <v>MATERIAL DE EMPAQUE</v>
      </c>
    </row>
    <row r="223" spans="1:231" x14ac:dyDescent="0.3">
      <c r="A223" s="18" t="s">
        <v>828</v>
      </c>
      <c r="BU223">
        <v>1.01</v>
      </c>
      <c r="BW223">
        <v>1.05</v>
      </c>
      <c r="BY223">
        <v>1.0536000000000001</v>
      </c>
      <c r="BZ223">
        <v>1.05</v>
      </c>
      <c r="CB223">
        <v>2.1</v>
      </c>
      <c r="GR223" s="18" t="s">
        <v>829</v>
      </c>
      <c r="GS223" s="18">
        <v>3</v>
      </c>
      <c r="GT223" s="18" t="s">
        <v>1813</v>
      </c>
      <c r="GU223" s="18" t="s">
        <v>1800</v>
      </c>
      <c r="GV223" s="18">
        <f>SUMIF(FACT_A1[cve_prod],DIM_BILL[[#This Row],[CODIGO]],FACT_A1[Existencia])</f>
        <v>0</v>
      </c>
      <c r="GW223" s="18">
        <f>SUMIF(FACT_A2[cve_prod],DIM_BILL[[#This Row],[CODIGO]],FACT_A2[Existencia])</f>
        <v>14200</v>
      </c>
      <c r="GX223" s="18"/>
      <c r="GY223" s="16" t="s">
        <v>2222</v>
      </c>
      <c r="GZ223" s="26">
        <f t="shared" ref="GZ223" si="1587">GV223+GW223+GX223+GZ221-GZ222</f>
        <v>-4002</v>
      </c>
      <c r="HA223" s="26">
        <f t="shared" ref="HA223" si="1588">GZ223+HA221-HA222</f>
        <v>-4002</v>
      </c>
      <c r="HB223" s="26">
        <f t="shared" ref="HB223" si="1589">HA223+HB221-HB222</f>
        <v>-4002</v>
      </c>
      <c r="HC223" s="26">
        <f t="shared" ref="HC223" si="1590">HB223+HC221-HC222</f>
        <v>-4002</v>
      </c>
      <c r="HD223" s="26">
        <f t="shared" ref="HD223" si="1591">HC223+HD221-HD222</f>
        <v>-4002</v>
      </c>
      <c r="HE223" s="26">
        <f t="shared" ref="HE223" si="1592">HD223+HE221-HE222</f>
        <v>-4002</v>
      </c>
      <c r="HF223" s="26">
        <f t="shared" ref="HF223" si="1593">HE223+HF221-HF222</f>
        <v>5998</v>
      </c>
      <c r="HG223" s="26">
        <f t="shared" ref="HG223" si="1594">HF223+HG221-HG222</f>
        <v>5998</v>
      </c>
      <c r="HH223" s="26">
        <f t="shared" ref="HH223" si="1595">HG223+HH221-HH222</f>
        <v>5998</v>
      </c>
      <c r="HI223" s="26">
        <f t="shared" ref="HI223" si="1596">HH223+HI221-HI222</f>
        <v>5998</v>
      </c>
      <c r="HJ223" s="26">
        <f t="shared" ref="HJ223" si="1597">HI223+HJ221-HJ222</f>
        <v>5998</v>
      </c>
      <c r="HK223" s="26">
        <f t="shared" ref="HK223" si="1598">HJ223+HK221-HK222</f>
        <v>5998</v>
      </c>
      <c r="HL223" s="26">
        <f t="shared" ref="HL223" si="1599">HK223+HL221-HL222</f>
        <v>5998</v>
      </c>
      <c r="HM223" s="26">
        <f t="shared" ref="HM223" si="1600">HL223+HM221-HM222</f>
        <v>5998</v>
      </c>
      <c r="HN223" s="26">
        <f t="shared" ref="HN223" si="1601">HM223+HN221-HN222</f>
        <v>5998</v>
      </c>
      <c r="HO223" s="26">
        <f t="shared" ref="HO223" si="1602">HN223+HO221-HO222</f>
        <v>5998</v>
      </c>
      <c r="HP223" s="26">
        <f t="shared" ref="HP223" si="1603">HO223+HP221-HP222</f>
        <v>5998</v>
      </c>
      <c r="HQ223" s="26">
        <f t="shared" ref="HQ223" si="1604">HP223+HQ221-HQ222</f>
        <v>5998</v>
      </c>
      <c r="HR223" s="26">
        <f t="shared" ref="HR223" si="1605">HQ223+HR221-HR222</f>
        <v>5998</v>
      </c>
      <c r="HS223" s="26">
        <f t="shared" ref="HS223" si="1606">HR223+HS221-HS222</f>
        <v>5998</v>
      </c>
      <c r="HT223" s="26">
        <f t="shared" ref="HT223" si="1607">HS223+HT221-HT222</f>
        <v>5998</v>
      </c>
      <c r="HU223" s="22">
        <f t="shared" ref="HU223" si="1608">COUNTIF(GZ223:HT223,"&lt;0")</f>
        <v>6</v>
      </c>
      <c r="HV223" s="25"/>
      <c r="HW223" t="str">
        <f>DIM_BILL[[#This Row],[Tipo]]</f>
        <v>MATERIAL DE EMPAQUE</v>
      </c>
    </row>
    <row r="224" spans="1:231" x14ac:dyDescent="0.3">
      <c r="A224" s="17" t="s">
        <v>374</v>
      </c>
      <c r="Y224">
        <v>14.714285714285714</v>
      </c>
      <c r="Z224">
        <v>30.9</v>
      </c>
      <c r="AA224">
        <v>61.8</v>
      </c>
      <c r="GR224" s="17" t="s">
        <v>375</v>
      </c>
      <c r="GS224" s="17">
        <v>6</v>
      </c>
      <c r="GT224" s="17" t="s">
        <v>1802</v>
      </c>
      <c r="GU224" s="17" t="s">
        <v>1800</v>
      </c>
      <c r="GV224" s="17">
        <f>SUMIF(FACT_A1[cve_prod],DIM_BILL[[#This Row],[CODIGO]],FACT_A1[Existencia])</f>
        <v>0</v>
      </c>
      <c r="GW224" s="18">
        <f>SUMIF(FACT_A2[cve_prod],DIM_BILL[[#This Row],[CODIGO]],FACT_A2[Existencia])</f>
        <v>550000</v>
      </c>
      <c r="GX224" s="17"/>
      <c r="GY224" s="16" t="s">
        <v>2220</v>
      </c>
      <c r="GZ224" s="15">
        <f>SUMIFS(POs[saldo],POs[cve_prod],DIM_BILL[[#This Row],[CODIGO]],POs[status],$GY224,POs[f_ent],GZ$1)</f>
        <v>0</v>
      </c>
      <c r="HA224" s="15">
        <f>SUMIFS(POs[saldo],POs[cve_prod],DIM_BILL[[#This Row],[CODIGO]],POs[status],$GY224,POs[f_ent],HA$1)</f>
        <v>0</v>
      </c>
      <c r="HB224" s="15">
        <f>SUMIFS(POs[saldo],POs[cve_prod],DIM_BILL[[#This Row],[CODIGO]],POs[status],$GY224,POs[f_ent],HB$1)</f>
        <v>0</v>
      </c>
      <c r="HC224" s="15">
        <f>SUMIFS(POs[saldo],POs[cve_prod],DIM_BILL[[#This Row],[CODIGO]],POs[status],$GY224,POs[f_ent],HC$1)</f>
        <v>0</v>
      </c>
      <c r="HD224" s="15">
        <f>SUMIFS(POs[saldo],POs[cve_prod],DIM_BILL[[#This Row],[CODIGO]],POs[status],$GY224,POs[f_ent],HD$1)</f>
        <v>0</v>
      </c>
      <c r="HE224" s="15">
        <f>SUMIFS(POs[saldo],POs[cve_prod],DIM_BILL[[#This Row],[CODIGO]],POs[status],$GY224,POs[f_ent],HE$1)</f>
        <v>0</v>
      </c>
      <c r="HF224" s="15">
        <f>SUMIFS(POs[saldo],POs[cve_prod],DIM_BILL[[#This Row],[CODIGO]],POs[status],$GY224,POs[Semana],WEEKNUM(HF$1))</f>
        <v>0</v>
      </c>
      <c r="HG224" s="15">
        <f>SUMIFS(POs[saldo],POs[cve_prod],DIM_BILL[[#This Row],[CODIGO]],POs[status],$GY224,POs[Semana],WEEKNUM(HG$1))</f>
        <v>0</v>
      </c>
      <c r="HH224" s="15">
        <f>SUMIFS(POs[saldo],POs[cve_prod],DIM_BILL[[#This Row],[CODIGO]],POs[status],$GY224,POs[Semana],WEEKNUM(HH$1))</f>
        <v>0</v>
      </c>
      <c r="HI224" s="15">
        <f>SUMIFS(POs[saldo],POs[cve_prod],DIM_BILL[[#This Row],[CODIGO]],POs[status],$GY224,POs[Semana],WEEKNUM(HI$1))</f>
        <v>0</v>
      </c>
      <c r="HJ224" s="15">
        <f>SUMIFS(POs[saldo],POs[cve_prod],DIM_BILL[[#This Row],[CODIGO]],POs[status],$GY224,POs[Semana],WEEKNUM(HJ$1))</f>
        <v>0</v>
      </c>
      <c r="HK224" s="15">
        <f>SUMIFS(POs[saldo],POs[cve_prod],DIM_BILL[[#This Row],[CODIGO]],POs[status],$GY224,POs[Semana],WEEKNUM(HK$1))</f>
        <v>0</v>
      </c>
      <c r="HL224" s="15">
        <f>SUMIFS(POs[saldo],POs[cve_prod],DIM_BILL[[#This Row],[CODIGO]],POs[status],$GY224,POs[Semana],WEEKNUM(HL$1))</f>
        <v>0</v>
      </c>
      <c r="HM224" s="15">
        <f>SUMIFS(POs[saldo],POs[cve_prod],DIM_BILL[[#This Row],[CODIGO]],POs[status],$GY224,POs[Semana],WEEKNUM(HM$1))</f>
        <v>0</v>
      </c>
      <c r="HN224" s="15">
        <f>SUMIFS(POs[saldo],POs[cve_prod],DIM_BILL[[#This Row],[CODIGO]],POs[status],$GY224,POs[Semana],WEEKNUM(HN$1))</f>
        <v>0</v>
      </c>
      <c r="HO224" s="15">
        <f>SUMIFS(POs[saldo],POs[cve_prod],DIM_BILL[[#This Row],[CODIGO]],POs[status],$GY224,POs[Semana],WEEKNUM(HO$1))</f>
        <v>0</v>
      </c>
      <c r="HP224" s="15">
        <f>SUMIFS(POs[saldo],POs[cve_prod],DIM_BILL[[#This Row],[CODIGO]],POs[status],$GY224,POs[Semana],WEEKNUM(HP$1))</f>
        <v>0</v>
      </c>
      <c r="HQ224" s="15">
        <f>SUMIFS(POs[saldo],POs[cve_prod],DIM_BILL[[#This Row],[CODIGO]],POs[status],$GY224,POs[Semana],WEEKNUM(HQ$1))</f>
        <v>0</v>
      </c>
      <c r="HR224" s="15">
        <f>SUMIFS(POs[saldo],POs[cve_prod],DIM_BILL[[#This Row],[CODIGO]],POs[status],$GY224,POs[Semana],WEEKNUM(HR$1))</f>
        <v>0</v>
      </c>
      <c r="HS224" s="15">
        <f>SUMIFS(POs[saldo],POs[cve_prod],DIM_BILL[[#This Row],[CODIGO]],POs[status],$GY224,POs[Semana],WEEKNUM(HS$1))</f>
        <v>0</v>
      </c>
      <c r="HT224" s="15">
        <f>SUMIFS(POs[saldo],POs[cve_prod],DIM_BILL[[#This Row],[CODIGO]],POs[status],$GY224,POs[Semana],WEEKNUM(HT$1))</f>
        <v>0</v>
      </c>
      <c r="HU224" s="22"/>
      <c r="HV224" s="25"/>
      <c r="HW224" t="str">
        <f>DIM_BILL[[#This Row],[Tipo]]</f>
        <v>MATERIAL DE EMPAQUE</v>
      </c>
    </row>
    <row r="225" spans="1:231" x14ac:dyDescent="0.3">
      <c r="A225" s="17" t="s">
        <v>374</v>
      </c>
      <c r="Y225">
        <v>14.714285714285714</v>
      </c>
      <c r="Z225">
        <v>30.9</v>
      </c>
      <c r="AA225">
        <v>61.8</v>
      </c>
      <c r="GR225" s="17" t="s">
        <v>375</v>
      </c>
      <c r="GS225" s="17">
        <v>6</v>
      </c>
      <c r="GT225" s="17" t="s">
        <v>1802</v>
      </c>
      <c r="GU225" s="17" t="s">
        <v>1800</v>
      </c>
      <c r="GV225" s="17">
        <f>SUMIF(FACT_A1[cve_prod],DIM_BILL[[#This Row],[CODIGO]],FACT_A1[Existencia])</f>
        <v>0</v>
      </c>
      <c r="GW225" s="18">
        <f>SUMIF(FACT_A2[cve_prod],DIM_BILL[[#This Row],[CODIGO]],FACT_A2[Existencia])</f>
        <v>550000</v>
      </c>
      <c r="GX225" s="17"/>
      <c r="GY225" s="16" t="s">
        <v>2221</v>
      </c>
      <c r="GZ225" s="24">
        <f>SUMPRODUCT($B225:$GQ225,INDEX(PLAN_PRODUCCION!$B$4:$GQ$24,COLUMN()-COLUMN($GZ$1)+1,0))</f>
        <v>0</v>
      </c>
      <c r="HA225" s="24">
        <f>SUMPRODUCT($B225:$GQ225,INDEX(PLAN_PRODUCCION!$B$4:$GQ$24,COLUMN()-COLUMN($GZ$1)+1,0))</f>
        <v>0</v>
      </c>
      <c r="HB225" s="24">
        <f>SUMPRODUCT($B225:$GQ225,INDEX(PLAN_PRODUCCION!$B$4:$GQ$24,COLUMN()-COLUMN($GZ$1)+1,0))</f>
        <v>0</v>
      </c>
      <c r="HC225" s="24">
        <f>SUMPRODUCT($B225:$GQ225,INDEX(PLAN_PRODUCCION!$B$4:$GQ$24,COLUMN()-COLUMN($GZ$1)+1,0))</f>
        <v>0</v>
      </c>
      <c r="HD225" s="24">
        <f>SUMPRODUCT($B225:$GQ225,INDEX(PLAN_PRODUCCION!$B$4:$GQ$24,COLUMN()-COLUMN($GZ$1)+1,0))</f>
        <v>0</v>
      </c>
      <c r="HE225" s="24">
        <f>SUMPRODUCT($B225:$GQ225,INDEX(PLAN_PRODUCCION!$B$4:$GQ$24,COLUMN()-COLUMN($GZ$1)+1,0))</f>
        <v>0</v>
      </c>
      <c r="HF225" s="24">
        <f>SUMPRODUCT($B225:$GQ225,INDEX(PLAN_PRODUCCION!$B$4:$GQ$24,COLUMN()-COLUMN($GZ$1)+1,0))</f>
        <v>0</v>
      </c>
      <c r="HG225" s="24">
        <f>SUMPRODUCT($B225:$GQ225,INDEX(PLAN_PRODUCCION!$B$4:$GQ$24,COLUMN()-COLUMN($GZ$1)+1,0))</f>
        <v>0</v>
      </c>
      <c r="HH225" s="24">
        <f>SUMPRODUCT($B225:$GQ225,INDEX(PLAN_PRODUCCION!$B$4:$GQ$24,COLUMN()-COLUMN($GZ$1)+1,0))</f>
        <v>0</v>
      </c>
      <c r="HI225" s="24">
        <f>SUMPRODUCT($B225:$GQ225,INDEX(PLAN_PRODUCCION!$B$4:$GQ$24,COLUMN()-COLUMN($GZ$1)+1,0))</f>
        <v>0</v>
      </c>
      <c r="HJ225" s="24">
        <f>SUMPRODUCT($B225:$GQ225,INDEX(PLAN_PRODUCCION!$B$4:$GQ$24,COLUMN()-COLUMN($GZ$1)+1,0))</f>
        <v>0</v>
      </c>
      <c r="HK225" s="24">
        <f>SUMPRODUCT($B225:$GQ225,INDEX(PLAN_PRODUCCION!$B$4:$GQ$24,COLUMN()-COLUMN($GZ$1)+1,0))</f>
        <v>0</v>
      </c>
      <c r="HL225" s="24">
        <f>SUMPRODUCT($B225:$GQ225,INDEX(PLAN_PRODUCCION!$B$4:$GQ$24,COLUMN()-COLUMN($GZ$1)+1,0))</f>
        <v>0</v>
      </c>
      <c r="HM225" s="24">
        <f>SUMPRODUCT($B225:$GQ225,INDEX(PLAN_PRODUCCION!$B$4:$GQ$24,COLUMN()-COLUMN($GZ$1)+1,0))</f>
        <v>0</v>
      </c>
      <c r="HN225" s="24">
        <f>SUMPRODUCT($B225:$GQ225,INDEX(PLAN_PRODUCCION!$B$4:$GQ$24,COLUMN()-COLUMN($GZ$1)+1,0))</f>
        <v>0</v>
      </c>
      <c r="HO225" s="24">
        <f>SUMPRODUCT($B225:$GQ225,INDEX(PLAN_PRODUCCION!$B$4:$GQ$24,COLUMN()-COLUMN($GZ$1)+1,0))</f>
        <v>0</v>
      </c>
      <c r="HP225" s="24">
        <f>SUMPRODUCT($B225:$GQ225,INDEX(PLAN_PRODUCCION!$B$4:$GQ$24,COLUMN()-COLUMN($GZ$1)+1,0))</f>
        <v>0</v>
      </c>
      <c r="HQ225" s="24">
        <f>SUMPRODUCT($B225:$GQ225,INDEX(PLAN_PRODUCCION!$B$4:$GQ$24,COLUMN()-COLUMN($GZ$1)+1,0))</f>
        <v>0</v>
      </c>
      <c r="HR225" s="24">
        <f>SUMPRODUCT($B225:$GQ225,INDEX(PLAN_PRODUCCION!$B$4:$GQ$24,COLUMN()-COLUMN($GZ$1)+1,0))</f>
        <v>0</v>
      </c>
      <c r="HS225" s="24">
        <f>SUMPRODUCT($B225:$GQ225,INDEX(PLAN_PRODUCCION!$B$4:$GQ$24,COLUMN()-COLUMN($GZ$1)+1,0))</f>
        <v>0</v>
      </c>
      <c r="HT225" s="24">
        <f>SUMPRODUCT($B225:$GQ225,INDEX(PLAN_PRODUCCION!$B$4:$GQ$24,COLUMN()-COLUMN($GZ$1)+1,0))</f>
        <v>0</v>
      </c>
      <c r="HU225" s="22"/>
      <c r="HV225" s="25"/>
      <c r="HW225" t="str">
        <f>DIM_BILL[[#This Row],[Tipo]]</f>
        <v>MATERIAL DE EMPAQUE</v>
      </c>
    </row>
    <row r="226" spans="1:231" x14ac:dyDescent="0.3">
      <c r="A226" s="18" t="s">
        <v>374</v>
      </c>
      <c r="Y226">
        <v>14.714285714285714</v>
      </c>
      <c r="Z226">
        <v>30.9</v>
      </c>
      <c r="AA226">
        <v>61.8</v>
      </c>
      <c r="GR226" s="18" t="s">
        <v>375</v>
      </c>
      <c r="GS226" s="18">
        <v>6</v>
      </c>
      <c r="GT226" s="18" t="s">
        <v>1802</v>
      </c>
      <c r="GU226" s="18" t="s">
        <v>1800</v>
      </c>
      <c r="GV226" s="18">
        <f>SUMIF(FACT_A1[cve_prod],DIM_BILL[[#This Row],[CODIGO]],FACT_A1[Existencia])</f>
        <v>0</v>
      </c>
      <c r="GW226" s="18">
        <f>SUMIF(FACT_A2[cve_prod],DIM_BILL[[#This Row],[CODIGO]],FACT_A2[Existencia])</f>
        <v>550000</v>
      </c>
      <c r="GX226" s="18"/>
      <c r="GY226" s="16" t="s">
        <v>2222</v>
      </c>
      <c r="GZ226" s="26">
        <f t="shared" ref="GZ226" si="1609">GV226+GW226+GX226+GZ224-GZ225</f>
        <v>550000</v>
      </c>
      <c r="HA226" s="26">
        <f t="shared" ref="HA226" si="1610">GZ226+HA224-HA225</f>
        <v>550000</v>
      </c>
      <c r="HB226" s="26">
        <f t="shared" ref="HB226" si="1611">HA226+HB224-HB225</f>
        <v>550000</v>
      </c>
      <c r="HC226" s="26">
        <f t="shared" ref="HC226" si="1612">HB226+HC224-HC225</f>
        <v>550000</v>
      </c>
      <c r="HD226" s="26">
        <f t="shared" ref="HD226" si="1613">HC226+HD224-HD225</f>
        <v>550000</v>
      </c>
      <c r="HE226" s="26">
        <f t="shared" ref="HE226" si="1614">HD226+HE224-HE225</f>
        <v>550000</v>
      </c>
      <c r="HF226" s="26">
        <f t="shared" ref="HF226" si="1615">HE226+HF224-HF225</f>
        <v>550000</v>
      </c>
      <c r="HG226" s="26">
        <f t="shared" ref="HG226" si="1616">HF226+HG224-HG225</f>
        <v>550000</v>
      </c>
      <c r="HH226" s="26">
        <f t="shared" ref="HH226" si="1617">HG226+HH224-HH225</f>
        <v>550000</v>
      </c>
      <c r="HI226" s="26">
        <f t="shared" ref="HI226" si="1618">HH226+HI224-HI225</f>
        <v>550000</v>
      </c>
      <c r="HJ226" s="26">
        <f t="shared" ref="HJ226" si="1619">HI226+HJ224-HJ225</f>
        <v>550000</v>
      </c>
      <c r="HK226" s="26">
        <f t="shared" ref="HK226" si="1620">HJ226+HK224-HK225</f>
        <v>550000</v>
      </c>
      <c r="HL226" s="26">
        <f t="shared" ref="HL226" si="1621">HK226+HL224-HL225</f>
        <v>550000</v>
      </c>
      <c r="HM226" s="26">
        <f t="shared" ref="HM226" si="1622">HL226+HM224-HM225</f>
        <v>550000</v>
      </c>
      <c r="HN226" s="26">
        <f t="shared" ref="HN226" si="1623">HM226+HN224-HN225</f>
        <v>550000</v>
      </c>
      <c r="HO226" s="26">
        <f t="shared" ref="HO226" si="1624">HN226+HO224-HO225</f>
        <v>550000</v>
      </c>
      <c r="HP226" s="26">
        <f t="shared" ref="HP226" si="1625">HO226+HP224-HP225</f>
        <v>550000</v>
      </c>
      <c r="HQ226" s="26">
        <f t="shared" ref="HQ226" si="1626">HP226+HQ224-HQ225</f>
        <v>550000</v>
      </c>
      <c r="HR226" s="26">
        <f t="shared" ref="HR226" si="1627">HQ226+HR224-HR225</f>
        <v>550000</v>
      </c>
      <c r="HS226" s="26">
        <f t="shared" ref="HS226" si="1628">HR226+HS224-HS225</f>
        <v>550000</v>
      </c>
      <c r="HT226" s="26">
        <f t="shared" ref="HT226" si="1629">HS226+HT224-HT225</f>
        <v>550000</v>
      </c>
      <c r="HU226" s="22">
        <f t="shared" ref="HU226" si="1630">COUNTIF(GZ226:HT226,"&lt;0")</f>
        <v>0</v>
      </c>
      <c r="HV226" s="25"/>
      <c r="HW226" t="str">
        <f>DIM_BILL[[#This Row],[Tipo]]</f>
        <v>MATERIAL DE EMPAQUE</v>
      </c>
    </row>
    <row r="227" spans="1:231" x14ac:dyDescent="0.3">
      <c r="A227" s="17" t="s">
        <v>488</v>
      </c>
      <c r="AM227">
        <v>28.571428571428573</v>
      </c>
      <c r="GR227" s="17" t="s">
        <v>489</v>
      </c>
      <c r="GS227" s="17">
        <v>2</v>
      </c>
      <c r="GT227" s="17" t="s">
        <v>1791</v>
      </c>
      <c r="GU227" s="17" t="s">
        <v>1791</v>
      </c>
      <c r="GV227" s="17">
        <f>SUMIF(FACT_A1[cve_prod],DIM_BILL[[#This Row],[CODIGO]],FACT_A1[Existencia])</f>
        <v>0</v>
      </c>
      <c r="GW227" s="18">
        <f>SUMIF(FACT_A2[cve_prod],DIM_BILL[[#This Row],[CODIGO]],FACT_A2[Existencia])</f>
        <v>0</v>
      </c>
      <c r="GX227" s="17"/>
      <c r="GY227" s="16" t="s">
        <v>2220</v>
      </c>
      <c r="GZ227" s="15">
        <f>SUMIFS(POs[saldo],POs[cve_prod],DIM_BILL[[#This Row],[CODIGO]],POs[status],$GY227,POs[f_ent],GZ$1)</f>
        <v>0</v>
      </c>
      <c r="HA227" s="15">
        <f>SUMIFS(POs[saldo],POs[cve_prod],DIM_BILL[[#This Row],[CODIGO]],POs[status],$GY227,POs[f_ent],HA$1)</f>
        <v>0</v>
      </c>
      <c r="HB227" s="15">
        <f>SUMIFS(POs[saldo],POs[cve_prod],DIM_BILL[[#This Row],[CODIGO]],POs[status],$GY227,POs[f_ent],HB$1)</f>
        <v>0</v>
      </c>
      <c r="HC227" s="15">
        <f>SUMIFS(POs[saldo],POs[cve_prod],DIM_BILL[[#This Row],[CODIGO]],POs[status],$GY227,POs[f_ent],HC$1)</f>
        <v>0</v>
      </c>
      <c r="HD227" s="15">
        <f>SUMIFS(POs[saldo],POs[cve_prod],DIM_BILL[[#This Row],[CODIGO]],POs[status],$GY227,POs[f_ent],HD$1)</f>
        <v>0</v>
      </c>
      <c r="HE227" s="15">
        <f>SUMIFS(POs[saldo],POs[cve_prod],DIM_BILL[[#This Row],[CODIGO]],POs[status],$GY227,POs[f_ent],HE$1)</f>
        <v>0</v>
      </c>
      <c r="HF227" s="15">
        <f>SUMIFS(POs[saldo],POs[cve_prod],DIM_BILL[[#This Row],[CODIGO]],POs[status],$GY227,POs[Semana],WEEKNUM(HF$1))</f>
        <v>0</v>
      </c>
      <c r="HG227" s="15">
        <f>SUMIFS(POs[saldo],POs[cve_prod],DIM_BILL[[#This Row],[CODIGO]],POs[status],$GY227,POs[Semana],WEEKNUM(HG$1))</f>
        <v>0</v>
      </c>
      <c r="HH227" s="15">
        <f>SUMIFS(POs[saldo],POs[cve_prod],DIM_BILL[[#This Row],[CODIGO]],POs[status],$GY227,POs[Semana],WEEKNUM(HH$1))</f>
        <v>0</v>
      </c>
      <c r="HI227" s="15">
        <f>SUMIFS(POs[saldo],POs[cve_prod],DIM_BILL[[#This Row],[CODIGO]],POs[status],$GY227,POs[Semana],WEEKNUM(HI$1))</f>
        <v>0</v>
      </c>
      <c r="HJ227" s="15">
        <f>SUMIFS(POs[saldo],POs[cve_prod],DIM_BILL[[#This Row],[CODIGO]],POs[status],$GY227,POs[Semana],WEEKNUM(HJ$1))</f>
        <v>0</v>
      </c>
      <c r="HK227" s="15">
        <f>SUMIFS(POs[saldo],POs[cve_prod],DIM_BILL[[#This Row],[CODIGO]],POs[status],$GY227,POs[Semana],WEEKNUM(HK$1))</f>
        <v>0</v>
      </c>
      <c r="HL227" s="15">
        <f>SUMIFS(POs[saldo],POs[cve_prod],DIM_BILL[[#This Row],[CODIGO]],POs[status],$GY227,POs[Semana],WEEKNUM(HL$1))</f>
        <v>0</v>
      </c>
      <c r="HM227" s="15">
        <f>SUMIFS(POs[saldo],POs[cve_prod],DIM_BILL[[#This Row],[CODIGO]],POs[status],$GY227,POs[Semana],WEEKNUM(HM$1))</f>
        <v>0</v>
      </c>
      <c r="HN227" s="15">
        <f>SUMIFS(POs[saldo],POs[cve_prod],DIM_BILL[[#This Row],[CODIGO]],POs[status],$GY227,POs[Semana],WEEKNUM(HN$1))</f>
        <v>0</v>
      </c>
      <c r="HO227" s="15">
        <f>SUMIFS(POs[saldo],POs[cve_prod],DIM_BILL[[#This Row],[CODIGO]],POs[status],$GY227,POs[Semana],WEEKNUM(HO$1))</f>
        <v>0</v>
      </c>
      <c r="HP227" s="15">
        <f>SUMIFS(POs[saldo],POs[cve_prod],DIM_BILL[[#This Row],[CODIGO]],POs[status],$GY227,POs[Semana],WEEKNUM(HP$1))</f>
        <v>0</v>
      </c>
      <c r="HQ227" s="15">
        <f>SUMIFS(POs[saldo],POs[cve_prod],DIM_BILL[[#This Row],[CODIGO]],POs[status],$GY227,POs[Semana],WEEKNUM(HQ$1))</f>
        <v>0</v>
      </c>
      <c r="HR227" s="15">
        <f>SUMIFS(POs[saldo],POs[cve_prod],DIM_BILL[[#This Row],[CODIGO]],POs[status],$GY227,POs[Semana],WEEKNUM(HR$1))</f>
        <v>0</v>
      </c>
      <c r="HS227" s="15">
        <f>SUMIFS(POs[saldo],POs[cve_prod],DIM_BILL[[#This Row],[CODIGO]],POs[status],$GY227,POs[Semana],WEEKNUM(HS$1))</f>
        <v>0</v>
      </c>
      <c r="HT227" s="15">
        <f>SUMIFS(POs[saldo],POs[cve_prod],DIM_BILL[[#This Row],[CODIGO]],POs[status],$GY227,POs[Semana],WEEKNUM(HT$1))</f>
        <v>0</v>
      </c>
      <c r="HU227" s="22"/>
      <c r="HV227" s="25"/>
      <c r="HW227" t="str">
        <f>DIM_BILL[[#This Row],[Tipo]]</f>
        <v/>
      </c>
    </row>
    <row r="228" spans="1:231" x14ac:dyDescent="0.3">
      <c r="A228" s="17" t="s">
        <v>488</v>
      </c>
      <c r="AM228">
        <v>28.571428571428573</v>
      </c>
      <c r="GR228" s="17" t="s">
        <v>489</v>
      </c>
      <c r="GS228" s="17">
        <v>2</v>
      </c>
      <c r="GT228" s="17" t="s">
        <v>1791</v>
      </c>
      <c r="GU228" s="17" t="s">
        <v>1791</v>
      </c>
      <c r="GV228" s="17">
        <f>SUMIF(FACT_A1[cve_prod],DIM_BILL[[#This Row],[CODIGO]],FACT_A1[Existencia])</f>
        <v>0</v>
      </c>
      <c r="GW228" s="18">
        <f>SUMIF(FACT_A2[cve_prod],DIM_BILL[[#This Row],[CODIGO]],FACT_A2[Existencia])</f>
        <v>0</v>
      </c>
      <c r="GX228" s="17"/>
      <c r="GY228" s="16" t="s">
        <v>2221</v>
      </c>
      <c r="GZ228" s="24">
        <f>SUMPRODUCT($B228:$GQ228,INDEX(PLAN_PRODUCCION!$B$4:$GQ$24,COLUMN()-COLUMN($GZ$1)+1,0))</f>
        <v>0</v>
      </c>
      <c r="HA228" s="24">
        <f>SUMPRODUCT($B228:$GQ228,INDEX(PLAN_PRODUCCION!$B$4:$GQ$24,COLUMN()-COLUMN($GZ$1)+1,0))</f>
        <v>0</v>
      </c>
      <c r="HB228" s="24">
        <f>SUMPRODUCT($B228:$GQ228,INDEX(PLAN_PRODUCCION!$B$4:$GQ$24,COLUMN()-COLUMN($GZ$1)+1,0))</f>
        <v>0</v>
      </c>
      <c r="HC228" s="24">
        <f>SUMPRODUCT($B228:$GQ228,INDEX(PLAN_PRODUCCION!$B$4:$GQ$24,COLUMN()-COLUMN($GZ$1)+1,0))</f>
        <v>0</v>
      </c>
      <c r="HD228" s="24">
        <f>SUMPRODUCT($B228:$GQ228,INDEX(PLAN_PRODUCCION!$B$4:$GQ$24,COLUMN()-COLUMN($GZ$1)+1,0))</f>
        <v>0</v>
      </c>
      <c r="HE228" s="24">
        <f>SUMPRODUCT($B228:$GQ228,INDEX(PLAN_PRODUCCION!$B$4:$GQ$24,COLUMN()-COLUMN($GZ$1)+1,0))</f>
        <v>0</v>
      </c>
      <c r="HF228" s="24">
        <f>SUMPRODUCT($B228:$GQ228,INDEX(PLAN_PRODUCCION!$B$4:$GQ$24,COLUMN()-COLUMN($GZ$1)+1,0))</f>
        <v>0</v>
      </c>
      <c r="HG228" s="24">
        <f>SUMPRODUCT($B228:$GQ228,INDEX(PLAN_PRODUCCION!$B$4:$GQ$24,COLUMN()-COLUMN($GZ$1)+1,0))</f>
        <v>0</v>
      </c>
      <c r="HH228" s="24">
        <f>SUMPRODUCT($B228:$GQ228,INDEX(PLAN_PRODUCCION!$B$4:$GQ$24,COLUMN()-COLUMN($GZ$1)+1,0))</f>
        <v>0</v>
      </c>
      <c r="HI228" s="24">
        <f>SUMPRODUCT($B228:$GQ228,INDEX(PLAN_PRODUCCION!$B$4:$GQ$24,COLUMN()-COLUMN($GZ$1)+1,0))</f>
        <v>0</v>
      </c>
      <c r="HJ228" s="24">
        <f>SUMPRODUCT($B228:$GQ228,INDEX(PLAN_PRODUCCION!$B$4:$GQ$24,COLUMN()-COLUMN($GZ$1)+1,0))</f>
        <v>0</v>
      </c>
      <c r="HK228" s="24">
        <f>SUMPRODUCT($B228:$GQ228,INDEX(PLAN_PRODUCCION!$B$4:$GQ$24,COLUMN()-COLUMN($GZ$1)+1,0))</f>
        <v>0</v>
      </c>
      <c r="HL228" s="24">
        <f>SUMPRODUCT($B228:$GQ228,INDEX(PLAN_PRODUCCION!$B$4:$GQ$24,COLUMN()-COLUMN($GZ$1)+1,0))</f>
        <v>0</v>
      </c>
      <c r="HM228" s="24">
        <f>SUMPRODUCT($B228:$GQ228,INDEX(PLAN_PRODUCCION!$B$4:$GQ$24,COLUMN()-COLUMN($GZ$1)+1,0))</f>
        <v>0</v>
      </c>
      <c r="HN228" s="24">
        <f>SUMPRODUCT($B228:$GQ228,INDEX(PLAN_PRODUCCION!$B$4:$GQ$24,COLUMN()-COLUMN($GZ$1)+1,0))</f>
        <v>0</v>
      </c>
      <c r="HO228" s="24">
        <f>SUMPRODUCT($B228:$GQ228,INDEX(PLAN_PRODUCCION!$B$4:$GQ$24,COLUMN()-COLUMN($GZ$1)+1,0))</f>
        <v>0</v>
      </c>
      <c r="HP228" s="24">
        <f>SUMPRODUCT($B228:$GQ228,INDEX(PLAN_PRODUCCION!$B$4:$GQ$24,COLUMN()-COLUMN($GZ$1)+1,0))</f>
        <v>0</v>
      </c>
      <c r="HQ228" s="24">
        <f>SUMPRODUCT($B228:$GQ228,INDEX(PLAN_PRODUCCION!$B$4:$GQ$24,COLUMN()-COLUMN($GZ$1)+1,0))</f>
        <v>0</v>
      </c>
      <c r="HR228" s="24">
        <f>SUMPRODUCT($B228:$GQ228,INDEX(PLAN_PRODUCCION!$B$4:$GQ$24,COLUMN()-COLUMN($GZ$1)+1,0))</f>
        <v>0</v>
      </c>
      <c r="HS228" s="24">
        <f>SUMPRODUCT($B228:$GQ228,INDEX(PLAN_PRODUCCION!$B$4:$GQ$24,COLUMN()-COLUMN($GZ$1)+1,0))</f>
        <v>0</v>
      </c>
      <c r="HT228" s="24">
        <f>SUMPRODUCT($B228:$GQ228,INDEX(PLAN_PRODUCCION!$B$4:$GQ$24,COLUMN()-COLUMN($GZ$1)+1,0))</f>
        <v>0</v>
      </c>
      <c r="HU228" s="22"/>
      <c r="HV228" s="25"/>
      <c r="HW228" t="str">
        <f>DIM_BILL[[#This Row],[Tipo]]</f>
        <v/>
      </c>
    </row>
    <row r="229" spans="1:231" x14ac:dyDescent="0.3">
      <c r="A229" s="18" t="s">
        <v>488</v>
      </c>
      <c r="AM229">
        <v>28.571428571428573</v>
      </c>
      <c r="GR229" s="18" t="s">
        <v>489</v>
      </c>
      <c r="GS229" s="18">
        <v>2</v>
      </c>
      <c r="GT229" s="18" t="s">
        <v>1791</v>
      </c>
      <c r="GU229" s="18" t="s">
        <v>1791</v>
      </c>
      <c r="GV229" s="18">
        <f>SUMIF(FACT_A1[cve_prod],DIM_BILL[[#This Row],[CODIGO]],FACT_A1[Existencia])</f>
        <v>0</v>
      </c>
      <c r="GW229" s="18">
        <f>SUMIF(FACT_A2[cve_prod],DIM_BILL[[#This Row],[CODIGO]],FACT_A2[Existencia])</f>
        <v>0</v>
      </c>
      <c r="GX229" s="18"/>
      <c r="GY229" s="16" t="s">
        <v>2222</v>
      </c>
      <c r="GZ229" s="26">
        <f t="shared" ref="GZ229" si="1631">GV229+GW229+GX229+GZ227-GZ228</f>
        <v>0</v>
      </c>
      <c r="HA229" s="26">
        <f t="shared" ref="HA229" si="1632">GZ229+HA227-HA228</f>
        <v>0</v>
      </c>
      <c r="HB229" s="26">
        <f t="shared" ref="HB229" si="1633">HA229+HB227-HB228</f>
        <v>0</v>
      </c>
      <c r="HC229" s="26">
        <f t="shared" ref="HC229" si="1634">HB229+HC227-HC228</f>
        <v>0</v>
      </c>
      <c r="HD229" s="26">
        <f t="shared" ref="HD229" si="1635">HC229+HD227-HD228</f>
        <v>0</v>
      </c>
      <c r="HE229" s="26">
        <f t="shared" ref="HE229" si="1636">HD229+HE227-HE228</f>
        <v>0</v>
      </c>
      <c r="HF229" s="26">
        <f t="shared" ref="HF229" si="1637">HE229+HF227-HF228</f>
        <v>0</v>
      </c>
      <c r="HG229" s="26">
        <f t="shared" ref="HG229" si="1638">HF229+HG227-HG228</f>
        <v>0</v>
      </c>
      <c r="HH229" s="26">
        <f t="shared" ref="HH229" si="1639">HG229+HH227-HH228</f>
        <v>0</v>
      </c>
      <c r="HI229" s="26">
        <f t="shared" ref="HI229" si="1640">HH229+HI227-HI228</f>
        <v>0</v>
      </c>
      <c r="HJ229" s="26">
        <f t="shared" ref="HJ229" si="1641">HI229+HJ227-HJ228</f>
        <v>0</v>
      </c>
      <c r="HK229" s="26">
        <f t="shared" ref="HK229" si="1642">HJ229+HK227-HK228</f>
        <v>0</v>
      </c>
      <c r="HL229" s="26">
        <f t="shared" ref="HL229" si="1643">HK229+HL227-HL228</f>
        <v>0</v>
      </c>
      <c r="HM229" s="26">
        <f t="shared" ref="HM229" si="1644">HL229+HM227-HM228</f>
        <v>0</v>
      </c>
      <c r="HN229" s="26">
        <f t="shared" ref="HN229" si="1645">HM229+HN227-HN228</f>
        <v>0</v>
      </c>
      <c r="HO229" s="26">
        <f t="shared" ref="HO229" si="1646">HN229+HO227-HO228</f>
        <v>0</v>
      </c>
      <c r="HP229" s="26">
        <f t="shared" ref="HP229" si="1647">HO229+HP227-HP228</f>
        <v>0</v>
      </c>
      <c r="HQ229" s="26">
        <f t="shared" ref="HQ229" si="1648">HP229+HQ227-HQ228</f>
        <v>0</v>
      </c>
      <c r="HR229" s="26">
        <f t="shared" ref="HR229" si="1649">HQ229+HR227-HR228</f>
        <v>0</v>
      </c>
      <c r="HS229" s="26">
        <f t="shared" ref="HS229" si="1650">HR229+HS227-HS228</f>
        <v>0</v>
      </c>
      <c r="HT229" s="26">
        <f t="shared" ref="HT229" si="1651">HS229+HT227-HT228</f>
        <v>0</v>
      </c>
      <c r="HU229" s="22">
        <f t="shared" ref="HU229" si="1652">COUNTIF(GZ229:HT229,"&lt;0")</f>
        <v>0</v>
      </c>
      <c r="HV229" s="25"/>
      <c r="HW229" t="str">
        <f>DIM_BILL[[#This Row],[Tipo]]</f>
        <v/>
      </c>
    </row>
    <row r="230" spans="1:231" x14ac:dyDescent="0.3">
      <c r="A230" s="17" t="s">
        <v>943</v>
      </c>
      <c r="CH230">
        <v>1.5750157501575015E-2</v>
      </c>
      <c r="CI230">
        <v>2.3625236252362524E-2</v>
      </c>
      <c r="CJ230">
        <v>4.7250472504725048E-2</v>
      </c>
      <c r="GR230" s="17" t="s">
        <v>944</v>
      </c>
      <c r="GS230" s="17">
        <v>3</v>
      </c>
      <c r="GT230" s="17" t="s">
        <v>1804</v>
      </c>
      <c r="GU230" s="17" t="s">
        <v>1800</v>
      </c>
      <c r="GV230" s="17">
        <f>SUMIF(FACT_A1[cve_prod],DIM_BILL[[#This Row],[CODIGO]],FACT_A1[Existencia])</f>
        <v>0</v>
      </c>
      <c r="GW230" s="18">
        <f>SUMIF(FACT_A2[cve_prod],DIM_BILL[[#This Row],[CODIGO]],FACT_A2[Existencia])</f>
        <v>915.15</v>
      </c>
      <c r="GX230" s="17"/>
      <c r="GY230" s="16" t="s">
        <v>2220</v>
      </c>
      <c r="GZ230" s="15">
        <f>SUMIFS(POs[saldo],POs[cve_prod],DIM_BILL[[#This Row],[CODIGO]],POs[status],$GY230,POs[f_ent],GZ$1)</f>
        <v>0</v>
      </c>
      <c r="HA230" s="15">
        <f>SUMIFS(POs[saldo],POs[cve_prod],DIM_BILL[[#This Row],[CODIGO]],POs[status],$GY230,POs[f_ent],HA$1)</f>
        <v>0</v>
      </c>
      <c r="HB230" s="15">
        <f>SUMIFS(POs[saldo],POs[cve_prod],DIM_BILL[[#This Row],[CODIGO]],POs[status],$GY230,POs[f_ent],HB$1)</f>
        <v>0</v>
      </c>
      <c r="HC230" s="15">
        <f>SUMIFS(POs[saldo],POs[cve_prod],DIM_BILL[[#This Row],[CODIGO]],POs[status],$GY230,POs[f_ent],HC$1)</f>
        <v>0</v>
      </c>
      <c r="HD230" s="15">
        <f>SUMIFS(POs[saldo],POs[cve_prod],DIM_BILL[[#This Row],[CODIGO]],POs[status],$GY230,POs[f_ent],HD$1)</f>
        <v>0</v>
      </c>
      <c r="HE230" s="15">
        <f>SUMIFS(POs[saldo],POs[cve_prod],DIM_BILL[[#This Row],[CODIGO]],POs[status],$GY230,POs[f_ent],HE$1)</f>
        <v>0</v>
      </c>
      <c r="HF230" s="15">
        <f>SUMIFS(POs[saldo],POs[cve_prod],DIM_BILL[[#This Row],[CODIGO]],POs[status],$GY230,POs[Semana],WEEKNUM(HF$1))</f>
        <v>1000</v>
      </c>
      <c r="HG230" s="15">
        <f>SUMIFS(POs[saldo],POs[cve_prod],DIM_BILL[[#This Row],[CODIGO]],POs[status],$GY230,POs[Semana],WEEKNUM(HG$1))</f>
        <v>1000</v>
      </c>
      <c r="HH230" s="15">
        <f>SUMIFS(POs[saldo],POs[cve_prod],DIM_BILL[[#This Row],[CODIGO]],POs[status],$GY230,POs[Semana],WEEKNUM(HH$1))</f>
        <v>1000</v>
      </c>
      <c r="HI230" s="15">
        <f>SUMIFS(POs[saldo],POs[cve_prod],DIM_BILL[[#This Row],[CODIGO]],POs[status],$GY230,POs[Semana],WEEKNUM(HI$1))</f>
        <v>0</v>
      </c>
      <c r="HJ230" s="15">
        <f>SUMIFS(POs[saldo],POs[cve_prod],DIM_BILL[[#This Row],[CODIGO]],POs[status],$GY230,POs[Semana],WEEKNUM(HJ$1))</f>
        <v>0</v>
      </c>
      <c r="HK230" s="15">
        <f>SUMIFS(POs[saldo],POs[cve_prod],DIM_BILL[[#This Row],[CODIGO]],POs[status],$GY230,POs[Semana],WEEKNUM(HK$1))</f>
        <v>0</v>
      </c>
      <c r="HL230" s="15">
        <f>SUMIFS(POs[saldo],POs[cve_prod],DIM_BILL[[#This Row],[CODIGO]],POs[status],$GY230,POs[Semana],WEEKNUM(HL$1))</f>
        <v>0</v>
      </c>
      <c r="HM230" s="15">
        <f>SUMIFS(POs[saldo],POs[cve_prod],DIM_BILL[[#This Row],[CODIGO]],POs[status],$GY230,POs[Semana],WEEKNUM(HM$1))</f>
        <v>0</v>
      </c>
      <c r="HN230" s="15">
        <f>SUMIFS(POs[saldo],POs[cve_prod],DIM_BILL[[#This Row],[CODIGO]],POs[status],$GY230,POs[Semana],WEEKNUM(HN$1))</f>
        <v>0</v>
      </c>
      <c r="HO230" s="15">
        <f>SUMIFS(POs[saldo],POs[cve_prod],DIM_BILL[[#This Row],[CODIGO]],POs[status],$GY230,POs[Semana],WEEKNUM(HO$1))</f>
        <v>0</v>
      </c>
      <c r="HP230" s="15">
        <f>SUMIFS(POs[saldo],POs[cve_prod],DIM_BILL[[#This Row],[CODIGO]],POs[status],$GY230,POs[Semana],WEEKNUM(HP$1))</f>
        <v>0</v>
      </c>
      <c r="HQ230" s="15">
        <f>SUMIFS(POs[saldo],POs[cve_prod],DIM_BILL[[#This Row],[CODIGO]],POs[status],$GY230,POs[Semana],WEEKNUM(HQ$1))</f>
        <v>0</v>
      </c>
      <c r="HR230" s="15">
        <f>SUMIFS(POs[saldo],POs[cve_prod],DIM_BILL[[#This Row],[CODIGO]],POs[status],$GY230,POs[Semana],WEEKNUM(HR$1))</f>
        <v>0</v>
      </c>
      <c r="HS230" s="15">
        <f>SUMIFS(POs[saldo],POs[cve_prod],DIM_BILL[[#This Row],[CODIGO]],POs[status],$GY230,POs[Semana],WEEKNUM(HS$1))</f>
        <v>0</v>
      </c>
      <c r="HT230" s="15">
        <f>SUMIFS(POs[saldo],POs[cve_prod],DIM_BILL[[#This Row],[CODIGO]],POs[status],$GY230,POs[Semana],WEEKNUM(HT$1))</f>
        <v>0</v>
      </c>
      <c r="HU230" s="22"/>
      <c r="HV230" s="25"/>
      <c r="HW230" t="str">
        <f>DIM_BILL[[#This Row],[Tipo]]</f>
        <v>MATERIAL DE EMPAQUE</v>
      </c>
    </row>
    <row r="231" spans="1:231" x14ac:dyDescent="0.3">
      <c r="A231" s="17" t="s">
        <v>943</v>
      </c>
      <c r="CH231">
        <v>1.5750157501575015E-2</v>
      </c>
      <c r="CI231">
        <v>2.3625236252362524E-2</v>
      </c>
      <c r="CJ231">
        <v>4.7250472504725048E-2</v>
      </c>
      <c r="GR231" s="17" t="s">
        <v>944</v>
      </c>
      <c r="GS231" s="17">
        <v>3</v>
      </c>
      <c r="GT231" s="17" t="s">
        <v>1804</v>
      </c>
      <c r="GU231" s="17" t="s">
        <v>1800</v>
      </c>
      <c r="GV231" s="17">
        <f>SUMIF(FACT_A1[cve_prod],DIM_BILL[[#This Row],[CODIGO]],FACT_A1[Existencia])</f>
        <v>0</v>
      </c>
      <c r="GW231" s="18">
        <f>SUMIF(FACT_A2[cve_prod],DIM_BILL[[#This Row],[CODIGO]],FACT_A2[Existencia])</f>
        <v>915.15</v>
      </c>
      <c r="GX231" s="17"/>
      <c r="GY231" s="16" t="s">
        <v>2221</v>
      </c>
      <c r="GZ231" s="24">
        <f>SUMPRODUCT($B231:$GQ231,INDEX(PLAN_PRODUCCION!$B$4:$GQ$24,COLUMN()-COLUMN($GZ$1)+1,0))</f>
        <v>1050</v>
      </c>
      <c r="HA231" s="24">
        <f>SUMPRODUCT($B231:$GQ231,INDEX(PLAN_PRODUCCION!$B$4:$GQ$24,COLUMN()-COLUMN($GZ$1)+1,0))</f>
        <v>0</v>
      </c>
      <c r="HB231" s="24">
        <f>SUMPRODUCT($B231:$GQ231,INDEX(PLAN_PRODUCCION!$B$4:$GQ$24,COLUMN()-COLUMN($GZ$1)+1,0))</f>
        <v>0</v>
      </c>
      <c r="HC231" s="24">
        <f>SUMPRODUCT($B231:$GQ231,INDEX(PLAN_PRODUCCION!$B$4:$GQ$24,COLUMN()-COLUMN($GZ$1)+1,0))</f>
        <v>0</v>
      </c>
      <c r="HD231" s="24">
        <f>SUMPRODUCT($B231:$GQ231,INDEX(PLAN_PRODUCCION!$B$4:$GQ$24,COLUMN()-COLUMN($GZ$1)+1,0))</f>
        <v>0</v>
      </c>
      <c r="HE231" s="24">
        <f>SUMPRODUCT($B231:$GQ231,INDEX(PLAN_PRODUCCION!$B$4:$GQ$24,COLUMN()-COLUMN($GZ$1)+1,0))</f>
        <v>0</v>
      </c>
      <c r="HF231" s="24">
        <f>SUMPRODUCT($B231:$GQ231,INDEX(PLAN_PRODUCCION!$B$4:$GQ$24,COLUMN()-COLUMN($GZ$1)+1,0))</f>
        <v>0</v>
      </c>
      <c r="HG231" s="24">
        <f>SUMPRODUCT($B231:$GQ231,INDEX(PLAN_PRODUCCION!$B$4:$GQ$24,COLUMN()-COLUMN($GZ$1)+1,0))</f>
        <v>0</v>
      </c>
      <c r="HH231" s="24">
        <f>SUMPRODUCT($B231:$GQ231,INDEX(PLAN_PRODUCCION!$B$4:$GQ$24,COLUMN()-COLUMN($GZ$1)+1,0))</f>
        <v>0</v>
      </c>
      <c r="HI231" s="24">
        <f>SUMPRODUCT($B231:$GQ231,INDEX(PLAN_PRODUCCION!$B$4:$GQ$24,COLUMN()-COLUMN($GZ$1)+1,0))</f>
        <v>0</v>
      </c>
      <c r="HJ231" s="24">
        <f>SUMPRODUCT($B231:$GQ231,INDEX(PLAN_PRODUCCION!$B$4:$GQ$24,COLUMN()-COLUMN($GZ$1)+1,0))</f>
        <v>0</v>
      </c>
      <c r="HK231" s="24">
        <f>SUMPRODUCT($B231:$GQ231,INDEX(PLAN_PRODUCCION!$B$4:$GQ$24,COLUMN()-COLUMN($GZ$1)+1,0))</f>
        <v>0</v>
      </c>
      <c r="HL231" s="24">
        <f>SUMPRODUCT($B231:$GQ231,INDEX(PLAN_PRODUCCION!$B$4:$GQ$24,COLUMN()-COLUMN($GZ$1)+1,0))</f>
        <v>0</v>
      </c>
      <c r="HM231" s="24">
        <f>SUMPRODUCT($B231:$GQ231,INDEX(PLAN_PRODUCCION!$B$4:$GQ$24,COLUMN()-COLUMN($GZ$1)+1,0))</f>
        <v>0</v>
      </c>
      <c r="HN231" s="24">
        <f>SUMPRODUCT($B231:$GQ231,INDEX(PLAN_PRODUCCION!$B$4:$GQ$24,COLUMN()-COLUMN($GZ$1)+1,0))</f>
        <v>0</v>
      </c>
      <c r="HO231" s="24">
        <f>SUMPRODUCT($B231:$GQ231,INDEX(PLAN_PRODUCCION!$B$4:$GQ$24,COLUMN()-COLUMN($GZ$1)+1,0))</f>
        <v>0</v>
      </c>
      <c r="HP231" s="24">
        <f>SUMPRODUCT($B231:$GQ231,INDEX(PLAN_PRODUCCION!$B$4:$GQ$24,COLUMN()-COLUMN($GZ$1)+1,0))</f>
        <v>0</v>
      </c>
      <c r="HQ231" s="24">
        <f>SUMPRODUCT($B231:$GQ231,INDEX(PLAN_PRODUCCION!$B$4:$GQ$24,COLUMN()-COLUMN($GZ$1)+1,0))</f>
        <v>0</v>
      </c>
      <c r="HR231" s="24">
        <f>SUMPRODUCT($B231:$GQ231,INDEX(PLAN_PRODUCCION!$B$4:$GQ$24,COLUMN()-COLUMN($GZ$1)+1,0))</f>
        <v>0</v>
      </c>
      <c r="HS231" s="24">
        <f>SUMPRODUCT($B231:$GQ231,INDEX(PLAN_PRODUCCION!$B$4:$GQ$24,COLUMN()-COLUMN($GZ$1)+1,0))</f>
        <v>0</v>
      </c>
      <c r="HT231" s="24">
        <f>SUMPRODUCT($B231:$GQ231,INDEX(PLAN_PRODUCCION!$B$4:$GQ$24,COLUMN()-COLUMN($GZ$1)+1,0))</f>
        <v>0</v>
      </c>
      <c r="HU231" s="22"/>
      <c r="HV231" s="25"/>
      <c r="HW231" t="str">
        <f>DIM_BILL[[#This Row],[Tipo]]</f>
        <v>MATERIAL DE EMPAQUE</v>
      </c>
    </row>
    <row r="232" spans="1:231" x14ac:dyDescent="0.3">
      <c r="A232" s="18" t="s">
        <v>943</v>
      </c>
      <c r="CH232">
        <v>1.5750157501575015E-2</v>
      </c>
      <c r="CI232">
        <v>2.3625236252362524E-2</v>
      </c>
      <c r="CJ232">
        <v>4.7250472504725048E-2</v>
      </c>
      <c r="GR232" s="18" t="s">
        <v>944</v>
      </c>
      <c r="GS232" s="18">
        <v>3</v>
      </c>
      <c r="GT232" s="18" t="s">
        <v>1804</v>
      </c>
      <c r="GU232" s="18" t="s">
        <v>1800</v>
      </c>
      <c r="GV232" s="18">
        <f>SUMIF(FACT_A1[cve_prod],DIM_BILL[[#This Row],[CODIGO]],FACT_A1[Existencia])</f>
        <v>0</v>
      </c>
      <c r="GW232" s="18">
        <f>SUMIF(FACT_A2[cve_prod],DIM_BILL[[#This Row],[CODIGO]],FACT_A2[Existencia])</f>
        <v>915.15</v>
      </c>
      <c r="GX232" s="18"/>
      <c r="GY232" s="16" t="s">
        <v>2222</v>
      </c>
      <c r="GZ232" s="26">
        <f t="shared" ref="GZ232" si="1653">GV232+GW232+GX232+GZ230-GZ231</f>
        <v>-134.85000000000002</v>
      </c>
      <c r="HA232" s="26">
        <f t="shared" ref="HA232" si="1654">GZ232+HA230-HA231</f>
        <v>-134.85000000000002</v>
      </c>
      <c r="HB232" s="26">
        <f t="shared" ref="HB232" si="1655">HA232+HB230-HB231</f>
        <v>-134.85000000000002</v>
      </c>
      <c r="HC232" s="26">
        <f t="shared" ref="HC232" si="1656">HB232+HC230-HC231</f>
        <v>-134.85000000000002</v>
      </c>
      <c r="HD232" s="26">
        <f t="shared" ref="HD232" si="1657">HC232+HD230-HD231</f>
        <v>-134.85000000000002</v>
      </c>
      <c r="HE232" s="26">
        <f t="shared" ref="HE232" si="1658">HD232+HE230-HE231</f>
        <v>-134.85000000000002</v>
      </c>
      <c r="HF232" s="26">
        <f t="shared" ref="HF232" si="1659">HE232+HF230-HF231</f>
        <v>865.15</v>
      </c>
      <c r="HG232" s="26">
        <f t="shared" ref="HG232" si="1660">HF232+HG230-HG231</f>
        <v>1865.15</v>
      </c>
      <c r="HH232" s="26">
        <f t="shared" ref="HH232" si="1661">HG232+HH230-HH231</f>
        <v>2865.15</v>
      </c>
      <c r="HI232" s="26">
        <f t="shared" ref="HI232" si="1662">HH232+HI230-HI231</f>
        <v>2865.15</v>
      </c>
      <c r="HJ232" s="26">
        <f t="shared" ref="HJ232" si="1663">HI232+HJ230-HJ231</f>
        <v>2865.15</v>
      </c>
      <c r="HK232" s="26">
        <f t="shared" ref="HK232" si="1664">HJ232+HK230-HK231</f>
        <v>2865.15</v>
      </c>
      <c r="HL232" s="26">
        <f t="shared" ref="HL232" si="1665">HK232+HL230-HL231</f>
        <v>2865.15</v>
      </c>
      <c r="HM232" s="26">
        <f t="shared" ref="HM232" si="1666">HL232+HM230-HM231</f>
        <v>2865.15</v>
      </c>
      <c r="HN232" s="26">
        <f t="shared" ref="HN232" si="1667">HM232+HN230-HN231</f>
        <v>2865.15</v>
      </c>
      <c r="HO232" s="26">
        <f t="shared" ref="HO232" si="1668">HN232+HO230-HO231</f>
        <v>2865.15</v>
      </c>
      <c r="HP232" s="26">
        <f t="shared" ref="HP232" si="1669">HO232+HP230-HP231</f>
        <v>2865.15</v>
      </c>
      <c r="HQ232" s="26">
        <f t="shared" ref="HQ232" si="1670">HP232+HQ230-HQ231</f>
        <v>2865.15</v>
      </c>
      <c r="HR232" s="26">
        <f t="shared" ref="HR232" si="1671">HQ232+HR230-HR231</f>
        <v>2865.15</v>
      </c>
      <c r="HS232" s="26">
        <f t="shared" ref="HS232" si="1672">HR232+HS230-HS231</f>
        <v>2865.15</v>
      </c>
      <c r="HT232" s="26">
        <f t="shared" ref="HT232" si="1673">HS232+HT230-HT231</f>
        <v>2865.15</v>
      </c>
      <c r="HU232" s="22">
        <f t="shared" ref="HU232" si="1674">COUNTIF(GZ232:HT232,"&lt;0")</f>
        <v>6</v>
      </c>
      <c r="HV232" s="25"/>
      <c r="HW232" t="str">
        <f>DIM_BILL[[#This Row],[Tipo]]</f>
        <v>MATERIAL DE EMPAQUE</v>
      </c>
    </row>
    <row r="233" spans="1:231" x14ac:dyDescent="0.3">
      <c r="A233" s="17" t="s">
        <v>454</v>
      </c>
      <c r="AH233">
        <v>1.0101492537313432</v>
      </c>
      <c r="BA233">
        <v>1.02</v>
      </c>
      <c r="BB233">
        <v>1.02</v>
      </c>
      <c r="BD233">
        <v>1.02</v>
      </c>
      <c r="FE233">
        <v>1.02</v>
      </c>
      <c r="FF233">
        <v>1.02</v>
      </c>
      <c r="FG233">
        <v>1.02</v>
      </c>
      <c r="FK233">
        <v>1.02</v>
      </c>
      <c r="FY233">
        <v>1.02</v>
      </c>
      <c r="FZ233">
        <v>1.0201020102010201</v>
      </c>
      <c r="GH233">
        <v>1.02</v>
      </c>
      <c r="GI233">
        <v>1.0199490025498725</v>
      </c>
      <c r="GR233" s="17" t="s">
        <v>455</v>
      </c>
      <c r="GS233" s="17">
        <v>3</v>
      </c>
      <c r="GT233" s="17" t="s">
        <v>1805</v>
      </c>
      <c r="GU233" s="17" t="s">
        <v>1800</v>
      </c>
      <c r="GV233" s="17">
        <f>SUMIF(FACT_A1[cve_prod],DIM_BILL[[#This Row],[CODIGO]],FACT_A1[Existencia])</f>
        <v>0</v>
      </c>
      <c r="GW233" s="18">
        <f>SUMIF(FACT_A2[cve_prod],DIM_BILL[[#This Row],[CODIGO]],FACT_A2[Existencia])</f>
        <v>0</v>
      </c>
      <c r="GX233" s="17"/>
      <c r="GY233" s="16" t="s">
        <v>2220</v>
      </c>
      <c r="GZ233" s="15">
        <f>SUMIFS(POs[saldo],POs[cve_prod],DIM_BILL[[#This Row],[CODIGO]],POs[status],$GY233,POs[f_ent],GZ$1)</f>
        <v>0</v>
      </c>
      <c r="HA233" s="15">
        <f>SUMIFS(POs[saldo],POs[cve_prod],DIM_BILL[[#This Row],[CODIGO]],POs[status],$GY233,POs[f_ent],HA$1)</f>
        <v>0</v>
      </c>
      <c r="HB233" s="15">
        <f>SUMIFS(POs[saldo],POs[cve_prod],DIM_BILL[[#This Row],[CODIGO]],POs[status],$GY233,POs[f_ent],HB$1)</f>
        <v>0</v>
      </c>
      <c r="HC233" s="15">
        <f>SUMIFS(POs[saldo],POs[cve_prod],DIM_BILL[[#This Row],[CODIGO]],POs[status],$GY233,POs[f_ent],HC$1)</f>
        <v>0</v>
      </c>
      <c r="HD233" s="15">
        <f>SUMIFS(POs[saldo],POs[cve_prod],DIM_BILL[[#This Row],[CODIGO]],POs[status],$GY233,POs[f_ent],HD$1)</f>
        <v>0</v>
      </c>
      <c r="HE233" s="15">
        <f>SUMIFS(POs[saldo],POs[cve_prod],DIM_BILL[[#This Row],[CODIGO]],POs[status],$GY233,POs[f_ent],HE$1)</f>
        <v>0</v>
      </c>
      <c r="HF233" s="15">
        <f>SUMIFS(POs[saldo],POs[cve_prod],DIM_BILL[[#This Row],[CODIGO]],POs[status],$GY233,POs[Semana],WEEKNUM(HF$1))</f>
        <v>0</v>
      </c>
      <c r="HG233" s="15">
        <f>SUMIFS(POs[saldo],POs[cve_prod],DIM_BILL[[#This Row],[CODIGO]],POs[status],$GY233,POs[Semana],WEEKNUM(HG$1))</f>
        <v>0</v>
      </c>
      <c r="HH233" s="15">
        <f>SUMIFS(POs[saldo],POs[cve_prod],DIM_BILL[[#This Row],[CODIGO]],POs[status],$GY233,POs[Semana],WEEKNUM(HH$1))</f>
        <v>0</v>
      </c>
      <c r="HI233" s="15">
        <f>SUMIFS(POs[saldo],POs[cve_prod],DIM_BILL[[#This Row],[CODIGO]],POs[status],$GY233,POs[Semana],WEEKNUM(HI$1))</f>
        <v>0</v>
      </c>
      <c r="HJ233" s="15">
        <f>SUMIFS(POs[saldo],POs[cve_prod],DIM_BILL[[#This Row],[CODIGO]],POs[status],$GY233,POs[Semana],WEEKNUM(HJ$1))</f>
        <v>0</v>
      </c>
      <c r="HK233" s="15">
        <f>SUMIFS(POs[saldo],POs[cve_prod],DIM_BILL[[#This Row],[CODIGO]],POs[status],$GY233,POs[Semana],WEEKNUM(HK$1))</f>
        <v>0</v>
      </c>
      <c r="HL233" s="15">
        <f>SUMIFS(POs[saldo],POs[cve_prod],DIM_BILL[[#This Row],[CODIGO]],POs[status],$GY233,POs[Semana],WEEKNUM(HL$1))</f>
        <v>0</v>
      </c>
      <c r="HM233" s="15">
        <f>SUMIFS(POs[saldo],POs[cve_prod],DIM_BILL[[#This Row],[CODIGO]],POs[status],$GY233,POs[Semana],WEEKNUM(HM$1))</f>
        <v>0</v>
      </c>
      <c r="HN233" s="15">
        <f>SUMIFS(POs[saldo],POs[cve_prod],DIM_BILL[[#This Row],[CODIGO]],POs[status],$GY233,POs[Semana],WEEKNUM(HN$1))</f>
        <v>0</v>
      </c>
      <c r="HO233" s="15">
        <f>SUMIFS(POs[saldo],POs[cve_prod],DIM_BILL[[#This Row],[CODIGO]],POs[status],$GY233,POs[Semana],WEEKNUM(HO$1))</f>
        <v>0</v>
      </c>
      <c r="HP233" s="15">
        <f>SUMIFS(POs[saldo],POs[cve_prod],DIM_BILL[[#This Row],[CODIGO]],POs[status],$GY233,POs[Semana],WEEKNUM(HP$1))</f>
        <v>0</v>
      </c>
      <c r="HQ233" s="15">
        <f>SUMIFS(POs[saldo],POs[cve_prod],DIM_BILL[[#This Row],[CODIGO]],POs[status],$GY233,POs[Semana],WEEKNUM(HQ$1))</f>
        <v>0</v>
      </c>
      <c r="HR233" s="15">
        <f>SUMIFS(POs[saldo],POs[cve_prod],DIM_BILL[[#This Row],[CODIGO]],POs[status],$GY233,POs[Semana],WEEKNUM(HR$1))</f>
        <v>0</v>
      </c>
      <c r="HS233" s="15">
        <f>SUMIFS(POs[saldo],POs[cve_prod],DIM_BILL[[#This Row],[CODIGO]],POs[status],$GY233,POs[Semana],WEEKNUM(HS$1))</f>
        <v>0</v>
      </c>
      <c r="HT233" s="15">
        <f>SUMIFS(POs[saldo],POs[cve_prod],DIM_BILL[[#This Row],[CODIGO]],POs[status],$GY233,POs[Semana],WEEKNUM(HT$1))</f>
        <v>0</v>
      </c>
      <c r="HU233" s="22"/>
      <c r="HV233" s="25"/>
      <c r="HW233" t="str">
        <f>DIM_BILL[[#This Row],[Tipo]]</f>
        <v>MATERIAL DE EMPAQUE</v>
      </c>
    </row>
    <row r="234" spans="1:231" x14ac:dyDescent="0.3">
      <c r="A234" s="17" t="s">
        <v>454</v>
      </c>
      <c r="AH234">
        <v>1.0101492537313432</v>
      </c>
      <c r="BA234">
        <v>1.02</v>
      </c>
      <c r="BB234">
        <v>1.02</v>
      </c>
      <c r="BD234">
        <v>1.02</v>
      </c>
      <c r="FE234">
        <v>1.02</v>
      </c>
      <c r="FF234">
        <v>1.02</v>
      </c>
      <c r="FG234">
        <v>1.02</v>
      </c>
      <c r="FK234">
        <v>1.02</v>
      </c>
      <c r="FY234">
        <v>1.02</v>
      </c>
      <c r="FZ234">
        <v>1.0201020102010201</v>
      </c>
      <c r="GH234">
        <v>1.02</v>
      </c>
      <c r="GI234">
        <v>1.0199490025498725</v>
      </c>
      <c r="GR234" s="17" t="s">
        <v>455</v>
      </c>
      <c r="GS234" s="17">
        <v>3</v>
      </c>
      <c r="GT234" s="17" t="s">
        <v>1805</v>
      </c>
      <c r="GU234" s="17" t="s">
        <v>1800</v>
      </c>
      <c r="GV234" s="17">
        <f>SUMIF(FACT_A1[cve_prod],DIM_BILL[[#This Row],[CODIGO]],FACT_A1[Existencia])</f>
        <v>0</v>
      </c>
      <c r="GW234" s="18">
        <f>SUMIF(FACT_A2[cve_prod],DIM_BILL[[#This Row],[CODIGO]],FACT_A2[Existencia])</f>
        <v>0</v>
      </c>
      <c r="GX234" s="17"/>
      <c r="GY234" s="16" t="s">
        <v>2221</v>
      </c>
      <c r="GZ234" s="24">
        <f>SUMPRODUCT($B234:$GQ234,INDEX(PLAN_PRODUCCION!$B$4:$GQ$24,COLUMN()-COLUMN($GZ$1)+1,0))</f>
        <v>99086.52</v>
      </c>
      <c r="HA234" s="24">
        <f>SUMPRODUCT($B234:$GQ234,INDEX(PLAN_PRODUCCION!$B$4:$GQ$24,COLUMN()-COLUMN($GZ$1)+1,0))</f>
        <v>0</v>
      </c>
      <c r="HB234" s="24">
        <f>SUMPRODUCT($B234:$GQ234,INDEX(PLAN_PRODUCCION!$B$4:$GQ$24,COLUMN()-COLUMN($GZ$1)+1,0))</f>
        <v>0</v>
      </c>
      <c r="HC234" s="24">
        <f>SUMPRODUCT($B234:$GQ234,INDEX(PLAN_PRODUCCION!$B$4:$GQ$24,COLUMN()-COLUMN($GZ$1)+1,0))</f>
        <v>0</v>
      </c>
      <c r="HD234" s="24">
        <f>SUMPRODUCT($B234:$GQ234,INDEX(PLAN_PRODUCCION!$B$4:$GQ$24,COLUMN()-COLUMN($GZ$1)+1,0))</f>
        <v>0</v>
      </c>
      <c r="HE234" s="24">
        <f>SUMPRODUCT($B234:$GQ234,INDEX(PLAN_PRODUCCION!$B$4:$GQ$24,COLUMN()-COLUMN($GZ$1)+1,0))</f>
        <v>0</v>
      </c>
      <c r="HF234" s="24">
        <f>SUMPRODUCT($B234:$GQ234,INDEX(PLAN_PRODUCCION!$B$4:$GQ$24,COLUMN()-COLUMN($GZ$1)+1,0))</f>
        <v>0</v>
      </c>
      <c r="HG234" s="24">
        <f>SUMPRODUCT($B234:$GQ234,INDEX(PLAN_PRODUCCION!$B$4:$GQ$24,COLUMN()-COLUMN($GZ$1)+1,0))</f>
        <v>0</v>
      </c>
      <c r="HH234" s="24">
        <f>SUMPRODUCT($B234:$GQ234,INDEX(PLAN_PRODUCCION!$B$4:$GQ$24,COLUMN()-COLUMN($GZ$1)+1,0))</f>
        <v>0</v>
      </c>
      <c r="HI234" s="24">
        <f>SUMPRODUCT($B234:$GQ234,INDEX(PLAN_PRODUCCION!$B$4:$GQ$24,COLUMN()-COLUMN($GZ$1)+1,0))</f>
        <v>0</v>
      </c>
      <c r="HJ234" s="24">
        <f>SUMPRODUCT($B234:$GQ234,INDEX(PLAN_PRODUCCION!$B$4:$GQ$24,COLUMN()-COLUMN($GZ$1)+1,0))</f>
        <v>0</v>
      </c>
      <c r="HK234" s="24">
        <f>SUMPRODUCT($B234:$GQ234,INDEX(PLAN_PRODUCCION!$B$4:$GQ$24,COLUMN()-COLUMN($GZ$1)+1,0))</f>
        <v>0</v>
      </c>
      <c r="HL234" s="24">
        <f>SUMPRODUCT($B234:$GQ234,INDEX(PLAN_PRODUCCION!$B$4:$GQ$24,COLUMN()-COLUMN($GZ$1)+1,0))</f>
        <v>0</v>
      </c>
      <c r="HM234" s="24">
        <f>SUMPRODUCT($B234:$GQ234,INDEX(PLAN_PRODUCCION!$B$4:$GQ$24,COLUMN()-COLUMN($GZ$1)+1,0))</f>
        <v>0</v>
      </c>
      <c r="HN234" s="24">
        <f>SUMPRODUCT($B234:$GQ234,INDEX(PLAN_PRODUCCION!$B$4:$GQ$24,COLUMN()-COLUMN($GZ$1)+1,0))</f>
        <v>0</v>
      </c>
      <c r="HO234" s="24">
        <f>SUMPRODUCT($B234:$GQ234,INDEX(PLAN_PRODUCCION!$B$4:$GQ$24,COLUMN()-COLUMN($GZ$1)+1,0))</f>
        <v>0</v>
      </c>
      <c r="HP234" s="24">
        <f>SUMPRODUCT($B234:$GQ234,INDEX(PLAN_PRODUCCION!$B$4:$GQ$24,COLUMN()-COLUMN($GZ$1)+1,0))</f>
        <v>0</v>
      </c>
      <c r="HQ234" s="24">
        <f>SUMPRODUCT($B234:$GQ234,INDEX(PLAN_PRODUCCION!$B$4:$GQ$24,COLUMN()-COLUMN($GZ$1)+1,0))</f>
        <v>0</v>
      </c>
      <c r="HR234" s="24">
        <f>SUMPRODUCT($B234:$GQ234,INDEX(PLAN_PRODUCCION!$B$4:$GQ$24,COLUMN()-COLUMN($GZ$1)+1,0))</f>
        <v>0</v>
      </c>
      <c r="HS234" s="24">
        <f>SUMPRODUCT($B234:$GQ234,INDEX(PLAN_PRODUCCION!$B$4:$GQ$24,COLUMN()-COLUMN($GZ$1)+1,0))</f>
        <v>0</v>
      </c>
      <c r="HT234" s="24">
        <f>SUMPRODUCT($B234:$GQ234,INDEX(PLAN_PRODUCCION!$B$4:$GQ$24,COLUMN()-COLUMN($GZ$1)+1,0))</f>
        <v>0</v>
      </c>
      <c r="HU234" s="22"/>
      <c r="HV234" s="25"/>
      <c r="HW234" t="str">
        <f>DIM_BILL[[#This Row],[Tipo]]</f>
        <v>MATERIAL DE EMPAQUE</v>
      </c>
    </row>
    <row r="235" spans="1:231" x14ac:dyDescent="0.3">
      <c r="A235" s="18" t="s">
        <v>454</v>
      </c>
      <c r="AH235">
        <v>1.0101492537313432</v>
      </c>
      <c r="BA235">
        <v>1.02</v>
      </c>
      <c r="BB235">
        <v>1.02</v>
      </c>
      <c r="BD235">
        <v>1.02</v>
      </c>
      <c r="FE235">
        <v>1.02</v>
      </c>
      <c r="FF235">
        <v>1.02</v>
      </c>
      <c r="FG235">
        <v>1.02</v>
      </c>
      <c r="FK235">
        <v>1.02</v>
      </c>
      <c r="FY235">
        <v>1.02</v>
      </c>
      <c r="FZ235">
        <v>1.0201020102010201</v>
      </c>
      <c r="GH235">
        <v>1.02</v>
      </c>
      <c r="GI235">
        <v>1.0199490025498725</v>
      </c>
      <c r="GR235" s="18" t="s">
        <v>455</v>
      </c>
      <c r="GS235" s="18">
        <v>3</v>
      </c>
      <c r="GT235" s="18" t="s">
        <v>1805</v>
      </c>
      <c r="GU235" s="18" t="s">
        <v>1800</v>
      </c>
      <c r="GV235" s="18">
        <f>SUMIF(FACT_A1[cve_prod],DIM_BILL[[#This Row],[CODIGO]],FACT_A1[Existencia])</f>
        <v>0</v>
      </c>
      <c r="GW235" s="18">
        <f>SUMIF(FACT_A2[cve_prod],DIM_BILL[[#This Row],[CODIGO]],FACT_A2[Existencia])</f>
        <v>0</v>
      </c>
      <c r="GX235" s="18"/>
      <c r="GY235" s="16" t="s">
        <v>2222</v>
      </c>
      <c r="GZ235" s="26">
        <f t="shared" ref="GZ235" si="1675">GV235+GW235+GX235+GZ233-GZ234</f>
        <v>-99086.52</v>
      </c>
      <c r="HA235" s="26">
        <f t="shared" ref="HA235" si="1676">GZ235+HA233-HA234</f>
        <v>-99086.52</v>
      </c>
      <c r="HB235" s="26">
        <f t="shared" ref="HB235" si="1677">HA235+HB233-HB234</f>
        <v>-99086.52</v>
      </c>
      <c r="HC235" s="26">
        <f t="shared" ref="HC235" si="1678">HB235+HC233-HC234</f>
        <v>-99086.52</v>
      </c>
      <c r="HD235" s="26">
        <f t="shared" ref="HD235" si="1679">HC235+HD233-HD234</f>
        <v>-99086.52</v>
      </c>
      <c r="HE235" s="26">
        <f t="shared" ref="HE235" si="1680">HD235+HE233-HE234</f>
        <v>-99086.52</v>
      </c>
      <c r="HF235" s="26">
        <f t="shared" ref="HF235" si="1681">HE235+HF233-HF234</f>
        <v>-99086.52</v>
      </c>
      <c r="HG235" s="26">
        <f t="shared" ref="HG235" si="1682">HF235+HG233-HG234</f>
        <v>-99086.52</v>
      </c>
      <c r="HH235" s="26">
        <f t="shared" ref="HH235" si="1683">HG235+HH233-HH234</f>
        <v>-99086.52</v>
      </c>
      <c r="HI235" s="26">
        <f t="shared" ref="HI235" si="1684">HH235+HI233-HI234</f>
        <v>-99086.52</v>
      </c>
      <c r="HJ235" s="26">
        <f t="shared" ref="HJ235" si="1685">HI235+HJ233-HJ234</f>
        <v>-99086.52</v>
      </c>
      <c r="HK235" s="26">
        <f t="shared" ref="HK235" si="1686">HJ235+HK233-HK234</f>
        <v>-99086.52</v>
      </c>
      <c r="HL235" s="26">
        <f t="shared" ref="HL235" si="1687">HK235+HL233-HL234</f>
        <v>-99086.52</v>
      </c>
      <c r="HM235" s="26">
        <f t="shared" ref="HM235" si="1688">HL235+HM233-HM234</f>
        <v>-99086.52</v>
      </c>
      <c r="HN235" s="26">
        <f t="shared" ref="HN235" si="1689">HM235+HN233-HN234</f>
        <v>-99086.52</v>
      </c>
      <c r="HO235" s="26">
        <f t="shared" ref="HO235" si="1690">HN235+HO233-HO234</f>
        <v>-99086.52</v>
      </c>
      <c r="HP235" s="26">
        <f t="shared" ref="HP235" si="1691">HO235+HP233-HP234</f>
        <v>-99086.52</v>
      </c>
      <c r="HQ235" s="26">
        <f t="shared" ref="HQ235" si="1692">HP235+HQ233-HQ234</f>
        <v>-99086.52</v>
      </c>
      <c r="HR235" s="26">
        <f t="shared" ref="HR235" si="1693">HQ235+HR233-HR234</f>
        <v>-99086.52</v>
      </c>
      <c r="HS235" s="26">
        <f t="shared" ref="HS235" si="1694">HR235+HS233-HS234</f>
        <v>-99086.52</v>
      </c>
      <c r="HT235" s="26">
        <f t="shared" ref="HT235" si="1695">HS235+HT233-HT234</f>
        <v>-99086.52</v>
      </c>
      <c r="HU235" s="22">
        <f t="shared" ref="HU235" si="1696">COUNTIF(GZ235:HT235,"&lt;0")</f>
        <v>21</v>
      </c>
      <c r="HV235" s="25"/>
      <c r="HW235" t="str">
        <f>DIM_BILL[[#This Row],[Tipo]]</f>
        <v>MATERIAL DE EMPAQUE</v>
      </c>
    </row>
    <row r="236" spans="1:231" x14ac:dyDescent="0.3">
      <c r="A236" s="17" t="s">
        <v>824</v>
      </c>
      <c r="BT236">
        <v>2.545606818181818E-2</v>
      </c>
      <c r="CD236">
        <v>8.5000000000000006E-3</v>
      </c>
      <c r="GR236" s="17" t="s">
        <v>825</v>
      </c>
      <c r="GS236" s="17">
        <v>4</v>
      </c>
      <c r="GT236" s="17" t="s">
        <v>1807</v>
      </c>
      <c r="GU236" s="17" t="s">
        <v>1800</v>
      </c>
      <c r="GV236" s="17">
        <f>SUMIF(FACT_A1[cve_prod],DIM_BILL[[#This Row],[CODIGO]],FACT_A1[Existencia])</f>
        <v>0</v>
      </c>
      <c r="GW236" s="18">
        <f>SUMIF(FACT_A2[cve_prod],DIM_BILL[[#This Row],[CODIGO]],FACT_A2[Existencia])</f>
        <v>146.5</v>
      </c>
      <c r="GX236" s="17"/>
      <c r="GY236" s="16" t="s">
        <v>2220</v>
      </c>
      <c r="GZ236" s="15">
        <f>SUMIFS(POs[saldo],POs[cve_prod],DIM_BILL[[#This Row],[CODIGO]],POs[status],$GY236,POs[f_ent],GZ$1)</f>
        <v>0</v>
      </c>
      <c r="HA236" s="15">
        <f>SUMIFS(POs[saldo],POs[cve_prod],DIM_BILL[[#This Row],[CODIGO]],POs[status],$GY236,POs[f_ent],HA$1)</f>
        <v>0</v>
      </c>
      <c r="HB236" s="15">
        <f>SUMIFS(POs[saldo],POs[cve_prod],DIM_BILL[[#This Row],[CODIGO]],POs[status],$GY236,POs[f_ent],HB$1)</f>
        <v>0</v>
      </c>
      <c r="HC236" s="15">
        <f>SUMIFS(POs[saldo],POs[cve_prod],DIM_BILL[[#This Row],[CODIGO]],POs[status],$GY236,POs[f_ent],HC$1)</f>
        <v>0</v>
      </c>
      <c r="HD236" s="15">
        <f>SUMIFS(POs[saldo],POs[cve_prod],DIM_BILL[[#This Row],[CODIGO]],POs[status],$GY236,POs[f_ent],HD$1)</f>
        <v>0</v>
      </c>
      <c r="HE236" s="15">
        <f>SUMIFS(POs[saldo],POs[cve_prod],DIM_BILL[[#This Row],[CODIGO]],POs[status],$GY236,POs[f_ent],HE$1)</f>
        <v>0</v>
      </c>
      <c r="HF236" s="15">
        <f>SUMIFS(POs[saldo],POs[cve_prod],DIM_BILL[[#This Row],[CODIGO]],POs[status],$GY236,POs[Semana],WEEKNUM(HF$1))</f>
        <v>0</v>
      </c>
      <c r="HG236" s="15">
        <f>SUMIFS(POs[saldo],POs[cve_prod],DIM_BILL[[#This Row],[CODIGO]],POs[status],$GY236,POs[Semana],WEEKNUM(HG$1))</f>
        <v>0</v>
      </c>
      <c r="HH236" s="15">
        <f>SUMIFS(POs[saldo],POs[cve_prod],DIM_BILL[[#This Row],[CODIGO]],POs[status],$GY236,POs[Semana],WEEKNUM(HH$1))</f>
        <v>0</v>
      </c>
      <c r="HI236" s="15">
        <f>SUMIFS(POs[saldo],POs[cve_prod],DIM_BILL[[#This Row],[CODIGO]],POs[status],$GY236,POs[Semana],WEEKNUM(HI$1))</f>
        <v>0</v>
      </c>
      <c r="HJ236" s="15">
        <f>SUMIFS(POs[saldo],POs[cve_prod],DIM_BILL[[#This Row],[CODIGO]],POs[status],$GY236,POs[Semana],WEEKNUM(HJ$1))</f>
        <v>0</v>
      </c>
      <c r="HK236" s="15">
        <f>SUMIFS(POs[saldo],POs[cve_prod],DIM_BILL[[#This Row],[CODIGO]],POs[status],$GY236,POs[Semana],WEEKNUM(HK$1))</f>
        <v>0</v>
      </c>
      <c r="HL236" s="15">
        <f>SUMIFS(POs[saldo],POs[cve_prod],DIM_BILL[[#This Row],[CODIGO]],POs[status],$GY236,POs[Semana],WEEKNUM(HL$1))</f>
        <v>0</v>
      </c>
      <c r="HM236" s="15">
        <f>SUMIFS(POs[saldo],POs[cve_prod],DIM_BILL[[#This Row],[CODIGO]],POs[status],$GY236,POs[Semana],WEEKNUM(HM$1))</f>
        <v>0</v>
      </c>
      <c r="HN236" s="15">
        <f>SUMIFS(POs[saldo],POs[cve_prod],DIM_BILL[[#This Row],[CODIGO]],POs[status],$GY236,POs[Semana],WEEKNUM(HN$1))</f>
        <v>0</v>
      </c>
      <c r="HO236" s="15">
        <f>SUMIFS(POs[saldo],POs[cve_prod],DIM_BILL[[#This Row],[CODIGO]],POs[status],$GY236,POs[Semana],WEEKNUM(HO$1))</f>
        <v>0</v>
      </c>
      <c r="HP236" s="15">
        <f>SUMIFS(POs[saldo],POs[cve_prod],DIM_BILL[[#This Row],[CODIGO]],POs[status],$GY236,POs[Semana],WEEKNUM(HP$1))</f>
        <v>0</v>
      </c>
      <c r="HQ236" s="15">
        <f>SUMIFS(POs[saldo],POs[cve_prod],DIM_BILL[[#This Row],[CODIGO]],POs[status],$GY236,POs[Semana],WEEKNUM(HQ$1))</f>
        <v>0</v>
      </c>
      <c r="HR236" s="15">
        <f>SUMIFS(POs[saldo],POs[cve_prod],DIM_BILL[[#This Row],[CODIGO]],POs[status],$GY236,POs[Semana],WEEKNUM(HR$1))</f>
        <v>0</v>
      </c>
      <c r="HS236" s="15">
        <f>SUMIFS(POs[saldo],POs[cve_prod],DIM_BILL[[#This Row],[CODIGO]],POs[status],$GY236,POs[Semana],WEEKNUM(HS$1))</f>
        <v>0</v>
      </c>
      <c r="HT236" s="15">
        <f>SUMIFS(POs[saldo],POs[cve_prod],DIM_BILL[[#This Row],[CODIGO]],POs[status],$GY236,POs[Semana],WEEKNUM(HT$1))</f>
        <v>0</v>
      </c>
      <c r="HU236" s="22"/>
      <c r="HV236" s="25"/>
      <c r="HW236" t="str">
        <f>DIM_BILL[[#This Row],[Tipo]]</f>
        <v>MATERIAL DE EMPAQUE</v>
      </c>
    </row>
    <row r="237" spans="1:231" x14ac:dyDescent="0.3">
      <c r="A237" s="17" t="s">
        <v>824</v>
      </c>
      <c r="BT237">
        <v>2.545606818181818E-2</v>
      </c>
      <c r="CD237">
        <v>8.5000000000000006E-3</v>
      </c>
      <c r="GR237" s="17" t="s">
        <v>825</v>
      </c>
      <c r="GS237" s="17">
        <v>4</v>
      </c>
      <c r="GT237" s="17" t="s">
        <v>1807</v>
      </c>
      <c r="GU237" s="17" t="s">
        <v>1800</v>
      </c>
      <c r="GV237" s="17">
        <f>SUMIF(FACT_A1[cve_prod],DIM_BILL[[#This Row],[CODIGO]],FACT_A1[Existencia])</f>
        <v>0</v>
      </c>
      <c r="GW237" s="18">
        <f>SUMIF(FACT_A2[cve_prod],DIM_BILL[[#This Row],[CODIGO]],FACT_A2[Existencia])</f>
        <v>146.5</v>
      </c>
      <c r="GX237" s="17"/>
      <c r="GY237" s="16" t="s">
        <v>2221</v>
      </c>
      <c r="GZ237" s="24">
        <f>SUMPRODUCT($B237:$GQ237,INDEX(PLAN_PRODUCCION!$B$4:$GQ$24,COLUMN()-COLUMN($GZ$1)+1,0))</f>
        <v>137.5067</v>
      </c>
      <c r="HA237" s="24">
        <f>SUMPRODUCT($B237:$GQ237,INDEX(PLAN_PRODUCCION!$B$4:$GQ$24,COLUMN()-COLUMN($GZ$1)+1,0))</f>
        <v>0</v>
      </c>
      <c r="HB237" s="24">
        <f>SUMPRODUCT($B237:$GQ237,INDEX(PLAN_PRODUCCION!$B$4:$GQ$24,COLUMN()-COLUMN($GZ$1)+1,0))</f>
        <v>0</v>
      </c>
      <c r="HC237" s="24">
        <f>SUMPRODUCT($B237:$GQ237,INDEX(PLAN_PRODUCCION!$B$4:$GQ$24,COLUMN()-COLUMN($GZ$1)+1,0))</f>
        <v>0</v>
      </c>
      <c r="HD237" s="24">
        <f>SUMPRODUCT($B237:$GQ237,INDEX(PLAN_PRODUCCION!$B$4:$GQ$24,COLUMN()-COLUMN($GZ$1)+1,0))</f>
        <v>0</v>
      </c>
      <c r="HE237" s="24">
        <f>SUMPRODUCT($B237:$GQ237,INDEX(PLAN_PRODUCCION!$B$4:$GQ$24,COLUMN()-COLUMN($GZ$1)+1,0))</f>
        <v>0</v>
      </c>
      <c r="HF237" s="24">
        <f>SUMPRODUCT($B237:$GQ237,INDEX(PLAN_PRODUCCION!$B$4:$GQ$24,COLUMN()-COLUMN($GZ$1)+1,0))</f>
        <v>0</v>
      </c>
      <c r="HG237" s="24">
        <f>SUMPRODUCT($B237:$GQ237,INDEX(PLAN_PRODUCCION!$B$4:$GQ$24,COLUMN()-COLUMN($GZ$1)+1,0))</f>
        <v>0</v>
      </c>
      <c r="HH237" s="24">
        <f>SUMPRODUCT($B237:$GQ237,INDEX(PLAN_PRODUCCION!$B$4:$GQ$24,COLUMN()-COLUMN($GZ$1)+1,0))</f>
        <v>0</v>
      </c>
      <c r="HI237" s="24">
        <f>SUMPRODUCT($B237:$GQ237,INDEX(PLAN_PRODUCCION!$B$4:$GQ$24,COLUMN()-COLUMN($GZ$1)+1,0))</f>
        <v>0</v>
      </c>
      <c r="HJ237" s="24">
        <f>SUMPRODUCT($B237:$GQ237,INDEX(PLAN_PRODUCCION!$B$4:$GQ$24,COLUMN()-COLUMN($GZ$1)+1,0))</f>
        <v>0</v>
      </c>
      <c r="HK237" s="24">
        <f>SUMPRODUCT($B237:$GQ237,INDEX(PLAN_PRODUCCION!$B$4:$GQ$24,COLUMN()-COLUMN($GZ$1)+1,0))</f>
        <v>0</v>
      </c>
      <c r="HL237" s="24">
        <f>SUMPRODUCT($B237:$GQ237,INDEX(PLAN_PRODUCCION!$B$4:$GQ$24,COLUMN()-COLUMN($GZ$1)+1,0))</f>
        <v>0</v>
      </c>
      <c r="HM237" s="24">
        <f>SUMPRODUCT($B237:$GQ237,INDEX(PLAN_PRODUCCION!$B$4:$GQ$24,COLUMN()-COLUMN($GZ$1)+1,0))</f>
        <v>0</v>
      </c>
      <c r="HN237" s="24">
        <f>SUMPRODUCT($B237:$GQ237,INDEX(PLAN_PRODUCCION!$B$4:$GQ$24,COLUMN()-COLUMN($GZ$1)+1,0))</f>
        <v>0</v>
      </c>
      <c r="HO237" s="24">
        <f>SUMPRODUCT($B237:$GQ237,INDEX(PLAN_PRODUCCION!$B$4:$GQ$24,COLUMN()-COLUMN($GZ$1)+1,0))</f>
        <v>0</v>
      </c>
      <c r="HP237" s="24">
        <f>SUMPRODUCT($B237:$GQ237,INDEX(PLAN_PRODUCCION!$B$4:$GQ$24,COLUMN()-COLUMN($GZ$1)+1,0))</f>
        <v>0</v>
      </c>
      <c r="HQ237" s="24">
        <f>SUMPRODUCT($B237:$GQ237,INDEX(PLAN_PRODUCCION!$B$4:$GQ$24,COLUMN()-COLUMN($GZ$1)+1,0))</f>
        <v>0</v>
      </c>
      <c r="HR237" s="24">
        <f>SUMPRODUCT($B237:$GQ237,INDEX(PLAN_PRODUCCION!$B$4:$GQ$24,COLUMN()-COLUMN($GZ$1)+1,0))</f>
        <v>0</v>
      </c>
      <c r="HS237" s="24">
        <f>SUMPRODUCT($B237:$GQ237,INDEX(PLAN_PRODUCCION!$B$4:$GQ$24,COLUMN()-COLUMN($GZ$1)+1,0))</f>
        <v>0</v>
      </c>
      <c r="HT237" s="24">
        <f>SUMPRODUCT($B237:$GQ237,INDEX(PLAN_PRODUCCION!$B$4:$GQ$24,COLUMN()-COLUMN($GZ$1)+1,0))</f>
        <v>0</v>
      </c>
      <c r="HU237" s="22"/>
      <c r="HV237" s="25"/>
      <c r="HW237" t="str">
        <f>DIM_BILL[[#This Row],[Tipo]]</f>
        <v>MATERIAL DE EMPAQUE</v>
      </c>
    </row>
    <row r="238" spans="1:231" x14ac:dyDescent="0.3">
      <c r="A238" s="18" t="s">
        <v>824</v>
      </c>
      <c r="BT238">
        <v>2.545606818181818E-2</v>
      </c>
      <c r="CD238">
        <v>8.5000000000000006E-3</v>
      </c>
      <c r="GR238" s="18" t="s">
        <v>825</v>
      </c>
      <c r="GS238" s="18">
        <v>4</v>
      </c>
      <c r="GT238" s="18" t="s">
        <v>1807</v>
      </c>
      <c r="GU238" s="18" t="s">
        <v>1800</v>
      </c>
      <c r="GV238" s="18">
        <f>SUMIF(FACT_A1[cve_prod],DIM_BILL[[#This Row],[CODIGO]],FACT_A1[Existencia])</f>
        <v>0</v>
      </c>
      <c r="GW238" s="18">
        <f>SUMIF(FACT_A2[cve_prod],DIM_BILL[[#This Row],[CODIGO]],FACT_A2[Existencia])</f>
        <v>146.5</v>
      </c>
      <c r="GX238" s="18"/>
      <c r="GY238" s="16" t="s">
        <v>2222</v>
      </c>
      <c r="GZ238" s="26">
        <f t="shared" ref="GZ238" si="1697">GV238+GW238+GX238+GZ236-GZ237</f>
        <v>8.993300000000005</v>
      </c>
      <c r="HA238" s="26">
        <f t="shared" ref="HA238" si="1698">GZ238+HA236-HA237</f>
        <v>8.993300000000005</v>
      </c>
      <c r="HB238" s="26">
        <f t="shared" ref="HB238" si="1699">HA238+HB236-HB237</f>
        <v>8.993300000000005</v>
      </c>
      <c r="HC238" s="26">
        <f t="shared" ref="HC238" si="1700">HB238+HC236-HC237</f>
        <v>8.993300000000005</v>
      </c>
      <c r="HD238" s="26">
        <f t="shared" ref="HD238" si="1701">HC238+HD236-HD237</f>
        <v>8.993300000000005</v>
      </c>
      <c r="HE238" s="26">
        <f t="shared" ref="HE238" si="1702">HD238+HE236-HE237</f>
        <v>8.993300000000005</v>
      </c>
      <c r="HF238" s="26">
        <f t="shared" ref="HF238" si="1703">HE238+HF236-HF237</f>
        <v>8.993300000000005</v>
      </c>
      <c r="HG238" s="26">
        <f t="shared" ref="HG238" si="1704">HF238+HG236-HG237</f>
        <v>8.993300000000005</v>
      </c>
      <c r="HH238" s="26">
        <f t="shared" ref="HH238" si="1705">HG238+HH236-HH237</f>
        <v>8.993300000000005</v>
      </c>
      <c r="HI238" s="26">
        <f t="shared" ref="HI238" si="1706">HH238+HI236-HI237</f>
        <v>8.993300000000005</v>
      </c>
      <c r="HJ238" s="26">
        <f t="shared" ref="HJ238" si="1707">HI238+HJ236-HJ237</f>
        <v>8.993300000000005</v>
      </c>
      <c r="HK238" s="26">
        <f t="shared" ref="HK238" si="1708">HJ238+HK236-HK237</f>
        <v>8.993300000000005</v>
      </c>
      <c r="HL238" s="26">
        <f t="shared" ref="HL238" si="1709">HK238+HL236-HL237</f>
        <v>8.993300000000005</v>
      </c>
      <c r="HM238" s="26">
        <f t="shared" ref="HM238" si="1710">HL238+HM236-HM237</f>
        <v>8.993300000000005</v>
      </c>
      <c r="HN238" s="26">
        <f t="shared" ref="HN238" si="1711">HM238+HN236-HN237</f>
        <v>8.993300000000005</v>
      </c>
      <c r="HO238" s="26">
        <f t="shared" ref="HO238" si="1712">HN238+HO236-HO237</f>
        <v>8.993300000000005</v>
      </c>
      <c r="HP238" s="26">
        <f t="shared" ref="HP238" si="1713">HO238+HP236-HP237</f>
        <v>8.993300000000005</v>
      </c>
      <c r="HQ238" s="26">
        <f t="shared" ref="HQ238" si="1714">HP238+HQ236-HQ237</f>
        <v>8.993300000000005</v>
      </c>
      <c r="HR238" s="26">
        <f t="shared" ref="HR238" si="1715">HQ238+HR236-HR237</f>
        <v>8.993300000000005</v>
      </c>
      <c r="HS238" s="26">
        <f t="shared" ref="HS238" si="1716">HR238+HS236-HS237</f>
        <v>8.993300000000005</v>
      </c>
      <c r="HT238" s="26">
        <f t="shared" ref="HT238" si="1717">HS238+HT236-HT237</f>
        <v>8.993300000000005</v>
      </c>
      <c r="HU238" s="22">
        <f t="shared" ref="HU238" si="1718">COUNTIF(GZ238:HT238,"&lt;0")</f>
        <v>0</v>
      </c>
      <c r="HV238" s="25"/>
      <c r="HW238" t="str">
        <f>DIM_BILL[[#This Row],[Tipo]]</f>
        <v>MATERIAL DE EMPAQUE</v>
      </c>
    </row>
    <row r="239" spans="1:231" x14ac:dyDescent="0.3">
      <c r="A239" s="17" t="s">
        <v>1076</v>
      </c>
      <c r="CY239">
        <v>7.1999999999999995E-2</v>
      </c>
      <c r="GR239" s="17" t="s">
        <v>1077</v>
      </c>
      <c r="GS239" s="17">
        <v>3</v>
      </c>
      <c r="GT239" s="17" t="s">
        <v>1804</v>
      </c>
      <c r="GU239" s="17" t="s">
        <v>1800</v>
      </c>
      <c r="GV239" s="17">
        <f>SUMIF(FACT_A1[cve_prod],DIM_BILL[[#This Row],[CODIGO]],FACT_A1[Existencia])</f>
        <v>0</v>
      </c>
      <c r="GW239" s="18">
        <f>SUMIF(FACT_A2[cve_prod],DIM_BILL[[#This Row],[CODIGO]],FACT_A2[Existencia])</f>
        <v>250.25</v>
      </c>
      <c r="GX239" s="17"/>
      <c r="GY239" s="16" t="s">
        <v>2220</v>
      </c>
      <c r="GZ239" s="15">
        <f>SUMIFS(POs[saldo],POs[cve_prod],DIM_BILL[[#This Row],[CODIGO]],POs[status],$GY239,POs[f_ent],GZ$1)</f>
        <v>0</v>
      </c>
      <c r="HA239" s="15">
        <f>SUMIFS(POs[saldo],POs[cve_prod],DIM_BILL[[#This Row],[CODIGO]],POs[status],$GY239,POs[f_ent],HA$1)</f>
        <v>0</v>
      </c>
      <c r="HB239" s="15">
        <f>SUMIFS(POs[saldo],POs[cve_prod],DIM_BILL[[#This Row],[CODIGO]],POs[status],$GY239,POs[f_ent],HB$1)</f>
        <v>0</v>
      </c>
      <c r="HC239" s="15">
        <f>SUMIFS(POs[saldo],POs[cve_prod],DIM_BILL[[#This Row],[CODIGO]],POs[status],$GY239,POs[f_ent],HC$1)</f>
        <v>0</v>
      </c>
      <c r="HD239" s="15">
        <f>SUMIFS(POs[saldo],POs[cve_prod],DIM_BILL[[#This Row],[CODIGO]],POs[status],$GY239,POs[f_ent],HD$1)</f>
        <v>0</v>
      </c>
      <c r="HE239" s="15">
        <f>SUMIFS(POs[saldo],POs[cve_prod],DIM_BILL[[#This Row],[CODIGO]],POs[status],$GY239,POs[f_ent],HE$1)</f>
        <v>0</v>
      </c>
      <c r="HF239" s="15">
        <f>SUMIFS(POs[saldo],POs[cve_prod],DIM_BILL[[#This Row],[CODIGO]],POs[status],$GY239,POs[Semana],WEEKNUM(HF$1))</f>
        <v>0</v>
      </c>
      <c r="HG239" s="15">
        <f>SUMIFS(POs[saldo],POs[cve_prod],DIM_BILL[[#This Row],[CODIGO]],POs[status],$GY239,POs[Semana],WEEKNUM(HG$1))</f>
        <v>0</v>
      </c>
      <c r="HH239" s="15">
        <f>SUMIFS(POs[saldo],POs[cve_prod],DIM_BILL[[#This Row],[CODIGO]],POs[status],$GY239,POs[Semana],WEEKNUM(HH$1))</f>
        <v>0</v>
      </c>
      <c r="HI239" s="15">
        <f>SUMIFS(POs[saldo],POs[cve_prod],DIM_BILL[[#This Row],[CODIGO]],POs[status],$GY239,POs[Semana],WEEKNUM(HI$1))</f>
        <v>0</v>
      </c>
      <c r="HJ239" s="15">
        <f>SUMIFS(POs[saldo],POs[cve_prod],DIM_BILL[[#This Row],[CODIGO]],POs[status],$GY239,POs[Semana],WEEKNUM(HJ$1))</f>
        <v>0</v>
      </c>
      <c r="HK239" s="15">
        <f>SUMIFS(POs[saldo],POs[cve_prod],DIM_BILL[[#This Row],[CODIGO]],POs[status],$GY239,POs[Semana],WEEKNUM(HK$1))</f>
        <v>0</v>
      </c>
      <c r="HL239" s="15">
        <f>SUMIFS(POs[saldo],POs[cve_prod],DIM_BILL[[#This Row],[CODIGO]],POs[status],$GY239,POs[Semana],WEEKNUM(HL$1))</f>
        <v>0</v>
      </c>
      <c r="HM239" s="15">
        <f>SUMIFS(POs[saldo],POs[cve_prod],DIM_BILL[[#This Row],[CODIGO]],POs[status],$GY239,POs[Semana],WEEKNUM(HM$1))</f>
        <v>0</v>
      </c>
      <c r="HN239" s="15">
        <f>SUMIFS(POs[saldo],POs[cve_prod],DIM_BILL[[#This Row],[CODIGO]],POs[status],$GY239,POs[Semana],WEEKNUM(HN$1))</f>
        <v>0</v>
      </c>
      <c r="HO239" s="15">
        <f>SUMIFS(POs[saldo],POs[cve_prod],DIM_BILL[[#This Row],[CODIGO]],POs[status],$GY239,POs[Semana],WEEKNUM(HO$1))</f>
        <v>0</v>
      </c>
      <c r="HP239" s="15">
        <f>SUMIFS(POs[saldo],POs[cve_prod],DIM_BILL[[#This Row],[CODIGO]],POs[status],$GY239,POs[Semana],WEEKNUM(HP$1))</f>
        <v>0</v>
      </c>
      <c r="HQ239" s="15">
        <f>SUMIFS(POs[saldo],POs[cve_prod],DIM_BILL[[#This Row],[CODIGO]],POs[status],$GY239,POs[Semana],WEEKNUM(HQ$1))</f>
        <v>0</v>
      </c>
      <c r="HR239" s="15">
        <f>SUMIFS(POs[saldo],POs[cve_prod],DIM_BILL[[#This Row],[CODIGO]],POs[status],$GY239,POs[Semana],WEEKNUM(HR$1))</f>
        <v>0</v>
      </c>
      <c r="HS239" s="15">
        <f>SUMIFS(POs[saldo],POs[cve_prod],DIM_BILL[[#This Row],[CODIGO]],POs[status],$GY239,POs[Semana],WEEKNUM(HS$1))</f>
        <v>0</v>
      </c>
      <c r="HT239" s="15">
        <f>SUMIFS(POs[saldo],POs[cve_prod],DIM_BILL[[#This Row],[CODIGO]],POs[status],$GY239,POs[Semana],WEEKNUM(HT$1))</f>
        <v>0</v>
      </c>
      <c r="HU239" s="22"/>
      <c r="HV239" s="25"/>
      <c r="HW239" t="str">
        <f>DIM_BILL[[#This Row],[Tipo]]</f>
        <v>MATERIAL DE EMPAQUE</v>
      </c>
    </row>
    <row r="240" spans="1:231" x14ac:dyDescent="0.3">
      <c r="A240" s="17" t="s">
        <v>1076</v>
      </c>
      <c r="CY240">
        <v>7.1999999999999995E-2</v>
      </c>
      <c r="GR240" s="17" t="s">
        <v>1077</v>
      </c>
      <c r="GS240" s="17">
        <v>3</v>
      </c>
      <c r="GT240" s="17" t="s">
        <v>1804</v>
      </c>
      <c r="GU240" s="17" t="s">
        <v>1800</v>
      </c>
      <c r="GV240" s="17">
        <f>SUMIF(FACT_A1[cve_prod],DIM_BILL[[#This Row],[CODIGO]],FACT_A1[Existencia])</f>
        <v>0</v>
      </c>
      <c r="GW240" s="18">
        <f>SUMIF(FACT_A2[cve_prod],DIM_BILL[[#This Row],[CODIGO]],FACT_A2[Existencia])</f>
        <v>250.25</v>
      </c>
      <c r="GX240" s="17"/>
      <c r="GY240" s="16" t="s">
        <v>2221</v>
      </c>
      <c r="GZ240" s="24">
        <f>SUMPRODUCT($B240:$GQ240,INDEX(PLAN_PRODUCCION!$B$4:$GQ$24,COLUMN()-COLUMN($GZ$1)+1,0))</f>
        <v>0</v>
      </c>
      <c r="HA240" s="24">
        <f>SUMPRODUCT($B240:$GQ240,INDEX(PLAN_PRODUCCION!$B$4:$GQ$24,COLUMN()-COLUMN($GZ$1)+1,0))</f>
        <v>0</v>
      </c>
      <c r="HB240" s="24">
        <f>SUMPRODUCT($B240:$GQ240,INDEX(PLAN_PRODUCCION!$B$4:$GQ$24,COLUMN()-COLUMN($GZ$1)+1,0))</f>
        <v>0</v>
      </c>
      <c r="HC240" s="24">
        <f>SUMPRODUCT($B240:$GQ240,INDEX(PLAN_PRODUCCION!$B$4:$GQ$24,COLUMN()-COLUMN($GZ$1)+1,0))</f>
        <v>0</v>
      </c>
      <c r="HD240" s="24">
        <f>SUMPRODUCT($B240:$GQ240,INDEX(PLAN_PRODUCCION!$B$4:$GQ$24,COLUMN()-COLUMN($GZ$1)+1,0))</f>
        <v>0</v>
      </c>
      <c r="HE240" s="24">
        <f>SUMPRODUCT($B240:$GQ240,INDEX(PLAN_PRODUCCION!$B$4:$GQ$24,COLUMN()-COLUMN($GZ$1)+1,0))</f>
        <v>0</v>
      </c>
      <c r="HF240" s="24">
        <f>SUMPRODUCT($B240:$GQ240,INDEX(PLAN_PRODUCCION!$B$4:$GQ$24,COLUMN()-COLUMN($GZ$1)+1,0))</f>
        <v>0</v>
      </c>
      <c r="HG240" s="24">
        <f>SUMPRODUCT($B240:$GQ240,INDEX(PLAN_PRODUCCION!$B$4:$GQ$24,COLUMN()-COLUMN($GZ$1)+1,0))</f>
        <v>0</v>
      </c>
      <c r="HH240" s="24">
        <f>SUMPRODUCT($B240:$GQ240,INDEX(PLAN_PRODUCCION!$B$4:$GQ$24,COLUMN()-COLUMN($GZ$1)+1,0))</f>
        <v>0</v>
      </c>
      <c r="HI240" s="24">
        <f>SUMPRODUCT($B240:$GQ240,INDEX(PLAN_PRODUCCION!$B$4:$GQ$24,COLUMN()-COLUMN($GZ$1)+1,0))</f>
        <v>0</v>
      </c>
      <c r="HJ240" s="24">
        <f>SUMPRODUCT($B240:$GQ240,INDEX(PLAN_PRODUCCION!$B$4:$GQ$24,COLUMN()-COLUMN($GZ$1)+1,0))</f>
        <v>0</v>
      </c>
      <c r="HK240" s="24">
        <f>SUMPRODUCT($B240:$GQ240,INDEX(PLAN_PRODUCCION!$B$4:$GQ$24,COLUMN()-COLUMN($GZ$1)+1,0))</f>
        <v>0</v>
      </c>
      <c r="HL240" s="24">
        <f>SUMPRODUCT($B240:$GQ240,INDEX(PLAN_PRODUCCION!$B$4:$GQ$24,COLUMN()-COLUMN($GZ$1)+1,0))</f>
        <v>0</v>
      </c>
      <c r="HM240" s="24">
        <f>SUMPRODUCT($B240:$GQ240,INDEX(PLAN_PRODUCCION!$B$4:$GQ$24,COLUMN()-COLUMN($GZ$1)+1,0))</f>
        <v>0</v>
      </c>
      <c r="HN240" s="24">
        <f>SUMPRODUCT($B240:$GQ240,INDEX(PLAN_PRODUCCION!$B$4:$GQ$24,COLUMN()-COLUMN($GZ$1)+1,0))</f>
        <v>0</v>
      </c>
      <c r="HO240" s="24">
        <f>SUMPRODUCT($B240:$GQ240,INDEX(PLAN_PRODUCCION!$B$4:$GQ$24,COLUMN()-COLUMN($GZ$1)+1,0))</f>
        <v>0</v>
      </c>
      <c r="HP240" s="24">
        <f>SUMPRODUCT($B240:$GQ240,INDEX(PLAN_PRODUCCION!$B$4:$GQ$24,COLUMN()-COLUMN($GZ$1)+1,0))</f>
        <v>0</v>
      </c>
      <c r="HQ240" s="24">
        <f>SUMPRODUCT($B240:$GQ240,INDEX(PLAN_PRODUCCION!$B$4:$GQ$24,COLUMN()-COLUMN($GZ$1)+1,0))</f>
        <v>0</v>
      </c>
      <c r="HR240" s="24">
        <f>SUMPRODUCT($B240:$GQ240,INDEX(PLAN_PRODUCCION!$B$4:$GQ$24,COLUMN()-COLUMN($GZ$1)+1,0))</f>
        <v>0</v>
      </c>
      <c r="HS240" s="24">
        <f>SUMPRODUCT($B240:$GQ240,INDEX(PLAN_PRODUCCION!$B$4:$GQ$24,COLUMN()-COLUMN($GZ$1)+1,0))</f>
        <v>0</v>
      </c>
      <c r="HT240" s="24">
        <f>SUMPRODUCT($B240:$GQ240,INDEX(PLAN_PRODUCCION!$B$4:$GQ$24,COLUMN()-COLUMN($GZ$1)+1,0))</f>
        <v>0</v>
      </c>
      <c r="HU240" s="22"/>
      <c r="HV240" s="25"/>
      <c r="HW240" t="str">
        <f>DIM_BILL[[#This Row],[Tipo]]</f>
        <v>MATERIAL DE EMPAQUE</v>
      </c>
    </row>
    <row r="241" spans="1:231" x14ac:dyDescent="0.3">
      <c r="A241" s="18" t="s">
        <v>1076</v>
      </c>
      <c r="CY241">
        <v>7.1999999999999995E-2</v>
      </c>
      <c r="GR241" s="18" t="s">
        <v>1077</v>
      </c>
      <c r="GS241" s="18">
        <v>3</v>
      </c>
      <c r="GT241" s="18" t="s">
        <v>1804</v>
      </c>
      <c r="GU241" s="18" t="s">
        <v>1800</v>
      </c>
      <c r="GV241" s="18">
        <f>SUMIF(FACT_A1[cve_prod],DIM_BILL[[#This Row],[CODIGO]],FACT_A1[Existencia])</f>
        <v>0</v>
      </c>
      <c r="GW241" s="18">
        <f>SUMIF(FACT_A2[cve_prod],DIM_BILL[[#This Row],[CODIGO]],FACT_A2[Existencia])</f>
        <v>250.25</v>
      </c>
      <c r="GX241" s="18"/>
      <c r="GY241" s="16" t="s">
        <v>2222</v>
      </c>
      <c r="GZ241" s="26">
        <f t="shared" ref="GZ241" si="1719">GV241+GW241+GX241+GZ239-GZ240</f>
        <v>250.25</v>
      </c>
      <c r="HA241" s="26">
        <f t="shared" ref="HA241" si="1720">GZ241+HA239-HA240</f>
        <v>250.25</v>
      </c>
      <c r="HB241" s="26">
        <f t="shared" ref="HB241" si="1721">HA241+HB239-HB240</f>
        <v>250.25</v>
      </c>
      <c r="HC241" s="26">
        <f t="shared" ref="HC241" si="1722">HB241+HC239-HC240</f>
        <v>250.25</v>
      </c>
      <c r="HD241" s="26">
        <f t="shared" ref="HD241" si="1723">HC241+HD239-HD240</f>
        <v>250.25</v>
      </c>
      <c r="HE241" s="26">
        <f t="shared" ref="HE241" si="1724">HD241+HE239-HE240</f>
        <v>250.25</v>
      </c>
      <c r="HF241" s="26">
        <f t="shared" ref="HF241" si="1725">HE241+HF239-HF240</f>
        <v>250.25</v>
      </c>
      <c r="HG241" s="26">
        <f t="shared" ref="HG241" si="1726">HF241+HG239-HG240</f>
        <v>250.25</v>
      </c>
      <c r="HH241" s="26">
        <f t="shared" ref="HH241" si="1727">HG241+HH239-HH240</f>
        <v>250.25</v>
      </c>
      <c r="HI241" s="26">
        <f t="shared" ref="HI241" si="1728">HH241+HI239-HI240</f>
        <v>250.25</v>
      </c>
      <c r="HJ241" s="26">
        <f t="shared" ref="HJ241" si="1729">HI241+HJ239-HJ240</f>
        <v>250.25</v>
      </c>
      <c r="HK241" s="26">
        <f t="shared" ref="HK241" si="1730">HJ241+HK239-HK240</f>
        <v>250.25</v>
      </c>
      <c r="HL241" s="26">
        <f t="shared" ref="HL241" si="1731">HK241+HL239-HL240</f>
        <v>250.25</v>
      </c>
      <c r="HM241" s="26">
        <f t="shared" ref="HM241" si="1732">HL241+HM239-HM240</f>
        <v>250.25</v>
      </c>
      <c r="HN241" s="26">
        <f t="shared" ref="HN241" si="1733">HM241+HN239-HN240</f>
        <v>250.25</v>
      </c>
      <c r="HO241" s="26">
        <f t="shared" ref="HO241" si="1734">HN241+HO239-HO240</f>
        <v>250.25</v>
      </c>
      <c r="HP241" s="26">
        <f t="shared" ref="HP241" si="1735">HO241+HP239-HP240</f>
        <v>250.25</v>
      </c>
      <c r="HQ241" s="26">
        <f t="shared" ref="HQ241" si="1736">HP241+HQ239-HQ240</f>
        <v>250.25</v>
      </c>
      <c r="HR241" s="26">
        <f t="shared" ref="HR241" si="1737">HQ241+HR239-HR240</f>
        <v>250.25</v>
      </c>
      <c r="HS241" s="26">
        <f t="shared" ref="HS241" si="1738">HR241+HS239-HS240</f>
        <v>250.25</v>
      </c>
      <c r="HT241" s="26">
        <f t="shared" ref="HT241" si="1739">HS241+HT239-HT240</f>
        <v>250.25</v>
      </c>
      <c r="HU241" s="22">
        <f t="shared" ref="HU241" si="1740">COUNTIF(GZ241:HT241,"&lt;0")</f>
        <v>0</v>
      </c>
      <c r="HV241" s="25"/>
      <c r="HW241" t="str">
        <f>DIM_BILL[[#This Row],[Tipo]]</f>
        <v>MATERIAL DE EMPAQUE</v>
      </c>
    </row>
    <row r="242" spans="1:231" x14ac:dyDescent="0.3">
      <c r="A242" s="17" t="s">
        <v>1064</v>
      </c>
      <c r="CW242">
        <v>8.4000000000000005E-2</v>
      </c>
      <c r="CX242">
        <v>4.2000000000000003E-2</v>
      </c>
      <c r="GR242" s="17" t="s">
        <v>1065</v>
      </c>
      <c r="GS242" s="17">
        <v>3</v>
      </c>
      <c r="GT242" s="17" t="s">
        <v>1804</v>
      </c>
      <c r="GU242" s="17" t="s">
        <v>1800</v>
      </c>
      <c r="GV242" s="17">
        <f>SUMIF(FACT_A1[cve_prod],DIM_BILL[[#This Row],[CODIGO]],FACT_A1[Existencia])</f>
        <v>0</v>
      </c>
      <c r="GW242" s="18">
        <f>SUMIF(FACT_A2[cve_prod],DIM_BILL[[#This Row],[CODIGO]],FACT_A2[Existencia])</f>
        <v>41.35</v>
      </c>
      <c r="GX242" s="17"/>
      <c r="GY242" s="16" t="s">
        <v>2220</v>
      </c>
      <c r="GZ242" s="15">
        <f>SUMIFS(POs[saldo],POs[cve_prod],DIM_BILL[[#This Row],[CODIGO]],POs[status],$GY242,POs[f_ent],GZ$1)</f>
        <v>0</v>
      </c>
      <c r="HA242" s="15">
        <f>SUMIFS(POs[saldo],POs[cve_prod],DIM_BILL[[#This Row],[CODIGO]],POs[status],$GY242,POs[f_ent],HA$1)</f>
        <v>0</v>
      </c>
      <c r="HB242" s="15">
        <f>SUMIFS(POs[saldo],POs[cve_prod],DIM_BILL[[#This Row],[CODIGO]],POs[status],$GY242,POs[f_ent],HB$1)</f>
        <v>0</v>
      </c>
      <c r="HC242" s="15">
        <f>SUMIFS(POs[saldo],POs[cve_prod],DIM_BILL[[#This Row],[CODIGO]],POs[status],$GY242,POs[f_ent],HC$1)</f>
        <v>0</v>
      </c>
      <c r="HD242" s="15">
        <f>SUMIFS(POs[saldo],POs[cve_prod],DIM_BILL[[#This Row],[CODIGO]],POs[status],$GY242,POs[f_ent],HD$1)</f>
        <v>0</v>
      </c>
      <c r="HE242" s="15">
        <f>SUMIFS(POs[saldo],POs[cve_prod],DIM_BILL[[#This Row],[CODIGO]],POs[status],$GY242,POs[f_ent],HE$1)</f>
        <v>0</v>
      </c>
      <c r="HF242" s="15">
        <f>SUMIFS(POs[saldo],POs[cve_prod],DIM_BILL[[#This Row],[CODIGO]],POs[status],$GY242,POs[Semana],WEEKNUM(HF$1))</f>
        <v>0</v>
      </c>
      <c r="HG242" s="15">
        <f>SUMIFS(POs[saldo],POs[cve_prod],DIM_BILL[[#This Row],[CODIGO]],POs[status],$GY242,POs[Semana],WEEKNUM(HG$1))</f>
        <v>0</v>
      </c>
      <c r="HH242" s="15">
        <f>SUMIFS(POs[saldo],POs[cve_prod],DIM_BILL[[#This Row],[CODIGO]],POs[status],$GY242,POs[Semana],WEEKNUM(HH$1))</f>
        <v>0</v>
      </c>
      <c r="HI242" s="15">
        <f>SUMIFS(POs[saldo],POs[cve_prod],DIM_BILL[[#This Row],[CODIGO]],POs[status],$GY242,POs[Semana],WEEKNUM(HI$1))</f>
        <v>0</v>
      </c>
      <c r="HJ242" s="15">
        <f>SUMIFS(POs[saldo],POs[cve_prod],DIM_BILL[[#This Row],[CODIGO]],POs[status],$GY242,POs[Semana],WEEKNUM(HJ$1))</f>
        <v>0</v>
      </c>
      <c r="HK242" s="15">
        <f>SUMIFS(POs[saldo],POs[cve_prod],DIM_BILL[[#This Row],[CODIGO]],POs[status],$GY242,POs[Semana],WEEKNUM(HK$1))</f>
        <v>0</v>
      </c>
      <c r="HL242" s="15">
        <f>SUMIFS(POs[saldo],POs[cve_prod],DIM_BILL[[#This Row],[CODIGO]],POs[status],$GY242,POs[Semana],WEEKNUM(HL$1))</f>
        <v>0</v>
      </c>
      <c r="HM242" s="15">
        <f>SUMIFS(POs[saldo],POs[cve_prod],DIM_BILL[[#This Row],[CODIGO]],POs[status],$GY242,POs[Semana],WEEKNUM(HM$1))</f>
        <v>0</v>
      </c>
      <c r="HN242" s="15">
        <f>SUMIFS(POs[saldo],POs[cve_prod],DIM_BILL[[#This Row],[CODIGO]],POs[status],$GY242,POs[Semana],WEEKNUM(HN$1))</f>
        <v>0</v>
      </c>
      <c r="HO242" s="15">
        <f>SUMIFS(POs[saldo],POs[cve_prod],DIM_BILL[[#This Row],[CODIGO]],POs[status],$GY242,POs[Semana],WEEKNUM(HO$1))</f>
        <v>0</v>
      </c>
      <c r="HP242" s="15">
        <f>SUMIFS(POs[saldo],POs[cve_prod],DIM_BILL[[#This Row],[CODIGO]],POs[status],$GY242,POs[Semana],WEEKNUM(HP$1))</f>
        <v>0</v>
      </c>
      <c r="HQ242" s="15">
        <f>SUMIFS(POs[saldo],POs[cve_prod],DIM_BILL[[#This Row],[CODIGO]],POs[status],$GY242,POs[Semana],WEEKNUM(HQ$1))</f>
        <v>0</v>
      </c>
      <c r="HR242" s="15">
        <f>SUMIFS(POs[saldo],POs[cve_prod],DIM_BILL[[#This Row],[CODIGO]],POs[status],$GY242,POs[Semana],WEEKNUM(HR$1))</f>
        <v>0</v>
      </c>
      <c r="HS242" s="15">
        <f>SUMIFS(POs[saldo],POs[cve_prod],DIM_BILL[[#This Row],[CODIGO]],POs[status],$GY242,POs[Semana],WEEKNUM(HS$1))</f>
        <v>0</v>
      </c>
      <c r="HT242" s="15">
        <f>SUMIFS(POs[saldo],POs[cve_prod],DIM_BILL[[#This Row],[CODIGO]],POs[status],$GY242,POs[Semana],WEEKNUM(HT$1))</f>
        <v>0</v>
      </c>
      <c r="HU242" s="22"/>
      <c r="HV242" s="25"/>
      <c r="HW242" t="str">
        <f>DIM_BILL[[#This Row],[Tipo]]</f>
        <v>MATERIAL DE EMPAQUE</v>
      </c>
    </row>
    <row r="243" spans="1:231" x14ac:dyDescent="0.3">
      <c r="A243" s="17" t="s">
        <v>1064</v>
      </c>
      <c r="CW243">
        <v>8.4000000000000005E-2</v>
      </c>
      <c r="CX243">
        <v>4.2000000000000003E-2</v>
      </c>
      <c r="GR243" s="17" t="s">
        <v>1065</v>
      </c>
      <c r="GS243" s="17">
        <v>3</v>
      </c>
      <c r="GT243" s="17" t="s">
        <v>1804</v>
      </c>
      <c r="GU243" s="17" t="s">
        <v>1800</v>
      </c>
      <c r="GV243" s="17">
        <f>SUMIF(FACT_A1[cve_prod],DIM_BILL[[#This Row],[CODIGO]],FACT_A1[Existencia])</f>
        <v>0</v>
      </c>
      <c r="GW243" s="18">
        <f>SUMIF(FACT_A2[cve_prod],DIM_BILL[[#This Row],[CODIGO]],FACT_A2[Existencia])</f>
        <v>41.35</v>
      </c>
      <c r="GX243" s="17"/>
      <c r="GY243" s="16" t="s">
        <v>2221</v>
      </c>
      <c r="GZ243" s="24">
        <f>SUMPRODUCT($B243:$GQ243,INDEX(PLAN_PRODUCCION!$B$4:$GQ$24,COLUMN()-COLUMN($GZ$1)+1,0))</f>
        <v>5.04</v>
      </c>
      <c r="HA243" s="24">
        <f>SUMPRODUCT($B243:$GQ243,INDEX(PLAN_PRODUCCION!$B$4:$GQ$24,COLUMN()-COLUMN($GZ$1)+1,0))</f>
        <v>0</v>
      </c>
      <c r="HB243" s="24">
        <f>SUMPRODUCT($B243:$GQ243,INDEX(PLAN_PRODUCCION!$B$4:$GQ$24,COLUMN()-COLUMN($GZ$1)+1,0))</f>
        <v>0</v>
      </c>
      <c r="HC243" s="24">
        <f>SUMPRODUCT($B243:$GQ243,INDEX(PLAN_PRODUCCION!$B$4:$GQ$24,COLUMN()-COLUMN($GZ$1)+1,0))</f>
        <v>0</v>
      </c>
      <c r="HD243" s="24">
        <f>SUMPRODUCT($B243:$GQ243,INDEX(PLAN_PRODUCCION!$B$4:$GQ$24,COLUMN()-COLUMN($GZ$1)+1,0))</f>
        <v>0</v>
      </c>
      <c r="HE243" s="24">
        <f>SUMPRODUCT($B243:$GQ243,INDEX(PLAN_PRODUCCION!$B$4:$GQ$24,COLUMN()-COLUMN($GZ$1)+1,0))</f>
        <v>0</v>
      </c>
      <c r="HF243" s="24">
        <f>SUMPRODUCT($B243:$GQ243,INDEX(PLAN_PRODUCCION!$B$4:$GQ$24,COLUMN()-COLUMN($GZ$1)+1,0))</f>
        <v>0</v>
      </c>
      <c r="HG243" s="24">
        <f>SUMPRODUCT($B243:$GQ243,INDEX(PLAN_PRODUCCION!$B$4:$GQ$24,COLUMN()-COLUMN($GZ$1)+1,0))</f>
        <v>0</v>
      </c>
      <c r="HH243" s="24">
        <f>SUMPRODUCT($B243:$GQ243,INDEX(PLAN_PRODUCCION!$B$4:$GQ$24,COLUMN()-COLUMN($GZ$1)+1,0))</f>
        <v>0</v>
      </c>
      <c r="HI243" s="24">
        <f>SUMPRODUCT($B243:$GQ243,INDEX(PLAN_PRODUCCION!$B$4:$GQ$24,COLUMN()-COLUMN($GZ$1)+1,0))</f>
        <v>0</v>
      </c>
      <c r="HJ243" s="24">
        <f>SUMPRODUCT($B243:$GQ243,INDEX(PLAN_PRODUCCION!$B$4:$GQ$24,COLUMN()-COLUMN($GZ$1)+1,0))</f>
        <v>0</v>
      </c>
      <c r="HK243" s="24">
        <f>SUMPRODUCT($B243:$GQ243,INDEX(PLAN_PRODUCCION!$B$4:$GQ$24,COLUMN()-COLUMN($GZ$1)+1,0))</f>
        <v>0</v>
      </c>
      <c r="HL243" s="24">
        <f>SUMPRODUCT($B243:$GQ243,INDEX(PLAN_PRODUCCION!$B$4:$GQ$24,COLUMN()-COLUMN($GZ$1)+1,0))</f>
        <v>0</v>
      </c>
      <c r="HM243" s="24">
        <f>SUMPRODUCT($B243:$GQ243,INDEX(PLAN_PRODUCCION!$B$4:$GQ$24,COLUMN()-COLUMN($GZ$1)+1,0))</f>
        <v>0</v>
      </c>
      <c r="HN243" s="24">
        <f>SUMPRODUCT($B243:$GQ243,INDEX(PLAN_PRODUCCION!$B$4:$GQ$24,COLUMN()-COLUMN($GZ$1)+1,0))</f>
        <v>0</v>
      </c>
      <c r="HO243" s="24">
        <f>SUMPRODUCT($B243:$GQ243,INDEX(PLAN_PRODUCCION!$B$4:$GQ$24,COLUMN()-COLUMN($GZ$1)+1,0))</f>
        <v>0</v>
      </c>
      <c r="HP243" s="24">
        <f>SUMPRODUCT($B243:$GQ243,INDEX(PLAN_PRODUCCION!$B$4:$GQ$24,COLUMN()-COLUMN($GZ$1)+1,0))</f>
        <v>0</v>
      </c>
      <c r="HQ243" s="24">
        <f>SUMPRODUCT($B243:$GQ243,INDEX(PLAN_PRODUCCION!$B$4:$GQ$24,COLUMN()-COLUMN($GZ$1)+1,0))</f>
        <v>0</v>
      </c>
      <c r="HR243" s="24">
        <f>SUMPRODUCT($B243:$GQ243,INDEX(PLAN_PRODUCCION!$B$4:$GQ$24,COLUMN()-COLUMN($GZ$1)+1,0))</f>
        <v>0</v>
      </c>
      <c r="HS243" s="24">
        <f>SUMPRODUCT($B243:$GQ243,INDEX(PLAN_PRODUCCION!$B$4:$GQ$24,COLUMN()-COLUMN($GZ$1)+1,0))</f>
        <v>0</v>
      </c>
      <c r="HT243" s="24">
        <f>SUMPRODUCT($B243:$GQ243,INDEX(PLAN_PRODUCCION!$B$4:$GQ$24,COLUMN()-COLUMN($GZ$1)+1,0))</f>
        <v>0</v>
      </c>
      <c r="HU243" s="22"/>
      <c r="HV243" s="25"/>
      <c r="HW243" t="str">
        <f>DIM_BILL[[#This Row],[Tipo]]</f>
        <v>MATERIAL DE EMPAQUE</v>
      </c>
    </row>
    <row r="244" spans="1:231" x14ac:dyDescent="0.3">
      <c r="A244" s="18" t="s">
        <v>1064</v>
      </c>
      <c r="CW244">
        <v>8.4000000000000005E-2</v>
      </c>
      <c r="CX244">
        <v>4.2000000000000003E-2</v>
      </c>
      <c r="GR244" s="18" t="s">
        <v>1065</v>
      </c>
      <c r="GS244" s="18">
        <v>3</v>
      </c>
      <c r="GT244" s="18" t="s">
        <v>1804</v>
      </c>
      <c r="GU244" s="18" t="s">
        <v>1800</v>
      </c>
      <c r="GV244" s="18">
        <f>SUMIF(FACT_A1[cve_prod],DIM_BILL[[#This Row],[CODIGO]],FACT_A1[Existencia])</f>
        <v>0</v>
      </c>
      <c r="GW244" s="18">
        <f>SUMIF(FACT_A2[cve_prod],DIM_BILL[[#This Row],[CODIGO]],FACT_A2[Existencia])</f>
        <v>41.35</v>
      </c>
      <c r="GX244" s="18"/>
      <c r="GY244" s="16" t="s">
        <v>2222</v>
      </c>
      <c r="GZ244" s="26">
        <f t="shared" ref="GZ244" si="1741">GV244+GW244+GX244+GZ242-GZ243</f>
        <v>36.31</v>
      </c>
      <c r="HA244" s="26">
        <f t="shared" ref="HA244" si="1742">GZ244+HA242-HA243</f>
        <v>36.31</v>
      </c>
      <c r="HB244" s="26">
        <f t="shared" ref="HB244" si="1743">HA244+HB242-HB243</f>
        <v>36.31</v>
      </c>
      <c r="HC244" s="26">
        <f t="shared" ref="HC244" si="1744">HB244+HC242-HC243</f>
        <v>36.31</v>
      </c>
      <c r="HD244" s="26">
        <f t="shared" ref="HD244" si="1745">HC244+HD242-HD243</f>
        <v>36.31</v>
      </c>
      <c r="HE244" s="26">
        <f t="shared" ref="HE244" si="1746">HD244+HE242-HE243</f>
        <v>36.31</v>
      </c>
      <c r="HF244" s="26">
        <f t="shared" ref="HF244" si="1747">HE244+HF242-HF243</f>
        <v>36.31</v>
      </c>
      <c r="HG244" s="26">
        <f t="shared" ref="HG244" si="1748">HF244+HG242-HG243</f>
        <v>36.31</v>
      </c>
      <c r="HH244" s="26">
        <f t="shared" ref="HH244" si="1749">HG244+HH242-HH243</f>
        <v>36.31</v>
      </c>
      <c r="HI244" s="26">
        <f t="shared" ref="HI244" si="1750">HH244+HI242-HI243</f>
        <v>36.31</v>
      </c>
      <c r="HJ244" s="26">
        <f t="shared" ref="HJ244" si="1751">HI244+HJ242-HJ243</f>
        <v>36.31</v>
      </c>
      <c r="HK244" s="26">
        <f t="shared" ref="HK244" si="1752">HJ244+HK242-HK243</f>
        <v>36.31</v>
      </c>
      <c r="HL244" s="26">
        <f t="shared" ref="HL244" si="1753">HK244+HL242-HL243</f>
        <v>36.31</v>
      </c>
      <c r="HM244" s="26">
        <f t="shared" ref="HM244" si="1754">HL244+HM242-HM243</f>
        <v>36.31</v>
      </c>
      <c r="HN244" s="26">
        <f t="shared" ref="HN244" si="1755">HM244+HN242-HN243</f>
        <v>36.31</v>
      </c>
      <c r="HO244" s="26">
        <f t="shared" ref="HO244" si="1756">HN244+HO242-HO243</f>
        <v>36.31</v>
      </c>
      <c r="HP244" s="26">
        <f t="shared" ref="HP244" si="1757">HO244+HP242-HP243</f>
        <v>36.31</v>
      </c>
      <c r="HQ244" s="26">
        <f t="shared" ref="HQ244" si="1758">HP244+HQ242-HQ243</f>
        <v>36.31</v>
      </c>
      <c r="HR244" s="26">
        <f t="shared" ref="HR244" si="1759">HQ244+HR242-HR243</f>
        <v>36.31</v>
      </c>
      <c r="HS244" s="26">
        <f t="shared" ref="HS244" si="1760">HR244+HS242-HS243</f>
        <v>36.31</v>
      </c>
      <c r="HT244" s="26">
        <f t="shared" ref="HT244" si="1761">HS244+HT242-HT243</f>
        <v>36.31</v>
      </c>
      <c r="HU244" s="22">
        <f t="shared" ref="HU244" si="1762">COUNTIF(GZ244:HT244,"&lt;0")</f>
        <v>0</v>
      </c>
      <c r="HV244" s="25"/>
      <c r="HW244" t="str">
        <f>DIM_BILL[[#This Row],[Tipo]]</f>
        <v>MATERIAL DE EMPAQUE</v>
      </c>
    </row>
    <row r="245" spans="1:231" x14ac:dyDescent="0.3">
      <c r="A245" s="17" t="s">
        <v>1038</v>
      </c>
      <c r="CT245">
        <v>1.8354599999999999E-2</v>
      </c>
      <c r="GR245" s="17" t="s">
        <v>1039</v>
      </c>
      <c r="GS245" s="17">
        <v>3</v>
      </c>
      <c r="GT245" s="17" t="s">
        <v>1804</v>
      </c>
      <c r="GU245" s="17" t="s">
        <v>1800</v>
      </c>
      <c r="GV245" s="17">
        <f>SUMIF(FACT_A1[cve_prod],DIM_BILL[[#This Row],[CODIGO]],FACT_A1[Existencia])</f>
        <v>0</v>
      </c>
      <c r="GW245" s="18">
        <f>SUMIF(FACT_A2[cve_prod],DIM_BILL[[#This Row],[CODIGO]],FACT_A2[Existencia])</f>
        <v>0</v>
      </c>
      <c r="GX245" s="17"/>
      <c r="GY245" s="16" t="s">
        <v>2220</v>
      </c>
      <c r="GZ245" s="15">
        <f>SUMIFS(POs[saldo],POs[cve_prod],DIM_BILL[[#This Row],[CODIGO]],POs[status],$GY245,POs[f_ent],GZ$1)</f>
        <v>0</v>
      </c>
      <c r="HA245" s="15">
        <f>SUMIFS(POs[saldo],POs[cve_prod],DIM_BILL[[#This Row],[CODIGO]],POs[status],$GY245,POs[f_ent],HA$1)</f>
        <v>0</v>
      </c>
      <c r="HB245" s="15">
        <f>SUMIFS(POs[saldo],POs[cve_prod],DIM_BILL[[#This Row],[CODIGO]],POs[status],$GY245,POs[f_ent],HB$1)</f>
        <v>0</v>
      </c>
      <c r="HC245" s="15">
        <f>SUMIFS(POs[saldo],POs[cve_prod],DIM_BILL[[#This Row],[CODIGO]],POs[status],$GY245,POs[f_ent],HC$1)</f>
        <v>0</v>
      </c>
      <c r="HD245" s="15">
        <f>SUMIFS(POs[saldo],POs[cve_prod],DIM_BILL[[#This Row],[CODIGO]],POs[status],$GY245,POs[f_ent],HD$1)</f>
        <v>0</v>
      </c>
      <c r="HE245" s="15">
        <f>SUMIFS(POs[saldo],POs[cve_prod],DIM_BILL[[#This Row],[CODIGO]],POs[status],$GY245,POs[f_ent],HE$1)</f>
        <v>0</v>
      </c>
      <c r="HF245" s="15">
        <f>SUMIFS(POs[saldo],POs[cve_prod],DIM_BILL[[#This Row],[CODIGO]],POs[status],$GY245,POs[Semana],WEEKNUM(HF$1))</f>
        <v>0</v>
      </c>
      <c r="HG245" s="15">
        <f>SUMIFS(POs[saldo],POs[cve_prod],DIM_BILL[[#This Row],[CODIGO]],POs[status],$GY245,POs[Semana],WEEKNUM(HG$1))</f>
        <v>0</v>
      </c>
      <c r="HH245" s="15">
        <f>SUMIFS(POs[saldo],POs[cve_prod],DIM_BILL[[#This Row],[CODIGO]],POs[status],$GY245,POs[Semana],WEEKNUM(HH$1))</f>
        <v>0</v>
      </c>
      <c r="HI245" s="15">
        <f>SUMIFS(POs[saldo],POs[cve_prod],DIM_BILL[[#This Row],[CODIGO]],POs[status],$GY245,POs[Semana],WEEKNUM(HI$1))</f>
        <v>0</v>
      </c>
      <c r="HJ245" s="15">
        <f>SUMIFS(POs[saldo],POs[cve_prod],DIM_BILL[[#This Row],[CODIGO]],POs[status],$GY245,POs[Semana],WEEKNUM(HJ$1))</f>
        <v>0</v>
      </c>
      <c r="HK245" s="15">
        <f>SUMIFS(POs[saldo],POs[cve_prod],DIM_BILL[[#This Row],[CODIGO]],POs[status],$GY245,POs[Semana],WEEKNUM(HK$1))</f>
        <v>0</v>
      </c>
      <c r="HL245" s="15">
        <f>SUMIFS(POs[saldo],POs[cve_prod],DIM_BILL[[#This Row],[CODIGO]],POs[status],$GY245,POs[Semana],WEEKNUM(HL$1))</f>
        <v>0</v>
      </c>
      <c r="HM245" s="15">
        <f>SUMIFS(POs[saldo],POs[cve_prod],DIM_BILL[[#This Row],[CODIGO]],POs[status],$GY245,POs[Semana],WEEKNUM(HM$1))</f>
        <v>0</v>
      </c>
      <c r="HN245" s="15">
        <f>SUMIFS(POs[saldo],POs[cve_prod],DIM_BILL[[#This Row],[CODIGO]],POs[status],$GY245,POs[Semana],WEEKNUM(HN$1))</f>
        <v>0</v>
      </c>
      <c r="HO245" s="15">
        <f>SUMIFS(POs[saldo],POs[cve_prod],DIM_BILL[[#This Row],[CODIGO]],POs[status],$GY245,POs[Semana],WEEKNUM(HO$1))</f>
        <v>0</v>
      </c>
      <c r="HP245" s="15">
        <f>SUMIFS(POs[saldo],POs[cve_prod],DIM_BILL[[#This Row],[CODIGO]],POs[status],$GY245,POs[Semana],WEEKNUM(HP$1))</f>
        <v>0</v>
      </c>
      <c r="HQ245" s="15">
        <f>SUMIFS(POs[saldo],POs[cve_prod],DIM_BILL[[#This Row],[CODIGO]],POs[status],$GY245,POs[Semana],WEEKNUM(HQ$1))</f>
        <v>0</v>
      </c>
      <c r="HR245" s="15">
        <f>SUMIFS(POs[saldo],POs[cve_prod],DIM_BILL[[#This Row],[CODIGO]],POs[status],$GY245,POs[Semana],WEEKNUM(HR$1))</f>
        <v>0</v>
      </c>
      <c r="HS245" s="15">
        <f>SUMIFS(POs[saldo],POs[cve_prod],DIM_BILL[[#This Row],[CODIGO]],POs[status],$GY245,POs[Semana],WEEKNUM(HS$1))</f>
        <v>0</v>
      </c>
      <c r="HT245" s="15">
        <f>SUMIFS(POs[saldo],POs[cve_prod],DIM_BILL[[#This Row],[CODIGO]],POs[status],$GY245,POs[Semana],WEEKNUM(HT$1))</f>
        <v>0</v>
      </c>
      <c r="HU245" s="22"/>
      <c r="HV245" s="25"/>
      <c r="HW245" t="str">
        <f>DIM_BILL[[#This Row],[Tipo]]</f>
        <v>MATERIAL DE EMPAQUE</v>
      </c>
    </row>
    <row r="246" spans="1:231" x14ac:dyDescent="0.3">
      <c r="A246" s="17" t="s">
        <v>1038</v>
      </c>
      <c r="CT246">
        <v>1.8354599999999999E-2</v>
      </c>
      <c r="GR246" s="17" t="s">
        <v>1039</v>
      </c>
      <c r="GS246" s="17">
        <v>3</v>
      </c>
      <c r="GT246" s="17" t="s">
        <v>1804</v>
      </c>
      <c r="GU246" s="17" t="s">
        <v>1800</v>
      </c>
      <c r="GV246" s="17">
        <f>SUMIF(FACT_A1[cve_prod],DIM_BILL[[#This Row],[CODIGO]],FACT_A1[Existencia])</f>
        <v>0</v>
      </c>
      <c r="GW246" s="18">
        <f>SUMIF(FACT_A2[cve_prod],DIM_BILL[[#This Row],[CODIGO]],FACT_A2[Existencia])</f>
        <v>0</v>
      </c>
      <c r="GX246" s="17"/>
      <c r="GY246" s="16" t="s">
        <v>2221</v>
      </c>
      <c r="GZ246" s="24">
        <f>SUMPRODUCT($B246:$GQ246,INDEX(PLAN_PRODUCCION!$B$4:$GQ$24,COLUMN()-COLUMN($GZ$1)+1,0))</f>
        <v>94.067324999999997</v>
      </c>
      <c r="HA246" s="24">
        <f>SUMPRODUCT($B246:$GQ246,INDEX(PLAN_PRODUCCION!$B$4:$GQ$24,COLUMN()-COLUMN($GZ$1)+1,0))</f>
        <v>0</v>
      </c>
      <c r="HB246" s="24">
        <f>SUMPRODUCT($B246:$GQ246,INDEX(PLAN_PRODUCCION!$B$4:$GQ$24,COLUMN()-COLUMN($GZ$1)+1,0))</f>
        <v>0</v>
      </c>
      <c r="HC246" s="24">
        <f>SUMPRODUCT($B246:$GQ246,INDEX(PLAN_PRODUCCION!$B$4:$GQ$24,COLUMN()-COLUMN($GZ$1)+1,0))</f>
        <v>0</v>
      </c>
      <c r="HD246" s="24">
        <f>SUMPRODUCT($B246:$GQ246,INDEX(PLAN_PRODUCCION!$B$4:$GQ$24,COLUMN()-COLUMN($GZ$1)+1,0))</f>
        <v>0</v>
      </c>
      <c r="HE246" s="24">
        <f>SUMPRODUCT($B246:$GQ246,INDEX(PLAN_PRODUCCION!$B$4:$GQ$24,COLUMN()-COLUMN($GZ$1)+1,0))</f>
        <v>0</v>
      </c>
      <c r="HF246" s="24">
        <f>SUMPRODUCT($B246:$GQ246,INDEX(PLAN_PRODUCCION!$B$4:$GQ$24,COLUMN()-COLUMN($GZ$1)+1,0))</f>
        <v>0</v>
      </c>
      <c r="HG246" s="24">
        <f>SUMPRODUCT($B246:$GQ246,INDEX(PLAN_PRODUCCION!$B$4:$GQ$24,COLUMN()-COLUMN($GZ$1)+1,0))</f>
        <v>0</v>
      </c>
      <c r="HH246" s="24">
        <f>SUMPRODUCT($B246:$GQ246,INDEX(PLAN_PRODUCCION!$B$4:$GQ$24,COLUMN()-COLUMN($GZ$1)+1,0))</f>
        <v>0</v>
      </c>
      <c r="HI246" s="24">
        <f>SUMPRODUCT($B246:$GQ246,INDEX(PLAN_PRODUCCION!$B$4:$GQ$24,COLUMN()-COLUMN($GZ$1)+1,0))</f>
        <v>0</v>
      </c>
      <c r="HJ246" s="24">
        <f>SUMPRODUCT($B246:$GQ246,INDEX(PLAN_PRODUCCION!$B$4:$GQ$24,COLUMN()-COLUMN($GZ$1)+1,0))</f>
        <v>0</v>
      </c>
      <c r="HK246" s="24">
        <f>SUMPRODUCT($B246:$GQ246,INDEX(PLAN_PRODUCCION!$B$4:$GQ$24,COLUMN()-COLUMN($GZ$1)+1,0))</f>
        <v>0</v>
      </c>
      <c r="HL246" s="24">
        <f>SUMPRODUCT($B246:$GQ246,INDEX(PLAN_PRODUCCION!$B$4:$GQ$24,COLUMN()-COLUMN($GZ$1)+1,0))</f>
        <v>0</v>
      </c>
      <c r="HM246" s="24">
        <f>SUMPRODUCT($B246:$GQ246,INDEX(PLAN_PRODUCCION!$B$4:$GQ$24,COLUMN()-COLUMN($GZ$1)+1,0))</f>
        <v>0</v>
      </c>
      <c r="HN246" s="24">
        <f>SUMPRODUCT($B246:$GQ246,INDEX(PLAN_PRODUCCION!$B$4:$GQ$24,COLUMN()-COLUMN($GZ$1)+1,0))</f>
        <v>0</v>
      </c>
      <c r="HO246" s="24">
        <f>SUMPRODUCT($B246:$GQ246,INDEX(PLAN_PRODUCCION!$B$4:$GQ$24,COLUMN()-COLUMN($GZ$1)+1,0))</f>
        <v>0</v>
      </c>
      <c r="HP246" s="24">
        <f>SUMPRODUCT($B246:$GQ246,INDEX(PLAN_PRODUCCION!$B$4:$GQ$24,COLUMN()-COLUMN($GZ$1)+1,0))</f>
        <v>0</v>
      </c>
      <c r="HQ246" s="24">
        <f>SUMPRODUCT($B246:$GQ246,INDEX(PLAN_PRODUCCION!$B$4:$GQ$24,COLUMN()-COLUMN($GZ$1)+1,0))</f>
        <v>0</v>
      </c>
      <c r="HR246" s="24">
        <f>SUMPRODUCT($B246:$GQ246,INDEX(PLAN_PRODUCCION!$B$4:$GQ$24,COLUMN()-COLUMN($GZ$1)+1,0))</f>
        <v>0</v>
      </c>
      <c r="HS246" s="24">
        <f>SUMPRODUCT($B246:$GQ246,INDEX(PLAN_PRODUCCION!$B$4:$GQ$24,COLUMN()-COLUMN($GZ$1)+1,0))</f>
        <v>0</v>
      </c>
      <c r="HT246" s="24">
        <f>SUMPRODUCT($B246:$GQ246,INDEX(PLAN_PRODUCCION!$B$4:$GQ$24,COLUMN()-COLUMN($GZ$1)+1,0))</f>
        <v>0</v>
      </c>
      <c r="HU246" s="22"/>
      <c r="HV246" s="25"/>
      <c r="HW246" t="str">
        <f>DIM_BILL[[#This Row],[Tipo]]</f>
        <v>MATERIAL DE EMPAQUE</v>
      </c>
    </row>
    <row r="247" spans="1:231" x14ac:dyDescent="0.3">
      <c r="A247" s="18" t="s">
        <v>1038</v>
      </c>
      <c r="CT247">
        <v>1.8354599999999999E-2</v>
      </c>
      <c r="GR247" s="18" t="s">
        <v>1039</v>
      </c>
      <c r="GS247" s="18">
        <v>3</v>
      </c>
      <c r="GT247" s="18" t="s">
        <v>1804</v>
      </c>
      <c r="GU247" s="18" t="s">
        <v>1800</v>
      </c>
      <c r="GV247" s="18">
        <f>SUMIF(FACT_A1[cve_prod],DIM_BILL[[#This Row],[CODIGO]],FACT_A1[Existencia])</f>
        <v>0</v>
      </c>
      <c r="GW247" s="18">
        <f>SUMIF(FACT_A2[cve_prod],DIM_BILL[[#This Row],[CODIGO]],FACT_A2[Existencia])</f>
        <v>0</v>
      </c>
      <c r="GX247" s="18"/>
      <c r="GY247" s="16" t="s">
        <v>2222</v>
      </c>
      <c r="GZ247" s="26">
        <f t="shared" ref="GZ247" si="1763">GV247+GW247+GX247+GZ245-GZ246</f>
        <v>-94.067324999999997</v>
      </c>
      <c r="HA247" s="26">
        <f t="shared" ref="HA247" si="1764">GZ247+HA245-HA246</f>
        <v>-94.067324999999997</v>
      </c>
      <c r="HB247" s="26">
        <f t="shared" ref="HB247" si="1765">HA247+HB245-HB246</f>
        <v>-94.067324999999997</v>
      </c>
      <c r="HC247" s="26">
        <f t="shared" ref="HC247" si="1766">HB247+HC245-HC246</f>
        <v>-94.067324999999997</v>
      </c>
      <c r="HD247" s="26">
        <f t="shared" ref="HD247" si="1767">HC247+HD245-HD246</f>
        <v>-94.067324999999997</v>
      </c>
      <c r="HE247" s="26">
        <f t="shared" ref="HE247" si="1768">HD247+HE245-HE246</f>
        <v>-94.067324999999997</v>
      </c>
      <c r="HF247" s="26">
        <f t="shared" ref="HF247" si="1769">HE247+HF245-HF246</f>
        <v>-94.067324999999997</v>
      </c>
      <c r="HG247" s="26">
        <f t="shared" ref="HG247" si="1770">HF247+HG245-HG246</f>
        <v>-94.067324999999997</v>
      </c>
      <c r="HH247" s="26">
        <f t="shared" ref="HH247" si="1771">HG247+HH245-HH246</f>
        <v>-94.067324999999997</v>
      </c>
      <c r="HI247" s="26">
        <f t="shared" ref="HI247" si="1772">HH247+HI245-HI246</f>
        <v>-94.067324999999997</v>
      </c>
      <c r="HJ247" s="26">
        <f t="shared" ref="HJ247" si="1773">HI247+HJ245-HJ246</f>
        <v>-94.067324999999997</v>
      </c>
      <c r="HK247" s="26">
        <f t="shared" ref="HK247" si="1774">HJ247+HK245-HK246</f>
        <v>-94.067324999999997</v>
      </c>
      <c r="HL247" s="26">
        <f t="shared" ref="HL247" si="1775">HK247+HL245-HL246</f>
        <v>-94.067324999999997</v>
      </c>
      <c r="HM247" s="26">
        <f t="shared" ref="HM247" si="1776">HL247+HM245-HM246</f>
        <v>-94.067324999999997</v>
      </c>
      <c r="HN247" s="26">
        <f t="shared" ref="HN247" si="1777">HM247+HN245-HN246</f>
        <v>-94.067324999999997</v>
      </c>
      <c r="HO247" s="26">
        <f t="shared" ref="HO247" si="1778">HN247+HO245-HO246</f>
        <v>-94.067324999999997</v>
      </c>
      <c r="HP247" s="26">
        <f t="shared" ref="HP247" si="1779">HO247+HP245-HP246</f>
        <v>-94.067324999999997</v>
      </c>
      <c r="HQ247" s="26">
        <f t="shared" ref="HQ247" si="1780">HP247+HQ245-HQ246</f>
        <v>-94.067324999999997</v>
      </c>
      <c r="HR247" s="26">
        <f t="shared" ref="HR247" si="1781">HQ247+HR245-HR246</f>
        <v>-94.067324999999997</v>
      </c>
      <c r="HS247" s="26">
        <f t="shared" ref="HS247" si="1782">HR247+HS245-HS246</f>
        <v>-94.067324999999997</v>
      </c>
      <c r="HT247" s="26">
        <f t="shared" ref="HT247" si="1783">HS247+HT245-HT246</f>
        <v>-94.067324999999997</v>
      </c>
      <c r="HU247" s="22">
        <f t="shared" ref="HU247" si="1784">COUNTIF(GZ247:HT247,"&lt;0")</f>
        <v>21</v>
      </c>
      <c r="HV247" s="25"/>
      <c r="HW247" t="str">
        <f>DIM_BILL[[#This Row],[Tipo]]</f>
        <v>MATERIAL DE EMPAQUE</v>
      </c>
    </row>
    <row r="248" spans="1:231" x14ac:dyDescent="0.3">
      <c r="A248" s="17" t="s">
        <v>885</v>
      </c>
      <c r="BY248">
        <v>1.0536000000000001</v>
      </c>
      <c r="GR248" s="17" t="s">
        <v>886</v>
      </c>
      <c r="GS248" s="17">
        <v>3</v>
      </c>
      <c r="GT248" s="17" t="s">
        <v>1813</v>
      </c>
      <c r="GU248" s="17" t="s">
        <v>1800</v>
      </c>
      <c r="GV248" s="17">
        <f>SUMIF(FACT_A1[cve_prod],DIM_BILL[[#This Row],[CODIGO]],FACT_A1[Existencia])</f>
        <v>0</v>
      </c>
      <c r="GW248" s="18">
        <f>SUMIF(FACT_A2[cve_prod],DIM_BILL[[#This Row],[CODIGO]],FACT_A2[Existencia])</f>
        <v>10770</v>
      </c>
      <c r="GX248" s="17"/>
      <c r="GY248" s="16" t="s">
        <v>2220</v>
      </c>
      <c r="GZ248" s="15">
        <f>SUMIFS(POs[saldo],POs[cve_prod],DIM_BILL[[#This Row],[CODIGO]],POs[status],$GY248,POs[f_ent],GZ$1)</f>
        <v>0</v>
      </c>
      <c r="HA248" s="15">
        <f>SUMIFS(POs[saldo],POs[cve_prod],DIM_BILL[[#This Row],[CODIGO]],POs[status],$GY248,POs[f_ent],HA$1)</f>
        <v>0</v>
      </c>
      <c r="HB248" s="15">
        <f>SUMIFS(POs[saldo],POs[cve_prod],DIM_BILL[[#This Row],[CODIGO]],POs[status],$GY248,POs[f_ent],HB$1)</f>
        <v>0</v>
      </c>
      <c r="HC248" s="15">
        <f>SUMIFS(POs[saldo],POs[cve_prod],DIM_BILL[[#This Row],[CODIGO]],POs[status],$GY248,POs[f_ent],HC$1)</f>
        <v>0</v>
      </c>
      <c r="HD248" s="15">
        <f>SUMIFS(POs[saldo],POs[cve_prod],DIM_BILL[[#This Row],[CODIGO]],POs[status],$GY248,POs[f_ent],HD$1)</f>
        <v>0</v>
      </c>
      <c r="HE248" s="15">
        <f>SUMIFS(POs[saldo],POs[cve_prod],DIM_BILL[[#This Row],[CODIGO]],POs[status],$GY248,POs[f_ent],HE$1)</f>
        <v>0</v>
      </c>
      <c r="HF248" s="15">
        <f>SUMIFS(POs[saldo],POs[cve_prod],DIM_BILL[[#This Row],[CODIGO]],POs[status],$GY248,POs[Semana],WEEKNUM(HF$1))</f>
        <v>0</v>
      </c>
      <c r="HG248" s="15">
        <f>SUMIFS(POs[saldo],POs[cve_prod],DIM_BILL[[#This Row],[CODIGO]],POs[status],$GY248,POs[Semana],WEEKNUM(HG$1))</f>
        <v>0</v>
      </c>
      <c r="HH248" s="15">
        <f>SUMIFS(POs[saldo],POs[cve_prod],DIM_BILL[[#This Row],[CODIGO]],POs[status],$GY248,POs[Semana],WEEKNUM(HH$1))</f>
        <v>0</v>
      </c>
      <c r="HI248" s="15">
        <f>SUMIFS(POs[saldo],POs[cve_prod],DIM_BILL[[#This Row],[CODIGO]],POs[status],$GY248,POs[Semana],WEEKNUM(HI$1))</f>
        <v>0</v>
      </c>
      <c r="HJ248" s="15">
        <f>SUMIFS(POs[saldo],POs[cve_prod],DIM_BILL[[#This Row],[CODIGO]],POs[status],$GY248,POs[Semana],WEEKNUM(HJ$1))</f>
        <v>0</v>
      </c>
      <c r="HK248" s="15">
        <f>SUMIFS(POs[saldo],POs[cve_prod],DIM_BILL[[#This Row],[CODIGO]],POs[status],$GY248,POs[Semana],WEEKNUM(HK$1))</f>
        <v>0</v>
      </c>
      <c r="HL248" s="15">
        <f>SUMIFS(POs[saldo],POs[cve_prod],DIM_BILL[[#This Row],[CODIGO]],POs[status],$GY248,POs[Semana],WEEKNUM(HL$1))</f>
        <v>0</v>
      </c>
      <c r="HM248" s="15">
        <f>SUMIFS(POs[saldo],POs[cve_prod],DIM_BILL[[#This Row],[CODIGO]],POs[status],$GY248,POs[Semana],WEEKNUM(HM$1))</f>
        <v>0</v>
      </c>
      <c r="HN248" s="15">
        <f>SUMIFS(POs[saldo],POs[cve_prod],DIM_BILL[[#This Row],[CODIGO]],POs[status],$GY248,POs[Semana],WEEKNUM(HN$1))</f>
        <v>0</v>
      </c>
      <c r="HO248" s="15">
        <f>SUMIFS(POs[saldo],POs[cve_prod],DIM_BILL[[#This Row],[CODIGO]],POs[status],$GY248,POs[Semana],WEEKNUM(HO$1))</f>
        <v>0</v>
      </c>
      <c r="HP248" s="15">
        <f>SUMIFS(POs[saldo],POs[cve_prod],DIM_BILL[[#This Row],[CODIGO]],POs[status],$GY248,POs[Semana],WEEKNUM(HP$1))</f>
        <v>0</v>
      </c>
      <c r="HQ248" s="15">
        <f>SUMIFS(POs[saldo],POs[cve_prod],DIM_BILL[[#This Row],[CODIGO]],POs[status],$GY248,POs[Semana],WEEKNUM(HQ$1))</f>
        <v>0</v>
      </c>
      <c r="HR248" s="15">
        <f>SUMIFS(POs[saldo],POs[cve_prod],DIM_BILL[[#This Row],[CODIGO]],POs[status],$GY248,POs[Semana],WEEKNUM(HR$1))</f>
        <v>0</v>
      </c>
      <c r="HS248" s="15">
        <f>SUMIFS(POs[saldo],POs[cve_prod],DIM_BILL[[#This Row],[CODIGO]],POs[status],$GY248,POs[Semana],WEEKNUM(HS$1))</f>
        <v>0</v>
      </c>
      <c r="HT248" s="15">
        <f>SUMIFS(POs[saldo],POs[cve_prod],DIM_BILL[[#This Row],[CODIGO]],POs[status],$GY248,POs[Semana],WEEKNUM(HT$1))</f>
        <v>0</v>
      </c>
      <c r="HU248" s="22"/>
      <c r="HV248" s="25"/>
      <c r="HW248" t="str">
        <f>DIM_BILL[[#This Row],[Tipo]]</f>
        <v>MATERIAL DE EMPAQUE</v>
      </c>
    </row>
    <row r="249" spans="1:231" x14ac:dyDescent="0.3">
      <c r="A249" s="17" t="s">
        <v>885</v>
      </c>
      <c r="BY249">
        <v>1.0536000000000001</v>
      </c>
      <c r="GR249" s="17" t="s">
        <v>886</v>
      </c>
      <c r="GS249" s="17">
        <v>3</v>
      </c>
      <c r="GT249" s="17" t="s">
        <v>1813</v>
      </c>
      <c r="GU249" s="17" t="s">
        <v>1800</v>
      </c>
      <c r="GV249" s="17">
        <f>SUMIF(FACT_A1[cve_prod],DIM_BILL[[#This Row],[CODIGO]],FACT_A1[Existencia])</f>
        <v>0</v>
      </c>
      <c r="GW249" s="18">
        <f>SUMIF(FACT_A2[cve_prod],DIM_BILL[[#This Row],[CODIGO]],FACT_A2[Existencia])</f>
        <v>10770</v>
      </c>
      <c r="GX249" s="17"/>
      <c r="GY249" s="16" t="s">
        <v>2221</v>
      </c>
      <c r="GZ249" s="24">
        <f>SUMPRODUCT($B249:$GQ249,INDEX(PLAN_PRODUCCION!$B$4:$GQ$24,COLUMN()-COLUMN($GZ$1)+1,0))</f>
        <v>7902.0000000000009</v>
      </c>
      <c r="HA249" s="24">
        <f>SUMPRODUCT($B249:$GQ249,INDEX(PLAN_PRODUCCION!$B$4:$GQ$24,COLUMN()-COLUMN($GZ$1)+1,0))</f>
        <v>0</v>
      </c>
      <c r="HB249" s="24">
        <f>SUMPRODUCT($B249:$GQ249,INDEX(PLAN_PRODUCCION!$B$4:$GQ$24,COLUMN()-COLUMN($GZ$1)+1,0))</f>
        <v>0</v>
      </c>
      <c r="HC249" s="24">
        <f>SUMPRODUCT($B249:$GQ249,INDEX(PLAN_PRODUCCION!$B$4:$GQ$24,COLUMN()-COLUMN($GZ$1)+1,0))</f>
        <v>0</v>
      </c>
      <c r="HD249" s="24">
        <f>SUMPRODUCT($B249:$GQ249,INDEX(PLAN_PRODUCCION!$B$4:$GQ$24,COLUMN()-COLUMN($GZ$1)+1,0))</f>
        <v>0</v>
      </c>
      <c r="HE249" s="24">
        <f>SUMPRODUCT($B249:$GQ249,INDEX(PLAN_PRODUCCION!$B$4:$GQ$24,COLUMN()-COLUMN($GZ$1)+1,0))</f>
        <v>0</v>
      </c>
      <c r="HF249" s="24">
        <f>SUMPRODUCT($B249:$GQ249,INDEX(PLAN_PRODUCCION!$B$4:$GQ$24,COLUMN()-COLUMN($GZ$1)+1,0))</f>
        <v>0</v>
      </c>
      <c r="HG249" s="24">
        <f>SUMPRODUCT($B249:$GQ249,INDEX(PLAN_PRODUCCION!$B$4:$GQ$24,COLUMN()-COLUMN($GZ$1)+1,0))</f>
        <v>0</v>
      </c>
      <c r="HH249" s="24">
        <f>SUMPRODUCT($B249:$GQ249,INDEX(PLAN_PRODUCCION!$B$4:$GQ$24,COLUMN()-COLUMN($GZ$1)+1,0))</f>
        <v>0</v>
      </c>
      <c r="HI249" s="24">
        <f>SUMPRODUCT($B249:$GQ249,INDEX(PLAN_PRODUCCION!$B$4:$GQ$24,COLUMN()-COLUMN($GZ$1)+1,0))</f>
        <v>0</v>
      </c>
      <c r="HJ249" s="24">
        <f>SUMPRODUCT($B249:$GQ249,INDEX(PLAN_PRODUCCION!$B$4:$GQ$24,COLUMN()-COLUMN($GZ$1)+1,0))</f>
        <v>0</v>
      </c>
      <c r="HK249" s="24">
        <f>SUMPRODUCT($B249:$GQ249,INDEX(PLAN_PRODUCCION!$B$4:$GQ$24,COLUMN()-COLUMN($GZ$1)+1,0))</f>
        <v>0</v>
      </c>
      <c r="HL249" s="24">
        <f>SUMPRODUCT($B249:$GQ249,INDEX(PLAN_PRODUCCION!$B$4:$GQ$24,COLUMN()-COLUMN($GZ$1)+1,0))</f>
        <v>0</v>
      </c>
      <c r="HM249" s="24">
        <f>SUMPRODUCT($B249:$GQ249,INDEX(PLAN_PRODUCCION!$B$4:$GQ$24,COLUMN()-COLUMN($GZ$1)+1,0))</f>
        <v>0</v>
      </c>
      <c r="HN249" s="24">
        <f>SUMPRODUCT($B249:$GQ249,INDEX(PLAN_PRODUCCION!$B$4:$GQ$24,COLUMN()-COLUMN($GZ$1)+1,0))</f>
        <v>0</v>
      </c>
      <c r="HO249" s="24">
        <f>SUMPRODUCT($B249:$GQ249,INDEX(PLAN_PRODUCCION!$B$4:$GQ$24,COLUMN()-COLUMN($GZ$1)+1,0))</f>
        <v>0</v>
      </c>
      <c r="HP249" s="24">
        <f>SUMPRODUCT($B249:$GQ249,INDEX(PLAN_PRODUCCION!$B$4:$GQ$24,COLUMN()-COLUMN($GZ$1)+1,0))</f>
        <v>0</v>
      </c>
      <c r="HQ249" s="24">
        <f>SUMPRODUCT($B249:$GQ249,INDEX(PLAN_PRODUCCION!$B$4:$GQ$24,COLUMN()-COLUMN($GZ$1)+1,0))</f>
        <v>0</v>
      </c>
      <c r="HR249" s="24">
        <f>SUMPRODUCT($B249:$GQ249,INDEX(PLAN_PRODUCCION!$B$4:$GQ$24,COLUMN()-COLUMN($GZ$1)+1,0))</f>
        <v>0</v>
      </c>
      <c r="HS249" s="24">
        <f>SUMPRODUCT($B249:$GQ249,INDEX(PLAN_PRODUCCION!$B$4:$GQ$24,COLUMN()-COLUMN($GZ$1)+1,0))</f>
        <v>0</v>
      </c>
      <c r="HT249" s="24">
        <f>SUMPRODUCT($B249:$GQ249,INDEX(PLAN_PRODUCCION!$B$4:$GQ$24,COLUMN()-COLUMN($GZ$1)+1,0))</f>
        <v>0</v>
      </c>
      <c r="HU249" s="22"/>
      <c r="HV249" s="25"/>
      <c r="HW249" t="str">
        <f>DIM_BILL[[#This Row],[Tipo]]</f>
        <v>MATERIAL DE EMPAQUE</v>
      </c>
    </row>
    <row r="250" spans="1:231" x14ac:dyDescent="0.3">
      <c r="A250" s="18" t="s">
        <v>885</v>
      </c>
      <c r="BY250">
        <v>1.0536000000000001</v>
      </c>
      <c r="GR250" s="18" t="s">
        <v>886</v>
      </c>
      <c r="GS250" s="18">
        <v>3</v>
      </c>
      <c r="GT250" s="18" t="s">
        <v>1813</v>
      </c>
      <c r="GU250" s="18" t="s">
        <v>1800</v>
      </c>
      <c r="GV250" s="18">
        <f>SUMIF(FACT_A1[cve_prod],DIM_BILL[[#This Row],[CODIGO]],FACT_A1[Existencia])</f>
        <v>0</v>
      </c>
      <c r="GW250" s="18">
        <f>SUMIF(FACT_A2[cve_prod],DIM_BILL[[#This Row],[CODIGO]],FACT_A2[Existencia])</f>
        <v>10770</v>
      </c>
      <c r="GX250" s="18"/>
      <c r="GY250" s="16" t="s">
        <v>2222</v>
      </c>
      <c r="GZ250" s="26">
        <f t="shared" ref="GZ250" si="1785">GV250+GW250+GX250+GZ248-GZ249</f>
        <v>2867.9999999999991</v>
      </c>
      <c r="HA250" s="26">
        <f t="shared" ref="HA250" si="1786">GZ250+HA248-HA249</f>
        <v>2867.9999999999991</v>
      </c>
      <c r="HB250" s="26">
        <f t="shared" ref="HB250" si="1787">HA250+HB248-HB249</f>
        <v>2867.9999999999991</v>
      </c>
      <c r="HC250" s="26">
        <f t="shared" ref="HC250" si="1788">HB250+HC248-HC249</f>
        <v>2867.9999999999991</v>
      </c>
      <c r="HD250" s="26">
        <f t="shared" ref="HD250" si="1789">HC250+HD248-HD249</f>
        <v>2867.9999999999991</v>
      </c>
      <c r="HE250" s="26">
        <f t="shared" ref="HE250" si="1790">HD250+HE248-HE249</f>
        <v>2867.9999999999991</v>
      </c>
      <c r="HF250" s="26">
        <f t="shared" ref="HF250" si="1791">HE250+HF248-HF249</f>
        <v>2867.9999999999991</v>
      </c>
      <c r="HG250" s="26">
        <f t="shared" ref="HG250" si="1792">HF250+HG248-HG249</f>
        <v>2867.9999999999991</v>
      </c>
      <c r="HH250" s="26">
        <f t="shared" ref="HH250" si="1793">HG250+HH248-HH249</f>
        <v>2867.9999999999991</v>
      </c>
      <c r="HI250" s="26">
        <f t="shared" ref="HI250" si="1794">HH250+HI248-HI249</f>
        <v>2867.9999999999991</v>
      </c>
      <c r="HJ250" s="26">
        <f t="shared" ref="HJ250" si="1795">HI250+HJ248-HJ249</f>
        <v>2867.9999999999991</v>
      </c>
      <c r="HK250" s="26">
        <f t="shared" ref="HK250" si="1796">HJ250+HK248-HK249</f>
        <v>2867.9999999999991</v>
      </c>
      <c r="HL250" s="26">
        <f t="shared" ref="HL250" si="1797">HK250+HL248-HL249</f>
        <v>2867.9999999999991</v>
      </c>
      <c r="HM250" s="26">
        <f t="shared" ref="HM250" si="1798">HL250+HM248-HM249</f>
        <v>2867.9999999999991</v>
      </c>
      <c r="HN250" s="26">
        <f t="shared" ref="HN250" si="1799">HM250+HN248-HN249</f>
        <v>2867.9999999999991</v>
      </c>
      <c r="HO250" s="26">
        <f t="shared" ref="HO250" si="1800">HN250+HO248-HO249</f>
        <v>2867.9999999999991</v>
      </c>
      <c r="HP250" s="26">
        <f t="shared" ref="HP250" si="1801">HO250+HP248-HP249</f>
        <v>2867.9999999999991</v>
      </c>
      <c r="HQ250" s="26">
        <f t="shared" ref="HQ250" si="1802">HP250+HQ248-HQ249</f>
        <v>2867.9999999999991</v>
      </c>
      <c r="HR250" s="26">
        <f t="shared" ref="HR250" si="1803">HQ250+HR248-HR249</f>
        <v>2867.9999999999991</v>
      </c>
      <c r="HS250" s="26">
        <f t="shared" ref="HS250" si="1804">HR250+HS248-HS249</f>
        <v>2867.9999999999991</v>
      </c>
      <c r="HT250" s="26">
        <f t="shared" ref="HT250" si="1805">HS250+HT248-HT249</f>
        <v>2867.9999999999991</v>
      </c>
      <c r="HU250" s="22">
        <f t="shared" ref="HU250" si="1806">COUNTIF(GZ250:HT250,"&lt;0")</f>
        <v>0</v>
      </c>
      <c r="HV250" s="25"/>
      <c r="HW250" t="str">
        <f>DIM_BILL[[#This Row],[Tipo]]</f>
        <v>MATERIAL DE EMPAQUE</v>
      </c>
    </row>
    <row r="251" spans="1:231" x14ac:dyDescent="0.3">
      <c r="A251" s="17" t="s">
        <v>385</v>
      </c>
      <c r="AA251">
        <v>1.05</v>
      </c>
      <c r="GR251" s="17" t="s">
        <v>386</v>
      </c>
      <c r="GS251" s="17">
        <v>5</v>
      </c>
      <c r="GT251" s="17" t="s">
        <v>1812</v>
      </c>
      <c r="GU251" s="17" t="s">
        <v>1800</v>
      </c>
      <c r="GV251" s="17">
        <f>SUMIF(FACT_A1[cve_prod],DIM_BILL[[#This Row],[CODIGO]],FACT_A1[Existencia])</f>
        <v>0</v>
      </c>
      <c r="GW251" s="18">
        <f>SUMIF(FACT_A2[cve_prod],DIM_BILL[[#This Row],[CODIGO]],FACT_A2[Existencia])</f>
        <v>6244</v>
      </c>
      <c r="GX251" s="17"/>
      <c r="GY251" s="16" t="s">
        <v>2220</v>
      </c>
      <c r="GZ251" s="15">
        <f>SUMIFS(POs[saldo],POs[cve_prod],DIM_BILL[[#This Row],[CODIGO]],POs[status],$GY251,POs[f_ent],GZ$1)</f>
        <v>0</v>
      </c>
      <c r="HA251" s="15">
        <f>SUMIFS(POs[saldo],POs[cve_prod],DIM_BILL[[#This Row],[CODIGO]],POs[status],$GY251,POs[f_ent],HA$1)</f>
        <v>0</v>
      </c>
      <c r="HB251" s="15">
        <f>SUMIFS(POs[saldo],POs[cve_prod],DIM_BILL[[#This Row],[CODIGO]],POs[status],$GY251,POs[f_ent],HB$1)</f>
        <v>0</v>
      </c>
      <c r="HC251" s="15">
        <f>SUMIFS(POs[saldo],POs[cve_prod],DIM_BILL[[#This Row],[CODIGO]],POs[status],$GY251,POs[f_ent],HC$1)</f>
        <v>0</v>
      </c>
      <c r="HD251" s="15">
        <f>SUMIFS(POs[saldo],POs[cve_prod],DIM_BILL[[#This Row],[CODIGO]],POs[status],$GY251,POs[f_ent],HD$1)</f>
        <v>0</v>
      </c>
      <c r="HE251" s="15">
        <f>SUMIFS(POs[saldo],POs[cve_prod],DIM_BILL[[#This Row],[CODIGO]],POs[status],$GY251,POs[f_ent],HE$1)</f>
        <v>0</v>
      </c>
      <c r="HF251" s="15">
        <f>SUMIFS(POs[saldo],POs[cve_prod],DIM_BILL[[#This Row],[CODIGO]],POs[status],$GY251,POs[Semana],WEEKNUM(HF$1))</f>
        <v>0</v>
      </c>
      <c r="HG251" s="15">
        <f>SUMIFS(POs[saldo],POs[cve_prod],DIM_BILL[[#This Row],[CODIGO]],POs[status],$GY251,POs[Semana],WEEKNUM(HG$1))</f>
        <v>0</v>
      </c>
      <c r="HH251" s="15">
        <f>SUMIFS(POs[saldo],POs[cve_prod],DIM_BILL[[#This Row],[CODIGO]],POs[status],$GY251,POs[Semana],WEEKNUM(HH$1))</f>
        <v>0</v>
      </c>
      <c r="HI251" s="15">
        <f>SUMIFS(POs[saldo],POs[cve_prod],DIM_BILL[[#This Row],[CODIGO]],POs[status],$GY251,POs[Semana],WEEKNUM(HI$1))</f>
        <v>0</v>
      </c>
      <c r="HJ251" s="15">
        <f>SUMIFS(POs[saldo],POs[cve_prod],DIM_BILL[[#This Row],[CODIGO]],POs[status],$GY251,POs[Semana],WEEKNUM(HJ$1))</f>
        <v>0</v>
      </c>
      <c r="HK251" s="15">
        <f>SUMIFS(POs[saldo],POs[cve_prod],DIM_BILL[[#This Row],[CODIGO]],POs[status],$GY251,POs[Semana],WEEKNUM(HK$1))</f>
        <v>0</v>
      </c>
      <c r="HL251" s="15">
        <f>SUMIFS(POs[saldo],POs[cve_prod],DIM_BILL[[#This Row],[CODIGO]],POs[status],$GY251,POs[Semana],WEEKNUM(HL$1))</f>
        <v>0</v>
      </c>
      <c r="HM251" s="15">
        <f>SUMIFS(POs[saldo],POs[cve_prod],DIM_BILL[[#This Row],[CODIGO]],POs[status],$GY251,POs[Semana],WEEKNUM(HM$1))</f>
        <v>0</v>
      </c>
      <c r="HN251" s="15">
        <f>SUMIFS(POs[saldo],POs[cve_prod],DIM_BILL[[#This Row],[CODIGO]],POs[status],$GY251,POs[Semana],WEEKNUM(HN$1))</f>
        <v>0</v>
      </c>
      <c r="HO251" s="15">
        <f>SUMIFS(POs[saldo],POs[cve_prod],DIM_BILL[[#This Row],[CODIGO]],POs[status],$GY251,POs[Semana],WEEKNUM(HO$1))</f>
        <v>0</v>
      </c>
      <c r="HP251" s="15">
        <f>SUMIFS(POs[saldo],POs[cve_prod],DIM_BILL[[#This Row],[CODIGO]],POs[status],$GY251,POs[Semana],WEEKNUM(HP$1))</f>
        <v>0</v>
      </c>
      <c r="HQ251" s="15">
        <f>SUMIFS(POs[saldo],POs[cve_prod],DIM_BILL[[#This Row],[CODIGO]],POs[status],$GY251,POs[Semana],WEEKNUM(HQ$1))</f>
        <v>0</v>
      </c>
      <c r="HR251" s="15">
        <f>SUMIFS(POs[saldo],POs[cve_prod],DIM_BILL[[#This Row],[CODIGO]],POs[status],$GY251,POs[Semana],WEEKNUM(HR$1))</f>
        <v>0</v>
      </c>
      <c r="HS251" s="15">
        <f>SUMIFS(POs[saldo],POs[cve_prod],DIM_BILL[[#This Row],[CODIGO]],POs[status],$GY251,POs[Semana],WEEKNUM(HS$1))</f>
        <v>0</v>
      </c>
      <c r="HT251" s="15">
        <f>SUMIFS(POs[saldo],POs[cve_prod],DIM_BILL[[#This Row],[CODIGO]],POs[status],$GY251,POs[Semana],WEEKNUM(HT$1))</f>
        <v>0</v>
      </c>
      <c r="HU251" s="22"/>
      <c r="HV251" s="25"/>
      <c r="HW251" t="str">
        <f>DIM_BILL[[#This Row],[Tipo]]</f>
        <v>MATERIAL DE EMPAQUE</v>
      </c>
    </row>
    <row r="252" spans="1:231" x14ac:dyDescent="0.3">
      <c r="A252" s="17" t="s">
        <v>385</v>
      </c>
      <c r="AA252">
        <v>1.05</v>
      </c>
      <c r="GR252" s="17" t="s">
        <v>386</v>
      </c>
      <c r="GS252" s="17">
        <v>5</v>
      </c>
      <c r="GT252" s="17" t="s">
        <v>1812</v>
      </c>
      <c r="GU252" s="17" t="s">
        <v>1800</v>
      </c>
      <c r="GV252" s="17">
        <f>SUMIF(FACT_A1[cve_prod],DIM_BILL[[#This Row],[CODIGO]],FACT_A1[Existencia])</f>
        <v>0</v>
      </c>
      <c r="GW252" s="18">
        <f>SUMIF(FACT_A2[cve_prod],DIM_BILL[[#This Row],[CODIGO]],FACT_A2[Existencia])</f>
        <v>6244</v>
      </c>
      <c r="GX252" s="17"/>
      <c r="GY252" s="16" t="s">
        <v>2221</v>
      </c>
      <c r="GZ252" s="24">
        <f>SUMPRODUCT($B252:$GQ252,INDEX(PLAN_PRODUCCION!$B$4:$GQ$24,COLUMN()-COLUMN($GZ$1)+1,0))</f>
        <v>0</v>
      </c>
      <c r="HA252" s="24">
        <f>SUMPRODUCT($B252:$GQ252,INDEX(PLAN_PRODUCCION!$B$4:$GQ$24,COLUMN()-COLUMN($GZ$1)+1,0))</f>
        <v>0</v>
      </c>
      <c r="HB252" s="24">
        <f>SUMPRODUCT($B252:$GQ252,INDEX(PLAN_PRODUCCION!$B$4:$GQ$24,COLUMN()-COLUMN($GZ$1)+1,0))</f>
        <v>0</v>
      </c>
      <c r="HC252" s="24">
        <f>SUMPRODUCT($B252:$GQ252,INDEX(PLAN_PRODUCCION!$B$4:$GQ$24,COLUMN()-COLUMN($GZ$1)+1,0))</f>
        <v>0</v>
      </c>
      <c r="HD252" s="24">
        <f>SUMPRODUCT($B252:$GQ252,INDEX(PLAN_PRODUCCION!$B$4:$GQ$24,COLUMN()-COLUMN($GZ$1)+1,0))</f>
        <v>0</v>
      </c>
      <c r="HE252" s="24">
        <f>SUMPRODUCT($B252:$GQ252,INDEX(PLAN_PRODUCCION!$B$4:$GQ$24,COLUMN()-COLUMN($GZ$1)+1,0))</f>
        <v>0</v>
      </c>
      <c r="HF252" s="24">
        <f>SUMPRODUCT($B252:$GQ252,INDEX(PLAN_PRODUCCION!$B$4:$GQ$24,COLUMN()-COLUMN($GZ$1)+1,0))</f>
        <v>0</v>
      </c>
      <c r="HG252" s="24">
        <f>SUMPRODUCT($B252:$GQ252,INDEX(PLAN_PRODUCCION!$B$4:$GQ$24,COLUMN()-COLUMN($GZ$1)+1,0))</f>
        <v>0</v>
      </c>
      <c r="HH252" s="24">
        <f>SUMPRODUCT($B252:$GQ252,INDEX(PLAN_PRODUCCION!$B$4:$GQ$24,COLUMN()-COLUMN($GZ$1)+1,0))</f>
        <v>0</v>
      </c>
      <c r="HI252" s="24">
        <f>SUMPRODUCT($B252:$GQ252,INDEX(PLAN_PRODUCCION!$B$4:$GQ$24,COLUMN()-COLUMN($GZ$1)+1,0))</f>
        <v>0</v>
      </c>
      <c r="HJ252" s="24">
        <f>SUMPRODUCT($B252:$GQ252,INDEX(PLAN_PRODUCCION!$B$4:$GQ$24,COLUMN()-COLUMN($GZ$1)+1,0))</f>
        <v>0</v>
      </c>
      <c r="HK252" s="24">
        <f>SUMPRODUCT($B252:$GQ252,INDEX(PLAN_PRODUCCION!$B$4:$GQ$24,COLUMN()-COLUMN($GZ$1)+1,0))</f>
        <v>0</v>
      </c>
      <c r="HL252" s="24">
        <f>SUMPRODUCT($B252:$GQ252,INDEX(PLAN_PRODUCCION!$B$4:$GQ$24,COLUMN()-COLUMN($GZ$1)+1,0))</f>
        <v>0</v>
      </c>
      <c r="HM252" s="24">
        <f>SUMPRODUCT($B252:$GQ252,INDEX(PLAN_PRODUCCION!$B$4:$GQ$24,COLUMN()-COLUMN($GZ$1)+1,0))</f>
        <v>0</v>
      </c>
      <c r="HN252" s="24">
        <f>SUMPRODUCT($B252:$GQ252,INDEX(PLAN_PRODUCCION!$B$4:$GQ$24,COLUMN()-COLUMN($GZ$1)+1,0))</f>
        <v>0</v>
      </c>
      <c r="HO252" s="24">
        <f>SUMPRODUCT($B252:$GQ252,INDEX(PLAN_PRODUCCION!$B$4:$GQ$24,COLUMN()-COLUMN($GZ$1)+1,0))</f>
        <v>0</v>
      </c>
      <c r="HP252" s="24">
        <f>SUMPRODUCT($B252:$GQ252,INDEX(PLAN_PRODUCCION!$B$4:$GQ$24,COLUMN()-COLUMN($GZ$1)+1,0))</f>
        <v>0</v>
      </c>
      <c r="HQ252" s="24">
        <f>SUMPRODUCT($B252:$GQ252,INDEX(PLAN_PRODUCCION!$B$4:$GQ$24,COLUMN()-COLUMN($GZ$1)+1,0))</f>
        <v>0</v>
      </c>
      <c r="HR252" s="24">
        <f>SUMPRODUCT($B252:$GQ252,INDEX(PLAN_PRODUCCION!$B$4:$GQ$24,COLUMN()-COLUMN($GZ$1)+1,0))</f>
        <v>0</v>
      </c>
      <c r="HS252" s="24">
        <f>SUMPRODUCT($B252:$GQ252,INDEX(PLAN_PRODUCCION!$B$4:$GQ$24,COLUMN()-COLUMN($GZ$1)+1,0))</f>
        <v>0</v>
      </c>
      <c r="HT252" s="24">
        <f>SUMPRODUCT($B252:$GQ252,INDEX(PLAN_PRODUCCION!$B$4:$GQ$24,COLUMN()-COLUMN($GZ$1)+1,0))</f>
        <v>0</v>
      </c>
      <c r="HU252" s="22"/>
      <c r="HV252" s="25"/>
      <c r="HW252" t="str">
        <f>DIM_BILL[[#This Row],[Tipo]]</f>
        <v>MATERIAL DE EMPAQUE</v>
      </c>
    </row>
    <row r="253" spans="1:231" x14ac:dyDescent="0.3">
      <c r="A253" s="18" t="s">
        <v>385</v>
      </c>
      <c r="AA253">
        <v>1.05</v>
      </c>
      <c r="GR253" s="18" t="s">
        <v>386</v>
      </c>
      <c r="GS253" s="18">
        <v>5</v>
      </c>
      <c r="GT253" s="18" t="s">
        <v>1812</v>
      </c>
      <c r="GU253" s="18" t="s">
        <v>1800</v>
      </c>
      <c r="GV253" s="18">
        <f>SUMIF(FACT_A1[cve_prod],DIM_BILL[[#This Row],[CODIGO]],FACT_A1[Existencia])</f>
        <v>0</v>
      </c>
      <c r="GW253" s="18">
        <f>SUMIF(FACT_A2[cve_prod],DIM_BILL[[#This Row],[CODIGO]],FACT_A2[Existencia])</f>
        <v>6244</v>
      </c>
      <c r="GX253" s="18"/>
      <c r="GY253" s="16" t="s">
        <v>2222</v>
      </c>
      <c r="GZ253" s="26">
        <f t="shared" ref="GZ253" si="1807">GV253+GW253+GX253+GZ251-GZ252</f>
        <v>6244</v>
      </c>
      <c r="HA253" s="26">
        <f t="shared" ref="HA253" si="1808">GZ253+HA251-HA252</f>
        <v>6244</v>
      </c>
      <c r="HB253" s="26">
        <f t="shared" ref="HB253" si="1809">HA253+HB251-HB252</f>
        <v>6244</v>
      </c>
      <c r="HC253" s="26">
        <f t="shared" ref="HC253" si="1810">HB253+HC251-HC252</f>
        <v>6244</v>
      </c>
      <c r="HD253" s="26">
        <f t="shared" ref="HD253" si="1811">HC253+HD251-HD252</f>
        <v>6244</v>
      </c>
      <c r="HE253" s="26">
        <f t="shared" ref="HE253" si="1812">HD253+HE251-HE252</f>
        <v>6244</v>
      </c>
      <c r="HF253" s="26">
        <f t="shared" ref="HF253" si="1813">HE253+HF251-HF252</f>
        <v>6244</v>
      </c>
      <c r="HG253" s="26">
        <f t="shared" ref="HG253" si="1814">HF253+HG251-HG252</f>
        <v>6244</v>
      </c>
      <c r="HH253" s="26">
        <f t="shared" ref="HH253" si="1815">HG253+HH251-HH252</f>
        <v>6244</v>
      </c>
      <c r="HI253" s="26">
        <f t="shared" ref="HI253" si="1816">HH253+HI251-HI252</f>
        <v>6244</v>
      </c>
      <c r="HJ253" s="26">
        <f t="shared" ref="HJ253" si="1817">HI253+HJ251-HJ252</f>
        <v>6244</v>
      </c>
      <c r="HK253" s="26">
        <f t="shared" ref="HK253" si="1818">HJ253+HK251-HK252</f>
        <v>6244</v>
      </c>
      <c r="HL253" s="26">
        <f t="shared" ref="HL253" si="1819">HK253+HL251-HL252</f>
        <v>6244</v>
      </c>
      <c r="HM253" s="26">
        <f t="shared" ref="HM253" si="1820">HL253+HM251-HM252</f>
        <v>6244</v>
      </c>
      <c r="HN253" s="26">
        <f t="shared" ref="HN253" si="1821">HM253+HN251-HN252</f>
        <v>6244</v>
      </c>
      <c r="HO253" s="26">
        <f t="shared" ref="HO253" si="1822">HN253+HO251-HO252</f>
        <v>6244</v>
      </c>
      <c r="HP253" s="26">
        <f t="shared" ref="HP253" si="1823">HO253+HP251-HP252</f>
        <v>6244</v>
      </c>
      <c r="HQ253" s="26">
        <f t="shared" ref="HQ253" si="1824">HP253+HQ251-HQ252</f>
        <v>6244</v>
      </c>
      <c r="HR253" s="26">
        <f t="shared" ref="HR253" si="1825">HQ253+HR251-HR252</f>
        <v>6244</v>
      </c>
      <c r="HS253" s="26">
        <f t="shared" ref="HS253" si="1826">HR253+HS251-HS252</f>
        <v>6244</v>
      </c>
      <c r="HT253" s="26">
        <f t="shared" ref="HT253" si="1827">HS253+HT251-HT252</f>
        <v>6244</v>
      </c>
      <c r="HU253" s="22">
        <f t="shared" ref="HU253" si="1828">COUNTIF(GZ253:HT253,"&lt;0")</f>
        <v>0</v>
      </c>
      <c r="HV253" s="25"/>
      <c r="HW253" t="str">
        <f>DIM_BILL[[#This Row],[Tipo]]</f>
        <v>MATERIAL DE EMPAQUE</v>
      </c>
    </row>
    <row r="254" spans="1:231" x14ac:dyDescent="0.3">
      <c r="A254" s="17" t="s">
        <v>745</v>
      </c>
      <c r="BP254">
        <v>1</v>
      </c>
      <c r="BQ254">
        <v>1.04</v>
      </c>
      <c r="BY254">
        <v>1.0536000000000001</v>
      </c>
      <c r="EU254">
        <v>1</v>
      </c>
      <c r="EV254">
        <v>1.02</v>
      </c>
      <c r="GR254" s="17" t="s">
        <v>746</v>
      </c>
      <c r="GS254" s="17">
        <v>3</v>
      </c>
      <c r="GT254" s="17" t="s">
        <v>1813</v>
      </c>
      <c r="GU254" s="17" t="s">
        <v>1800</v>
      </c>
      <c r="GV254" s="17">
        <f>SUMIF(FACT_A1[cve_prod],DIM_BILL[[#This Row],[CODIGO]],FACT_A1[Existencia])</f>
        <v>0</v>
      </c>
      <c r="GW254" s="18">
        <f>SUMIF(FACT_A2[cve_prod],DIM_BILL[[#This Row],[CODIGO]],FACT_A2[Existencia])</f>
        <v>30000</v>
      </c>
      <c r="GX254" s="17"/>
      <c r="GY254" s="16" t="s">
        <v>2220</v>
      </c>
      <c r="GZ254" s="15">
        <f>SUMIFS(POs[saldo],POs[cve_prod],DIM_BILL[[#This Row],[CODIGO]],POs[status],$GY254,POs[f_ent],GZ$1)</f>
        <v>0</v>
      </c>
      <c r="HA254" s="15">
        <f>SUMIFS(POs[saldo],POs[cve_prod],DIM_BILL[[#This Row],[CODIGO]],POs[status],$GY254,POs[f_ent],HA$1)</f>
        <v>0</v>
      </c>
      <c r="HB254" s="15">
        <f>SUMIFS(POs[saldo],POs[cve_prod],DIM_BILL[[#This Row],[CODIGO]],POs[status],$GY254,POs[f_ent],HB$1)</f>
        <v>0</v>
      </c>
      <c r="HC254" s="15">
        <f>SUMIFS(POs[saldo],POs[cve_prod],DIM_BILL[[#This Row],[CODIGO]],POs[status],$GY254,POs[f_ent],HC$1)</f>
        <v>0</v>
      </c>
      <c r="HD254" s="15">
        <f>SUMIFS(POs[saldo],POs[cve_prod],DIM_BILL[[#This Row],[CODIGO]],POs[status],$GY254,POs[f_ent],HD$1)</f>
        <v>0</v>
      </c>
      <c r="HE254" s="15">
        <f>SUMIFS(POs[saldo],POs[cve_prod],DIM_BILL[[#This Row],[CODIGO]],POs[status],$GY254,POs[f_ent],HE$1)</f>
        <v>0</v>
      </c>
      <c r="HF254" s="15">
        <f>SUMIFS(POs[saldo],POs[cve_prod],DIM_BILL[[#This Row],[CODIGO]],POs[status],$GY254,POs[Semana],WEEKNUM(HF$1))</f>
        <v>0</v>
      </c>
      <c r="HG254" s="15">
        <f>SUMIFS(POs[saldo],POs[cve_prod],DIM_BILL[[#This Row],[CODIGO]],POs[status],$GY254,POs[Semana],WEEKNUM(HG$1))</f>
        <v>0</v>
      </c>
      <c r="HH254" s="15">
        <f>SUMIFS(POs[saldo],POs[cve_prod],DIM_BILL[[#This Row],[CODIGO]],POs[status],$GY254,POs[Semana],WEEKNUM(HH$1))</f>
        <v>0</v>
      </c>
      <c r="HI254" s="15">
        <f>SUMIFS(POs[saldo],POs[cve_prod],DIM_BILL[[#This Row],[CODIGO]],POs[status],$GY254,POs[Semana],WEEKNUM(HI$1))</f>
        <v>0</v>
      </c>
      <c r="HJ254" s="15">
        <f>SUMIFS(POs[saldo],POs[cve_prod],DIM_BILL[[#This Row],[CODIGO]],POs[status],$GY254,POs[Semana],WEEKNUM(HJ$1))</f>
        <v>0</v>
      </c>
      <c r="HK254" s="15">
        <f>SUMIFS(POs[saldo],POs[cve_prod],DIM_BILL[[#This Row],[CODIGO]],POs[status],$GY254,POs[Semana],WEEKNUM(HK$1))</f>
        <v>0</v>
      </c>
      <c r="HL254" s="15">
        <f>SUMIFS(POs[saldo],POs[cve_prod],DIM_BILL[[#This Row],[CODIGO]],POs[status],$GY254,POs[Semana],WEEKNUM(HL$1))</f>
        <v>0</v>
      </c>
      <c r="HM254" s="15">
        <f>SUMIFS(POs[saldo],POs[cve_prod],DIM_BILL[[#This Row],[CODIGO]],POs[status],$GY254,POs[Semana],WEEKNUM(HM$1))</f>
        <v>0</v>
      </c>
      <c r="HN254" s="15">
        <f>SUMIFS(POs[saldo],POs[cve_prod],DIM_BILL[[#This Row],[CODIGO]],POs[status],$GY254,POs[Semana],WEEKNUM(HN$1))</f>
        <v>0</v>
      </c>
      <c r="HO254" s="15">
        <f>SUMIFS(POs[saldo],POs[cve_prod],DIM_BILL[[#This Row],[CODIGO]],POs[status],$GY254,POs[Semana],WEEKNUM(HO$1))</f>
        <v>0</v>
      </c>
      <c r="HP254" s="15">
        <f>SUMIFS(POs[saldo],POs[cve_prod],DIM_BILL[[#This Row],[CODIGO]],POs[status],$GY254,POs[Semana],WEEKNUM(HP$1))</f>
        <v>0</v>
      </c>
      <c r="HQ254" s="15">
        <f>SUMIFS(POs[saldo],POs[cve_prod],DIM_BILL[[#This Row],[CODIGO]],POs[status],$GY254,POs[Semana],WEEKNUM(HQ$1))</f>
        <v>0</v>
      </c>
      <c r="HR254" s="15">
        <f>SUMIFS(POs[saldo],POs[cve_prod],DIM_BILL[[#This Row],[CODIGO]],POs[status],$GY254,POs[Semana],WEEKNUM(HR$1))</f>
        <v>0</v>
      </c>
      <c r="HS254" s="15">
        <f>SUMIFS(POs[saldo],POs[cve_prod],DIM_BILL[[#This Row],[CODIGO]],POs[status],$GY254,POs[Semana],WEEKNUM(HS$1))</f>
        <v>0</v>
      </c>
      <c r="HT254" s="15">
        <f>SUMIFS(POs[saldo],POs[cve_prod],DIM_BILL[[#This Row],[CODIGO]],POs[status],$GY254,POs[Semana],WEEKNUM(HT$1))</f>
        <v>0</v>
      </c>
      <c r="HU254" s="22"/>
      <c r="HV254" s="25"/>
      <c r="HW254" t="str">
        <f>DIM_BILL[[#This Row],[Tipo]]</f>
        <v>MATERIAL DE EMPAQUE</v>
      </c>
    </row>
    <row r="255" spans="1:231" x14ac:dyDescent="0.3">
      <c r="A255" s="17" t="s">
        <v>745</v>
      </c>
      <c r="BP255">
        <v>1</v>
      </c>
      <c r="BQ255">
        <v>1.04</v>
      </c>
      <c r="BY255">
        <v>1.0536000000000001</v>
      </c>
      <c r="EU255">
        <v>1</v>
      </c>
      <c r="EV255">
        <v>1.02</v>
      </c>
      <c r="GR255" s="17" t="s">
        <v>746</v>
      </c>
      <c r="GS255" s="17">
        <v>3</v>
      </c>
      <c r="GT255" s="17" t="s">
        <v>1813</v>
      </c>
      <c r="GU255" s="17" t="s">
        <v>1800</v>
      </c>
      <c r="GV255" s="17">
        <f>SUMIF(FACT_A1[cve_prod],DIM_BILL[[#This Row],[CODIGO]],FACT_A1[Existencia])</f>
        <v>0</v>
      </c>
      <c r="GW255" s="18">
        <f>SUMIF(FACT_A2[cve_prod],DIM_BILL[[#This Row],[CODIGO]],FACT_A2[Existencia])</f>
        <v>30000</v>
      </c>
      <c r="GX255" s="17"/>
      <c r="GY255" s="16" t="s">
        <v>2221</v>
      </c>
      <c r="GZ255" s="24">
        <f>SUMPRODUCT($B255:$GQ255,INDEX(PLAN_PRODUCCION!$B$4:$GQ$24,COLUMN()-COLUMN($GZ$1)+1,0))</f>
        <v>18702</v>
      </c>
      <c r="HA255" s="24">
        <f>SUMPRODUCT($B255:$GQ255,INDEX(PLAN_PRODUCCION!$B$4:$GQ$24,COLUMN()-COLUMN($GZ$1)+1,0))</f>
        <v>0</v>
      </c>
      <c r="HB255" s="24">
        <f>SUMPRODUCT($B255:$GQ255,INDEX(PLAN_PRODUCCION!$B$4:$GQ$24,COLUMN()-COLUMN($GZ$1)+1,0))</f>
        <v>0</v>
      </c>
      <c r="HC255" s="24">
        <f>SUMPRODUCT($B255:$GQ255,INDEX(PLAN_PRODUCCION!$B$4:$GQ$24,COLUMN()-COLUMN($GZ$1)+1,0))</f>
        <v>0</v>
      </c>
      <c r="HD255" s="24">
        <f>SUMPRODUCT($B255:$GQ255,INDEX(PLAN_PRODUCCION!$B$4:$GQ$24,COLUMN()-COLUMN($GZ$1)+1,0))</f>
        <v>0</v>
      </c>
      <c r="HE255" s="24">
        <f>SUMPRODUCT($B255:$GQ255,INDEX(PLAN_PRODUCCION!$B$4:$GQ$24,COLUMN()-COLUMN($GZ$1)+1,0))</f>
        <v>0</v>
      </c>
      <c r="HF255" s="24">
        <f>SUMPRODUCT($B255:$GQ255,INDEX(PLAN_PRODUCCION!$B$4:$GQ$24,COLUMN()-COLUMN($GZ$1)+1,0))</f>
        <v>0</v>
      </c>
      <c r="HG255" s="24">
        <f>SUMPRODUCT($B255:$GQ255,INDEX(PLAN_PRODUCCION!$B$4:$GQ$24,COLUMN()-COLUMN($GZ$1)+1,0))</f>
        <v>0</v>
      </c>
      <c r="HH255" s="24">
        <f>SUMPRODUCT($B255:$GQ255,INDEX(PLAN_PRODUCCION!$B$4:$GQ$24,COLUMN()-COLUMN($GZ$1)+1,0))</f>
        <v>0</v>
      </c>
      <c r="HI255" s="24">
        <f>SUMPRODUCT($B255:$GQ255,INDEX(PLAN_PRODUCCION!$B$4:$GQ$24,COLUMN()-COLUMN($GZ$1)+1,0))</f>
        <v>0</v>
      </c>
      <c r="HJ255" s="24">
        <f>SUMPRODUCT($B255:$GQ255,INDEX(PLAN_PRODUCCION!$B$4:$GQ$24,COLUMN()-COLUMN($GZ$1)+1,0))</f>
        <v>0</v>
      </c>
      <c r="HK255" s="24">
        <f>SUMPRODUCT($B255:$GQ255,INDEX(PLAN_PRODUCCION!$B$4:$GQ$24,COLUMN()-COLUMN($GZ$1)+1,0))</f>
        <v>0</v>
      </c>
      <c r="HL255" s="24">
        <f>SUMPRODUCT($B255:$GQ255,INDEX(PLAN_PRODUCCION!$B$4:$GQ$24,COLUMN()-COLUMN($GZ$1)+1,0))</f>
        <v>0</v>
      </c>
      <c r="HM255" s="24">
        <f>SUMPRODUCT($B255:$GQ255,INDEX(PLAN_PRODUCCION!$B$4:$GQ$24,COLUMN()-COLUMN($GZ$1)+1,0))</f>
        <v>0</v>
      </c>
      <c r="HN255" s="24">
        <f>SUMPRODUCT($B255:$GQ255,INDEX(PLAN_PRODUCCION!$B$4:$GQ$24,COLUMN()-COLUMN($GZ$1)+1,0))</f>
        <v>0</v>
      </c>
      <c r="HO255" s="24">
        <f>SUMPRODUCT($B255:$GQ255,INDEX(PLAN_PRODUCCION!$B$4:$GQ$24,COLUMN()-COLUMN($GZ$1)+1,0))</f>
        <v>0</v>
      </c>
      <c r="HP255" s="24">
        <f>SUMPRODUCT($B255:$GQ255,INDEX(PLAN_PRODUCCION!$B$4:$GQ$24,COLUMN()-COLUMN($GZ$1)+1,0))</f>
        <v>0</v>
      </c>
      <c r="HQ255" s="24">
        <f>SUMPRODUCT($B255:$GQ255,INDEX(PLAN_PRODUCCION!$B$4:$GQ$24,COLUMN()-COLUMN($GZ$1)+1,0))</f>
        <v>0</v>
      </c>
      <c r="HR255" s="24">
        <f>SUMPRODUCT($B255:$GQ255,INDEX(PLAN_PRODUCCION!$B$4:$GQ$24,COLUMN()-COLUMN($GZ$1)+1,0))</f>
        <v>0</v>
      </c>
      <c r="HS255" s="24">
        <f>SUMPRODUCT($B255:$GQ255,INDEX(PLAN_PRODUCCION!$B$4:$GQ$24,COLUMN()-COLUMN($GZ$1)+1,0))</f>
        <v>0</v>
      </c>
      <c r="HT255" s="24">
        <f>SUMPRODUCT($B255:$GQ255,INDEX(PLAN_PRODUCCION!$B$4:$GQ$24,COLUMN()-COLUMN($GZ$1)+1,0))</f>
        <v>0</v>
      </c>
      <c r="HU255" s="22"/>
      <c r="HV255" s="25"/>
      <c r="HW255" t="str">
        <f>DIM_BILL[[#This Row],[Tipo]]</f>
        <v>MATERIAL DE EMPAQUE</v>
      </c>
    </row>
    <row r="256" spans="1:231" x14ac:dyDescent="0.3">
      <c r="A256" s="18" t="s">
        <v>745</v>
      </c>
      <c r="BP256">
        <v>1</v>
      </c>
      <c r="BQ256">
        <v>1.04</v>
      </c>
      <c r="BY256">
        <v>1.0536000000000001</v>
      </c>
      <c r="EU256">
        <v>1</v>
      </c>
      <c r="EV256">
        <v>1.02</v>
      </c>
      <c r="GR256" s="18" t="s">
        <v>746</v>
      </c>
      <c r="GS256" s="18">
        <v>3</v>
      </c>
      <c r="GT256" s="18" t="s">
        <v>1813</v>
      </c>
      <c r="GU256" s="18" t="s">
        <v>1800</v>
      </c>
      <c r="GV256" s="18">
        <f>SUMIF(FACT_A1[cve_prod],DIM_BILL[[#This Row],[CODIGO]],FACT_A1[Existencia])</f>
        <v>0</v>
      </c>
      <c r="GW256" s="18">
        <f>SUMIF(FACT_A2[cve_prod],DIM_BILL[[#This Row],[CODIGO]],FACT_A2[Existencia])</f>
        <v>30000</v>
      </c>
      <c r="GX256" s="18"/>
      <c r="GY256" s="16" t="s">
        <v>2222</v>
      </c>
      <c r="GZ256" s="26">
        <f t="shared" ref="GZ256" si="1829">GV256+GW256+GX256+GZ254-GZ255</f>
        <v>11298</v>
      </c>
      <c r="HA256" s="26">
        <f t="shared" ref="HA256" si="1830">GZ256+HA254-HA255</f>
        <v>11298</v>
      </c>
      <c r="HB256" s="26">
        <f t="shared" ref="HB256" si="1831">HA256+HB254-HB255</f>
        <v>11298</v>
      </c>
      <c r="HC256" s="26">
        <f t="shared" ref="HC256" si="1832">HB256+HC254-HC255</f>
        <v>11298</v>
      </c>
      <c r="HD256" s="26">
        <f t="shared" ref="HD256" si="1833">HC256+HD254-HD255</f>
        <v>11298</v>
      </c>
      <c r="HE256" s="26">
        <f t="shared" ref="HE256" si="1834">HD256+HE254-HE255</f>
        <v>11298</v>
      </c>
      <c r="HF256" s="26">
        <f t="shared" ref="HF256" si="1835">HE256+HF254-HF255</f>
        <v>11298</v>
      </c>
      <c r="HG256" s="26">
        <f t="shared" ref="HG256" si="1836">HF256+HG254-HG255</f>
        <v>11298</v>
      </c>
      <c r="HH256" s="26">
        <f t="shared" ref="HH256" si="1837">HG256+HH254-HH255</f>
        <v>11298</v>
      </c>
      <c r="HI256" s="26">
        <f t="shared" ref="HI256" si="1838">HH256+HI254-HI255</f>
        <v>11298</v>
      </c>
      <c r="HJ256" s="26">
        <f t="shared" ref="HJ256" si="1839">HI256+HJ254-HJ255</f>
        <v>11298</v>
      </c>
      <c r="HK256" s="26">
        <f t="shared" ref="HK256" si="1840">HJ256+HK254-HK255</f>
        <v>11298</v>
      </c>
      <c r="HL256" s="26">
        <f t="shared" ref="HL256" si="1841">HK256+HL254-HL255</f>
        <v>11298</v>
      </c>
      <c r="HM256" s="26">
        <f t="shared" ref="HM256" si="1842">HL256+HM254-HM255</f>
        <v>11298</v>
      </c>
      <c r="HN256" s="26">
        <f t="shared" ref="HN256" si="1843">HM256+HN254-HN255</f>
        <v>11298</v>
      </c>
      <c r="HO256" s="26">
        <f t="shared" ref="HO256" si="1844">HN256+HO254-HO255</f>
        <v>11298</v>
      </c>
      <c r="HP256" s="26">
        <f t="shared" ref="HP256" si="1845">HO256+HP254-HP255</f>
        <v>11298</v>
      </c>
      <c r="HQ256" s="26">
        <f t="shared" ref="HQ256" si="1846">HP256+HQ254-HQ255</f>
        <v>11298</v>
      </c>
      <c r="HR256" s="26">
        <f t="shared" ref="HR256" si="1847">HQ256+HR254-HR255</f>
        <v>11298</v>
      </c>
      <c r="HS256" s="26">
        <f t="shared" ref="HS256" si="1848">HR256+HS254-HS255</f>
        <v>11298</v>
      </c>
      <c r="HT256" s="26">
        <f t="shared" ref="HT256" si="1849">HS256+HT254-HT255</f>
        <v>11298</v>
      </c>
      <c r="HU256" s="22">
        <f t="shared" ref="HU256" si="1850">COUNTIF(GZ256:HT256,"&lt;0")</f>
        <v>0</v>
      </c>
      <c r="HV256" s="25"/>
      <c r="HW256" t="str">
        <f>DIM_BILL[[#This Row],[Tipo]]</f>
        <v>MATERIAL DE EMPAQUE</v>
      </c>
    </row>
    <row r="257" spans="1:231" x14ac:dyDescent="0.3">
      <c r="A257" s="17" t="s">
        <v>178</v>
      </c>
      <c r="K257">
        <v>126</v>
      </c>
      <c r="N257">
        <v>30</v>
      </c>
      <c r="AD257">
        <v>30.9</v>
      </c>
      <c r="AG257">
        <v>30</v>
      </c>
      <c r="BG257">
        <v>123.6</v>
      </c>
      <c r="GR257" s="17" t="s">
        <v>179</v>
      </c>
      <c r="GS257" s="17">
        <v>6</v>
      </c>
      <c r="GT257" s="17" t="s">
        <v>1802</v>
      </c>
      <c r="GU257" s="17" t="s">
        <v>1800</v>
      </c>
      <c r="GV257" s="17">
        <f>SUMIF(FACT_A1[cve_prod],DIM_BILL[[#This Row],[CODIGO]],FACT_A1[Existencia])</f>
        <v>75000</v>
      </c>
      <c r="GW257" s="18">
        <f>SUMIF(FACT_A2[cve_prod],DIM_BILL[[#This Row],[CODIGO]],FACT_A2[Existencia])</f>
        <v>1625550</v>
      </c>
      <c r="GX257" s="17"/>
      <c r="GY257" s="16" t="s">
        <v>2220</v>
      </c>
      <c r="GZ257" s="15">
        <f>SUMIFS(POs[saldo],POs[cve_prod],DIM_BILL[[#This Row],[CODIGO]],POs[status],$GY257,POs[f_ent],GZ$1)</f>
        <v>0</v>
      </c>
      <c r="HA257" s="15">
        <f>SUMIFS(POs[saldo],POs[cve_prod],DIM_BILL[[#This Row],[CODIGO]],POs[status],$GY257,POs[f_ent],HA$1)</f>
        <v>0</v>
      </c>
      <c r="HB257" s="15">
        <f>SUMIFS(POs[saldo],POs[cve_prod],DIM_BILL[[#This Row],[CODIGO]],POs[status],$GY257,POs[f_ent],HB$1)</f>
        <v>0</v>
      </c>
      <c r="HC257" s="15">
        <f>SUMIFS(POs[saldo],POs[cve_prod],DIM_BILL[[#This Row],[CODIGO]],POs[status],$GY257,POs[f_ent],HC$1)</f>
        <v>0</v>
      </c>
      <c r="HD257" s="15">
        <f>SUMIFS(POs[saldo],POs[cve_prod],DIM_BILL[[#This Row],[CODIGO]],POs[status],$GY257,POs[f_ent],HD$1)</f>
        <v>0</v>
      </c>
      <c r="HE257" s="15">
        <f>SUMIFS(POs[saldo],POs[cve_prod],DIM_BILL[[#This Row],[CODIGO]],POs[status],$GY257,POs[f_ent],HE$1)</f>
        <v>0</v>
      </c>
      <c r="HF257" s="15">
        <f>SUMIFS(POs[saldo],POs[cve_prod],DIM_BILL[[#This Row],[CODIGO]],POs[status],$GY257,POs[Semana],WEEKNUM(HF$1))</f>
        <v>0</v>
      </c>
      <c r="HG257" s="15">
        <f>SUMIFS(POs[saldo],POs[cve_prod],DIM_BILL[[#This Row],[CODIGO]],POs[status],$GY257,POs[Semana],WEEKNUM(HG$1))</f>
        <v>0</v>
      </c>
      <c r="HH257" s="15">
        <f>SUMIFS(POs[saldo],POs[cve_prod],DIM_BILL[[#This Row],[CODIGO]],POs[status],$GY257,POs[Semana],WEEKNUM(HH$1))</f>
        <v>0</v>
      </c>
      <c r="HI257" s="15">
        <f>SUMIFS(POs[saldo],POs[cve_prod],DIM_BILL[[#This Row],[CODIGO]],POs[status],$GY257,POs[Semana],WEEKNUM(HI$1))</f>
        <v>0</v>
      </c>
      <c r="HJ257" s="15">
        <f>SUMIFS(POs[saldo],POs[cve_prod],DIM_BILL[[#This Row],[CODIGO]],POs[status],$GY257,POs[Semana],WEEKNUM(HJ$1))</f>
        <v>0</v>
      </c>
      <c r="HK257" s="15">
        <f>SUMIFS(POs[saldo],POs[cve_prod],DIM_BILL[[#This Row],[CODIGO]],POs[status],$GY257,POs[Semana],WEEKNUM(HK$1))</f>
        <v>0</v>
      </c>
      <c r="HL257" s="15">
        <f>SUMIFS(POs[saldo],POs[cve_prod],DIM_BILL[[#This Row],[CODIGO]],POs[status],$GY257,POs[Semana],WEEKNUM(HL$1))</f>
        <v>0</v>
      </c>
      <c r="HM257" s="15">
        <f>SUMIFS(POs[saldo],POs[cve_prod],DIM_BILL[[#This Row],[CODIGO]],POs[status],$GY257,POs[Semana],WEEKNUM(HM$1))</f>
        <v>0</v>
      </c>
      <c r="HN257" s="15">
        <f>SUMIFS(POs[saldo],POs[cve_prod],DIM_BILL[[#This Row],[CODIGO]],POs[status],$GY257,POs[Semana],WEEKNUM(HN$1))</f>
        <v>0</v>
      </c>
      <c r="HO257" s="15">
        <f>SUMIFS(POs[saldo],POs[cve_prod],DIM_BILL[[#This Row],[CODIGO]],POs[status],$GY257,POs[Semana],WEEKNUM(HO$1))</f>
        <v>0</v>
      </c>
      <c r="HP257" s="15">
        <f>SUMIFS(POs[saldo],POs[cve_prod],DIM_BILL[[#This Row],[CODIGO]],POs[status],$GY257,POs[Semana],WEEKNUM(HP$1))</f>
        <v>0</v>
      </c>
      <c r="HQ257" s="15">
        <f>SUMIFS(POs[saldo],POs[cve_prod],DIM_BILL[[#This Row],[CODIGO]],POs[status],$GY257,POs[Semana],WEEKNUM(HQ$1))</f>
        <v>0</v>
      </c>
      <c r="HR257" s="15">
        <f>SUMIFS(POs[saldo],POs[cve_prod],DIM_BILL[[#This Row],[CODIGO]],POs[status],$GY257,POs[Semana],WEEKNUM(HR$1))</f>
        <v>0</v>
      </c>
      <c r="HS257" s="15">
        <f>SUMIFS(POs[saldo],POs[cve_prod],DIM_BILL[[#This Row],[CODIGO]],POs[status],$GY257,POs[Semana],WEEKNUM(HS$1))</f>
        <v>0</v>
      </c>
      <c r="HT257" s="15">
        <f>SUMIFS(POs[saldo],POs[cve_prod],DIM_BILL[[#This Row],[CODIGO]],POs[status],$GY257,POs[Semana],WEEKNUM(HT$1))</f>
        <v>0</v>
      </c>
      <c r="HU257" s="22"/>
      <c r="HV257" s="25"/>
      <c r="HW257" t="str">
        <f>DIM_BILL[[#This Row],[Tipo]]</f>
        <v>MATERIAL DE EMPAQUE</v>
      </c>
    </row>
    <row r="258" spans="1:231" x14ac:dyDescent="0.3">
      <c r="A258" s="17" t="s">
        <v>178</v>
      </c>
      <c r="K258">
        <v>126</v>
      </c>
      <c r="N258">
        <v>30</v>
      </c>
      <c r="AD258">
        <v>30.9</v>
      </c>
      <c r="AG258">
        <v>30</v>
      </c>
      <c r="BG258">
        <v>123.6</v>
      </c>
      <c r="GR258" s="17" t="s">
        <v>179</v>
      </c>
      <c r="GS258" s="17">
        <v>6</v>
      </c>
      <c r="GT258" s="17" t="s">
        <v>1802</v>
      </c>
      <c r="GU258" s="17" t="s">
        <v>1800</v>
      </c>
      <c r="GV258" s="17">
        <f>SUMIF(FACT_A1[cve_prod],DIM_BILL[[#This Row],[CODIGO]],FACT_A1[Existencia])</f>
        <v>75000</v>
      </c>
      <c r="GW258" s="18">
        <f>SUMIF(FACT_A2[cve_prod],DIM_BILL[[#This Row],[CODIGO]],FACT_A2[Existencia])</f>
        <v>1625550</v>
      </c>
      <c r="GX258" s="17"/>
      <c r="GY258" s="16" t="s">
        <v>2221</v>
      </c>
      <c r="GZ258" s="24">
        <f>SUMPRODUCT($B258:$GQ258,INDEX(PLAN_PRODUCCION!$B$4:$GQ$24,COLUMN()-COLUMN($GZ$1)+1,0))</f>
        <v>3190800</v>
      </c>
      <c r="HA258" s="24">
        <f>SUMPRODUCT($B258:$GQ258,INDEX(PLAN_PRODUCCION!$B$4:$GQ$24,COLUMN()-COLUMN($GZ$1)+1,0))</f>
        <v>0</v>
      </c>
      <c r="HB258" s="24">
        <f>SUMPRODUCT($B258:$GQ258,INDEX(PLAN_PRODUCCION!$B$4:$GQ$24,COLUMN()-COLUMN($GZ$1)+1,0))</f>
        <v>0</v>
      </c>
      <c r="HC258" s="24">
        <f>SUMPRODUCT($B258:$GQ258,INDEX(PLAN_PRODUCCION!$B$4:$GQ$24,COLUMN()-COLUMN($GZ$1)+1,0))</f>
        <v>0</v>
      </c>
      <c r="HD258" s="24">
        <f>SUMPRODUCT($B258:$GQ258,INDEX(PLAN_PRODUCCION!$B$4:$GQ$24,COLUMN()-COLUMN($GZ$1)+1,0))</f>
        <v>0</v>
      </c>
      <c r="HE258" s="24">
        <f>SUMPRODUCT($B258:$GQ258,INDEX(PLAN_PRODUCCION!$B$4:$GQ$24,COLUMN()-COLUMN($GZ$1)+1,0))</f>
        <v>0</v>
      </c>
      <c r="HF258" s="24">
        <f>SUMPRODUCT($B258:$GQ258,INDEX(PLAN_PRODUCCION!$B$4:$GQ$24,COLUMN()-COLUMN($GZ$1)+1,0))</f>
        <v>0</v>
      </c>
      <c r="HG258" s="24">
        <f>SUMPRODUCT($B258:$GQ258,INDEX(PLAN_PRODUCCION!$B$4:$GQ$24,COLUMN()-COLUMN($GZ$1)+1,0))</f>
        <v>150000</v>
      </c>
      <c r="HH258" s="24">
        <f>SUMPRODUCT($B258:$GQ258,INDEX(PLAN_PRODUCCION!$B$4:$GQ$24,COLUMN()-COLUMN($GZ$1)+1,0))</f>
        <v>0</v>
      </c>
      <c r="HI258" s="24">
        <f>SUMPRODUCT($B258:$GQ258,INDEX(PLAN_PRODUCCION!$B$4:$GQ$24,COLUMN()-COLUMN($GZ$1)+1,0))</f>
        <v>0</v>
      </c>
      <c r="HJ258" s="24">
        <f>SUMPRODUCT($B258:$GQ258,INDEX(PLAN_PRODUCCION!$B$4:$GQ$24,COLUMN()-COLUMN($GZ$1)+1,0))</f>
        <v>0</v>
      </c>
      <c r="HK258" s="24">
        <f>SUMPRODUCT($B258:$GQ258,INDEX(PLAN_PRODUCCION!$B$4:$GQ$24,COLUMN()-COLUMN($GZ$1)+1,0))</f>
        <v>0</v>
      </c>
      <c r="HL258" s="24">
        <f>SUMPRODUCT($B258:$GQ258,INDEX(PLAN_PRODUCCION!$B$4:$GQ$24,COLUMN()-COLUMN($GZ$1)+1,0))</f>
        <v>150000</v>
      </c>
      <c r="HM258" s="24">
        <f>SUMPRODUCT($B258:$GQ258,INDEX(PLAN_PRODUCCION!$B$4:$GQ$24,COLUMN()-COLUMN($GZ$1)+1,0))</f>
        <v>0</v>
      </c>
      <c r="HN258" s="24">
        <f>SUMPRODUCT($B258:$GQ258,INDEX(PLAN_PRODUCCION!$B$4:$GQ$24,COLUMN()-COLUMN($GZ$1)+1,0))</f>
        <v>0</v>
      </c>
      <c r="HO258" s="24">
        <f>SUMPRODUCT($B258:$GQ258,INDEX(PLAN_PRODUCCION!$B$4:$GQ$24,COLUMN()-COLUMN($GZ$1)+1,0))</f>
        <v>0</v>
      </c>
      <c r="HP258" s="24">
        <f>SUMPRODUCT($B258:$GQ258,INDEX(PLAN_PRODUCCION!$B$4:$GQ$24,COLUMN()-COLUMN($GZ$1)+1,0))</f>
        <v>0</v>
      </c>
      <c r="HQ258" s="24">
        <f>SUMPRODUCT($B258:$GQ258,INDEX(PLAN_PRODUCCION!$B$4:$GQ$24,COLUMN()-COLUMN($GZ$1)+1,0))</f>
        <v>0</v>
      </c>
      <c r="HR258" s="24">
        <f>SUMPRODUCT($B258:$GQ258,INDEX(PLAN_PRODUCCION!$B$4:$GQ$24,COLUMN()-COLUMN($GZ$1)+1,0))</f>
        <v>0</v>
      </c>
      <c r="HS258" s="24">
        <f>SUMPRODUCT($B258:$GQ258,INDEX(PLAN_PRODUCCION!$B$4:$GQ$24,COLUMN()-COLUMN($GZ$1)+1,0))</f>
        <v>0</v>
      </c>
      <c r="HT258" s="24">
        <f>SUMPRODUCT($B258:$GQ258,INDEX(PLAN_PRODUCCION!$B$4:$GQ$24,COLUMN()-COLUMN($GZ$1)+1,0))</f>
        <v>0</v>
      </c>
      <c r="HU258" s="22"/>
      <c r="HV258" s="25"/>
      <c r="HW258" t="str">
        <f>DIM_BILL[[#This Row],[Tipo]]</f>
        <v>MATERIAL DE EMPAQUE</v>
      </c>
    </row>
    <row r="259" spans="1:231" x14ac:dyDescent="0.3">
      <c r="A259" s="18" t="s">
        <v>178</v>
      </c>
      <c r="K259">
        <v>126</v>
      </c>
      <c r="N259">
        <v>30</v>
      </c>
      <c r="AD259">
        <v>30.9</v>
      </c>
      <c r="AG259">
        <v>30</v>
      </c>
      <c r="BG259">
        <v>123.6</v>
      </c>
      <c r="GR259" s="18" t="s">
        <v>179</v>
      </c>
      <c r="GS259" s="18">
        <v>6</v>
      </c>
      <c r="GT259" s="18" t="s">
        <v>1802</v>
      </c>
      <c r="GU259" s="18" t="s">
        <v>1800</v>
      </c>
      <c r="GV259" s="18">
        <f>SUMIF(FACT_A1[cve_prod],DIM_BILL[[#This Row],[CODIGO]],FACT_A1[Existencia])</f>
        <v>75000</v>
      </c>
      <c r="GW259" s="18">
        <f>SUMIF(FACT_A2[cve_prod],DIM_BILL[[#This Row],[CODIGO]],FACT_A2[Existencia])</f>
        <v>1625550</v>
      </c>
      <c r="GX259" s="18"/>
      <c r="GY259" s="16" t="s">
        <v>2222</v>
      </c>
      <c r="GZ259" s="26">
        <f t="shared" ref="GZ259" si="1851">GV259+GW259+GX259+GZ257-GZ258</f>
        <v>-1490250</v>
      </c>
      <c r="HA259" s="26">
        <f t="shared" ref="HA259" si="1852">GZ259+HA257-HA258</f>
        <v>-1490250</v>
      </c>
      <c r="HB259" s="26">
        <f t="shared" ref="HB259" si="1853">HA259+HB257-HB258</f>
        <v>-1490250</v>
      </c>
      <c r="HC259" s="26">
        <f t="shared" ref="HC259" si="1854">HB259+HC257-HC258</f>
        <v>-1490250</v>
      </c>
      <c r="HD259" s="26">
        <f t="shared" ref="HD259" si="1855">HC259+HD257-HD258</f>
        <v>-1490250</v>
      </c>
      <c r="HE259" s="26">
        <f t="shared" ref="HE259" si="1856">HD259+HE257-HE258</f>
        <v>-1490250</v>
      </c>
      <c r="HF259" s="26">
        <f t="shared" ref="HF259" si="1857">HE259+HF257-HF258</f>
        <v>-1490250</v>
      </c>
      <c r="HG259" s="26">
        <f t="shared" ref="HG259" si="1858">HF259+HG257-HG258</f>
        <v>-1640250</v>
      </c>
      <c r="HH259" s="26">
        <f t="shared" ref="HH259" si="1859">HG259+HH257-HH258</f>
        <v>-1640250</v>
      </c>
      <c r="HI259" s="26">
        <f t="shared" ref="HI259" si="1860">HH259+HI257-HI258</f>
        <v>-1640250</v>
      </c>
      <c r="HJ259" s="26">
        <f t="shared" ref="HJ259" si="1861">HI259+HJ257-HJ258</f>
        <v>-1640250</v>
      </c>
      <c r="HK259" s="26">
        <f t="shared" ref="HK259" si="1862">HJ259+HK257-HK258</f>
        <v>-1640250</v>
      </c>
      <c r="HL259" s="26">
        <f t="shared" ref="HL259" si="1863">HK259+HL257-HL258</f>
        <v>-1790250</v>
      </c>
      <c r="HM259" s="26">
        <f t="shared" ref="HM259" si="1864">HL259+HM257-HM258</f>
        <v>-1790250</v>
      </c>
      <c r="HN259" s="26">
        <f t="shared" ref="HN259" si="1865">HM259+HN257-HN258</f>
        <v>-1790250</v>
      </c>
      <c r="HO259" s="26">
        <f t="shared" ref="HO259" si="1866">HN259+HO257-HO258</f>
        <v>-1790250</v>
      </c>
      <c r="HP259" s="26">
        <f t="shared" ref="HP259" si="1867">HO259+HP257-HP258</f>
        <v>-1790250</v>
      </c>
      <c r="HQ259" s="26">
        <f t="shared" ref="HQ259" si="1868">HP259+HQ257-HQ258</f>
        <v>-1790250</v>
      </c>
      <c r="HR259" s="26">
        <f t="shared" ref="HR259" si="1869">HQ259+HR257-HR258</f>
        <v>-1790250</v>
      </c>
      <c r="HS259" s="26">
        <f t="shared" ref="HS259" si="1870">HR259+HS257-HS258</f>
        <v>-1790250</v>
      </c>
      <c r="HT259" s="26">
        <f t="shared" ref="HT259" si="1871">HS259+HT257-HT258</f>
        <v>-1790250</v>
      </c>
      <c r="HU259" s="22">
        <f t="shared" ref="HU259" si="1872">COUNTIF(GZ259:HT259,"&lt;0")</f>
        <v>21</v>
      </c>
      <c r="HV259" s="25"/>
      <c r="HW259" t="str">
        <f>DIM_BILL[[#This Row],[Tipo]]</f>
        <v>MATERIAL DE EMPAQUE</v>
      </c>
    </row>
    <row r="260" spans="1:231" x14ac:dyDescent="0.3">
      <c r="A260" s="17" t="s">
        <v>496</v>
      </c>
      <c r="AN260">
        <v>1.02</v>
      </c>
      <c r="GR260" s="17" t="s">
        <v>497</v>
      </c>
      <c r="GS260" s="17">
        <v>5</v>
      </c>
      <c r="GT260" s="17" t="s">
        <v>1812</v>
      </c>
      <c r="GU260" s="17" t="s">
        <v>1800</v>
      </c>
      <c r="GV260" s="17">
        <f>SUMIF(FACT_A1[cve_prod],DIM_BILL[[#This Row],[CODIGO]],FACT_A1[Existencia])</f>
        <v>0</v>
      </c>
      <c r="GW260" s="18">
        <f>SUMIF(FACT_A2[cve_prod],DIM_BILL[[#This Row],[CODIGO]],FACT_A2[Existencia])</f>
        <v>19554</v>
      </c>
      <c r="GX260" s="17"/>
      <c r="GY260" s="16" t="s">
        <v>2220</v>
      </c>
      <c r="GZ260" s="15">
        <f>SUMIFS(POs[saldo],POs[cve_prod],DIM_BILL[[#This Row],[CODIGO]],POs[status],$GY260,POs[f_ent],GZ$1)</f>
        <v>0</v>
      </c>
      <c r="HA260" s="15">
        <f>SUMIFS(POs[saldo],POs[cve_prod],DIM_BILL[[#This Row],[CODIGO]],POs[status],$GY260,POs[f_ent],HA$1)</f>
        <v>0</v>
      </c>
      <c r="HB260" s="15">
        <f>SUMIFS(POs[saldo],POs[cve_prod],DIM_BILL[[#This Row],[CODIGO]],POs[status],$GY260,POs[f_ent],HB$1)</f>
        <v>0</v>
      </c>
      <c r="HC260" s="15">
        <f>SUMIFS(POs[saldo],POs[cve_prod],DIM_BILL[[#This Row],[CODIGO]],POs[status],$GY260,POs[f_ent],HC$1)</f>
        <v>0</v>
      </c>
      <c r="HD260" s="15">
        <f>SUMIFS(POs[saldo],POs[cve_prod],DIM_BILL[[#This Row],[CODIGO]],POs[status],$GY260,POs[f_ent],HD$1)</f>
        <v>0</v>
      </c>
      <c r="HE260" s="15">
        <f>SUMIFS(POs[saldo],POs[cve_prod],DIM_BILL[[#This Row],[CODIGO]],POs[status],$GY260,POs[f_ent],HE$1)</f>
        <v>0</v>
      </c>
      <c r="HF260" s="15">
        <f>SUMIFS(POs[saldo],POs[cve_prod],DIM_BILL[[#This Row],[CODIGO]],POs[status],$GY260,POs[Semana],WEEKNUM(HF$1))</f>
        <v>0</v>
      </c>
      <c r="HG260" s="15">
        <f>SUMIFS(POs[saldo],POs[cve_prod],DIM_BILL[[#This Row],[CODIGO]],POs[status],$GY260,POs[Semana],WEEKNUM(HG$1))</f>
        <v>0</v>
      </c>
      <c r="HH260" s="15">
        <f>SUMIFS(POs[saldo],POs[cve_prod],DIM_BILL[[#This Row],[CODIGO]],POs[status],$GY260,POs[Semana],WEEKNUM(HH$1))</f>
        <v>0</v>
      </c>
      <c r="HI260" s="15">
        <f>SUMIFS(POs[saldo],POs[cve_prod],DIM_BILL[[#This Row],[CODIGO]],POs[status],$GY260,POs[Semana],WEEKNUM(HI$1))</f>
        <v>0</v>
      </c>
      <c r="HJ260" s="15">
        <f>SUMIFS(POs[saldo],POs[cve_prod],DIM_BILL[[#This Row],[CODIGO]],POs[status],$GY260,POs[Semana],WEEKNUM(HJ$1))</f>
        <v>0</v>
      </c>
      <c r="HK260" s="15">
        <f>SUMIFS(POs[saldo],POs[cve_prod],DIM_BILL[[#This Row],[CODIGO]],POs[status],$GY260,POs[Semana],WEEKNUM(HK$1))</f>
        <v>0</v>
      </c>
      <c r="HL260" s="15">
        <f>SUMIFS(POs[saldo],POs[cve_prod],DIM_BILL[[#This Row],[CODIGO]],POs[status],$GY260,POs[Semana],WEEKNUM(HL$1))</f>
        <v>0</v>
      </c>
      <c r="HM260" s="15">
        <f>SUMIFS(POs[saldo],POs[cve_prod],DIM_BILL[[#This Row],[CODIGO]],POs[status],$GY260,POs[Semana],WEEKNUM(HM$1))</f>
        <v>0</v>
      </c>
      <c r="HN260" s="15">
        <f>SUMIFS(POs[saldo],POs[cve_prod],DIM_BILL[[#This Row],[CODIGO]],POs[status],$GY260,POs[Semana],WEEKNUM(HN$1))</f>
        <v>0</v>
      </c>
      <c r="HO260" s="15">
        <f>SUMIFS(POs[saldo],POs[cve_prod],DIM_BILL[[#This Row],[CODIGO]],POs[status],$GY260,POs[Semana],WEEKNUM(HO$1))</f>
        <v>0</v>
      </c>
      <c r="HP260" s="15">
        <f>SUMIFS(POs[saldo],POs[cve_prod],DIM_BILL[[#This Row],[CODIGO]],POs[status],$GY260,POs[Semana],WEEKNUM(HP$1))</f>
        <v>0</v>
      </c>
      <c r="HQ260" s="15">
        <f>SUMIFS(POs[saldo],POs[cve_prod],DIM_BILL[[#This Row],[CODIGO]],POs[status],$GY260,POs[Semana],WEEKNUM(HQ$1))</f>
        <v>0</v>
      </c>
      <c r="HR260" s="15">
        <f>SUMIFS(POs[saldo],POs[cve_prod],DIM_BILL[[#This Row],[CODIGO]],POs[status],$GY260,POs[Semana],WEEKNUM(HR$1))</f>
        <v>0</v>
      </c>
      <c r="HS260" s="15">
        <f>SUMIFS(POs[saldo],POs[cve_prod],DIM_BILL[[#This Row],[CODIGO]],POs[status],$GY260,POs[Semana],WEEKNUM(HS$1))</f>
        <v>0</v>
      </c>
      <c r="HT260" s="15">
        <f>SUMIFS(POs[saldo],POs[cve_prod],DIM_BILL[[#This Row],[CODIGO]],POs[status],$GY260,POs[Semana],WEEKNUM(HT$1))</f>
        <v>0</v>
      </c>
      <c r="HU260" s="22"/>
      <c r="HV260" s="25"/>
      <c r="HW260" t="str">
        <f>DIM_BILL[[#This Row],[Tipo]]</f>
        <v>MATERIAL DE EMPAQUE</v>
      </c>
    </row>
    <row r="261" spans="1:231" x14ac:dyDescent="0.3">
      <c r="A261" s="17" t="s">
        <v>496</v>
      </c>
      <c r="AN261">
        <v>1.02</v>
      </c>
      <c r="GR261" s="17" t="s">
        <v>497</v>
      </c>
      <c r="GS261" s="17">
        <v>5</v>
      </c>
      <c r="GT261" s="17" t="s">
        <v>1812</v>
      </c>
      <c r="GU261" s="17" t="s">
        <v>1800</v>
      </c>
      <c r="GV261" s="17">
        <f>SUMIF(FACT_A1[cve_prod],DIM_BILL[[#This Row],[CODIGO]],FACT_A1[Existencia])</f>
        <v>0</v>
      </c>
      <c r="GW261" s="18">
        <f>SUMIF(FACT_A2[cve_prod],DIM_BILL[[#This Row],[CODIGO]],FACT_A2[Existencia])</f>
        <v>19554</v>
      </c>
      <c r="GX261" s="17"/>
      <c r="GY261" s="16" t="s">
        <v>2221</v>
      </c>
      <c r="GZ261" s="24">
        <f>SUMPRODUCT($B261:$GQ261,INDEX(PLAN_PRODUCCION!$B$4:$GQ$24,COLUMN()-COLUMN($GZ$1)+1,0))</f>
        <v>0</v>
      </c>
      <c r="HA261" s="24">
        <f>SUMPRODUCT($B261:$GQ261,INDEX(PLAN_PRODUCCION!$B$4:$GQ$24,COLUMN()-COLUMN($GZ$1)+1,0))</f>
        <v>0</v>
      </c>
      <c r="HB261" s="24">
        <f>SUMPRODUCT($B261:$GQ261,INDEX(PLAN_PRODUCCION!$B$4:$GQ$24,COLUMN()-COLUMN($GZ$1)+1,0))</f>
        <v>0</v>
      </c>
      <c r="HC261" s="24">
        <f>SUMPRODUCT($B261:$GQ261,INDEX(PLAN_PRODUCCION!$B$4:$GQ$24,COLUMN()-COLUMN($GZ$1)+1,0))</f>
        <v>0</v>
      </c>
      <c r="HD261" s="24">
        <f>SUMPRODUCT($B261:$GQ261,INDEX(PLAN_PRODUCCION!$B$4:$GQ$24,COLUMN()-COLUMN($GZ$1)+1,0))</f>
        <v>0</v>
      </c>
      <c r="HE261" s="24">
        <f>SUMPRODUCT($B261:$GQ261,INDEX(PLAN_PRODUCCION!$B$4:$GQ$24,COLUMN()-COLUMN($GZ$1)+1,0))</f>
        <v>0</v>
      </c>
      <c r="HF261" s="24">
        <f>SUMPRODUCT($B261:$GQ261,INDEX(PLAN_PRODUCCION!$B$4:$GQ$24,COLUMN()-COLUMN($GZ$1)+1,0))</f>
        <v>0</v>
      </c>
      <c r="HG261" s="24">
        <f>SUMPRODUCT($B261:$GQ261,INDEX(PLAN_PRODUCCION!$B$4:$GQ$24,COLUMN()-COLUMN($GZ$1)+1,0))</f>
        <v>0</v>
      </c>
      <c r="HH261" s="24">
        <f>SUMPRODUCT($B261:$GQ261,INDEX(PLAN_PRODUCCION!$B$4:$GQ$24,COLUMN()-COLUMN($GZ$1)+1,0))</f>
        <v>0</v>
      </c>
      <c r="HI261" s="24">
        <f>SUMPRODUCT($B261:$GQ261,INDEX(PLAN_PRODUCCION!$B$4:$GQ$24,COLUMN()-COLUMN($GZ$1)+1,0))</f>
        <v>0</v>
      </c>
      <c r="HJ261" s="24">
        <f>SUMPRODUCT($B261:$GQ261,INDEX(PLAN_PRODUCCION!$B$4:$GQ$24,COLUMN()-COLUMN($GZ$1)+1,0))</f>
        <v>0</v>
      </c>
      <c r="HK261" s="24">
        <f>SUMPRODUCT($B261:$GQ261,INDEX(PLAN_PRODUCCION!$B$4:$GQ$24,COLUMN()-COLUMN($GZ$1)+1,0))</f>
        <v>0</v>
      </c>
      <c r="HL261" s="24">
        <f>SUMPRODUCT($B261:$GQ261,INDEX(PLAN_PRODUCCION!$B$4:$GQ$24,COLUMN()-COLUMN($GZ$1)+1,0))</f>
        <v>0</v>
      </c>
      <c r="HM261" s="24">
        <f>SUMPRODUCT($B261:$GQ261,INDEX(PLAN_PRODUCCION!$B$4:$GQ$24,COLUMN()-COLUMN($GZ$1)+1,0))</f>
        <v>0</v>
      </c>
      <c r="HN261" s="24">
        <f>SUMPRODUCT($B261:$GQ261,INDEX(PLAN_PRODUCCION!$B$4:$GQ$24,COLUMN()-COLUMN($GZ$1)+1,0))</f>
        <v>0</v>
      </c>
      <c r="HO261" s="24">
        <f>SUMPRODUCT($B261:$GQ261,INDEX(PLAN_PRODUCCION!$B$4:$GQ$24,COLUMN()-COLUMN($GZ$1)+1,0))</f>
        <v>0</v>
      </c>
      <c r="HP261" s="24">
        <f>SUMPRODUCT($B261:$GQ261,INDEX(PLAN_PRODUCCION!$B$4:$GQ$24,COLUMN()-COLUMN($GZ$1)+1,0))</f>
        <v>0</v>
      </c>
      <c r="HQ261" s="24">
        <f>SUMPRODUCT($B261:$GQ261,INDEX(PLAN_PRODUCCION!$B$4:$GQ$24,COLUMN()-COLUMN($GZ$1)+1,0))</f>
        <v>0</v>
      </c>
      <c r="HR261" s="24">
        <f>SUMPRODUCT($B261:$GQ261,INDEX(PLAN_PRODUCCION!$B$4:$GQ$24,COLUMN()-COLUMN($GZ$1)+1,0))</f>
        <v>0</v>
      </c>
      <c r="HS261" s="24">
        <f>SUMPRODUCT($B261:$GQ261,INDEX(PLAN_PRODUCCION!$B$4:$GQ$24,COLUMN()-COLUMN($GZ$1)+1,0))</f>
        <v>0</v>
      </c>
      <c r="HT261" s="24">
        <f>SUMPRODUCT($B261:$GQ261,INDEX(PLAN_PRODUCCION!$B$4:$GQ$24,COLUMN()-COLUMN($GZ$1)+1,0))</f>
        <v>0</v>
      </c>
      <c r="HU261" s="22"/>
      <c r="HV261" s="25"/>
      <c r="HW261" t="str">
        <f>DIM_BILL[[#This Row],[Tipo]]</f>
        <v>MATERIAL DE EMPAQUE</v>
      </c>
    </row>
    <row r="262" spans="1:231" x14ac:dyDescent="0.3">
      <c r="A262" s="18" t="s">
        <v>496</v>
      </c>
      <c r="AN262">
        <v>1.02</v>
      </c>
      <c r="GR262" s="18" t="s">
        <v>497</v>
      </c>
      <c r="GS262" s="18">
        <v>5</v>
      </c>
      <c r="GT262" s="18" t="s">
        <v>1812</v>
      </c>
      <c r="GU262" s="18" t="s">
        <v>1800</v>
      </c>
      <c r="GV262" s="18">
        <f>SUMIF(FACT_A1[cve_prod],DIM_BILL[[#This Row],[CODIGO]],FACT_A1[Existencia])</f>
        <v>0</v>
      </c>
      <c r="GW262" s="18">
        <f>SUMIF(FACT_A2[cve_prod],DIM_BILL[[#This Row],[CODIGO]],FACT_A2[Existencia])</f>
        <v>19554</v>
      </c>
      <c r="GX262" s="18"/>
      <c r="GY262" s="16" t="s">
        <v>2222</v>
      </c>
      <c r="GZ262" s="26">
        <f t="shared" ref="GZ262" si="1873">GV262+GW262+GX262+GZ260-GZ261</f>
        <v>19554</v>
      </c>
      <c r="HA262" s="26">
        <f t="shared" ref="HA262" si="1874">GZ262+HA260-HA261</f>
        <v>19554</v>
      </c>
      <c r="HB262" s="26">
        <f t="shared" ref="HB262" si="1875">HA262+HB260-HB261</f>
        <v>19554</v>
      </c>
      <c r="HC262" s="26">
        <f t="shared" ref="HC262" si="1876">HB262+HC260-HC261</f>
        <v>19554</v>
      </c>
      <c r="HD262" s="26">
        <f t="shared" ref="HD262" si="1877">HC262+HD260-HD261</f>
        <v>19554</v>
      </c>
      <c r="HE262" s="26">
        <f t="shared" ref="HE262" si="1878">HD262+HE260-HE261</f>
        <v>19554</v>
      </c>
      <c r="HF262" s="26">
        <f t="shared" ref="HF262" si="1879">HE262+HF260-HF261</f>
        <v>19554</v>
      </c>
      <c r="HG262" s="26">
        <f t="shared" ref="HG262" si="1880">HF262+HG260-HG261</f>
        <v>19554</v>
      </c>
      <c r="HH262" s="26">
        <f t="shared" ref="HH262" si="1881">HG262+HH260-HH261</f>
        <v>19554</v>
      </c>
      <c r="HI262" s="26">
        <f t="shared" ref="HI262" si="1882">HH262+HI260-HI261</f>
        <v>19554</v>
      </c>
      <c r="HJ262" s="26">
        <f t="shared" ref="HJ262" si="1883">HI262+HJ260-HJ261</f>
        <v>19554</v>
      </c>
      <c r="HK262" s="26">
        <f t="shared" ref="HK262" si="1884">HJ262+HK260-HK261</f>
        <v>19554</v>
      </c>
      <c r="HL262" s="26">
        <f t="shared" ref="HL262" si="1885">HK262+HL260-HL261</f>
        <v>19554</v>
      </c>
      <c r="HM262" s="26">
        <f t="shared" ref="HM262" si="1886">HL262+HM260-HM261</f>
        <v>19554</v>
      </c>
      <c r="HN262" s="26">
        <f t="shared" ref="HN262" si="1887">HM262+HN260-HN261</f>
        <v>19554</v>
      </c>
      <c r="HO262" s="26">
        <f t="shared" ref="HO262" si="1888">HN262+HO260-HO261</f>
        <v>19554</v>
      </c>
      <c r="HP262" s="26">
        <f t="shared" ref="HP262" si="1889">HO262+HP260-HP261</f>
        <v>19554</v>
      </c>
      <c r="HQ262" s="26">
        <f t="shared" ref="HQ262" si="1890">HP262+HQ260-HQ261</f>
        <v>19554</v>
      </c>
      <c r="HR262" s="26">
        <f t="shared" ref="HR262" si="1891">HQ262+HR260-HR261</f>
        <v>19554</v>
      </c>
      <c r="HS262" s="26">
        <f t="shared" ref="HS262" si="1892">HR262+HS260-HS261</f>
        <v>19554</v>
      </c>
      <c r="HT262" s="26">
        <f t="shared" ref="HT262" si="1893">HS262+HT260-HT261</f>
        <v>19554</v>
      </c>
      <c r="HU262" s="22">
        <f t="shared" ref="HU262" si="1894">COUNTIF(GZ262:HT262,"&lt;0")</f>
        <v>0</v>
      </c>
      <c r="HV262" s="25"/>
      <c r="HW262" t="str">
        <f>DIM_BILL[[#This Row],[Tipo]]</f>
        <v>MATERIAL DE EMPAQUE</v>
      </c>
    </row>
    <row r="263" spans="1:231" x14ac:dyDescent="0.3">
      <c r="A263" s="17" t="s">
        <v>1449</v>
      </c>
      <c r="EU263">
        <v>1</v>
      </c>
      <c r="EV263">
        <v>1.02</v>
      </c>
      <c r="GR263" s="17" t="s">
        <v>1450</v>
      </c>
      <c r="GS263" s="17">
        <v>3</v>
      </c>
      <c r="GT263" s="17" t="s">
        <v>1813</v>
      </c>
      <c r="GU263" s="17" t="s">
        <v>1800</v>
      </c>
      <c r="GV263" s="17">
        <f>SUMIF(FACT_A1[cve_prod],DIM_BILL[[#This Row],[CODIGO]],FACT_A1[Existencia])</f>
        <v>0</v>
      </c>
      <c r="GW263" s="18">
        <f>SUMIF(FACT_A2[cve_prod],DIM_BILL[[#This Row],[CODIGO]],FACT_A2[Existencia])</f>
        <v>7100</v>
      </c>
      <c r="GX263" s="17"/>
      <c r="GY263" s="16" t="s">
        <v>2220</v>
      </c>
      <c r="GZ263" s="15">
        <f>SUMIFS(POs[saldo],POs[cve_prod],DIM_BILL[[#This Row],[CODIGO]],POs[status],$GY263,POs[f_ent],GZ$1)</f>
        <v>0</v>
      </c>
      <c r="HA263" s="15">
        <f>SUMIFS(POs[saldo],POs[cve_prod],DIM_BILL[[#This Row],[CODIGO]],POs[status],$GY263,POs[f_ent],HA$1)</f>
        <v>0</v>
      </c>
      <c r="HB263" s="15">
        <f>SUMIFS(POs[saldo],POs[cve_prod],DIM_BILL[[#This Row],[CODIGO]],POs[status],$GY263,POs[f_ent],HB$1)</f>
        <v>0</v>
      </c>
      <c r="HC263" s="15">
        <f>SUMIFS(POs[saldo],POs[cve_prod],DIM_BILL[[#This Row],[CODIGO]],POs[status],$GY263,POs[f_ent],HC$1)</f>
        <v>0</v>
      </c>
      <c r="HD263" s="15">
        <f>SUMIFS(POs[saldo],POs[cve_prod],DIM_BILL[[#This Row],[CODIGO]],POs[status],$GY263,POs[f_ent],HD$1)</f>
        <v>0</v>
      </c>
      <c r="HE263" s="15">
        <f>SUMIFS(POs[saldo],POs[cve_prod],DIM_BILL[[#This Row],[CODIGO]],POs[status],$GY263,POs[f_ent],HE$1)</f>
        <v>0</v>
      </c>
      <c r="HF263" s="15">
        <f>SUMIFS(POs[saldo],POs[cve_prod],DIM_BILL[[#This Row],[CODIGO]],POs[status],$GY263,POs[Semana],WEEKNUM(HF$1))</f>
        <v>0</v>
      </c>
      <c r="HG263" s="15">
        <f>SUMIFS(POs[saldo],POs[cve_prod],DIM_BILL[[#This Row],[CODIGO]],POs[status],$GY263,POs[Semana],WEEKNUM(HG$1))</f>
        <v>0</v>
      </c>
      <c r="HH263" s="15">
        <f>SUMIFS(POs[saldo],POs[cve_prod],DIM_BILL[[#This Row],[CODIGO]],POs[status],$GY263,POs[Semana],WEEKNUM(HH$1))</f>
        <v>0</v>
      </c>
      <c r="HI263" s="15">
        <f>SUMIFS(POs[saldo],POs[cve_prod],DIM_BILL[[#This Row],[CODIGO]],POs[status],$GY263,POs[Semana],WEEKNUM(HI$1))</f>
        <v>0</v>
      </c>
      <c r="HJ263" s="15">
        <f>SUMIFS(POs[saldo],POs[cve_prod],DIM_BILL[[#This Row],[CODIGO]],POs[status],$GY263,POs[Semana],WEEKNUM(HJ$1))</f>
        <v>0</v>
      </c>
      <c r="HK263" s="15">
        <f>SUMIFS(POs[saldo],POs[cve_prod],DIM_BILL[[#This Row],[CODIGO]],POs[status],$GY263,POs[Semana],WEEKNUM(HK$1))</f>
        <v>0</v>
      </c>
      <c r="HL263" s="15">
        <f>SUMIFS(POs[saldo],POs[cve_prod],DIM_BILL[[#This Row],[CODIGO]],POs[status],$GY263,POs[Semana],WEEKNUM(HL$1))</f>
        <v>0</v>
      </c>
      <c r="HM263" s="15">
        <f>SUMIFS(POs[saldo],POs[cve_prod],DIM_BILL[[#This Row],[CODIGO]],POs[status],$GY263,POs[Semana],WEEKNUM(HM$1))</f>
        <v>0</v>
      </c>
      <c r="HN263" s="15">
        <f>SUMIFS(POs[saldo],POs[cve_prod],DIM_BILL[[#This Row],[CODIGO]],POs[status],$GY263,POs[Semana],WEEKNUM(HN$1))</f>
        <v>0</v>
      </c>
      <c r="HO263" s="15">
        <f>SUMIFS(POs[saldo],POs[cve_prod],DIM_BILL[[#This Row],[CODIGO]],POs[status],$GY263,POs[Semana],WEEKNUM(HO$1))</f>
        <v>0</v>
      </c>
      <c r="HP263" s="15">
        <f>SUMIFS(POs[saldo],POs[cve_prod],DIM_BILL[[#This Row],[CODIGO]],POs[status],$GY263,POs[Semana],WEEKNUM(HP$1))</f>
        <v>0</v>
      </c>
      <c r="HQ263" s="15">
        <f>SUMIFS(POs[saldo],POs[cve_prod],DIM_BILL[[#This Row],[CODIGO]],POs[status],$GY263,POs[Semana],WEEKNUM(HQ$1))</f>
        <v>0</v>
      </c>
      <c r="HR263" s="15">
        <f>SUMIFS(POs[saldo],POs[cve_prod],DIM_BILL[[#This Row],[CODIGO]],POs[status],$GY263,POs[Semana],WEEKNUM(HR$1))</f>
        <v>0</v>
      </c>
      <c r="HS263" s="15">
        <f>SUMIFS(POs[saldo],POs[cve_prod],DIM_BILL[[#This Row],[CODIGO]],POs[status],$GY263,POs[Semana],WEEKNUM(HS$1))</f>
        <v>0</v>
      </c>
      <c r="HT263" s="15">
        <f>SUMIFS(POs[saldo],POs[cve_prod],DIM_BILL[[#This Row],[CODIGO]],POs[status],$GY263,POs[Semana],WEEKNUM(HT$1))</f>
        <v>0</v>
      </c>
      <c r="HU263" s="22"/>
      <c r="HV263" s="25"/>
      <c r="HW263" t="str">
        <f>DIM_BILL[[#This Row],[Tipo]]</f>
        <v>MATERIAL DE EMPAQUE</v>
      </c>
    </row>
    <row r="264" spans="1:231" x14ac:dyDescent="0.3">
      <c r="A264" s="17" t="s">
        <v>1449</v>
      </c>
      <c r="EU264">
        <v>1</v>
      </c>
      <c r="EV264">
        <v>1.02</v>
      </c>
      <c r="GR264" s="17" t="s">
        <v>1450</v>
      </c>
      <c r="GS264" s="17">
        <v>3</v>
      </c>
      <c r="GT264" s="17" t="s">
        <v>1813</v>
      </c>
      <c r="GU264" s="17" t="s">
        <v>1800</v>
      </c>
      <c r="GV264" s="17">
        <f>SUMIF(FACT_A1[cve_prod],DIM_BILL[[#This Row],[CODIGO]],FACT_A1[Existencia])</f>
        <v>0</v>
      </c>
      <c r="GW264" s="18">
        <f>SUMIF(FACT_A2[cve_prod],DIM_BILL[[#This Row],[CODIGO]],FACT_A2[Existencia])</f>
        <v>7100</v>
      </c>
      <c r="GX264" s="17"/>
      <c r="GY264" s="16" t="s">
        <v>2221</v>
      </c>
      <c r="GZ264" s="24">
        <f>SUMPRODUCT($B264:$GQ264,INDEX(PLAN_PRODUCCION!$B$4:$GQ$24,COLUMN()-COLUMN($GZ$1)+1,0))</f>
        <v>0</v>
      </c>
      <c r="HA264" s="24">
        <f>SUMPRODUCT($B264:$GQ264,INDEX(PLAN_PRODUCCION!$B$4:$GQ$24,COLUMN()-COLUMN($GZ$1)+1,0))</f>
        <v>0</v>
      </c>
      <c r="HB264" s="24">
        <f>SUMPRODUCT($B264:$GQ264,INDEX(PLAN_PRODUCCION!$B$4:$GQ$24,COLUMN()-COLUMN($GZ$1)+1,0))</f>
        <v>0</v>
      </c>
      <c r="HC264" s="24">
        <f>SUMPRODUCT($B264:$GQ264,INDEX(PLAN_PRODUCCION!$B$4:$GQ$24,COLUMN()-COLUMN($GZ$1)+1,0))</f>
        <v>0</v>
      </c>
      <c r="HD264" s="24">
        <f>SUMPRODUCT($B264:$GQ264,INDEX(PLAN_PRODUCCION!$B$4:$GQ$24,COLUMN()-COLUMN($GZ$1)+1,0))</f>
        <v>0</v>
      </c>
      <c r="HE264" s="24">
        <f>SUMPRODUCT($B264:$GQ264,INDEX(PLAN_PRODUCCION!$B$4:$GQ$24,COLUMN()-COLUMN($GZ$1)+1,0))</f>
        <v>0</v>
      </c>
      <c r="HF264" s="24">
        <f>SUMPRODUCT($B264:$GQ264,INDEX(PLAN_PRODUCCION!$B$4:$GQ$24,COLUMN()-COLUMN($GZ$1)+1,0))</f>
        <v>0</v>
      </c>
      <c r="HG264" s="24">
        <f>SUMPRODUCT($B264:$GQ264,INDEX(PLAN_PRODUCCION!$B$4:$GQ$24,COLUMN()-COLUMN($GZ$1)+1,0))</f>
        <v>0</v>
      </c>
      <c r="HH264" s="24">
        <f>SUMPRODUCT($B264:$GQ264,INDEX(PLAN_PRODUCCION!$B$4:$GQ$24,COLUMN()-COLUMN($GZ$1)+1,0))</f>
        <v>0</v>
      </c>
      <c r="HI264" s="24">
        <f>SUMPRODUCT($B264:$GQ264,INDEX(PLAN_PRODUCCION!$B$4:$GQ$24,COLUMN()-COLUMN($GZ$1)+1,0))</f>
        <v>0</v>
      </c>
      <c r="HJ264" s="24">
        <f>SUMPRODUCT($B264:$GQ264,INDEX(PLAN_PRODUCCION!$B$4:$GQ$24,COLUMN()-COLUMN($GZ$1)+1,0))</f>
        <v>0</v>
      </c>
      <c r="HK264" s="24">
        <f>SUMPRODUCT($B264:$GQ264,INDEX(PLAN_PRODUCCION!$B$4:$GQ$24,COLUMN()-COLUMN($GZ$1)+1,0))</f>
        <v>0</v>
      </c>
      <c r="HL264" s="24">
        <f>SUMPRODUCT($B264:$GQ264,INDEX(PLAN_PRODUCCION!$B$4:$GQ$24,COLUMN()-COLUMN($GZ$1)+1,0))</f>
        <v>0</v>
      </c>
      <c r="HM264" s="24">
        <f>SUMPRODUCT($B264:$GQ264,INDEX(PLAN_PRODUCCION!$B$4:$GQ$24,COLUMN()-COLUMN($GZ$1)+1,0))</f>
        <v>0</v>
      </c>
      <c r="HN264" s="24">
        <f>SUMPRODUCT($B264:$GQ264,INDEX(PLAN_PRODUCCION!$B$4:$GQ$24,COLUMN()-COLUMN($GZ$1)+1,0))</f>
        <v>0</v>
      </c>
      <c r="HO264" s="24">
        <f>SUMPRODUCT($B264:$GQ264,INDEX(PLAN_PRODUCCION!$B$4:$GQ$24,COLUMN()-COLUMN($GZ$1)+1,0))</f>
        <v>0</v>
      </c>
      <c r="HP264" s="24">
        <f>SUMPRODUCT($B264:$GQ264,INDEX(PLAN_PRODUCCION!$B$4:$GQ$24,COLUMN()-COLUMN($GZ$1)+1,0))</f>
        <v>0</v>
      </c>
      <c r="HQ264" s="24">
        <f>SUMPRODUCT($B264:$GQ264,INDEX(PLAN_PRODUCCION!$B$4:$GQ$24,COLUMN()-COLUMN($GZ$1)+1,0))</f>
        <v>0</v>
      </c>
      <c r="HR264" s="24">
        <f>SUMPRODUCT($B264:$GQ264,INDEX(PLAN_PRODUCCION!$B$4:$GQ$24,COLUMN()-COLUMN($GZ$1)+1,0))</f>
        <v>0</v>
      </c>
      <c r="HS264" s="24">
        <f>SUMPRODUCT($B264:$GQ264,INDEX(PLAN_PRODUCCION!$B$4:$GQ$24,COLUMN()-COLUMN($GZ$1)+1,0))</f>
        <v>0</v>
      </c>
      <c r="HT264" s="24">
        <f>SUMPRODUCT($B264:$GQ264,INDEX(PLAN_PRODUCCION!$B$4:$GQ$24,COLUMN()-COLUMN($GZ$1)+1,0))</f>
        <v>0</v>
      </c>
      <c r="HU264" s="22"/>
      <c r="HV264" s="25"/>
      <c r="HW264" t="str">
        <f>DIM_BILL[[#This Row],[Tipo]]</f>
        <v>MATERIAL DE EMPAQUE</v>
      </c>
    </row>
    <row r="265" spans="1:231" x14ac:dyDescent="0.3">
      <c r="A265" s="18" t="s">
        <v>1449</v>
      </c>
      <c r="EU265">
        <v>1</v>
      </c>
      <c r="EV265">
        <v>1.02</v>
      </c>
      <c r="GR265" s="18" t="s">
        <v>1450</v>
      </c>
      <c r="GS265" s="18">
        <v>3</v>
      </c>
      <c r="GT265" s="18" t="s">
        <v>1813</v>
      </c>
      <c r="GU265" s="18" t="s">
        <v>1800</v>
      </c>
      <c r="GV265" s="18">
        <f>SUMIF(FACT_A1[cve_prod],DIM_BILL[[#This Row],[CODIGO]],FACT_A1[Existencia])</f>
        <v>0</v>
      </c>
      <c r="GW265" s="18">
        <f>SUMIF(FACT_A2[cve_prod],DIM_BILL[[#This Row],[CODIGO]],FACT_A2[Existencia])</f>
        <v>7100</v>
      </c>
      <c r="GX265" s="18"/>
      <c r="GY265" s="16" t="s">
        <v>2222</v>
      </c>
      <c r="GZ265" s="26">
        <f t="shared" ref="GZ265" si="1895">GV265+GW265+GX265+GZ263-GZ264</f>
        <v>7100</v>
      </c>
      <c r="HA265" s="26">
        <f t="shared" ref="HA265" si="1896">GZ265+HA263-HA264</f>
        <v>7100</v>
      </c>
      <c r="HB265" s="26">
        <f t="shared" ref="HB265" si="1897">HA265+HB263-HB264</f>
        <v>7100</v>
      </c>
      <c r="HC265" s="26">
        <f t="shared" ref="HC265" si="1898">HB265+HC263-HC264</f>
        <v>7100</v>
      </c>
      <c r="HD265" s="26">
        <f t="shared" ref="HD265" si="1899">HC265+HD263-HD264</f>
        <v>7100</v>
      </c>
      <c r="HE265" s="26">
        <f t="shared" ref="HE265" si="1900">HD265+HE263-HE264</f>
        <v>7100</v>
      </c>
      <c r="HF265" s="26">
        <f t="shared" ref="HF265" si="1901">HE265+HF263-HF264</f>
        <v>7100</v>
      </c>
      <c r="HG265" s="26">
        <f t="shared" ref="HG265" si="1902">HF265+HG263-HG264</f>
        <v>7100</v>
      </c>
      <c r="HH265" s="26">
        <f t="shared" ref="HH265" si="1903">HG265+HH263-HH264</f>
        <v>7100</v>
      </c>
      <c r="HI265" s="26">
        <f t="shared" ref="HI265" si="1904">HH265+HI263-HI264</f>
        <v>7100</v>
      </c>
      <c r="HJ265" s="26">
        <f t="shared" ref="HJ265" si="1905">HI265+HJ263-HJ264</f>
        <v>7100</v>
      </c>
      <c r="HK265" s="26">
        <f t="shared" ref="HK265" si="1906">HJ265+HK263-HK264</f>
        <v>7100</v>
      </c>
      <c r="HL265" s="26">
        <f t="shared" ref="HL265" si="1907">HK265+HL263-HL264</f>
        <v>7100</v>
      </c>
      <c r="HM265" s="26">
        <f t="shared" ref="HM265" si="1908">HL265+HM263-HM264</f>
        <v>7100</v>
      </c>
      <c r="HN265" s="26">
        <f t="shared" ref="HN265" si="1909">HM265+HN263-HN264</f>
        <v>7100</v>
      </c>
      <c r="HO265" s="26">
        <f t="shared" ref="HO265" si="1910">HN265+HO263-HO264</f>
        <v>7100</v>
      </c>
      <c r="HP265" s="26">
        <f t="shared" ref="HP265" si="1911">HO265+HP263-HP264</f>
        <v>7100</v>
      </c>
      <c r="HQ265" s="26">
        <f t="shared" ref="HQ265" si="1912">HP265+HQ263-HQ264</f>
        <v>7100</v>
      </c>
      <c r="HR265" s="26">
        <f t="shared" ref="HR265" si="1913">HQ265+HR263-HR264</f>
        <v>7100</v>
      </c>
      <c r="HS265" s="26">
        <f t="shared" ref="HS265" si="1914">HR265+HS263-HS264</f>
        <v>7100</v>
      </c>
      <c r="HT265" s="26">
        <f t="shared" ref="HT265" si="1915">HS265+HT263-HT264</f>
        <v>7100</v>
      </c>
      <c r="HU265" s="22">
        <f t="shared" ref="HU265" si="1916">COUNTIF(GZ265:HT265,"&lt;0")</f>
        <v>0</v>
      </c>
      <c r="HV265" s="25"/>
      <c r="HW265" t="str">
        <f>DIM_BILL[[#This Row],[Tipo]]</f>
        <v>MATERIAL DE EMPAQUE</v>
      </c>
    </row>
    <row r="266" spans="1:231" x14ac:dyDescent="0.3">
      <c r="A266" s="17" t="s">
        <v>504</v>
      </c>
      <c r="AO266">
        <v>1.02</v>
      </c>
      <c r="GR266" s="17" t="s">
        <v>505</v>
      </c>
      <c r="GS266" s="17">
        <v>5</v>
      </c>
      <c r="GT266" s="17" t="s">
        <v>1812</v>
      </c>
      <c r="GU266" s="17" t="s">
        <v>1800</v>
      </c>
      <c r="GV266" s="17">
        <f>SUMIF(FACT_A1[cve_prod],DIM_BILL[[#This Row],[CODIGO]],FACT_A1[Existencia])</f>
        <v>0</v>
      </c>
      <c r="GW266" s="18">
        <f>SUMIF(FACT_A2[cve_prod],DIM_BILL[[#This Row],[CODIGO]],FACT_A2[Existencia])</f>
        <v>10314</v>
      </c>
      <c r="GX266" s="17"/>
      <c r="GY266" s="16" t="s">
        <v>2220</v>
      </c>
      <c r="GZ266" s="15">
        <f>SUMIFS(POs[saldo],POs[cve_prod],DIM_BILL[[#This Row],[CODIGO]],POs[status],$GY266,POs[f_ent],GZ$1)</f>
        <v>0</v>
      </c>
      <c r="HA266" s="15">
        <f>SUMIFS(POs[saldo],POs[cve_prod],DIM_BILL[[#This Row],[CODIGO]],POs[status],$GY266,POs[f_ent],HA$1)</f>
        <v>0</v>
      </c>
      <c r="HB266" s="15">
        <f>SUMIFS(POs[saldo],POs[cve_prod],DIM_BILL[[#This Row],[CODIGO]],POs[status],$GY266,POs[f_ent],HB$1)</f>
        <v>0</v>
      </c>
      <c r="HC266" s="15">
        <f>SUMIFS(POs[saldo],POs[cve_prod],DIM_BILL[[#This Row],[CODIGO]],POs[status],$GY266,POs[f_ent],HC$1)</f>
        <v>0</v>
      </c>
      <c r="HD266" s="15">
        <f>SUMIFS(POs[saldo],POs[cve_prod],DIM_BILL[[#This Row],[CODIGO]],POs[status],$GY266,POs[f_ent],HD$1)</f>
        <v>0</v>
      </c>
      <c r="HE266" s="15">
        <f>SUMIFS(POs[saldo],POs[cve_prod],DIM_BILL[[#This Row],[CODIGO]],POs[status],$GY266,POs[f_ent],HE$1)</f>
        <v>0</v>
      </c>
      <c r="HF266" s="15">
        <f>SUMIFS(POs[saldo],POs[cve_prod],DIM_BILL[[#This Row],[CODIGO]],POs[status],$GY266,POs[Semana],WEEKNUM(HF$1))</f>
        <v>0</v>
      </c>
      <c r="HG266" s="15">
        <f>SUMIFS(POs[saldo],POs[cve_prod],DIM_BILL[[#This Row],[CODIGO]],POs[status],$GY266,POs[Semana],WEEKNUM(HG$1))</f>
        <v>0</v>
      </c>
      <c r="HH266" s="15">
        <f>SUMIFS(POs[saldo],POs[cve_prod],DIM_BILL[[#This Row],[CODIGO]],POs[status],$GY266,POs[Semana],WEEKNUM(HH$1))</f>
        <v>0</v>
      </c>
      <c r="HI266" s="15">
        <f>SUMIFS(POs[saldo],POs[cve_prod],DIM_BILL[[#This Row],[CODIGO]],POs[status],$GY266,POs[Semana],WEEKNUM(HI$1))</f>
        <v>0</v>
      </c>
      <c r="HJ266" s="15">
        <f>SUMIFS(POs[saldo],POs[cve_prod],DIM_BILL[[#This Row],[CODIGO]],POs[status],$GY266,POs[Semana],WEEKNUM(HJ$1))</f>
        <v>0</v>
      </c>
      <c r="HK266" s="15">
        <f>SUMIFS(POs[saldo],POs[cve_prod],DIM_BILL[[#This Row],[CODIGO]],POs[status],$GY266,POs[Semana],WEEKNUM(HK$1))</f>
        <v>0</v>
      </c>
      <c r="HL266" s="15">
        <f>SUMIFS(POs[saldo],POs[cve_prod],DIM_BILL[[#This Row],[CODIGO]],POs[status],$GY266,POs[Semana],WEEKNUM(HL$1))</f>
        <v>0</v>
      </c>
      <c r="HM266" s="15">
        <f>SUMIFS(POs[saldo],POs[cve_prod],DIM_BILL[[#This Row],[CODIGO]],POs[status],$GY266,POs[Semana],WEEKNUM(HM$1))</f>
        <v>0</v>
      </c>
      <c r="HN266" s="15">
        <f>SUMIFS(POs[saldo],POs[cve_prod],DIM_BILL[[#This Row],[CODIGO]],POs[status],$GY266,POs[Semana],WEEKNUM(HN$1))</f>
        <v>0</v>
      </c>
      <c r="HO266" s="15">
        <f>SUMIFS(POs[saldo],POs[cve_prod],DIM_BILL[[#This Row],[CODIGO]],POs[status],$GY266,POs[Semana],WEEKNUM(HO$1))</f>
        <v>0</v>
      </c>
      <c r="HP266" s="15">
        <f>SUMIFS(POs[saldo],POs[cve_prod],DIM_BILL[[#This Row],[CODIGO]],POs[status],$GY266,POs[Semana],WEEKNUM(HP$1))</f>
        <v>0</v>
      </c>
      <c r="HQ266" s="15">
        <f>SUMIFS(POs[saldo],POs[cve_prod],DIM_BILL[[#This Row],[CODIGO]],POs[status],$GY266,POs[Semana],WEEKNUM(HQ$1))</f>
        <v>0</v>
      </c>
      <c r="HR266" s="15">
        <f>SUMIFS(POs[saldo],POs[cve_prod],DIM_BILL[[#This Row],[CODIGO]],POs[status],$GY266,POs[Semana],WEEKNUM(HR$1))</f>
        <v>0</v>
      </c>
      <c r="HS266" s="15">
        <f>SUMIFS(POs[saldo],POs[cve_prod],DIM_BILL[[#This Row],[CODIGO]],POs[status],$GY266,POs[Semana],WEEKNUM(HS$1))</f>
        <v>0</v>
      </c>
      <c r="HT266" s="15">
        <f>SUMIFS(POs[saldo],POs[cve_prod],DIM_BILL[[#This Row],[CODIGO]],POs[status],$GY266,POs[Semana],WEEKNUM(HT$1))</f>
        <v>0</v>
      </c>
      <c r="HU266" s="22"/>
      <c r="HV266" s="25"/>
      <c r="HW266" t="str">
        <f>DIM_BILL[[#This Row],[Tipo]]</f>
        <v>MATERIAL DE EMPAQUE</v>
      </c>
    </row>
    <row r="267" spans="1:231" x14ac:dyDescent="0.3">
      <c r="A267" s="17" t="s">
        <v>504</v>
      </c>
      <c r="AO267">
        <v>1.02</v>
      </c>
      <c r="GR267" s="17" t="s">
        <v>505</v>
      </c>
      <c r="GS267" s="17">
        <v>5</v>
      </c>
      <c r="GT267" s="17" t="s">
        <v>1812</v>
      </c>
      <c r="GU267" s="17" t="s">
        <v>1800</v>
      </c>
      <c r="GV267" s="17">
        <f>SUMIF(FACT_A1[cve_prod],DIM_BILL[[#This Row],[CODIGO]],FACT_A1[Existencia])</f>
        <v>0</v>
      </c>
      <c r="GW267" s="18">
        <f>SUMIF(FACT_A2[cve_prod],DIM_BILL[[#This Row],[CODIGO]],FACT_A2[Existencia])</f>
        <v>10314</v>
      </c>
      <c r="GX267" s="17"/>
      <c r="GY267" s="16" t="s">
        <v>2221</v>
      </c>
      <c r="GZ267" s="24">
        <f>SUMPRODUCT($B267:$GQ267,INDEX(PLAN_PRODUCCION!$B$4:$GQ$24,COLUMN()-COLUMN($GZ$1)+1,0))</f>
        <v>6834</v>
      </c>
      <c r="HA267" s="24">
        <f>SUMPRODUCT($B267:$GQ267,INDEX(PLAN_PRODUCCION!$B$4:$GQ$24,COLUMN()-COLUMN($GZ$1)+1,0))</f>
        <v>0</v>
      </c>
      <c r="HB267" s="24">
        <f>SUMPRODUCT($B267:$GQ267,INDEX(PLAN_PRODUCCION!$B$4:$GQ$24,COLUMN()-COLUMN($GZ$1)+1,0))</f>
        <v>0</v>
      </c>
      <c r="HC267" s="24">
        <f>SUMPRODUCT($B267:$GQ267,INDEX(PLAN_PRODUCCION!$B$4:$GQ$24,COLUMN()-COLUMN($GZ$1)+1,0))</f>
        <v>0</v>
      </c>
      <c r="HD267" s="24">
        <f>SUMPRODUCT($B267:$GQ267,INDEX(PLAN_PRODUCCION!$B$4:$GQ$24,COLUMN()-COLUMN($GZ$1)+1,0))</f>
        <v>0</v>
      </c>
      <c r="HE267" s="24">
        <f>SUMPRODUCT($B267:$GQ267,INDEX(PLAN_PRODUCCION!$B$4:$GQ$24,COLUMN()-COLUMN($GZ$1)+1,0))</f>
        <v>0</v>
      </c>
      <c r="HF267" s="24">
        <f>SUMPRODUCT($B267:$GQ267,INDEX(PLAN_PRODUCCION!$B$4:$GQ$24,COLUMN()-COLUMN($GZ$1)+1,0))</f>
        <v>0</v>
      </c>
      <c r="HG267" s="24">
        <f>SUMPRODUCT($B267:$GQ267,INDEX(PLAN_PRODUCCION!$B$4:$GQ$24,COLUMN()-COLUMN($GZ$1)+1,0))</f>
        <v>0</v>
      </c>
      <c r="HH267" s="24">
        <f>SUMPRODUCT($B267:$GQ267,INDEX(PLAN_PRODUCCION!$B$4:$GQ$24,COLUMN()-COLUMN($GZ$1)+1,0))</f>
        <v>0</v>
      </c>
      <c r="HI267" s="24">
        <f>SUMPRODUCT($B267:$GQ267,INDEX(PLAN_PRODUCCION!$B$4:$GQ$24,COLUMN()-COLUMN($GZ$1)+1,0))</f>
        <v>0</v>
      </c>
      <c r="HJ267" s="24">
        <f>SUMPRODUCT($B267:$GQ267,INDEX(PLAN_PRODUCCION!$B$4:$GQ$24,COLUMN()-COLUMN($GZ$1)+1,0))</f>
        <v>0</v>
      </c>
      <c r="HK267" s="24">
        <f>SUMPRODUCT($B267:$GQ267,INDEX(PLAN_PRODUCCION!$B$4:$GQ$24,COLUMN()-COLUMN($GZ$1)+1,0))</f>
        <v>0</v>
      </c>
      <c r="HL267" s="24">
        <f>SUMPRODUCT($B267:$GQ267,INDEX(PLAN_PRODUCCION!$B$4:$GQ$24,COLUMN()-COLUMN($GZ$1)+1,0))</f>
        <v>0</v>
      </c>
      <c r="HM267" s="24">
        <f>SUMPRODUCT($B267:$GQ267,INDEX(PLAN_PRODUCCION!$B$4:$GQ$24,COLUMN()-COLUMN($GZ$1)+1,0))</f>
        <v>0</v>
      </c>
      <c r="HN267" s="24">
        <f>SUMPRODUCT($B267:$GQ267,INDEX(PLAN_PRODUCCION!$B$4:$GQ$24,COLUMN()-COLUMN($GZ$1)+1,0))</f>
        <v>0</v>
      </c>
      <c r="HO267" s="24">
        <f>SUMPRODUCT($B267:$GQ267,INDEX(PLAN_PRODUCCION!$B$4:$GQ$24,COLUMN()-COLUMN($GZ$1)+1,0))</f>
        <v>0</v>
      </c>
      <c r="HP267" s="24">
        <f>SUMPRODUCT($B267:$GQ267,INDEX(PLAN_PRODUCCION!$B$4:$GQ$24,COLUMN()-COLUMN($GZ$1)+1,0))</f>
        <v>0</v>
      </c>
      <c r="HQ267" s="24">
        <f>SUMPRODUCT($B267:$GQ267,INDEX(PLAN_PRODUCCION!$B$4:$GQ$24,COLUMN()-COLUMN($GZ$1)+1,0))</f>
        <v>0</v>
      </c>
      <c r="HR267" s="24">
        <f>SUMPRODUCT($B267:$GQ267,INDEX(PLAN_PRODUCCION!$B$4:$GQ$24,COLUMN()-COLUMN($GZ$1)+1,0))</f>
        <v>0</v>
      </c>
      <c r="HS267" s="24">
        <f>SUMPRODUCT($B267:$GQ267,INDEX(PLAN_PRODUCCION!$B$4:$GQ$24,COLUMN()-COLUMN($GZ$1)+1,0))</f>
        <v>0</v>
      </c>
      <c r="HT267" s="24">
        <f>SUMPRODUCT($B267:$GQ267,INDEX(PLAN_PRODUCCION!$B$4:$GQ$24,COLUMN()-COLUMN($GZ$1)+1,0))</f>
        <v>0</v>
      </c>
      <c r="HU267" s="22"/>
      <c r="HV267" s="25"/>
      <c r="HW267" t="str">
        <f>DIM_BILL[[#This Row],[Tipo]]</f>
        <v>MATERIAL DE EMPAQUE</v>
      </c>
    </row>
    <row r="268" spans="1:231" x14ac:dyDescent="0.3">
      <c r="A268" s="18" t="s">
        <v>504</v>
      </c>
      <c r="AO268">
        <v>1.02</v>
      </c>
      <c r="GR268" s="18" t="s">
        <v>505</v>
      </c>
      <c r="GS268" s="18">
        <v>5</v>
      </c>
      <c r="GT268" s="18" t="s">
        <v>1812</v>
      </c>
      <c r="GU268" s="18" t="s">
        <v>1800</v>
      </c>
      <c r="GV268" s="18">
        <f>SUMIF(FACT_A1[cve_prod],DIM_BILL[[#This Row],[CODIGO]],FACT_A1[Existencia])</f>
        <v>0</v>
      </c>
      <c r="GW268" s="18">
        <f>SUMIF(FACT_A2[cve_prod],DIM_BILL[[#This Row],[CODIGO]],FACT_A2[Existencia])</f>
        <v>10314</v>
      </c>
      <c r="GX268" s="18"/>
      <c r="GY268" s="16" t="s">
        <v>2222</v>
      </c>
      <c r="GZ268" s="26">
        <f t="shared" ref="GZ268" si="1917">GV268+GW268+GX268+GZ266-GZ267</f>
        <v>3480</v>
      </c>
      <c r="HA268" s="26">
        <f t="shared" ref="HA268" si="1918">GZ268+HA266-HA267</f>
        <v>3480</v>
      </c>
      <c r="HB268" s="26">
        <f t="shared" ref="HB268" si="1919">HA268+HB266-HB267</f>
        <v>3480</v>
      </c>
      <c r="HC268" s="26">
        <f t="shared" ref="HC268" si="1920">HB268+HC266-HC267</f>
        <v>3480</v>
      </c>
      <c r="HD268" s="26">
        <f t="shared" ref="HD268" si="1921">HC268+HD266-HD267</f>
        <v>3480</v>
      </c>
      <c r="HE268" s="26">
        <f t="shared" ref="HE268" si="1922">HD268+HE266-HE267</f>
        <v>3480</v>
      </c>
      <c r="HF268" s="26">
        <f t="shared" ref="HF268" si="1923">HE268+HF266-HF267</f>
        <v>3480</v>
      </c>
      <c r="HG268" s="26">
        <f t="shared" ref="HG268" si="1924">HF268+HG266-HG267</f>
        <v>3480</v>
      </c>
      <c r="HH268" s="26">
        <f t="shared" ref="HH268" si="1925">HG268+HH266-HH267</f>
        <v>3480</v>
      </c>
      <c r="HI268" s="26">
        <f t="shared" ref="HI268" si="1926">HH268+HI266-HI267</f>
        <v>3480</v>
      </c>
      <c r="HJ268" s="26">
        <f t="shared" ref="HJ268" si="1927">HI268+HJ266-HJ267</f>
        <v>3480</v>
      </c>
      <c r="HK268" s="26">
        <f t="shared" ref="HK268" si="1928">HJ268+HK266-HK267</f>
        <v>3480</v>
      </c>
      <c r="HL268" s="26">
        <f t="shared" ref="HL268" si="1929">HK268+HL266-HL267</f>
        <v>3480</v>
      </c>
      <c r="HM268" s="26">
        <f t="shared" ref="HM268" si="1930">HL268+HM266-HM267</f>
        <v>3480</v>
      </c>
      <c r="HN268" s="26">
        <f t="shared" ref="HN268" si="1931">HM268+HN266-HN267</f>
        <v>3480</v>
      </c>
      <c r="HO268" s="26">
        <f t="shared" ref="HO268" si="1932">HN268+HO266-HO267</f>
        <v>3480</v>
      </c>
      <c r="HP268" s="26">
        <f t="shared" ref="HP268" si="1933">HO268+HP266-HP267</f>
        <v>3480</v>
      </c>
      <c r="HQ268" s="26">
        <f t="shared" ref="HQ268" si="1934">HP268+HQ266-HQ267</f>
        <v>3480</v>
      </c>
      <c r="HR268" s="26">
        <f t="shared" ref="HR268" si="1935">HQ268+HR266-HR267</f>
        <v>3480</v>
      </c>
      <c r="HS268" s="26">
        <f t="shared" ref="HS268" si="1936">HR268+HS266-HS267</f>
        <v>3480</v>
      </c>
      <c r="HT268" s="26">
        <f t="shared" ref="HT268" si="1937">HS268+HT266-HT267</f>
        <v>3480</v>
      </c>
      <c r="HU268" s="22">
        <f t="shared" ref="HU268" si="1938">COUNTIF(GZ268:HT268,"&lt;0")</f>
        <v>0</v>
      </c>
      <c r="HV268" s="25"/>
      <c r="HW268" t="str">
        <f>DIM_BILL[[#This Row],[Tipo]]</f>
        <v>MATERIAL DE EMPAQUE</v>
      </c>
    </row>
    <row r="269" spans="1:231" x14ac:dyDescent="0.3">
      <c r="A269" s="17" t="s">
        <v>1135</v>
      </c>
      <c r="DE269">
        <v>1.4700000000000001E-2</v>
      </c>
      <c r="GR269" s="17" t="s">
        <v>1136</v>
      </c>
      <c r="GS269" s="17">
        <v>3</v>
      </c>
      <c r="GT269" s="17" t="s">
        <v>1804</v>
      </c>
      <c r="GU269" s="17" t="s">
        <v>1800</v>
      </c>
      <c r="GV269" s="17">
        <f>SUMIF(FACT_A1[cve_prod],DIM_BILL[[#This Row],[CODIGO]],FACT_A1[Existencia])</f>
        <v>0</v>
      </c>
      <c r="GW269" s="18">
        <f>SUMIF(FACT_A2[cve_prod],DIM_BILL[[#This Row],[CODIGO]],FACT_A2[Existencia])</f>
        <v>101.4</v>
      </c>
      <c r="GX269" s="17"/>
      <c r="GY269" s="16" t="s">
        <v>2220</v>
      </c>
      <c r="GZ269" s="15">
        <f>SUMIFS(POs[saldo],POs[cve_prod],DIM_BILL[[#This Row],[CODIGO]],POs[status],$GY269,POs[f_ent],GZ$1)</f>
        <v>0</v>
      </c>
      <c r="HA269" s="15">
        <f>SUMIFS(POs[saldo],POs[cve_prod],DIM_BILL[[#This Row],[CODIGO]],POs[status],$GY269,POs[f_ent],HA$1)</f>
        <v>0</v>
      </c>
      <c r="HB269" s="15">
        <f>SUMIFS(POs[saldo],POs[cve_prod],DIM_BILL[[#This Row],[CODIGO]],POs[status],$GY269,POs[f_ent],HB$1)</f>
        <v>0</v>
      </c>
      <c r="HC269" s="15">
        <f>SUMIFS(POs[saldo],POs[cve_prod],DIM_BILL[[#This Row],[CODIGO]],POs[status],$GY269,POs[f_ent],HC$1)</f>
        <v>0</v>
      </c>
      <c r="HD269" s="15">
        <f>SUMIFS(POs[saldo],POs[cve_prod],DIM_BILL[[#This Row],[CODIGO]],POs[status],$GY269,POs[f_ent],HD$1)</f>
        <v>0</v>
      </c>
      <c r="HE269" s="15">
        <f>SUMIFS(POs[saldo],POs[cve_prod],DIM_BILL[[#This Row],[CODIGO]],POs[status],$GY269,POs[f_ent],HE$1)</f>
        <v>0</v>
      </c>
      <c r="HF269" s="15">
        <f>SUMIFS(POs[saldo],POs[cve_prod],DIM_BILL[[#This Row],[CODIGO]],POs[status],$GY269,POs[Semana],WEEKNUM(HF$1))</f>
        <v>0</v>
      </c>
      <c r="HG269" s="15">
        <f>SUMIFS(POs[saldo],POs[cve_prod],DIM_BILL[[#This Row],[CODIGO]],POs[status],$GY269,POs[Semana],WEEKNUM(HG$1))</f>
        <v>0</v>
      </c>
      <c r="HH269" s="15">
        <f>SUMIFS(POs[saldo],POs[cve_prod],DIM_BILL[[#This Row],[CODIGO]],POs[status],$GY269,POs[Semana],WEEKNUM(HH$1))</f>
        <v>0</v>
      </c>
      <c r="HI269" s="15">
        <f>SUMIFS(POs[saldo],POs[cve_prod],DIM_BILL[[#This Row],[CODIGO]],POs[status],$GY269,POs[Semana],WEEKNUM(HI$1))</f>
        <v>0</v>
      </c>
      <c r="HJ269" s="15">
        <f>SUMIFS(POs[saldo],POs[cve_prod],DIM_BILL[[#This Row],[CODIGO]],POs[status],$GY269,POs[Semana],WEEKNUM(HJ$1))</f>
        <v>0</v>
      </c>
      <c r="HK269" s="15">
        <f>SUMIFS(POs[saldo],POs[cve_prod],DIM_BILL[[#This Row],[CODIGO]],POs[status],$GY269,POs[Semana],WEEKNUM(HK$1))</f>
        <v>0</v>
      </c>
      <c r="HL269" s="15">
        <f>SUMIFS(POs[saldo],POs[cve_prod],DIM_BILL[[#This Row],[CODIGO]],POs[status],$GY269,POs[Semana],WEEKNUM(HL$1))</f>
        <v>0</v>
      </c>
      <c r="HM269" s="15">
        <f>SUMIFS(POs[saldo],POs[cve_prod],DIM_BILL[[#This Row],[CODIGO]],POs[status],$GY269,POs[Semana],WEEKNUM(HM$1))</f>
        <v>0</v>
      </c>
      <c r="HN269" s="15">
        <f>SUMIFS(POs[saldo],POs[cve_prod],DIM_BILL[[#This Row],[CODIGO]],POs[status],$GY269,POs[Semana],WEEKNUM(HN$1))</f>
        <v>0</v>
      </c>
      <c r="HO269" s="15">
        <f>SUMIFS(POs[saldo],POs[cve_prod],DIM_BILL[[#This Row],[CODIGO]],POs[status],$GY269,POs[Semana],WEEKNUM(HO$1))</f>
        <v>0</v>
      </c>
      <c r="HP269" s="15">
        <f>SUMIFS(POs[saldo],POs[cve_prod],DIM_BILL[[#This Row],[CODIGO]],POs[status],$GY269,POs[Semana],WEEKNUM(HP$1))</f>
        <v>0</v>
      </c>
      <c r="HQ269" s="15">
        <f>SUMIFS(POs[saldo],POs[cve_prod],DIM_BILL[[#This Row],[CODIGO]],POs[status],$GY269,POs[Semana],WEEKNUM(HQ$1))</f>
        <v>0</v>
      </c>
      <c r="HR269" s="15">
        <f>SUMIFS(POs[saldo],POs[cve_prod],DIM_BILL[[#This Row],[CODIGO]],POs[status],$GY269,POs[Semana],WEEKNUM(HR$1))</f>
        <v>0</v>
      </c>
      <c r="HS269" s="15">
        <f>SUMIFS(POs[saldo],POs[cve_prod],DIM_BILL[[#This Row],[CODIGO]],POs[status],$GY269,POs[Semana],WEEKNUM(HS$1))</f>
        <v>0</v>
      </c>
      <c r="HT269" s="15">
        <f>SUMIFS(POs[saldo],POs[cve_prod],DIM_BILL[[#This Row],[CODIGO]],POs[status],$GY269,POs[Semana],WEEKNUM(HT$1))</f>
        <v>0</v>
      </c>
      <c r="HU269" s="22"/>
      <c r="HV269" s="25"/>
      <c r="HW269" t="str">
        <f>DIM_BILL[[#This Row],[Tipo]]</f>
        <v>MATERIAL DE EMPAQUE</v>
      </c>
    </row>
    <row r="270" spans="1:231" x14ac:dyDescent="0.3">
      <c r="A270" s="17" t="s">
        <v>1135</v>
      </c>
      <c r="DE270">
        <v>1.4700000000000001E-2</v>
      </c>
      <c r="GR270" s="17" t="s">
        <v>1136</v>
      </c>
      <c r="GS270" s="17">
        <v>3</v>
      </c>
      <c r="GT270" s="17" t="s">
        <v>1804</v>
      </c>
      <c r="GU270" s="17" t="s">
        <v>1800</v>
      </c>
      <c r="GV270" s="17">
        <f>SUMIF(FACT_A1[cve_prod],DIM_BILL[[#This Row],[CODIGO]],FACT_A1[Existencia])</f>
        <v>0</v>
      </c>
      <c r="GW270" s="18">
        <f>SUMIF(FACT_A2[cve_prod],DIM_BILL[[#This Row],[CODIGO]],FACT_A2[Existencia])</f>
        <v>101.4</v>
      </c>
      <c r="GX270" s="17"/>
      <c r="GY270" s="16" t="s">
        <v>2221</v>
      </c>
      <c r="GZ270" s="24">
        <f>SUMPRODUCT($B270:$GQ270,INDEX(PLAN_PRODUCCION!$B$4:$GQ$24,COLUMN()-COLUMN($GZ$1)+1,0))</f>
        <v>132.30000000000001</v>
      </c>
      <c r="HA270" s="24">
        <f>SUMPRODUCT($B270:$GQ270,INDEX(PLAN_PRODUCCION!$B$4:$GQ$24,COLUMN()-COLUMN($GZ$1)+1,0))</f>
        <v>0</v>
      </c>
      <c r="HB270" s="24">
        <f>SUMPRODUCT($B270:$GQ270,INDEX(PLAN_PRODUCCION!$B$4:$GQ$24,COLUMN()-COLUMN($GZ$1)+1,0))</f>
        <v>0</v>
      </c>
      <c r="HC270" s="24">
        <f>SUMPRODUCT($B270:$GQ270,INDEX(PLAN_PRODUCCION!$B$4:$GQ$24,COLUMN()-COLUMN($GZ$1)+1,0))</f>
        <v>0</v>
      </c>
      <c r="HD270" s="24">
        <f>SUMPRODUCT($B270:$GQ270,INDEX(PLAN_PRODUCCION!$B$4:$GQ$24,COLUMN()-COLUMN($GZ$1)+1,0))</f>
        <v>0</v>
      </c>
      <c r="HE270" s="24">
        <f>SUMPRODUCT($B270:$GQ270,INDEX(PLAN_PRODUCCION!$B$4:$GQ$24,COLUMN()-COLUMN($GZ$1)+1,0))</f>
        <v>0</v>
      </c>
      <c r="HF270" s="24">
        <f>SUMPRODUCT($B270:$GQ270,INDEX(PLAN_PRODUCCION!$B$4:$GQ$24,COLUMN()-COLUMN($GZ$1)+1,0))</f>
        <v>0</v>
      </c>
      <c r="HG270" s="24">
        <f>SUMPRODUCT($B270:$GQ270,INDEX(PLAN_PRODUCCION!$B$4:$GQ$24,COLUMN()-COLUMN($GZ$1)+1,0))</f>
        <v>132.30000000000001</v>
      </c>
      <c r="HH270" s="24">
        <f>SUMPRODUCT($B270:$GQ270,INDEX(PLAN_PRODUCCION!$B$4:$GQ$24,COLUMN()-COLUMN($GZ$1)+1,0))</f>
        <v>0</v>
      </c>
      <c r="HI270" s="24">
        <f>SUMPRODUCT($B270:$GQ270,INDEX(PLAN_PRODUCCION!$B$4:$GQ$24,COLUMN()-COLUMN($GZ$1)+1,0))</f>
        <v>0</v>
      </c>
      <c r="HJ270" s="24">
        <f>SUMPRODUCT($B270:$GQ270,INDEX(PLAN_PRODUCCION!$B$4:$GQ$24,COLUMN()-COLUMN($GZ$1)+1,0))</f>
        <v>0</v>
      </c>
      <c r="HK270" s="24">
        <f>SUMPRODUCT($B270:$GQ270,INDEX(PLAN_PRODUCCION!$B$4:$GQ$24,COLUMN()-COLUMN($GZ$1)+1,0))</f>
        <v>0</v>
      </c>
      <c r="HL270" s="24">
        <f>SUMPRODUCT($B270:$GQ270,INDEX(PLAN_PRODUCCION!$B$4:$GQ$24,COLUMN()-COLUMN($GZ$1)+1,0))</f>
        <v>0</v>
      </c>
      <c r="HM270" s="24">
        <f>SUMPRODUCT($B270:$GQ270,INDEX(PLAN_PRODUCCION!$B$4:$GQ$24,COLUMN()-COLUMN($GZ$1)+1,0))</f>
        <v>0</v>
      </c>
      <c r="HN270" s="24">
        <f>SUMPRODUCT($B270:$GQ270,INDEX(PLAN_PRODUCCION!$B$4:$GQ$24,COLUMN()-COLUMN($GZ$1)+1,0))</f>
        <v>0</v>
      </c>
      <c r="HO270" s="24">
        <f>SUMPRODUCT($B270:$GQ270,INDEX(PLAN_PRODUCCION!$B$4:$GQ$24,COLUMN()-COLUMN($GZ$1)+1,0))</f>
        <v>0</v>
      </c>
      <c r="HP270" s="24">
        <f>SUMPRODUCT($B270:$GQ270,INDEX(PLAN_PRODUCCION!$B$4:$GQ$24,COLUMN()-COLUMN($GZ$1)+1,0))</f>
        <v>0</v>
      </c>
      <c r="HQ270" s="24">
        <f>SUMPRODUCT($B270:$GQ270,INDEX(PLAN_PRODUCCION!$B$4:$GQ$24,COLUMN()-COLUMN($GZ$1)+1,0))</f>
        <v>0</v>
      </c>
      <c r="HR270" s="24">
        <f>SUMPRODUCT($B270:$GQ270,INDEX(PLAN_PRODUCCION!$B$4:$GQ$24,COLUMN()-COLUMN($GZ$1)+1,0))</f>
        <v>0</v>
      </c>
      <c r="HS270" s="24">
        <f>SUMPRODUCT($B270:$GQ270,INDEX(PLAN_PRODUCCION!$B$4:$GQ$24,COLUMN()-COLUMN($GZ$1)+1,0))</f>
        <v>0</v>
      </c>
      <c r="HT270" s="24">
        <f>SUMPRODUCT($B270:$GQ270,INDEX(PLAN_PRODUCCION!$B$4:$GQ$24,COLUMN()-COLUMN($GZ$1)+1,0))</f>
        <v>0</v>
      </c>
      <c r="HU270" s="22"/>
      <c r="HV270" s="25"/>
      <c r="HW270" t="str">
        <f>DIM_BILL[[#This Row],[Tipo]]</f>
        <v>MATERIAL DE EMPAQUE</v>
      </c>
    </row>
    <row r="271" spans="1:231" x14ac:dyDescent="0.3">
      <c r="A271" s="18" t="s">
        <v>1135</v>
      </c>
      <c r="DE271">
        <v>1.4700000000000001E-2</v>
      </c>
      <c r="GR271" s="18" t="s">
        <v>1136</v>
      </c>
      <c r="GS271" s="18">
        <v>3</v>
      </c>
      <c r="GT271" s="18" t="s">
        <v>1804</v>
      </c>
      <c r="GU271" s="18" t="s">
        <v>1800</v>
      </c>
      <c r="GV271" s="18">
        <f>SUMIF(FACT_A1[cve_prod],DIM_BILL[[#This Row],[CODIGO]],FACT_A1[Existencia])</f>
        <v>0</v>
      </c>
      <c r="GW271" s="18">
        <f>SUMIF(FACT_A2[cve_prod],DIM_BILL[[#This Row],[CODIGO]],FACT_A2[Existencia])</f>
        <v>101.4</v>
      </c>
      <c r="GX271" s="18"/>
      <c r="GY271" s="16" t="s">
        <v>2222</v>
      </c>
      <c r="GZ271" s="26">
        <f t="shared" ref="GZ271" si="1939">GV271+GW271+GX271+GZ269-GZ270</f>
        <v>-30.900000000000006</v>
      </c>
      <c r="HA271" s="26">
        <f t="shared" ref="HA271" si="1940">GZ271+HA269-HA270</f>
        <v>-30.900000000000006</v>
      </c>
      <c r="HB271" s="26">
        <f t="shared" ref="HB271" si="1941">HA271+HB269-HB270</f>
        <v>-30.900000000000006</v>
      </c>
      <c r="HC271" s="26">
        <f t="shared" ref="HC271" si="1942">HB271+HC269-HC270</f>
        <v>-30.900000000000006</v>
      </c>
      <c r="HD271" s="26">
        <f t="shared" ref="HD271" si="1943">HC271+HD269-HD270</f>
        <v>-30.900000000000006</v>
      </c>
      <c r="HE271" s="26">
        <f t="shared" ref="HE271" si="1944">HD271+HE269-HE270</f>
        <v>-30.900000000000006</v>
      </c>
      <c r="HF271" s="26">
        <f t="shared" ref="HF271" si="1945">HE271+HF269-HF270</f>
        <v>-30.900000000000006</v>
      </c>
      <c r="HG271" s="26">
        <f t="shared" ref="HG271" si="1946">HF271+HG269-HG270</f>
        <v>-163.20000000000002</v>
      </c>
      <c r="HH271" s="26">
        <f t="shared" ref="HH271" si="1947">HG271+HH269-HH270</f>
        <v>-163.20000000000002</v>
      </c>
      <c r="HI271" s="26">
        <f t="shared" ref="HI271" si="1948">HH271+HI269-HI270</f>
        <v>-163.20000000000002</v>
      </c>
      <c r="HJ271" s="26">
        <f t="shared" ref="HJ271" si="1949">HI271+HJ269-HJ270</f>
        <v>-163.20000000000002</v>
      </c>
      <c r="HK271" s="26">
        <f t="shared" ref="HK271" si="1950">HJ271+HK269-HK270</f>
        <v>-163.20000000000002</v>
      </c>
      <c r="HL271" s="26">
        <f t="shared" ref="HL271" si="1951">HK271+HL269-HL270</f>
        <v>-163.20000000000002</v>
      </c>
      <c r="HM271" s="26">
        <f t="shared" ref="HM271" si="1952">HL271+HM269-HM270</f>
        <v>-163.20000000000002</v>
      </c>
      <c r="HN271" s="26">
        <f t="shared" ref="HN271" si="1953">HM271+HN269-HN270</f>
        <v>-163.20000000000002</v>
      </c>
      <c r="HO271" s="26">
        <f t="shared" ref="HO271" si="1954">HN271+HO269-HO270</f>
        <v>-163.20000000000002</v>
      </c>
      <c r="HP271" s="26">
        <f t="shared" ref="HP271" si="1955">HO271+HP269-HP270</f>
        <v>-163.20000000000002</v>
      </c>
      <c r="HQ271" s="26">
        <f t="shared" ref="HQ271" si="1956">HP271+HQ269-HQ270</f>
        <v>-163.20000000000002</v>
      </c>
      <c r="HR271" s="26">
        <f t="shared" ref="HR271" si="1957">HQ271+HR269-HR270</f>
        <v>-163.20000000000002</v>
      </c>
      <c r="HS271" s="26">
        <f t="shared" ref="HS271" si="1958">HR271+HS269-HS270</f>
        <v>-163.20000000000002</v>
      </c>
      <c r="HT271" s="26">
        <f t="shared" ref="HT271" si="1959">HS271+HT269-HT270</f>
        <v>-163.20000000000002</v>
      </c>
      <c r="HU271" s="22">
        <f t="shared" ref="HU271" si="1960">COUNTIF(GZ271:HT271,"&lt;0")</f>
        <v>21</v>
      </c>
      <c r="HV271" s="25"/>
      <c r="HW271" t="str">
        <f>DIM_BILL[[#This Row],[Tipo]]</f>
        <v>MATERIAL DE EMPAQUE</v>
      </c>
    </row>
    <row r="272" spans="1:231" x14ac:dyDescent="0.3">
      <c r="A272" s="17" t="s">
        <v>1143</v>
      </c>
      <c r="DF272">
        <v>1.4700000000000001E-2</v>
      </c>
      <c r="GR272" s="17" t="s">
        <v>1144</v>
      </c>
      <c r="GS272" s="17">
        <v>3</v>
      </c>
      <c r="GT272" s="17" t="s">
        <v>1804</v>
      </c>
      <c r="GU272" s="17" t="s">
        <v>1800</v>
      </c>
      <c r="GV272" s="17">
        <f>SUMIF(FACT_A1[cve_prod],DIM_BILL[[#This Row],[CODIGO]],FACT_A1[Existencia])</f>
        <v>0</v>
      </c>
      <c r="GW272" s="18">
        <f>SUMIF(FACT_A2[cve_prod],DIM_BILL[[#This Row],[CODIGO]],FACT_A2[Existencia])</f>
        <v>90</v>
      </c>
      <c r="GX272" s="17"/>
      <c r="GY272" s="16" t="s">
        <v>2220</v>
      </c>
      <c r="GZ272" s="15">
        <f>SUMIFS(POs[saldo],POs[cve_prod],DIM_BILL[[#This Row],[CODIGO]],POs[status],$GY272,POs[f_ent],GZ$1)</f>
        <v>0</v>
      </c>
      <c r="HA272" s="15">
        <f>SUMIFS(POs[saldo],POs[cve_prod],DIM_BILL[[#This Row],[CODIGO]],POs[status],$GY272,POs[f_ent],HA$1)</f>
        <v>0</v>
      </c>
      <c r="HB272" s="15">
        <f>SUMIFS(POs[saldo],POs[cve_prod],DIM_BILL[[#This Row],[CODIGO]],POs[status],$GY272,POs[f_ent],HB$1)</f>
        <v>0</v>
      </c>
      <c r="HC272" s="15">
        <f>SUMIFS(POs[saldo],POs[cve_prod],DIM_BILL[[#This Row],[CODIGO]],POs[status],$GY272,POs[f_ent],HC$1)</f>
        <v>0</v>
      </c>
      <c r="HD272" s="15">
        <f>SUMIFS(POs[saldo],POs[cve_prod],DIM_BILL[[#This Row],[CODIGO]],POs[status],$GY272,POs[f_ent],HD$1)</f>
        <v>0</v>
      </c>
      <c r="HE272" s="15">
        <f>SUMIFS(POs[saldo],POs[cve_prod],DIM_BILL[[#This Row],[CODIGO]],POs[status],$GY272,POs[f_ent],HE$1)</f>
        <v>0</v>
      </c>
      <c r="HF272" s="15">
        <f>SUMIFS(POs[saldo],POs[cve_prod],DIM_BILL[[#This Row],[CODIGO]],POs[status],$GY272,POs[Semana],WEEKNUM(HF$1))</f>
        <v>0</v>
      </c>
      <c r="HG272" s="15">
        <f>SUMIFS(POs[saldo],POs[cve_prod],DIM_BILL[[#This Row],[CODIGO]],POs[status],$GY272,POs[Semana],WEEKNUM(HG$1))</f>
        <v>0</v>
      </c>
      <c r="HH272" s="15">
        <f>SUMIFS(POs[saldo],POs[cve_prod],DIM_BILL[[#This Row],[CODIGO]],POs[status],$GY272,POs[Semana],WEEKNUM(HH$1))</f>
        <v>0</v>
      </c>
      <c r="HI272" s="15">
        <f>SUMIFS(POs[saldo],POs[cve_prod],DIM_BILL[[#This Row],[CODIGO]],POs[status],$GY272,POs[Semana],WEEKNUM(HI$1))</f>
        <v>0</v>
      </c>
      <c r="HJ272" s="15">
        <f>SUMIFS(POs[saldo],POs[cve_prod],DIM_BILL[[#This Row],[CODIGO]],POs[status],$GY272,POs[Semana],WEEKNUM(HJ$1))</f>
        <v>0</v>
      </c>
      <c r="HK272" s="15">
        <f>SUMIFS(POs[saldo],POs[cve_prod],DIM_BILL[[#This Row],[CODIGO]],POs[status],$GY272,POs[Semana],WEEKNUM(HK$1))</f>
        <v>0</v>
      </c>
      <c r="HL272" s="15">
        <f>SUMIFS(POs[saldo],POs[cve_prod],DIM_BILL[[#This Row],[CODIGO]],POs[status],$GY272,POs[Semana],WEEKNUM(HL$1))</f>
        <v>0</v>
      </c>
      <c r="HM272" s="15">
        <f>SUMIFS(POs[saldo],POs[cve_prod],DIM_BILL[[#This Row],[CODIGO]],POs[status],$GY272,POs[Semana],WEEKNUM(HM$1))</f>
        <v>0</v>
      </c>
      <c r="HN272" s="15">
        <f>SUMIFS(POs[saldo],POs[cve_prod],DIM_BILL[[#This Row],[CODIGO]],POs[status],$GY272,POs[Semana],WEEKNUM(HN$1))</f>
        <v>0</v>
      </c>
      <c r="HO272" s="15">
        <f>SUMIFS(POs[saldo],POs[cve_prod],DIM_BILL[[#This Row],[CODIGO]],POs[status],$GY272,POs[Semana],WEEKNUM(HO$1))</f>
        <v>0</v>
      </c>
      <c r="HP272" s="15">
        <f>SUMIFS(POs[saldo],POs[cve_prod],DIM_BILL[[#This Row],[CODIGO]],POs[status],$GY272,POs[Semana],WEEKNUM(HP$1))</f>
        <v>0</v>
      </c>
      <c r="HQ272" s="15">
        <f>SUMIFS(POs[saldo],POs[cve_prod],DIM_BILL[[#This Row],[CODIGO]],POs[status],$GY272,POs[Semana],WEEKNUM(HQ$1))</f>
        <v>0</v>
      </c>
      <c r="HR272" s="15">
        <f>SUMIFS(POs[saldo],POs[cve_prod],DIM_BILL[[#This Row],[CODIGO]],POs[status],$GY272,POs[Semana],WEEKNUM(HR$1))</f>
        <v>0</v>
      </c>
      <c r="HS272" s="15">
        <f>SUMIFS(POs[saldo],POs[cve_prod],DIM_BILL[[#This Row],[CODIGO]],POs[status],$GY272,POs[Semana],WEEKNUM(HS$1))</f>
        <v>0</v>
      </c>
      <c r="HT272" s="15">
        <f>SUMIFS(POs[saldo],POs[cve_prod],DIM_BILL[[#This Row],[CODIGO]],POs[status],$GY272,POs[Semana],WEEKNUM(HT$1))</f>
        <v>0</v>
      </c>
      <c r="HU272" s="22"/>
      <c r="HV272" s="25"/>
      <c r="HW272" t="str">
        <f>DIM_BILL[[#This Row],[Tipo]]</f>
        <v>MATERIAL DE EMPAQUE</v>
      </c>
    </row>
    <row r="273" spans="1:231" x14ac:dyDescent="0.3">
      <c r="A273" s="17" t="s">
        <v>1143</v>
      </c>
      <c r="DF273">
        <v>1.4700000000000001E-2</v>
      </c>
      <c r="GR273" s="17" t="s">
        <v>1144</v>
      </c>
      <c r="GS273" s="17">
        <v>3</v>
      </c>
      <c r="GT273" s="17" t="s">
        <v>1804</v>
      </c>
      <c r="GU273" s="17" t="s">
        <v>1800</v>
      </c>
      <c r="GV273" s="17">
        <f>SUMIF(FACT_A1[cve_prod],DIM_BILL[[#This Row],[CODIGO]],FACT_A1[Existencia])</f>
        <v>0</v>
      </c>
      <c r="GW273" s="18">
        <f>SUMIF(FACT_A2[cve_prod],DIM_BILL[[#This Row],[CODIGO]],FACT_A2[Existencia])</f>
        <v>90</v>
      </c>
      <c r="GX273" s="17"/>
      <c r="GY273" s="16" t="s">
        <v>2221</v>
      </c>
      <c r="GZ273" s="24">
        <f>SUMPRODUCT($B273:$GQ273,INDEX(PLAN_PRODUCCION!$B$4:$GQ$24,COLUMN()-COLUMN($GZ$1)+1,0))</f>
        <v>132.30000000000001</v>
      </c>
      <c r="HA273" s="24">
        <f>SUMPRODUCT($B273:$GQ273,INDEX(PLAN_PRODUCCION!$B$4:$GQ$24,COLUMN()-COLUMN($GZ$1)+1,0))</f>
        <v>0</v>
      </c>
      <c r="HB273" s="24">
        <f>SUMPRODUCT($B273:$GQ273,INDEX(PLAN_PRODUCCION!$B$4:$GQ$24,COLUMN()-COLUMN($GZ$1)+1,0))</f>
        <v>0</v>
      </c>
      <c r="HC273" s="24">
        <f>SUMPRODUCT($B273:$GQ273,INDEX(PLAN_PRODUCCION!$B$4:$GQ$24,COLUMN()-COLUMN($GZ$1)+1,0))</f>
        <v>0</v>
      </c>
      <c r="HD273" s="24">
        <f>SUMPRODUCT($B273:$GQ273,INDEX(PLAN_PRODUCCION!$B$4:$GQ$24,COLUMN()-COLUMN($GZ$1)+1,0))</f>
        <v>0</v>
      </c>
      <c r="HE273" s="24">
        <f>SUMPRODUCT($B273:$GQ273,INDEX(PLAN_PRODUCCION!$B$4:$GQ$24,COLUMN()-COLUMN($GZ$1)+1,0))</f>
        <v>0</v>
      </c>
      <c r="HF273" s="24">
        <f>SUMPRODUCT($B273:$GQ273,INDEX(PLAN_PRODUCCION!$B$4:$GQ$24,COLUMN()-COLUMN($GZ$1)+1,0))</f>
        <v>0</v>
      </c>
      <c r="HG273" s="24">
        <f>SUMPRODUCT($B273:$GQ273,INDEX(PLAN_PRODUCCION!$B$4:$GQ$24,COLUMN()-COLUMN($GZ$1)+1,0))</f>
        <v>132.30000000000001</v>
      </c>
      <c r="HH273" s="24">
        <f>SUMPRODUCT($B273:$GQ273,INDEX(PLAN_PRODUCCION!$B$4:$GQ$24,COLUMN()-COLUMN($GZ$1)+1,0))</f>
        <v>0</v>
      </c>
      <c r="HI273" s="24">
        <f>SUMPRODUCT($B273:$GQ273,INDEX(PLAN_PRODUCCION!$B$4:$GQ$24,COLUMN()-COLUMN($GZ$1)+1,0))</f>
        <v>0</v>
      </c>
      <c r="HJ273" s="24">
        <f>SUMPRODUCT($B273:$GQ273,INDEX(PLAN_PRODUCCION!$B$4:$GQ$24,COLUMN()-COLUMN($GZ$1)+1,0))</f>
        <v>0</v>
      </c>
      <c r="HK273" s="24">
        <f>SUMPRODUCT($B273:$GQ273,INDEX(PLAN_PRODUCCION!$B$4:$GQ$24,COLUMN()-COLUMN($GZ$1)+1,0))</f>
        <v>0</v>
      </c>
      <c r="HL273" s="24">
        <f>SUMPRODUCT($B273:$GQ273,INDEX(PLAN_PRODUCCION!$B$4:$GQ$24,COLUMN()-COLUMN($GZ$1)+1,0))</f>
        <v>0</v>
      </c>
      <c r="HM273" s="24">
        <f>SUMPRODUCT($B273:$GQ273,INDEX(PLAN_PRODUCCION!$B$4:$GQ$24,COLUMN()-COLUMN($GZ$1)+1,0))</f>
        <v>0</v>
      </c>
      <c r="HN273" s="24">
        <f>SUMPRODUCT($B273:$GQ273,INDEX(PLAN_PRODUCCION!$B$4:$GQ$24,COLUMN()-COLUMN($GZ$1)+1,0))</f>
        <v>0</v>
      </c>
      <c r="HO273" s="24">
        <f>SUMPRODUCT($B273:$GQ273,INDEX(PLAN_PRODUCCION!$B$4:$GQ$24,COLUMN()-COLUMN($GZ$1)+1,0))</f>
        <v>0</v>
      </c>
      <c r="HP273" s="24">
        <f>SUMPRODUCT($B273:$GQ273,INDEX(PLAN_PRODUCCION!$B$4:$GQ$24,COLUMN()-COLUMN($GZ$1)+1,0))</f>
        <v>0</v>
      </c>
      <c r="HQ273" s="24">
        <f>SUMPRODUCT($B273:$GQ273,INDEX(PLAN_PRODUCCION!$B$4:$GQ$24,COLUMN()-COLUMN($GZ$1)+1,0))</f>
        <v>0</v>
      </c>
      <c r="HR273" s="24">
        <f>SUMPRODUCT($B273:$GQ273,INDEX(PLAN_PRODUCCION!$B$4:$GQ$24,COLUMN()-COLUMN($GZ$1)+1,0))</f>
        <v>0</v>
      </c>
      <c r="HS273" s="24">
        <f>SUMPRODUCT($B273:$GQ273,INDEX(PLAN_PRODUCCION!$B$4:$GQ$24,COLUMN()-COLUMN($GZ$1)+1,0))</f>
        <v>0</v>
      </c>
      <c r="HT273" s="24">
        <f>SUMPRODUCT($B273:$GQ273,INDEX(PLAN_PRODUCCION!$B$4:$GQ$24,COLUMN()-COLUMN($GZ$1)+1,0))</f>
        <v>0</v>
      </c>
      <c r="HU273" s="22"/>
      <c r="HV273" s="25"/>
      <c r="HW273" t="str">
        <f>DIM_BILL[[#This Row],[Tipo]]</f>
        <v>MATERIAL DE EMPAQUE</v>
      </c>
    </row>
    <row r="274" spans="1:231" x14ac:dyDescent="0.3">
      <c r="A274" s="18" t="s">
        <v>1143</v>
      </c>
      <c r="DF274">
        <v>1.4700000000000001E-2</v>
      </c>
      <c r="GR274" s="18" t="s">
        <v>1144</v>
      </c>
      <c r="GS274" s="18">
        <v>3</v>
      </c>
      <c r="GT274" s="18" t="s">
        <v>1804</v>
      </c>
      <c r="GU274" s="18" t="s">
        <v>1800</v>
      </c>
      <c r="GV274" s="18">
        <f>SUMIF(FACT_A1[cve_prod],DIM_BILL[[#This Row],[CODIGO]],FACT_A1[Existencia])</f>
        <v>0</v>
      </c>
      <c r="GW274" s="18">
        <f>SUMIF(FACT_A2[cve_prod],DIM_BILL[[#This Row],[CODIGO]],FACT_A2[Existencia])</f>
        <v>90</v>
      </c>
      <c r="GX274" s="18"/>
      <c r="GY274" s="16" t="s">
        <v>2222</v>
      </c>
      <c r="GZ274" s="26">
        <f t="shared" ref="GZ274" si="1961">GV274+GW274+GX274+GZ272-GZ273</f>
        <v>-42.300000000000011</v>
      </c>
      <c r="HA274" s="26">
        <f t="shared" ref="HA274" si="1962">GZ274+HA272-HA273</f>
        <v>-42.300000000000011</v>
      </c>
      <c r="HB274" s="26">
        <f t="shared" ref="HB274" si="1963">HA274+HB272-HB273</f>
        <v>-42.300000000000011</v>
      </c>
      <c r="HC274" s="26">
        <f t="shared" ref="HC274" si="1964">HB274+HC272-HC273</f>
        <v>-42.300000000000011</v>
      </c>
      <c r="HD274" s="26">
        <f t="shared" ref="HD274" si="1965">HC274+HD272-HD273</f>
        <v>-42.300000000000011</v>
      </c>
      <c r="HE274" s="26">
        <f t="shared" ref="HE274" si="1966">HD274+HE272-HE273</f>
        <v>-42.300000000000011</v>
      </c>
      <c r="HF274" s="26">
        <f t="shared" ref="HF274" si="1967">HE274+HF272-HF273</f>
        <v>-42.300000000000011</v>
      </c>
      <c r="HG274" s="26">
        <f t="shared" ref="HG274" si="1968">HF274+HG272-HG273</f>
        <v>-174.60000000000002</v>
      </c>
      <c r="HH274" s="26">
        <f t="shared" ref="HH274" si="1969">HG274+HH272-HH273</f>
        <v>-174.60000000000002</v>
      </c>
      <c r="HI274" s="26">
        <f t="shared" ref="HI274" si="1970">HH274+HI272-HI273</f>
        <v>-174.60000000000002</v>
      </c>
      <c r="HJ274" s="26">
        <f t="shared" ref="HJ274" si="1971">HI274+HJ272-HJ273</f>
        <v>-174.60000000000002</v>
      </c>
      <c r="HK274" s="26">
        <f t="shared" ref="HK274" si="1972">HJ274+HK272-HK273</f>
        <v>-174.60000000000002</v>
      </c>
      <c r="HL274" s="26">
        <f t="shared" ref="HL274" si="1973">HK274+HL272-HL273</f>
        <v>-174.60000000000002</v>
      </c>
      <c r="HM274" s="26">
        <f t="shared" ref="HM274" si="1974">HL274+HM272-HM273</f>
        <v>-174.60000000000002</v>
      </c>
      <c r="HN274" s="26">
        <f t="shared" ref="HN274" si="1975">HM274+HN272-HN273</f>
        <v>-174.60000000000002</v>
      </c>
      <c r="HO274" s="26">
        <f t="shared" ref="HO274" si="1976">HN274+HO272-HO273</f>
        <v>-174.60000000000002</v>
      </c>
      <c r="HP274" s="26">
        <f t="shared" ref="HP274" si="1977">HO274+HP272-HP273</f>
        <v>-174.60000000000002</v>
      </c>
      <c r="HQ274" s="26">
        <f t="shared" ref="HQ274" si="1978">HP274+HQ272-HQ273</f>
        <v>-174.60000000000002</v>
      </c>
      <c r="HR274" s="26">
        <f t="shared" ref="HR274" si="1979">HQ274+HR272-HR273</f>
        <v>-174.60000000000002</v>
      </c>
      <c r="HS274" s="26">
        <f t="shared" ref="HS274" si="1980">HR274+HS272-HS273</f>
        <v>-174.60000000000002</v>
      </c>
      <c r="HT274" s="26">
        <f t="shared" ref="HT274" si="1981">HS274+HT272-HT273</f>
        <v>-174.60000000000002</v>
      </c>
      <c r="HU274" s="22">
        <f t="shared" ref="HU274" si="1982">COUNTIF(GZ274:HT274,"&lt;0")</f>
        <v>21</v>
      </c>
      <c r="HV274" s="25"/>
      <c r="HW274" t="str">
        <f>DIM_BILL[[#This Row],[Tipo]]</f>
        <v>MATERIAL DE EMPAQUE</v>
      </c>
    </row>
    <row r="275" spans="1:231" x14ac:dyDescent="0.3">
      <c r="A275" s="17" t="s">
        <v>1269</v>
      </c>
      <c r="DS275">
        <v>0.92733333333333334</v>
      </c>
      <c r="DT275">
        <v>0.92733333333333334</v>
      </c>
      <c r="DU275">
        <v>0.92733333333333334</v>
      </c>
      <c r="DV275">
        <v>0.92733333333333334</v>
      </c>
      <c r="DW275">
        <v>0.92733333333333334</v>
      </c>
      <c r="DZ275">
        <v>0.92733333333333334</v>
      </c>
      <c r="GR275" s="17" t="s">
        <v>1270</v>
      </c>
      <c r="GS275" s="17">
        <v>3</v>
      </c>
      <c r="GT275" s="17" t="s">
        <v>1813</v>
      </c>
      <c r="GU275" s="17" t="s">
        <v>1800</v>
      </c>
      <c r="GV275" s="17">
        <f>SUMIF(FACT_A1[cve_prod],DIM_BILL[[#This Row],[CODIGO]],FACT_A1[Existencia])</f>
        <v>0</v>
      </c>
      <c r="GW275" s="18">
        <f>SUMIF(FACT_A2[cve_prod],DIM_BILL[[#This Row],[CODIGO]],FACT_A2[Existencia])</f>
        <v>1000</v>
      </c>
      <c r="GX275" s="17"/>
      <c r="GY275" s="16" t="s">
        <v>2220</v>
      </c>
      <c r="GZ275" s="15">
        <f>SUMIFS(POs[saldo],POs[cve_prod],DIM_BILL[[#This Row],[CODIGO]],POs[status],$GY275,POs[f_ent],GZ$1)</f>
        <v>0</v>
      </c>
      <c r="HA275" s="15">
        <f>SUMIFS(POs[saldo],POs[cve_prod],DIM_BILL[[#This Row],[CODIGO]],POs[status],$GY275,POs[f_ent],HA$1)</f>
        <v>0</v>
      </c>
      <c r="HB275" s="15">
        <f>SUMIFS(POs[saldo],POs[cve_prod],DIM_BILL[[#This Row],[CODIGO]],POs[status],$GY275,POs[f_ent],HB$1)</f>
        <v>0</v>
      </c>
      <c r="HC275" s="15">
        <f>SUMIFS(POs[saldo],POs[cve_prod],DIM_BILL[[#This Row],[CODIGO]],POs[status],$GY275,POs[f_ent],HC$1)</f>
        <v>0</v>
      </c>
      <c r="HD275" s="15">
        <f>SUMIFS(POs[saldo],POs[cve_prod],DIM_BILL[[#This Row],[CODIGO]],POs[status],$GY275,POs[f_ent],HD$1)</f>
        <v>0</v>
      </c>
      <c r="HE275" s="15">
        <f>SUMIFS(POs[saldo],POs[cve_prod],DIM_BILL[[#This Row],[CODIGO]],POs[status],$GY275,POs[f_ent],HE$1)</f>
        <v>0</v>
      </c>
      <c r="HF275" s="15">
        <f>SUMIFS(POs[saldo],POs[cve_prod],DIM_BILL[[#This Row],[CODIGO]],POs[status],$GY275,POs[Semana],WEEKNUM(HF$1))</f>
        <v>0</v>
      </c>
      <c r="HG275" s="15">
        <f>SUMIFS(POs[saldo],POs[cve_prod],DIM_BILL[[#This Row],[CODIGO]],POs[status],$GY275,POs[Semana],WEEKNUM(HG$1))</f>
        <v>0</v>
      </c>
      <c r="HH275" s="15">
        <f>SUMIFS(POs[saldo],POs[cve_prod],DIM_BILL[[#This Row],[CODIGO]],POs[status],$GY275,POs[Semana],WEEKNUM(HH$1))</f>
        <v>0</v>
      </c>
      <c r="HI275" s="15">
        <f>SUMIFS(POs[saldo],POs[cve_prod],DIM_BILL[[#This Row],[CODIGO]],POs[status],$GY275,POs[Semana],WEEKNUM(HI$1))</f>
        <v>0</v>
      </c>
      <c r="HJ275" s="15">
        <f>SUMIFS(POs[saldo],POs[cve_prod],DIM_BILL[[#This Row],[CODIGO]],POs[status],$GY275,POs[Semana],WEEKNUM(HJ$1))</f>
        <v>0</v>
      </c>
      <c r="HK275" s="15">
        <f>SUMIFS(POs[saldo],POs[cve_prod],DIM_BILL[[#This Row],[CODIGO]],POs[status],$GY275,POs[Semana],WEEKNUM(HK$1))</f>
        <v>0</v>
      </c>
      <c r="HL275" s="15">
        <f>SUMIFS(POs[saldo],POs[cve_prod],DIM_BILL[[#This Row],[CODIGO]],POs[status],$GY275,POs[Semana],WEEKNUM(HL$1))</f>
        <v>0</v>
      </c>
      <c r="HM275" s="15">
        <f>SUMIFS(POs[saldo],POs[cve_prod],DIM_BILL[[#This Row],[CODIGO]],POs[status],$GY275,POs[Semana],WEEKNUM(HM$1))</f>
        <v>0</v>
      </c>
      <c r="HN275" s="15">
        <f>SUMIFS(POs[saldo],POs[cve_prod],DIM_BILL[[#This Row],[CODIGO]],POs[status],$GY275,POs[Semana],WEEKNUM(HN$1))</f>
        <v>0</v>
      </c>
      <c r="HO275" s="15">
        <f>SUMIFS(POs[saldo],POs[cve_prod],DIM_BILL[[#This Row],[CODIGO]],POs[status],$GY275,POs[Semana],WEEKNUM(HO$1))</f>
        <v>0</v>
      </c>
      <c r="HP275" s="15">
        <f>SUMIFS(POs[saldo],POs[cve_prod],DIM_BILL[[#This Row],[CODIGO]],POs[status],$GY275,POs[Semana],WEEKNUM(HP$1))</f>
        <v>0</v>
      </c>
      <c r="HQ275" s="15">
        <f>SUMIFS(POs[saldo],POs[cve_prod],DIM_BILL[[#This Row],[CODIGO]],POs[status],$GY275,POs[Semana],WEEKNUM(HQ$1))</f>
        <v>0</v>
      </c>
      <c r="HR275" s="15">
        <f>SUMIFS(POs[saldo],POs[cve_prod],DIM_BILL[[#This Row],[CODIGO]],POs[status],$GY275,POs[Semana],WEEKNUM(HR$1))</f>
        <v>0</v>
      </c>
      <c r="HS275" s="15">
        <f>SUMIFS(POs[saldo],POs[cve_prod],DIM_BILL[[#This Row],[CODIGO]],POs[status],$GY275,POs[Semana],WEEKNUM(HS$1))</f>
        <v>0</v>
      </c>
      <c r="HT275" s="15">
        <f>SUMIFS(POs[saldo],POs[cve_prod],DIM_BILL[[#This Row],[CODIGO]],POs[status],$GY275,POs[Semana],WEEKNUM(HT$1))</f>
        <v>0</v>
      </c>
      <c r="HU275" s="22"/>
      <c r="HV275" s="25"/>
      <c r="HW275" t="str">
        <f>DIM_BILL[[#This Row],[Tipo]]</f>
        <v>MATERIAL DE EMPAQUE</v>
      </c>
    </row>
    <row r="276" spans="1:231" x14ac:dyDescent="0.3">
      <c r="A276" s="17" t="s">
        <v>1269</v>
      </c>
      <c r="DS276">
        <v>0.92733333333333334</v>
      </c>
      <c r="DT276">
        <v>0.92733333333333334</v>
      </c>
      <c r="DU276">
        <v>0.92733333333333334</v>
      </c>
      <c r="DV276">
        <v>0.92733333333333334</v>
      </c>
      <c r="DW276">
        <v>0.92733333333333334</v>
      </c>
      <c r="DZ276">
        <v>0.92733333333333334</v>
      </c>
      <c r="GR276" s="17" t="s">
        <v>1270</v>
      </c>
      <c r="GS276" s="17">
        <v>3</v>
      </c>
      <c r="GT276" s="17" t="s">
        <v>1813</v>
      </c>
      <c r="GU276" s="17" t="s">
        <v>1800</v>
      </c>
      <c r="GV276" s="17">
        <f>SUMIF(FACT_A1[cve_prod],DIM_BILL[[#This Row],[CODIGO]],FACT_A1[Existencia])</f>
        <v>0</v>
      </c>
      <c r="GW276" s="18">
        <f>SUMIF(FACT_A2[cve_prod],DIM_BILL[[#This Row],[CODIGO]],FACT_A2[Existencia])</f>
        <v>1000</v>
      </c>
      <c r="GX276" s="17"/>
      <c r="GY276" s="16" t="s">
        <v>2221</v>
      </c>
      <c r="GZ276" s="24">
        <f>SUMPRODUCT($B276:$GQ276,INDEX(PLAN_PRODUCCION!$B$4:$GQ$24,COLUMN()-COLUMN($GZ$1)+1,0))</f>
        <v>0</v>
      </c>
      <c r="HA276" s="24">
        <f>SUMPRODUCT($B276:$GQ276,INDEX(PLAN_PRODUCCION!$B$4:$GQ$24,COLUMN()-COLUMN($GZ$1)+1,0))</f>
        <v>0</v>
      </c>
      <c r="HB276" s="24">
        <f>SUMPRODUCT($B276:$GQ276,INDEX(PLAN_PRODUCCION!$B$4:$GQ$24,COLUMN()-COLUMN($GZ$1)+1,0))</f>
        <v>0</v>
      </c>
      <c r="HC276" s="24">
        <f>SUMPRODUCT($B276:$GQ276,INDEX(PLAN_PRODUCCION!$B$4:$GQ$24,COLUMN()-COLUMN($GZ$1)+1,0))</f>
        <v>0</v>
      </c>
      <c r="HD276" s="24">
        <f>SUMPRODUCT($B276:$GQ276,INDEX(PLAN_PRODUCCION!$B$4:$GQ$24,COLUMN()-COLUMN($GZ$1)+1,0))</f>
        <v>0</v>
      </c>
      <c r="HE276" s="24">
        <f>SUMPRODUCT($B276:$GQ276,INDEX(PLAN_PRODUCCION!$B$4:$GQ$24,COLUMN()-COLUMN($GZ$1)+1,0))</f>
        <v>0</v>
      </c>
      <c r="HF276" s="24">
        <f>SUMPRODUCT($B276:$GQ276,INDEX(PLAN_PRODUCCION!$B$4:$GQ$24,COLUMN()-COLUMN($GZ$1)+1,0))</f>
        <v>0</v>
      </c>
      <c r="HG276" s="24">
        <f>SUMPRODUCT($B276:$GQ276,INDEX(PLAN_PRODUCCION!$B$4:$GQ$24,COLUMN()-COLUMN($GZ$1)+1,0))</f>
        <v>0</v>
      </c>
      <c r="HH276" s="24">
        <f>SUMPRODUCT($B276:$GQ276,INDEX(PLAN_PRODUCCION!$B$4:$GQ$24,COLUMN()-COLUMN($GZ$1)+1,0))</f>
        <v>0</v>
      </c>
      <c r="HI276" s="24">
        <f>SUMPRODUCT($B276:$GQ276,INDEX(PLAN_PRODUCCION!$B$4:$GQ$24,COLUMN()-COLUMN($GZ$1)+1,0))</f>
        <v>0</v>
      </c>
      <c r="HJ276" s="24">
        <f>SUMPRODUCT($B276:$GQ276,INDEX(PLAN_PRODUCCION!$B$4:$GQ$24,COLUMN()-COLUMN($GZ$1)+1,0))</f>
        <v>0</v>
      </c>
      <c r="HK276" s="24">
        <f>SUMPRODUCT($B276:$GQ276,INDEX(PLAN_PRODUCCION!$B$4:$GQ$24,COLUMN()-COLUMN($GZ$1)+1,0))</f>
        <v>0</v>
      </c>
      <c r="HL276" s="24">
        <f>SUMPRODUCT($B276:$GQ276,INDEX(PLAN_PRODUCCION!$B$4:$GQ$24,COLUMN()-COLUMN($GZ$1)+1,0))</f>
        <v>0</v>
      </c>
      <c r="HM276" s="24">
        <f>SUMPRODUCT($B276:$GQ276,INDEX(PLAN_PRODUCCION!$B$4:$GQ$24,COLUMN()-COLUMN($GZ$1)+1,0))</f>
        <v>0</v>
      </c>
      <c r="HN276" s="24">
        <f>SUMPRODUCT($B276:$GQ276,INDEX(PLAN_PRODUCCION!$B$4:$GQ$24,COLUMN()-COLUMN($GZ$1)+1,0))</f>
        <v>0</v>
      </c>
      <c r="HO276" s="24">
        <f>SUMPRODUCT($B276:$GQ276,INDEX(PLAN_PRODUCCION!$B$4:$GQ$24,COLUMN()-COLUMN($GZ$1)+1,0))</f>
        <v>0</v>
      </c>
      <c r="HP276" s="24">
        <f>SUMPRODUCT($B276:$GQ276,INDEX(PLAN_PRODUCCION!$B$4:$GQ$24,COLUMN()-COLUMN($GZ$1)+1,0))</f>
        <v>0</v>
      </c>
      <c r="HQ276" s="24">
        <f>SUMPRODUCT($B276:$GQ276,INDEX(PLAN_PRODUCCION!$B$4:$GQ$24,COLUMN()-COLUMN($GZ$1)+1,0))</f>
        <v>0</v>
      </c>
      <c r="HR276" s="24">
        <f>SUMPRODUCT($B276:$GQ276,INDEX(PLAN_PRODUCCION!$B$4:$GQ$24,COLUMN()-COLUMN($GZ$1)+1,0))</f>
        <v>0</v>
      </c>
      <c r="HS276" s="24">
        <f>SUMPRODUCT($B276:$GQ276,INDEX(PLAN_PRODUCCION!$B$4:$GQ$24,COLUMN()-COLUMN($GZ$1)+1,0))</f>
        <v>0</v>
      </c>
      <c r="HT276" s="24">
        <f>SUMPRODUCT($B276:$GQ276,INDEX(PLAN_PRODUCCION!$B$4:$GQ$24,COLUMN()-COLUMN($GZ$1)+1,0))</f>
        <v>0</v>
      </c>
      <c r="HU276" s="22"/>
      <c r="HV276" s="25"/>
      <c r="HW276" t="str">
        <f>DIM_BILL[[#This Row],[Tipo]]</f>
        <v>MATERIAL DE EMPAQUE</v>
      </c>
    </row>
    <row r="277" spans="1:231" x14ac:dyDescent="0.3">
      <c r="A277" s="18" t="s">
        <v>1269</v>
      </c>
      <c r="DS277">
        <v>0.92733333333333334</v>
      </c>
      <c r="DT277">
        <v>0.92733333333333334</v>
      </c>
      <c r="DU277">
        <v>0.92733333333333334</v>
      </c>
      <c r="DV277">
        <v>0.92733333333333334</v>
      </c>
      <c r="DW277">
        <v>0.92733333333333334</v>
      </c>
      <c r="DZ277">
        <v>0.92733333333333334</v>
      </c>
      <c r="GR277" s="18" t="s">
        <v>1270</v>
      </c>
      <c r="GS277" s="18">
        <v>3</v>
      </c>
      <c r="GT277" s="18" t="s">
        <v>1813</v>
      </c>
      <c r="GU277" s="18" t="s">
        <v>1800</v>
      </c>
      <c r="GV277" s="18">
        <f>SUMIF(FACT_A1[cve_prod],DIM_BILL[[#This Row],[CODIGO]],FACT_A1[Existencia])</f>
        <v>0</v>
      </c>
      <c r="GW277" s="18">
        <f>SUMIF(FACT_A2[cve_prod],DIM_BILL[[#This Row],[CODIGO]],FACT_A2[Existencia])</f>
        <v>1000</v>
      </c>
      <c r="GX277" s="18"/>
      <c r="GY277" s="16" t="s">
        <v>2222</v>
      </c>
      <c r="GZ277" s="26">
        <f t="shared" ref="GZ277" si="1983">GV277+GW277+GX277+GZ275-GZ276</f>
        <v>1000</v>
      </c>
      <c r="HA277" s="26">
        <f t="shared" ref="HA277" si="1984">GZ277+HA275-HA276</f>
        <v>1000</v>
      </c>
      <c r="HB277" s="26">
        <f t="shared" ref="HB277" si="1985">HA277+HB275-HB276</f>
        <v>1000</v>
      </c>
      <c r="HC277" s="26">
        <f t="shared" ref="HC277" si="1986">HB277+HC275-HC276</f>
        <v>1000</v>
      </c>
      <c r="HD277" s="26">
        <f t="shared" ref="HD277" si="1987">HC277+HD275-HD276</f>
        <v>1000</v>
      </c>
      <c r="HE277" s="26">
        <f t="shared" ref="HE277" si="1988">HD277+HE275-HE276</f>
        <v>1000</v>
      </c>
      <c r="HF277" s="26">
        <f t="shared" ref="HF277" si="1989">HE277+HF275-HF276</f>
        <v>1000</v>
      </c>
      <c r="HG277" s="26">
        <f t="shared" ref="HG277" si="1990">HF277+HG275-HG276</f>
        <v>1000</v>
      </c>
      <c r="HH277" s="26">
        <f t="shared" ref="HH277" si="1991">HG277+HH275-HH276</f>
        <v>1000</v>
      </c>
      <c r="HI277" s="26">
        <f t="shared" ref="HI277" si="1992">HH277+HI275-HI276</f>
        <v>1000</v>
      </c>
      <c r="HJ277" s="26">
        <f t="shared" ref="HJ277" si="1993">HI277+HJ275-HJ276</f>
        <v>1000</v>
      </c>
      <c r="HK277" s="26">
        <f t="shared" ref="HK277" si="1994">HJ277+HK275-HK276</f>
        <v>1000</v>
      </c>
      <c r="HL277" s="26">
        <f t="shared" ref="HL277" si="1995">HK277+HL275-HL276</f>
        <v>1000</v>
      </c>
      <c r="HM277" s="26">
        <f t="shared" ref="HM277" si="1996">HL277+HM275-HM276</f>
        <v>1000</v>
      </c>
      <c r="HN277" s="26">
        <f t="shared" ref="HN277" si="1997">HM277+HN275-HN276</f>
        <v>1000</v>
      </c>
      <c r="HO277" s="26">
        <f t="shared" ref="HO277" si="1998">HN277+HO275-HO276</f>
        <v>1000</v>
      </c>
      <c r="HP277" s="26">
        <f t="shared" ref="HP277" si="1999">HO277+HP275-HP276</f>
        <v>1000</v>
      </c>
      <c r="HQ277" s="26">
        <f t="shared" ref="HQ277" si="2000">HP277+HQ275-HQ276</f>
        <v>1000</v>
      </c>
      <c r="HR277" s="26">
        <f t="shared" ref="HR277" si="2001">HQ277+HR275-HR276</f>
        <v>1000</v>
      </c>
      <c r="HS277" s="26">
        <f t="shared" ref="HS277" si="2002">HR277+HS275-HS276</f>
        <v>1000</v>
      </c>
      <c r="HT277" s="26">
        <f t="shared" ref="HT277" si="2003">HS277+HT275-HT276</f>
        <v>1000</v>
      </c>
      <c r="HU277" s="22">
        <f t="shared" ref="HU277" si="2004">COUNTIF(GZ277:HT277,"&lt;0")</f>
        <v>0</v>
      </c>
      <c r="HV277" s="25"/>
      <c r="HW277" t="str">
        <f>DIM_BILL[[#This Row],[Tipo]]</f>
        <v>MATERIAL DE EMPAQUE</v>
      </c>
    </row>
    <row r="278" spans="1:231" x14ac:dyDescent="0.3">
      <c r="A278" s="17" t="s">
        <v>154</v>
      </c>
      <c r="I278">
        <v>1.03</v>
      </c>
      <c r="J278">
        <v>1.03</v>
      </c>
      <c r="S278">
        <v>1</v>
      </c>
      <c r="T278">
        <v>1.03</v>
      </c>
      <c r="AI278">
        <v>1.01</v>
      </c>
      <c r="AY278">
        <v>1.03</v>
      </c>
      <c r="BB278">
        <v>1.02</v>
      </c>
      <c r="BC278">
        <v>1.02</v>
      </c>
      <c r="FN278">
        <v>1.02</v>
      </c>
      <c r="FT278">
        <v>1.05</v>
      </c>
      <c r="GR278" s="17" t="s">
        <v>155</v>
      </c>
      <c r="GS278" s="17">
        <v>3</v>
      </c>
      <c r="GT278" s="17" t="s">
        <v>1805</v>
      </c>
      <c r="GU278" s="17" t="s">
        <v>1800</v>
      </c>
      <c r="GV278" s="17">
        <f>SUMIF(FACT_A1[cve_prod],DIM_BILL[[#This Row],[CODIGO]],FACT_A1[Existencia])</f>
        <v>0</v>
      </c>
      <c r="GW278" s="18">
        <f>SUMIF(FACT_A2[cve_prod],DIM_BILL[[#This Row],[CODIGO]],FACT_A2[Existencia])</f>
        <v>34150</v>
      </c>
      <c r="GX278" s="17"/>
      <c r="GY278" s="16" t="s">
        <v>2220</v>
      </c>
      <c r="GZ278" s="15">
        <f>SUMIFS(POs[saldo],POs[cve_prod],DIM_BILL[[#This Row],[CODIGO]],POs[status],$GY278,POs[f_ent],GZ$1)</f>
        <v>0</v>
      </c>
      <c r="HA278" s="15">
        <f>SUMIFS(POs[saldo],POs[cve_prod],DIM_BILL[[#This Row],[CODIGO]],POs[status],$GY278,POs[f_ent],HA$1)</f>
        <v>0</v>
      </c>
      <c r="HB278" s="15">
        <f>SUMIFS(POs[saldo],POs[cve_prod],DIM_BILL[[#This Row],[CODIGO]],POs[status],$GY278,POs[f_ent],HB$1)</f>
        <v>0</v>
      </c>
      <c r="HC278" s="15">
        <f>SUMIFS(POs[saldo],POs[cve_prod],DIM_BILL[[#This Row],[CODIGO]],POs[status],$GY278,POs[f_ent],HC$1)</f>
        <v>0</v>
      </c>
      <c r="HD278" s="15">
        <f>SUMIFS(POs[saldo],POs[cve_prod],DIM_BILL[[#This Row],[CODIGO]],POs[status],$GY278,POs[f_ent],HD$1)</f>
        <v>30800</v>
      </c>
      <c r="HE278" s="15">
        <f>SUMIFS(POs[saldo],POs[cve_prod],DIM_BILL[[#This Row],[CODIGO]],POs[status],$GY278,POs[f_ent],HE$1)</f>
        <v>0</v>
      </c>
      <c r="HF278" s="15">
        <f>SUMIFS(POs[saldo],POs[cve_prod],DIM_BILL[[#This Row],[CODIGO]],POs[status],$GY278,POs[Semana],WEEKNUM(HF$1))</f>
        <v>30800</v>
      </c>
      <c r="HG278" s="15">
        <f>SUMIFS(POs[saldo],POs[cve_prod],DIM_BILL[[#This Row],[CODIGO]],POs[status],$GY278,POs[Semana],WEEKNUM(HG$1))</f>
        <v>0</v>
      </c>
      <c r="HH278" s="15">
        <f>SUMIFS(POs[saldo],POs[cve_prod],DIM_BILL[[#This Row],[CODIGO]],POs[status],$GY278,POs[Semana],WEEKNUM(HH$1))</f>
        <v>0</v>
      </c>
      <c r="HI278" s="15">
        <f>SUMIFS(POs[saldo],POs[cve_prod],DIM_BILL[[#This Row],[CODIGO]],POs[status],$GY278,POs[Semana],WEEKNUM(HI$1))</f>
        <v>0</v>
      </c>
      <c r="HJ278" s="15">
        <f>SUMIFS(POs[saldo],POs[cve_prod],DIM_BILL[[#This Row],[CODIGO]],POs[status],$GY278,POs[Semana],WEEKNUM(HJ$1))</f>
        <v>0</v>
      </c>
      <c r="HK278" s="15">
        <f>SUMIFS(POs[saldo],POs[cve_prod],DIM_BILL[[#This Row],[CODIGO]],POs[status],$GY278,POs[Semana],WEEKNUM(HK$1))</f>
        <v>0</v>
      </c>
      <c r="HL278" s="15">
        <f>SUMIFS(POs[saldo],POs[cve_prod],DIM_BILL[[#This Row],[CODIGO]],POs[status],$GY278,POs[Semana],WEEKNUM(HL$1))</f>
        <v>0</v>
      </c>
      <c r="HM278" s="15">
        <f>SUMIFS(POs[saldo],POs[cve_prod],DIM_BILL[[#This Row],[CODIGO]],POs[status],$GY278,POs[Semana],WEEKNUM(HM$1))</f>
        <v>0</v>
      </c>
      <c r="HN278" s="15">
        <f>SUMIFS(POs[saldo],POs[cve_prod],DIM_BILL[[#This Row],[CODIGO]],POs[status],$GY278,POs[Semana],WEEKNUM(HN$1))</f>
        <v>0</v>
      </c>
      <c r="HO278" s="15">
        <f>SUMIFS(POs[saldo],POs[cve_prod],DIM_BILL[[#This Row],[CODIGO]],POs[status],$GY278,POs[Semana],WEEKNUM(HO$1))</f>
        <v>0</v>
      </c>
      <c r="HP278" s="15">
        <f>SUMIFS(POs[saldo],POs[cve_prod],DIM_BILL[[#This Row],[CODIGO]],POs[status],$GY278,POs[Semana],WEEKNUM(HP$1))</f>
        <v>0</v>
      </c>
      <c r="HQ278" s="15">
        <f>SUMIFS(POs[saldo],POs[cve_prod],DIM_BILL[[#This Row],[CODIGO]],POs[status],$GY278,POs[Semana],WEEKNUM(HQ$1))</f>
        <v>0</v>
      </c>
      <c r="HR278" s="15">
        <f>SUMIFS(POs[saldo],POs[cve_prod],DIM_BILL[[#This Row],[CODIGO]],POs[status],$GY278,POs[Semana],WEEKNUM(HR$1))</f>
        <v>0</v>
      </c>
      <c r="HS278" s="15">
        <f>SUMIFS(POs[saldo],POs[cve_prod],DIM_BILL[[#This Row],[CODIGO]],POs[status],$GY278,POs[Semana],WEEKNUM(HS$1))</f>
        <v>0</v>
      </c>
      <c r="HT278" s="15">
        <f>SUMIFS(POs[saldo],POs[cve_prod],DIM_BILL[[#This Row],[CODIGO]],POs[status],$GY278,POs[Semana],WEEKNUM(HT$1))</f>
        <v>0</v>
      </c>
      <c r="HU278" s="22"/>
      <c r="HV278" s="25"/>
      <c r="HW278" t="str">
        <f>DIM_BILL[[#This Row],[Tipo]]</f>
        <v>MATERIAL DE EMPAQUE</v>
      </c>
    </row>
    <row r="279" spans="1:231" x14ac:dyDescent="0.3">
      <c r="A279" s="17" t="s">
        <v>154</v>
      </c>
      <c r="I279">
        <v>1.03</v>
      </c>
      <c r="J279">
        <v>1.03</v>
      </c>
      <c r="S279">
        <v>1</v>
      </c>
      <c r="T279">
        <v>1.03</v>
      </c>
      <c r="AI279">
        <v>1.01</v>
      </c>
      <c r="AY279">
        <v>1.03</v>
      </c>
      <c r="BB279">
        <v>1.02</v>
      </c>
      <c r="BC279">
        <v>1.02</v>
      </c>
      <c r="FN279">
        <v>1.02</v>
      </c>
      <c r="FT279">
        <v>1.05</v>
      </c>
      <c r="GR279" s="17" t="s">
        <v>155</v>
      </c>
      <c r="GS279" s="17">
        <v>3</v>
      </c>
      <c r="GT279" s="17" t="s">
        <v>1805</v>
      </c>
      <c r="GU279" s="17" t="s">
        <v>1800</v>
      </c>
      <c r="GV279" s="17">
        <f>SUMIF(FACT_A1[cve_prod],DIM_BILL[[#This Row],[CODIGO]],FACT_A1[Existencia])</f>
        <v>0</v>
      </c>
      <c r="GW279" s="18">
        <f>SUMIF(FACT_A2[cve_prod],DIM_BILL[[#This Row],[CODIGO]],FACT_A2[Existencia])</f>
        <v>34150</v>
      </c>
      <c r="GX279" s="17"/>
      <c r="GY279" s="16" t="s">
        <v>2221</v>
      </c>
      <c r="GZ279" s="24">
        <f>SUMPRODUCT($B279:$GQ279,INDEX(PLAN_PRODUCCION!$B$4:$GQ$24,COLUMN()-COLUMN($GZ$1)+1,0))</f>
        <v>120499.26000000001</v>
      </c>
      <c r="HA279" s="24">
        <f>SUMPRODUCT($B279:$GQ279,INDEX(PLAN_PRODUCCION!$B$4:$GQ$24,COLUMN()-COLUMN($GZ$1)+1,0))</f>
        <v>0</v>
      </c>
      <c r="HB279" s="24">
        <f>SUMPRODUCT($B279:$GQ279,INDEX(PLAN_PRODUCCION!$B$4:$GQ$24,COLUMN()-COLUMN($GZ$1)+1,0))</f>
        <v>0</v>
      </c>
      <c r="HC279" s="24">
        <f>SUMPRODUCT($B279:$GQ279,INDEX(PLAN_PRODUCCION!$B$4:$GQ$24,COLUMN()-COLUMN($GZ$1)+1,0))</f>
        <v>0</v>
      </c>
      <c r="HD279" s="24">
        <f>SUMPRODUCT($B279:$GQ279,INDEX(PLAN_PRODUCCION!$B$4:$GQ$24,COLUMN()-COLUMN($GZ$1)+1,0))</f>
        <v>0</v>
      </c>
      <c r="HE279" s="24">
        <f>SUMPRODUCT($B279:$GQ279,INDEX(PLAN_PRODUCCION!$B$4:$GQ$24,COLUMN()-COLUMN($GZ$1)+1,0))</f>
        <v>0</v>
      </c>
      <c r="HF279" s="24">
        <f>SUMPRODUCT($B279:$GQ279,INDEX(PLAN_PRODUCCION!$B$4:$GQ$24,COLUMN()-COLUMN($GZ$1)+1,0))</f>
        <v>0</v>
      </c>
      <c r="HG279" s="24">
        <f>SUMPRODUCT($B279:$GQ279,INDEX(PLAN_PRODUCCION!$B$4:$GQ$24,COLUMN()-COLUMN($GZ$1)+1,0))</f>
        <v>20000</v>
      </c>
      <c r="HH279" s="24">
        <f>SUMPRODUCT($B279:$GQ279,INDEX(PLAN_PRODUCCION!$B$4:$GQ$24,COLUMN()-COLUMN($GZ$1)+1,0))</f>
        <v>0</v>
      </c>
      <c r="HI279" s="24">
        <f>SUMPRODUCT($B279:$GQ279,INDEX(PLAN_PRODUCCION!$B$4:$GQ$24,COLUMN()-COLUMN($GZ$1)+1,0))</f>
        <v>0</v>
      </c>
      <c r="HJ279" s="24">
        <f>SUMPRODUCT($B279:$GQ279,INDEX(PLAN_PRODUCCION!$B$4:$GQ$24,COLUMN()-COLUMN($GZ$1)+1,0))</f>
        <v>0</v>
      </c>
      <c r="HK279" s="24">
        <f>SUMPRODUCT($B279:$GQ279,INDEX(PLAN_PRODUCCION!$B$4:$GQ$24,COLUMN()-COLUMN($GZ$1)+1,0))</f>
        <v>0</v>
      </c>
      <c r="HL279" s="24">
        <f>SUMPRODUCT($B279:$GQ279,INDEX(PLAN_PRODUCCION!$B$4:$GQ$24,COLUMN()-COLUMN($GZ$1)+1,0))</f>
        <v>0</v>
      </c>
      <c r="HM279" s="24">
        <f>SUMPRODUCT($B279:$GQ279,INDEX(PLAN_PRODUCCION!$B$4:$GQ$24,COLUMN()-COLUMN($GZ$1)+1,0))</f>
        <v>0</v>
      </c>
      <c r="HN279" s="24">
        <f>SUMPRODUCT($B279:$GQ279,INDEX(PLAN_PRODUCCION!$B$4:$GQ$24,COLUMN()-COLUMN($GZ$1)+1,0))</f>
        <v>0</v>
      </c>
      <c r="HO279" s="24">
        <f>SUMPRODUCT($B279:$GQ279,INDEX(PLAN_PRODUCCION!$B$4:$GQ$24,COLUMN()-COLUMN($GZ$1)+1,0))</f>
        <v>0</v>
      </c>
      <c r="HP279" s="24">
        <f>SUMPRODUCT($B279:$GQ279,INDEX(PLAN_PRODUCCION!$B$4:$GQ$24,COLUMN()-COLUMN($GZ$1)+1,0))</f>
        <v>0</v>
      </c>
      <c r="HQ279" s="24">
        <f>SUMPRODUCT($B279:$GQ279,INDEX(PLAN_PRODUCCION!$B$4:$GQ$24,COLUMN()-COLUMN($GZ$1)+1,0))</f>
        <v>0</v>
      </c>
      <c r="HR279" s="24">
        <f>SUMPRODUCT($B279:$GQ279,INDEX(PLAN_PRODUCCION!$B$4:$GQ$24,COLUMN()-COLUMN($GZ$1)+1,0))</f>
        <v>0</v>
      </c>
      <c r="HS279" s="24">
        <f>SUMPRODUCT($B279:$GQ279,INDEX(PLAN_PRODUCCION!$B$4:$GQ$24,COLUMN()-COLUMN($GZ$1)+1,0))</f>
        <v>0</v>
      </c>
      <c r="HT279" s="24">
        <f>SUMPRODUCT($B279:$GQ279,INDEX(PLAN_PRODUCCION!$B$4:$GQ$24,COLUMN()-COLUMN($GZ$1)+1,0))</f>
        <v>0</v>
      </c>
      <c r="HU279" s="22"/>
      <c r="HV279" s="25"/>
      <c r="HW279" t="str">
        <f>DIM_BILL[[#This Row],[Tipo]]</f>
        <v>MATERIAL DE EMPAQUE</v>
      </c>
    </row>
    <row r="280" spans="1:231" x14ac:dyDescent="0.3">
      <c r="A280" s="18" t="s">
        <v>154</v>
      </c>
      <c r="I280">
        <v>1.03</v>
      </c>
      <c r="J280">
        <v>1.03</v>
      </c>
      <c r="S280">
        <v>1</v>
      </c>
      <c r="T280">
        <v>1.03</v>
      </c>
      <c r="AI280">
        <v>1.01</v>
      </c>
      <c r="AY280">
        <v>1.03</v>
      </c>
      <c r="BB280">
        <v>1.02</v>
      </c>
      <c r="BC280">
        <v>1.02</v>
      </c>
      <c r="FN280">
        <v>1.02</v>
      </c>
      <c r="FT280">
        <v>1.05</v>
      </c>
      <c r="GR280" s="18" t="s">
        <v>155</v>
      </c>
      <c r="GS280" s="18">
        <v>3</v>
      </c>
      <c r="GT280" s="18" t="s">
        <v>1805</v>
      </c>
      <c r="GU280" s="18" t="s">
        <v>1800</v>
      </c>
      <c r="GV280" s="18">
        <f>SUMIF(FACT_A1[cve_prod],DIM_BILL[[#This Row],[CODIGO]],FACT_A1[Existencia])</f>
        <v>0</v>
      </c>
      <c r="GW280" s="18">
        <f>SUMIF(FACT_A2[cve_prod],DIM_BILL[[#This Row],[CODIGO]],FACT_A2[Existencia])</f>
        <v>34150</v>
      </c>
      <c r="GX280" s="18"/>
      <c r="GY280" s="16" t="s">
        <v>2222</v>
      </c>
      <c r="GZ280" s="26">
        <f t="shared" ref="GZ280" si="2005">GV280+GW280+GX280+GZ278-GZ279</f>
        <v>-86349.260000000009</v>
      </c>
      <c r="HA280" s="26">
        <f t="shared" ref="HA280" si="2006">GZ280+HA278-HA279</f>
        <v>-86349.260000000009</v>
      </c>
      <c r="HB280" s="26">
        <f t="shared" ref="HB280" si="2007">HA280+HB278-HB279</f>
        <v>-86349.260000000009</v>
      </c>
      <c r="HC280" s="26">
        <f t="shared" ref="HC280" si="2008">HB280+HC278-HC279</f>
        <v>-86349.260000000009</v>
      </c>
      <c r="HD280" s="26">
        <f t="shared" ref="HD280" si="2009">HC280+HD278-HD279</f>
        <v>-55549.260000000009</v>
      </c>
      <c r="HE280" s="26">
        <f t="shared" ref="HE280" si="2010">HD280+HE278-HE279</f>
        <v>-55549.260000000009</v>
      </c>
      <c r="HF280" s="26">
        <f t="shared" ref="HF280" si="2011">HE280+HF278-HF279</f>
        <v>-24749.260000000009</v>
      </c>
      <c r="HG280" s="26">
        <f t="shared" ref="HG280" si="2012">HF280+HG278-HG279</f>
        <v>-44749.260000000009</v>
      </c>
      <c r="HH280" s="26">
        <f t="shared" ref="HH280" si="2013">HG280+HH278-HH279</f>
        <v>-44749.260000000009</v>
      </c>
      <c r="HI280" s="26">
        <f t="shared" ref="HI280" si="2014">HH280+HI278-HI279</f>
        <v>-44749.260000000009</v>
      </c>
      <c r="HJ280" s="26">
        <f t="shared" ref="HJ280" si="2015">HI280+HJ278-HJ279</f>
        <v>-44749.260000000009</v>
      </c>
      <c r="HK280" s="26">
        <f t="shared" ref="HK280" si="2016">HJ280+HK278-HK279</f>
        <v>-44749.260000000009</v>
      </c>
      <c r="HL280" s="26">
        <f t="shared" ref="HL280" si="2017">HK280+HL278-HL279</f>
        <v>-44749.260000000009</v>
      </c>
      <c r="HM280" s="26">
        <f t="shared" ref="HM280" si="2018">HL280+HM278-HM279</f>
        <v>-44749.260000000009</v>
      </c>
      <c r="HN280" s="26">
        <f t="shared" ref="HN280" si="2019">HM280+HN278-HN279</f>
        <v>-44749.260000000009</v>
      </c>
      <c r="HO280" s="26">
        <f t="shared" ref="HO280" si="2020">HN280+HO278-HO279</f>
        <v>-44749.260000000009</v>
      </c>
      <c r="HP280" s="26">
        <f t="shared" ref="HP280" si="2021">HO280+HP278-HP279</f>
        <v>-44749.260000000009</v>
      </c>
      <c r="HQ280" s="26">
        <f t="shared" ref="HQ280" si="2022">HP280+HQ278-HQ279</f>
        <v>-44749.260000000009</v>
      </c>
      <c r="HR280" s="26">
        <f t="shared" ref="HR280" si="2023">HQ280+HR278-HR279</f>
        <v>-44749.260000000009</v>
      </c>
      <c r="HS280" s="26">
        <f t="shared" ref="HS280" si="2024">HR280+HS278-HS279</f>
        <v>-44749.260000000009</v>
      </c>
      <c r="HT280" s="26">
        <f t="shared" ref="HT280" si="2025">HS280+HT278-HT279</f>
        <v>-44749.260000000009</v>
      </c>
      <c r="HU280" s="22">
        <f t="shared" ref="HU280" si="2026">COUNTIF(GZ280:HT280,"&lt;0")</f>
        <v>21</v>
      </c>
      <c r="HV280" s="25"/>
      <c r="HW280" t="str">
        <f>DIM_BILL[[#This Row],[Tipo]]</f>
        <v>MATERIAL DE EMPAQUE</v>
      </c>
    </row>
    <row r="281" spans="1:231" x14ac:dyDescent="0.3">
      <c r="A281" s="17" t="s">
        <v>1721</v>
      </c>
      <c r="GF281">
        <v>1.03</v>
      </c>
      <c r="GR281" s="17" t="s">
        <v>1722</v>
      </c>
      <c r="GS281" s="17">
        <v>6</v>
      </c>
      <c r="GT281" s="17" t="s">
        <v>1814</v>
      </c>
      <c r="GU281" s="17" t="s">
        <v>1800</v>
      </c>
      <c r="GV281" s="17">
        <f>SUMIF(FACT_A1[cve_prod],DIM_BILL[[#This Row],[CODIGO]],FACT_A1[Existencia])</f>
        <v>0</v>
      </c>
      <c r="GW281" s="18">
        <f>SUMIF(FACT_A2[cve_prod],DIM_BILL[[#This Row],[CODIGO]],FACT_A2[Existencia])</f>
        <v>0</v>
      </c>
      <c r="GX281" s="17"/>
      <c r="GY281" s="16" t="s">
        <v>2220</v>
      </c>
      <c r="GZ281" s="15">
        <f>SUMIFS(POs[saldo],POs[cve_prod],DIM_BILL[[#This Row],[CODIGO]],POs[status],$GY281,POs[f_ent],GZ$1)</f>
        <v>0</v>
      </c>
      <c r="HA281" s="15">
        <f>SUMIFS(POs[saldo],POs[cve_prod],DIM_BILL[[#This Row],[CODIGO]],POs[status],$GY281,POs[f_ent],HA$1)</f>
        <v>0</v>
      </c>
      <c r="HB281" s="15">
        <f>SUMIFS(POs[saldo],POs[cve_prod],DIM_BILL[[#This Row],[CODIGO]],POs[status],$GY281,POs[f_ent],HB$1)</f>
        <v>0</v>
      </c>
      <c r="HC281" s="15">
        <f>SUMIFS(POs[saldo],POs[cve_prod],DIM_BILL[[#This Row],[CODIGO]],POs[status],$GY281,POs[f_ent],HC$1)</f>
        <v>0</v>
      </c>
      <c r="HD281" s="15">
        <f>SUMIFS(POs[saldo],POs[cve_prod],DIM_BILL[[#This Row],[CODIGO]],POs[status],$GY281,POs[f_ent],HD$1)</f>
        <v>0</v>
      </c>
      <c r="HE281" s="15">
        <f>SUMIFS(POs[saldo],POs[cve_prod],DIM_BILL[[#This Row],[CODIGO]],POs[status],$GY281,POs[f_ent],HE$1)</f>
        <v>0</v>
      </c>
      <c r="HF281" s="15">
        <f>SUMIFS(POs[saldo],POs[cve_prod],DIM_BILL[[#This Row],[CODIGO]],POs[status],$GY281,POs[Semana],WEEKNUM(HF$1))</f>
        <v>0</v>
      </c>
      <c r="HG281" s="15">
        <f>SUMIFS(POs[saldo],POs[cve_prod],DIM_BILL[[#This Row],[CODIGO]],POs[status],$GY281,POs[Semana],WEEKNUM(HG$1))</f>
        <v>0</v>
      </c>
      <c r="HH281" s="15">
        <f>SUMIFS(POs[saldo],POs[cve_prod],DIM_BILL[[#This Row],[CODIGO]],POs[status],$GY281,POs[Semana],WEEKNUM(HH$1))</f>
        <v>0</v>
      </c>
      <c r="HI281" s="15">
        <f>SUMIFS(POs[saldo],POs[cve_prod],DIM_BILL[[#This Row],[CODIGO]],POs[status],$GY281,POs[Semana],WEEKNUM(HI$1))</f>
        <v>0</v>
      </c>
      <c r="HJ281" s="15">
        <f>SUMIFS(POs[saldo],POs[cve_prod],DIM_BILL[[#This Row],[CODIGO]],POs[status],$GY281,POs[Semana],WEEKNUM(HJ$1))</f>
        <v>0</v>
      </c>
      <c r="HK281" s="15">
        <f>SUMIFS(POs[saldo],POs[cve_prod],DIM_BILL[[#This Row],[CODIGO]],POs[status],$GY281,POs[Semana],WEEKNUM(HK$1))</f>
        <v>0</v>
      </c>
      <c r="HL281" s="15">
        <f>SUMIFS(POs[saldo],POs[cve_prod],DIM_BILL[[#This Row],[CODIGO]],POs[status],$GY281,POs[Semana],WEEKNUM(HL$1))</f>
        <v>0</v>
      </c>
      <c r="HM281" s="15">
        <f>SUMIFS(POs[saldo],POs[cve_prod],DIM_BILL[[#This Row],[CODIGO]],POs[status],$GY281,POs[Semana],WEEKNUM(HM$1))</f>
        <v>0</v>
      </c>
      <c r="HN281" s="15">
        <f>SUMIFS(POs[saldo],POs[cve_prod],DIM_BILL[[#This Row],[CODIGO]],POs[status],$GY281,POs[Semana],WEEKNUM(HN$1))</f>
        <v>0</v>
      </c>
      <c r="HO281" s="15">
        <f>SUMIFS(POs[saldo],POs[cve_prod],DIM_BILL[[#This Row],[CODIGO]],POs[status],$GY281,POs[Semana],WEEKNUM(HO$1))</f>
        <v>0</v>
      </c>
      <c r="HP281" s="15">
        <f>SUMIFS(POs[saldo],POs[cve_prod],DIM_BILL[[#This Row],[CODIGO]],POs[status],$GY281,POs[Semana],WEEKNUM(HP$1))</f>
        <v>0</v>
      </c>
      <c r="HQ281" s="15">
        <f>SUMIFS(POs[saldo],POs[cve_prod],DIM_BILL[[#This Row],[CODIGO]],POs[status],$GY281,POs[Semana],WEEKNUM(HQ$1))</f>
        <v>0</v>
      </c>
      <c r="HR281" s="15">
        <f>SUMIFS(POs[saldo],POs[cve_prod],DIM_BILL[[#This Row],[CODIGO]],POs[status],$GY281,POs[Semana],WEEKNUM(HR$1))</f>
        <v>0</v>
      </c>
      <c r="HS281" s="15">
        <f>SUMIFS(POs[saldo],POs[cve_prod],DIM_BILL[[#This Row],[CODIGO]],POs[status],$GY281,POs[Semana],WEEKNUM(HS$1))</f>
        <v>0</v>
      </c>
      <c r="HT281" s="15">
        <f>SUMIFS(POs[saldo],POs[cve_prod],DIM_BILL[[#This Row],[CODIGO]],POs[status],$GY281,POs[Semana],WEEKNUM(HT$1))</f>
        <v>0</v>
      </c>
      <c r="HU281" s="22"/>
      <c r="HV281" s="25"/>
      <c r="HW281" t="str">
        <f>DIM_BILL[[#This Row],[Tipo]]</f>
        <v>MATERIAL DE EMPAQUE</v>
      </c>
    </row>
    <row r="282" spans="1:231" x14ac:dyDescent="0.3">
      <c r="A282" s="17" t="s">
        <v>1721</v>
      </c>
      <c r="GF282">
        <v>1.03</v>
      </c>
      <c r="GR282" s="17" t="s">
        <v>1722</v>
      </c>
      <c r="GS282" s="17">
        <v>6</v>
      </c>
      <c r="GT282" s="17" t="s">
        <v>1814</v>
      </c>
      <c r="GU282" s="17" t="s">
        <v>1800</v>
      </c>
      <c r="GV282" s="17">
        <f>SUMIF(FACT_A1[cve_prod],DIM_BILL[[#This Row],[CODIGO]],FACT_A1[Existencia])</f>
        <v>0</v>
      </c>
      <c r="GW282" s="18">
        <f>SUMIF(FACT_A2[cve_prod],DIM_BILL[[#This Row],[CODIGO]],FACT_A2[Existencia])</f>
        <v>0</v>
      </c>
      <c r="GX282" s="17"/>
      <c r="GY282" s="16" t="s">
        <v>2221</v>
      </c>
      <c r="GZ282" s="24">
        <f>SUMPRODUCT($B282:$GQ282,INDEX(PLAN_PRODUCCION!$B$4:$GQ$24,COLUMN()-COLUMN($GZ$1)+1,0))</f>
        <v>3259.9500000000003</v>
      </c>
      <c r="HA282" s="24">
        <f>SUMPRODUCT($B282:$GQ282,INDEX(PLAN_PRODUCCION!$B$4:$GQ$24,COLUMN()-COLUMN($GZ$1)+1,0))</f>
        <v>0</v>
      </c>
      <c r="HB282" s="24">
        <f>SUMPRODUCT($B282:$GQ282,INDEX(PLAN_PRODUCCION!$B$4:$GQ$24,COLUMN()-COLUMN($GZ$1)+1,0))</f>
        <v>0</v>
      </c>
      <c r="HC282" s="24">
        <f>SUMPRODUCT($B282:$GQ282,INDEX(PLAN_PRODUCCION!$B$4:$GQ$24,COLUMN()-COLUMN($GZ$1)+1,0))</f>
        <v>0</v>
      </c>
      <c r="HD282" s="24">
        <f>SUMPRODUCT($B282:$GQ282,INDEX(PLAN_PRODUCCION!$B$4:$GQ$24,COLUMN()-COLUMN($GZ$1)+1,0))</f>
        <v>0</v>
      </c>
      <c r="HE282" s="24">
        <f>SUMPRODUCT($B282:$GQ282,INDEX(PLAN_PRODUCCION!$B$4:$GQ$24,COLUMN()-COLUMN($GZ$1)+1,0))</f>
        <v>0</v>
      </c>
      <c r="HF282" s="24">
        <f>SUMPRODUCT($B282:$GQ282,INDEX(PLAN_PRODUCCION!$B$4:$GQ$24,COLUMN()-COLUMN($GZ$1)+1,0))</f>
        <v>0</v>
      </c>
      <c r="HG282" s="24">
        <f>SUMPRODUCT($B282:$GQ282,INDEX(PLAN_PRODUCCION!$B$4:$GQ$24,COLUMN()-COLUMN($GZ$1)+1,0))</f>
        <v>0</v>
      </c>
      <c r="HH282" s="24">
        <f>SUMPRODUCT($B282:$GQ282,INDEX(PLAN_PRODUCCION!$B$4:$GQ$24,COLUMN()-COLUMN($GZ$1)+1,0))</f>
        <v>0</v>
      </c>
      <c r="HI282" s="24">
        <f>SUMPRODUCT($B282:$GQ282,INDEX(PLAN_PRODUCCION!$B$4:$GQ$24,COLUMN()-COLUMN($GZ$1)+1,0))</f>
        <v>0</v>
      </c>
      <c r="HJ282" s="24">
        <f>SUMPRODUCT($B282:$GQ282,INDEX(PLAN_PRODUCCION!$B$4:$GQ$24,COLUMN()-COLUMN($GZ$1)+1,0))</f>
        <v>0</v>
      </c>
      <c r="HK282" s="24">
        <f>SUMPRODUCT($B282:$GQ282,INDEX(PLAN_PRODUCCION!$B$4:$GQ$24,COLUMN()-COLUMN($GZ$1)+1,0))</f>
        <v>0</v>
      </c>
      <c r="HL282" s="24">
        <f>SUMPRODUCT($B282:$GQ282,INDEX(PLAN_PRODUCCION!$B$4:$GQ$24,COLUMN()-COLUMN($GZ$1)+1,0))</f>
        <v>0</v>
      </c>
      <c r="HM282" s="24">
        <f>SUMPRODUCT($B282:$GQ282,INDEX(PLAN_PRODUCCION!$B$4:$GQ$24,COLUMN()-COLUMN($GZ$1)+1,0))</f>
        <v>0</v>
      </c>
      <c r="HN282" s="24">
        <f>SUMPRODUCT($B282:$GQ282,INDEX(PLAN_PRODUCCION!$B$4:$GQ$24,COLUMN()-COLUMN($GZ$1)+1,0))</f>
        <v>0</v>
      </c>
      <c r="HO282" s="24">
        <f>SUMPRODUCT($B282:$GQ282,INDEX(PLAN_PRODUCCION!$B$4:$GQ$24,COLUMN()-COLUMN($GZ$1)+1,0))</f>
        <v>0</v>
      </c>
      <c r="HP282" s="24">
        <f>SUMPRODUCT($B282:$GQ282,INDEX(PLAN_PRODUCCION!$B$4:$GQ$24,COLUMN()-COLUMN($GZ$1)+1,0))</f>
        <v>0</v>
      </c>
      <c r="HQ282" s="24">
        <f>SUMPRODUCT($B282:$GQ282,INDEX(PLAN_PRODUCCION!$B$4:$GQ$24,COLUMN()-COLUMN($GZ$1)+1,0))</f>
        <v>0</v>
      </c>
      <c r="HR282" s="24">
        <f>SUMPRODUCT($B282:$GQ282,INDEX(PLAN_PRODUCCION!$B$4:$GQ$24,COLUMN()-COLUMN($GZ$1)+1,0))</f>
        <v>0</v>
      </c>
      <c r="HS282" s="24">
        <f>SUMPRODUCT($B282:$GQ282,INDEX(PLAN_PRODUCCION!$B$4:$GQ$24,COLUMN()-COLUMN($GZ$1)+1,0))</f>
        <v>0</v>
      </c>
      <c r="HT282" s="24">
        <f>SUMPRODUCT($B282:$GQ282,INDEX(PLAN_PRODUCCION!$B$4:$GQ$24,COLUMN()-COLUMN($GZ$1)+1,0))</f>
        <v>0</v>
      </c>
      <c r="HU282" s="22"/>
      <c r="HV282" s="25"/>
      <c r="HW282" t="str">
        <f>DIM_BILL[[#This Row],[Tipo]]</f>
        <v>MATERIAL DE EMPAQUE</v>
      </c>
    </row>
    <row r="283" spans="1:231" x14ac:dyDescent="0.3">
      <c r="A283" s="18" t="s">
        <v>1721</v>
      </c>
      <c r="GF283">
        <v>1.03</v>
      </c>
      <c r="GR283" s="18" t="s">
        <v>1722</v>
      </c>
      <c r="GS283" s="18">
        <v>6</v>
      </c>
      <c r="GT283" s="18" t="s">
        <v>1814</v>
      </c>
      <c r="GU283" s="18" t="s">
        <v>1800</v>
      </c>
      <c r="GV283" s="18">
        <f>SUMIF(FACT_A1[cve_prod],DIM_BILL[[#This Row],[CODIGO]],FACT_A1[Existencia])</f>
        <v>0</v>
      </c>
      <c r="GW283" s="18">
        <f>SUMIF(FACT_A2[cve_prod],DIM_BILL[[#This Row],[CODIGO]],FACT_A2[Existencia])</f>
        <v>0</v>
      </c>
      <c r="GX283" s="18"/>
      <c r="GY283" s="16" t="s">
        <v>2222</v>
      </c>
      <c r="GZ283" s="26">
        <f t="shared" ref="GZ283" si="2027">GV283+GW283+GX283+GZ281-GZ282</f>
        <v>-3259.9500000000003</v>
      </c>
      <c r="HA283" s="26">
        <f t="shared" ref="HA283" si="2028">GZ283+HA281-HA282</f>
        <v>-3259.9500000000003</v>
      </c>
      <c r="HB283" s="26">
        <f t="shared" ref="HB283" si="2029">HA283+HB281-HB282</f>
        <v>-3259.9500000000003</v>
      </c>
      <c r="HC283" s="26">
        <f t="shared" ref="HC283" si="2030">HB283+HC281-HC282</f>
        <v>-3259.9500000000003</v>
      </c>
      <c r="HD283" s="26">
        <f t="shared" ref="HD283" si="2031">HC283+HD281-HD282</f>
        <v>-3259.9500000000003</v>
      </c>
      <c r="HE283" s="26">
        <f t="shared" ref="HE283" si="2032">HD283+HE281-HE282</f>
        <v>-3259.9500000000003</v>
      </c>
      <c r="HF283" s="26">
        <f t="shared" ref="HF283" si="2033">HE283+HF281-HF282</f>
        <v>-3259.9500000000003</v>
      </c>
      <c r="HG283" s="26">
        <f t="shared" ref="HG283" si="2034">HF283+HG281-HG282</f>
        <v>-3259.9500000000003</v>
      </c>
      <c r="HH283" s="26">
        <f t="shared" ref="HH283" si="2035">HG283+HH281-HH282</f>
        <v>-3259.9500000000003</v>
      </c>
      <c r="HI283" s="26">
        <f t="shared" ref="HI283" si="2036">HH283+HI281-HI282</f>
        <v>-3259.9500000000003</v>
      </c>
      <c r="HJ283" s="26">
        <f t="shared" ref="HJ283" si="2037">HI283+HJ281-HJ282</f>
        <v>-3259.9500000000003</v>
      </c>
      <c r="HK283" s="26">
        <f t="shared" ref="HK283" si="2038">HJ283+HK281-HK282</f>
        <v>-3259.9500000000003</v>
      </c>
      <c r="HL283" s="26">
        <f t="shared" ref="HL283" si="2039">HK283+HL281-HL282</f>
        <v>-3259.9500000000003</v>
      </c>
      <c r="HM283" s="26">
        <f t="shared" ref="HM283" si="2040">HL283+HM281-HM282</f>
        <v>-3259.9500000000003</v>
      </c>
      <c r="HN283" s="26">
        <f t="shared" ref="HN283" si="2041">HM283+HN281-HN282</f>
        <v>-3259.9500000000003</v>
      </c>
      <c r="HO283" s="26">
        <f t="shared" ref="HO283" si="2042">HN283+HO281-HO282</f>
        <v>-3259.9500000000003</v>
      </c>
      <c r="HP283" s="26">
        <f t="shared" ref="HP283" si="2043">HO283+HP281-HP282</f>
        <v>-3259.9500000000003</v>
      </c>
      <c r="HQ283" s="26">
        <f t="shared" ref="HQ283" si="2044">HP283+HQ281-HQ282</f>
        <v>-3259.9500000000003</v>
      </c>
      <c r="HR283" s="26">
        <f t="shared" ref="HR283" si="2045">HQ283+HR281-HR282</f>
        <v>-3259.9500000000003</v>
      </c>
      <c r="HS283" s="26">
        <f t="shared" ref="HS283" si="2046">HR283+HS281-HS282</f>
        <v>-3259.9500000000003</v>
      </c>
      <c r="HT283" s="26">
        <f t="shared" ref="HT283" si="2047">HS283+HT281-HT282</f>
        <v>-3259.9500000000003</v>
      </c>
      <c r="HU283" s="22">
        <f t="shared" ref="HU283" si="2048">COUNTIF(GZ283:HT283,"&lt;0")</f>
        <v>21</v>
      </c>
      <c r="HV283" s="25"/>
      <c r="HW283" t="str">
        <f>DIM_BILL[[#This Row],[Tipo]]</f>
        <v>MATERIAL DE EMPAQUE</v>
      </c>
    </row>
    <row r="284" spans="1:231" x14ac:dyDescent="0.3">
      <c r="A284" s="17" t="s">
        <v>1206</v>
      </c>
      <c r="DN284">
        <v>2.3175144844655278E-2</v>
      </c>
      <c r="GR284" s="17" t="s">
        <v>1207</v>
      </c>
      <c r="GS284" s="17">
        <v>3</v>
      </c>
      <c r="GT284" s="17" t="s">
        <v>1804</v>
      </c>
      <c r="GU284" s="17" t="s">
        <v>1800</v>
      </c>
      <c r="GV284" s="17">
        <f>SUMIF(FACT_A1[cve_prod],DIM_BILL[[#This Row],[CODIGO]],FACT_A1[Existencia])</f>
        <v>0</v>
      </c>
      <c r="GW284" s="18">
        <f>SUMIF(FACT_A2[cve_prod],DIM_BILL[[#This Row],[CODIGO]],FACT_A2[Existencia])</f>
        <v>0</v>
      </c>
      <c r="GX284" s="17"/>
      <c r="GY284" s="16" t="s">
        <v>2220</v>
      </c>
      <c r="GZ284" s="15">
        <f>SUMIFS(POs[saldo],POs[cve_prod],DIM_BILL[[#This Row],[CODIGO]],POs[status],$GY284,POs[f_ent],GZ$1)</f>
        <v>0</v>
      </c>
      <c r="HA284" s="15">
        <f>SUMIFS(POs[saldo],POs[cve_prod],DIM_BILL[[#This Row],[CODIGO]],POs[status],$GY284,POs[f_ent],HA$1)</f>
        <v>0</v>
      </c>
      <c r="HB284" s="15">
        <f>SUMIFS(POs[saldo],POs[cve_prod],DIM_BILL[[#This Row],[CODIGO]],POs[status],$GY284,POs[f_ent],HB$1)</f>
        <v>0</v>
      </c>
      <c r="HC284" s="15">
        <f>SUMIFS(POs[saldo],POs[cve_prod],DIM_BILL[[#This Row],[CODIGO]],POs[status],$GY284,POs[f_ent],HC$1)</f>
        <v>0</v>
      </c>
      <c r="HD284" s="15">
        <f>SUMIFS(POs[saldo],POs[cve_prod],DIM_BILL[[#This Row],[CODIGO]],POs[status],$GY284,POs[f_ent],HD$1)</f>
        <v>0</v>
      </c>
      <c r="HE284" s="15">
        <f>SUMIFS(POs[saldo],POs[cve_prod],DIM_BILL[[#This Row],[CODIGO]],POs[status],$GY284,POs[f_ent],HE$1)</f>
        <v>0</v>
      </c>
      <c r="HF284" s="15">
        <f>SUMIFS(POs[saldo],POs[cve_prod],DIM_BILL[[#This Row],[CODIGO]],POs[status],$GY284,POs[Semana],WEEKNUM(HF$1))</f>
        <v>0</v>
      </c>
      <c r="HG284" s="15">
        <f>SUMIFS(POs[saldo],POs[cve_prod],DIM_BILL[[#This Row],[CODIGO]],POs[status],$GY284,POs[Semana],WEEKNUM(HG$1))</f>
        <v>0</v>
      </c>
      <c r="HH284" s="15">
        <f>SUMIFS(POs[saldo],POs[cve_prod],DIM_BILL[[#This Row],[CODIGO]],POs[status],$GY284,POs[Semana],WEEKNUM(HH$1))</f>
        <v>0</v>
      </c>
      <c r="HI284" s="15">
        <f>SUMIFS(POs[saldo],POs[cve_prod],DIM_BILL[[#This Row],[CODIGO]],POs[status],$GY284,POs[Semana],WEEKNUM(HI$1))</f>
        <v>0</v>
      </c>
      <c r="HJ284" s="15">
        <f>SUMIFS(POs[saldo],POs[cve_prod],DIM_BILL[[#This Row],[CODIGO]],POs[status],$GY284,POs[Semana],WEEKNUM(HJ$1))</f>
        <v>0</v>
      </c>
      <c r="HK284" s="15">
        <f>SUMIFS(POs[saldo],POs[cve_prod],DIM_BILL[[#This Row],[CODIGO]],POs[status],$GY284,POs[Semana],WEEKNUM(HK$1))</f>
        <v>0</v>
      </c>
      <c r="HL284" s="15">
        <f>SUMIFS(POs[saldo],POs[cve_prod],DIM_BILL[[#This Row],[CODIGO]],POs[status],$GY284,POs[Semana],WEEKNUM(HL$1))</f>
        <v>0</v>
      </c>
      <c r="HM284" s="15">
        <f>SUMIFS(POs[saldo],POs[cve_prod],DIM_BILL[[#This Row],[CODIGO]],POs[status],$GY284,POs[Semana],WEEKNUM(HM$1))</f>
        <v>0</v>
      </c>
      <c r="HN284" s="15">
        <f>SUMIFS(POs[saldo],POs[cve_prod],DIM_BILL[[#This Row],[CODIGO]],POs[status],$GY284,POs[Semana],WEEKNUM(HN$1))</f>
        <v>0</v>
      </c>
      <c r="HO284" s="15">
        <f>SUMIFS(POs[saldo],POs[cve_prod],DIM_BILL[[#This Row],[CODIGO]],POs[status],$GY284,POs[Semana],WEEKNUM(HO$1))</f>
        <v>0</v>
      </c>
      <c r="HP284" s="15">
        <f>SUMIFS(POs[saldo],POs[cve_prod],DIM_BILL[[#This Row],[CODIGO]],POs[status],$GY284,POs[Semana],WEEKNUM(HP$1))</f>
        <v>0</v>
      </c>
      <c r="HQ284" s="15">
        <f>SUMIFS(POs[saldo],POs[cve_prod],DIM_BILL[[#This Row],[CODIGO]],POs[status],$GY284,POs[Semana],WEEKNUM(HQ$1))</f>
        <v>0</v>
      </c>
      <c r="HR284" s="15">
        <f>SUMIFS(POs[saldo],POs[cve_prod],DIM_BILL[[#This Row],[CODIGO]],POs[status],$GY284,POs[Semana],WEEKNUM(HR$1))</f>
        <v>0</v>
      </c>
      <c r="HS284" s="15">
        <f>SUMIFS(POs[saldo],POs[cve_prod],DIM_BILL[[#This Row],[CODIGO]],POs[status],$GY284,POs[Semana],WEEKNUM(HS$1))</f>
        <v>0</v>
      </c>
      <c r="HT284" s="15">
        <f>SUMIFS(POs[saldo],POs[cve_prod],DIM_BILL[[#This Row],[CODIGO]],POs[status],$GY284,POs[Semana],WEEKNUM(HT$1))</f>
        <v>0</v>
      </c>
      <c r="HU284" s="22"/>
      <c r="HV284" s="25"/>
      <c r="HW284" t="str">
        <f>DIM_BILL[[#This Row],[Tipo]]</f>
        <v>MATERIAL DE EMPAQUE</v>
      </c>
    </row>
    <row r="285" spans="1:231" x14ac:dyDescent="0.3">
      <c r="A285" s="17" t="s">
        <v>1206</v>
      </c>
      <c r="DN285">
        <v>2.3175144844655278E-2</v>
      </c>
      <c r="GR285" s="17" t="s">
        <v>1207</v>
      </c>
      <c r="GS285" s="17">
        <v>3</v>
      </c>
      <c r="GT285" s="17" t="s">
        <v>1804</v>
      </c>
      <c r="GU285" s="17" t="s">
        <v>1800</v>
      </c>
      <c r="GV285" s="17">
        <f>SUMIF(FACT_A1[cve_prod],DIM_BILL[[#This Row],[CODIGO]],FACT_A1[Existencia])</f>
        <v>0</v>
      </c>
      <c r="GW285" s="18">
        <f>SUMIF(FACT_A2[cve_prod],DIM_BILL[[#This Row],[CODIGO]],FACT_A2[Existencia])</f>
        <v>0</v>
      </c>
      <c r="GX285" s="17"/>
      <c r="GY285" s="16" t="s">
        <v>2221</v>
      </c>
      <c r="GZ285" s="24">
        <f>SUMPRODUCT($B285:$GQ285,INDEX(PLAN_PRODUCCION!$B$4:$GQ$24,COLUMN()-COLUMN($GZ$1)+1,0))</f>
        <v>0</v>
      </c>
      <c r="HA285" s="24">
        <f>SUMPRODUCT($B285:$GQ285,INDEX(PLAN_PRODUCCION!$B$4:$GQ$24,COLUMN()-COLUMN($GZ$1)+1,0))</f>
        <v>0</v>
      </c>
      <c r="HB285" s="24">
        <f>SUMPRODUCT($B285:$GQ285,INDEX(PLAN_PRODUCCION!$B$4:$GQ$24,COLUMN()-COLUMN($GZ$1)+1,0))</f>
        <v>0</v>
      </c>
      <c r="HC285" s="24">
        <f>SUMPRODUCT($B285:$GQ285,INDEX(PLAN_PRODUCCION!$B$4:$GQ$24,COLUMN()-COLUMN($GZ$1)+1,0))</f>
        <v>0</v>
      </c>
      <c r="HD285" s="24">
        <f>SUMPRODUCT($B285:$GQ285,INDEX(PLAN_PRODUCCION!$B$4:$GQ$24,COLUMN()-COLUMN($GZ$1)+1,0))</f>
        <v>0</v>
      </c>
      <c r="HE285" s="24">
        <f>SUMPRODUCT($B285:$GQ285,INDEX(PLAN_PRODUCCION!$B$4:$GQ$24,COLUMN()-COLUMN($GZ$1)+1,0))</f>
        <v>0</v>
      </c>
      <c r="HF285" s="24">
        <f>SUMPRODUCT($B285:$GQ285,INDEX(PLAN_PRODUCCION!$B$4:$GQ$24,COLUMN()-COLUMN($GZ$1)+1,0))</f>
        <v>0</v>
      </c>
      <c r="HG285" s="24">
        <f>SUMPRODUCT($B285:$GQ285,INDEX(PLAN_PRODUCCION!$B$4:$GQ$24,COLUMN()-COLUMN($GZ$1)+1,0))</f>
        <v>0</v>
      </c>
      <c r="HH285" s="24">
        <f>SUMPRODUCT($B285:$GQ285,INDEX(PLAN_PRODUCCION!$B$4:$GQ$24,COLUMN()-COLUMN($GZ$1)+1,0))</f>
        <v>0</v>
      </c>
      <c r="HI285" s="24">
        <f>SUMPRODUCT($B285:$GQ285,INDEX(PLAN_PRODUCCION!$B$4:$GQ$24,COLUMN()-COLUMN($GZ$1)+1,0))</f>
        <v>0</v>
      </c>
      <c r="HJ285" s="24">
        <f>SUMPRODUCT($B285:$GQ285,INDEX(PLAN_PRODUCCION!$B$4:$GQ$24,COLUMN()-COLUMN($GZ$1)+1,0))</f>
        <v>0</v>
      </c>
      <c r="HK285" s="24">
        <f>SUMPRODUCT($B285:$GQ285,INDEX(PLAN_PRODUCCION!$B$4:$GQ$24,COLUMN()-COLUMN($GZ$1)+1,0))</f>
        <v>0</v>
      </c>
      <c r="HL285" s="24">
        <f>SUMPRODUCT($B285:$GQ285,INDEX(PLAN_PRODUCCION!$B$4:$GQ$24,COLUMN()-COLUMN($GZ$1)+1,0))</f>
        <v>0</v>
      </c>
      <c r="HM285" s="24">
        <f>SUMPRODUCT($B285:$GQ285,INDEX(PLAN_PRODUCCION!$B$4:$GQ$24,COLUMN()-COLUMN($GZ$1)+1,0))</f>
        <v>0</v>
      </c>
      <c r="HN285" s="24">
        <f>SUMPRODUCT($B285:$GQ285,INDEX(PLAN_PRODUCCION!$B$4:$GQ$24,COLUMN()-COLUMN($GZ$1)+1,0))</f>
        <v>0</v>
      </c>
      <c r="HO285" s="24">
        <f>SUMPRODUCT($B285:$GQ285,INDEX(PLAN_PRODUCCION!$B$4:$GQ$24,COLUMN()-COLUMN($GZ$1)+1,0))</f>
        <v>0</v>
      </c>
      <c r="HP285" s="24">
        <f>SUMPRODUCT($B285:$GQ285,INDEX(PLAN_PRODUCCION!$B$4:$GQ$24,COLUMN()-COLUMN($GZ$1)+1,0))</f>
        <v>0</v>
      </c>
      <c r="HQ285" s="24">
        <f>SUMPRODUCT($B285:$GQ285,INDEX(PLAN_PRODUCCION!$B$4:$GQ$24,COLUMN()-COLUMN($GZ$1)+1,0))</f>
        <v>0</v>
      </c>
      <c r="HR285" s="24">
        <f>SUMPRODUCT($B285:$GQ285,INDEX(PLAN_PRODUCCION!$B$4:$GQ$24,COLUMN()-COLUMN($GZ$1)+1,0))</f>
        <v>0</v>
      </c>
      <c r="HS285" s="24">
        <f>SUMPRODUCT($B285:$GQ285,INDEX(PLAN_PRODUCCION!$B$4:$GQ$24,COLUMN()-COLUMN($GZ$1)+1,0))</f>
        <v>0</v>
      </c>
      <c r="HT285" s="24">
        <f>SUMPRODUCT($B285:$GQ285,INDEX(PLAN_PRODUCCION!$B$4:$GQ$24,COLUMN()-COLUMN($GZ$1)+1,0))</f>
        <v>0</v>
      </c>
      <c r="HU285" s="22"/>
      <c r="HV285" s="25"/>
      <c r="HW285" t="str">
        <f>DIM_BILL[[#This Row],[Tipo]]</f>
        <v>MATERIAL DE EMPAQUE</v>
      </c>
    </row>
    <row r="286" spans="1:231" x14ac:dyDescent="0.3">
      <c r="A286" s="18" t="s">
        <v>1206</v>
      </c>
      <c r="DN286">
        <v>2.3175144844655278E-2</v>
      </c>
      <c r="GR286" s="18" t="s">
        <v>1207</v>
      </c>
      <c r="GS286" s="18">
        <v>3</v>
      </c>
      <c r="GT286" s="18" t="s">
        <v>1804</v>
      </c>
      <c r="GU286" s="18" t="s">
        <v>1800</v>
      </c>
      <c r="GV286" s="18">
        <f>SUMIF(FACT_A1[cve_prod],DIM_BILL[[#This Row],[CODIGO]],FACT_A1[Existencia])</f>
        <v>0</v>
      </c>
      <c r="GW286" s="18">
        <f>SUMIF(FACT_A2[cve_prod],DIM_BILL[[#This Row],[CODIGO]],FACT_A2[Existencia])</f>
        <v>0</v>
      </c>
      <c r="GX286" s="18"/>
      <c r="GY286" s="16" t="s">
        <v>2222</v>
      </c>
      <c r="GZ286" s="26">
        <f t="shared" ref="GZ286" si="2049">GV286+GW286+GX286+GZ284-GZ285</f>
        <v>0</v>
      </c>
      <c r="HA286" s="26">
        <f t="shared" ref="HA286" si="2050">GZ286+HA284-HA285</f>
        <v>0</v>
      </c>
      <c r="HB286" s="26">
        <f t="shared" ref="HB286" si="2051">HA286+HB284-HB285</f>
        <v>0</v>
      </c>
      <c r="HC286" s="26">
        <f t="shared" ref="HC286" si="2052">HB286+HC284-HC285</f>
        <v>0</v>
      </c>
      <c r="HD286" s="26">
        <f t="shared" ref="HD286" si="2053">HC286+HD284-HD285</f>
        <v>0</v>
      </c>
      <c r="HE286" s="26">
        <f t="shared" ref="HE286" si="2054">HD286+HE284-HE285</f>
        <v>0</v>
      </c>
      <c r="HF286" s="26">
        <f t="shared" ref="HF286" si="2055">HE286+HF284-HF285</f>
        <v>0</v>
      </c>
      <c r="HG286" s="26">
        <f t="shared" ref="HG286" si="2056">HF286+HG284-HG285</f>
        <v>0</v>
      </c>
      <c r="HH286" s="26">
        <f t="shared" ref="HH286" si="2057">HG286+HH284-HH285</f>
        <v>0</v>
      </c>
      <c r="HI286" s="26">
        <f t="shared" ref="HI286" si="2058">HH286+HI284-HI285</f>
        <v>0</v>
      </c>
      <c r="HJ286" s="26">
        <f t="shared" ref="HJ286" si="2059">HI286+HJ284-HJ285</f>
        <v>0</v>
      </c>
      <c r="HK286" s="26">
        <f t="shared" ref="HK286" si="2060">HJ286+HK284-HK285</f>
        <v>0</v>
      </c>
      <c r="HL286" s="26">
        <f t="shared" ref="HL286" si="2061">HK286+HL284-HL285</f>
        <v>0</v>
      </c>
      <c r="HM286" s="26">
        <f t="shared" ref="HM286" si="2062">HL286+HM284-HM285</f>
        <v>0</v>
      </c>
      <c r="HN286" s="26">
        <f t="shared" ref="HN286" si="2063">HM286+HN284-HN285</f>
        <v>0</v>
      </c>
      <c r="HO286" s="26">
        <f t="shared" ref="HO286" si="2064">HN286+HO284-HO285</f>
        <v>0</v>
      </c>
      <c r="HP286" s="26">
        <f t="shared" ref="HP286" si="2065">HO286+HP284-HP285</f>
        <v>0</v>
      </c>
      <c r="HQ286" s="26">
        <f t="shared" ref="HQ286" si="2066">HP286+HQ284-HQ285</f>
        <v>0</v>
      </c>
      <c r="HR286" s="26">
        <f t="shared" ref="HR286" si="2067">HQ286+HR284-HR285</f>
        <v>0</v>
      </c>
      <c r="HS286" s="26">
        <f t="shared" ref="HS286" si="2068">HR286+HS284-HS285</f>
        <v>0</v>
      </c>
      <c r="HT286" s="26">
        <f t="shared" ref="HT286" si="2069">HS286+HT284-HT285</f>
        <v>0</v>
      </c>
      <c r="HU286" s="22">
        <f t="shared" ref="HU286" si="2070">COUNTIF(GZ286:HT286,"&lt;0")</f>
        <v>0</v>
      </c>
      <c r="HV286" s="25"/>
      <c r="HW286" t="str">
        <f>DIM_BILL[[#This Row],[Tipo]]</f>
        <v>MATERIAL DE EMPAQUE</v>
      </c>
    </row>
    <row r="287" spans="1:231" x14ac:dyDescent="0.3">
      <c r="A287" s="17" t="s">
        <v>1471</v>
      </c>
      <c r="EX287">
        <v>2.6100261002610026E-2</v>
      </c>
      <c r="GR287" s="17" t="s">
        <v>1472</v>
      </c>
      <c r="GS287" s="17">
        <v>3</v>
      </c>
      <c r="GT287" s="17" t="s">
        <v>1804</v>
      </c>
      <c r="GU287" s="17" t="s">
        <v>1800</v>
      </c>
      <c r="GV287" s="17">
        <f>SUMIF(FACT_A1[cve_prod],DIM_BILL[[#This Row],[CODIGO]],FACT_A1[Existencia])</f>
        <v>0</v>
      </c>
      <c r="GW287" s="18">
        <f>SUMIF(FACT_A2[cve_prod],DIM_BILL[[#This Row],[CODIGO]],FACT_A2[Existencia])</f>
        <v>0</v>
      </c>
      <c r="GX287" s="17"/>
      <c r="GY287" s="16" t="s">
        <v>2220</v>
      </c>
      <c r="GZ287" s="15">
        <f>SUMIFS(POs[saldo],POs[cve_prod],DIM_BILL[[#This Row],[CODIGO]],POs[status],$GY287,POs[f_ent],GZ$1)</f>
        <v>0</v>
      </c>
      <c r="HA287" s="15">
        <f>SUMIFS(POs[saldo],POs[cve_prod],DIM_BILL[[#This Row],[CODIGO]],POs[status],$GY287,POs[f_ent],HA$1)</f>
        <v>0</v>
      </c>
      <c r="HB287" s="15">
        <f>SUMIFS(POs[saldo],POs[cve_prod],DIM_BILL[[#This Row],[CODIGO]],POs[status],$GY287,POs[f_ent],HB$1)</f>
        <v>1300</v>
      </c>
      <c r="HC287" s="15">
        <f>SUMIFS(POs[saldo],POs[cve_prod],DIM_BILL[[#This Row],[CODIGO]],POs[status],$GY287,POs[f_ent],HC$1)</f>
        <v>0</v>
      </c>
      <c r="HD287" s="15">
        <f>SUMIFS(POs[saldo],POs[cve_prod],DIM_BILL[[#This Row],[CODIGO]],POs[status],$GY287,POs[f_ent],HD$1)</f>
        <v>0</v>
      </c>
      <c r="HE287" s="15">
        <f>SUMIFS(POs[saldo],POs[cve_prod],DIM_BILL[[#This Row],[CODIGO]],POs[status],$GY287,POs[f_ent],HE$1)</f>
        <v>0</v>
      </c>
      <c r="HF287" s="15">
        <f>SUMIFS(POs[saldo],POs[cve_prod],DIM_BILL[[#This Row],[CODIGO]],POs[status],$GY287,POs[Semana],WEEKNUM(HF$1))</f>
        <v>0</v>
      </c>
      <c r="HG287" s="15">
        <f>SUMIFS(POs[saldo],POs[cve_prod],DIM_BILL[[#This Row],[CODIGO]],POs[status],$GY287,POs[Semana],WEEKNUM(HG$1))</f>
        <v>0</v>
      </c>
      <c r="HH287" s="15">
        <f>SUMIFS(POs[saldo],POs[cve_prod],DIM_BILL[[#This Row],[CODIGO]],POs[status],$GY287,POs[Semana],WEEKNUM(HH$1))</f>
        <v>0</v>
      </c>
      <c r="HI287" s="15">
        <f>SUMIFS(POs[saldo],POs[cve_prod],DIM_BILL[[#This Row],[CODIGO]],POs[status],$GY287,POs[Semana],WEEKNUM(HI$1))</f>
        <v>0</v>
      </c>
      <c r="HJ287" s="15">
        <f>SUMIFS(POs[saldo],POs[cve_prod],DIM_BILL[[#This Row],[CODIGO]],POs[status],$GY287,POs[Semana],WEEKNUM(HJ$1))</f>
        <v>0</v>
      </c>
      <c r="HK287" s="15">
        <f>SUMIFS(POs[saldo],POs[cve_prod],DIM_BILL[[#This Row],[CODIGO]],POs[status],$GY287,POs[Semana],WEEKNUM(HK$1))</f>
        <v>0</v>
      </c>
      <c r="HL287" s="15">
        <f>SUMIFS(POs[saldo],POs[cve_prod],DIM_BILL[[#This Row],[CODIGO]],POs[status],$GY287,POs[Semana],WEEKNUM(HL$1))</f>
        <v>0</v>
      </c>
      <c r="HM287" s="15">
        <f>SUMIFS(POs[saldo],POs[cve_prod],DIM_BILL[[#This Row],[CODIGO]],POs[status],$GY287,POs[Semana],WEEKNUM(HM$1))</f>
        <v>0</v>
      </c>
      <c r="HN287" s="15">
        <f>SUMIFS(POs[saldo],POs[cve_prod],DIM_BILL[[#This Row],[CODIGO]],POs[status],$GY287,POs[Semana],WEEKNUM(HN$1))</f>
        <v>0</v>
      </c>
      <c r="HO287" s="15">
        <f>SUMIFS(POs[saldo],POs[cve_prod],DIM_BILL[[#This Row],[CODIGO]],POs[status],$GY287,POs[Semana],WEEKNUM(HO$1))</f>
        <v>0</v>
      </c>
      <c r="HP287" s="15">
        <f>SUMIFS(POs[saldo],POs[cve_prod],DIM_BILL[[#This Row],[CODIGO]],POs[status],$GY287,POs[Semana],WEEKNUM(HP$1))</f>
        <v>0</v>
      </c>
      <c r="HQ287" s="15">
        <f>SUMIFS(POs[saldo],POs[cve_prod],DIM_BILL[[#This Row],[CODIGO]],POs[status],$GY287,POs[Semana],WEEKNUM(HQ$1))</f>
        <v>0</v>
      </c>
      <c r="HR287" s="15">
        <f>SUMIFS(POs[saldo],POs[cve_prod],DIM_BILL[[#This Row],[CODIGO]],POs[status],$GY287,POs[Semana],WEEKNUM(HR$1))</f>
        <v>0</v>
      </c>
      <c r="HS287" s="15">
        <f>SUMIFS(POs[saldo],POs[cve_prod],DIM_BILL[[#This Row],[CODIGO]],POs[status],$GY287,POs[Semana],WEEKNUM(HS$1))</f>
        <v>0</v>
      </c>
      <c r="HT287" s="15">
        <f>SUMIFS(POs[saldo],POs[cve_prod],DIM_BILL[[#This Row],[CODIGO]],POs[status],$GY287,POs[Semana],WEEKNUM(HT$1))</f>
        <v>0</v>
      </c>
      <c r="HU287" s="22"/>
      <c r="HV287" s="25"/>
      <c r="HW287" t="str">
        <f>DIM_BILL[[#This Row],[Tipo]]</f>
        <v>MATERIAL DE EMPAQUE</v>
      </c>
    </row>
    <row r="288" spans="1:231" x14ac:dyDescent="0.3">
      <c r="A288" s="17" t="s">
        <v>1471</v>
      </c>
      <c r="EX288">
        <v>2.6100261002610026E-2</v>
      </c>
      <c r="GR288" s="17" t="s">
        <v>1472</v>
      </c>
      <c r="GS288" s="17">
        <v>3</v>
      </c>
      <c r="GT288" s="17" t="s">
        <v>1804</v>
      </c>
      <c r="GU288" s="17" t="s">
        <v>1800</v>
      </c>
      <c r="GV288" s="17">
        <f>SUMIF(FACT_A1[cve_prod],DIM_BILL[[#This Row],[CODIGO]],FACT_A1[Existencia])</f>
        <v>0</v>
      </c>
      <c r="GW288" s="18">
        <f>SUMIF(FACT_A2[cve_prod],DIM_BILL[[#This Row],[CODIGO]],FACT_A2[Existencia])</f>
        <v>0</v>
      </c>
      <c r="GX288" s="17"/>
      <c r="GY288" s="16" t="s">
        <v>2221</v>
      </c>
      <c r="GZ288" s="24">
        <f>SUMPRODUCT($B288:$GQ288,INDEX(PLAN_PRODUCCION!$B$4:$GQ$24,COLUMN()-COLUMN($GZ$1)+1,0))</f>
        <v>870</v>
      </c>
      <c r="HA288" s="24">
        <f>SUMPRODUCT($B288:$GQ288,INDEX(PLAN_PRODUCCION!$B$4:$GQ$24,COLUMN()-COLUMN($GZ$1)+1,0))</f>
        <v>0</v>
      </c>
      <c r="HB288" s="24">
        <f>SUMPRODUCT($B288:$GQ288,INDEX(PLAN_PRODUCCION!$B$4:$GQ$24,COLUMN()-COLUMN($GZ$1)+1,0))</f>
        <v>0</v>
      </c>
      <c r="HC288" s="24">
        <f>SUMPRODUCT($B288:$GQ288,INDEX(PLAN_PRODUCCION!$B$4:$GQ$24,COLUMN()-COLUMN($GZ$1)+1,0))</f>
        <v>0</v>
      </c>
      <c r="HD288" s="24">
        <f>SUMPRODUCT($B288:$GQ288,INDEX(PLAN_PRODUCCION!$B$4:$GQ$24,COLUMN()-COLUMN($GZ$1)+1,0))</f>
        <v>0</v>
      </c>
      <c r="HE288" s="24">
        <f>SUMPRODUCT($B288:$GQ288,INDEX(PLAN_PRODUCCION!$B$4:$GQ$24,COLUMN()-COLUMN($GZ$1)+1,0))</f>
        <v>0</v>
      </c>
      <c r="HF288" s="24">
        <f>SUMPRODUCT($B288:$GQ288,INDEX(PLAN_PRODUCCION!$B$4:$GQ$24,COLUMN()-COLUMN($GZ$1)+1,0))</f>
        <v>0</v>
      </c>
      <c r="HG288" s="24">
        <f>SUMPRODUCT($B288:$GQ288,INDEX(PLAN_PRODUCCION!$B$4:$GQ$24,COLUMN()-COLUMN($GZ$1)+1,0))</f>
        <v>1740</v>
      </c>
      <c r="HH288" s="24">
        <f>SUMPRODUCT($B288:$GQ288,INDEX(PLAN_PRODUCCION!$B$4:$GQ$24,COLUMN()-COLUMN($GZ$1)+1,0))</f>
        <v>870</v>
      </c>
      <c r="HI288" s="24">
        <f>SUMPRODUCT($B288:$GQ288,INDEX(PLAN_PRODUCCION!$B$4:$GQ$24,COLUMN()-COLUMN($GZ$1)+1,0))</f>
        <v>870</v>
      </c>
      <c r="HJ288" s="24">
        <f>SUMPRODUCT($B288:$GQ288,INDEX(PLAN_PRODUCCION!$B$4:$GQ$24,COLUMN()-COLUMN($GZ$1)+1,0))</f>
        <v>0</v>
      </c>
      <c r="HK288" s="24">
        <f>SUMPRODUCT($B288:$GQ288,INDEX(PLAN_PRODUCCION!$B$4:$GQ$24,COLUMN()-COLUMN($GZ$1)+1,0))</f>
        <v>0</v>
      </c>
      <c r="HL288" s="24">
        <f>SUMPRODUCT($B288:$GQ288,INDEX(PLAN_PRODUCCION!$B$4:$GQ$24,COLUMN()-COLUMN($GZ$1)+1,0))</f>
        <v>0</v>
      </c>
      <c r="HM288" s="24">
        <f>SUMPRODUCT($B288:$GQ288,INDEX(PLAN_PRODUCCION!$B$4:$GQ$24,COLUMN()-COLUMN($GZ$1)+1,0))</f>
        <v>0</v>
      </c>
      <c r="HN288" s="24">
        <f>SUMPRODUCT($B288:$GQ288,INDEX(PLAN_PRODUCCION!$B$4:$GQ$24,COLUMN()-COLUMN($GZ$1)+1,0))</f>
        <v>0</v>
      </c>
      <c r="HO288" s="24">
        <f>SUMPRODUCT($B288:$GQ288,INDEX(PLAN_PRODUCCION!$B$4:$GQ$24,COLUMN()-COLUMN($GZ$1)+1,0))</f>
        <v>0</v>
      </c>
      <c r="HP288" s="24">
        <f>SUMPRODUCT($B288:$GQ288,INDEX(PLAN_PRODUCCION!$B$4:$GQ$24,COLUMN()-COLUMN($GZ$1)+1,0))</f>
        <v>0</v>
      </c>
      <c r="HQ288" s="24">
        <f>SUMPRODUCT($B288:$GQ288,INDEX(PLAN_PRODUCCION!$B$4:$GQ$24,COLUMN()-COLUMN($GZ$1)+1,0))</f>
        <v>0</v>
      </c>
      <c r="HR288" s="24">
        <f>SUMPRODUCT($B288:$GQ288,INDEX(PLAN_PRODUCCION!$B$4:$GQ$24,COLUMN()-COLUMN($GZ$1)+1,0))</f>
        <v>0</v>
      </c>
      <c r="HS288" s="24">
        <f>SUMPRODUCT($B288:$GQ288,INDEX(PLAN_PRODUCCION!$B$4:$GQ$24,COLUMN()-COLUMN($GZ$1)+1,0))</f>
        <v>0</v>
      </c>
      <c r="HT288" s="24">
        <f>SUMPRODUCT($B288:$GQ288,INDEX(PLAN_PRODUCCION!$B$4:$GQ$24,COLUMN()-COLUMN($GZ$1)+1,0))</f>
        <v>0</v>
      </c>
      <c r="HU288" s="22"/>
      <c r="HV288" s="25"/>
      <c r="HW288" t="str">
        <f>DIM_BILL[[#This Row],[Tipo]]</f>
        <v>MATERIAL DE EMPAQUE</v>
      </c>
    </row>
    <row r="289" spans="1:231" x14ac:dyDescent="0.3">
      <c r="A289" s="18" t="s">
        <v>1471</v>
      </c>
      <c r="EX289">
        <v>2.6100261002610026E-2</v>
      </c>
      <c r="GR289" s="18" t="s">
        <v>1472</v>
      </c>
      <c r="GS289" s="18">
        <v>3</v>
      </c>
      <c r="GT289" s="18" t="s">
        <v>1804</v>
      </c>
      <c r="GU289" s="18" t="s">
        <v>1800</v>
      </c>
      <c r="GV289" s="18">
        <f>SUMIF(FACT_A1[cve_prod],DIM_BILL[[#This Row],[CODIGO]],FACT_A1[Existencia])</f>
        <v>0</v>
      </c>
      <c r="GW289" s="18">
        <v>0</v>
      </c>
      <c r="GX289" s="18"/>
      <c r="GY289" s="16" t="s">
        <v>2222</v>
      </c>
      <c r="GZ289" s="26">
        <f t="shared" ref="GZ289" si="2071">GV289+GW289+GX289+GZ287-GZ288</f>
        <v>-870</v>
      </c>
      <c r="HA289" s="26">
        <f t="shared" ref="HA289" si="2072">GZ289+HA287-HA288</f>
        <v>-870</v>
      </c>
      <c r="HB289" s="26">
        <f t="shared" ref="HB289" si="2073">HA289+HB287-HB288</f>
        <v>430</v>
      </c>
      <c r="HC289" s="26">
        <f t="shared" ref="HC289" si="2074">HB289+HC287-HC288</f>
        <v>430</v>
      </c>
      <c r="HD289" s="26">
        <f t="shared" ref="HD289" si="2075">HC289+HD287-HD288</f>
        <v>430</v>
      </c>
      <c r="HE289" s="26">
        <f t="shared" ref="HE289" si="2076">HD289+HE287-HE288</f>
        <v>430</v>
      </c>
      <c r="HF289" s="26">
        <f t="shared" ref="HF289" si="2077">HE289+HF287-HF288</f>
        <v>430</v>
      </c>
      <c r="HG289" s="26">
        <f t="shared" ref="HG289" si="2078">HF289+HG287-HG288</f>
        <v>-1310</v>
      </c>
      <c r="HH289" s="26">
        <f t="shared" ref="HH289" si="2079">HG289+HH287-HH288</f>
        <v>-2180</v>
      </c>
      <c r="HI289" s="26">
        <f t="shared" ref="HI289" si="2080">HH289+HI287-HI288</f>
        <v>-3050</v>
      </c>
      <c r="HJ289" s="26">
        <f t="shared" ref="HJ289" si="2081">HI289+HJ287-HJ288</f>
        <v>-3050</v>
      </c>
      <c r="HK289" s="26">
        <f t="shared" ref="HK289" si="2082">HJ289+HK287-HK288</f>
        <v>-3050</v>
      </c>
      <c r="HL289" s="26">
        <f t="shared" ref="HL289" si="2083">HK289+HL287-HL288</f>
        <v>-3050</v>
      </c>
      <c r="HM289" s="26">
        <f t="shared" ref="HM289" si="2084">HL289+HM287-HM288</f>
        <v>-3050</v>
      </c>
      <c r="HN289" s="26">
        <f t="shared" ref="HN289" si="2085">HM289+HN287-HN288</f>
        <v>-3050</v>
      </c>
      <c r="HO289" s="26">
        <f t="shared" ref="HO289" si="2086">HN289+HO287-HO288</f>
        <v>-3050</v>
      </c>
      <c r="HP289" s="26">
        <f t="shared" ref="HP289" si="2087">HO289+HP287-HP288</f>
        <v>-3050</v>
      </c>
      <c r="HQ289" s="26">
        <f t="shared" ref="HQ289" si="2088">HP289+HQ287-HQ288</f>
        <v>-3050</v>
      </c>
      <c r="HR289" s="26">
        <f t="shared" ref="HR289" si="2089">HQ289+HR287-HR288</f>
        <v>-3050</v>
      </c>
      <c r="HS289" s="26">
        <f t="shared" ref="HS289" si="2090">HR289+HS287-HS288</f>
        <v>-3050</v>
      </c>
      <c r="HT289" s="26">
        <f t="shared" ref="HT289" si="2091">HS289+HT287-HT288</f>
        <v>-3050</v>
      </c>
      <c r="HU289" s="22">
        <f t="shared" ref="HU289" si="2092">COUNTIF(GZ289:HT289,"&lt;0")</f>
        <v>16</v>
      </c>
      <c r="HV289" s="25"/>
      <c r="HW289" t="str">
        <f>DIM_BILL[[#This Row],[Tipo]]</f>
        <v>MATERIAL DE EMPAQUE</v>
      </c>
    </row>
    <row r="290" spans="1:231" x14ac:dyDescent="0.3">
      <c r="A290" s="17" t="s">
        <v>1603</v>
      </c>
      <c r="FO290">
        <v>1.05</v>
      </c>
      <c r="FP290">
        <v>1.05</v>
      </c>
      <c r="FQ290">
        <v>1.05</v>
      </c>
      <c r="FR290">
        <v>1.05</v>
      </c>
      <c r="FS290">
        <v>1.0300952380952382</v>
      </c>
      <c r="FX290">
        <v>1.0501538461538462</v>
      </c>
      <c r="GA290">
        <v>1.0501538461538462</v>
      </c>
      <c r="GB290">
        <v>1.0301538461538462</v>
      </c>
      <c r="GD290">
        <v>1.0301538461538462</v>
      </c>
      <c r="GE290">
        <v>1.05</v>
      </c>
      <c r="GK290">
        <v>1.05</v>
      </c>
      <c r="GR290" s="17" t="s">
        <v>1604</v>
      </c>
      <c r="GS290" s="17">
        <v>34</v>
      </c>
      <c r="GT290" s="17" t="s">
        <v>1815</v>
      </c>
      <c r="GU290" s="17" t="s">
        <v>1800</v>
      </c>
      <c r="GV290" s="17">
        <f>SUMIF(FACT_A1[cve_prod],DIM_BILL[[#This Row],[CODIGO]],FACT_A1[Existencia])</f>
        <v>0</v>
      </c>
      <c r="GW290" s="18">
        <f>SUMIF(FACT_A2[cve_prod],DIM_BILL[[#This Row],[CODIGO]],FACT_A2[Existencia])</f>
        <v>11000</v>
      </c>
      <c r="GX290" s="17"/>
      <c r="GY290" s="16" t="s">
        <v>2220</v>
      </c>
      <c r="GZ290" s="15">
        <f>SUMIFS(POs[saldo],POs[cve_prod],DIM_BILL[[#This Row],[CODIGO]],POs[status],$GY290,POs[f_ent],GZ$1)</f>
        <v>0</v>
      </c>
      <c r="HA290" s="15">
        <f>SUMIFS(POs[saldo],POs[cve_prod],DIM_BILL[[#This Row],[CODIGO]],POs[status],$GY290,POs[f_ent],HA$1)</f>
        <v>0</v>
      </c>
      <c r="HB290" s="15">
        <f>SUMIFS(POs[saldo],POs[cve_prod],DIM_BILL[[#This Row],[CODIGO]],POs[status],$GY290,POs[f_ent],HB$1)</f>
        <v>0</v>
      </c>
      <c r="HC290" s="15">
        <f>SUMIFS(POs[saldo],POs[cve_prod],DIM_BILL[[#This Row],[CODIGO]],POs[status],$GY290,POs[f_ent],HC$1)</f>
        <v>0</v>
      </c>
      <c r="HD290" s="15">
        <f>SUMIFS(POs[saldo],POs[cve_prod],DIM_BILL[[#This Row],[CODIGO]],POs[status],$GY290,POs[f_ent],HD$1)</f>
        <v>0</v>
      </c>
      <c r="HE290" s="15">
        <f>SUMIFS(POs[saldo],POs[cve_prod],DIM_BILL[[#This Row],[CODIGO]],POs[status],$GY290,POs[f_ent],HE$1)</f>
        <v>0</v>
      </c>
      <c r="HF290" s="15">
        <f>SUMIFS(POs[saldo],POs[cve_prod],DIM_BILL[[#This Row],[CODIGO]],POs[status],$GY290,POs[Semana],WEEKNUM(HF$1))</f>
        <v>0</v>
      </c>
      <c r="HG290" s="15">
        <f>SUMIFS(POs[saldo],POs[cve_prod],DIM_BILL[[#This Row],[CODIGO]],POs[status],$GY290,POs[Semana],WEEKNUM(HG$1))</f>
        <v>0</v>
      </c>
      <c r="HH290" s="15">
        <f>SUMIFS(POs[saldo],POs[cve_prod],DIM_BILL[[#This Row],[CODIGO]],POs[status],$GY290,POs[Semana],WEEKNUM(HH$1))</f>
        <v>0</v>
      </c>
      <c r="HI290" s="15">
        <f>SUMIFS(POs[saldo],POs[cve_prod],DIM_BILL[[#This Row],[CODIGO]],POs[status],$GY290,POs[Semana],WEEKNUM(HI$1))</f>
        <v>0</v>
      </c>
      <c r="HJ290" s="15">
        <f>SUMIFS(POs[saldo],POs[cve_prod],DIM_BILL[[#This Row],[CODIGO]],POs[status],$GY290,POs[Semana],WEEKNUM(HJ$1))</f>
        <v>0</v>
      </c>
      <c r="HK290" s="15">
        <f>SUMIFS(POs[saldo],POs[cve_prod],DIM_BILL[[#This Row],[CODIGO]],POs[status],$GY290,POs[Semana],WEEKNUM(HK$1))</f>
        <v>0</v>
      </c>
      <c r="HL290" s="15">
        <f>SUMIFS(POs[saldo],POs[cve_prod],DIM_BILL[[#This Row],[CODIGO]],POs[status],$GY290,POs[Semana],WEEKNUM(HL$1))</f>
        <v>0</v>
      </c>
      <c r="HM290" s="15">
        <f>SUMIFS(POs[saldo],POs[cve_prod],DIM_BILL[[#This Row],[CODIGO]],POs[status],$GY290,POs[Semana],WEEKNUM(HM$1))</f>
        <v>0</v>
      </c>
      <c r="HN290" s="15">
        <f>SUMIFS(POs[saldo],POs[cve_prod],DIM_BILL[[#This Row],[CODIGO]],POs[status],$GY290,POs[Semana],WEEKNUM(HN$1))</f>
        <v>0</v>
      </c>
      <c r="HO290" s="15">
        <f>SUMIFS(POs[saldo],POs[cve_prod],DIM_BILL[[#This Row],[CODIGO]],POs[status],$GY290,POs[Semana],WEEKNUM(HO$1))</f>
        <v>0</v>
      </c>
      <c r="HP290" s="15">
        <f>SUMIFS(POs[saldo],POs[cve_prod],DIM_BILL[[#This Row],[CODIGO]],POs[status],$GY290,POs[Semana],WEEKNUM(HP$1))</f>
        <v>0</v>
      </c>
      <c r="HQ290" s="15">
        <f>SUMIFS(POs[saldo],POs[cve_prod],DIM_BILL[[#This Row],[CODIGO]],POs[status],$GY290,POs[Semana],WEEKNUM(HQ$1))</f>
        <v>0</v>
      </c>
      <c r="HR290" s="15">
        <f>SUMIFS(POs[saldo],POs[cve_prod],DIM_BILL[[#This Row],[CODIGO]],POs[status],$GY290,POs[Semana],WEEKNUM(HR$1))</f>
        <v>0</v>
      </c>
      <c r="HS290" s="15">
        <f>SUMIFS(POs[saldo],POs[cve_prod],DIM_BILL[[#This Row],[CODIGO]],POs[status],$GY290,POs[Semana],WEEKNUM(HS$1))</f>
        <v>0</v>
      </c>
      <c r="HT290" s="15">
        <f>SUMIFS(POs[saldo],POs[cve_prod],DIM_BILL[[#This Row],[CODIGO]],POs[status],$GY290,POs[Semana],WEEKNUM(HT$1))</f>
        <v>0</v>
      </c>
      <c r="HU290" s="22"/>
      <c r="HV290" s="25"/>
      <c r="HW290" t="str">
        <f>DIM_BILL[[#This Row],[Tipo]]</f>
        <v>MATERIAL DE EMPAQUE</v>
      </c>
    </row>
    <row r="291" spans="1:231" x14ac:dyDescent="0.3">
      <c r="A291" s="17" t="s">
        <v>1603</v>
      </c>
      <c r="FO291">
        <v>1.05</v>
      </c>
      <c r="FP291">
        <v>1.05</v>
      </c>
      <c r="FQ291">
        <v>1.05</v>
      </c>
      <c r="FR291">
        <v>1.05</v>
      </c>
      <c r="FS291">
        <v>1.0300952380952382</v>
      </c>
      <c r="FX291">
        <v>1.0501538461538462</v>
      </c>
      <c r="GA291">
        <v>1.0501538461538462</v>
      </c>
      <c r="GB291">
        <v>1.0301538461538462</v>
      </c>
      <c r="GD291">
        <v>1.0301538461538462</v>
      </c>
      <c r="GE291">
        <v>1.05</v>
      </c>
      <c r="GK291">
        <v>1.05</v>
      </c>
      <c r="GR291" s="17" t="s">
        <v>1604</v>
      </c>
      <c r="GS291" s="17">
        <v>34</v>
      </c>
      <c r="GT291" s="17" t="s">
        <v>1815</v>
      </c>
      <c r="GU291" s="17" t="s">
        <v>1800</v>
      </c>
      <c r="GV291" s="17">
        <f>SUMIF(FACT_A1[cve_prod],DIM_BILL[[#This Row],[CODIGO]],FACT_A1[Existencia])</f>
        <v>0</v>
      </c>
      <c r="GW291" s="18">
        <f>SUMIF(FACT_A2[cve_prod],DIM_BILL[[#This Row],[CODIGO]],FACT_A2[Existencia])</f>
        <v>11000</v>
      </c>
      <c r="GX291" s="17"/>
      <c r="GY291" s="16" t="s">
        <v>2221</v>
      </c>
      <c r="GZ291" s="24">
        <f>SUMPRODUCT($B291:$GQ291,INDEX(PLAN_PRODUCCION!$B$4:$GQ$24,COLUMN()-COLUMN($GZ$1)+1,0))</f>
        <v>55054.622857142858</v>
      </c>
      <c r="HA291" s="24">
        <f>SUMPRODUCT($B291:$GQ291,INDEX(PLAN_PRODUCCION!$B$4:$GQ$24,COLUMN()-COLUMN($GZ$1)+1,0))</f>
        <v>0</v>
      </c>
      <c r="HB291" s="24">
        <f>SUMPRODUCT($B291:$GQ291,INDEX(PLAN_PRODUCCION!$B$4:$GQ$24,COLUMN()-COLUMN($GZ$1)+1,0))</f>
        <v>0</v>
      </c>
      <c r="HC291" s="24">
        <f>SUMPRODUCT($B291:$GQ291,INDEX(PLAN_PRODUCCION!$B$4:$GQ$24,COLUMN()-COLUMN($GZ$1)+1,0))</f>
        <v>0</v>
      </c>
      <c r="HD291" s="24">
        <f>SUMPRODUCT($B291:$GQ291,INDEX(PLAN_PRODUCCION!$B$4:$GQ$24,COLUMN()-COLUMN($GZ$1)+1,0))</f>
        <v>0</v>
      </c>
      <c r="HE291" s="24">
        <f>SUMPRODUCT($B291:$GQ291,INDEX(PLAN_PRODUCCION!$B$4:$GQ$24,COLUMN()-COLUMN($GZ$1)+1,0))</f>
        <v>0</v>
      </c>
      <c r="HF291" s="24">
        <f>SUMPRODUCT($B291:$GQ291,INDEX(PLAN_PRODUCCION!$B$4:$GQ$24,COLUMN()-COLUMN($GZ$1)+1,0))</f>
        <v>0</v>
      </c>
      <c r="HG291" s="24">
        <f>SUMPRODUCT($B291:$GQ291,INDEX(PLAN_PRODUCCION!$B$4:$GQ$24,COLUMN()-COLUMN($GZ$1)+1,0))</f>
        <v>0</v>
      </c>
      <c r="HH291" s="24">
        <f>SUMPRODUCT($B291:$GQ291,INDEX(PLAN_PRODUCCION!$B$4:$GQ$24,COLUMN()-COLUMN($GZ$1)+1,0))</f>
        <v>0</v>
      </c>
      <c r="HI291" s="24">
        <f>SUMPRODUCT($B291:$GQ291,INDEX(PLAN_PRODUCCION!$B$4:$GQ$24,COLUMN()-COLUMN($GZ$1)+1,0))</f>
        <v>0</v>
      </c>
      <c r="HJ291" s="24">
        <f>SUMPRODUCT($B291:$GQ291,INDEX(PLAN_PRODUCCION!$B$4:$GQ$24,COLUMN()-COLUMN($GZ$1)+1,0))</f>
        <v>0</v>
      </c>
      <c r="HK291" s="24">
        <f>SUMPRODUCT($B291:$GQ291,INDEX(PLAN_PRODUCCION!$B$4:$GQ$24,COLUMN()-COLUMN($GZ$1)+1,0))</f>
        <v>0</v>
      </c>
      <c r="HL291" s="24">
        <f>SUMPRODUCT($B291:$GQ291,INDEX(PLAN_PRODUCCION!$B$4:$GQ$24,COLUMN()-COLUMN($GZ$1)+1,0))</f>
        <v>0</v>
      </c>
      <c r="HM291" s="24">
        <f>SUMPRODUCT($B291:$GQ291,INDEX(PLAN_PRODUCCION!$B$4:$GQ$24,COLUMN()-COLUMN($GZ$1)+1,0))</f>
        <v>0</v>
      </c>
      <c r="HN291" s="24">
        <f>SUMPRODUCT($B291:$GQ291,INDEX(PLAN_PRODUCCION!$B$4:$GQ$24,COLUMN()-COLUMN($GZ$1)+1,0))</f>
        <v>0</v>
      </c>
      <c r="HO291" s="24">
        <f>SUMPRODUCT($B291:$GQ291,INDEX(PLAN_PRODUCCION!$B$4:$GQ$24,COLUMN()-COLUMN($GZ$1)+1,0))</f>
        <v>0</v>
      </c>
      <c r="HP291" s="24">
        <f>SUMPRODUCT($B291:$GQ291,INDEX(PLAN_PRODUCCION!$B$4:$GQ$24,COLUMN()-COLUMN($GZ$1)+1,0))</f>
        <v>0</v>
      </c>
      <c r="HQ291" s="24">
        <f>SUMPRODUCT($B291:$GQ291,INDEX(PLAN_PRODUCCION!$B$4:$GQ$24,COLUMN()-COLUMN($GZ$1)+1,0))</f>
        <v>0</v>
      </c>
      <c r="HR291" s="24">
        <f>SUMPRODUCT($B291:$GQ291,INDEX(PLAN_PRODUCCION!$B$4:$GQ$24,COLUMN()-COLUMN($GZ$1)+1,0))</f>
        <v>0</v>
      </c>
      <c r="HS291" s="24">
        <f>SUMPRODUCT($B291:$GQ291,INDEX(PLAN_PRODUCCION!$B$4:$GQ$24,COLUMN()-COLUMN($GZ$1)+1,0))</f>
        <v>0</v>
      </c>
      <c r="HT291" s="24">
        <f>SUMPRODUCT($B291:$GQ291,INDEX(PLAN_PRODUCCION!$B$4:$GQ$24,COLUMN()-COLUMN($GZ$1)+1,0))</f>
        <v>0</v>
      </c>
      <c r="HU291" s="22"/>
      <c r="HV291" s="25"/>
      <c r="HW291" t="str">
        <f>DIM_BILL[[#This Row],[Tipo]]</f>
        <v>MATERIAL DE EMPAQUE</v>
      </c>
    </row>
    <row r="292" spans="1:231" x14ac:dyDescent="0.3">
      <c r="A292" s="18" t="s">
        <v>1603</v>
      </c>
      <c r="FO292">
        <v>1.05</v>
      </c>
      <c r="FP292">
        <v>1.05</v>
      </c>
      <c r="FQ292">
        <v>1.05</v>
      </c>
      <c r="FR292">
        <v>1.05</v>
      </c>
      <c r="FS292">
        <v>1.0300952380952382</v>
      </c>
      <c r="FX292">
        <v>1.0501538461538462</v>
      </c>
      <c r="GA292">
        <v>1.0501538461538462</v>
      </c>
      <c r="GB292">
        <v>1.0301538461538462</v>
      </c>
      <c r="GD292">
        <v>1.0301538461538462</v>
      </c>
      <c r="GE292">
        <v>1.05</v>
      </c>
      <c r="GK292">
        <v>1.05</v>
      </c>
      <c r="GR292" s="18" t="s">
        <v>1604</v>
      </c>
      <c r="GS292" s="18">
        <v>34</v>
      </c>
      <c r="GT292" s="18" t="s">
        <v>1815</v>
      </c>
      <c r="GU292" s="18" t="s">
        <v>1800</v>
      </c>
      <c r="GV292" s="18">
        <f>SUMIF(FACT_A1[cve_prod],DIM_BILL[[#This Row],[CODIGO]],FACT_A1[Existencia])</f>
        <v>0</v>
      </c>
      <c r="GW292" s="18">
        <f>SUMIF(FACT_A2[cve_prod],DIM_BILL[[#This Row],[CODIGO]],FACT_A2[Existencia])</f>
        <v>11000</v>
      </c>
      <c r="GX292" s="18"/>
      <c r="GY292" s="16" t="s">
        <v>2222</v>
      </c>
      <c r="GZ292" s="26">
        <f t="shared" ref="GZ292" si="2093">GV292+GW292+GX292+GZ290-GZ291</f>
        <v>-44054.622857142858</v>
      </c>
      <c r="HA292" s="26">
        <f t="shared" ref="HA292" si="2094">GZ292+HA290-HA291</f>
        <v>-44054.622857142858</v>
      </c>
      <c r="HB292" s="26">
        <f t="shared" ref="HB292" si="2095">HA292+HB290-HB291</f>
        <v>-44054.622857142858</v>
      </c>
      <c r="HC292" s="26">
        <f t="shared" ref="HC292" si="2096">HB292+HC290-HC291</f>
        <v>-44054.622857142858</v>
      </c>
      <c r="HD292" s="26">
        <f t="shared" ref="HD292" si="2097">HC292+HD290-HD291</f>
        <v>-44054.622857142858</v>
      </c>
      <c r="HE292" s="26">
        <f t="shared" ref="HE292" si="2098">HD292+HE290-HE291</f>
        <v>-44054.622857142858</v>
      </c>
      <c r="HF292" s="26">
        <f t="shared" ref="HF292" si="2099">HE292+HF290-HF291</f>
        <v>-44054.622857142858</v>
      </c>
      <c r="HG292" s="26">
        <f t="shared" ref="HG292" si="2100">HF292+HG290-HG291</f>
        <v>-44054.622857142858</v>
      </c>
      <c r="HH292" s="26">
        <f t="shared" ref="HH292" si="2101">HG292+HH290-HH291</f>
        <v>-44054.622857142858</v>
      </c>
      <c r="HI292" s="26">
        <f t="shared" ref="HI292" si="2102">HH292+HI290-HI291</f>
        <v>-44054.622857142858</v>
      </c>
      <c r="HJ292" s="26">
        <f t="shared" ref="HJ292" si="2103">HI292+HJ290-HJ291</f>
        <v>-44054.622857142858</v>
      </c>
      <c r="HK292" s="26">
        <f t="shared" ref="HK292" si="2104">HJ292+HK290-HK291</f>
        <v>-44054.622857142858</v>
      </c>
      <c r="HL292" s="26">
        <f t="shared" ref="HL292" si="2105">HK292+HL290-HL291</f>
        <v>-44054.622857142858</v>
      </c>
      <c r="HM292" s="26">
        <f t="shared" ref="HM292" si="2106">HL292+HM290-HM291</f>
        <v>-44054.622857142858</v>
      </c>
      <c r="HN292" s="26">
        <f t="shared" ref="HN292" si="2107">HM292+HN290-HN291</f>
        <v>-44054.622857142858</v>
      </c>
      <c r="HO292" s="26">
        <f t="shared" ref="HO292" si="2108">HN292+HO290-HO291</f>
        <v>-44054.622857142858</v>
      </c>
      <c r="HP292" s="26">
        <f t="shared" ref="HP292" si="2109">HO292+HP290-HP291</f>
        <v>-44054.622857142858</v>
      </c>
      <c r="HQ292" s="26">
        <f t="shared" ref="HQ292" si="2110">HP292+HQ290-HQ291</f>
        <v>-44054.622857142858</v>
      </c>
      <c r="HR292" s="26">
        <f t="shared" ref="HR292" si="2111">HQ292+HR290-HR291</f>
        <v>-44054.622857142858</v>
      </c>
      <c r="HS292" s="26">
        <f t="shared" ref="HS292" si="2112">HR292+HS290-HS291</f>
        <v>-44054.622857142858</v>
      </c>
      <c r="HT292" s="26">
        <f t="shared" ref="HT292" si="2113">HS292+HT290-HT291</f>
        <v>-44054.622857142858</v>
      </c>
      <c r="HU292" s="22">
        <f t="shared" ref="HU292" si="2114">COUNTIF(GZ292:HT292,"&lt;0")</f>
        <v>21</v>
      </c>
      <c r="HV292" s="25"/>
      <c r="HW292" t="str">
        <f>DIM_BILL[[#This Row],[Tipo]]</f>
        <v>MATERIAL DE EMPAQUE</v>
      </c>
    </row>
    <row r="293" spans="1:231" x14ac:dyDescent="0.3">
      <c r="A293" s="17" t="s">
        <v>1605</v>
      </c>
      <c r="FO293">
        <v>1.05</v>
      </c>
      <c r="FP293">
        <v>1.05</v>
      </c>
      <c r="FQ293">
        <v>1.05</v>
      </c>
      <c r="FR293">
        <v>1.05</v>
      </c>
      <c r="FS293">
        <v>1.0300952380952382</v>
      </c>
      <c r="FX293">
        <v>1.0501538461538462</v>
      </c>
      <c r="GA293">
        <v>1.0501538461538462</v>
      </c>
      <c r="GB293">
        <v>1.0301538461538462</v>
      </c>
      <c r="GD293">
        <v>1.0301538461538462</v>
      </c>
      <c r="GE293">
        <v>1.05</v>
      </c>
      <c r="GK293">
        <v>1.05</v>
      </c>
      <c r="GR293" s="17" t="s">
        <v>1606</v>
      </c>
      <c r="GS293" s="17">
        <v>2</v>
      </c>
      <c r="GT293" s="17" t="s">
        <v>1816</v>
      </c>
      <c r="GU293" s="17" t="s">
        <v>1800</v>
      </c>
      <c r="GV293" s="17">
        <f>SUMIF(FACT_A1[cve_prod],DIM_BILL[[#This Row],[CODIGO]],FACT_A1[Existencia])</f>
        <v>300000</v>
      </c>
      <c r="GW293" s="18">
        <f>SUMIF(FACT_A2[cve_prod],DIM_BILL[[#This Row],[CODIGO]],FACT_A2[Existencia])</f>
        <v>0</v>
      </c>
      <c r="GX293" s="17"/>
      <c r="GY293" s="16" t="s">
        <v>2220</v>
      </c>
      <c r="GZ293" s="15">
        <f>SUMIFS(POs[saldo],POs[cve_prod],DIM_BILL[[#This Row],[CODIGO]],POs[status],$GY293,POs[f_ent],GZ$1)</f>
        <v>0</v>
      </c>
      <c r="HA293" s="15">
        <f>SUMIFS(POs[saldo],POs[cve_prod],DIM_BILL[[#This Row],[CODIGO]],POs[status],$GY293,POs[f_ent],HA$1)</f>
        <v>0</v>
      </c>
      <c r="HB293" s="15">
        <f>SUMIFS(POs[saldo],POs[cve_prod],DIM_BILL[[#This Row],[CODIGO]],POs[status],$GY293,POs[f_ent],HB$1)</f>
        <v>0</v>
      </c>
      <c r="HC293" s="15">
        <f>SUMIFS(POs[saldo],POs[cve_prod],DIM_BILL[[#This Row],[CODIGO]],POs[status],$GY293,POs[f_ent],HC$1)</f>
        <v>0</v>
      </c>
      <c r="HD293" s="15">
        <f>SUMIFS(POs[saldo],POs[cve_prod],DIM_BILL[[#This Row],[CODIGO]],POs[status],$GY293,POs[f_ent],HD$1)</f>
        <v>0</v>
      </c>
      <c r="HE293" s="15">
        <f>SUMIFS(POs[saldo],POs[cve_prod],DIM_BILL[[#This Row],[CODIGO]],POs[status],$GY293,POs[f_ent],HE$1)</f>
        <v>0</v>
      </c>
      <c r="HF293" s="15">
        <f>SUMIFS(POs[saldo],POs[cve_prod],DIM_BILL[[#This Row],[CODIGO]],POs[status],$GY293,POs[Semana],WEEKNUM(HF$1))</f>
        <v>0</v>
      </c>
      <c r="HG293" s="15">
        <f>SUMIFS(POs[saldo],POs[cve_prod],DIM_BILL[[#This Row],[CODIGO]],POs[status],$GY293,POs[Semana],WEEKNUM(HG$1))</f>
        <v>0</v>
      </c>
      <c r="HH293" s="15">
        <f>SUMIFS(POs[saldo],POs[cve_prod],DIM_BILL[[#This Row],[CODIGO]],POs[status],$GY293,POs[Semana],WEEKNUM(HH$1))</f>
        <v>0</v>
      </c>
      <c r="HI293" s="15">
        <f>SUMIFS(POs[saldo],POs[cve_prod],DIM_BILL[[#This Row],[CODIGO]],POs[status],$GY293,POs[Semana],WEEKNUM(HI$1))</f>
        <v>0</v>
      </c>
      <c r="HJ293" s="15">
        <f>SUMIFS(POs[saldo],POs[cve_prod],DIM_BILL[[#This Row],[CODIGO]],POs[status],$GY293,POs[Semana],WEEKNUM(HJ$1))</f>
        <v>0</v>
      </c>
      <c r="HK293" s="15">
        <f>SUMIFS(POs[saldo],POs[cve_prod],DIM_BILL[[#This Row],[CODIGO]],POs[status],$GY293,POs[Semana],WEEKNUM(HK$1))</f>
        <v>0</v>
      </c>
      <c r="HL293" s="15">
        <f>SUMIFS(POs[saldo],POs[cve_prod],DIM_BILL[[#This Row],[CODIGO]],POs[status],$GY293,POs[Semana],WEEKNUM(HL$1))</f>
        <v>0</v>
      </c>
      <c r="HM293" s="15">
        <f>SUMIFS(POs[saldo],POs[cve_prod],DIM_BILL[[#This Row],[CODIGO]],POs[status],$GY293,POs[Semana],WEEKNUM(HM$1))</f>
        <v>0</v>
      </c>
      <c r="HN293" s="15">
        <f>SUMIFS(POs[saldo],POs[cve_prod],DIM_BILL[[#This Row],[CODIGO]],POs[status],$GY293,POs[Semana],WEEKNUM(HN$1))</f>
        <v>0</v>
      </c>
      <c r="HO293" s="15">
        <f>SUMIFS(POs[saldo],POs[cve_prod],DIM_BILL[[#This Row],[CODIGO]],POs[status],$GY293,POs[Semana],WEEKNUM(HO$1))</f>
        <v>0</v>
      </c>
      <c r="HP293" s="15">
        <f>SUMIFS(POs[saldo],POs[cve_prod],DIM_BILL[[#This Row],[CODIGO]],POs[status],$GY293,POs[Semana],WEEKNUM(HP$1))</f>
        <v>0</v>
      </c>
      <c r="HQ293" s="15">
        <f>SUMIFS(POs[saldo],POs[cve_prod],DIM_BILL[[#This Row],[CODIGO]],POs[status],$GY293,POs[Semana],WEEKNUM(HQ$1))</f>
        <v>0</v>
      </c>
      <c r="HR293" s="15">
        <f>SUMIFS(POs[saldo],POs[cve_prod],DIM_BILL[[#This Row],[CODIGO]],POs[status],$GY293,POs[Semana],WEEKNUM(HR$1))</f>
        <v>0</v>
      </c>
      <c r="HS293" s="15">
        <f>SUMIFS(POs[saldo],POs[cve_prod],DIM_BILL[[#This Row],[CODIGO]],POs[status],$GY293,POs[Semana],WEEKNUM(HS$1))</f>
        <v>0</v>
      </c>
      <c r="HT293" s="15">
        <f>SUMIFS(POs[saldo],POs[cve_prod],DIM_BILL[[#This Row],[CODIGO]],POs[status],$GY293,POs[Semana],WEEKNUM(HT$1))</f>
        <v>0</v>
      </c>
      <c r="HU293" s="22"/>
      <c r="HV293" s="25"/>
      <c r="HW293" t="str">
        <f>DIM_BILL[[#This Row],[Tipo]]</f>
        <v>MATERIAL DE EMPAQUE</v>
      </c>
    </row>
    <row r="294" spans="1:231" x14ac:dyDescent="0.3">
      <c r="A294" s="17" t="s">
        <v>1605</v>
      </c>
      <c r="FO294">
        <v>1.05</v>
      </c>
      <c r="FP294">
        <v>1.05</v>
      </c>
      <c r="FQ294">
        <v>1.05</v>
      </c>
      <c r="FR294">
        <v>1.05</v>
      </c>
      <c r="FS294">
        <v>1.0300952380952382</v>
      </c>
      <c r="FX294">
        <v>1.0501538461538462</v>
      </c>
      <c r="GA294">
        <v>1.0501538461538462</v>
      </c>
      <c r="GB294">
        <v>1.0301538461538462</v>
      </c>
      <c r="GD294">
        <v>1.0301538461538462</v>
      </c>
      <c r="GE294">
        <v>1.05</v>
      </c>
      <c r="GK294">
        <v>1.05</v>
      </c>
      <c r="GR294" s="17" t="s">
        <v>1606</v>
      </c>
      <c r="GS294" s="17">
        <v>2</v>
      </c>
      <c r="GT294" s="17" t="s">
        <v>1816</v>
      </c>
      <c r="GU294" s="17" t="s">
        <v>1800</v>
      </c>
      <c r="GV294" s="17">
        <f>SUMIF(FACT_A1[cve_prod],DIM_BILL[[#This Row],[CODIGO]],FACT_A1[Existencia])</f>
        <v>300000</v>
      </c>
      <c r="GW294" s="18">
        <f>SUMIF(FACT_A2[cve_prod],DIM_BILL[[#This Row],[CODIGO]],FACT_A2[Existencia])</f>
        <v>0</v>
      </c>
      <c r="GX294" s="17"/>
      <c r="GY294" s="16" t="s">
        <v>2221</v>
      </c>
      <c r="GZ294" s="24">
        <f>SUMPRODUCT($B294:$GQ294,INDEX(PLAN_PRODUCCION!$B$4:$GQ$24,COLUMN()-COLUMN($GZ$1)+1,0))</f>
        <v>55054.622857142858</v>
      </c>
      <c r="HA294" s="24">
        <f>SUMPRODUCT($B294:$GQ294,INDEX(PLAN_PRODUCCION!$B$4:$GQ$24,COLUMN()-COLUMN($GZ$1)+1,0))</f>
        <v>0</v>
      </c>
      <c r="HB294" s="24">
        <f>SUMPRODUCT($B294:$GQ294,INDEX(PLAN_PRODUCCION!$B$4:$GQ$24,COLUMN()-COLUMN($GZ$1)+1,0))</f>
        <v>0</v>
      </c>
      <c r="HC294" s="24">
        <f>SUMPRODUCT($B294:$GQ294,INDEX(PLAN_PRODUCCION!$B$4:$GQ$24,COLUMN()-COLUMN($GZ$1)+1,0))</f>
        <v>0</v>
      </c>
      <c r="HD294" s="24">
        <f>SUMPRODUCT($B294:$GQ294,INDEX(PLAN_PRODUCCION!$B$4:$GQ$24,COLUMN()-COLUMN($GZ$1)+1,0))</f>
        <v>0</v>
      </c>
      <c r="HE294" s="24">
        <f>SUMPRODUCT($B294:$GQ294,INDEX(PLAN_PRODUCCION!$B$4:$GQ$24,COLUMN()-COLUMN($GZ$1)+1,0))</f>
        <v>0</v>
      </c>
      <c r="HF294" s="24">
        <f>SUMPRODUCT($B294:$GQ294,INDEX(PLAN_PRODUCCION!$B$4:$GQ$24,COLUMN()-COLUMN($GZ$1)+1,0))</f>
        <v>0</v>
      </c>
      <c r="HG294" s="24">
        <f>SUMPRODUCT($B294:$GQ294,INDEX(PLAN_PRODUCCION!$B$4:$GQ$24,COLUMN()-COLUMN($GZ$1)+1,0))</f>
        <v>0</v>
      </c>
      <c r="HH294" s="24">
        <f>SUMPRODUCT($B294:$GQ294,INDEX(PLAN_PRODUCCION!$B$4:$GQ$24,COLUMN()-COLUMN($GZ$1)+1,0))</f>
        <v>0</v>
      </c>
      <c r="HI294" s="24">
        <f>SUMPRODUCT($B294:$GQ294,INDEX(PLAN_PRODUCCION!$B$4:$GQ$24,COLUMN()-COLUMN($GZ$1)+1,0))</f>
        <v>0</v>
      </c>
      <c r="HJ294" s="24">
        <f>SUMPRODUCT($B294:$GQ294,INDEX(PLAN_PRODUCCION!$B$4:$GQ$24,COLUMN()-COLUMN($GZ$1)+1,0))</f>
        <v>0</v>
      </c>
      <c r="HK294" s="24">
        <f>SUMPRODUCT($B294:$GQ294,INDEX(PLAN_PRODUCCION!$B$4:$GQ$24,COLUMN()-COLUMN($GZ$1)+1,0))</f>
        <v>0</v>
      </c>
      <c r="HL294" s="24">
        <f>SUMPRODUCT($B294:$GQ294,INDEX(PLAN_PRODUCCION!$B$4:$GQ$24,COLUMN()-COLUMN($GZ$1)+1,0))</f>
        <v>0</v>
      </c>
      <c r="HM294" s="24">
        <f>SUMPRODUCT($B294:$GQ294,INDEX(PLAN_PRODUCCION!$B$4:$GQ$24,COLUMN()-COLUMN($GZ$1)+1,0))</f>
        <v>0</v>
      </c>
      <c r="HN294" s="24">
        <f>SUMPRODUCT($B294:$GQ294,INDEX(PLAN_PRODUCCION!$B$4:$GQ$24,COLUMN()-COLUMN($GZ$1)+1,0))</f>
        <v>0</v>
      </c>
      <c r="HO294" s="24">
        <f>SUMPRODUCT($B294:$GQ294,INDEX(PLAN_PRODUCCION!$B$4:$GQ$24,COLUMN()-COLUMN($GZ$1)+1,0))</f>
        <v>0</v>
      </c>
      <c r="HP294" s="24">
        <f>SUMPRODUCT($B294:$GQ294,INDEX(PLAN_PRODUCCION!$B$4:$GQ$24,COLUMN()-COLUMN($GZ$1)+1,0))</f>
        <v>0</v>
      </c>
      <c r="HQ294" s="24">
        <f>SUMPRODUCT($B294:$GQ294,INDEX(PLAN_PRODUCCION!$B$4:$GQ$24,COLUMN()-COLUMN($GZ$1)+1,0))</f>
        <v>0</v>
      </c>
      <c r="HR294" s="24">
        <f>SUMPRODUCT($B294:$GQ294,INDEX(PLAN_PRODUCCION!$B$4:$GQ$24,COLUMN()-COLUMN($GZ$1)+1,0))</f>
        <v>0</v>
      </c>
      <c r="HS294" s="24">
        <f>SUMPRODUCT($B294:$GQ294,INDEX(PLAN_PRODUCCION!$B$4:$GQ$24,COLUMN()-COLUMN($GZ$1)+1,0))</f>
        <v>0</v>
      </c>
      <c r="HT294" s="24">
        <f>SUMPRODUCT($B294:$GQ294,INDEX(PLAN_PRODUCCION!$B$4:$GQ$24,COLUMN()-COLUMN($GZ$1)+1,0))</f>
        <v>0</v>
      </c>
      <c r="HU294" s="22"/>
      <c r="HV294" s="25"/>
      <c r="HW294" t="str">
        <f>DIM_BILL[[#This Row],[Tipo]]</f>
        <v>MATERIAL DE EMPAQUE</v>
      </c>
    </row>
    <row r="295" spans="1:231" x14ac:dyDescent="0.3">
      <c r="A295" s="18" t="s">
        <v>1605</v>
      </c>
      <c r="FO295">
        <v>1.05</v>
      </c>
      <c r="FP295">
        <v>1.05</v>
      </c>
      <c r="FQ295">
        <v>1.05</v>
      </c>
      <c r="FR295">
        <v>1.05</v>
      </c>
      <c r="FS295">
        <v>1.0300952380952382</v>
      </c>
      <c r="FX295">
        <v>1.0501538461538462</v>
      </c>
      <c r="GA295">
        <v>1.0501538461538462</v>
      </c>
      <c r="GB295">
        <v>1.0301538461538462</v>
      </c>
      <c r="GD295">
        <v>1.0301538461538462</v>
      </c>
      <c r="GE295">
        <v>1.05</v>
      </c>
      <c r="GK295">
        <v>1.05</v>
      </c>
      <c r="GR295" s="18" t="s">
        <v>1606</v>
      </c>
      <c r="GS295" s="18">
        <v>2</v>
      </c>
      <c r="GT295" s="18" t="s">
        <v>1816</v>
      </c>
      <c r="GU295" s="18" t="s">
        <v>1800</v>
      </c>
      <c r="GV295" s="18">
        <f>SUMIF(FACT_A1[cve_prod],DIM_BILL[[#This Row],[CODIGO]],FACT_A1[Existencia])</f>
        <v>300000</v>
      </c>
      <c r="GW295" s="18">
        <f>SUMIF(FACT_A2[cve_prod],DIM_BILL[[#This Row],[CODIGO]],FACT_A2[Existencia])</f>
        <v>0</v>
      </c>
      <c r="GX295" s="18"/>
      <c r="GY295" s="16" t="s">
        <v>2222</v>
      </c>
      <c r="GZ295" s="26">
        <f t="shared" ref="GZ295" si="2115">GV295+GW295+GX295+GZ293-GZ294</f>
        <v>244945.37714285715</v>
      </c>
      <c r="HA295" s="26">
        <f t="shared" ref="HA295" si="2116">GZ295+HA293-HA294</f>
        <v>244945.37714285715</v>
      </c>
      <c r="HB295" s="26">
        <f t="shared" ref="HB295" si="2117">HA295+HB293-HB294</f>
        <v>244945.37714285715</v>
      </c>
      <c r="HC295" s="26">
        <f t="shared" ref="HC295" si="2118">HB295+HC293-HC294</f>
        <v>244945.37714285715</v>
      </c>
      <c r="HD295" s="26">
        <f t="shared" ref="HD295" si="2119">HC295+HD293-HD294</f>
        <v>244945.37714285715</v>
      </c>
      <c r="HE295" s="26">
        <f t="shared" ref="HE295" si="2120">HD295+HE293-HE294</f>
        <v>244945.37714285715</v>
      </c>
      <c r="HF295" s="26">
        <f t="shared" ref="HF295" si="2121">HE295+HF293-HF294</f>
        <v>244945.37714285715</v>
      </c>
      <c r="HG295" s="26">
        <f t="shared" ref="HG295" si="2122">HF295+HG293-HG294</f>
        <v>244945.37714285715</v>
      </c>
      <c r="HH295" s="26">
        <f t="shared" ref="HH295" si="2123">HG295+HH293-HH294</f>
        <v>244945.37714285715</v>
      </c>
      <c r="HI295" s="26">
        <f t="shared" ref="HI295" si="2124">HH295+HI293-HI294</f>
        <v>244945.37714285715</v>
      </c>
      <c r="HJ295" s="26">
        <f t="shared" ref="HJ295" si="2125">HI295+HJ293-HJ294</f>
        <v>244945.37714285715</v>
      </c>
      <c r="HK295" s="26">
        <f t="shared" ref="HK295" si="2126">HJ295+HK293-HK294</f>
        <v>244945.37714285715</v>
      </c>
      <c r="HL295" s="26">
        <f t="shared" ref="HL295" si="2127">HK295+HL293-HL294</f>
        <v>244945.37714285715</v>
      </c>
      <c r="HM295" s="26">
        <f t="shared" ref="HM295" si="2128">HL295+HM293-HM294</f>
        <v>244945.37714285715</v>
      </c>
      <c r="HN295" s="26">
        <f t="shared" ref="HN295" si="2129">HM295+HN293-HN294</f>
        <v>244945.37714285715</v>
      </c>
      <c r="HO295" s="26">
        <f t="shared" ref="HO295" si="2130">HN295+HO293-HO294</f>
        <v>244945.37714285715</v>
      </c>
      <c r="HP295" s="26">
        <f t="shared" ref="HP295" si="2131">HO295+HP293-HP294</f>
        <v>244945.37714285715</v>
      </c>
      <c r="HQ295" s="26">
        <f t="shared" ref="HQ295" si="2132">HP295+HQ293-HQ294</f>
        <v>244945.37714285715</v>
      </c>
      <c r="HR295" s="26">
        <f t="shared" ref="HR295" si="2133">HQ295+HR293-HR294</f>
        <v>244945.37714285715</v>
      </c>
      <c r="HS295" s="26">
        <f t="shared" ref="HS295" si="2134">HR295+HS293-HS294</f>
        <v>244945.37714285715</v>
      </c>
      <c r="HT295" s="26">
        <f t="shared" ref="HT295" si="2135">HS295+HT293-HT294</f>
        <v>244945.37714285715</v>
      </c>
      <c r="HU295" s="22">
        <f t="shared" ref="HU295" si="2136">COUNTIF(GZ295:HT295,"&lt;0")</f>
        <v>0</v>
      </c>
      <c r="HV295" s="25"/>
      <c r="HW295" t="str">
        <f>DIM_BILL[[#This Row],[Tipo]]</f>
        <v>MATERIAL DE EMPAQUE</v>
      </c>
    </row>
    <row r="296" spans="1:231" x14ac:dyDescent="0.3">
      <c r="A296" s="17" t="s">
        <v>1455</v>
      </c>
      <c r="EV296">
        <v>1.02</v>
      </c>
      <c r="GR296" s="17" t="s">
        <v>1456</v>
      </c>
      <c r="GS296" s="17">
        <v>3</v>
      </c>
      <c r="GT296" s="17" t="s">
        <v>1813</v>
      </c>
      <c r="GU296" s="17" t="s">
        <v>1800</v>
      </c>
      <c r="GV296" s="17">
        <f>SUMIF(FACT_A1[cve_prod],DIM_BILL[[#This Row],[CODIGO]],FACT_A1[Existencia])</f>
        <v>0</v>
      </c>
      <c r="GW296" s="18">
        <f>SUMIF(FACT_A2[cve_prod],DIM_BILL[[#This Row],[CODIGO]],FACT_A2[Existencia])</f>
        <v>4620</v>
      </c>
      <c r="GX296" s="17"/>
      <c r="GY296" s="16" t="s">
        <v>2220</v>
      </c>
      <c r="GZ296" s="15">
        <f>SUMIFS(POs[saldo],POs[cve_prod],DIM_BILL[[#This Row],[CODIGO]],POs[status],$GY296,POs[f_ent],GZ$1)</f>
        <v>0</v>
      </c>
      <c r="HA296" s="15">
        <f>SUMIFS(POs[saldo],POs[cve_prod],DIM_BILL[[#This Row],[CODIGO]],POs[status],$GY296,POs[f_ent],HA$1)</f>
        <v>0</v>
      </c>
      <c r="HB296" s="15">
        <f>SUMIFS(POs[saldo],POs[cve_prod],DIM_BILL[[#This Row],[CODIGO]],POs[status],$GY296,POs[f_ent],HB$1)</f>
        <v>0</v>
      </c>
      <c r="HC296" s="15">
        <f>SUMIFS(POs[saldo],POs[cve_prod],DIM_BILL[[#This Row],[CODIGO]],POs[status],$GY296,POs[f_ent],HC$1)</f>
        <v>0</v>
      </c>
      <c r="HD296" s="15">
        <f>SUMIFS(POs[saldo],POs[cve_prod],DIM_BILL[[#This Row],[CODIGO]],POs[status],$GY296,POs[f_ent],HD$1)</f>
        <v>0</v>
      </c>
      <c r="HE296" s="15">
        <f>SUMIFS(POs[saldo],POs[cve_prod],DIM_BILL[[#This Row],[CODIGO]],POs[status],$GY296,POs[f_ent],HE$1)</f>
        <v>0</v>
      </c>
      <c r="HF296" s="15">
        <f>SUMIFS(POs[saldo],POs[cve_prod],DIM_BILL[[#This Row],[CODIGO]],POs[status],$GY296,POs[Semana],WEEKNUM(HF$1))</f>
        <v>0</v>
      </c>
      <c r="HG296" s="15">
        <f>SUMIFS(POs[saldo],POs[cve_prod],DIM_BILL[[#This Row],[CODIGO]],POs[status],$GY296,POs[Semana],WEEKNUM(HG$1))</f>
        <v>0</v>
      </c>
      <c r="HH296" s="15">
        <f>SUMIFS(POs[saldo],POs[cve_prod],DIM_BILL[[#This Row],[CODIGO]],POs[status],$GY296,POs[Semana],WEEKNUM(HH$1))</f>
        <v>0</v>
      </c>
      <c r="HI296" s="15">
        <f>SUMIFS(POs[saldo],POs[cve_prod],DIM_BILL[[#This Row],[CODIGO]],POs[status],$GY296,POs[Semana],WEEKNUM(HI$1))</f>
        <v>0</v>
      </c>
      <c r="HJ296" s="15">
        <f>SUMIFS(POs[saldo],POs[cve_prod],DIM_BILL[[#This Row],[CODIGO]],POs[status],$GY296,POs[Semana],WEEKNUM(HJ$1))</f>
        <v>0</v>
      </c>
      <c r="HK296" s="15">
        <f>SUMIFS(POs[saldo],POs[cve_prod],DIM_BILL[[#This Row],[CODIGO]],POs[status],$GY296,POs[Semana],WEEKNUM(HK$1))</f>
        <v>0</v>
      </c>
      <c r="HL296" s="15">
        <f>SUMIFS(POs[saldo],POs[cve_prod],DIM_BILL[[#This Row],[CODIGO]],POs[status],$GY296,POs[Semana],WEEKNUM(HL$1))</f>
        <v>0</v>
      </c>
      <c r="HM296" s="15">
        <f>SUMIFS(POs[saldo],POs[cve_prod],DIM_BILL[[#This Row],[CODIGO]],POs[status],$GY296,POs[Semana],WEEKNUM(HM$1))</f>
        <v>0</v>
      </c>
      <c r="HN296" s="15">
        <f>SUMIFS(POs[saldo],POs[cve_prod],DIM_BILL[[#This Row],[CODIGO]],POs[status],$GY296,POs[Semana],WEEKNUM(HN$1))</f>
        <v>0</v>
      </c>
      <c r="HO296" s="15">
        <f>SUMIFS(POs[saldo],POs[cve_prod],DIM_BILL[[#This Row],[CODIGO]],POs[status],$GY296,POs[Semana],WEEKNUM(HO$1))</f>
        <v>0</v>
      </c>
      <c r="HP296" s="15">
        <f>SUMIFS(POs[saldo],POs[cve_prod],DIM_BILL[[#This Row],[CODIGO]],POs[status],$GY296,POs[Semana],WEEKNUM(HP$1))</f>
        <v>0</v>
      </c>
      <c r="HQ296" s="15">
        <f>SUMIFS(POs[saldo],POs[cve_prod],DIM_BILL[[#This Row],[CODIGO]],POs[status],$GY296,POs[Semana],WEEKNUM(HQ$1))</f>
        <v>0</v>
      </c>
      <c r="HR296" s="15">
        <f>SUMIFS(POs[saldo],POs[cve_prod],DIM_BILL[[#This Row],[CODIGO]],POs[status],$GY296,POs[Semana],WEEKNUM(HR$1))</f>
        <v>0</v>
      </c>
      <c r="HS296" s="15">
        <f>SUMIFS(POs[saldo],POs[cve_prod],DIM_BILL[[#This Row],[CODIGO]],POs[status],$GY296,POs[Semana],WEEKNUM(HS$1))</f>
        <v>0</v>
      </c>
      <c r="HT296" s="15">
        <f>SUMIFS(POs[saldo],POs[cve_prod],DIM_BILL[[#This Row],[CODIGO]],POs[status],$GY296,POs[Semana],WEEKNUM(HT$1))</f>
        <v>0</v>
      </c>
      <c r="HU296" s="22"/>
      <c r="HV296" s="25"/>
      <c r="HW296" t="str">
        <f>DIM_BILL[[#This Row],[Tipo]]</f>
        <v>MATERIAL DE EMPAQUE</v>
      </c>
    </row>
    <row r="297" spans="1:231" x14ac:dyDescent="0.3">
      <c r="A297" s="17" t="s">
        <v>1455</v>
      </c>
      <c r="EV297">
        <v>1.02</v>
      </c>
      <c r="GR297" s="17" t="s">
        <v>1456</v>
      </c>
      <c r="GS297" s="17">
        <v>3</v>
      </c>
      <c r="GT297" s="17" t="s">
        <v>1813</v>
      </c>
      <c r="GU297" s="17" t="s">
        <v>1800</v>
      </c>
      <c r="GV297" s="17">
        <f>SUMIF(FACT_A1[cve_prod],DIM_BILL[[#This Row],[CODIGO]],FACT_A1[Existencia])</f>
        <v>0</v>
      </c>
      <c r="GW297" s="18">
        <f>SUMIF(FACT_A2[cve_prod],DIM_BILL[[#This Row],[CODIGO]],FACT_A2[Existencia])</f>
        <v>4620</v>
      </c>
      <c r="GX297" s="17"/>
      <c r="GY297" s="16" t="s">
        <v>2221</v>
      </c>
      <c r="GZ297" s="24">
        <f>SUMPRODUCT($B297:$GQ297,INDEX(PLAN_PRODUCCION!$B$4:$GQ$24,COLUMN()-COLUMN($GZ$1)+1,0))</f>
        <v>0</v>
      </c>
      <c r="HA297" s="24">
        <f>SUMPRODUCT($B297:$GQ297,INDEX(PLAN_PRODUCCION!$B$4:$GQ$24,COLUMN()-COLUMN($GZ$1)+1,0))</f>
        <v>0</v>
      </c>
      <c r="HB297" s="24">
        <f>SUMPRODUCT($B297:$GQ297,INDEX(PLAN_PRODUCCION!$B$4:$GQ$24,COLUMN()-COLUMN($GZ$1)+1,0))</f>
        <v>0</v>
      </c>
      <c r="HC297" s="24">
        <f>SUMPRODUCT($B297:$GQ297,INDEX(PLAN_PRODUCCION!$B$4:$GQ$24,COLUMN()-COLUMN($GZ$1)+1,0))</f>
        <v>0</v>
      </c>
      <c r="HD297" s="24">
        <f>SUMPRODUCT($B297:$GQ297,INDEX(PLAN_PRODUCCION!$B$4:$GQ$24,COLUMN()-COLUMN($GZ$1)+1,0))</f>
        <v>0</v>
      </c>
      <c r="HE297" s="24">
        <f>SUMPRODUCT($B297:$GQ297,INDEX(PLAN_PRODUCCION!$B$4:$GQ$24,COLUMN()-COLUMN($GZ$1)+1,0))</f>
        <v>0</v>
      </c>
      <c r="HF297" s="24">
        <f>SUMPRODUCT($B297:$GQ297,INDEX(PLAN_PRODUCCION!$B$4:$GQ$24,COLUMN()-COLUMN($GZ$1)+1,0))</f>
        <v>0</v>
      </c>
      <c r="HG297" s="24">
        <f>SUMPRODUCT($B297:$GQ297,INDEX(PLAN_PRODUCCION!$B$4:$GQ$24,COLUMN()-COLUMN($GZ$1)+1,0))</f>
        <v>0</v>
      </c>
      <c r="HH297" s="24">
        <f>SUMPRODUCT($B297:$GQ297,INDEX(PLAN_PRODUCCION!$B$4:$GQ$24,COLUMN()-COLUMN($GZ$1)+1,0))</f>
        <v>0</v>
      </c>
      <c r="HI297" s="24">
        <f>SUMPRODUCT($B297:$GQ297,INDEX(PLAN_PRODUCCION!$B$4:$GQ$24,COLUMN()-COLUMN($GZ$1)+1,0))</f>
        <v>0</v>
      </c>
      <c r="HJ297" s="24">
        <f>SUMPRODUCT($B297:$GQ297,INDEX(PLAN_PRODUCCION!$B$4:$GQ$24,COLUMN()-COLUMN($GZ$1)+1,0))</f>
        <v>0</v>
      </c>
      <c r="HK297" s="24">
        <f>SUMPRODUCT($B297:$GQ297,INDEX(PLAN_PRODUCCION!$B$4:$GQ$24,COLUMN()-COLUMN($GZ$1)+1,0))</f>
        <v>0</v>
      </c>
      <c r="HL297" s="24">
        <f>SUMPRODUCT($B297:$GQ297,INDEX(PLAN_PRODUCCION!$B$4:$GQ$24,COLUMN()-COLUMN($GZ$1)+1,0))</f>
        <v>0</v>
      </c>
      <c r="HM297" s="24">
        <f>SUMPRODUCT($B297:$GQ297,INDEX(PLAN_PRODUCCION!$B$4:$GQ$24,COLUMN()-COLUMN($GZ$1)+1,0))</f>
        <v>0</v>
      </c>
      <c r="HN297" s="24">
        <f>SUMPRODUCT($B297:$GQ297,INDEX(PLAN_PRODUCCION!$B$4:$GQ$24,COLUMN()-COLUMN($GZ$1)+1,0))</f>
        <v>0</v>
      </c>
      <c r="HO297" s="24">
        <f>SUMPRODUCT($B297:$GQ297,INDEX(PLAN_PRODUCCION!$B$4:$GQ$24,COLUMN()-COLUMN($GZ$1)+1,0))</f>
        <v>0</v>
      </c>
      <c r="HP297" s="24">
        <f>SUMPRODUCT($B297:$GQ297,INDEX(PLAN_PRODUCCION!$B$4:$GQ$24,COLUMN()-COLUMN($GZ$1)+1,0))</f>
        <v>0</v>
      </c>
      <c r="HQ297" s="24">
        <f>SUMPRODUCT($B297:$GQ297,INDEX(PLAN_PRODUCCION!$B$4:$GQ$24,COLUMN()-COLUMN($GZ$1)+1,0))</f>
        <v>0</v>
      </c>
      <c r="HR297" s="24">
        <f>SUMPRODUCT($B297:$GQ297,INDEX(PLAN_PRODUCCION!$B$4:$GQ$24,COLUMN()-COLUMN($GZ$1)+1,0))</f>
        <v>0</v>
      </c>
      <c r="HS297" s="24">
        <f>SUMPRODUCT($B297:$GQ297,INDEX(PLAN_PRODUCCION!$B$4:$GQ$24,COLUMN()-COLUMN($GZ$1)+1,0))</f>
        <v>0</v>
      </c>
      <c r="HT297" s="24">
        <f>SUMPRODUCT($B297:$GQ297,INDEX(PLAN_PRODUCCION!$B$4:$GQ$24,COLUMN()-COLUMN($GZ$1)+1,0))</f>
        <v>0</v>
      </c>
      <c r="HU297" s="22"/>
      <c r="HV297" s="25"/>
      <c r="HW297" t="str">
        <f>DIM_BILL[[#This Row],[Tipo]]</f>
        <v>MATERIAL DE EMPAQUE</v>
      </c>
    </row>
    <row r="298" spans="1:231" x14ac:dyDescent="0.3">
      <c r="A298" s="18" t="s">
        <v>1455</v>
      </c>
      <c r="EV298">
        <v>1.02</v>
      </c>
      <c r="GR298" s="18" t="s">
        <v>1456</v>
      </c>
      <c r="GS298" s="18">
        <v>3</v>
      </c>
      <c r="GT298" s="18" t="s">
        <v>1813</v>
      </c>
      <c r="GU298" s="18" t="s">
        <v>1800</v>
      </c>
      <c r="GV298" s="18">
        <f>SUMIF(FACT_A1[cve_prod],DIM_BILL[[#This Row],[CODIGO]],FACT_A1[Existencia])</f>
        <v>0</v>
      </c>
      <c r="GW298" s="18">
        <f>SUMIF(FACT_A2[cve_prod],DIM_BILL[[#This Row],[CODIGO]],FACT_A2[Existencia])</f>
        <v>4620</v>
      </c>
      <c r="GX298" s="18"/>
      <c r="GY298" s="16" t="s">
        <v>2222</v>
      </c>
      <c r="GZ298" s="26">
        <f t="shared" ref="GZ298" si="2137">GV298+GW298+GX298+GZ296-GZ297</f>
        <v>4620</v>
      </c>
      <c r="HA298" s="26">
        <f t="shared" ref="HA298" si="2138">GZ298+HA296-HA297</f>
        <v>4620</v>
      </c>
      <c r="HB298" s="26">
        <f t="shared" ref="HB298" si="2139">HA298+HB296-HB297</f>
        <v>4620</v>
      </c>
      <c r="HC298" s="26">
        <f t="shared" ref="HC298" si="2140">HB298+HC296-HC297</f>
        <v>4620</v>
      </c>
      <c r="HD298" s="26">
        <f t="shared" ref="HD298" si="2141">HC298+HD296-HD297</f>
        <v>4620</v>
      </c>
      <c r="HE298" s="26">
        <f t="shared" ref="HE298" si="2142">HD298+HE296-HE297</f>
        <v>4620</v>
      </c>
      <c r="HF298" s="26">
        <f t="shared" ref="HF298" si="2143">HE298+HF296-HF297</f>
        <v>4620</v>
      </c>
      <c r="HG298" s="26">
        <f t="shared" ref="HG298" si="2144">HF298+HG296-HG297</f>
        <v>4620</v>
      </c>
      <c r="HH298" s="26">
        <f t="shared" ref="HH298" si="2145">HG298+HH296-HH297</f>
        <v>4620</v>
      </c>
      <c r="HI298" s="26">
        <f t="shared" ref="HI298" si="2146">HH298+HI296-HI297</f>
        <v>4620</v>
      </c>
      <c r="HJ298" s="26">
        <f t="shared" ref="HJ298" si="2147">HI298+HJ296-HJ297</f>
        <v>4620</v>
      </c>
      <c r="HK298" s="26">
        <f t="shared" ref="HK298" si="2148">HJ298+HK296-HK297</f>
        <v>4620</v>
      </c>
      <c r="HL298" s="26">
        <f t="shared" ref="HL298" si="2149">HK298+HL296-HL297</f>
        <v>4620</v>
      </c>
      <c r="HM298" s="26">
        <f t="shared" ref="HM298" si="2150">HL298+HM296-HM297</f>
        <v>4620</v>
      </c>
      <c r="HN298" s="26">
        <f t="shared" ref="HN298" si="2151">HM298+HN296-HN297</f>
        <v>4620</v>
      </c>
      <c r="HO298" s="26">
        <f t="shared" ref="HO298" si="2152">HN298+HO296-HO297</f>
        <v>4620</v>
      </c>
      <c r="HP298" s="26">
        <f t="shared" ref="HP298" si="2153">HO298+HP296-HP297</f>
        <v>4620</v>
      </c>
      <c r="HQ298" s="26">
        <f t="shared" ref="HQ298" si="2154">HP298+HQ296-HQ297</f>
        <v>4620</v>
      </c>
      <c r="HR298" s="26">
        <f t="shared" ref="HR298" si="2155">HQ298+HR296-HR297</f>
        <v>4620</v>
      </c>
      <c r="HS298" s="26">
        <f t="shared" ref="HS298" si="2156">HR298+HS296-HS297</f>
        <v>4620</v>
      </c>
      <c r="HT298" s="26">
        <f t="shared" ref="HT298" si="2157">HS298+HT296-HT297</f>
        <v>4620</v>
      </c>
      <c r="HU298" s="22">
        <f t="shared" ref="HU298" si="2158">COUNTIF(GZ298:HT298,"&lt;0")</f>
        <v>0</v>
      </c>
      <c r="HV298" s="25"/>
      <c r="HW298" t="str">
        <f>DIM_BILL[[#This Row],[Tipo]]</f>
        <v>MATERIAL DE EMPAQUE</v>
      </c>
    </row>
    <row r="299" spans="1:231" x14ac:dyDescent="0.3">
      <c r="A299" s="17" t="s">
        <v>839</v>
      </c>
      <c r="BV299">
        <v>2.1420000000000002E-2</v>
      </c>
      <c r="GR299" s="17" t="s">
        <v>840</v>
      </c>
      <c r="GS299" s="17">
        <v>4</v>
      </c>
      <c r="GT299" s="17" t="s">
        <v>1804</v>
      </c>
      <c r="GU299" s="17" t="s">
        <v>1800</v>
      </c>
      <c r="GV299" s="17">
        <f>SUMIF(FACT_A1[cve_prod],DIM_BILL[[#This Row],[CODIGO]],FACT_A1[Existencia])</f>
        <v>0</v>
      </c>
      <c r="GW299" s="18">
        <f>SUMIF(FACT_A2[cve_prod],DIM_BILL[[#This Row],[CODIGO]],FACT_A2[Existencia])</f>
        <v>0</v>
      </c>
      <c r="GX299" s="17"/>
      <c r="GY299" s="16" t="s">
        <v>2220</v>
      </c>
      <c r="GZ299" s="15">
        <f>SUMIFS(POs[saldo],POs[cve_prod],DIM_BILL[[#This Row],[CODIGO]],POs[status],$GY299,POs[f_ent],GZ$1)</f>
        <v>0</v>
      </c>
      <c r="HA299" s="15">
        <f>SUMIFS(POs[saldo],POs[cve_prod],DIM_BILL[[#This Row],[CODIGO]],POs[status],$GY299,POs[f_ent],HA$1)</f>
        <v>0</v>
      </c>
      <c r="HB299" s="15">
        <f>SUMIFS(POs[saldo],POs[cve_prod],DIM_BILL[[#This Row],[CODIGO]],POs[status],$GY299,POs[f_ent],HB$1)</f>
        <v>0</v>
      </c>
      <c r="HC299" s="15">
        <f>SUMIFS(POs[saldo],POs[cve_prod],DIM_BILL[[#This Row],[CODIGO]],POs[status],$GY299,POs[f_ent],HC$1)</f>
        <v>0</v>
      </c>
      <c r="HD299" s="15">
        <f>SUMIFS(POs[saldo],POs[cve_prod],DIM_BILL[[#This Row],[CODIGO]],POs[status],$GY299,POs[f_ent],HD$1)</f>
        <v>0</v>
      </c>
      <c r="HE299" s="15">
        <f>SUMIFS(POs[saldo],POs[cve_prod],DIM_BILL[[#This Row],[CODIGO]],POs[status],$GY299,POs[f_ent],HE$1)</f>
        <v>0</v>
      </c>
      <c r="HF299" s="15">
        <f>SUMIFS(POs[saldo],POs[cve_prod],DIM_BILL[[#This Row],[CODIGO]],POs[status],$GY299,POs[Semana],WEEKNUM(HF$1))</f>
        <v>0</v>
      </c>
      <c r="HG299" s="15">
        <f>SUMIFS(POs[saldo],POs[cve_prod],DIM_BILL[[#This Row],[CODIGO]],POs[status],$GY299,POs[Semana],WEEKNUM(HG$1))</f>
        <v>0</v>
      </c>
      <c r="HH299" s="15">
        <f>SUMIFS(POs[saldo],POs[cve_prod],DIM_BILL[[#This Row],[CODIGO]],POs[status],$GY299,POs[Semana],WEEKNUM(HH$1))</f>
        <v>0</v>
      </c>
      <c r="HI299" s="15">
        <f>SUMIFS(POs[saldo],POs[cve_prod],DIM_BILL[[#This Row],[CODIGO]],POs[status],$GY299,POs[Semana],WEEKNUM(HI$1))</f>
        <v>0</v>
      </c>
      <c r="HJ299" s="15">
        <f>SUMIFS(POs[saldo],POs[cve_prod],DIM_BILL[[#This Row],[CODIGO]],POs[status],$GY299,POs[Semana],WEEKNUM(HJ$1))</f>
        <v>0</v>
      </c>
      <c r="HK299" s="15">
        <f>SUMIFS(POs[saldo],POs[cve_prod],DIM_BILL[[#This Row],[CODIGO]],POs[status],$GY299,POs[Semana],WEEKNUM(HK$1))</f>
        <v>0</v>
      </c>
      <c r="HL299" s="15">
        <f>SUMIFS(POs[saldo],POs[cve_prod],DIM_BILL[[#This Row],[CODIGO]],POs[status],$GY299,POs[Semana],WEEKNUM(HL$1))</f>
        <v>0</v>
      </c>
      <c r="HM299" s="15">
        <f>SUMIFS(POs[saldo],POs[cve_prod],DIM_BILL[[#This Row],[CODIGO]],POs[status],$GY299,POs[Semana],WEEKNUM(HM$1))</f>
        <v>0</v>
      </c>
      <c r="HN299" s="15">
        <f>SUMIFS(POs[saldo],POs[cve_prod],DIM_BILL[[#This Row],[CODIGO]],POs[status],$GY299,POs[Semana],WEEKNUM(HN$1))</f>
        <v>0</v>
      </c>
      <c r="HO299" s="15">
        <f>SUMIFS(POs[saldo],POs[cve_prod],DIM_BILL[[#This Row],[CODIGO]],POs[status],$GY299,POs[Semana],WEEKNUM(HO$1))</f>
        <v>0</v>
      </c>
      <c r="HP299" s="15">
        <f>SUMIFS(POs[saldo],POs[cve_prod],DIM_BILL[[#This Row],[CODIGO]],POs[status],$GY299,POs[Semana],WEEKNUM(HP$1))</f>
        <v>0</v>
      </c>
      <c r="HQ299" s="15">
        <f>SUMIFS(POs[saldo],POs[cve_prod],DIM_BILL[[#This Row],[CODIGO]],POs[status],$GY299,POs[Semana],WEEKNUM(HQ$1))</f>
        <v>0</v>
      </c>
      <c r="HR299" s="15">
        <f>SUMIFS(POs[saldo],POs[cve_prod],DIM_BILL[[#This Row],[CODIGO]],POs[status],$GY299,POs[Semana],WEEKNUM(HR$1))</f>
        <v>0</v>
      </c>
      <c r="HS299" s="15">
        <f>SUMIFS(POs[saldo],POs[cve_prod],DIM_BILL[[#This Row],[CODIGO]],POs[status],$GY299,POs[Semana],WEEKNUM(HS$1))</f>
        <v>0</v>
      </c>
      <c r="HT299" s="15">
        <f>SUMIFS(POs[saldo],POs[cve_prod],DIM_BILL[[#This Row],[CODIGO]],POs[status],$GY299,POs[Semana],WEEKNUM(HT$1))</f>
        <v>0</v>
      </c>
      <c r="HU299" s="22"/>
      <c r="HV299" s="25"/>
      <c r="HW299" t="str">
        <f>DIM_BILL[[#This Row],[Tipo]]</f>
        <v>MATERIAL DE EMPAQUE</v>
      </c>
    </row>
    <row r="300" spans="1:231" x14ac:dyDescent="0.3">
      <c r="A300" s="17" t="s">
        <v>839</v>
      </c>
      <c r="BV300">
        <v>2.1420000000000002E-2</v>
      </c>
      <c r="GR300" s="17" t="s">
        <v>840</v>
      </c>
      <c r="GS300" s="17">
        <v>4</v>
      </c>
      <c r="GT300" s="17" t="s">
        <v>1804</v>
      </c>
      <c r="GU300" s="17" t="s">
        <v>1800</v>
      </c>
      <c r="GV300" s="17">
        <f>SUMIF(FACT_A1[cve_prod],DIM_BILL[[#This Row],[CODIGO]],FACT_A1[Existencia])</f>
        <v>0</v>
      </c>
      <c r="GW300" s="18">
        <f>SUMIF(FACT_A2[cve_prod],DIM_BILL[[#This Row],[CODIGO]],FACT_A2[Existencia])</f>
        <v>0</v>
      </c>
      <c r="GX300" s="17"/>
      <c r="GY300" s="16" t="s">
        <v>2221</v>
      </c>
      <c r="GZ300" s="24">
        <f>SUMPRODUCT($B300:$GQ300,INDEX(PLAN_PRODUCCION!$B$4:$GQ$24,COLUMN()-COLUMN($GZ$1)+1,0))</f>
        <v>0</v>
      </c>
      <c r="HA300" s="24">
        <f>SUMPRODUCT($B300:$GQ300,INDEX(PLAN_PRODUCCION!$B$4:$GQ$24,COLUMN()-COLUMN($GZ$1)+1,0))</f>
        <v>0</v>
      </c>
      <c r="HB300" s="24">
        <f>SUMPRODUCT($B300:$GQ300,INDEX(PLAN_PRODUCCION!$B$4:$GQ$24,COLUMN()-COLUMN($GZ$1)+1,0))</f>
        <v>0</v>
      </c>
      <c r="HC300" s="24">
        <f>SUMPRODUCT($B300:$GQ300,INDEX(PLAN_PRODUCCION!$B$4:$GQ$24,COLUMN()-COLUMN($GZ$1)+1,0))</f>
        <v>0</v>
      </c>
      <c r="HD300" s="24">
        <f>SUMPRODUCT($B300:$GQ300,INDEX(PLAN_PRODUCCION!$B$4:$GQ$24,COLUMN()-COLUMN($GZ$1)+1,0))</f>
        <v>0</v>
      </c>
      <c r="HE300" s="24">
        <f>SUMPRODUCT($B300:$GQ300,INDEX(PLAN_PRODUCCION!$B$4:$GQ$24,COLUMN()-COLUMN($GZ$1)+1,0))</f>
        <v>0</v>
      </c>
      <c r="HF300" s="24">
        <f>SUMPRODUCT($B300:$GQ300,INDEX(PLAN_PRODUCCION!$B$4:$GQ$24,COLUMN()-COLUMN($GZ$1)+1,0))</f>
        <v>0</v>
      </c>
      <c r="HG300" s="24">
        <f>SUMPRODUCT($B300:$GQ300,INDEX(PLAN_PRODUCCION!$B$4:$GQ$24,COLUMN()-COLUMN($GZ$1)+1,0))</f>
        <v>0</v>
      </c>
      <c r="HH300" s="24">
        <f>SUMPRODUCT($B300:$GQ300,INDEX(PLAN_PRODUCCION!$B$4:$GQ$24,COLUMN()-COLUMN($GZ$1)+1,0))</f>
        <v>0</v>
      </c>
      <c r="HI300" s="24">
        <f>SUMPRODUCT($B300:$GQ300,INDEX(PLAN_PRODUCCION!$B$4:$GQ$24,COLUMN()-COLUMN($GZ$1)+1,0))</f>
        <v>0</v>
      </c>
      <c r="HJ300" s="24">
        <f>SUMPRODUCT($B300:$GQ300,INDEX(PLAN_PRODUCCION!$B$4:$GQ$24,COLUMN()-COLUMN($GZ$1)+1,0))</f>
        <v>0</v>
      </c>
      <c r="HK300" s="24">
        <f>SUMPRODUCT($B300:$GQ300,INDEX(PLAN_PRODUCCION!$B$4:$GQ$24,COLUMN()-COLUMN($GZ$1)+1,0))</f>
        <v>0</v>
      </c>
      <c r="HL300" s="24">
        <f>SUMPRODUCT($B300:$GQ300,INDEX(PLAN_PRODUCCION!$B$4:$GQ$24,COLUMN()-COLUMN($GZ$1)+1,0))</f>
        <v>0</v>
      </c>
      <c r="HM300" s="24">
        <f>SUMPRODUCT($B300:$GQ300,INDEX(PLAN_PRODUCCION!$B$4:$GQ$24,COLUMN()-COLUMN($GZ$1)+1,0))</f>
        <v>0</v>
      </c>
      <c r="HN300" s="24">
        <f>SUMPRODUCT($B300:$GQ300,INDEX(PLAN_PRODUCCION!$B$4:$GQ$24,COLUMN()-COLUMN($GZ$1)+1,0))</f>
        <v>0</v>
      </c>
      <c r="HO300" s="24">
        <f>SUMPRODUCT($B300:$GQ300,INDEX(PLAN_PRODUCCION!$B$4:$GQ$24,COLUMN()-COLUMN($GZ$1)+1,0))</f>
        <v>0</v>
      </c>
      <c r="HP300" s="24">
        <f>SUMPRODUCT($B300:$GQ300,INDEX(PLAN_PRODUCCION!$B$4:$GQ$24,COLUMN()-COLUMN($GZ$1)+1,0))</f>
        <v>0</v>
      </c>
      <c r="HQ300" s="24">
        <f>SUMPRODUCT($B300:$GQ300,INDEX(PLAN_PRODUCCION!$B$4:$GQ$24,COLUMN()-COLUMN($GZ$1)+1,0))</f>
        <v>0</v>
      </c>
      <c r="HR300" s="24">
        <f>SUMPRODUCT($B300:$GQ300,INDEX(PLAN_PRODUCCION!$B$4:$GQ$24,COLUMN()-COLUMN($GZ$1)+1,0))</f>
        <v>0</v>
      </c>
      <c r="HS300" s="24">
        <f>SUMPRODUCT($B300:$GQ300,INDEX(PLAN_PRODUCCION!$B$4:$GQ$24,COLUMN()-COLUMN($GZ$1)+1,0))</f>
        <v>0</v>
      </c>
      <c r="HT300" s="24">
        <f>SUMPRODUCT($B300:$GQ300,INDEX(PLAN_PRODUCCION!$B$4:$GQ$24,COLUMN()-COLUMN($GZ$1)+1,0))</f>
        <v>0</v>
      </c>
      <c r="HU300" s="22"/>
      <c r="HV300" s="25"/>
      <c r="HW300" t="str">
        <f>DIM_BILL[[#This Row],[Tipo]]</f>
        <v>MATERIAL DE EMPAQUE</v>
      </c>
    </row>
    <row r="301" spans="1:231" x14ac:dyDescent="0.3">
      <c r="A301" s="18" t="s">
        <v>839</v>
      </c>
      <c r="BV301">
        <v>2.1420000000000002E-2</v>
      </c>
      <c r="GR301" s="18" t="s">
        <v>840</v>
      </c>
      <c r="GS301" s="18">
        <v>4</v>
      </c>
      <c r="GT301" s="18" t="s">
        <v>1804</v>
      </c>
      <c r="GU301" s="18" t="s">
        <v>1800</v>
      </c>
      <c r="GV301" s="18">
        <f>SUMIF(FACT_A1[cve_prod],DIM_BILL[[#This Row],[CODIGO]],FACT_A1[Existencia])</f>
        <v>0</v>
      </c>
      <c r="GW301" s="18">
        <f>SUMIF(FACT_A2[cve_prod],DIM_BILL[[#This Row],[CODIGO]],FACT_A2[Existencia])</f>
        <v>0</v>
      </c>
      <c r="GX301" s="18"/>
      <c r="GY301" s="16" t="s">
        <v>2222</v>
      </c>
      <c r="GZ301" s="26">
        <f t="shared" ref="GZ301" si="2159">GV301+GW301+GX301+GZ299-GZ300</f>
        <v>0</v>
      </c>
      <c r="HA301" s="26">
        <f t="shared" ref="HA301" si="2160">GZ301+HA299-HA300</f>
        <v>0</v>
      </c>
      <c r="HB301" s="26">
        <f t="shared" ref="HB301" si="2161">HA301+HB299-HB300</f>
        <v>0</v>
      </c>
      <c r="HC301" s="26">
        <f t="shared" ref="HC301" si="2162">HB301+HC299-HC300</f>
        <v>0</v>
      </c>
      <c r="HD301" s="26">
        <f t="shared" ref="HD301" si="2163">HC301+HD299-HD300</f>
        <v>0</v>
      </c>
      <c r="HE301" s="26">
        <f t="shared" ref="HE301" si="2164">HD301+HE299-HE300</f>
        <v>0</v>
      </c>
      <c r="HF301" s="26">
        <f t="shared" ref="HF301" si="2165">HE301+HF299-HF300</f>
        <v>0</v>
      </c>
      <c r="HG301" s="26">
        <f t="shared" ref="HG301" si="2166">HF301+HG299-HG300</f>
        <v>0</v>
      </c>
      <c r="HH301" s="26">
        <f t="shared" ref="HH301" si="2167">HG301+HH299-HH300</f>
        <v>0</v>
      </c>
      <c r="HI301" s="26">
        <f t="shared" ref="HI301" si="2168">HH301+HI299-HI300</f>
        <v>0</v>
      </c>
      <c r="HJ301" s="26">
        <f t="shared" ref="HJ301" si="2169">HI301+HJ299-HJ300</f>
        <v>0</v>
      </c>
      <c r="HK301" s="26">
        <f t="shared" ref="HK301" si="2170">HJ301+HK299-HK300</f>
        <v>0</v>
      </c>
      <c r="HL301" s="26">
        <f t="shared" ref="HL301" si="2171">HK301+HL299-HL300</f>
        <v>0</v>
      </c>
      <c r="HM301" s="26">
        <f t="shared" ref="HM301" si="2172">HL301+HM299-HM300</f>
        <v>0</v>
      </c>
      <c r="HN301" s="26">
        <f t="shared" ref="HN301" si="2173">HM301+HN299-HN300</f>
        <v>0</v>
      </c>
      <c r="HO301" s="26">
        <f t="shared" ref="HO301" si="2174">HN301+HO299-HO300</f>
        <v>0</v>
      </c>
      <c r="HP301" s="26">
        <f t="shared" ref="HP301" si="2175">HO301+HP299-HP300</f>
        <v>0</v>
      </c>
      <c r="HQ301" s="26">
        <f t="shared" ref="HQ301" si="2176">HP301+HQ299-HQ300</f>
        <v>0</v>
      </c>
      <c r="HR301" s="26">
        <f t="shared" ref="HR301" si="2177">HQ301+HR299-HR300</f>
        <v>0</v>
      </c>
      <c r="HS301" s="26">
        <f t="shared" ref="HS301" si="2178">HR301+HS299-HS300</f>
        <v>0</v>
      </c>
      <c r="HT301" s="26">
        <f t="shared" ref="HT301" si="2179">HS301+HT299-HT300</f>
        <v>0</v>
      </c>
      <c r="HU301" s="22">
        <f t="shared" ref="HU301" si="2180">COUNTIF(GZ301:HT301,"&lt;0")</f>
        <v>0</v>
      </c>
      <c r="HV301" s="25"/>
      <c r="HW301" t="str">
        <f>DIM_BILL[[#This Row],[Tipo]]</f>
        <v>MATERIAL DE EMPAQUE</v>
      </c>
    </row>
    <row r="302" spans="1:231" x14ac:dyDescent="0.3">
      <c r="A302" s="17" t="s">
        <v>743</v>
      </c>
      <c r="BP302">
        <v>1</v>
      </c>
      <c r="BQ302">
        <v>1.04</v>
      </c>
      <c r="CE302">
        <v>1.03</v>
      </c>
      <c r="CF302">
        <v>0.41199999999999998</v>
      </c>
      <c r="GR302" s="17" t="s">
        <v>744</v>
      </c>
      <c r="GS302" s="17">
        <v>3</v>
      </c>
      <c r="GT302" s="17" t="s">
        <v>1813</v>
      </c>
      <c r="GU302" s="17" t="s">
        <v>1800</v>
      </c>
      <c r="GV302" s="17">
        <f>SUMIF(FACT_A1[cve_prod],DIM_BILL[[#This Row],[CODIGO]],FACT_A1[Existencia])</f>
        <v>0</v>
      </c>
      <c r="GW302" s="18">
        <f>SUMIF(FACT_A2[cve_prod],DIM_BILL[[#This Row],[CODIGO]],FACT_A2[Existencia])</f>
        <v>0</v>
      </c>
      <c r="GX302" s="17"/>
      <c r="GY302" s="16" t="s">
        <v>2220</v>
      </c>
      <c r="GZ302" s="15">
        <f>SUMIFS(POs[saldo],POs[cve_prod],DIM_BILL[[#This Row],[CODIGO]],POs[status],$GY302,POs[f_ent],GZ$1)</f>
        <v>0</v>
      </c>
      <c r="HA302" s="15">
        <f>SUMIFS(POs[saldo],POs[cve_prod],DIM_BILL[[#This Row],[CODIGO]],POs[status],$GY302,POs[f_ent],HA$1)</f>
        <v>0</v>
      </c>
      <c r="HB302" s="15">
        <f>SUMIFS(POs[saldo],POs[cve_prod],DIM_BILL[[#This Row],[CODIGO]],POs[status],$GY302,POs[f_ent],HB$1)</f>
        <v>0</v>
      </c>
      <c r="HC302" s="15">
        <f>SUMIFS(POs[saldo],POs[cve_prod],DIM_BILL[[#This Row],[CODIGO]],POs[status],$GY302,POs[f_ent],HC$1)</f>
        <v>0</v>
      </c>
      <c r="HD302" s="15">
        <f>SUMIFS(POs[saldo],POs[cve_prod],DIM_BILL[[#This Row],[CODIGO]],POs[status],$GY302,POs[f_ent],HD$1)</f>
        <v>0</v>
      </c>
      <c r="HE302" s="15">
        <f>SUMIFS(POs[saldo],POs[cve_prod],DIM_BILL[[#This Row],[CODIGO]],POs[status],$GY302,POs[f_ent],HE$1)</f>
        <v>0</v>
      </c>
      <c r="HF302" s="15">
        <f>SUMIFS(POs[saldo],POs[cve_prod],DIM_BILL[[#This Row],[CODIGO]],POs[status],$GY302,POs[Semana],WEEKNUM(HF$1))</f>
        <v>7000</v>
      </c>
      <c r="HG302" s="15">
        <f>SUMIFS(POs[saldo],POs[cve_prod],DIM_BILL[[#This Row],[CODIGO]],POs[status],$GY302,POs[Semana],WEEKNUM(HG$1))</f>
        <v>0</v>
      </c>
      <c r="HH302" s="15">
        <f>SUMIFS(POs[saldo],POs[cve_prod],DIM_BILL[[#This Row],[CODIGO]],POs[status],$GY302,POs[Semana],WEEKNUM(HH$1))</f>
        <v>0</v>
      </c>
      <c r="HI302" s="15">
        <f>SUMIFS(POs[saldo],POs[cve_prod],DIM_BILL[[#This Row],[CODIGO]],POs[status],$GY302,POs[Semana],WEEKNUM(HI$1))</f>
        <v>0</v>
      </c>
      <c r="HJ302" s="15">
        <f>SUMIFS(POs[saldo],POs[cve_prod],DIM_BILL[[#This Row],[CODIGO]],POs[status],$GY302,POs[Semana],WEEKNUM(HJ$1))</f>
        <v>0</v>
      </c>
      <c r="HK302" s="15">
        <f>SUMIFS(POs[saldo],POs[cve_prod],DIM_BILL[[#This Row],[CODIGO]],POs[status],$GY302,POs[Semana],WEEKNUM(HK$1))</f>
        <v>0</v>
      </c>
      <c r="HL302" s="15">
        <f>SUMIFS(POs[saldo],POs[cve_prod],DIM_BILL[[#This Row],[CODIGO]],POs[status],$GY302,POs[Semana],WEEKNUM(HL$1))</f>
        <v>0</v>
      </c>
      <c r="HM302" s="15">
        <f>SUMIFS(POs[saldo],POs[cve_prod],DIM_BILL[[#This Row],[CODIGO]],POs[status],$GY302,POs[Semana],WEEKNUM(HM$1))</f>
        <v>0</v>
      </c>
      <c r="HN302" s="15">
        <f>SUMIFS(POs[saldo],POs[cve_prod],DIM_BILL[[#This Row],[CODIGO]],POs[status],$GY302,POs[Semana],WEEKNUM(HN$1))</f>
        <v>0</v>
      </c>
      <c r="HO302" s="15">
        <f>SUMIFS(POs[saldo],POs[cve_prod],DIM_BILL[[#This Row],[CODIGO]],POs[status],$GY302,POs[Semana],WEEKNUM(HO$1))</f>
        <v>0</v>
      </c>
      <c r="HP302" s="15">
        <f>SUMIFS(POs[saldo],POs[cve_prod],DIM_BILL[[#This Row],[CODIGO]],POs[status],$GY302,POs[Semana],WEEKNUM(HP$1))</f>
        <v>0</v>
      </c>
      <c r="HQ302" s="15">
        <f>SUMIFS(POs[saldo],POs[cve_prod],DIM_BILL[[#This Row],[CODIGO]],POs[status],$GY302,POs[Semana],WEEKNUM(HQ$1))</f>
        <v>0</v>
      </c>
      <c r="HR302" s="15">
        <f>SUMIFS(POs[saldo],POs[cve_prod],DIM_BILL[[#This Row],[CODIGO]],POs[status],$GY302,POs[Semana],WEEKNUM(HR$1))</f>
        <v>0</v>
      </c>
      <c r="HS302" s="15">
        <f>SUMIFS(POs[saldo],POs[cve_prod],DIM_BILL[[#This Row],[CODIGO]],POs[status],$GY302,POs[Semana],WEEKNUM(HS$1))</f>
        <v>0</v>
      </c>
      <c r="HT302" s="15">
        <f>SUMIFS(POs[saldo],POs[cve_prod],DIM_BILL[[#This Row],[CODIGO]],POs[status],$GY302,POs[Semana],WEEKNUM(HT$1))</f>
        <v>0</v>
      </c>
      <c r="HU302" s="22"/>
      <c r="HV302" s="25"/>
      <c r="HW302" t="str">
        <f>DIM_BILL[[#This Row],[Tipo]]</f>
        <v>MATERIAL DE EMPAQUE</v>
      </c>
    </row>
    <row r="303" spans="1:231" x14ac:dyDescent="0.3">
      <c r="A303" s="17" t="s">
        <v>743</v>
      </c>
      <c r="BP303">
        <v>1</v>
      </c>
      <c r="BQ303">
        <v>1.04</v>
      </c>
      <c r="CE303">
        <v>1.03</v>
      </c>
      <c r="CF303">
        <v>0.41199999999999998</v>
      </c>
      <c r="GR303" s="17" t="s">
        <v>744</v>
      </c>
      <c r="GS303" s="17">
        <v>3</v>
      </c>
      <c r="GT303" s="17" t="s">
        <v>1813</v>
      </c>
      <c r="GU303" s="17" t="s">
        <v>1800</v>
      </c>
      <c r="GV303" s="17">
        <f>SUMIF(FACT_A1[cve_prod],DIM_BILL[[#This Row],[CODIGO]],FACT_A1[Existencia])</f>
        <v>0</v>
      </c>
      <c r="GW303" s="18">
        <f>SUMIF(FACT_A2[cve_prod],DIM_BILL[[#This Row],[CODIGO]],FACT_A2[Existencia])</f>
        <v>0</v>
      </c>
      <c r="GX303" s="17"/>
      <c r="GY303" s="16" t="s">
        <v>2221</v>
      </c>
      <c r="GZ303" s="24">
        <f>SUMPRODUCT($B303:$GQ303,INDEX(PLAN_PRODUCCION!$B$4:$GQ$24,COLUMN()-COLUMN($GZ$1)+1,0))</f>
        <v>10800</v>
      </c>
      <c r="HA303" s="24">
        <f>SUMPRODUCT($B303:$GQ303,INDEX(PLAN_PRODUCCION!$B$4:$GQ$24,COLUMN()-COLUMN($GZ$1)+1,0))</f>
        <v>0</v>
      </c>
      <c r="HB303" s="24">
        <f>SUMPRODUCT($B303:$GQ303,INDEX(PLAN_PRODUCCION!$B$4:$GQ$24,COLUMN()-COLUMN($GZ$1)+1,0))</f>
        <v>0</v>
      </c>
      <c r="HC303" s="24">
        <f>SUMPRODUCT($B303:$GQ303,INDEX(PLAN_PRODUCCION!$B$4:$GQ$24,COLUMN()-COLUMN($GZ$1)+1,0))</f>
        <v>0</v>
      </c>
      <c r="HD303" s="24">
        <f>SUMPRODUCT($B303:$GQ303,INDEX(PLAN_PRODUCCION!$B$4:$GQ$24,COLUMN()-COLUMN($GZ$1)+1,0))</f>
        <v>0</v>
      </c>
      <c r="HE303" s="24">
        <f>SUMPRODUCT($B303:$GQ303,INDEX(PLAN_PRODUCCION!$B$4:$GQ$24,COLUMN()-COLUMN($GZ$1)+1,0))</f>
        <v>0</v>
      </c>
      <c r="HF303" s="24">
        <f>SUMPRODUCT($B303:$GQ303,INDEX(PLAN_PRODUCCION!$B$4:$GQ$24,COLUMN()-COLUMN($GZ$1)+1,0))</f>
        <v>0</v>
      </c>
      <c r="HG303" s="24">
        <f>SUMPRODUCT($B303:$GQ303,INDEX(PLAN_PRODUCCION!$B$4:$GQ$24,COLUMN()-COLUMN($GZ$1)+1,0))</f>
        <v>0</v>
      </c>
      <c r="HH303" s="24">
        <f>SUMPRODUCT($B303:$GQ303,INDEX(PLAN_PRODUCCION!$B$4:$GQ$24,COLUMN()-COLUMN($GZ$1)+1,0))</f>
        <v>0</v>
      </c>
      <c r="HI303" s="24">
        <f>SUMPRODUCT($B303:$GQ303,INDEX(PLAN_PRODUCCION!$B$4:$GQ$24,COLUMN()-COLUMN($GZ$1)+1,0))</f>
        <v>0</v>
      </c>
      <c r="HJ303" s="24">
        <f>SUMPRODUCT($B303:$GQ303,INDEX(PLAN_PRODUCCION!$B$4:$GQ$24,COLUMN()-COLUMN($GZ$1)+1,0))</f>
        <v>0</v>
      </c>
      <c r="HK303" s="24">
        <f>SUMPRODUCT($B303:$GQ303,INDEX(PLAN_PRODUCCION!$B$4:$GQ$24,COLUMN()-COLUMN($GZ$1)+1,0))</f>
        <v>0</v>
      </c>
      <c r="HL303" s="24">
        <f>SUMPRODUCT($B303:$GQ303,INDEX(PLAN_PRODUCCION!$B$4:$GQ$24,COLUMN()-COLUMN($GZ$1)+1,0))</f>
        <v>0</v>
      </c>
      <c r="HM303" s="24">
        <f>SUMPRODUCT($B303:$GQ303,INDEX(PLAN_PRODUCCION!$B$4:$GQ$24,COLUMN()-COLUMN($GZ$1)+1,0))</f>
        <v>0</v>
      </c>
      <c r="HN303" s="24">
        <f>SUMPRODUCT($B303:$GQ303,INDEX(PLAN_PRODUCCION!$B$4:$GQ$24,COLUMN()-COLUMN($GZ$1)+1,0))</f>
        <v>0</v>
      </c>
      <c r="HO303" s="24">
        <f>SUMPRODUCT($B303:$GQ303,INDEX(PLAN_PRODUCCION!$B$4:$GQ$24,COLUMN()-COLUMN($GZ$1)+1,0))</f>
        <v>0</v>
      </c>
      <c r="HP303" s="24">
        <f>SUMPRODUCT($B303:$GQ303,INDEX(PLAN_PRODUCCION!$B$4:$GQ$24,COLUMN()-COLUMN($GZ$1)+1,0))</f>
        <v>0</v>
      </c>
      <c r="HQ303" s="24">
        <f>SUMPRODUCT($B303:$GQ303,INDEX(PLAN_PRODUCCION!$B$4:$GQ$24,COLUMN()-COLUMN($GZ$1)+1,0))</f>
        <v>0</v>
      </c>
      <c r="HR303" s="24">
        <f>SUMPRODUCT($B303:$GQ303,INDEX(PLAN_PRODUCCION!$B$4:$GQ$24,COLUMN()-COLUMN($GZ$1)+1,0))</f>
        <v>0</v>
      </c>
      <c r="HS303" s="24">
        <f>SUMPRODUCT($B303:$GQ303,INDEX(PLAN_PRODUCCION!$B$4:$GQ$24,COLUMN()-COLUMN($GZ$1)+1,0))</f>
        <v>0</v>
      </c>
      <c r="HT303" s="24">
        <f>SUMPRODUCT($B303:$GQ303,INDEX(PLAN_PRODUCCION!$B$4:$GQ$24,COLUMN()-COLUMN($GZ$1)+1,0))</f>
        <v>0</v>
      </c>
      <c r="HU303" s="22"/>
      <c r="HV303" s="25"/>
      <c r="HW303" t="str">
        <f>DIM_BILL[[#This Row],[Tipo]]</f>
        <v>MATERIAL DE EMPAQUE</v>
      </c>
    </row>
    <row r="304" spans="1:231" x14ac:dyDescent="0.3">
      <c r="A304" s="18" t="s">
        <v>743</v>
      </c>
      <c r="BP304">
        <v>1</v>
      </c>
      <c r="BQ304">
        <v>1.04</v>
      </c>
      <c r="CE304">
        <v>1.03</v>
      </c>
      <c r="CF304">
        <v>0.41199999999999998</v>
      </c>
      <c r="GR304" s="18" t="s">
        <v>744</v>
      </c>
      <c r="GS304" s="18">
        <v>3</v>
      </c>
      <c r="GT304" s="18" t="s">
        <v>1813</v>
      </c>
      <c r="GU304" s="18" t="s">
        <v>1800</v>
      </c>
      <c r="GV304" s="18">
        <f>SUMIF(FACT_A1[cve_prod],DIM_BILL[[#This Row],[CODIGO]],FACT_A1[Existencia])</f>
        <v>0</v>
      </c>
      <c r="GW304" s="18">
        <f>SUMIF(FACT_A2[cve_prod],DIM_BILL[[#This Row],[CODIGO]],FACT_A2[Existencia])</f>
        <v>0</v>
      </c>
      <c r="GX304" s="18"/>
      <c r="GY304" s="16" t="s">
        <v>2222</v>
      </c>
      <c r="GZ304" s="26">
        <f t="shared" ref="GZ304" si="2181">GV304+GW304+GX304+GZ302-GZ303</f>
        <v>-10800</v>
      </c>
      <c r="HA304" s="26">
        <f t="shared" ref="HA304" si="2182">GZ304+HA302-HA303</f>
        <v>-10800</v>
      </c>
      <c r="HB304" s="26">
        <f t="shared" ref="HB304" si="2183">HA304+HB302-HB303</f>
        <v>-10800</v>
      </c>
      <c r="HC304" s="26">
        <f t="shared" ref="HC304" si="2184">HB304+HC302-HC303</f>
        <v>-10800</v>
      </c>
      <c r="HD304" s="26">
        <f t="shared" ref="HD304" si="2185">HC304+HD302-HD303</f>
        <v>-10800</v>
      </c>
      <c r="HE304" s="26">
        <f t="shared" ref="HE304" si="2186">HD304+HE302-HE303</f>
        <v>-10800</v>
      </c>
      <c r="HF304" s="26">
        <f t="shared" ref="HF304" si="2187">HE304+HF302-HF303</f>
        <v>-3800</v>
      </c>
      <c r="HG304" s="26">
        <f t="shared" ref="HG304" si="2188">HF304+HG302-HG303</f>
        <v>-3800</v>
      </c>
      <c r="HH304" s="26">
        <f t="shared" ref="HH304" si="2189">HG304+HH302-HH303</f>
        <v>-3800</v>
      </c>
      <c r="HI304" s="26">
        <f t="shared" ref="HI304" si="2190">HH304+HI302-HI303</f>
        <v>-3800</v>
      </c>
      <c r="HJ304" s="26">
        <f t="shared" ref="HJ304" si="2191">HI304+HJ302-HJ303</f>
        <v>-3800</v>
      </c>
      <c r="HK304" s="26">
        <f t="shared" ref="HK304" si="2192">HJ304+HK302-HK303</f>
        <v>-3800</v>
      </c>
      <c r="HL304" s="26">
        <f t="shared" ref="HL304" si="2193">HK304+HL302-HL303</f>
        <v>-3800</v>
      </c>
      <c r="HM304" s="26">
        <f t="shared" ref="HM304" si="2194">HL304+HM302-HM303</f>
        <v>-3800</v>
      </c>
      <c r="HN304" s="26">
        <f t="shared" ref="HN304" si="2195">HM304+HN302-HN303</f>
        <v>-3800</v>
      </c>
      <c r="HO304" s="26">
        <f t="shared" ref="HO304" si="2196">HN304+HO302-HO303</f>
        <v>-3800</v>
      </c>
      <c r="HP304" s="26">
        <f t="shared" ref="HP304" si="2197">HO304+HP302-HP303</f>
        <v>-3800</v>
      </c>
      <c r="HQ304" s="26">
        <f t="shared" ref="HQ304" si="2198">HP304+HQ302-HQ303</f>
        <v>-3800</v>
      </c>
      <c r="HR304" s="26">
        <f t="shared" ref="HR304" si="2199">HQ304+HR302-HR303</f>
        <v>-3800</v>
      </c>
      <c r="HS304" s="26">
        <f t="shared" ref="HS304" si="2200">HR304+HS302-HS303</f>
        <v>-3800</v>
      </c>
      <c r="HT304" s="26">
        <f t="shared" ref="HT304" si="2201">HS304+HT302-HT303</f>
        <v>-3800</v>
      </c>
      <c r="HU304" s="22">
        <f t="shared" ref="HU304" si="2202">COUNTIF(GZ304:HT304,"&lt;0")</f>
        <v>21</v>
      </c>
      <c r="HV304" s="25"/>
      <c r="HW304" t="str">
        <f>DIM_BILL[[#This Row],[Tipo]]</f>
        <v>MATERIAL DE EMPAQUE</v>
      </c>
    </row>
    <row r="305" spans="1:231" x14ac:dyDescent="0.3">
      <c r="A305" s="17" t="s">
        <v>1465</v>
      </c>
      <c r="EW305">
        <v>2.5000000000000001E-2</v>
      </c>
      <c r="GR305" s="17" t="s">
        <v>1466</v>
      </c>
      <c r="GS305" s="17">
        <v>4</v>
      </c>
      <c r="GT305" s="17" t="s">
        <v>1804</v>
      </c>
      <c r="GU305" s="17" t="s">
        <v>1800</v>
      </c>
      <c r="GV305" s="17">
        <f>SUMIF(FACT_A1[cve_prod],DIM_BILL[[#This Row],[CODIGO]],FACT_A1[Existencia])</f>
        <v>0</v>
      </c>
      <c r="GW305" s="18">
        <f>SUMIF(FACT_A2[cve_prod],DIM_BILL[[#This Row],[CODIGO]],FACT_A2[Existencia])</f>
        <v>314.34000000000003</v>
      </c>
      <c r="GX305" s="17"/>
      <c r="GY305" s="16" t="s">
        <v>2220</v>
      </c>
      <c r="GZ305" s="15">
        <f>SUMIFS(POs[saldo],POs[cve_prod],DIM_BILL[[#This Row],[CODIGO]],POs[status],$GY305,POs[f_ent],GZ$1)</f>
        <v>0</v>
      </c>
      <c r="HA305" s="15">
        <f>SUMIFS(POs[saldo],POs[cve_prod],DIM_BILL[[#This Row],[CODIGO]],POs[status],$GY305,POs[f_ent],HA$1)</f>
        <v>0</v>
      </c>
      <c r="HB305" s="15">
        <f>SUMIFS(POs[saldo],POs[cve_prod],DIM_BILL[[#This Row],[CODIGO]],POs[status],$GY305,POs[f_ent],HB$1)</f>
        <v>0</v>
      </c>
      <c r="HC305" s="15">
        <f>SUMIFS(POs[saldo],POs[cve_prod],DIM_BILL[[#This Row],[CODIGO]],POs[status],$GY305,POs[f_ent],HC$1)</f>
        <v>0</v>
      </c>
      <c r="HD305" s="15">
        <f>SUMIFS(POs[saldo],POs[cve_prod],DIM_BILL[[#This Row],[CODIGO]],POs[status],$GY305,POs[f_ent],HD$1)</f>
        <v>0</v>
      </c>
      <c r="HE305" s="15">
        <f>SUMIFS(POs[saldo],POs[cve_prod],DIM_BILL[[#This Row],[CODIGO]],POs[status],$GY305,POs[f_ent],HE$1)</f>
        <v>0</v>
      </c>
      <c r="HF305" s="15">
        <f>SUMIFS(POs[saldo],POs[cve_prod],DIM_BILL[[#This Row],[CODIGO]],POs[status],$GY305,POs[Semana],WEEKNUM(HF$1))</f>
        <v>0</v>
      </c>
      <c r="HG305" s="15">
        <f>SUMIFS(POs[saldo],POs[cve_prod],DIM_BILL[[#This Row],[CODIGO]],POs[status],$GY305,POs[Semana],WEEKNUM(HG$1))</f>
        <v>0</v>
      </c>
      <c r="HH305" s="15">
        <f>SUMIFS(POs[saldo],POs[cve_prod],DIM_BILL[[#This Row],[CODIGO]],POs[status],$GY305,POs[Semana],WEEKNUM(HH$1))</f>
        <v>0</v>
      </c>
      <c r="HI305" s="15">
        <f>SUMIFS(POs[saldo],POs[cve_prod],DIM_BILL[[#This Row],[CODIGO]],POs[status],$GY305,POs[Semana],WEEKNUM(HI$1))</f>
        <v>0</v>
      </c>
      <c r="HJ305" s="15">
        <f>SUMIFS(POs[saldo],POs[cve_prod],DIM_BILL[[#This Row],[CODIGO]],POs[status],$GY305,POs[Semana],WEEKNUM(HJ$1))</f>
        <v>0</v>
      </c>
      <c r="HK305" s="15">
        <f>SUMIFS(POs[saldo],POs[cve_prod],DIM_BILL[[#This Row],[CODIGO]],POs[status],$GY305,POs[Semana],WEEKNUM(HK$1))</f>
        <v>0</v>
      </c>
      <c r="HL305" s="15">
        <f>SUMIFS(POs[saldo],POs[cve_prod],DIM_BILL[[#This Row],[CODIGO]],POs[status],$GY305,POs[Semana],WEEKNUM(HL$1))</f>
        <v>0</v>
      </c>
      <c r="HM305" s="15">
        <f>SUMIFS(POs[saldo],POs[cve_prod],DIM_BILL[[#This Row],[CODIGO]],POs[status],$GY305,POs[Semana],WEEKNUM(HM$1))</f>
        <v>0</v>
      </c>
      <c r="HN305" s="15">
        <f>SUMIFS(POs[saldo],POs[cve_prod],DIM_BILL[[#This Row],[CODIGO]],POs[status],$GY305,POs[Semana],WEEKNUM(HN$1))</f>
        <v>0</v>
      </c>
      <c r="HO305" s="15">
        <f>SUMIFS(POs[saldo],POs[cve_prod],DIM_BILL[[#This Row],[CODIGO]],POs[status],$GY305,POs[Semana],WEEKNUM(HO$1))</f>
        <v>0</v>
      </c>
      <c r="HP305" s="15">
        <f>SUMIFS(POs[saldo],POs[cve_prod],DIM_BILL[[#This Row],[CODIGO]],POs[status],$GY305,POs[Semana],WEEKNUM(HP$1))</f>
        <v>0</v>
      </c>
      <c r="HQ305" s="15">
        <f>SUMIFS(POs[saldo],POs[cve_prod],DIM_BILL[[#This Row],[CODIGO]],POs[status],$GY305,POs[Semana],WEEKNUM(HQ$1))</f>
        <v>0</v>
      </c>
      <c r="HR305" s="15">
        <f>SUMIFS(POs[saldo],POs[cve_prod],DIM_BILL[[#This Row],[CODIGO]],POs[status],$GY305,POs[Semana],WEEKNUM(HR$1))</f>
        <v>0</v>
      </c>
      <c r="HS305" s="15">
        <f>SUMIFS(POs[saldo],POs[cve_prod],DIM_BILL[[#This Row],[CODIGO]],POs[status],$GY305,POs[Semana],WEEKNUM(HS$1))</f>
        <v>0</v>
      </c>
      <c r="HT305" s="15">
        <f>SUMIFS(POs[saldo],POs[cve_prod],DIM_BILL[[#This Row],[CODIGO]],POs[status],$GY305,POs[Semana],WEEKNUM(HT$1))</f>
        <v>0</v>
      </c>
      <c r="HU305" s="22"/>
      <c r="HV305" s="25"/>
      <c r="HW305" t="str">
        <f>DIM_BILL[[#This Row],[Tipo]]</f>
        <v>MATERIAL DE EMPAQUE</v>
      </c>
    </row>
    <row r="306" spans="1:231" x14ac:dyDescent="0.3">
      <c r="A306" s="17" t="s">
        <v>1465</v>
      </c>
      <c r="EW306">
        <v>2.5000000000000001E-2</v>
      </c>
      <c r="GR306" s="17" t="s">
        <v>1466</v>
      </c>
      <c r="GS306" s="17">
        <v>4</v>
      </c>
      <c r="GT306" s="17" t="s">
        <v>1804</v>
      </c>
      <c r="GU306" s="17" t="s">
        <v>1800</v>
      </c>
      <c r="GV306" s="17">
        <f>SUMIF(FACT_A1[cve_prod],DIM_BILL[[#This Row],[CODIGO]],FACT_A1[Existencia])</f>
        <v>0</v>
      </c>
      <c r="GW306" s="18">
        <f>SUMIF(FACT_A2[cve_prod],DIM_BILL[[#This Row],[CODIGO]],FACT_A2[Existencia])</f>
        <v>314.34000000000003</v>
      </c>
      <c r="GX306" s="17"/>
      <c r="GY306" s="16" t="s">
        <v>2221</v>
      </c>
      <c r="GZ306" s="24">
        <f>SUMPRODUCT($B306:$GQ306,INDEX(PLAN_PRODUCCION!$B$4:$GQ$24,COLUMN()-COLUMN($GZ$1)+1,0))</f>
        <v>87.5</v>
      </c>
      <c r="HA306" s="24">
        <f>SUMPRODUCT($B306:$GQ306,INDEX(PLAN_PRODUCCION!$B$4:$GQ$24,COLUMN()-COLUMN($GZ$1)+1,0))</f>
        <v>0</v>
      </c>
      <c r="HB306" s="24">
        <f>SUMPRODUCT($B306:$GQ306,INDEX(PLAN_PRODUCCION!$B$4:$GQ$24,COLUMN()-COLUMN($GZ$1)+1,0))</f>
        <v>0</v>
      </c>
      <c r="HC306" s="24">
        <f>SUMPRODUCT($B306:$GQ306,INDEX(PLAN_PRODUCCION!$B$4:$GQ$24,COLUMN()-COLUMN($GZ$1)+1,0))</f>
        <v>0</v>
      </c>
      <c r="HD306" s="24">
        <f>SUMPRODUCT($B306:$GQ306,INDEX(PLAN_PRODUCCION!$B$4:$GQ$24,COLUMN()-COLUMN($GZ$1)+1,0))</f>
        <v>0</v>
      </c>
      <c r="HE306" s="24">
        <f>SUMPRODUCT($B306:$GQ306,INDEX(PLAN_PRODUCCION!$B$4:$GQ$24,COLUMN()-COLUMN($GZ$1)+1,0))</f>
        <v>0</v>
      </c>
      <c r="HF306" s="24">
        <f>SUMPRODUCT($B306:$GQ306,INDEX(PLAN_PRODUCCION!$B$4:$GQ$24,COLUMN()-COLUMN($GZ$1)+1,0))</f>
        <v>0</v>
      </c>
      <c r="HG306" s="24">
        <f>SUMPRODUCT($B306:$GQ306,INDEX(PLAN_PRODUCCION!$B$4:$GQ$24,COLUMN()-COLUMN($GZ$1)+1,0))</f>
        <v>0</v>
      </c>
      <c r="HH306" s="24">
        <f>SUMPRODUCT($B306:$GQ306,INDEX(PLAN_PRODUCCION!$B$4:$GQ$24,COLUMN()-COLUMN($GZ$1)+1,0))</f>
        <v>0</v>
      </c>
      <c r="HI306" s="24">
        <f>SUMPRODUCT($B306:$GQ306,INDEX(PLAN_PRODUCCION!$B$4:$GQ$24,COLUMN()-COLUMN($GZ$1)+1,0))</f>
        <v>0</v>
      </c>
      <c r="HJ306" s="24">
        <f>SUMPRODUCT($B306:$GQ306,INDEX(PLAN_PRODUCCION!$B$4:$GQ$24,COLUMN()-COLUMN($GZ$1)+1,0))</f>
        <v>0</v>
      </c>
      <c r="HK306" s="24">
        <f>SUMPRODUCT($B306:$GQ306,INDEX(PLAN_PRODUCCION!$B$4:$GQ$24,COLUMN()-COLUMN($GZ$1)+1,0))</f>
        <v>0</v>
      </c>
      <c r="HL306" s="24">
        <f>SUMPRODUCT($B306:$GQ306,INDEX(PLAN_PRODUCCION!$B$4:$GQ$24,COLUMN()-COLUMN($GZ$1)+1,0))</f>
        <v>0</v>
      </c>
      <c r="HM306" s="24">
        <f>SUMPRODUCT($B306:$GQ306,INDEX(PLAN_PRODUCCION!$B$4:$GQ$24,COLUMN()-COLUMN($GZ$1)+1,0))</f>
        <v>0</v>
      </c>
      <c r="HN306" s="24">
        <f>SUMPRODUCT($B306:$GQ306,INDEX(PLAN_PRODUCCION!$B$4:$GQ$24,COLUMN()-COLUMN($GZ$1)+1,0))</f>
        <v>0</v>
      </c>
      <c r="HO306" s="24">
        <f>SUMPRODUCT($B306:$GQ306,INDEX(PLAN_PRODUCCION!$B$4:$GQ$24,COLUMN()-COLUMN($GZ$1)+1,0))</f>
        <v>0</v>
      </c>
      <c r="HP306" s="24">
        <f>SUMPRODUCT($B306:$GQ306,INDEX(PLAN_PRODUCCION!$B$4:$GQ$24,COLUMN()-COLUMN($GZ$1)+1,0))</f>
        <v>0</v>
      </c>
      <c r="HQ306" s="24">
        <f>SUMPRODUCT($B306:$GQ306,INDEX(PLAN_PRODUCCION!$B$4:$GQ$24,COLUMN()-COLUMN($GZ$1)+1,0))</f>
        <v>0</v>
      </c>
      <c r="HR306" s="24">
        <f>SUMPRODUCT($B306:$GQ306,INDEX(PLAN_PRODUCCION!$B$4:$GQ$24,COLUMN()-COLUMN($GZ$1)+1,0))</f>
        <v>0</v>
      </c>
      <c r="HS306" s="24">
        <f>SUMPRODUCT($B306:$GQ306,INDEX(PLAN_PRODUCCION!$B$4:$GQ$24,COLUMN()-COLUMN($GZ$1)+1,0))</f>
        <v>0</v>
      </c>
      <c r="HT306" s="24">
        <f>SUMPRODUCT($B306:$GQ306,INDEX(PLAN_PRODUCCION!$B$4:$GQ$24,COLUMN()-COLUMN($GZ$1)+1,0))</f>
        <v>0</v>
      </c>
      <c r="HU306" s="22"/>
      <c r="HV306" s="25"/>
      <c r="HW306" t="str">
        <f>DIM_BILL[[#This Row],[Tipo]]</f>
        <v>MATERIAL DE EMPAQUE</v>
      </c>
    </row>
    <row r="307" spans="1:231" x14ac:dyDescent="0.3">
      <c r="A307" s="18" t="s">
        <v>1465</v>
      </c>
      <c r="EW307">
        <v>2.5000000000000001E-2</v>
      </c>
      <c r="GR307" s="18" t="s">
        <v>1466</v>
      </c>
      <c r="GS307" s="18">
        <v>4</v>
      </c>
      <c r="GT307" s="18" t="s">
        <v>1804</v>
      </c>
      <c r="GU307" s="18" t="s">
        <v>1800</v>
      </c>
      <c r="GV307" s="18">
        <f>SUMIF(FACT_A1[cve_prod],DIM_BILL[[#This Row],[CODIGO]],FACT_A1[Existencia])</f>
        <v>0</v>
      </c>
      <c r="GW307" s="18">
        <f>SUMIF(FACT_A2[cve_prod],DIM_BILL[[#This Row],[CODIGO]],FACT_A2[Existencia])</f>
        <v>314.34000000000003</v>
      </c>
      <c r="GX307" s="18"/>
      <c r="GY307" s="16" t="s">
        <v>2222</v>
      </c>
      <c r="GZ307" s="26">
        <f t="shared" ref="GZ307" si="2203">GV307+GW307+GX307+GZ305-GZ306</f>
        <v>226.84000000000003</v>
      </c>
      <c r="HA307" s="26">
        <f t="shared" ref="HA307" si="2204">GZ307+HA305-HA306</f>
        <v>226.84000000000003</v>
      </c>
      <c r="HB307" s="26">
        <f t="shared" ref="HB307" si="2205">HA307+HB305-HB306</f>
        <v>226.84000000000003</v>
      </c>
      <c r="HC307" s="26">
        <f t="shared" ref="HC307" si="2206">HB307+HC305-HC306</f>
        <v>226.84000000000003</v>
      </c>
      <c r="HD307" s="26">
        <f t="shared" ref="HD307" si="2207">HC307+HD305-HD306</f>
        <v>226.84000000000003</v>
      </c>
      <c r="HE307" s="26">
        <f t="shared" ref="HE307" si="2208">HD307+HE305-HE306</f>
        <v>226.84000000000003</v>
      </c>
      <c r="HF307" s="26">
        <f t="shared" ref="HF307" si="2209">HE307+HF305-HF306</f>
        <v>226.84000000000003</v>
      </c>
      <c r="HG307" s="26">
        <f t="shared" ref="HG307" si="2210">HF307+HG305-HG306</f>
        <v>226.84000000000003</v>
      </c>
      <c r="HH307" s="26">
        <f t="shared" ref="HH307" si="2211">HG307+HH305-HH306</f>
        <v>226.84000000000003</v>
      </c>
      <c r="HI307" s="26">
        <f t="shared" ref="HI307" si="2212">HH307+HI305-HI306</f>
        <v>226.84000000000003</v>
      </c>
      <c r="HJ307" s="26">
        <f t="shared" ref="HJ307" si="2213">HI307+HJ305-HJ306</f>
        <v>226.84000000000003</v>
      </c>
      <c r="HK307" s="26">
        <f t="shared" ref="HK307" si="2214">HJ307+HK305-HK306</f>
        <v>226.84000000000003</v>
      </c>
      <c r="HL307" s="26">
        <f t="shared" ref="HL307" si="2215">HK307+HL305-HL306</f>
        <v>226.84000000000003</v>
      </c>
      <c r="HM307" s="26">
        <f t="shared" ref="HM307" si="2216">HL307+HM305-HM306</f>
        <v>226.84000000000003</v>
      </c>
      <c r="HN307" s="26">
        <f t="shared" ref="HN307" si="2217">HM307+HN305-HN306</f>
        <v>226.84000000000003</v>
      </c>
      <c r="HO307" s="26">
        <f t="shared" ref="HO307" si="2218">HN307+HO305-HO306</f>
        <v>226.84000000000003</v>
      </c>
      <c r="HP307" s="26">
        <f t="shared" ref="HP307" si="2219">HO307+HP305-HP306</f>
        <v>226.84000000000003</v>
      </c>
      <c r="HQ307" s="26">
        <f t="shared" ref="HQ307" si="2220">HP307+HQ305-HQ306</f>
        <v>226.84000000000003</v>
      </c>
      <c r="HR307" s="26">
        <f t="shared" ref="HR307" si="2221">HQ307+HR305-HR306</f>
        <v>226.84000000000003</v>
      </c>
      <c r="HS307" s="26">
        <f t="shared" ref="HS307" si="2222">HR307+HS305-HS306</f>
        <v>226.84000000000003</v>
      </c>
      <c r="HT307" s="26">
        <f t="shared" ref="HT307" si="2223">HS307+HT305-HT306</f>
        <v>226.84000000000003</v>
      </c>
      <c r="HU307" s="22">
        <f t="shared" ref="HU307" si="2224">COUNTIF(GZ307:HT307,"&lt;0")</f>
        <v>0</v>
      </c>
      <c r="HV307" s="25"/>
      <c r="HW307" t="str">
        <f>DIM_BILL[[#This Row],[Tipo]]</f>
        <v>MATERIAL DE EMPAQUE</v>
      </c>
    </row>
    <row r="308" spans="1:231" x14ac:dyDescent="0.3">
      <c r="A308" s="17" t="s">
        <v>753</v>
      </c>
      <c r="BQ308">
        <v>1.04</v>
      </c>
      <c r="CF308">
        <v>0.41199999999999998</v>
      </c>
      <c r="GR308" s="17" t="s">
        <v>754</v>
      </c>
      <c r="GS308" s="17">
        <v>2</v>
      </c>
      <c r="GT308" s="17" t="s">
        <v>1791</v>
      </c>
      <c r="GU308" s="17" t="s">
        <v>1791</v>
      </c>
      <c r="GV308" s="17">
        <f>SUMIF(FACT_A1[cve_prod],DIM_BILL[[#This Row],[CODIGO]],FACT_A1[Existencia])</f>
        <v>0</v>
      </c>
      <c r="GW308" s="18">
        <f>SUMIF(FACT_A2[cve_prod],DIM_BILL[[#This Row],[CODIGO]],FACT_A2[Existencia])</f>
        <v>5518</v>
      </c>
      <c r="GX308" s="17"/>
      <c r="GY308" s="16" t="s">
        <v>2220</v>
      </c>
      <c r="GZ308" s="15">
        <f>SUMIFS(POs[saldo],POs[cve_prod],DIM_BILL[[#This Row],[CODIGO]],POs[status],$GY308,POs[f_ent],GZ$1)</f>
        <v>0</v>
      </c>
      <c r="HA308" s="15">
        <f>SUMIFS(POs[saldo],POs[cve_prod],DIM_BILL[[#This Row],[CODIGO]],POs[status],$GY308,POs[f_ent],HA$1)</f>
        <v>0</v>
      </c>
      <c r="HB308" s="15">
        <f>SUMIFS(POs[saldo],POs[cve_prod],DIM_BILL[[#This Row],[CODIGO]],POs[status],$GY308,POs[f_ent],HB$1)</f>
        <v>0</v>
      </c>
      <c r="HC308" s="15">
        <f>SUMIFS(POs[saldo],POs[cve_prod],DIM_BILL[[#This Row],[CODIGO]],POs[status],$GY308,POs[f_ent],HC$1)</f>
        <v>0</v>
      </c>
      <c r="HD308" s="15">
        <f>SUMIFS(POs[saldo],POs[cve_prod],DIM_BILL[[#This Row],[CODIGO]],POs[status],$GY308,POs[f_ent],HD$1)</f>
        <v>0</v>
      </c>
      <c r="HE308" s="15">
        <f>SUMIFS(POs[saldo],POs[cve_prod],DIM_BILL[[#This Row],[CODIGO]],POs[status],$GY308,POs[f_ent],HE$1)</f>
        <v>0</v>
      </c>
      <c r="HF308" s="15">
        <f>SUMIFS(POs[saldo],POs[cve_prod],DIM_BILL[[#This Row],[CODIGO]],POs[status],$GY308,POs[Semana],WEEKNUM(HF$1))</f>
        <v>0</v>
      </c>
      <c r="HG308" s="15">
        <f>SUMIFS(POs[saldo],POs[cve_prod],DIM_BILL[[#This Row],[CODIGO]],POs[status],$GY308,POs[Semana],WEEKNUM(HG$1))</f>
        <v>0</v>
      </c>
      <c r="HH308" s="15">
        <f>SUMIFS(POs[saldo],POs[cve_prod],DIM_BILL[[#This Row],[CODIGO]],POs[status],$GY308,POs[Semana],WEEKNUM(HH$1))</f>
        <v>0</v>
      </c>
      <c r="HI308" s="15">
        <f>SUMIFS(POs[saldo],POs[cve_prod],DIM_BILL[[#This Row],[CODIGO]],POs[status],$GY308,POs[Semana],WEEKNUM(HI$1))</f>
        <v>0</v>
      </c>
      <c r="HJ308" s="15">
        <f>SUMIFS(POs[saldo],POs[cve_prod],DIM_BILL[[#This Row],[CODIGO]],POs[status],$GY308,POs[Semana],WEEKNUM(HJ$1))</f>
        <v>0</v>
      </c>
      <c r="HK308" s="15">
        <f>SUMIFS(POs[saldo],POs[cve_prod],DIM_BILL[[#This Row],[CODIGO]],POs[status],$GY308,POs[Semana],WEEKNUM(HK$1))</f>
        <v>0</v>
      </c>
      <c r="HL308" s="15">
        <f>SUMIFS(POs[saldo],POs[cve_prod],DIM_BILL[[#This Row],[CODIGO]],POs[status],$GY308,POs[Semana],WEEKNUM(HL$1))</f>
        <v>0</v>
      </c>
      <c r="HM308" s="15">
        <f>SUMIFS(POs[saldo],POs[cve_prod],DIM_BILL[[#This Row],[CODIGO]],POs[status],$GY308,POs[Semana],WEEKNUM(HM$1))</f>
        <v>0</v>
      </c>
      <c r="HN308" s="15">
        <f>SUMIFS(POs[saldo],POs[cve_prod],DIM_BILL[[#This Row],[CODIGO]],POs[status],$GY308,POs[Semana],WEEKNUM(HN$1))</f>
        <v>0</v>
      </c>
      <c r="HO308" s="15">
        <f>SUMIFS(POs[saldo],POs[cve_prod],DIM_BILL[[#This Row],[CODIGO]],POs[status],$GY308,POs[Semana],WEEKNUM(HO$1))</f>
        <v>0</v>
      </c>
      <c r="HP308" s="15">
        <f>SUMIFS(POs[saldo],POs[cve_prod],DIM_BILL[[#This Row],[CODIGO]],POs[status],$GY308,POs[Semana],WEEKNUM(HP$1))</f>
        <v>0</v>
      </c>
      <c r="HQ308" s="15">
        <f>SUMIFS(POs[saldo],POs[cve_prod],DIM_BILL[[#This Row],[CODIGO]],POs[status],$GY308,POs[Semana],WEEKNUM(HQ$1))</f>
        <v>0</v>
      </c>
      <c r="HR308" s="15">
        <f>SUMIFS(POs[saldo],POs[cve_prod],DIM_BILL[[#This Row],[CODIGO]],POs[status],$GY308,POs[Semana],WEEKNUM(HR$1))</f>
        <v>0</v>
      </c>
      <c r="HS308" s="15">
        <f>SUMIFS(POs[saldo],POs[cve_prod],DIM_BILL[[#This Row],[CODIGO]],POs[status],$GY308,POs[Semana],WEEKNUM(HS$1))</f>
        <v>0</v>
      </c>
      <c r="HT308" s="15">
        <f>SUMIFS(POs[saldo],POs[cve_prod],DIM_BILL[[#This Row],[CODIGO]],POs[status],$GY308,POs[Semana],WEEKNUM(HT$1))</f>
        <v>0</v>
      </c>
      <c r="HU308" s="22"/>
      <c r="HV308" s="25"/>
      <c r="HW308" t="str">
        <f>DIM_BILL[[#This Row],[Tipo]]</f>
        <v/>
      </c>
    </row>
    <row r="309" spans="1:231" x14ac:dyDescent="0.3">
      <c r="A309" s="17" t="s">
        <v>753</v>
      </c>
      <c r="BQ309">
        <v>1.04</v>
      </c>
      <c r="CF309">
        <v>0.41199999999999998</v>
      </c>
      <c r="GR309" s="17" t="s">
        <v>754</v>
      </c>
      <c r="GS309" s="17">
        <v>2</v>
      </c>
      <c r="GT309" s="17" t="s">
        <v>1791</v>
      </c>
      <c r="GU309" s="17" t="s">
        <v>1791</v>
      </c>
      <c r="GV309" s="17">
        <f>SUMIF(FACT_A1[cve_prod],DIM_BILL[[#This Row],[CODIGO]],FACT_A1[Existencia])</f>
        <v>0</v>
      </c>
      <c r="GW309" s="18">
        <f>SUMIF(FACT_A2[cve_prod],DIM_BILL[[#This Row],[CODIGO]],FACT_A2[Existencia])</f>
        <v>5518</v>
      </c>
      <c r="GX309" s="17"/>
      <c r="GY309" s="16" t="s">
        <v>2221</v>
      </c>
      <c r="GZ309" s="24">
        <f>SUMPRODUCT($B309:$GQ309,INDEX(PLAN_PRODUCCION!$B$4:$GQ$24,COLUMN()-COLUMN($GZ$1)+1,0))</f>
        <v>0</v>
      </c>
      <c r="HA309" s="24">
        <f>SUMPRODUCT($B309:$GQ309,INDEX(PLAN_PRODUCCION!$B$4:$GQ$24,COLUMN()-COLUMN($GZ$1)+1,0))</f>
        <v>0</v>
      </c>
      <c r="HB309" s="24">
        <f>SUMPRODUCT($B309:$GQ309,INDEX(PLAN_PRODUCCION!$B$4:$GQ$24,COLUMN()-COLUMN($GZ$1)+1,0))</f>
        <v>0</v>
      </c>
      <c r="HC309" s="24">
        <f>SUMPRODUCT($B309:$GQ309,INDEX(PLAN_PRODUCCION!$B$4:$GQ$24,COLUMN()-COLUMN($GZ$1)+1,0))</f>
        <v>0</v>
      </c>
      <c r="HD309" s="24">
        <f>SUMPRODUCT($B309:$GQ309,INDEX(PLAN_PRODUCCION!$B$4:$GQ$24,COLUMN()-COLUMN($GZ$1)+1,0))</f>
        <v>0</v>
      </c>
      <c r="HE309" s="24">
        <f>SUMPRODUCT($B309:$GQ309,INDEX(PLAN_PRODUCCION!$B$4:$GQ$24,COLUMN()-COLUMN($GZ$1)+1,0))</f>
        <v>0</v>
      </c>
      <c r="HF309" s="24">
        <f>SUMPRODUCT($B309:$GQ309,INDEX(PLAN_PRODUCCION!$B$4:$GQ$24,COLUMN()-COLUMN($GZ$1)+1,0))</f>
        <v>0</v>
      </c>
      <c r="HG309" s="24">
        <f>SUMPRODUCT($B309:$GQ309,INDEX(PLAN_PRODUCCION!$B$4:$GQ$24,COLUMN()-COLUMN($GZ$1)+1,0))</f>
        <v>0</v>
      </c>
      <c r="HH309" s="24">
        <f>SUMPRODUCT($B309:$GQ309,INDEX(PLAN_PRODUCCION!$B$4:$GQ$24,COLUMN()-COLUMN($GZ$1)+1,0))</f>
        <v>0</v>
      </c>
      <c r="HI309" s="24">
        <f>SUMPRODUCT($B309:$GQ309,INDEX(PLAN_PRODUCCION!$B$4:$GQ$24,COLUMN()-COLUMN($GZ$1)+1,0))</f>
        <v>0</v>
      </c>
      <c r="HJ309" s="24">
        <f>SUMPRODUCT($B309:$GQ309,INDEX(PLAN_PRODUCCION!$B$4:$GQ$24,COLUMN()-COLUMN($GZ$1)+1,0))</f>
        <v>0</v>
      </c>
      <c r="HK309" s="24">
        <f>SUMPRODUCT($B309:$GQ309,INDEX(PLAN_PRODUCCION!$B$4:$GQ$24,COLUMN()-COLUMN($GZ$1)+1,0))</f>
        <v>0</v>
      </c>
      <c r="HL309" s="24">
        <f>SUMPRODUCT($B309:$GQ309,INDEX(PLAN_PRODUCCION!$B$4:$GQ$24,COLUMN()-COLUMN($GZ$1)+1,0))</f>
        <v>0</v>
      </c>
      <c r="HM309" s="24">
        <f>SUMPRODUCT($B309:$GQ309,INDEX(PLAN_PRODUCCION!$B$4:$GQ$24,COLUMN()-COLUMN($GZ$1)+1,0))</f>
        <v>0</v>
      </c>
      <c r="HN309" s="24">
        <f>SUMPRODUCT($B309:$GQ309,INDEX(PLAN_PRODUCCION!$B$4:$GQ$24,COLUMN()-COLUMN($GZ$1)+1,0))</f>
        <v>0</v>
      </c>
      <c r="HO309" s="24">
        <f>SUMPRODUCT($B309:$GQ309,INDEX(PLAN_PRODUCCION!$B$4:$GQ$24,COLUMN()-COLUMN($GZ$1)+1,0))</f>
        <v>0</v>
      </c>
      <c r="HP309" s="24">
        <f>SUMPRODUCT($B309:$GQ309,INDEX(PLAN_PRODUCCION!$B$4:$GQ$24,COLUMN()-COLUMN($GZ$1)+1,0))</f>
        <v>0</v>
      </c>
      <c r="HQ309" s="24">
        <f>SUMPRODUCT($B309:$GQ309,INDEX(PLAN_PRODUCCION!$B$4:$GQ$24,COLUMN()-COLUMN($GZ$1)+1,0))</f>
        <v>0</v>
      </c>
      <c r="HR309" s="24">
        <f>SUMPRODUCT($B309:$GQ309,INDEX(PLAN_PRODUCCION!$B$4:$GQ$24,COLUMN()-COLUMN($GZ$1)+1,0))</f>
        <v>0</v>
      </c>
      <c r="HS309" s="24">
        <f>SUMPRODUCT($B309:$GQ309,INDEX(PLAN_PRODUCCION!$B$4:$GQ$24,COLUMN()-COLUMN($GZ$1)+1,0))</f>
        <v>0</v>
      </c>
      <c r="HT309" s="24">
        <f>SUMPRODUCT($B309:$GQ309,INDEX(PLAN_PRODUCCION!$B$4:$GQ$24,COLUMN()-COLUMN($GZ$1)+1,0))</f>
        <v>0</v>
      </c>
      <c r="HU309" s="22"/>
      <c r="HV309" s="25"/>
      <c r="HW309" t="str">
        <f>DIM_BILL[[#This Row],[Tipo]]</f>
        <v/>
      </c>
    </row>
    <row r="310" spans="1:231" x14ac:dyDescent="0.3">
      <c r="A310" s="18" t="s">
        <v>753</v>
      </c>
      <c r="BQ310">
        <v>1.04</v>
      </c>
      <c r="CF310">
        <v>0.41199999999999998</v>
      </c>
      <c r="GR310" s="18" t="s">
        <v>754</v>
      </c>
      <c r="GS310" s="18">
        <v>2</v>
      </c>
      <c r="GT310" s="18" t="s">
        <v>1791</v>
      </c>
      <c r="GU310" s="18" t="s">
        <v>1791</v>
      </c>
      <c r="GV310" s="18">
        <f>SUMIF(FACT_A1[cve_prod],DIM_BILL[[#This Row],[CODIGO]],FACT_A1[Existencia])</f>
        <v>0</v>
      </c>
      <c r="GW310" s="18">
        <f>SUMIF(FACT_A2[cve_prod],DIM_BILL[[#This Row],[CODIGO]],FACT_A2[Existencia])</f>
        <v>5518</v>
      </c>
      <c r="GX310" s="18"/>
      <c r="GY310" s="16" t="s">
        <v>2222</v>
      </c>
      <c r="GZ310" s="26">
        <f t="shared" ref="GZ310" si="2225">GV310+GW310+GX310+GZ308-GZ309</f>
        <v>5518</v>
      </c>
      <c r="HA310" s="26">
        <f t="shared" ref="HA310" si="2226">GZ310+HA308-HA309</f>
        <v>5518</v>
      </c>
      <c r="HB310" s="26">
        <f t="shared" ref="HB310" si="2227">HA310+HB308-HB309</f>
        <v>5518</v>
      </c>
      <c r="HC310" s="26">
        <f t="shared" ref="HC310" si="2228">HB310+HC308-HC309</f>
        <v>5518</v>
      </c>
      <c r="HD310" s="26">
        <f t="shared" ref="HD310" si="2229">HC310+HD308-HD309</f>
        <v>5518</v>
      </c>
      <c r="HE310" s="26">
        <f t="shared" ref="HE310" si="2230">HD310+HE308-HE309</f>
        <v>5518</v>
      </c>
      <c r="HF310" s="26">
        <f t="shared" ref="HF310" si="2231">HE310+HF308-HF309</f>
        <v>5518</v>
      </c>
      <c r="HG310" s="26">
        <f t="shared" ref="HG310" si="2232">HF310+HG308-HG309</f>
        <v>5518</v>
      </c>
      <c r="HH310" s="26">
        <f t="shared" ref="HH310" si="2233">HG310+HH308-HH309</f>
        <v>5518</v>
      </c>
      <c r="HI310" s="26">
        <f t="shared" ref="HI310" si="2234">HH310+HI308-HI309</f>
        <v>5518</v>
      </c>
      <c r="HJ310" s="26">
        <f t="shared" ref="HJ310" si="2235">HI310+HJ308-HJ309</f>
        <v>5518</v>
      </c>
      <c r="HK310" s="26">
        <f t="shared" ref="HK310" si="2236">HJ310+HK308-HK309</f>
        <v>5518</v>
      </c>
      <c r="HL310" s="26">
        <f t="shared" ref="HL310" si="2237">HK310+HL308-HL309</f>
        <v>5518</v>
      </c>
      <c r="HM310" s="26">
        <f t="shared" ref="HM310" si="2238">HL310+HM308-HM309</f>
        <v>5518</v>
      </c>
      <c r="HN310" s="26">
        <f t="shared" ref="HN310" si="2239">HM310+HN308-HN309</f>
        <v>5518</v>
      </c>
      <c r="HO310" s="26">
        <f t="shared" ref="HO310" si="2240">HN310+HO308-HO309</f>
        <v>5518</v>
      </c>
      <c r="HP310" s="26">
        <f t="shared" ref="HP310" si="2241">HO310+HP308-HP309</f>
        <v>5518</v>
      </c>
      <c r="HQ310" s="26">
        <f t="shared" ref="HQ310" si="2242">HP310+HQ308-HQ309</f>
        <v>5518</v>
      </c>
      <c r="HR310" s="26">
        <f t="shared" ref="HR310" si="2243">HQ310+HR308-HR309</f>
        <v>5518</v>
      </c>
      <c r="HS310" s="26">
        <f t="shared" ref="HS310" si="2244">HR310+HS308-HS309</f>
        <v>5518</v>
      </c>
      <c r="HT310" s="26">
        <f t="shared" ref="HT310" si="2245">HS310+HT308-HT309</f>
        <v>5518</v>
      </c>
      <c r="HU310" s="22">
        <f t="shared" ref="HU310" si="2246">COUNTIF(GZ310:HT310,"&lt;0")</f>
        <v>0</v>
      </c>
      <c r="HV310" s="25"/>
      <c r="HW310" t="str">
        <f>DIM_BILL[[#This Row],[Tipo]]</f>
        <v/>
      </c>
    </row>
    <row r="311" spans="1:231" x14ac:dyDescent="0.3">
      <c r="A311" s="17" t="s">
        <v>245</v>
      </c>
      <c r="N311">
        <v>1</v>
      </c>
      <c r="AD311">
        <v>1.03</v>
      </c>
      <c r="AT311">
        <v>1.177142857142857</v>
      </c>
      <c r="AV311">
        <v>1.03</v>
      </c>
      <c r="FD311">
        <v>1.03</v>
      </c>
      <c r="FL311">
        <v>1.0300952380952382</v>
      </c>
      <c r="GL311">
        <v>0.51500000000000001</v>
      </c>
      <c r="GR311" s="17" t="s">
        <v>246</v>
      </c>
      <c r="GS311" s="17">
        <v>3</v>
      </c>
      <c r="GT311" s="17" t="s">
        <v>1817</v>
      </c>
      <c r="GU311" s="17" t="s">
        <v>1800</v>
      </c>
      <c r="GV311" s="17">
        <f>SUMIF(FACT_A1[cve_prod],DIM_BILL[[#This Row],[CODIGO]],FACT_A1[Existencia])</f>
        <v>0</v>
      </c>
      <c r="GW311" s="18">
        <f>SUMIF(FACT_A2[cve_prod],DIM_BILL[[#This Row],[CODIGO]],FACT_A2[Existencia])</f>
        <v>10440</v>
      </c>
      <c r="GX311" s="17"/>
      <c r="GY311" s="16" t="s">
        <v>2220</v>
      </c>
      <c r="GZ311" s="15">
        <f>SUMIFS(POs[saldo],POs[cve_prod],DIM_BILL[[#This Row],[CODIGO]],POs[status],$GY311,POs[f_ent],GZ$1)</f>
        <v>0</v>
      </c>
      <c r="HA311" s="15">
        <f>SUMIFS(POs[saldo],POs[cve_prod],DIM_BILL[[#This Row],[CODIGO]],POs[status],$GY311,POs[f_ent],HA$1)</f>
        <v>0</v>
      </c>
      <c r="HB311" s="15">
        <f>SUMIFS(POs[saldo],POs[cve_prod],DIM_BILL[[#This Row],[CODIGO]],POs[status],$GY311,POs[f_ent],HB$1)</f>
        <v>0</v>
      </c>
      <c r="HC311" s="15">
        <f>SUMIFS(POs[saldo],POs[cve_prod],DIM_BILL[[#This Row],[CODIGO]],POs[status],$GY311,POs[f_ent],HC$1)</f>
        <v>0</v>
      </c>
      <c r="HD311" s="15">
        <f>SUMIFS(POs[saldo],POs[cve_prod],DIM_BILL[[#This Row],[CODIGO]],POs[status],$GY311,POs[f_ent],HD$1)</f>
        <v>0</v>
      </c>
      <c r="HE311" s="15">
        <f>SUMIFS(POs[saldo],POs[cve_prod],DIM_BILL[[#This Row],[CODIGO]],POs[status],$GY311,POs[f_ent],HE$1)</f>
        <v>0</v>
      </c>
      <c r="HF311" s="15">
        <f>SUMIFS(POs[saldo],POs[cve_prod],DIM_BILL[[#This Row],[CODIGO]],POs[status],$GY311,POs[Semana],WEEKNUM(HF$1))</f>
        <v>0</v>
      </c>
      <c r="HG311" s="15">
        <f>SUMIFS(POs[saldo],POs[cve_prod],DIM_BILL[[#This Row],[CODIGO]],POs[status],$GY311,POs[Semana],WEEKNUM(HG$1))</f>
        <v>0</v>
      </c>
      <c r="HH311" s="15">
        <f>SUMIFS(POs[saldo],POs[cve_prod],DIM_BILL[[#This Row],[CODIGO]],POs[status],$GY311,POs[Semana],WEEKNUM(HH$1))</f>
        <v>0</v>
      </c>
      <c r="HI311" s="15">
        <f>SUMIFS(POs[saldo],POs[cve_prod],DIM_BILL[[#This Row],[CODIGO]],POs[status],$GY311,POs[Semana],WEEKNUM(HI$1))</f>
        <v>0</v>
      </c>
      <c r="HJ311" s="15">
        <f>SUMIFS(POs[saldo],POs[cve_prod],DIM_BILL[[#This Row],[CODIGO]],POs[status],$GY311,POs[Semana],WEEKNUM(HJ$1))</f>
        <v>0</v>
      </c>
      <c r="HK311" s="15">
        <f>SUMIFS(POs[saldo],POs[cve_prod],DIM_BILL[[#This Row],[CODIGO]],POs[status],$GY311,POs[Semana],WEEKNUM(HK$1))</f>
        <v>0</v>
      </c>
      <c r="HL311" s="15">
        <f>SUMIFS(POs[saldo],POs[cve_prod],DIM_BILL[[#This Row],[CODIGO]],POs[status],$GY311,POs[Semana],WEEKNUM(HL$1))</f>
        <v>0</v>
      </c>
      <c r="HM311" s="15">
        <f>SUMIFS(POs[saldo],POs[cve_prod],DIM_BILL[[#This Row],[CODIGO]],POs[status],$GY311,POs[Semana],WEEKNUM(HM$1))</f>
        <v>0</v>
      </c>
      <c r="HN311" s="15">
        <f>SUMIFS(POs[saldo],POs[cve_prod],DIM_BILL[[#This Row],[CODIGO]],POs[status],$GY311,POs[Semana],WEEKNUM(HN$1))</f>
        <v>0</v>
      </c>
      <c r="HO311" s="15">
        <f>SUMIFS(POs[saldo],POs[cve_prod],DIM_BILL[[#This Row],[CODIGO]],POs[status],$GY311,POs[Semana],WEEKNUM(HO$1))</f>
        <v>0</v>
      </c>
      <c r="HP311" s="15">
        <f>SUMIFS(POs[saldo],POs[cve_prod],DIM_BILL[[#This Row],[CODIGO]],POs[status],$GY311,POs[Semana],WEEKNUM(HP$1))</f>
        <v>0</v>
      </c>
      <c r="HQ311" s="15">
        <f>SUMIFS(POs[saldo],POs[cve_prod],DIM_BILL[[#This Row],[CODIGO]],POs[status],$GY311,POs[Semana],WEEKNUM(HQ$1))</f>
        <v>0</v>
      </c>
      <c r="HR311" s="15">
        <f>SUMIFS(POs[saldo],POs[cve_prod],DIM_BILL[[#This Row],[CODIGO]],POs[status],$GY311,POs[Semana],WEEKNUM(HR$1))</f>
        <v>0</v>
      </c>
      <c r="HS311" s="15">
        <f>SUMIFS(POs[saldo],POs[cve_prod],DIM_BILL[[#This Row],[CODIGO]],POs[status],$GY311,POs[Semana],WEEKNUM(HS$1))</f>
        <v>0</v>
      </c>
      <c r="HT311" s="15">
        <f>SUMIFS(POs[saldo],POs[cve_prod],DIM_BILL[[#This Row],[CODIGO]],POs[status],$GY311,POs[Semana],WEEKNUM(HT$1))</f>
        <v>0</v>
      </c>
      <c r="HU311" s="22"/>
      <c r="HV311" s="25"/>
      <c r="HW311" t="str">
        <f>DIM_BILL[[#This Row],[Tipo]]</f>
        <v>MATERIAL DE EMPAQUE</v>
      </c>
    </row>
    <row r="312" spans="1:231" x14ac:dyDescent="0.3">
      <c r="A312" s="17" t="s">
        <v>245</v>
      </c>
      <c r="N312">
        <v>1</v>
      </c>
      <c r="AD312">
        <v>1.03</v>
      </c>
      <c r="AT312">
        <v>1.177142857142857</v>
      </c>
      <c r="AV312">
        <v>1.03</v>
      </c>
      <c r="FD312">
        <v>1.03</v>
      </c>
      <c r="FL312">
        <v>1.0300952380952382</v>
      </c>
      <c r="GL312">
        <v>0.51500000000000001</v>
      </c>
      <c r="GR312" s="17" t="s">
        <v>246</v>
      </c>
      <c r="GS312" s="17">
        <v>3</v>
      </c>
      <c r="GT312" s="17" t="s">
        <v>1817</v>
      </c>
      <c r="GU312" s="17" t="s">
        <v>1800</v>
      </c>
      <c r="GV312" s="17">
        <f>SUMIF(FACT_A1[cve_prod],DIM_BILL[[#This Row],[CODIGO]],FACT_A1[Existencia])</f>
        <v>0</v>
      </c>
      <c r="GW312" s="18">
        <f>SUMIF(FACT_A2[cve_prod],DIM_BILL[[#This Row],[CODIGO]],FACT_A2[Existencia])</f>
        <v>10440</v>
      </c>
      <c r="GX312" s="17"/>
      <c r="GY312" s="16" t="s">
        <v>2221</v>
      </c>
      <c r="GZ312" s="24">
        <f>SUMPRODUCT($B312:$GQ312,INDEX(PLAN_PRODUCCION!$B$4:$GQ$24,COLUMN()-COLUMN($GZ$1)+1,0))</f>
        <v>33071.21</v>
      </c>
      <c r="HA312" s="24">
        <f>SUMPRODUCT($B312:$GQ312,INDEX(PLAN_PRODUCCION!$B$4:$GQ$24,COLUMN()-COLUMN($GZ$1)+1,0))</f>
        <v>0</v>
      </c>
      <c r="HB312" s="24">
        <f>SUMPRODUCT($B312:$GQ312,INDEX(PLAN_PRODUCCION!$B$4:$GQ$24,COLUMN()-COLUMN($GZ$1)+1,0))</f>
        <v>0</v>
      </c>
      <c r="HC312" s="24">
        <f>SUMPRODUCT($B312:$GQ312,INDEX(PLAN_PRODUCCION!$B$4:$GQ$24,COLUMN()-COLUMN($GZ$1)+1,0))</f>
        <v>0</v>
      </c>
      <c r="HD312" s="24">
        <f>SUMPRODUCT($B312:$GQ312,INDEX(PLAN_PRODUCCION!$B$4:$GQ$24,COLUMN()-COLUMN($GZ$1)+1,0))</f>
        <v>0</v>
      </c>
      <c r="HE312" s="24">
        <f>SUMPRODUCT($B312:$GQ312,INDEX(PLAN_PRODUCCION!$B$4:$GQ$24,COLUMN()-COLUMN($GZ$1)+1,0))</f>
        <v>0</v>
      </c>
      <c r="HF312" s="24">
        <f>SUMPRODUCT($B312:$GQ312,INDEX(PLAN_PRODUCCION!$B$4:$GQ$24,COLUMN()-COLUMN($GZ$1)+1,0))</f>
        <v>0</v>
      </c>
      <c r="HG312" s="24">
        <f>SUMPRODUCT($B312:$GQ312,INDEX(PLAN_PRODUCCION!$B$4:$GQ$24,COLUMN()-COLUMN($GZ$1)+1,0))</f>
        <v>0</v>
      </c>
      <c r="HH312" s="24">
        <f>SUMPRODUCT($B312:$GQ312,INDEX(PLAN_PRODUCCION!$B$4:$GQ$24,COLUMN()-COLUMN($GZ$1)+1,0))</f>
        <v>0</v>
      </c>
      <c r="HI312" s="24">
        <f>SUMPRODUCT($B312:$GQ312,INDEX(PLAN_PRODUCCION!$B$4:$GQ$24,COLUMN()-COLUMN($GZ$1)+1,0))</f>
        <v>0</v>
      </c>
      <c r="HJ312" s="24">
        <f>SUMPRODUCT($B312:$GQ312,INDEX(PLAN_PRODUCCION!$B$4:$GQ$24,COLUMN()-COLUMN($GZ$1)+1,0))</f>
        <v>0</v>
      </c>
      <c r="HK312" s="24">
        <f>SUMPRODUCT($B312:$GQ312,INDEX(PLAN_PRODUCCION!$B$4:$GQ$24,COLUMN()-COLUMN($GZ$1)+1,0))</f>
        <v>0</v>
      </c>
      <c r="HL312" s="24">
        <f>SUMPRODUCT($B312:$GQ312,INDEX(PLAN_PRODUCCION!$B$4:$GQ$24,COLUMN()-COLUMN($GZ$1)+1,0))</f>
        <v>0</v>
      </c>
      <c r="HM312" s="24">
        <f>SUMPRODUCT($B312:$GQ312,INDEX(PLAN_PRODUCCION!$B$4:$GQ$24,COLUMN()-COLUMN($GZ$1)+1,0))</f>
        <v>0</v>
      </c>
      <c r="HN312" s="24">
        <f>SUMPRODUCT($B312:$GQ312,INDEX(PLAN_PRODUCCION!$B$4:$GQ$24,COLUMN()-COLUMN($GZ$1)+1,0))</f>
        <v>0</v>
      </c>
      <c r="HO312" s="24">
        <f>SUMPRODUCT($B312:$GQ312,INDEX(PLAN_PRODUCCION!$B$4:$GQ$24,COLUMN()-COLUMN($GZ$1)+1,0))</f>
        <v>0</v>
      </c>
      <c r="HP312" s="24">
        <f>SUMPRODUCT($B312:$GQ312,INDEX(PLAN_PRODUCCION!$B$4:$GQ$24,COLUMN()-COLUMN($GZ$1)+1,0))</f>
        <v>0</v>
      </c>
      <c r="HQ312" s="24">
        <f>SUMPRODUCT($B312:$GQ312,INDEX(PLAN_PRODUCCION!$B$4:$GQ$24,COLUMN()-COLUMN($GZ$1)+1,0))</f>
        <v>0</v>
      </c>
      <c r="HR312" s="24">
        <f>SUMPRODUCT($B312:$GQ312,INDEX(PLAN_PRODUCCION!$B$4:$GQ$24,COLUMN()-COLUMN($GZ$1)+1,0))</f>
        <v>0</v>
      </c>
      <c r="HS312" s="24">
        <f>SUMPRODUCT($B312:$GQ312,INDEX(PLAN_PRODUCCION!$B$4:$GQ$24,COLUMN()-COLUMN($GZ$1)+1,0))</f>
        <v>0</v>
      </c>
      <c r="HT312" s="24">
        <f>SUMPRODUCT($B312:$GQ312,INDEX(PLAN_PRODUCCION!$B$4:$GQ$24,COLUMN()-COLUMN($GZ$1)+1,0))</f>
        <v>0</v>
      </c>
      <c r="HU312" s="22"/>
      <c r="HV312" s="25"/>
      <c r="HW312" t="str">
        <f>DIM_BILL[[#This Row],[Tipo]]</f>
        <v>MATERIAL DE EMPAQUE</v>
      </c>
    </row>
    <row r="313" spans="1:231" x14ac:dyDescent="0.3">
      <c r="A313" s="32" t="s">
        <v>245</v>
      </c>
      <c r="N313">
        <v>1</v>
      </c>
      <c r="AD313">
        <v>1.03</v>
      </c>
      <c r="AT313">
        <v>1.177142857142857</v>
      </c>
      <c r="AV313">
        <v>1.03</v>
      </c>
      <c r="FD313">
        <v>1.03</v>
      </c>
      <c r="FL313">
        <v>1.0300952380952382</v>
      </c>
      <c r="GL313">
        <v>0.51500000000000001</v>
      </c>
      <c r="GR313" s="18" t="s">
        <v>246</v>
      </c>
      <c r="GS313" s="18">
        <v>3</v>
      </c>
      <c r="GT313" s="18" t="s">
        <v>1817</v>
      </c>
      <c r="GU313" s="18" t="s">
        <v>1800</v>
      </c>
      <c r="GV313" s="18">
        <f>SUMIF(FACT_A1[cve_prod],DIM_BILL[[#This Row],[CODIGO]],FACT_A1[Existencia])</f>
        <v>0</v>
      </c>
      <c r="GW313" s="18">
        <f>SUMIF(FACT_A2[cve_prod],DIM_BILL[[#This Row],[CODIGO]],FACT_A2[Existencia])</f>
        <v>10440</v>
      </c>
      <c r="GX313" s="18"/>
      <c r="GY313" s="16" t="s">
        <v>2222</v>
      </c>
      <c r="GZ313" s="26">
        <f t="shared" ref="GZ313" si="2247">GV313+GW313+GX313+GZ311-GZ312</f>
        <v>-22631.21</v>
      </c>
      <c r="HA313" s="26">
        <f t="shared" ref="HA313" si="2248">GZ313+HA311-HA312</f>
        <v>-22631.21</v>
      </c>
      <c r="HB313" s="26">
        <f t="shared" ref="HB313" si="2249">HA313+HB311-HB312</f>
        <v>-22631.21</v>
      </c>
      <c r="HC313" s="26">
        <f t="shared" ref="HC313" si="2250">HB313+HC311-HC312</f>
        <v>-22631.21</v>
      </c>
      <c r="HD313" s="26">
        <f t="shared" ref="HD313" si="2251">HC313+HD311-HD312</f>
        <v>-22631.21</v>
      </c>
      <c r="HE313" s="26">
        <f t="shared" ref="HE313" si="2252">HD313+HE311-HE312</f>
        <v>-22631.21</v>
      </c>
      <c r="HF313" s="26">
        <f t="shared" ref="HF313" si="2253">HE313+HF311-HF312</f>
        <v>-22631.21</v>
      </c>
      <c r="HG313" s="26">
        <f t="shared" ref="HG313" si="2254">HF313+HG311-HG312</f>
        <v>-22631.21</v>
      </c>
      <c r="HH313" s="26">
        <f t="shared" ref="HH313" si="2255">HG313+HH311-HH312</f>
        <v>-22631.21</v>
      </c>
      <c r="HI313" s="26">
        <f t="shared" ref="HI313" si="2256">HH313+HI311-HI312</f>
        <v>-22631.21</v>
      </c>
      <c r="HJ313" s="26">
        <f t="shared" ref="HJ313" si="2257">HI313+HJ311-HJ312</f>
        <v>-22631.21</v>
      </c>
      <c r="HK313" s="26">
        <f t="shared" ref="HK313" si="2258">HJ313+HK311-HK312</f>
        <v>-22631.21</v>
      </c>
      <c r="HL313" s="26">
        <f t="shared" ref="HL313" si="2259">HK313+HL311-HL312</f>
        <v>-22631.21</v>
      </c>
      <c r="HM313" s="26">
        <f t="shared" ref="HM313" si="2260">HL313+HM311-HM312</f>
        <v>-22631.21</v>
      </c>
      <c r="HN313" s="26">
        <f t="shared" ref="HN313" si="2261">HM313+HN311-HN312</f>
        <v>-22631.21</v>
      </c>
      <c r="HO313" s="26">
        <f t="shared" ref="HO313" si="2262">HN313+HO311-HO312</f>
        <v>-22631.21</v>
      </c>
      <c r="HP313" s="26">
        <f t="shared" ref="HP313" si="2263">HO313+HP311-HP312</f>
        <v>-22631.21</v>
      </c>
      <c r="HQ313" s="26">
        <f t="shared" ref="HQ313" si="2264">HP313+HQ311-HQ312</f>
        <v>-22631.21</v>
      </c>
      <c r="HR313" s="26">
        <f t="shared" ref="HR313" si="2265">HQ313+HR311-HR312</f>
        <v>-22631.21</v>
      </c>
      <c r="HS313" s="26">
        <f t="shared" ref="HS313" si="2266">HR313+HS311-HS312</f>
        <v>-22631.21</v>
      </c>
      <c r="HT313" s="26">
        <f t="shared" ref="HT313" si="2267">HS313+HT311-HT312</f>
        <v>-22631.21</v>
      </c>
      <c r="HU313" s="22">
        <f t="shared" ref="HU313" si="2268">COUNTIF(GZ313:HT313,"&lt;0")</f>
        <v>21</v>
      </c>
      <c r="HV313" s="25"/>
      <c r="HW313" t="str">
        <f>DIM_BILL[[#This Row],[Tipo]]</f>
        <v>MATERIAL DE EMPAQUE</v>
      </c>
    </row>
    <row r="314" spans="1:231" x14ac:dyDescent="0.3">
      <c r="A314" s="17" t="s">
        <v>407</v>
      </c>
      <c r="AD314">
        <v>1.03</v>
      </c>
      <c r="AT314">
        <v>1.177142857142857</v>
      </c>
      <c r="AV314">
        <v>1.03</v>
      </c>
      <c r="FB314">
        <v>0.51500000000000001</v>
      </c>
      <c r="FD314">
        <v>1.03</v>
      </c>
      <c r="FJ314">
        <v>1.03</v>
      </c>
      <c r="FL314">
        <v>1.0300952380952382</v>
      </c>
      <c r="GL314">
        <v>0.51500000000000001</v>
      </c>
      <c r="GM314">
        <v>0.51500000000000001</v>
      </c>
      <c r="GO314">
        <v>1.03</v>
      </c>
      <c r="GR314" s="17" t="s">
        <v>408</v>
      </c>
      <c r="GS314" s="17">
        <v>3</v>
      </c>
      <c r="GT314" s="17" t="s">
        <v>1817</v>
      </c>
      <c r="GU314" s="17" t="s">
        <v>1800</v>
      </c>
      <c r="GV314" s="17">
        <f>SUMIF(FACT_A1[cve_prod],DIM_BILL[[#This Row],[CODIGO]],FACT_A1[Existencia])</f>
        <v>0</v>
      </c>
      <c r="GW314" s="18">
        <f>SUMIF(FACT_A2[cve_prod],DIM_BILL[[#This Row],[CODIGO]],FACT_A2[Existencia])</f>
        <v>2800</v>
      </c>
      <c r="GX314" s="17"/>
      <c r="GY314" s="16" t="s">
        <v>2220</v>
      </c>
      <c r="GZ314" s="15">
        <f>SUMIFS(POs[saldo],POs[cve_prod],DIM_BILL[[#This Row],[CODIGO]],POs[status],$GY314,POs[f_ent],GZ$1)</f>
        <v>0</v>
      </c>
      <c r="HA314" s="15">
        <f>SUMIFS(POs[saldo],POs[cve_prod],DIM_BILL[[#This Row],[CODIGO]],POs[status],$GY314,POs[f_ent],HA$1)</f>
        <v>0</v>
      </c>
      <c r="HB314" s="15">
        <f>SUMIFS(POs[saldo],POs[cve_prod],DIM_BILL[[#This Row],[CODIGO]],POs[status],$GY314,POs[f_ent],HB$1)</f>
        <v>0</v>
      </c>
      <c r="HC314" s="15">
        <f>SUMIFS(POs[saldo],POs[cve_prod],DIM_BILL[[#This Row],[CODIGO]],POs[status],$GY314,POs[f_ent],HC$1)</f>
        <v>0</v>
      </c>
      <c r="HD314" s="15">
        <f>SUMIFS(POs[saldo],POs[cve_prod],DIM_BILL[[#This Row],[CODIGO]],POs[status],$GY314,POs[f_ent],HD$1)</f>
        <v>0</v>
      </c>
      <c r="HE314" s="15">
        <f>SUMIFS(POs[saldo],POs[cve_prod],DIM_BILL[[#This Row],[CODIGO]],POs[status],$GY314,POs[f_ent],HE$1)</f>
        <v>0</v>
      </c>
      <c r="HF314" s="15">
        <f>SUMIFS(POs[saldo],POs[cve_prod],DIM_BILL[[#This Row],[CODIGO]],POs[status],$GY314,POs[Semana],WEEKNUM(HF$1))</f>
        <v>0</v>
      </c>
      <c r="HG314" s="15">
        <f>SUMIFS(POs[saldo],POs[cve_prod],DIM_BILL[[#This Row],[CODIGO]],POs[status],$GY314,POs[Semana],WEEKNUM(HG$1))</f>
        <v>0</v>
      </c>
      <c r="HH314" s="15">
        <f>SUMIFS(POs[saldo],POs[cve_prod],DIM_BILL[[#This Row],[CODIGO]],POs[status],$GY314,POs[Semana],WEEKNUM(HH$1))</f>
        <v>0</v>
      </c>
      <c r="HI314" s="15">
        <f>SUMIFS(POs[saldo],POs[cve_prod],DIM_BILL[[#This Row],[CODIGO]],POs[status],$GY314,POs[Semana],WEEKNUM(HI$1))</f>
        <v>0</v>
      </c>
      <c r="HJ314" s="15">
        <f>SUMIFS(POs[saldo],POs[cve_prod],DIM_BILL[[#This Row],[CODIGO]],POs[status],$GY314,POs[Semana],WEEKNUM(HJ$1))</f>
        <v>0</v>
      </c>
      <c r="HK314" s="15">
        <f>SUMIFS(POs[saldo],POs[cve_prod],DIM_BILL[[#This Row],[CODIGO]],POs[status],$GY314,POs[Semana],WEEKNUM(HK$1))</f>
        <v>0</v>
      </c>
      <c r="HL314" s="15">
        <f>SUMIFS(POs[saldo],POs[cve_prod],DIM_BILL[[#This Row],[CODIGO]],POs[status],$GY314,POs[Semana],WEEKNUM(HL$1))</f>
        <v>0</v>
      </c>
      <c r="HM314" s="15">
        <f>SUMIFS(POs[saldo],POs[cve_prod],DIM_BILL[[#This Row],[CODIGO]],POs[status],$GY314,POs[Semana],WEEKNUM(HM$1))</f>
        <v>0</v>
      </c>
      <c r="HN314" s="15">
        <f>SUMIFS(POs[saldo],POs[cve_prod],DIM_BILL[[#This Row],[CODIGO]],POs[status],$GY314,POs[Semana],WEEKNUM(HN$1))</f>
        <v>0</v>
      </c>
      <c r="HO314" s="15">
        <f>SUMIFS(POs[saldo],POs[cve_prod],DIM_BILL[[#This Row],[CODIGO]],POs[status],$GY314,POs[Semana],WEEKNUM(HO$1))</f>
        <v>0</v>
      </c>
      <c r="HP314" s="15">
        <f>SUMIFS(POs[saldo],POs[cve_prod],DIM_BILL[[#This Row],[CODIGO]],POs[status],$GY314,POs[Semana],WEEKNUM(HP$1))</f>
        <v>0</v>
      </c>
      <c r="HQ314" s="15">
        <f>SUMIFS(POs[saldo],POs[cve_prod],DIM_BILL[[#This Row],[CODIGO]],POs[status],$GY314,POs[Semana],WEEKNUM(HQ$1))</f>
        <v>0</v>
      </c>
      <c r="HR314" s="15">
        <f>SUMIFS(POs[saldo],POs[cve_prod],DIM_BILL[[#This Row],[CODIGO]],POs[status],$GY314,POs[Semana],WEEKNUM(HR$1))</f>
        <v>0</v>
      </c>
      <c r="HS314" s="15">
        <f>SUMIFS(POs[saldo],POs[cve_prod],DIM_BILL[[#This Row],[CODIGO]],POs[status],$GY314,POs[Semana],WEEKNUM(HS$1))</f>
        <v>0</v>
      </c>
      <c r="HT314" s="15">
        <f>SUMIFS(POs[saldo],POs[cve_prod],DIM_BILL[[#This Row],[CODIGO]],POs[status],$GY314,POs[Semana],WEEKNUM(HT$1))</f>
        <v>0</v>
      </c>
      <c r="HU314" s="22"/>
      <c r="HV314" s="25"/>
      <c r="HW314" t="str">
        <f>DIM_BILL[[#This Row],[Tipo]]</f>
        <v>MATERIAL DE EMPAQUE</v>
      </c>
    </row>
    <row r="315" spans="1:231" x14ac:dyDescent="0.3">
      <c r="A315" s="17" t="s">
        <v>407</v>
      </c>
      <c r="AD315">
        <v>1.03</v>
      </c>
      <c r="AT315">
        <v>1.177142857142857</v>
      </c>
      <c r="AV315">
        <v>1.03</v>
      </c>
      <c r="FB315">
        <v>0.51500000000000001</v>
      </c>
      <c r="FD315">
        <v>1.03</v>
      </c>
      <c r="FJ315">
        <v>1.03</v>
      </c>
      <c r="FL315">
        <v>1.0300952380952382</v>
      </c>
      <c r="GL315">
        <v>0.51500000000000001</v>
      </c>
      <c r="GM315">
        <v>0.51500000000000001</v>
      </c>
      <c r="GO315">
        <v>1.03</v>
      </c>
      <c r="GR315" s="17" t="s">
        <v>408</v>
      </c>
      <c r="GS315" s="17">
        <v>3</v>
      </c>
      <c r="GT315" s="17" t="s">
        <v>1817</v>
      </c>
      <c r="GU315" s="17" t="s">
        <v>1800</v>
      </c>
      <c r="GV315" s="17">
        <f>SUMIF(FACT_A1[cve_prod],DIM_BILL[[#This Row],[CODIGO]],FACT_A1[Existencia])</f>
        <v>0</v>
      </c>
      <c r="GW315" s="18">
        <f>SUMIF(FACT_A2[cve_prod],DIM_BILL[[#This Row],[CODIGO]],FACT_A2[Existencia])</f>
        <v>2800</v>
      </c>
      <c r="GX315" s="17"/>
      <c r="GY315" s="16" t="s">
        <v>2221</v>
      </c>
      <c r="GZ315" s="24">
        <f>SUMPRODUCT($B315:$GQ315,INDEX(PLAN_PRODUCCION!$B$4:$GQ$24,COLUMN()-COLUMN($GZ$1)+1,0))</f>
        <v>55113.21</v>
      </c>
      <c r="HA315" s="24">
        <f>SUMPRODUCT($B315:$GQ315,INDEX(PLAN_PRODUCCION!$B$4:$GQ$24,COLUMN()-COLUMN($GZ$1)+1,0))</f>
        <v>0</v>
      </c>
      <c r="HB315" s="24">
        <f>SUMPRODUCT($B315:$GQ315,INDEX(PLAN_PRODUCCION!$B$4:$GQ$24,COLUMN()-COLUMN($GZ$1)+1,0))</f>
        <v>0</v>
      </c>
      <c r="HC315" s="24">
        <f>SUMPRODUCT($B315:$GQ315,INDEX(PLAN_PRODUCCION!$B$4:$GQ$24,COLUMN()-COLUMN($GZ$1)+1,0))</f>
        <v>0</v>
      </c>
      <c r="HD315" s="24">
        <f>SUMPRODUCT($B315:$GQ315,INDEX(PLAN_PRODUCCION!$B$4:$GQ$24,COLUMN()-COLUMN($GZ$1)+1,0))</f>
        <v>0</v>
      </c>
      <c r="HE315" s="24">
        <f>SUMPRODUCT($B315:$GQ315,INDEX(PLAN_PRODUCCION!$B$4:$GQ$24,COLUMN()-COLUMN($GZ$1)+1,0))</f>
        <v>0</v>
      </c>
      <c r="HF315" s="24">
        <f>SUMPRODUCT($B315:$GQ315,INDEX(PLAN_PRODUCCION!$B$4:$GQ$24,COLUMN()-COLUMN($GZ$1)+1,0))</f>
        <v>0</v>
      </c>
      <c r="HG315" s="24">
        <f>SUMPRODUCT($B315:$GQ315,INDEX(PLAN_PRODUCCION!$B$4:$GQ$24,COLUMN()-COLUMN($GZ$1)+1,0))</f>
        <v>0</v>
      </c>
      <c r="HH315" s="24">
        <f>SUMPRODUCT($B315:$GQ315,INDEX(PLAN_PRODUCCION!$B$4:$GQ$24,COLUMN()-COLUMN($GZ$1)+1,0))</f>
        <v>0</v>
      </c>
      <c r="HI315" s="24">
        <f>SUMPRODUCT($B315:$GQ315,INDEX(PLAN_PRODUCCION!$B$4:$GQ$24,COLUMN()-COLUMN($GZ$1)+1,0))</f>
        <v>0</v>
      </c>
      <c r="HJ315" s="24">
        <f>SUMPRODUCT($B315:$GQ315,INDEX(PLAN_PRODUCCION!$B$4:$GQ$24,COLUMN()-COLUMN($GZ$1)+1,0))</f>
        <v>0</v>
      </c>
      <c r="HK315" s="24">
        <f>SUMPRODUCT($B315:$GQ315,INDEX(PLAN_PRODUCCION!$B$4:$GQ$24,COLUMN()-COLUMN($GZ$1)+1,0))</f>
        <v>0</v>
      </c>
      <c r="HL315" s="24">
        <f>SUMPRODUCT($B315:$GQ315,INDEX(PLAN_PRODUCCION!$B$4:$GQ$24,COLUMN()-COLUMN($GZ$1)+1,0))</f>
        <v>0</v>
      </c>
      <c r="HM315" s="24">
        <f>SUMPRODUCT($B315:$GQ315,INDEX(PLAN_PRODUCCION!$B$4:$GQ$24,COLUMN()-COLUMN($GZ$1)+1,0))</f>
        <v>0</v>
      </c>
      <c r="HN315" s="24">
        <f>SUMPRODUCT($B315:$GQ315,INDEX(PLAN_PRODUCCION!$B$4:$GQ$24,COLUMN()-COLUMN($GZ$1)+1,0))</f>
        <v>0</v>
      </c>
      <c r="HO315" s="24">
        <f>SUMPRODUCT($B315:$GQ315,INDEX(PLAN_PRODUCCION!$B$4:$GQ$24,COLUMN()-COLUMN($GZ$1)+1,0))</f>
        <v>0</v>
      </c>
      <c r="HP315" s="24">
        <f>SUMPRODUCT($B315:$GQ315,INDEX(PLAN_PRODUCCION!$B$4:$GQ$24,COLUMN()-COLUMN($GZ$1)+1,0))</f>
        <v>0</v>
      </c>
      <c r="HQ315" s="24">
        <f>SUMPRODUCT($B315:$GQ315,INDEX(PLAN_PRODUCCION!$B$4:$GQ$24,COLUMN()-COLUMN($GZ$1)+1,0))</f>
        <v>0</v>
      </c>
      <c r="HR315" s="24">
        <f>SUMPRODUCT($B315:$GQ315,INDEX(PLAN_PRODUCCION!$B$4:$GQ$24,COLUMN()-COLUMN($GZ$1)+1,0))</f>
        <v>0</v>
      </c>
      <c r="HS315" s="24">
        <f>SUMPRODUCT($B315:$GQ315,INDEX(PLAN_PRODUCCION!$B$4:$GQ$24,COLUMN()-COLUMN($GZ$1)+1,0))</f>
        <v>0</v>
      </c>
      <c r="HT315" s="24">
        <f>SUMPRODUCT($B315:$GQ315,INDEX(PLAN_PRODUCCION!$B$4:$GQ$24,COLUMN()-COLUMN($GZ$1)+1,0))</f>
        <v>0</v>
      </c>
      <c r="HU315" s="22"/>
      <c r="HV315" s="25"/>
      <c r="HW315" t="str">
        <f>DIM_BILL[[#This Row],[Tipo]]</f>
        <v>MATERIAL DE EMPAQUE</v>
      </c>
    </row>
    <row r="316" spans="1:231" x14ac:dyDescent="0.3">
      <c r="A316" s="18" t="s">
        <v>407</v>
      </c>
      <c r="AD316">
        <v>1.03</v>
      </c>
      <c r="AT316">
        <v>1.177142857142857</v>
      </c>
      <c r="AV316">
        <v>1.03</v>
      </c>
      <c r="FB316">
        <v>0.51500000000000001</v>
      </c>
      <c r="FD316">
        <v>1.03</v>
      </c>
      <c r="FJ316">
        <v>1.03</v>
      </c>
      <c r="FL316">
        <v>1.0300952380952382</v>
      </c>
      <c r="GL316">
        <v>0.51500000000000001</v>
      </c>
      <c r="GM316">
        <v>0.51500000000000001</v>
      </c>
      <c r="GO316">
        <v>1.03</v>
      </c>
      <c r="GR316" s="18" t="s">
        <v>408</v>
      </c>
      <c r="GS316" s="18">
        <v>3</v>
      </c>
      <c r="GT316" s="18" t="s">
        <v>1817</v>
      </c>
      <c r="GU316" s="18" t="s">
        <v>1800</v>
      </c>
      <c r="GV316" s="18">
        <f>SUMIF(FACT_A1[cve_prod],DIM_BILL[[#This Row],[CODIGO]],FACT_A1[Existencia])</f>
        <v>0</v>
      </c>
      <c r="GW316" s="18">
        <f>SUMIF(FACT_A2[cve_prod],DIM_BILL[[#This Row],[CODIGO]],FACT_A2[Existencia])</f>
        <v>2800</v>
      </c>
      <c r="GX316" s="18">
        <v>42000</v>
      </c>
      <c r="GY316" s="16" t="s">
        <v>2222</v>
      </c>
      <c r="GZ316" s="26">
        <f t="shared" ref="GZ316" si="2269">GV316+GW316+GX316+GZ314-GZ315</f>
        <v>-10313.209999999999</v>
      </c>
      <c r="HA316" s="26">
        <f t="shared" ref="HA316" si="2270">GZ316+HA314-HA315</f>
        <v>-10313.209999999999</v>
      </c>
      <c r="HB316" s="26">
        <f t="shared" ref="HB316" si="2271">HA316+HB314-HB315</f>
        <v>-10313.209999999999</v>
      </c>
      <c r="HC316" s="26">
        <f t="shared" ref="HC316" si="2272">HB316+HC314-HC315</f>
        <v>-10313.209999999999</v>
      </c>
      <c r="HD316" s="26">
        <f t="shared" ref="HD316" si="2273">HC316+HD314-HD315</f>
        <v>-10313.209999999999</v>
      </c>
      <c r="HE316" s="26">
        <f t="shared" ref="HE316" si="2274">HD316+HE314-HE315</f>
        <v>-10313.209999999999</v>
      </c>
      <c r="HF316" s="26">
        <f t="shared" ref="HF316" si="2275">HE316+HF314-HF315</f>
        <v>-10313.209999999999</v>
      </c>
      <c r="HG316" s="26">
        <f t="shared" ref="HG316" si="2276">HF316+HG314-HG315</f>
        <v>-10313.209999999999</v>
      </c>
      <c r="HH316" s="26">
        <f t="shared" ref="HH316" si="2277">HG316+HH314-HH315</f>
        <v>-10313.209999999999</v>
      </c>
      <c r="HI316" s="26">
        <f t="shared" ref="HI316" si="2278">HH316+HI314-HI315</f>
        <v>-10313.209999999999</v>
      </c>
      <c r="HJ316" s="26">
        <f t="shared" ref="HJ316" si="2279">HI316+HJ314-HJ315</f>
        <v>-10313.209999999999</v>
      </c>
      <c r="HK316" s="26">
        <f t="shared" ref="HK316" si="2280">HJ316+HK314-HK315</f>
        <v>-10313.209999999999</v>
      </c>
      <c r="HL316" s="26">
        <f t="shared" ref="HL316" si="2281">HK316+HL314-HL315</f>
        <v>-10313.209999999999</v>
      </c>
      <c r="HM316" s="26">
        <f t="shared" ref="HM316" si="2282">HL316+HM314-HM315</f>
        <v>-10313.209999999999</v>
      </c>
      <c r="HN316" s="26">
        <f t="shared" ref="HN316" si="2283">HM316+HN314-HN315</f>
        <v>-10313.209999999999</v>
      </c>
      <c r="HO316" s="26">
        <f t="shared" ref="HO316" si="2284">HN316+HO314-HO315</f>
        <v>-10313.209999999999</v>
      </c>
      <c r="HP316" s="26">
        <f t="shared" ref="HP316" si="2285">HO316+HP314-HP315</f>
        <v>-10313.209999999999</v>
      </c>
      <c r="HQ316" s="26">
        <f t="shared" ref="HQ316" si="2286">HP316+HQ314-HQ315</f>
        <v>-10313.209999999999</v>
      </c>
      <c r="HR316" s="26">
        <f t="shared" ref="HR316" si="2287">HQ316+HR314-HR315</f>
        <v>-10313.209999999999</v>
      </c>
      <c r="HS316" s="26">
        <f t="shared" ref="HS316" si="2288">HR316+HS314-HS315</f>
        <v>-10313.209999999999</v>
      </c>
      <c r="HT316" s="26">
        <f t="shared" ref="HT316" si="2289">HS316+HT314-HT315</f>
        <v>-10313.209999999999</v>
      </c>
      <c r="HU316" s="22">
        <f t="shared" ref="HU316" si="2290">COUNTIF(GZ316:HT316,"&lt;0")</f>
        <v>21</v>
      </c>
      <c r="HV316" s="25"/>
      <c r="HW316" t="str">
        <f>DIM_BILL[[#This Row],[Tipo]]</f>
        <v>MATERIAL DE EMPAQUE</v>
      </c>
    </row>
    <row r="317" spans="1:231" x14ac:dyDescent="0.3">
      <c r="A317" s="17" t="s">
        <v>899</v>
      </c>
      <c r="CA317">
        <v>2.5456818181818185E-2</v>
      </c>
      <c r="CC317">
        <v>1.8796333333333335E-2</v>
      </c>
      <c r="CD317">
        <v>8.5000000000000006E-3</v>
      </c>
      <c r="GR317" s="17" t="s">
        <v>900</v>
      </c>
      <c r="GS317" s="17">
        <v>4</v>
      </c>
      <c r="GT317" s="17" t="s">
        <v>1804</v>
      </c>
      <c r="GU317" s="17" t="s">
        <v>1800</v>
      </c>
      <c r="GV317" s="17">
        <f>SUMIF(FACT_A1[cve_prod],DIM_BILL[[#This Row],[CODIGO]],FACT_A1[Existencia])</f>
        <v>0</v>
      </c>
      <c r="GW317" s="18">
        <f>SUMIF(FACT_A2[cve_prod],DIM_BILL[[#This Row],[CODIGO]],FACT_A2[Existencia])</f>
        <v>291.55</v>
      </c>
      <c r="GX317" s="17"/>
      <c r="GY317" s="16" t="s">
        <v>2220</v>
      </c>
      <c r="GZ317" s="15">
        <f>SUMIFS(POs[saldo],POs[cve_prod],DIM_BILL[[#This Row],[CODIGO]],POs[status],$GY317,POs[f_ent],GZ$1)</f>
        <v>0</v>
      </c>
      <c r="HA317" s="15">
        <f>SUMIFS(POs[saldo],POs[cve_prod],DIM_BILL[[#This Row],[CODIGO]],POs[status],$GY317,POs[f_ent],HA$1)</f>
        <v>0</v>
      </c>
      <c r="HB317" s="15">
        <f>SUMIFS(POs[saldo],POs[cve_prod],DIM_BILL[[#This Row],[CODIGO]],POs[status],$GY317,POs[f_ent],HB$1)</f>
        <v>0</v>
      </c>
      <c r="HC317" s="15">
        <f>SUMIFS(POs[saldo],POs[cve_prod],DIM_BILL[[#This Row],[CODIGO]],POs[status],$GY317,POs[f_ent],HC$1)</f>
        <v>0</v>
      </c>
      <c r="HD317" s="15">
        <f>SUMIFS(POs[saldo],POs[cve_prod],DIM_BILL[[#This Row],[CODIGO]],POs[status],$GY317,POs[f_ent],HD$1)</f>
        <v>0</v>
      </c>
      <c r="HE317" s="15">
        <f>SUMIFS(POs[saldo],POs[cve_prod],DIM_BILL[[#This Row],[CODIGO]],POs[status],$GY317,POs[f_ent],HE$1)</f>
        <v>0</v>
      </c>
      <c r="HF317" s="15">
        <f>SUMIFS(POs[saldo],POs[cve_prod],DIM_BILL[[#This Row],[CODIGO]],POs[status],$GY317,POs[Semana],WEEKNUM(HF$1))</f>
        <v>0</v>
      </c>
      <c r="HG317" s="15">
        <f>SUMIFS(POs[saldo],POs[cve_prod],DIM_BILL[[#This Row],[CODIGO]],POs[status],$GY317,POs[Semana],WEEKNUM(HG$1))</f>
        <v>0</v>
      </c>
      <c r="HH317" s="15">
        <f>SUMIFS(POs[saldo],POs[cve_prod],DIM_BILL[[#This Row],[CODIGO]],POs[status],$GY317,POs[Semana],WEEKNUM(HH$1))</f>
        <v>0</v>
      </c>
      <c r="HI317" s="15">
        <f>SUMIFS(POs[saldo],POs[cve_prod],DIM_BILL[[#This Row],[CODIGO]],POs[status],$GY317,POs[Semana],WEEKNUM(HI$1))</f>
        <v>0</v>
      </c>
      <c r="HJ317" s="15">
        <f>SUMIFS(POs[saldo],POs[cve_prod],DIM_BILL[[#This Row],[CODIGO]],POs[status],$GY317,POs[Semana],WEEKNUM(HJ$1))</f>
        <v>0</v>
      </c>
      <c r="HK317" s="15">
        <f>SUMIFS(POs[saldo],POs[cve_prod],DIM_BILL[[#This Row],[CODIGO]],POs[status],$GY317,POs[Semana],WEEKNUM(HK$1))</f>
        <v>0</v>
      </c>
      <c r="HL317" s="15">
        <f>SUMIFS(POs[saldo],POs[cve_prod],DIM_BILL[[#This Row],[CODIGO]],POs[status],$GY317,POs[Semana],WEEKNUM(HL$1))</f>
        <v>0</v>
      </c>
      <c r="HM317" s="15">
        <f>SUMIFS(POs[saldo],POs[cve_prod],DIM_BILL[[#This Row],[CODIGO]],POs[status],$GY317,POs[Semana],WEEKNUM(HM$1))</f>
        <v>0</v>
      </c>
      <c r="HN317" s="15">
        <f>SUMIFS(POs[saldo],POs[cve_prod],DIM_BILL[[#This Row],[CODIGO]],POs[status],$GY317,POs[Semana],WEEKNUM(HN$1))</f>
        <v>0</v>
      </c>
      <c r="HO317" s="15">
        <f>SUMIFS(POs[saldo],POs[cve_prod],DIM_BILL[[#This Row],[CODIGO]],POs[status],$GY317,POs[Semana],WEEKNUM(HO$1))</f>
        <v>0</v>
      </c>
      <c r="HP317" s="15">
        <f>SUMIFS(POs[saldo],POs[cve_prod],DIM_BILL[[#This Row],[CODIGO]],POs[status],$GY317,POs[Semana],WEEKNUM(HP$1))</f>
        <v>0</v>
      </c>
      <c r="HQ317" s="15">
        <f>SUMIFS(POs[saldo],POs[cve_prod],DIM_BILL[[#This Row],[CODIGO]],POs[status],$GY317,POs[Semana],WEEKNUM(HQ$1))</f>
        <v>0</v>
      </c>
      <c r="HR317" s="15">
        <f>SUMIFS(POs[saldo],POs[cve_prod],DIM_BILL[[#This Row],[CODIGO]],POs[status],$GY317,POs[Semana],WEEKNUM(HR$1))</f>
        <v>0</v>
      </c>
      <c r="HS317" s="15">
        <f>SUMIFS(POs[saldo],POs[cve_prod],DIM_BILL[[#This Row],[CODIGO]],POs[status],$GY317,POs[Semana],WEEKNUM(HS$1))</f>
        <v>0</v>
      </c>
      <c r="HT317" s="15">
        <f>SUMIFS(POs[saldo],POs[cve_prod],DIM_BILL[[#This Row],[CODIGO]],POs[status],$GY317,POs[Semana],WEEKNUM(HT$1))</f>
        <v>0</v>
      </c>
      <c r="HU317" s="22"/>
      <c r="HV317" s="25"/>
      <c r="HW317" t="str">
        <f>DIM_BILL[[#This Row],[Tipo]]</f>
        <v>MATERIAL DE EMPAQUE</v>
      </c>
    </row>
    <row r="318" spans="1:231" x14ac:dyDescent="0.3">
      <c r="A318" s="17" t="s">
        <v>899</v>
      </c>
      <c r="CA318">
        <v>2.5456818181818185E-2</v>
      </c>
      <c r="CC318">
        <v>1.8796333333333335E-2</v>
      </c>
      <c r="CD318">
        <v>8.5000000000000006E-3</v>
      </c>
      <c r="GR318" s="17" t="s">
        <v>900</v>
      </c>
      <c r="GS318" s="17">
        <v>4</v>
      </c>
      <c r="GT318" s="17" t="s">
        <v>1804</v>
      </c>
      <c r="GU318" s="17" t="s">
        <v>1800</v>
      </c>
      <c r="GV318" s="17">
        <f>SUMIF(FACT_A1[cve_prod],DIM_BILL[[#This Row],[CODIGO]],FACT_A1[Existencia])</f>
        <v>0</v>
      </c>
      <c r="GW318" s="18">
        <f>SUMIF(FACT_A2[cve_prod],DIM_BILL[[#This Row],[CODIGO]],FACT_A2[Existencia])</f>
        <v>291.55</v>
      </c>
      <c r="GX318" s="17"/>
      <c r="GY318" s="16" t="s">
        <v>2221</v>
      </c>
      <c r="GZ318" s="24">
        <f>SUMPRODUCT($B318:$GQ318,INDEX(PLAN_PRODUCCION!$B$4:$GQ$24,COLUMN()-COLUMN($GZ$1)+1,0))</f>
        <v>25.500000000000004</v>
      </c>
      <c r="HA318" s="24">
        <f>SUMPRODUCT($B318:$GQ318,INDEX(PLAN_PRODUCCION!$B$4:$GQ$24,COLUMN()-COLUMN($GZ$1)+1,0))</f>
        <v>0</v>
      </c>
      <c r="HB318" s="24">
        <f>SUMPRODUCT($B318:$GQ318,INDEX(PLAN_PRODUCCION!$B$4:$GQ$24,COLUMN()-COLUMN($GZ$1)+1,0))</f>
        <v>0</v>
      </c>
      <c r="HC318" s="24">
        <f>SUMPRODUCT($B318:$GQ318,INDEX(PLAN_PRODUCCION!$B$4:$GQ$24,COLUMN()-COLUMN($GZ$1)+1,0))</f>
        <v>0</v>
      </c>
      <c r="HD318" s="24">
        <f>SUMPRODUCT($B318:$GQ318,INDEX(PLAN_PRODUCCION!$B$4:$GQ$24,COLUMN()-COLUMN($GZ$1)+1,0))</f>
        <v>0</v>
      </c>
      <c r="HE318" s="24">
        <f>SUMPRODUCT($B318:$GQ318,INDEX(PLAN_PRODUCCION!$B$4:$GQ$24,COLUMN()-COLUMN($GZ$1)+1,0))</f>
        <v>0</v>
      </c>
      <c r="HF318" s="24">
        <f>SUMPRODUCT($B318:$GQ318,INDEX(PLAN_PRODUCCION!$B$4:$GQ$24,COLUMN()-COLUMN($GZ$1)+1,0))</f>
        <v>0</v>
      </c>
      <c r="HG318" s="24">
        <f>SUMPRODUCT($B318:$GQ318,INDEX(PLAN_PRODUCCION!$B$4:$GQ$24,COLUMN()-COLUMN($GZ$1)+1,0))</f>
        <v>0</v>
      </c>
      <c r="HH318" s="24">
        <f>SUMPRODUCT($B318:$GQ318,INDEX(PLAN_PRODUCCION!$B$4:$GQ$24,COLUMN()-COLUMN($GZ$1)+1,0))</f>
        <v>0</v>
      </c>
      <c r="HI318" s="24">
        <f>SUMPRODUCT($B318:$GQ318,INDEX(PLAN_PRODUCCION!$B$4:$GQ$24,COLUMN()-COLUMN($GZ$1)+1,0))</f>
        <v>0</v>
      </c>
      <c r="HJ318" s="24">
        <f>SUMPRODUCT($B318:$GQ318,INDEX(PLAN_PRODUCCION!$B$4:$GQ$24,COLUMN()-COLUMN($GZ$1)+1,0))</f>
        <v>0</v>
      </c>
      <c r="HK318" s="24">
        <f>SUMPRODUCT($B318:$GQ318,INDEX(PLAN_PRODUCCION!$B$4:$GQ$24,COLUMN()-COLUMN($GZ$1)+1,0))</f>
        <v>0</v>
      </c>
      <c r="HL318" s="24">
        <f>SUMPRODUCT($B318:$GQ318,INDEX(PLAN_PRODUCCION!$B$4:$GQ$24,COLUMN()-COLUMN($GZ$1)+1,0))</f>
        <v>0</v>
      </c>
      <c r="HM318" s="24">
        <f>SUMPRODUCT($B318:$GQ318,INDEX(PLAN_PRODUCCION!$B$4:$GQ$24,COLUMN()-COLUMN($GZ$1)+1,0))</f>
        <v>0</v>
      </c>
      <c r="HN318" s="24">
        <f>SUMPRODUCT($B318:$GQ318,INDEX(PLAN_PRODUCCION!$B$4:$GQ$24,COLUMN()-COLUMN($GZ$1)+1,0))</f>
        <v>0</v>
      </c>
      <c r="HO318" s="24">
        <f>SUMPRODUCT($B318:$GQ318,INDEX(PLAN_PRODUCCION!$B$4:$GQ$24,COLUMN()-COLUMN($GZ$1)+1,0))</f>
        <v>0</v>
      </c>
      <c r="HP318" s="24">
        <f>SUMPRODUCT($B318:$GQ318,INDEX(PLAN_PRODUCCION!$B$4:$GQ$24,COLUMN()-COLUMN($GZ$1)+1,0))</f>
        <v>0</v>
      </c>
      <c r="HQ318" s="24">
        <f>SUMPRODUCT($B318:$GQ318,INDEX(PLAN_PRODUCCION!$B$4:$GQ$24,COLUMN()-COLUMN($GZ$1)+1,0))</f>
        <v>0</v>
      </c>
      <c r="HR318" s="24">
        <f>SUMPRODUCT($B318:$GQ318,INDEX(PLAN_PRODUCCION!$B$4:$GQ$24,COLUMN()-COLUMN($GZ$1)+1,0))</f>
        <v>0</v>
      </c>
      <c r="HS318" s="24">
        <f>SUMPRODUCT($B318:$GQ318,INDEX(PLAN_PRODUCCION!$B$4:$GQ$24,COLUMN()-COLUMN($GZ$1)+1,0))</f>
        <v>0</v>
      </c>
      <c r="HT318" s="24">
        <f>SUMPRODUCT($B318:$GQ318,INDEX(PLAN_PRODUCCION!$B$4:$GQ$24,COLUMN()-COLUMN($GZ$1)+1,0))</f>
        <v>0</v>
      </c>
      <c r="HU318" s="22"/>
      <c r="HV318" s="25"/>
      <c r="HW318" t="str">
        <f>DIM_BILL[[#This Row],[Tipo]]</f>
        <v>MATERIAL DE EMPAQUE</v>
      </c>
    </row>
    <row r="319" spans="1:231" x14ac:dyDescent="0.3">
      <c r="A319" s="18" t="s">
        <v>899</v>
      </c>
      <c r="CA319">
        <v>2.5456818181818185E-2</v>
      </c>
      <c r="CC319">
        <v>1.8796333333333335E-2</v>
      </c>
      <c r="CD319">
        <v>8.5000000000000006E-3</v>
      </c>
      <c r="GR319" s="18" t="s">
        <v>900</v>
      </c>
      <c r="GS319" s="18">
        <v>4</v>
      </c>
      <c r="GT319" s="18" t="s">
        <v>1804</v>
      </c>
      <c r="GU319" s="18" t="s">
        <v>1800</v>
      </c>
      <c r="GV319" s="18">
        <f>SUMIF(FACT_A1[cve_prod],DIM_BILL[[#This Row],[CODIGO]],FACT_A1[Existencia])</f>
        <v>0</v>
      </c>
      <c r="GW319" s="18">
        <f>SUMIF(FACT_A2[cve_prod],DIM_BILL[[#This Row],[CODIGO]],FACT_A2[Existencia])</f>
        <v>291.55</v>
      </c>
      <c r="GX319" s="18"/>
      <c r="GY319" s="16" t="s">
        <v>2222</v>
      </c>
      <c r="GZ319" s="26">
        <f t="shared" ref="GZ319" si="2291">GV319+GW319+GX319+GZ317-GZ318</f>
        <v>266.05</v>
      </c>
      <c r="HA319" s="26">
        <f t="shared" ref="HA319" si="2292">GZ319+HA317-HA318</f>
        <v>266.05</v>
      </c>
      <c r="HB319" s="26">
        <f t="shared" ref="HB319" si="2293">HA319+HB317-HB318</f>
        <v>266.05</v>
      </c>
      <c r="HC319" s="26">
        <f t="shared" ref="HC319" si="2294">HB319+HC317-HC318</f>
        <v>266.05</v>
      </c>
      <c r="HD319" s="26">
        <f t="shared" ref="HD319" si="2295">HC319+HD317-HD318</f>
        <v>266.05</v>
      </c>
      <c r="HE319" s="26">
        <f t="shared" ref="HE319" si="2296">HD319+HE317-HE318</f>
        <v>266.05</v>
      </c>
      <c r="HF319" s="26">
        <f t="shared" ref="HF319" si="2297">HE319+HF317-HF318</f>
        <v>266.05</v>
      </c>
      <c r="HG319" s="26">
        <f t="shared" ref="HG319" si="2298">HF319+HG317-HG318</f>
        <v>266.05</v>
      </c>
      <c r="HH319" s="26">
        <f t="shared" ref="HH319" si="2299">HG319+HH317-HH318</f>
        <v>266.05</v>
      </c>
      <c r="HI319" s="26">
        <f t="shared" ref="HI319" si="2300">HH319+HI317-HI318</f>
        <v>266.05</v>
      </c>
      <c r="HJ319" s="26">
        <f t="shared" ref="HJ319" si="2301">HI319+HJ317-HJ318</f>
        <v>266.05</v>
      </c>
      <c r="HK319" s="26">
        <f t="shared" ref="HK319" si="2302">HJ319+HK317-HK318</f>
        <v>266.05</v>
      </c>
      <c r="HL319" s="26">
        <f t="shared" ref="HL319" si="2303">HK319+HL317-HL318</f>
        <v>266.05</v>
      </c>
      <c r="HM319" s="26">
        <f t="shared" ref="HM319" si="2304">HL319+HM317-HM318</f>
        <v>266.05</v>
      </c>
      <c r="HN319" s="26">
        <f t="shared" ref="HN319" si="2305">HM319+HN317-HN318</f>
        <v>266.05</v>
      </c>
      <c r="HO319" s="26">
        <f t="shared" ref="HO319" si="2306">HN319+HO317-HO318</f>
        <v>266.05</v>
      </c>
      <c r="HP319" s="26">
        <f t="shared" ref="HP319" si="2307">HO319+HP317-HP318</f>
        <v>266.05</v>
      </c>
      <c r="HQ319" s="26">
        <f t="shared" ref="HQ319" si="2308">HP319+HQ317-HQ318</f>
        <v>266.05</v>
      </c>
      <c r="HR319" s="26">
        <f t="shared" ref="HR319" si="2309">HQ319+HR317-HR318</f>
        <v>266.05</v>
      </c>
      <c r="HS319" s="26">
        <f t="shared" ref="HS319" si="2310">HR319+HS317-HS318</f>
        <v>266.05</v>
      </c>
      <c r="HT319" s="26">
        <f t="shared" ref="HT319" si="2311">HS319+HT317-HT318</f>
        <v>266.05</v>
      </c>
      <c r="HU319" s="22">
        <f t="shared" ref="HU319" si="2312">COUNTIF(GZ319:HT319,"&lt;0")</f>
        <v>0</v>
      </c>
      <c r="HV319" s="25"/>
      <c r="HW319" t="str">
        <f>DIM_BILL[[#This Row],[Tipo]]</f>
        <v>MATERIAL DE EMPAQUE</v>
      </c>
    </row>
    <row r="320" spans="1:231" x14ac:dyDescent="0.3">
      <c r="A320" s="17" t="s">
        <v>879</v>
      </c>
      <c r="BX320">
        <v>2.5456818181818185E-2</v>
      </c>
      <c r="CD320">
        <v>8.5000000000000006E-3</v>
      </c>
      <c r="GR320" s="17" t="s">
        <v>880</v>
      </c>
      <c r="GS320" s="17">
        <v>3</v>
      </c>
      <c r="GT320" s="17" t="s">
        <v>1804</v>
      </c>
      <c r="GU320" s="17" t="s">
        <v>1800</v>
      </c>
      <c r="GV320" s="17">
        <f>SUMIF(FACT_A1[cve_prod],DIM_BILL[[#This Row],[CODIGO]],FACT_A1[Existencia])</f>
        <v>0</v>
      </c>
      <c r="GW320" s="18">
        <f>SUMIF(FACT_A2[cve_prod],DIM_BILL[[#This Row],[CODIGO]],FACT_A2[Existencia])</f>
        <v>197.9</v>
      </c>
      <c r="GX320" s="17"/>
      <c r="GY320" s="16" t="s">
        <v>2220</v>
      </c>
      <c r="GZ320" s="15">
        <f>SUMIFS(POs[saldo],POs[cve_prod],DIM_BILL[[#This Row],[CODIGO]],POs[status],$GY320,POs[f_ent],GZ$1)</f>
        <v>0</v>
      </c>
      <c r="HA320" s="15">
        <f>SUMIFS(POs[saldo],POs[cve_prod],DIM_BILL[[#This Row],[CODIGO]],POs[status],$GY320,POs[f_ent],HA$1)</f>
        <v>0</v>
      </c>
      <c r="HB320" s="15">
        <f>SUMIFS(POs[saldo],POs[cve_prod],DIM_BILL[[#This Row],[CODIGO]],POs[status],$GY320,POs[f_ent],HB$1)</f>
        <v>0</v>
      </c>
      <c r="HC320" s="15">
        <f>SUMIFS(POs[saldo],POs[cve_prod],DIM_BILL[[#This Row],[CODIGO]],POs[status],$GY320,POs[f_ent],HC$1)</f>
        <v>0</v>
      </c>
      <c r="HD320" s="15">
        <f>SUMIFS(POs[saldo],POs[cve_prod],DIM_BILL[[#This Row],[CODIGO]],POs[status],$GY320,POs[f_ent],HD$1)</f>
        <v>0</v>
      </c>
      <c r="HE320" s="15">
        <f>SUMIFS(POs[saldo],POs[cve_prod],DIM_BILL[[#This Row],[CODIGO]],POs[status],$GY320,POs[f_ent],HE$1)</f>
        <v>0</v>
      </c>
      <c r="HF320" s="15">
        <f>SUMIFS(POs[saldo],POs[cve_prod],DIM_BILL[[#This Row],[CODIGO]],POs[status],$GY320,POs[Semana],WEEKNUM(HF$1))</f>
        <v>0</v>
      </c>
      <c r="HG320" s="15">
        <f>SUMIFS(POs[saldo],POs[cve_prod],DIM_BILL[[#This Row],[CODIGO]],POs[status],$GY320,POs[Semana],WEEKNUM(HG$1))</f>
        <v>0</v>
      </c>
      <c r="HH320" s="15">
        <f>SUMIFS(POs[saldo],POs[cve_prod],DIM_BILL[[#This Row],[CODIGO]],POs[status],$GY320,POs[Semana],WEEKNUM(HH$1))</f>
        <v>0</v>
      </c>
      <c r="HI320" s="15">
        <f>SUMIFS(POs[saldo],POs[cve_prod],DIM_BILL[[#This Row],[CODIGO]],POs[status],$GY320,POs[Semana],WEEKNUM(HI$1))</f>
        <v>0</v>
      </c>
      <c r="HJ320" s="15">
        <f>SUMIFS(POs[saldo],POs[cve_prod],DIM_BILL[[#This Row],[CODIGO]],POs[status],$GY320,POs[Semana],WEEKNUM(HJ$1))</f>
        <v>0</v>
      </c>
      <c r="HK320" s="15">
        <f>SUMIFS(POs[saldo],POs[cve_prod],DIM_BILL[[#This Row],[CODIGO]],POs[status],$GY320,POs[Semana],WEEKNUM(HK$1))</f>
        <v>0</v>
      </c>
      <c r="HL320" s="15">
        <f>SUMIFS(POs[saldo],POs[cve_prod],DIM_BILL[[#This Row],[CODIGO]],POs[status],$GY320,POs[Semana],WEEKNUM(HL$1))</f>
        <v>0</v>
      </c>
      <c r="HM320" s="15">
        <f>SUMIFS(POs[saldo],POs[cve_prod],DIM_BILL[[#This Row],[CODIGO]],POs[status],$GY320,POs[Semana],WEEKNUM(HM$1))</f>
        <v>0</v>
      </c>
      <c r="HN320" s="15">
        <f>SUMIFS(POs[saldo],POs[cve_prod],DIM_BILL[[#This Row],[CODIGO]],POs[status],$GY320,POs[Semana],WEEKNUM(HN$1))</f>
        <v>0</v>
      </c>
      <c r="HO320" s="15">
        <f>SUMIFS(POs[saldo],POs[cve_prod],DIM_BILL[[#This Row],[CODIGO]],POs[status],$GY320,POs[Semana],WEEKNUM(HO$1))</f>
        <v>0</v>
      </c>
      <c r="HP320" s="15">
        <f>SUMIFS(POs[saldo],POs[cve_prod],DIM_BILL[[#This Row],[CODIGO]],POs[status],$GY320,POs[Semana],WEEKNUM(HP$1))</f>
        <v>0</v>
      </c>
      <c r="HQ320" s="15">
        <f>SUMIFS(POs[saldo],POs[cve_prod],DIM_BILL[[#This Row],[CODIGO]],POs[status],$GY320,POs[Semana],WEEKNUM(HQ$1))</f>
        <v>0</v>
      </c>
      <c r="HR320" s="15">
        <f>SUMIFS(POs[saldo],POs[cve_prod],DIM_BILL[[#This Row],[CODIGO]],POs[status],$GY320,POs[Semana],WEEKNUM(HR$1))</f>
        <v>0</v>
      </c>
      <c r="HS320" s="15">
        <f>SUMIFS(POs[saldo],POs[cve_prod],DIM_BILL[[#This Row],[CODIGO]],POs[status],$GY320,POs[Semana],WEEKNUM(HS$1))</f>
        <v>0</v>
      </c>
      <c r="HT320" s="15">
        <f>SUMIFS(POs[saldo],POs[cve_prod],DIM_BILL[[#This Row],[CODIGO]],POs[status],$GY320,POs[Semana],WEEKNUM(HT$1))</f>
        <v>0</v>
      </c>
      <c r="HU320" s="22"/>
      <c r="HV320" s="25"/>
      <c r="HW320" t="str">
        <f>DIM_BILL[[#This Row],[Tipo]]</f>
        <v>MATERIAL DE EMPAQUE</v>
      </c>
    </row>
    <row r="321" spans="1:231" x14ac:dyDescent="0.3">
      <c r="A321" s="17" t="s">
        <v>879</v>
      </c>
      <c r="BX321">
        <v>2.5456818181818185E-2</v>
      </c>
      <c r="CD321">
        <v>8.5000000000000006E-3</v>
      </c>
      <c r="GR321" s="17" t="s">
        <v>880</v>
      </c>
      <c r="GS321" s="17">
        <v>3</v>
      </c>
      <c r="GT321" s="17" t="s">
        <v>1804</v>
      </c>
      <c r="GU321" s="17" t="s">
        <v>1800</v>
      </c>
      <c r="GV321" s="17">
        <f>SUMIF(FACT_A1[cve_prod],DIM_BILL[[#This Row],[CODIGO]],FACT_A1[Existencia])</f>
        <v>0</v>
      </c>
      <c r="GW321" s="18">
        <f>SUMIF(FACT_A2[cve_prod],DIM_BILL[[#This Row],[CODIGO]],FACT_A2[Existencia])</f>
        <v>197.9</v>
      </c>
      <c r="GX321" s="17"/>
      <c r="GY321" s="16" t="s">
        <v>2221</v>
      </c>
      <c r="GZ321" s="24">
        <f>SUMPRODUCT($B321:$GQ321,INDEX(PLAN_PRODUCCION!$B$4:$GQ$24,COLUMN()-COLUMN($GZ$1)+1,0))</f>
        <v>25.500000000000004</v>
      </c>
      <c r="HA321" s="24">
        <f>SUMPRODUCT($B321:$GQ321,INDEX(PLAN_PRODUCCION!$B$4:$GQ$24,COLUMN()-COLUMN($GZ$1)+1,0))</f>
        <v>0</v>
      </c>
      <c r="HB321" s="24">
        <f>SUMPRODUCT($B321:$GQ321,INDEX(PLAN_PRODUCCION!$B$4:$GQ$24,COLUMN()-COLUMN($GZ$1)+1,0))</f>
        <v>0</v>
      </c>
      <c r="HC321" s="24">
        <f>SUMPRODUCT($B321:$GQ321,INDEX(PLAN_PRODUCCION!$B$4:$GQ$24,COLUMN()-COLUMN($GZ$1)+1,0))</f>
        <v>0</v>
      </c>
      <c r="HD321" s="24">
        <f>SUMPRODUCT($B321:$GQ321,INDEX(PLAN_PRODUCCION!$B$4:$GQ$24,COLUMN()-COLUMN($GZ$1)+1,0))</f>
        <v>0</v>
      </c>
      <c r="HE321" s="24">
        <f>SUMPRODUCT($B321:$GQ321,INDEX(PLAN_PRODUCCION!$B$4:$GQ$24,COLUMN()-COLUMN($GZ$1)+1,0))</f>
        <v>0</v>
      </c>
      <c r="HF321" s="24">
        <f>SUMPRODUCT($B321:$GQ321,INDEX(PLAN_PRODUCCION!$B$4:$GQ$24,COLUMN()-COLUMN($GZ$1)+1,0))</f>
        <v>0</v>
      </c>
      <c r="HG321" s="24">
        <f>SUMPRODUCT($B321:$GQ321,INDEX(PLAN_PRODUCCION!$B$4:$GQ$24,COLUMN()-COLUMN($GZ$1)+1,0))</f>
        <v>0</v>
      </c>
      <c r="HH321" s="24">
        <f>SUMPRODUCT($B321:$GQ321,INDEX(PLAN_PRODUCCION!$B$4:$GQ$24,COLUMN()-COLUMN($GZ$1)+1,0))</f>
        <v>0</v>
      </c>
      <c r="HI321" s="24">
        <f>SUMPRODUCT($B321:$GQ321,INDEX(PLAN_PRODUCCION!$B$4:$GQ$24,COLUMN()-COLUMN($GZ$1)+1,0))</f>
        <v>0</v>
      </c>
      <c r="HJ321" s="24">
        <f>SUMPRODUCT($B321:$GQ321,INDEX(PLAN_PRODUCCION!$B$4:$GQ$24,COLUMN()-COLUMN($GZ$1)+1,0))</f>
        <v>0</v>
      </c>
      <c r="HK321" s="24">
        <f>SUMPRODUCT($B321:$GQ321,INDEX(PLAN_PRODUCCION!$B$4:$GQ$24,COLUMN()-COLUMN($GZ$1)+1,0))</f>
        <v>0</v>
      </c>
      <c r="HL321" s="24">
        <f>SUMPRODUCT($B321:$GQ321,INDEX(PLAN_PRODUCCION!$B$4:$GQ$24,COLUMN()-COLUMN($GZ$1)+1,0))</f>
        <v>0</v>
      </c>
      <c r="HM321" s="24">
        <f>SUMPRODUCT($B321:$GQ321,INDEX(PLAN_PRODUCCION!$B$4:$GQ$24,COLUMN()-COLUMN($GZ$1)+1,0))</f>
        <v>0</v>
      </c>
      <c r="HN321" s="24">
        <f>SUMPRODUCT($B321:$GQ321,INDEX(PLAN_PRODUCCION!$B$4:$GQ$24,COLUMN()-COLUMN($GZ$1)+1,0))</f>
        <v>0</v>
      </c>
      <c r="HO321" s="24">
        <f>SUMPRODUCT($B321:$GQ321,INDEX(PLAN_PRODUCCION!$B$4:$GQ$24,COLUMN()-COLUMN($GZ$1)+1,0))</f>
        <v>0</v>
      </c>
      <c r="HP321" s="24">
        <f>SUMPRODUCT($B321:$GQ321,INDEX(PLAN_PRODUCCION!$B$4:$GQ$24,COLUMN()-COLUMN($GZ$1)+1,0))</f>
        <v>0</v>
      </c>
      <c r="HQ321" s="24">
        <f>SUMPRODUCT($B321:$GQ321,INDEX(PLAN_PRODUCCION!$B$4:$GQ$24,COLUMN()-COLUMN($GZ$1)+1,0))</f>
        <v>0</v>
      </c>
      <c r="HR321" s="24">
        <f>SUMPRODUCT($B321:$GQ321,INDEX(PLAN_PRODUCCION!$B$4:$GQ$24,COLUMN()-COLUMN($GZ$1)+1,0))</f>
        <v>0</v>
      </c>
      <c r="HS321" s="24">
        <f>SUMPRODUCT($B321:$GQ321,INDEX(PLAN_PRODUCCION!$B$4:$GQ$24,COLUMN()-COLUMN($GZ$1)+1,0))</f>
        <v>0</v>
      </c>
      <c r="HT321" s="24">
        <f>SUMPRODUCT($B321:$GQ321,INDEX(PLAN_PRODUCCION!$B$4:$GQ$24,COLUMN()-COLUMN($GZ$1)+1,0))</f>
        <v>0</v>
      </c>
      <c r="HU321" s="22"/>
      <c r="HV321" s="25"/>
      <c r="HW321" t="str">
        <f>DIM_BILL[[#This Row],[Tipo]]</f>
        <v>MATERIAL DE EMPAQUE</v>
      </c>
    </row>
    <row r="322" spans="1:231" x14ac:dyDescent="0.3">
      <c r="A322" s="18" t="s">
        <v>879</v>
      </c>
      <c r="BX322">
        <v>2.5456818181818185E-2</v>
      </c>
      <c r="CD322">
        <v>8.5000000000000006E-3</v>
      </c>
      <c r="GR322" s="18" t="s">
        <v>880</v>
      </c>
      <c r="GS322" s="18">
        <v>3</v>
      </c>
      <c r="GT322" s="18" t="s">
        <v>1804</v>
      </c>
      <c r="GU322" s="18" t="s">
        <v>1800</v>
      </c>
      <c r="GV322" s="18">
        <f>SUMIF(FACT_A1[cve_prod],DIM_BILL[[#This Row],[CODIGO]],FACT_A1[Existencia])</f>
        <v>0</v>
      </c>
      <c r="GW322" s="18">
        <f>SUMIF(FACT_A2[cve_prod],DIM_BILL[[#This Row],[CODIGO]],FACT_A2[Existencia])</f>
        <v>197.9</v>
      </c>
      <c r="GX322" s="18"/>
      <c r="GY322" s="16" t="s">
        <v>2222</v>
      </c>
      <c r="GZ322" s="26">
        <f t="shared" ref="GZ322" si="2313">GV322+GW322+GX322+GZ320-GZ321</f>
        <v>172.4</v>
      </c>
      <c r="HA322" s="26">
        <f t="shared" ref="HA322" si="2314">GZ322+HA320-HA321</f>
        <v>172.4</v>
      </c>
      <c r="HB322" s="26">
        <f t="shared" ref="HB322" si="2315">HA322+HB320-HB321</f>
        <v>172.4</v>
      </c>
      <c r="HC322" s="26">
        <f t="shared" ref="HC322" si="2316">HB322+HC320-HC321</f>
        <v>172.4</v>
      </c>
      <c r="HD322" s="26">
        <f t="shared" ref="HD322" si="2317">HC322+HD320-HD321</f>
        <v>172.4</v>
      </c>
      <c r="HE322" s="26">
        <f t="shared" ref="HE322" si="2318">HD322+HE320-HE321</f>
        <v>172.4</v>
      </c>
      <c r="HF322" s="26">
        <f t="shared" ref="HF322" si="2319">HE322+HF320-HF321</f>
        <v>172.4</v>
      </c>
      <c r="HG322" s="26">
        <f t="shared" ref="HG322" si="2320">HF322+HG320-HG321</f>
        <v>172.4</v>
      </c>
      <c r="HH322" s="26">
        <f t="shared" ref="HH322" si="2321">HG322+HH320-HH321</f>
        <v>172.4</v>
      </c>
      <c r="HI322" s="26">
        <f t="shared" ref="HI322" si="2322">HH322+HI320-HI321</f>
        <v>172.4</v>
      </c>
      <c r="HJ322" s="26">
        <f t="shared" ref="HJ322" si="2323">HI322+HJ320-HJ321</f>
        <v>172.4</v>
      </c>
      <c r="HK322" s="26">
        <f t="shared" ref="HK322" si="2324">HJ322+HK320-HK321</f>
        <v>172.4</v>
      </c>
      <c r="HL322" s="26">
        <f t="shared" ref="HL322" si="2325">HK322+HL320-HL321</f>
        <v>172.4</v>
      </c>
      <c r="HM322" s="26">
        <f t="shared" ref="HM322" si="2326">HL322+HM320-HM321</f>
        <v>172.4</v>
      </c>
      <c r="HN322" s="26">
        <f t="shared" ref="HN322" si="2327">HM322+HN320-HN321</f>
        <v>172.4</v>
      </c>
      <c r="HO322" s="26">
        <f t="shared" ref="HO322" si="2328">HN322+HO320-HO321</f>
        <v>172.4</v>
      </c>
      <c r="HP322" s="26">
        <f t="shared" ref="HP322" si="2329">HO322+HP320-HP321</f>
        <v>172.4</v>
      </c>
      <c r="HQ322" s="26">
        <f t="shared" ref="HQ322" si="2330">HP322+HQ320-HQ321</f>
        <v>172.4</v>
      </c>
      <c r="HR322" s="26">
        <f t="shared" ref="HR322" si="2331">HQ322+HR320-HR321</f>
        <v>172.4</v>
      </c>
      <c r="HS322" s="26">
        <f t="shared" ref="HS322" si="2332">HR322+HS320-HS321</f>
        <v>172.4</v>
      </c>
      <c r="HT322" s="26">
        <f t="shared" ref="HT322" si="2333">HS322+HT320-HT321</f>
        <v>172.4</v>
      </c>
      <c r="HU322" s="22">
        <f t="shared" ref="HU322" si="2334">COUNTIF(GZ322:HT322,"&lt;0")</f>
        <v>0</v>
      </c>
      <c r="HV322" s="25"/>
      <c r="HW322" t="str">
        <f>DIM_BILL[[#This Row],[Tipo]]</f>
        <v>MATERIAL DE EMPAQUE</v>
      </c>
    </row>
    <row r="323" spans="1:231" x14ac:dyDescent="0.3">
      <c r="A323" s="17" t="s">
        <v>969</v>
      </c>
      <c r="CL323">
        <v>1.0305263157894737</v>
      </c>
      <c r="GR323" s="17" t="s">
        <v>970</v>
      </c>
      <c r="GS323" s="17">
        <v>4</v>
      </c>
      <c r="GT323" s="17" t="s">
        <v>1811</v>
      </c>
      <c r="GU323" s="17" t="s">
        <v>1800</v>
      </c>
      <c r="GV323" s="17">
        <f>SUMIF(FACT_A1[cve_prod],DIM_BILL[[#This Row],[CODIGO]],FACT_A1[Existencia])</f>
        <v>0</v>
      </c>
      <c r="GW323" s="18">
        <f>SUMIF(FACT_A2[cve_prod],DIM_BILL[[#This Row],[CODIGO]],FACT_A2[Existencia])</f>
        <v>1600</v>
      </c>
      <c r="GX323" s="17"/>
      <c r="GY323" s="16" t="s">
        <v>2220</v>
      </c>
      <c r="GZ323" s="15">
        <f>SUMIFS(POs[saldo],POs[cve_prod],DIM_BILL[[#This Row],[CODIGO]],POs[status],$GY323,POs[f_ent],GZ$1)</f>
        <v>0</v>
      </c>
      <c r="HA323" s="15">
        <f>SUMIFS(POs[saldo],POs[cve_prod],DIM_BILL[[#This Row],[CODIGO]],POs[status],$GY323,POs[f_ent],HA$1)</f>
        <v>0</v>
      </c>
      <c r="HB323" s="15">
        <f>SUMIFS(POs[saldo],POs[cve_prod],DIM_BILL[[#This Row],[CODIGO]],POs[status],$GY323,POs[f_ent],HB$1)</f>
        <v>0</v>
      </c>
      <c r="HC323" s="15">
        <f>SUMIFS(POs[saldo],POs[cve_prod],DIM_BILL[[#This Row],[CODIGO]],POs[status],$GY323,POs[f_ent],HC$1)</f>
        <v>0</v>
      </c>
      <c r="HD323" s="15">
        <f>SUMIFS(POs[saldo],POs[cve_prod],DIM_BILL[[#This Row],[CODIGO]],POs[status],$GY323,POs[f_ent],HD$1)</f>
        <v>0</v>
      </c>
      <c r="HE323" s="15">
        <f>SUMIFS(POs[saldo],POs[cve_prod],DIM_BILL[[#This Row],[CODIGO]],POs[status],$GY323,POs[f_ent],HE$1)</f>
        <v>0</v>
      </c>
      <c r="HF323" s="15">
        <f>SUMIFS(POs[saldo],POs[cve_prod],DIM_BILL[[#This Row],[CODIGO]],POs[status],$GY323,POs[Semana],WEEKNUM(HF$1))</f>
        <v>0</v>
      </c>
      <c r="HG323" s="15">
        <f>SUMIFS(POs[saldo],POs[cve_prod],DIM_BILL[[#This Row],[CODIGO]],POs[status],$GY323,POs[Semana],WEEKNUM(HG$1))</f>
        <v>0</v>
      </c>
      <c r="HH323" s="15">
        <f>SUMIFS(POs[saldo],POs[cve_prod],DIM_BILL[[#This Row],[CODIGO]],POs[status],$GY323,POs[Semana],WEEKNUM(HH$1))</f>
        <v>0</v>
      </c>
      <c r="HI323" s="15">
        <f>SUMIFS(POs[saldo],POs[cve_prod],DIM_BILL[[#This Row],[CODIGO]],POs[status],$GY323,POs[Semana],WEEKNUM(HI$1))</f>
        <v>0</v>
      </c>
      <c r="HJ323" s="15">
        <f>SUMIFS(POs[saldo],POs[cve_prod],DIM_BILL[[#This Row],[CODIGO]],POs[status],$GY323,POs[Semana],WEEKNUM(HJ$1))</f>
        <v>0</v>
      </c>
      <c r="HK323" s="15">
        <f>SUMIFS(POs[saldo],POs[cve_prod],DIM_BILL[[#This Row],[CODIGO]],POs[status],$GY323,POs[Semana],WEEKNUM(HK$1))</f>
        <v>0</v>
      </c>
      <c r="HL323" s="15">
        <f>SUMIFS(POs[saldo],POs[cve_prod],DIM_BILL[[#This Row],[CODIGO]],POs[status],$GY323,POs[Semana],WEEKNUM(HL$1))</f>
        <v>0</v>
      </c>
      <c r="HM323" s="15">
        <f>SUMIFS(POs[saldo],POs[cve_prod],DIM_BILL[[#This Row],[CODIGO]],POs[status],$GY323,POs[Semana],WEEKNUM(HM$1))</f>
        <v>0</v>
      </c>
      <c r="HN323" s="15">
        <f>SUMIFS(POs[saldo],POs[cve_prod],DIM_BILL[[#This Row],[CODIGO]],POs[status],$GY323,POs[Semana],WEEKNUM(HN$1))</f>
        <v>0</v>
      </c>
      <c r="HO323" s="15">
        <f>SUMIFS(POs[saldo],POs[cve_prod],DIM_BILL[[#This Row],[CODIGO]],POs[status],$GY323,POs[Semana],WEEKNUM(HO$1))</f>
        <v>0</v>
      </c>
      <c r="HP323" s="15">
        <f>SUMIFS(POs[saldo],POs[cve_prod],DIM_BILL[[#This Row],[CODIGO]],POs[status],$GY323,POs[Semana],WEEKNUM(HP$1))</f>
        <v>0</v>
      </c>
      <c r="HQ323" s="15">
        <f>SUMIFS(POs[saldo],POs[cve_prod],DIM_BILL[[#This Row],[CODIGO]],POs[status],$GY323,POs[Semana],WEEKNUM(HQ$1))</f>
        <v>0</v>
      </c>
      <c r="HR323" s="15">
        <f>SUMIFS(POs[saldo],POs[cve_prod],DIM_BILL[[#This Row],[CODIGO]],POs[status],$GY323,POs[Semana],WEEKNUM(HR$1))</f>
        <v>0</v>
      </c>
      <c r="HS323" s="15">
        <f>SUMIFS(POs[saldo],POs[cve_prod],DIM_BILL[[#This Row],[CODIGO]],POs[status],$GY323,POs[Semana],WEEKNUM(HS$1))</f>
        <v>0</v>
      </c>
      <c r="HT323" s="15">
        <f>SUMIFS(POs[saldo],POs[cve_prod],DIM_BILL[[#This Row],[CODIGO]],POs[status],$GY323,POs[Semana],WEEKNUM(HT$1))</f>
        <v>0</v>
      </c>
      <c r="HU323" s="22"/>
      <c r="HV323" s="25"/>
      <c r="HW323" t="str">
        <f>DIM_BILL[[#This Row],[Tipo]]</f>
        <v>MATERIAL DE EMPAQUE</v>
      </c>
    </row>
    <row r="324" spans="1:231" x14ac:dyDescent="0.3">
      <c r="A324" s="17" t="s">
        <v>969</v>
      </c>
      <c r="CL324">
        <v>1.0305263157894737</v>
      </c>
      <c r="GR324" s="17" t="s">
        <v>970</v>
      </c>
      <c r="GS324" s="17">
        <v>4</v>
      </c>
      <c r="GT324" s="17" t="s">
        <v>1811</v>
      </c>
      <c r="GU324" s="17" t="s">
        <v>1800</v>
      </c>
      <c r="GV324" s="17">
        <f>SUMIF(FACT_A1[cve_prod],DIM_BILL[[#This Row],[CODIGO]],FACT_A1[Existencia])</f>
        <v>0</v>
      </c>
      <c r="GW324" s="18">
        <f>SUMIF(FACT_A2[cve_prod],DIM_BILL[[#This Row],[CODIGO]],FACT_A2[Existencia])</f>
        <v>1600</v>
      </c>
      <c r="GX324" s="17"/>
      <c r="GY324" s="16" t="s">
        <v>2221</v>
      </c>
      <c r="GZ324" s="24">
        <f>SUMPRODUCT($B324:$GQ324,INDEX(PLAN_PRODUCCION!$B$4:$GQ$24,COLUMN()-COLUMN($GZ$1)+1,0))</f>
        <v>0</v>
      </c>
      <c r="HA324" s="24">
        <f>SUMPRODUCT($B324:$GQ324,INDEX(PLAN_PRODUCCION!$B$4:$GQ$24,COLUMN()-COLUMN($GZ$1)+1,0))</f>
        <v>0</v>
      </c>
      <c r="HB324" s="24">
        <f>SUMPRODUCT($B324:$GQ324,INDEX(PLAN_PRODUCCION!$B$4:$GQ$24,COLUMN()-COLUMN($GZ$1)+1,0))</f>
        <v>0</v>
      </c>
      <c r="HC324" s="24">
        <f>SUMPRODUCT($B324:$GQ324,INDEX(PLAN_PRODUCCION!$B$4:$GQ$24,COLUMN()-COLUMN($GZ$1)+1,0))</f>
        <v>0</v>
      </c>
      <c r="HD324" s="24">
        <f>SUMPRODUCT($B324:$GQ324,INDEX(PLAN_PRODUCCION!$B$4:$GQ$24,COLUMN()-COLUMN($GZ$1)+1,0))</f>
        <v>0</v>
      </c>
      <c r="HE324" s="24">
        <f>SUMPRODUCT($B324:$GQ324,INDEX(PLAN_PRODUCCION!$B$4:$GQ$24,COLUMN()-COLUMN($GZ$1)+1,0))</f>
        <v>0</v>
      </c>
      <c r="HF324" s="24">
        <f>SUMPRODUCT($B324:$GQ324,INDEX(PLAN_PRODUCCION!$B$4:$GQ$24,COLUMN()-COLUMN($GZ$1)+1,0))</f>
        <v>0</v>
      </c>
      <c r="HG324" s="24">
        <f>SUMPRODUCT($B324:$GQ324,INDEX(PLAN_PRODUCCION!$B$4:$GQ$24,COLUMN()-COLUMN($GZ$1)+1,0))</f>
        <v>0</v>
      </c>
      <c r="HH324" s="24">
        <f>SUMPRODUCT($B324:$GQ324,INDEX(PLAN_PRODUCCION!$B$4:$GQ$24,COLUMN()-COLUMN($GZ$1)+1,0))</f>
        <v>0</v>
      </c>
      <c r="HI324" s="24">
        <f>SUMPRODUCT($B324:$GQ324,INDEX(PLAN_PRODUCCION!$B$4:$GQ$24,COLUMN()-COLUMN($GZ$1)+1,0))</f>
        <v>0</v>
      </c>
      <c r="HJ324" s="24">
        <f>SUMPRODUCT($B324:$GQ324,INDEX(PLAN_PRODUCCION!$B$4:$GQ$24,COLUMN()-COLUMN($GZ$1)+1,0))</f>
        <v>0</v>
      </c>
      <c r="HK324" s="24">
        <f>SUMPRODUCT($B324:$GQ324,INDEX(PLAN_PRODUCCION!$B$4:$GQ$24,COLUMN()-COLUMN($GZ$1)+1,0))</f>
        <v>0</v>
      </c>
      <c r="HL324" s="24">
        <f>SUMPRODUCT($B324:$GQ324,INDEX(PLAN_PRODUCCION!$B$4:$GQ$24,COLUMN()-COLUMN($GZ$1)+1,0))</f>
        <v>0</v>
      </c>
      <c r="HM324" s="24">
        <f>SUMPRODUCT($B324:$GQ324,INDEX(PLAN_PRODUCCION!$B$4:$GQ$24,COLUMN()-COLUMN($GZ$1)+1,0))</f>
        <v>0</v>
      </c>
      <c r="HN324" s="24">
        <f>SUMPRODUCT($B324:$GQ324,INDEX(PLAN_PRODUCCION!$B$4:$GQ$24,COLUMN()-COLUMN($GZ$1)+1,0))</f>
        <v>0</v>
      </c>
      <c r="HO324" s="24">
        <f>SUMPRODUCT($B324:$GQ324,INDEX(PLAN_PRODUCCION!$B$4:$GQ$24,COLUMN()-COLUMN($GZ$1)+1,0))</f>
        <v>0</v>
      </c>
      <c r="HP324" s="24">
        <f>SUMPRODUCT($B324:$GQ324,INDEX(PLAN_PRODUCCION!$B$4:$GQ$24,COLUMN()-COLUMN($GZ$1)+1,0))</f>
        <v>0</v>
      </c>
      <c r="HQ324" s="24">
        <f>SUMPRODUCT($B324:$GQ324,INDEX(PLAN_PRODUCCION!$B$4:$GQ$24,COLUMN()-COLUMN($GZ$1)+1,0))</f>
        <v>0</v>
      </c>
      <c r="HR324" s="24">
        <f>SUMPRODUCT($B324:$GQ324,INDEX(PLAN_PRODUCCION!$B$4:$GQ$24,COLUMN()-COLUMN($GZ$1)+1,0))</f>
        <v>0</v>
      </c>
      <c r="HS324" s="24">
        <f>SUMPRODUCT($B324:$GQ324,INDEX(PLAN_PRODUCCION!$B$4:$GQ$24,COLUMN()-COLUMN($GZ$1)+1,0))</f>
        <v>0</v>
      </c>
      <c r="HT324" s="24">
        <f>SUMPRODUCT($B324:$GQ324,INDEX(PLAN_PRODUCCION!$B$4:$GQ$24,COLUMN()-COLUMN($GZ$1)+1,0))</f>
        <v>0</v>
      </c>
      <c r="HU324" s="22"/>
      <c r="HV324" s="25"/>
      <c r="HW324" t="str">
        <f>DIM_BILL[[#This Row],[Tipo]]</f>
        <v>MATERIAL DE EMPAQUE</v>
      </c>
    </row>
    <row r="325" spans="1:231" x14ac:dyDescent="0.3">
      <c r="A325" s="18" t="s">
        <v>969</v>
      </c>
      <c r="CL325">
        <v>1.0305263157894737</v>
      </c>
      <c r="GR325" s="18" t="s">
        <v>970</v>
      </c>
      <c r="GS325" s="18">
        <v>4</v>
      </c>
      <c r="GT325" s="18" t="s">
        <v>1811</v>
      </c>
      <c r="GU325" s="18" t="s">
        <v>1800</v>
      </c>
      <c r="GV325" s="18">
        <f>SUMIF(FACT_A1[cve_prod],DIM_BILL[[#This Row],[CODIGO]],FACT_A1[Existencia])</f>
        <v>0</v>
      </c>
      <c r="GW325" s="18">
        <f>SUMIF(FACT_A2[cve_prod],DIM_BILL[[#This Row],[CODIGO]],FACT_A2[Existencia])</f>
        <v>1600</v>
      </c>
      <c r="GX325" s="18"/>
      <c r="GY325" s="16" t="s">
        <v>2222</v>
      </c>
      <c r="GZ325" s="26">
        <f t="shared" ref="GZ325" si="2335">GV325+GW325+GX325+GZ323-GZ324</f>
        <v>1600</v>
      </c>
      <c r="HA325" s="26">
        <f t="shared" ref="HA325" si="2336">GZ325+HA323-HA324</f>
        <v>1600</v>
      </c>
      <c r="HB325" s="26">
        <f t="shared" ref="HB325" si="2337">HA325+HB323-HB324</f>
        <v>1600</v>
      </c>
      <c r="HC325" s="26">
        <f t="shared" ref="HC325" si="2338">HB325+HC323-HC324</f>
        <v>1600</v>
      </c>
      <c r="HD325" s="26">
        <f t="shared" ref="HD325" si="2339">HC325+HD323-HD324</f>
        <v>1600</v>
      </c>
      <c r="HE325" s="26">
        <f t="shared" ref="HE325" si="2340">HD325+HE323-HE324</f>
        <v>1600</v>
      </c>
      <c r="HF325" s="26">
        <f t="shared" ref="HF325" si="2341">HE325+HF323-HF324</f>
        <v>1600</v>
      </c>
      <c r="HG325" s="26">
        <f t="shared" ref="HG325" si="2342">HF325+HG323-HG324</f>
        <v>1600</v>
      </c>
      <c r="HH325" s="26">
        <f t="shared" ref="HH325" si="2343">HG325+HH323-HH324</f>
        <v>1600</v>
      </c>
      <c r="HI325" s="26">
        <f t="shared" ref="HI325" si="2344">HH325+HI323-HI324</f>
        <v>1600</v>
      </c>
      <c r="HJ325" s="26">
        <f t="shared" ref="HJ325" si="2345">HI325+HJ323-HJ324</f>
        <v>1600</v>
      </c>
      <c r="HK325" s="26">
        <f t="shared" ref="HK325" si="2346">HJ325+HK323-HK324</f>
        <v>1600</v>
      </c>
      <c r="HL325" s="26">
        <f t="shared" ref="HL325" si="2347">HK325+HL323-HL324</f>
        <v>1600</v>
      </c>
      <c r="HM325" s="26">
        <f t="shared" ref="HM325" si="2348">HL325+HM323-HM324</f>
        <v>1600</v>
      </c>
      <c r="HN325" s="26">
        <f t="shared" ref="HN325" si="2349">HM325+HN323-HN324</f>
        <v>1600</v>
      </c>
      <c r="HO325" s="26">
        <f t="shared" ref="HO325" si="2350">HN325+HO323-HO324</f>
        <v>1600</v>
      </c>
      <c r="HP325" s="26">
        <f t="shared" ref="HP325" si="2351">HO325+HP323-HP324</f>
        <v>1600</v>
      </c>
      <c r="HQ325" s="26">
        <f t="shared" ref="HQ325" si="2352">HP325+HQ323-HQ324</f>
        <v>1600</v>
      </c>
      <c r="HR325" s="26">
        <f t="shared" ref="HR325" si="2353">HQ325+HR323-HR324</f>
        <v>1600</v>
      </c>
      <c r="HS325" s="26">
        <f t="shared" ref="HS325" si="2354">HR325+HS323-HS324</f>
        <v>1600</v>
      </c>
      <c r="HT325" s="26">
        <f t="shared" ref="HT325" si="2355">HS325+HT323-HT324</f>
        <v>1600</v>
      </c>
      <c r="HU325" s="22">
        <f t="shared" ref="HU325" si="2356">COUNTIF(GZ325:HT325,"&lt;0")</f>
        <v>0</v>
      </c>
      <c r="HV325" s="25"/>
      <c r="HW325" t="str">
        <f>DIM_BILL[[#This Row],[Tipo]]</f>
        <v>MATERIAL DE EMPAQUE</v>
      </c>
    </row>
    <row r="326" spans="1:231" x14ac:dyDescent="0.3">
      <c r="A326" s="17" t="s">
        <v>769</v>
      </c>
      <c r="BS326">
        <v>1.0305263157894737</v>
      </c>
      <c r="GR326" s="17" t="s">
        <v>770</v>
      </c>
      <c r="GS326" s="17">
        <v>4</v>
      </c>
      <c r="GT326" s="17" t="s">
        <v>1811</v>
      </c>
      <c r="GU326" s="17" t="s">
        <v>1800</v>
      </c>
      <c r="GV326" s="17">
        <f>SUMIF(FACT_A1[cve_prod],DIM_BILL[[#This Row],[CODIGO]],FACT_A1[Existencia])</f>
        <v>0</v>
      </c>
      <c r="GW326" s="18">
        <f>SUMIF(FACT_A2[cve_prod],DIM_BILL[[#This Row],[CODIGO]],FACT_A2[Existencia])</f>
        <v>1600</v>
      </c>
      <c r="GX326" s="17"/>
      <c r="GY326" s="16" t="s">
        <v>2220</v>
      </c>
      <c r="GZ326" s="15">
        <f>SUMIFS(POs[saldo],POs[cve_prod],DIM_BILL[[#This Row],[CODIGO]],POs[status],$GY326,POs[f_ent],GZ$1)</f>
        <v>0</v>
      </c>
      <c r="HA326" s="15">
        <f>SUMIFS(POs[saldo],POs[cve_prod],DIM_BILL[[#This Row],[CODIGO]],POs[status],$GY326,POs[f_ent],HA$1)</f>
        <v>0</v>
      </c>
      <c r="HB326" s="15">
        <f>SUMIFS(POs[saldo],POs[cve_prod],DIM_BILL[[#This Row],[CODIGO]],POs[status],$GY326,POs[f_ent],HB$1)</f>
        <v>0</v>
      </c>
      <c r="HC326" s="15">
        <f>SUMIFS(POs[saldo],POs[cve_prod],DIM_BILL[[#This Row],[CODIGO]],POs[status],$GY326,POs[f_ent],HC$1)</f>
        <v>0</v>
      </c>
      <c r="HD326" s="15">
        <f>SUMIFS(POs[saldo],POs[cve_prod],DIM_BILL[[#This Row],[CODIGO]],POs[status],$GY326,POs[f_ent],HD$1)</f>
        <v>0</v>
      </c>
      <c r="HE326" s="15">
        <f>SUMIFS(POs[saldo],POs[cve_prod],DIM_BILL[[#This Row],[CODIGO]],POs[status],$GY326,POs[f_ent],HE$1)</f>
        <v>0</v>
      </c>
      <c r="HF326" s="15">
        <f>SUMIFS(POs[saldo],POs[cve_prod],DIM_BILL[[#This Row],[CODIGO]],POs[status],$GY326,POs[Semana],WEEKNUM(HF$1))</f>
        <v>0</v>
      </c>
      <c r="HG326" s="15">
        <f>SUMIFS(POs[saldo],POs[cve_prod],DIM_BILL[[#This Row],[CODIGO]],POs[status],$GY326,POs[Semana],WEEKNUM(HG$1))</f>
        <v>0</v>
      </c>
      <c r="HH326" s="15">
        <f>SUMIFS(POs[saldo],POs[cve_prod],DIM_BILL[[#This Row],[CODIGO]],POs[status],$GY326,POs[Semana],WEEKNUM(HH$1))</f>
        <v>0</v>
      </c>
      <c r="HI326" s="15">
        <f>SUMIFS(POs[saldo],POs[cve_prod],DIM_BILL[[#This Row],[CODIGO]],POs[status],$GY326,POs[Semana],WEEKNUM(HI$1))</f>
        <v>0</v>
      </c>
      <c r="HJ326" s="15">
        <f>SUMIFS(POs[saldo],POs[cve_prod],DIM_BILL[[#This Row],[CODIGO]],POs[status],$GY326,POs[Semana],WEEKNUM(HJ$1))</f>
        <v>0</v>
      </c>
      <c r="HK326" s="15">
        <f>SUMIFS(POs[saldo],POs[cve_prod],DIM_BILL[[#This Row],[CODIGO]],POs[status],$GY326,POs[Semana],WEEKNUM(HK$1))</f>
        <v>0</v>
      </c>
      <c r="HL326" s="15">
        <f>SUMIFS(POs[saldo],POs[cve_prod],DIM_BILL[[#This Row],[CODIGO]],POs[status],$GY326,POs[Semana],WEEKNUM(HL$1))</f>
        <v>0</v>
      </c>
      <c r="HM326" s="15">
        <f>SUMIFS(POs[saldo],POs[cve_prod],DIM_BILL[[#This Row],[CODIGO]],POs[status],$GY326,POs[Semana],WEEKNUM(HM$1))</f>
        <v>0</v>
      </c>
      <c r="HN326" s="15">
        <f>SUMIFS(POs[saldo],POs[cve_prod],DIM_BILL[[#This Row],[CODIGO]],POs[status],$GY326,POs[Semana],WEEKNUM(HN$1))</f>
        <v>0</v>
      </c>
      <c r="HO326" s="15">
        <f>SUMIFS(POs[saldo],POs[cve_prod],DIM_BILL[[#This Row],[CODIGO]],POs[status],$GY326,POs[Semana],WEEKNUM(HO$1))</f>
        <v>0</v>
      </c>
      <c r="HP326" s="15">
        <f>SUMIFS(POs[saldo],POs[cve_prod],DIM_BILL[[#This Row],[CODIGO]],POs[status],$GY326,POs[Semana],WEEKNUM(HP$1))</f>
        <v>0</v>
      </c>
      <c r="HQ326" s="15">
        <f>SUMIFS(POs[saldo],POs[cve_prod],DIM_BILL[[#This Row],[CODIGO]],POs[status],$GY326,POs[Semana],WEEKNUM(HQ$1))</f>
        <v>0</v>
      </c>
      <c r="HR326" s="15">
        <f>SUMIFS(POs[saldo],POs[cve_prod],DIM_BILL[[#This Row],[CODIGO]],POs[status],$GY326,POs[Semana],WEEKNUM(HR$1))</f>
        <v>0</v>
      </c>
      <c r="HS326" s="15">
        <f>SUMIFS(POs[saldo],POs[cve_prod],DIM_BILL[[#This Row],[CODIGO]],POs[status],$GY326,POs[Semana],WEEKNUM(HS$1))</f>
        <v>0</v>
      </c>
      <c r="HT326" s="15">
        <f>SUMIFS(POs[saldo],POs[cve_prod],DIM_BILL[[#This Row],[CODIGO]],POs[status],$GY326,POs[Semana],WEEKNUM(HT$1))</f>
        <v>0</v>
      </c>
      <c r="HU326" s="22"/>
      <c r="HV326" s="25"/>
      <c r="HW326" t="str">
        <f>DIM_BILL[[#This Row],[Tipo]]</f>
        <v>MATERIAL DE EMPAQUE</v>
      </c>
    </row>
    <row r="327" spans="1:231" x14ac:dyDescent="0.3">
      <c r="A327" s="17" t="s">
        <v>769</v>
      </c>
      <c r="BS327">
        <v>1.0305263157894737</v>
      </c>
      <c r="GR327" s="17" t="s">
        <v>770</v>
      </c>
      <c r="GS327" s="17">
        <v>4</v>
      </c>
      <c r="GT327" s="17" t="s">
        <v>1811</v>
      </c>
      <c r="GU327" s="17" t="s">
        <v>1800</v>
      </c>
      <c r="GV327" s="17">
        <f>SUMIF(FACT_A1[cve_prod],DIM_BILL[[#This Row],[CODIGO]],FACT_A1[Existencia])</f>
        <v>0</v>
      </c>
      <c r="GW327" s="18">
        <f>SUMIF(FACT_A2[cve_prod],DIM_BILL[[#This Row],[CODIGO]],FACT_A2[Existencia])</f>
        <v>1600</v>
      </c>
      <c r="GX327" s="17"/>
      <c r="GY327" s="16" t="s">
        <v>2221</v>
      </c>
      <c r="GZ327" s="24">
        <f>SUMPRODUCT($B327:$GQ327,INDEX(PLAN_PRODUCCION!$B$4:$GQ$24,COLUMN()-COLUMN($GZ$1)+1,0))</f>
        <v>979</v>
      </c>
      <c r="HA327" s="24">
        <f>SUMPRODUCT($B327:$GQ327,INDEX(PLAN_PRODUCCION!$B$4:$GQ$24,COLUMN()-COLUMN($GZ$1)+1,0))</f>
        <v>0</v>
      </c>
      <c r="HB327" s="24">
        <f>SUMPRODUCT($B327:$GQ327,INDEX(PLAN_PRODUCCION!$B$4:$GQ$24,COLUMN()-COLUMN($GZ$1)+1,0))</f>
        <v>0</v>
      </c>
      <c r="HC327" s="24">
        <f>SUMPRODUCT($B327:$GQ327,INDEX(PLAN_PRODUCCION!$B$4:$GQ$24,COLUMN()-COLUMN($GZ$1)+1,0))</f>
        <v>0</v>
      </c>
      <c r="HD327" s="24">
        <f>SUMPRODUCT($B327:$GQ327,INDEX(PLAN_PRODUCCION!$B$4:$GQ$24,COLUMN()-COLUMN($GZ$1)+1,0))</f>
        <v>0</v>
      </c>
      <c r="HE327" s="24">
        <f>SUMPRODUCT($B327:$GQ327,INDEX(PLAN_PRODUCCION!$B$4:$GQ$24,COLUMN()-COLUMN($GZ$1)+1,0))</f>
        <v>0</v>
      </c>
      <c r="HF327" s="24">
        <f>SUMPRODUCT($B327:$GQ327,INDEX(PLAN_PRODUCCION!$B$4:$GQ$24,COLUMN()-COLUMN($GZ$1)+1,0))</f>
        <v>0</v>
      </c>
      <c r="HG327" s="24">
        <f>SUMPRODUCT($B327:$GQ327,INDEX(PLAN_PRODUCCION!$B$4:$GQ$24,COLUMN()-COLUMN($GZ$1)+1,0))</f>
        <v>0</v>
      </c>
      <c r="HH327" s="24">
        <f>SUMPRODUCT($B327:$GQ327,INDEX(PLAN_PRODUCCION!$B$4:$GQ$24,COLUMN()-COLUMN($GZ$1)+1,0))</f>
        <v>0</v>
      </c>
      <c r="HI327" s="24">
        <f>SUMPRODUCT($B327:$GQ327,INDEX(PLAN_PRODUCCION!$B$4:$GQ$24,COLUMN()-COLUMN($GZ$1)+1,0))</f>
        <v>0</v>
      </c>
      <c r="HJ327" s="24">
        <f>SUMPRODUCT($B327:$GQ327,INDEX(PLAN_PRODUCCION!$B$4:$GQ$24,COLUMN()-COLUMN($GZ$1)+1,0))</f>
        <v>0</v>
      </c>
      <c r="HK327" s="24">
        <f>SUMPRODUCT($B327:$GQ327,INDEX(PLAN_PRODUCCION!$B$4:$GQ$24,COLUMN()-COLUMN($GZ$1)+1,0))</f>
        <v>0</v>
      </c>
      <c r="HL327" s="24">
        <f>SUMPRODUCT($B327:$GQ327,INDEX(PLAN_PRODUCCION!$B$4:$GQ$24,COLUMN()-COLUMN($GZ$1)+1,0))</f>
        <v>0</v>
      </c>
      <c r="HM327" s="24">
        <f>SUMPRODUCT($B327:$GQ327,INDEX(PLAN_PRODUCCION!$B$4:$GQ$24,COLUMN()-COLUMN($GZ$1)+1,0))</f>
        <v>0</v>
      </c>
      <c r="HN327" s="24">
        <f>SUMPRODUCT($B327:$GQ327,INDEX(PLAN_PRODUCCION!$B$4:$GQ$24,COLUMN()-COLUMN($GZ$1)+1,0))</f>
        <v>0</v>
      </c>
      <c r="HO327" s="24">
        <f>SUMPRODUCT($B327:$GQ327,INDEX(PLAN_PRODUCCION!$B$4:$GQ$24,COLUMN()-COLUMN($GZ$1)+1,0))</f>
        <v>0</v>
      </c>
      <c r="HP327" s="24">
        <f>SUMPRODUCT($B327:$GQ327,INDEX(PLAN_PRODUCCION!$B$4:$GQ$24,COLUMN()-COLUMN($GZ$1)+1,0))</f>
        <v>0</v>
      </c>
      <c r="HQ327" s="24">
        <f>SUMPRODUCT($B327:$GQ327,INDEX(PLAN_PRODUCCION!$B$4:$GQ$24,COLUMN()-COLUMN($GZ$1)+1,0))</f>
        <v>0</v>
      </c>
      <c r="HR327" s="24">
        <f>SUMPRODUCT($B327:$GQ327,INDEX(PLAN_PRODUCCION!$B$4:$GQ$24,COLUMN()-COLUMN($GZ$1)+1,0))</f>
        <v>0</v>
      </c>
      <c r="HS327" s="24">
        <f>SUMPRODUCT($B327:$GQ327,INDEX(PLAN_PRODUCCION!$B$4:$GQ$24,COLUMN()-COLUMN($GZ$1)+1,0))</f>
        <v>0</v>
      </c>
      <c r="HT327" s="24">
        <f>SUMPRODUCT($B327:$GQ327,INDEX(PLAN_PRODUCCION!$B$4:$GQ$24,COLUMN()-COLUMN($GZ$1)+1,0))</f>
        <v>0</v>
      </c>
      <c r="HU327" s="22"/>
      <c r="HV327" s="25"/>
      <c r="HW327" t="str">
        <f>DIM_BILL[[#This Row],[Tipo]]</f>
        <v>MATERIAL DE EMPAQUE</v>
      </c>
    </row>
    <row r="328" spans="1:231" x14ac:dyDescent="0.3">
      <c r="A328" s="18" t="s">
        <v>769</v>
      </c>
      <c r="BS328">
        <v>1.0305263157894737</v>
      </c>
      <c r="GR328" s="18" t="s">
        <v>770</v>
      </c>
      <c r="GS328" s="18">
        <v>4</v>
      </c>
      <c r="GT328" s="18" t="s">
        <v>1811</v>
      </c>
      <c r="GU328" s="18" t="s">
        <v>1800</v>
      </c>
      <c r="GV328" s="18">
        <f>SUMIF(FACT_A1[cve_prod],DIM_BILL[[#This Row],[CODIGO]],FACT_A1[Existencia])</f>
        <v>0</v>
      </c>
      <c r="GW328" s="18">
        <f>SUMIF(FACT_A2[cve_prod],DIM_BILL[[#This Row],[CODIGO]],FACT_A2[Existencia])</f>
        <v>1600</v>
      </c>
      <c r="GX328" s="18"/>
      <c r="GY328" s="16" t="s">
        <v>2222</v>
      </c>
      <c r="GZ328" s="26">
        <f t="shared" ref="GZ328" si="2357">GV328+GW328+GX328+GZ326-GZ327</f>
        <v>621</v>
      </c>
      <c r="HA328" s="26">
        <f t="shared" ref="HA328" si="2358">GZ328+HA326-HA327</f>
        <v>621</v>
      </c>
      <c r="HB328" s="26">
        <f t="shared" ref="HB328" si="2359">HA328+HB326-HB327</f>
        <v>621</v>
      </c>
      <c r="HC328" s="26">
        <f t="shared" ref="HC328" si="2360">HB328+HC326-HC327</f>
        <v>621</v>
      </c>
      <c r="HD328" s="26">
        <f t="shared" ref="HD328" si="2361">HC328+HD326-HD327</f>
        <v>621</v>
      </c>
      <c r="HE328" s="26">
        <f t="shared" ref="HE328" si="2362">HD328+HE326-HE327</f>
        <v>621</v>
      </c>
      <c r="HF328" s="26">
        <f t="shared" ref="HF328" si="2363">HE328+HF326-HF327</f>
        <v>621</v>
      </c>
      <c r="HG328" s="26">
        <f t="shared" ref="HG328" si="2364">HF328+HG326-HG327</f>
        <v>621</v>
      </c>
      <c r="HH328" s="26">
        <f t="shared" ref="HH328" si="2365">HG328+HH326-HH327</f>
        <v>621</v>
      </c>
      <c r="HI328" s="26">
        <f t="shared" ref="HI328" si="2366">HH328+HI326-HI327</f>
        <v>621</v>
      </c>
      <c r="HJ328" s="26">
        <f t="shared" ref="HJ328" si="2367">HI328+HJ326-HJ327</f>
        <v>621</v>
      </c>
      <c r="HK328" s="26">
        <f t="shared" ref="HK328" si="2368">HJ328+HK326-HK327</f>
        <v>621</v>
      </c>
      <c r="HL328" s="26">
        <f t="shared" ref="HL328" si="2369">HK328+HL326-HL327</f>
        <v>621</v>
      </c>
      <c r="HM328" s="26">
        <f t="shared" ref="HM328" si="2370">HL328+HM326-HM327</f>
        <v>621</v>
      </c>
      <c r="HN328" s="26">
        <f t="shared" ref="HN328" si="2371">HM328+HN326-HN327</f>
        <v>621</v>
      </c>
      <c r="HO328" s="26">
        <f t="shared" ref="HO328" si="2372">HN328+HO326-HO327</f>
        <v>621</v>
      </c>
      <c r="HP328" s="26">
        <f t="shared" ref="HP328" si="2373">HO328+HP326-HP327</f>
        <v>621</v>
      </c>
      <c r="HQ328" s="26">
        <f t="shared" ref="HQ328" si="2374">HP328+HQ326-HQ327</f>
        <v>621</v>
      </c>
      <c r="HR328" s="26">
        <f t="shared" ref="HR328" si="2375">HQ328+HR326-HR327</f>
        <v>621</v>
      </c>
      <c r="HS328" s="26">
        <f t="shared" ref="HS328" si="2376">HR328+HS326-HS327</f>
        <v>621</v>
      </c>
      <c r="HT328" s="26">
        <f t="shared" ref="HT328" si="2377">HS328+HT326-HT327</f>
        <v>621</v>
      </c>
      <c r="HU328" s="22">
        <f t="shared" ref="HU328" si="2378">COUNTIF(GZ328:HT328,"&lt;0")</f>
        <v>0</v>
      </c>
      <c r="HV328" s="25"/>
      <c r="HW328" t="str">
        <f>DIM_BILL[[#This Row],[Tipo]]</f>
        <v>MATERIAL DE EMPAQUE</v>
      </c>
    </row>
    <row r="329" spans="1:231" x14ac:dyDescent="0.3">
      <c r="A329" s="17" t="s">
        <v>965</v>
      </c>
      <c r="CK329">
        <v>1.0305263157894737</v>
      </c>
      <c r="GR329" s="17" t="s">
        <v>966</v>
      </c>
      <c r="GS329" s="17">
        <v>4</v>
      </c>
      <c r="GT329" s="17" t="s">
        <v>1811</v>
      </c>
      <c r="GU329" s="17" t="s">
        <v>1800</v>
      </c>
      <c r="GV329" s="17">
        <f>SUMIF(FACT_A1[cve_prod],DIM_BILL[[#This Row],[CODIGO]],FACT_A1[Existencia])</f>
        <v>0</v>
      </c>
      <c r="GW329" s="18">
        <f>SUMIF(FACT_A2[cve_prod],DIM_BILL[[#This Row],[CODIGO]],FACT_A2[Existencia])</f>
        <v>1700</v>
      </c>
      <c r="GX329" s="17"/>
      <c r="GY329" s="16" t="s">
        <v>2220</v>
      </c>
      <c r="GZ329" s="15">
        <f>SUMIFS(POs[saldo],POs[cve_prod],DIM_BILL[[#This Row],[CODIGO]],POs[status],$GY329,POs[f_ent],GZ$1)</f>
        <v>0</v>
      </c>
      <c r="HA329" s="15">
        <f>SUMIFS(POs[saldo],POs[cve_prod],DIM_BILL[[#This Row],[CODIGO]],POs[status],$GY329,POs[f_ent],HA$1)</f>
        <v>0</v>
      </c>
      <c r="HB329" s="15">
        <f>SUMIFS(POs[saldo],POs[cve_prod],DIM_BILL[[#This Row],[CODIGO]],POs[status],$GY329,POs[f_ent],HB$1)</f>
        <v>0</v>
      </c>
      <c r="HC329" s="15">
        <f>SUMIFS(POs[saldo],POs[cve_prod],DIM_BILL[[#This Row],[CODIGO]],POs[status],$GY329,POs[f_ent],HC$1)</f>
        <v>0</v>
      </c>
      <c r="HD329" s="15">
        <f>SUMIFS(POs[saldo],POs[cve_prod],DIM_BILL[[#This Row],[CODIGO]],POs[status],$GY329,POs[f_ent],HD$1)</f>
        <v>0</v>
      </c>
      <c r="HE329" s="15">
        <f>SUMIFS(POs[saldo],POs[cve_prod],DIM_BILL[[#This Row],[CODIGO]],POs[status],$GY329,POs[f_ent],HE$1)</f>
        <v>0</v>
      </c>
      <c r="HF329" s="15">
        <f>SUMIFS(POs[saldo],POs[cve_prod],DIM_BILL[[#This Row],[CODIGO]],POs[status],$GY329,POs[Semana],WEEKNUM(HF$1))</f>
        <v>0</v>
      </c>
      <c r="HG329" s="15">
        <f>SUMIFS(POs[saldo],POs[cve_prod],DIM_BILL[[#This Row],[CODIGO]],POs[status],$GY329,POs[Semana],WEEKNUM(HG$1))</f>
        <v>0</v>
      </c>
      <c r="HH329" s="15">
        <f>SUMIFS(POs[saldo],POs[cve_prod],DIM_BILL[[#This Row],[CODIGO]],POs[status],$GY329,POs[Semana],WEEKNUM(HH$1))</f>
        <v>0</v>
      </c>
      <c r="HI329" s="15">
        <f>SUMIFS(POs[saldo],POs[cve_prod],DIM_BILL[[#This Row],[CODIGO]],POs[status],$GY329,POs[Semana],WEEKNUM(HI$1))</f>
        <v>0</v>
      </c>
      <c r="HJ329" s="15">
        <f>SUMIFS(POs[saldo],POs[cve_prod],DIM_BILL[[#This Row],[CODIGO]],POs[status],$GY329,POs[Semana],WEEKNUM(HJ$1))</f>
        <v>0</v>
      </c>
      <c r="HK329" s="15">
        <f>SUMIFS(POs[saldo],POs[cve_prod],DIM_BILL[[#This Row],[CODIGO]],POs[status],$GY329,POs[Semana],WEEKNUM(HK$1))</f>
        <v>0</v>
      </c>
      <c r="HL329" s="15">
        <f>SUMIFS(POs[saldo],POs[cve_prod],DIM_BILL[[#This Row],[CODIGO]],POs[status],$GY329,POs[Semana],WEEKNUM(HL$1))</f>
        <v>0</v>
      </c>
      <c r="HM329" s="15">
        <f>SUMIFS(POs[saldo],POs[cve_prod],DIM_BILL[[#This Row],[CODIGO]],POs[status],$GY329,POs[Semana],WEEKNUM(HM$1))</f>
        <v>0</v>
      </c>
      <c r="HN329" s="15">
        <f>SUMIFS(POs[saldo],POs[cve_prod],DIM_BILL[[#This Row],[CODIGO]],POs[status],$GY329,POs[Semana],WEEKNUM(HN$1))</f>
        <v>0</v>
      </c>
      <c r="HO329" s="15">
        <f>SUMIFS(POs[saldo],POs[cve_prod],DIM_BILL[[#This Row],[CODIGO]],POs[status],$GY329,POs[Semana],WEEKNUM(HO$1))</f>
        <v>0</v>
      </c>
      <c r="HP329" s="15">
        <f>SUMIFS(POs[saldo],POs[cve_prod],DIM_BILL[[#This Row],[CODIGO]],POs[status],$GY329,POs[Semana],WEEKNUM(HP$1))</f>
        <v>0</v>
      </c>
      <c r="HQ329" s="15">
        <f>SUMIFS(POs[saldo],POs[cve_prod],DIM_BILL[[#This Row],[CODIGO]],POs[status],$GY329,POs[Semana],WEEKNUM(HQ$1))</f>
        <v>0</v>
      </c>
      <c r="HR329" s="15">
        <f>SUMIFS(POs[saldo],POs[cve_prod],DIM_BILL[[#This Row],[CODIGO]],POs[status],$GY329,POs[Semana],WEEKNUM(HR$1))</f>
        <v>0</v>
      </c>
      <c r="HS329" s="15">
        <f>SUMIFS(POs[saldo],POs[cve_prod],DIM_BILL[[#This Row],[CODIGO]],POs[status],$GY329,POs[Semana],WEEKNUM(HS$1))</f>
        <v>0</v>
      </c>
      <c r="HT329" s="15">
        <f>SUMIFS(POs[saldo],POs[cve_prod],DIM_BILL[[#This Row],[CODIGO]],POs[status],$GY329,POs[Semana],WEEKNUM(HT$1))</f>
        <v>0</v>
      </c>
      <c r="HU329" s="22"/>
      <c r="HV329" s="25"/>
      <c r="HW329" t="str">
        <f>DIM_BILL[[#This Row],[Tipo]]</f>
        <v>MATERIAL DE EMPAQUE</v>
      </c>
    </row>
    <row r="330" spans="1:231" x14ac:dyDescent="0.3">
      <c r="A330" s="17" t="s">
        <v>965</v>
      </c>
      <c r="CK330">
        <v>1.0305263157894737</v>
      </c>
      <c r="GR330" s="17" t="s">
        <v>966</v>
      </c>
      <c r="GS330" s="17">
        <v>4</v>
      </c>
      <c r="GT330" s="17" t="s">
        <v>1811</v>
      </c>
      <c r="GU330" s="17" t="s">
        <v>1800</v>
      </c>
      <c r="GV330" s="17">
        <f>SUMIF(FACT_A1[cve_prod],DIM_BILL[[#This Row],[CODIGO]],FACT_A1[Existencia])</f>
        <v>0</v>
      </c>
      <c r="GW330" s="18">
        <f>SUMIF(FACT_A2[cve_prod],DIM_BILL[[#This Row],[CODIGO]],FACT_A2[Existencia])</f>
        <v>1700</v>
      </c>
      <c r="GX330" s="17"/>
      <c r="GY330" s="16" t="s">
        <v>2221</v>
      </c>
      <c r="GZ330" s="24">
        <f>SUMPRODUCT($B330:$GQ330,INDEX(PLAN_PRODUCCION!$B$4:$GQ$24,COLUMN()-COLUMN($GZ$1)+1,0))</f>
        <v>64.923157894736846</v>
      </c>
      <c r="HA330" s="24">
        <f>SUMPRODUCT($B330:$GQ330,INDEX(PLAN_PRODUCCION!$B$4:$GQ$24,COLUMN()-COLUMN($GZ$1)+1,0))</f>
        <v>0</v>
      </c>
      <c r="HB330" s="24">
        <f>SUMPRODUCT($B330:$GQ330,INDEX(PLAN_PRODUCCION!$B$4:$GQ$24,COLUMN()-COLUMN($GZ$1)+1,0))</f>
        <v>0</v>
      </c>
      <c r="HC330" s="24">
        <f>SUMPRODUCT($B330:$GQ330,INDEX(PLAN_PRODUCCION!$B$4:$GQ$24,COLUMN()-COLUMN($GZ$1)+1,0))</f>
        <v>0</v>
      </c>
      <c r="HD330" s="24">
        <f>SUMPRODUCT($B330:$GQ330,INDEX(PLAN_PRODUCCION!$B$4:$GQ$24,COLUMN()-COLUMN($GZ$1)+1,0))</f>
        <v>0</v>
      </c>
      <c r="HE330" s="24">
        <f>SUMPRODUCT($B330:$GQ330,INDEX(PLAN_PRODUCCION!$B$4:$GQ$24,COLUMN()-COLUMN($GZ$1)+1,0))</f>
        <v>0</v>
      </c>
      <c r="HF330" s="24">
        <f>SUMPRODUCT($B330:$GQ330,INDEX(PLAN_PRODUCCION!$B$4:$GQ$24,COLUMN()-COLUMN($GZ$1)+1,0))</f>
        <v>0</v>
      </c>
      <c r="HG330" s="24">
        <f>SUMPRODUCT($B330:$GQ330,INDEX(PLAN_PRODUCCION!$B$4:$GQ$24,COLUMN()-COLUMN($GZ$1)+1,0))</f>
        <v>0</v>
      </c>
      <c r="HH330" s="24">
        <f>SUMPRODUCT($B330:$GQ330,INDEX(PLAN_PRODUCCION!$B$4:$GQ$24,COLUMN()-COLUMN($GZ$1)+1,0))</f>
        <v>0</v>
      </c>
      <c r="HI330" s="24">
        <f>SUMPRODUCT($B330:$GQ330,INDEX(PLAN_PRODUCCION!$B$4:$GQ$24,COLUMN()-COLUMN($GZ$1)+1,0))</f>
        <v>0</v>
      </c>
      <c r="HJ330" s="24">
        <f>SUMPRODUCT($B330:$GQ330,INDEX(PLAN_PRODUCCION!$B$4:$GQ$24,COLUMN()-COLUMN($GZ$1)+1,0))</f>
        <v>0</v>
      </c>
      <c r="HK330" s="24">
        <f>SUMPRODUCT($B330:$GQ330,INDEX(PLAN_PRODUCCION!$B$4:$GQ$24,COLUMN()-COLUMN($GZ$1)+1,0))</f>
        <v>0</v>
      </c>
      <c r="HL330" s="24">
        <f>SUMPRODUCT($B330:$GQ330,INDEX(PLAN_PRODUCCION!$B$4:$GQ$24,COLUMN()-COLUMN($GZ$1)+1,0))</f>
        <v>0</v>
      </c>
      <c r="HM330" s="24">
        <f>SUMPRODUCT($B330:$GQ330,INDEX(PLAN_PRODUCCION!$B$4:$GQ$24,COLUMN()-COLUMN($GZ$1)+1,0))</f>
        <v>0</v>
      </c>
      <c r="HN330" s="24">
        <f>SUMPRODUCT($B330:$GQ330,INDEX(PLAN_PRODUCCION!$B$4:$GQ$24,COLUMN()-COLUMN($GZ$1)+1,0))</f>
        <v>0</v>
      </c>
      <c r="HO330" s="24">
        <f>SUMPRODUCT($B330:$GQ330,INDEX(PLAN_PRODUCCION!$B$4:$GQ$24,COLUMN()-COLUMN($GZ$1)+1,0))</f>
        <v>0</v>
      </c>
      <c r="HP330" s="24">
        <f>SUMPRODUCT($B330:$GQ330,INDEX(PLAN_PRODUCCION!$B$4:$GQ$24,COLUMN()-COLUMN($GZ$1)+1,0))</f>
        <v>0</v>
      </c>
      <c r="HQ330" s="24">
        <f>SUMPRODUCT($B330:$GQ330,INDEX(PLAN_PRODUCCION!$B$4:$GQ$24,COLUMN()-COLUMN($GZ$1)+1,0))</f>
        <v>0</v>
      </c>
      <c r="HR330" s="24">
        <f>SUMPRODUCT($B330:$GQ330,INDEX(PLAN_PRODUCCION!$B$4:$GQ$24,COLUMN()-COLUMN($GZ$1)+1,0))</f>
        <v>0</v>
      </c>
      <c r="HS330" s="24">
        <f>SUMPRODUCT($B330:$GQ330,INDEX(PLAN_PRODUCCION!$B$4:$GQ$24,COLUMN()-COLUMN($GZ$1)+1,0))</f>
        <v>0</v>
      </c>
      <c r="HT330" s="24">
        <f>SUMPRODUCT($B330:$GQ330,INDEX(PLAN_PRODUCCION!$B$4:$GQ$24,COLUMN()-COLUMN($GZ$1)+1,0))</f>
        <v>0</v>
      </c>
      <c r="HU330" s="22"/>
      <c r="HV330" s="25"/>
      <c r="HW330" t="str">
        <f>DIM_BILL[[#This Row],[Tipo]]</f>
        <v>MATERIAL DE EMPAQUE</v>
      </c>
    </row>
    <row r="331" spans="1:231" x14ac:dyDescent="0.3">
      <c r="A331" s="18" t="s">
        <v>965</v>
      </c>
      <c r="CK331">
        <v>1.0305263157894737</v>
      </c>
      <c r="GR331" s="18" t="s">
        <v>966</v>
      </c>
      <c r="GS331" s="18">
        <v>4</v>
      </c>
      <c r="GT331" s="18" t="s">
        <v>1811</v>
      </c>
      <c r="GU331" s="18" t="s">
        <v>1800</v>
      </c>
      <c r="GV331" s="18">
        <f>SUMIF(FACT_A1[cve_prod],DIM_BILL[[#This Row],[CODIGO]],FACT_A1[Existencia])</f>
        <v>0</v>
      </c>
      <c r="GW331" s="18">
        <f>SUMIF(FACT_A2[cve_prod],DIM_BILL[[#This Row],[CODIGO]],FACT_A2[Existencia])</f>
        <v>1700</v>
      </c>
      <c r="GX331" s="18"/>
      <c r="GY331" s="16" t="s">
        <v>2222</v>
      </c>
      <c r="GZ331" s="26">
        <f t="shared" ref="GZ331" si="2379">GV331+GW331+GX331+GZ329-GZ330</f>
        <v>1635.076842105263</v>
      </c>
      <c r="HA331" s="26">
        <f t="shared" ref="HA331" si="2380">GZ331+HA329-HA330</f>
        <v>1635.076842105263</v>
      </c>
      <c r="HB331" s="26">
        <f t="shared" ref="HB331" si="2381">HA331+HB329-HB330</f>
        <v>1635.076842105263</v>
      </c>
      <c r="HC331" s="26">
        <f t="shared" ref="HC331" si="2382">HB331+HC329-HC330</f>
        <v>1635.076842105263</v>
      </c>
      <c r="HD331" s="26">
        <f t="shared" ref="HD331" si="2383">HC331+HD329-HD330</f>
        <v>1635.076842105263</v>
      </c>
      <c r="HE331" s="26">
        <f t="shared" ref="HE331" si="2384">HD331+HE329-HE330</f>
        <v>1635.076842105263</v>
      </c>
      <c r="HF331" s="26">
        <f t="shared" ref="HF331" si="2385">HE331+HF329-HF330</f>
        <v>1635.076842105263</v>
      </c>
      <c r="HG331" s="26">
        <f t="shared" ref="HG331" si="2386">HF331+HG329-HG330</f>
        <v>1635.076842105263</v>
      </c>
      <c r="HH331" s="26">
        <f t="shared" ref="HH331" si="2387">HG331+HH329-HH330</f>
        <v>1635.076842105263</v>
      </c>
      <c r="HI331" s="26">
        <f t="shared" ref="HI331" si="2388">HH331+HI329-HI330</f>
        <v>1635.076842105263</v>
      </c>
      <c r="HJ331" s="26">
        <f t="shared" ref="HJ331" si="2389">HI331+HJ329-HJ330</f>
        <v>1635.076842105263</v>
      </c>
      <c r="HK331" s="26">
        <f t="shared" ref="HK331" si="2390">HJ331+HK329-HK330</f>
        <v>1635.076842105263</v>
      </c>
      <c r="HL331" s="26">
        <f t="shared" ref="HL331" si="2391">HK331+HL329-HL330</f>
        <v>1635.076842105263</v>
      </c>
      <c r="HM331" s="26">
        <f t="shared" ref="HM331" si="2392">HL331+HM329-HM330</f>
        <v>1635.076842105263</v>
      </c>
      <c r="HN331" s="26">
        <f t="shared" ref="HN331" si="2393">HM331+HN329-HN330</f>
        <v>1635.076842105263</v>
      </c>
      <c r="HO331" s="26">
        <f t="shared" ref="HO331" si="2394">HN331+HO329-HO330</f>
        <v>1635.076842105263</v>
      </c>
      <c r="HP331" s="26">
        <f t="shared" ref="HP331" si="2395">HO331+HP329-HP330</f>
        <v>1635.076842105263</v>
      </c>
      <c r="HQ331" s="26">
        <f t="shared" ref="HQ331" si="2396">HP331+HQ329-HQ330</f>
        <v>1635.076842105263</v>
      </c>
      <c r="HR331" s="26">
        <f t="shared" ref="HR331" si="2397">HQ331+HR329-HR330</f>
        <v>1635.076842105263</v>
      </c>
      <c r="HS331" s="26">
        <f t="shared" ref="HS331" si="2398">HR331+HS329-HS330</f>
        <v>1635.076842105263</v>
      </c>
      <c r="HT331" s="26">
        <f t="shared" ref="HT331" si="2399">HS331+HT329-HT330</f>
        <v>1635.076842105263</v>
      </c>
      <c r="HU331" s="22">
        <f t="shared" ref="HU331" si="2400">COUNTIF(GZ331:HT331,"&lt;0")</f>
        <v>0</v>
      </c>
      <c r="HV331" s="25"/>
      <c r="HW331" t="str">
        <f>DIM_BILL[[#This Row],[Tipo]]</f>
        <v>MATERIAL DE EMPAQUE</v>
      </c>
    </row>
    <row r="332" spans="1:231" x14ac:dyDescent="0.3">
      <c r="A332" s="17" t="s">
        <v>164</v>
      </c>
      <c r="K332">
        <v>1.05</v>
      </c>
      <c r="GR332" s="17" t="s">
        <v>165</v>
      </c>
      <c r="GS332" s="17">
        <v>5</v>
      </c>
      <c r="GT332" s="17" t="s">
        <v>1812</v>
      </c>
      <c r="GU332" s="17" t="s">
        <v>1800</v>
      </c>
      <c r="GV332" s="17">
        <f>SUMIF(FACT_A1[cve_prod],DIM_BILL[[#This Row],[CODIGO]],FACT_A1[Existencia])</f>
        <v>0</v>
      </c>
      <c r="GW332" s="18">
        <f>SUMIF(FACT_A2[cve_prod],DIM_BILL[[#This Row],[CODIGO]],FACT_A2[Existencia])</f>
        <v>1768</v>
      </c>
      <c r="GX332" s="17"/>
      <c r="GY332" s="16" t="s">
        <v>2220</v>
      </c>
      <c r="GZ332" s="15">
        <f>SUMIFS(POs[saldo],POs[cve_prod],DIM_BILL[[#This Row],[CODIGO]],POs[status],$GY332,POs[f_ent],GZ$1)</f>
        <v>0</v>
      </c>
      <c r="HA332" s="15">
        <f>SUMIFS(POs[saldo],POs[cve_prod],DIM_BILL[[#This Row],[CODIGO]],POs[status],$GY332,POs[f_ent],HA$1)</f>
        <v>0</v>
      </c>
      <c r="HB332" s="15">
        <f>SUMIFS(POs[saldo],POs[cve_prod],DIM_BILL[[#This Row],[CODIGO]],POs[status],$GY332,POs[f_ent],HB$1)</f>
        <v>0</v>
      </c>
      <c r="HC332" s="15">
        <f>SUMIFS(POs[saldo],POs[cve_prod],DIM_BILL[[#This Row],[CODIGO]],POs[status],$GY332,POs[f_ent],HC$1)</f>
        <v>0</v>
      </c>
      <c r="HD332" s="15">
        <f>SUMIFS(POs[saldo],POs[cve_prod],DIM_BILL[[#This Row],[CODIGO]],POs[status],$GY332,POs[f_ent],HD$1)</f>
        <v>0</v>
      </c>
      <c r="HE332" s="15">
        <f>SUMIFS(POs[saldo],POs[cve_prod],DIM_BILL[[#This Row],[CODIGO]],POs[status],$GY332,POs[f_ent],HE$1)</f>
        <v>0</v>
      </c>
      <c r="HF332" s="15">
        <f>SUMIFS(POs[saldo],POs[cve_prod],DIM_BILL[[#This Row],[CODIGO]],POs[status],$GY332,POs[Semana],WEEKNUM(HF$1))</f>
        <v>0</v>
      </c>
      <c r="HG332" s="15">
        <f>SUMIFS(POs[saldo],POs[cve_prod],DIM_BILL[[#This Row],[CODIGO]],POs[status],$GY332,POs[Semana],WEEKNUM(HG$1))</f>
        <v>0</v>
      </c>
      <c r="HH332" s="15">
        <f>SUMIFS(POs[saldo],POs[cve_prod],DIM_BILL[[#This Row],[CODIGO]],POs[status],$GY332,POs[Semana],WEEKNUM(HH$1))</f>
        <v>0</v>
      </c>
      <c r="HI332" s="15">
        <f>SUMIFS(POs[saldo],POs[cve_prod],DIM_BILL[[#This Row],[CODIGO]],POs[status],$GY332,POs[Semana],WEEKNUM(HI$1))</f>
        <v>0</v>
      </c>
      <c r="HJ332" s="15">
        <f>SUMIFS(POs[saldo],POs[cve_prod],DIM_BILL[[#This Row],[CODIGO]],POs[status],$GY332,POs[Semana],WEEKNUM(HJ$1))</f>
        <v>0</v>
      </c>
      <c r="HK332" s="15">
        <f>SUMIFS(POs[saldo],POs[cve_prod],DIM_BILL[[#This Row],[CODIGO]],POs[status],$GY332,POs[Semana],WEEKNUM(HK$1))</f>
        <v>0</v>
      </c>
      <c r="HL332" s="15">
        <f>SUMIFS(POs[saldo],POs[cve_prod],DIM_BILL[[#This Row],[CODIGO]],POs[status],$GY332,POs[Semana],WEEKNUM(HL$1))</f>
        <v>0</v>
      </c>
      <c r="HM332" s="15">
        <f>SUMIFS(POs[saldo],POs[cve_prod],DIM_BILL[[#This Row],[CODIGO]],POs[status],$GY332,POs[Semana],WEEKNUM(HM$1))</f>
        <v>0</v>
      </c>
      <c r="HN332" s="15">
        <f>SUMIFS(POs[saldo],POs[cve_prod],DIM_BILL[[#This Row],[CODIGO]],POs[status],$GY332,POs[Semana],WEEKNUM(HN$1))</f>
        <v>0</v>
      </c>
      <c r="HO332" s="15">
        <f>SUMIFS(POs[saldo],POs[cve_prod],DIM_BILL[[#This Row],[CODIGO]],POs[status],$GY332,POs[Semana],WEEKNUM(HO$1))</f>
        <v>0</v>
      </c>
      <c r="HP332" s="15">
        <f>SUMIFS(POs[saldo],POs[cve_prod],DIM_BILL[[#This Row],[CODIGO]],POs[status],$GY332,POs[Semana],WEEKNUM(HP$1))</f>
        <v>0</v>
      </c>
      <c r="HQ332" s="15">
        <f>SUMIFS(POs[saldo],POs[cve_prod],DIM_BILL[[#This Row],[CODIGO]],POs[status],$GY332,POs[Semana],WEEKNUM(HQ$1))</f>
        <v>0</v>
      </c>
      <c r="HR332" s="15">
        <f>SUMIFS(POs[saldo],POs[cve_prod],DIM_BILL[[#This Row],[CODIGO]],POs[status],$GY332,POs[Semana],WEEKNUM(HR$1))</f>
        <v>0</v>
      </c>
      <c r="HS332" s="15">
        <f>SUMIFS(POs[saldo],POs[cve_prod],DIM_BILL[[#This Row],[CODIGO]],POs[status],$GY332,POs[Semana],WEEKNUM(HS$1))</f>
        <v>0</v>
      </c>
      <c r="HT332" s="15">
        <f>SUMIFS(POs[saldo],POs[cve_prod],DIM_BILL[[#This Row],[CODIGO]],POs[status],$GY332,POs[Semana],WEEKNUM(HT$1))</f>
        <v>0</v>
      </c>
      <c r="HU332" s="22"/>
      <c r="HV332" s="25"/>
      <c r="HW332" t="str">
        <f>DIM_BILL[[#This Row],[Tipo]]</f>
        <v>MATERIAL DE EMPAQUE</v>
      </c>
    </row>
    <row r="333" spans="1:231" x14ac:dyDescent="0.3">
      <c r="A333" s="17" t="s">
        <v>164</v>
      </c>
      <c r="K333">
        <v>1.05</v>
      </c>
      <c r="GR333" s="17" t="s">
        <v>165</v>
      </c>
      <c r="GS333" s="17">
        <v>5</v>
      </c>
      <c r="GT333" s="17" t="s">
        <v>1812</v>
      </c>
      <c r="GU333" s="17" t="s">
        <v>1800</v>
      </c>
      <c r="GV333" s="17">
        <f>SUMIF(FACT_A1[cve_prod],DIM_BILL[[#This Row],[CODIGO]],FACT_A1[Existencia])</f>
        <v>0</v>
      </c>
      <c r="GW333" s="18">
        <f>SUMIF(FACT_A2[cve_prod],DIM_BILL[[#This Row],[CODIGO]],FACT_A2[Existencia])</f>
        <v>1768</v>
      </c>
      <c r="GX333" s="17"/>
      <c r="GY333" s="16" t="s">
        <v>2221</v>
      </c>
      <c r="GZ333" s="24">
        <f>SUMPRODUCT($B333:$GQ333,INDEX(PLAN_PRODUCCION!$B$4:$GQ$24,COLUMN()-COLUMN($GZ$1)+1,0))</f>
        <v>21000</v>
      </c>
      <c r="HA333" s="24">
        <f>SUMPRODUCT($B333:$GQ333,INDEX(PLAN_PRODUCCION!$B$4:$GQ$24,COLUMN()-COLUMN($GZ$1)+1,0))</f>
        <v>0</v>
      </c>
      <c r="HB333" s="24">
        <f>SUMPRODUCT($B333:$GQ333,INDEX(PLAN_PRODUCCION!$B$4:$GQ$24,COLUMN()-COLUMN($GZ$1)+1,0))</f>
        <v>0</v>
      </c>
      <c r="HC333" s="24">
        <f>SUMPRODUCT($B333:$GQ333,INDEX(PLAN_PRODUCCION!$B$4:$GQ$24,COLUMN()-COLUMN($GZ$1)+1,0))</f>
        <v>0</v>
      </c>
      <c r="HD333" s="24">
        <f>SUMPRODUCT($B333:$GQ333,INDEX(PLAN_PRODUCCION!$B$4:$GQ$24,COLUMN()-COLUMN($GZ$1)+1,0))</f>
        <v>0</v>
      </c>
      <c r="HE333" s="24">
        <f>SUMPRODUCT($B333:$GQ333,INDEX(PLAN_PRODUCCION!$B$4:$GQ$24,COLUMN()-COLUMN($GZ$1)+1,0))</f>
        <v>0</v>
      </c>
      <c r="HF333" s="24">
        <f>SUMPRODUCT($B333:$GQ333,INDEX(PLAN_PRODUCCION!$B$4:$GQ$24,COLUMN()-COLUMN($GZ$1)+1,0))</f>
        <v>0</v>
      </c>
      <c r="HG333" s="24">
        <f>SUMPRODUCT($B333:$GQ333,INDEX(PLAN_PRODUCCION!$B$4:$GQ$24,COLUMN()-COLUMN($GZ$1)+1,0))</f>
        <v>0</v>
      </c>
      <c r="HH333" s="24">
        <f>SUMPRODUCT($B333:$GQ333,INDEX(PLAN_PRODUCCION!$B$4:$GQ$24,COLUMN()-COLUMN($GZ$1)+1,0))</f>
        <v>0</v>
      </c>
      <c r="HI333" s="24">
        <f>SUMPRODUCT($B333:$GQ333,INDEX(PLAN_PRODUCCION!$B$4:$GQ$24,COLUMN()-COLUMN($GZ$1)+1,0))</f>
        <v>0</v>
      </c>
      <c r="HJ333" s="24">
        <f>SUMPRODUCT($B333:$GQ333,INDEX(PLAN_PRODUCCION!$B$4:$GQ$24,COLUMN()-COLUMN($GZ$1)+1,0))</f>
        <v>0</v>
      </c>
      <c r="HK333" s="24">
        <f>SUMPRODUCT($B333:$GQ333,INDEX(PLAN_PRODUCCION!$B$4:$GQ$24,COLUMN()-COLUMN($GZ$1)+1,0))</f>
        <v>0</v>
      </c>
      <c r="HL333" s="24">
        <f>SUMPRODUCT($B333:$GQ333,INDEX(PLAN_PRODUCCION!$B$4:$GQ$24,COLUMN()-COLUMN($GZ$1)+1,0))</f>
        <v>0</v>
      </c>
      <c r="HM333" s="24">
        <f>SUMPRODUCT($B333:$GQ333,INDEX(PLAN_PRODUCCION!$B$4:$GQ$24,COLUMN()-COLUMN($GZ$1)+1,0))</f>
        <v>0</v>
      </c>
      <c r="HN333" s="24">
        <f>SUMPRODUCT($B333:$GQ333,INDEX(PLAN_PRODUCCION!$B$4:$GQ$24,COLUMN()-COLUMN($GZ$1)+1,0))</f>
        <v>0</v>
      </c>
      <c r="HO333" s="24">
        <f>SUMPRODUCT($B333:$GQ333,INDEX(PLAN_PRODUCCION!$B$4:$GQ$24,COLUMN()-COLUMN($GZ$1)+1,0))</f>
        <v>0</v>
      </c>
      <c r="HP333" s="24">
        <f>SUMPRODUCT($B333:$GQ333,INDEX(PLAN_PRODUCCION!$B$4:$GQ$24,COLUMN()-COLUMN($GZ$1)+1,0))</f>
        <v>0</v>
      </c>
      <c r="HQ333" s="24">
        <f>SUMPRODUCT($B333:$GQ333,INDEX(PLAN_PRODUCCION!$B$4:$GQ$24,COLUMN()-COLUMN($GZ$1)+1,0))</f>
        <v>0</v>
      </c>
      <c r="HR333" s="24">
        <f>SUMPRODUCT($B333:$GQ333,INDEX(PLAN_PRODUCCION!$B$4:$GQ$24,COLUMN()-COLUMN($GZ$1)+1,0))</f>
        <v>0</v>
      </c>
      <c r="HS333" s="24">
        <f>SUMPRODUCT($B333:$GQ333,INDEX(PLAN_PRODUCCION!$B$4:$GQ$24,COLUMN()-COLUMN($GZ$1)+1,0))</f>
        <v>0</v>
      </c>
      <c r="HT333" s="24">
        <f>SUMPRODUCT($B333:$GQ333,INDEX(PLAN_PRODUCCION!$B$4:$GQ$24,COLUMN()-COLUMN($GZ$1)+1,0))</f>
        <v>0</v>
      </c>
      <c r="HU333" s="22"/>
      <c r="HV333" s="25"/>
      <c r="HW333" t="str">
        <f>DIM_BILL[[#This Row],[Tipo]]</f>
        <v>MATERIAL DE EMPAQUE</v>
      </c>
    </row>
    <row r="334" spans="1:231" x14ac:dyDescent="0.3">
      <c r="A334" s="18" t="s">
        <v>164</v>
      </c>
      <c r="K334">
        <v>1.05</v>
      </c>
      <c r="GR334" s="18" t="s">
        <v>165</v>
      </c>
      <c r="GS334" s="18">
        <v>5</v>
      </c>
      <c r="GT334" s="18" t="s">
        <v>1812</v>
      </c>
      <c r="GU334" s="18" t="s">
        <v>1800</v>
      </c>
      <c r="GV334" s="18">
        <f>SUMIF(FACT_A1[cve_prod],DIM_BILL[[#This Row],[CODIGO]],FACT_A1[Existencia])</f>
        <v>0</v>
      </c>
      <c r="GW334" s="18">
        <f>SUMIF(FACT_A2[cve_prod],DIM_BILL[[#This Row],[CODIGO]],FACT_A2[Existencia])</f>
        <v>1768</v>
      </c>
      <c r="GX334" s="18"/>
      <c r="GY334" s="16" t="s">
        <v>2222</v>
      </c>
      <c r="GZ334" s="26">
        <f t="shared" ref="GZ334" si="2401">GV334+GW334+GX334+GZ332-GZ333</f>
        <v>-19232</v>
      </c>
      <c r="HA334" s="26">
        <f t="shared" ref="HA334" si="2402">GZ334+HA332-HA333</f>
        <v>-19232</v>
      </c>
      <c r="HB334" s="26">
        <f t="shared" ref="HB334" si="2403">HA334+HB332-HB333</f>
        <v>-19232</v>
      </c>
      <c r="HC334" s="26">
        <f t="shared" ref="HC334" si="2404">HB334+HC332-HC333</f>
        <v>-19232</v>
      </c>
      <c r="HD334" s="26">
        <f t="shared" ref="HD334" si="2405">HC334+HD332-HD333</f>
        <v>-19232</v>
      </c>
      <c r="HE334" s="26">
        <f t="shared" ref="HE334" si="2406">HD334+HE332-HE333</f>
        <v>-19232</v>
      </c>
      <c r="HF334" s="26">
        <f t="shared" ref="HF334" si="2407">HE334+HF332-HF333</f>
        <v>-19232</v>
      </c>
      <c r="HG334" s="26">
        <f t="shared" ref="HG334" si="2408">HF334+HG332-HG333</f>
        <v>-19232</v>
      </c>
      <c r="HH334" s="26">
        <f t="shared" ref="HH334" si="2409">HG334+HH332-HH333</f>
        <v>-19232</v>
      </c>
      <c r="HI334" s="26">
        <f t="shared" ref="HI334" si="2410">HH334+HI332-HI333</f>
        <v>-19232</v>
      </c>
      <c r="HJ334" s="26">
        <f t="shared" ref="HJ334" si="2411">HI334+HJ332-HJ333</f>
        <v>-19232</v>
      </c>
      <c r="HK334" s="26">
        <f t="shared" ref="HK334" si="2412">HJ334+HK332-HK333</f>
        <v>-19232</v>
      </c>
      <c r="HL334" s="26">
        <f t="shared" ref="HL334" si="2413">HK334+HL332-HL333</f>
        <v>-19232</v>
      </c>
      <c r="HM334" s="26">
        <f t="shared" ref="HM334" si="2414">HL334+HM332-HM333</f>
        <v>-19232</v>
      </c>
      <c r="HN334" s="26">
        <f t="shared" ref="HN334" si="2415">HM334+HN332-HN333</f>
        <v>-19232</v>
      </c>
      <c r="HO334" s="26">
        <f t="shared" ref="HO334" si="2416">HN334+HO332-HO333</f>
        <v>-19232</v>
      </c>
      <c r="HP334" s="26">
        <f t="shared" ref="HP334" si="2417">HO334+HP332-HP333</f>
        <v>-19232</v>
      </c>
      <c r="HQ334" s="26">
        <f t="shared" ref="HQ334" si="2418">HP334+HQ332-HQ333</f>
        <v>-19232</v>
      </c>
      <c r="HR334" s="26">
        <f t="shared" ref="HR334" si="2419">HQ334+HR332-HR333</f>
        <v>-19232</v>
      </c>
      <c r="HS334" s="26">
        <f t="shared" ref="HS334" si="2420">HR334+HS332-HS333</f>
        <v>-19232</v>
      </c>
      <c r="HT334" s="26">
        <f t="shared" ref="HT334" si="2421">HS334+HT332-HT333</f>
        <v>-19232</v>
      </c>
      <c r="HU334" s="22">
        <f t="shared" ref="HU334" si="2422">COUNTIF(GZ334:HT334,"&lt;0")</f>
        <v>21</v>
      </c>
      <c r="HV334" s="25"/>
      <c r="HW334" t="str">
        <f>DIM_BILL[[#This Row],[Tipo]]</f>
        <v>MATERIAL DE EMPAQUE</v>
      </c>
    </row>
    <row r="335" spans="1:231" x14ac:dyDescent="0.3">
      <c r="A335" s="17" t="s">
        <v>933</v>
      </c>
      <c r="CG335">
        <v>2.5000000000000001E-2</v>
      </c>
      <c r="GR335" s="17" t="s">
        <v>934</v>
      </c>
      <c r="GS335" s="17">
        <v>3</v>
      </c>
      <c r="GT335" s="17" t="s">
        <v>1804</v>
      </c>
      <c r="GU335" s="17" t="s">
        <v>1800</v>
      </c>
      <c r="GV335" s="17">
        <f>SUMIF(FACT_A1[cve_prod],DIM_BILL[[#This Row],[CODIGO]],FACT_A1[Existencia])</f>
        <v>0</v>
      </c>
      <c r="GW335" s="18">
        <f>SUMIF(FACT_A2[cve_prod],DIM_BILL[[#This Row],[CODIGO]],FACT_A2[Existencia])</f>
        <v>20.45</v>
      </c>
      <c r="GX335" s="17"/>
      <c r="GY335" s="16" t="s">
        <v>2220</v>
      </c>
      <c r="GZ335" s="15">
        <f>SUMIFS(POs[saldo],POs[cve_prod],DIM_BILL[[#This Row],[CODIGO]],POs[status],$GY335,POs[f_ent],GZ$1)</f>
        <v>0</v>
      </c>
      <c r="HA335" s="15">
        <f>SUMIFS(POs[saldo],POs[cve_prod],DIM_BILL[[#This Row],[CODIGO]],POs[status],$GY335,POs[f_ent],HA$1)</f>
        <v>0</v>
      </c>
      <c r="HB335" s="15">
        <f>SUMIFS(POs[saldo],POs[cve_prod],DIM_BILL[[#This Row],[CODIGO]],POs[status],$GY335,POs[f_ent],HB$1)</f>
        <v>0</v>
      </c>
      <c r="HC335" s="15">
        <f>SUMIFS(POs[saldo],POs[cve_prod],DIM_BILL[[#This Row],[CODIGO]],POs[status],$GY335,POs[f_ent],HC$1)</f>
        <v>0</v>
      </c>
      <c r="HD335" s="15">
        <f>SUMIFS(POs[saldo],POs[cve_prod],DIM_BILL[[#This Row],[CODIGO]],POs[status],$GY335,POs[f_ent],HD$1)</f>
        <v>0</v>
      </c>
      <c r="HE335" s="15">
        <f>SUMIFS(POs[saldo],POs[cve_prod],DIM_BILL[[#This Row],[CODIGO]],POs[status],$GY335,POs[f_ent],HE$1)</f>
        <v>0</v>
      </c>
      <c r="HF335" s="15">
        <f>SUMIFS(POs[saldo],POs[cve_prod],DIM_BILL[[#This Row],[CODIGO]],POs[status],$GY335,POs[Semana],WEEKNUM(HF$1))</f>
        <v>0</v>
      </c>
      <c r="HG335" s="15">
        <f>SUMIFS(POs[saldo],POs[cve_prod],DIM_BILL[[#This Row],[CODIGO]],POs[status],$GY335,POs[Semana],WEEKNUM(HG$1))</f>
        <v>0</v>
      </c>
      <c r="HH335" s="15">
        <f>SUMIFS(POs[saldo],POs[cve_prod],DIM_BILL[[#This Row],[CODIGO]],POs[status],$GY335,POs[Semana],WEEKNUM(HH$1))</f>
        <v>0</v>
      </c>
      <c r="HI335" s="15">
        <f>SUMIFS(POs[saldo],POs[cve_prod],DIM_BILL[[#This Row],[CODIGO]],POs[status],$GY335,POs[Semana],WEEKNUM(HI$1))</f>
        <v>0</v>
      </c>
      <c r="HJ335" s="15">
        <f>SUMIFS(POs[saldo],POs[cve_prod],DIM_BILL[[#This Row],[CODIGO]],POs[status],$GY335,POs[Semana],WEEKNUM(HJ$1))</f>
        <v>0</v>
      </c>
      <c r="HK335" s="15">
        <f>SUMIFS(POs[saldo],POs[cve_prod],DIM_BILL[[#This Row],[CODIGO]],POs[status],$GY335,POs[Semana],WEEKNUM(HK$1))</f>
        <v>0</v>
      </c>
      <c r="HL335" s="15">
        <f>SUMIFS(POs[saldo],POs[cve_prod],DIM_BILL[[#This Row],[CODIGO]],POs[status],$GY335,POs[Semana],WEEKNUM(HL$1))</f>
        <v>0</v>
      </c>
      <c r="HM335" s="15">
        <f>SUMIFS(POs[saldo],POs[cve_prod],DIM_BILL[[#This Row],[CODIGO]],POs[status],$GY335,POs[Semana],WEEKNUM(HM$1))</f>
        <v>0</v>
      </c>
      <c r="HN335" s="15">
        <f>SUMIFS(POs[saldo],POs[cve_prod],DIM_BILL[[#This Row],[CODIGO]],POs[status],$GY335,POs[Semana],WEEKNUM(HN$1))</f>
        <v>0</v>
      </c>
      <c r="HO335" s="15">
        <f>SUMIFS(POs[saldo],POs[cve_prod],DIM_BILL[[#This Row],[CODIGO]],POs[status],$GY335,POs[Semana],WEEKNUM(HO$1))</f>
        <v>0</v>
      </c>
      <c r="HP335" s="15">
        <f>SUMIFS(POs[saldo],POs[cve_prod],DIM_BILL[[#This Row],[CODIGO]],POs[status],$GY335,POs[Semana],WEEKNUM(HP$1))</f>
        <v>0</v>
      </c>
      <c r="HQ335" s="15">
        <f>SUMIFS(POs[saldo],POs[cve_prod],DIM_BILL[[#This Row],[CODIGO]],POs[status],$GY335,POs[Semana],WEEKNUM(HQ$1))</f>
        <v>0</v>
      </c>
      <c r="HR335" s="15">
        <f>SUMIFS(POs[saldo],POs[cve_prod],DIM_BILL[[#This Row],[CODIGO]],POs[status],$GY335,POs[Semana],WEEKNUM(HR$1))</f>
        <v>0</v>
      </c>
      <c r="HS335" s="15">
        <f>SUMIFS(POs[saldo],POs[cve_prod],DIM_BILL[[#This Row],[CODIGO]],POs[status],$GY335,POs[Semana],WEEKNUM(HS$1))</f>
        <v>0</v>
      </c>
      <c r="HT335" s="15">
        <f>SUMIFS(POs[saldo],POs[cve_prod],DIM_BILL[[#This Row],[CODIGO]],POs[status],$GY335,POs[Semana],WEEKNUM(HT$1))</f>
        <v>0</v>
      </c>
      <c r="HU335" s="22"/>
      <c r="HV335" s="25"/>
      <c r="HW335" t="str">
        <f>DIM_BILL[[#This Row],[Tipo]]</f>
        <v>MATERIAL DE EMPAQUE</v>
      </c>
    </row>
    <row r="336" spans="1:231" x14ac:dyDescent="0.3">
      <c r="A336" s="17" t="s">
        <v>933</v>
      </c>
      <c r="CG336">
        <v>2.5000000000000001E-2</v>
      </c>
      <c r="GR336" s="17" t="s">
        <v>934</v>
      </c>
      <c r="GS336" s="17">
        <v>3</v>
      </c>
      <c r="GT336" s="17" t="s">
        <v>1804</v>
      </c>
      <c r="GU336" s="17" t="s">
        <v>1800</v>
      </c>
      <c r="GV336" s="17">
        <f>SUMIF(FACT_A1[cve_prod],DIM_BILL[[#This Row],[CODIGO]],FACT_A1[Existencia])</f>
        <v>0</v>
      </c>
      <c r="GW336" s="18">
        <f>SUMIF(FACT_A2[cve_prod],DIM_BILL[[#This Row],[CODIGO]],FACT_A2[Existencia])</f>
        <v>20.45</v>
      </c>
      <c r="GX336" s="17"/>
      <c r="GY336" s="16" t="s">
        <v>2221</v>
      </c>
      <c r="GZ336" s="24">
        <f>SUMPRODUCT($B336:$GQ336,INDEX(PLAN_PRODUCCION!$B$4:$GQ$24,COLUMN()-COLUMN($GZ$1)+1,0))</f>
        <v>21.200000000000003</v>
      </c>
      <c r="HA336" s="24">
        <f>SUMPRODUCT($B336:$GQ336,INDEX(PLAN_PRODUCCION!$B$4:$GQ$24,COLUMN()-COLUMN($GZ$1)+1,0))</f>
        <v>0</v>
      </c>
      <c r="HB336" s="24">
        <f>SUMPRODUCT($B336:$GQ336,INDEX(PLAN_PRODUCCION!$B$4:$GQ$24,COLUMN()-COLUMN($GZ$1)+1,0))</f>
        <v>0</v>
      </c>
      <c r="HC336" s="24">
        <f>SUMPRODUCT($B336:$GQ336,INDEX(PLAN_PRODUCCION!$B$4:$GQ$24,COLUMN()-COLUMN($GZ$1)+1,0))</f>
        <v>0</v>
      </c>
      <c r="HD336" s="24">
        <f>SUMPRODUCT($B336:$GQ336,INDEX(PLAN_PRODUCCION!$B$4:$GQ$24,COLUMN()-COLUMN($GZ$1)+1,0))</f>
        <v>0</v>
      </c>
      <c r="HE336" s="24">
        <f>SUMPRODUCT($B336:$GQ336,INDEX(PLAN_PRODUCCION!$B$4:$GQ$24,COLUMN()-COLUMN($GZ$1)+1,0))</f>
        <v>0</v>
      </c>
      <c r="HF336" s="24">
        <f>SUMPRODUCT($B336:$GQ336,INDEX(PLAN_PRODUCCION!$B$4:$GQ$24,COLUMN()-COLUMN($GZ$1)+1,0))</f>
        <v>0</v>
      </c>
      <c r="HG336" s="24">
        <f>SUMPRODUCT($B336:$GQ336,INDEX(PLAN_PRODUCCION!$B$4:$GQ$24,COLUMN()-COLUMN($GZ$1)+1,0))</f>
        <v>0</v>
      </c>
      <c r="HH336" s="24">
        <f>SUMPRODUCT($B336:$GQ336,INDEX(PLAN_PRODUCCION!$B$4:$GQ$24,COLUMN()-COLUMN($GZ$1)+1,0))</f>
        <v>0</v>
      </c>
      <c r="HI336" s="24">
        <f>SUMPRODUCT($B336:$GQ336,INDEX(PLAN_PRODUCCION!$B$4:$GQ$24,COLUMN()-COLUMN($GZ$1)+1,0))</f>
        <v>0</v>
      </c>
      <c r="HJ336" s="24">
        <f>SUMPRODUCT($B336:$GQ336,INDEX(PLAN_PRODUCCION!$B$4:$GQ$24,COLUMN()-COLUMN($GZ$1)+1,0))</f>
        <v>0</v>
      </c>
      <c r="HK336" s="24">
        <f>SUMPRODUCT($B336:$GQ336,INDEX(PLAN_PRODUCCION!$B$4:$GQ$24,COLUMN()-COLUMN($GZ$1)+1,0))</f>
        <v>0</v>
      </c>
      <c r="HL336" s="24">
        <f>SUMPRODUCT($B336:$GQ336,INDEX(PLAN_PRODUCCION!$B$4:$GQ$24,COLUMN()-COLUMN($GZ$1)+1,0))</f>
        <v>0</v>
      </c>
      <c r="HM336" s="24">
        <f>SUMPRODUCT($B336:$GQ336,INDEX(PLAN_PRODUCCION!$B$4:$GQ$24,COLUMN()-COLUMN($GZ$1)+1,0))</f>
        <v>0</v>
      </c>
      <c r="HN336" s="24">
        <f>SUMPRODUCT($B336:$GQ336,INDEX(PLAN_PRODUCCION!$B$4:$GQ$24,COLUMN()-COLUMN($GZ$1)+1,0))</f>
        <v>0</v>
      </c>
      <c r="HO336" s="24">
        <f>SUMPRODUCT($B336:$GQ336,INDEX(PLAN_PRODUCCION!$B$4:$GQ$24,COLUMN()-COLUMN($GZ$1)+1,0))</f>
        <v>0</v>
      </c>
      <c r="HP336" s="24">
        <f>SUMPRODUCT($B336:$GQ336,INDEX(PLAN_PRODUCCION!$B$4:$GQ$24,COLUMN()-COLUMN($GZ$1)+1,0))</f>
        <v>0</v>
      </c>
      <c r="HQ336" s="24">
        <f>SUMPRODUCT($B336:$GQ336,INDEX(PLAN_PRODUCCION!$B$4:$GQ$24,COLUMN()-COLUMN($GZ$1)+1,0))</f>
        <v>0</v>
      </c>
      <c r="HR336" s="24">
        <f>SUMPRODUCT($B336:$GQ336,INDEX(PLAN_PRODUCCION!$B$4:$GQ$24,COLUMN()-COLUMN($GZ$1)+1,0))</f>
        <v>0</v>
      </c>
      <c r="HS336" s="24">
        <f>SUMPRODUCT($B336:$GQ336,INDEX(PLAN_PRODUCCION!$B$4:$GQ$24,COLUMN()-COLUMN($GZ$1)+1,0))</f>
        <v>0</v>
      </c>
      <c r="HT336" s="24">
        <f>SUMPRODUCT($B336:$GQ336,INDEX(PLAN_PRODUCCION!$B$4:$GQ$24,COLUMN()-COLUMN($GZ$1)+1,0))</f>
        <v>0</v>
      </c>
      <c r="HU336" s="22"/>
      <c r="HV336" s="25"/>
      <c r="HW336" t="str">
        <f>DIM_BILL[[#This Row],[Tipo]]</f>
        <v>MATERIAL DE EMPAQUE</v>
      </c>
    </row>
    <row r="337" spans="1:231" x14ac:dyDescent="0.3">
      <c r="A337" s="18" t="s">
        <v>933</v>
      </c>
      <c r="CG337">
        <v>2.5000000000000001E-2</v>
      </c>
      <c r="GR337" s="18" t="s">
        <v>934</v>
      </c>
      <c r="GS337" s="18">
        <v>3</v>
      </c>
      <c r="GT337" s="18" t="s">
        <v>1804</v>
      </c>
      <c r="GU337" s="18" t="s">
        <v>1800</v>
      </c>
      <c r="GV337" s="18">
        <f>SUMIF(FACT_A1[cve_prod],DIM_BILL[[#This Row],[CODIGO]],FACT_A1[Existencia])</f>
        <v>0</v>
      </c>
      <c r="GW337" s="18">
        <f>SUMIF(FACT_A2[cve_prod],DIM_BILL[[#This Row],[CODIGO]],FACT_A2[Existencia])</f>
        <v>20.45</v>
      </c>
      <c r="GX337" s="18"/>
      <c r="GY337" s="16" t="s">
        <v>2222</v>
      </c>
      <c r="GZ337" s="26">
        <f t="shared" ref="GZ337" si="2423">GV337+GW337+GX337+GZ335-GZ336</f>
        <v>-0.75000000000000355</v>
      </c>
      <c r="HA337" s="26">
        <f t="shared" ref="HA337" si="2424">GZ337+HA335-HA336</f>
        <v>-0.75000000000000355</v>
      </c>
      <c r="HB337" s="26">
        <f t="shared" ref="HB337" si="2425">HA337+HB335-HB336</f>
        <v>-0.75000000000000355</v>
      </c>
      <c r="HC337" s="26">
        <f t="shared" ref="HC337" si="2426">HB337+HC335-HC336</f>
        <v>-0.75000000000000355</v>
      </c>
      <c r="HD337" s="26">
        <f t="shared" ref="HD337" si="2427">HC337+HD335-HD336</f>
        <v>-0.75000000000000355</v>
      </c>
      <c r="HE337" s="26">
        <f t="shared" ref="HE337" si="2428">HD337+HE335-HE336</f>
        <v>-0.75000000000000355</v>
      </c>
      <c r="HF337" s="26">
        <f t="shared" ref="HF337" si="2429">HE337+HF335-HF336</f>
        <v>-0.75000000000000355</v>
      </c>
      <c r="HG337" s="26">
        <f t="shared" ref="HG337" si="2430">HF337+HG335-HG336</f>
        <v>-0.75000000000000355</v>
      </c>
      <c r="HH337" s="26">
        <f t="shared" ref="HH337" si="2431">HG337+HH335-HH336</f>
        <v>-0.75000000000000355</v>
      </c>
      <c r="HI337" s="26">
        <f t="shared" ref="HI337" si="2432">HH337+HI335-HI336</f>
        <v>-0.75000000000000355</v>
      </c>
      <c r="HJ337" s="26">
        <f t="shared" ref="HJ337" si="2433">HI337+HJ335-HJ336</f>
        <v>-0.75000000000000355</v>
      </c>
      <c r="HK337" s="26">
        <f t="shared" ref="HK337" si="2434">HJ337+HK335-HK336</f>
        <v>-0.75000000000000355</v>
      </c>
      <c r="HL337" s="26">
        <f t="shared" ref="HL337" si="2435">HK337+HL335-HL336</f>
        <v>-0.75000000000000355</v>
      </c>
      <c r="HM337" s="26">
        <f t="shared" ref="HM337" si="2436">HL337+HM335-HM336</f>
        <v>-0.75000000000000355</v>
      </c>
      <c r="HN337" s="26">
        <f t="shared" ref="HN337" si="2437">HM337+HN335-HN336</f>
        <v>-0.75000000000000355</v>
      </c>
      <c r="HO337" s="26">
        <f t="shared" ref="HO337" si="2438">HN337+HO335-HO336</f>
        <v>-0.75000000000000355</v>
      </c>
      <c r="HP337" s="26">
        <f t="shared" ref="HP337" si="2439">HO337+HP335-HP336</f>
        <v>-0.75000000000000355</v>
      </c>
      <c r="HQ337" s="26">
        <f t="shared" ref="HQ337" si="2440">HP337+HQ335-HQ336</f>
        <v>-0.75000000000000355</v>
      </c>
      <c r="HR337" s="26">
        <f t="shared" ref="HR337" si="2441">HQ337+HR335-HR336</f>
        <v>-0.75000000000000355</v>
      </c>
      <c r="HS337" s="26">
        <f t="shared" ref="HS337" si="2442">HR337+HS335-HS336</f>
        <v>-0.75000000000000355</v>
      </c>
      <c r="HT337" s="26">
        <f t="shared" ref="HT337" si="2443">HS337+HT335-HT336</f>
        <v>-0.75000000000000355</v>
      </c>
      <c r="HU337" s="22">
        <f t="shared" ref="HU337" si="2444">COUNTIF(GZ337:HT337,"&lt;0")</f>
        <v>21</v>
      </c>
      <c r="HV337" s="25"/>
      <c r="HW337" t="str">
        <f>DIM_BILL[[#This Row],[Tipo]]</f>
        <v>MATERIAL DE EMPAQUE</v>
      </c>
    </row>
    <row r="338" spans="1:231" x14ac:dyDescent="0.3">
      <c r="A338" s="17" t="s">
        <v>759</v>
      </c>
      <c r="BR338">
        <v>1.7000000000000001E-2</v>
      </c>
      <c r="GR338" s="17" t="s">
        <v>760</v>
      </c>
      <c r="GS338" s="17">
        <v>3</v>
      </c>
      <c r="GT338" s="17" t="s">
        <v>1804</v>
      </c>
      <c r="GU338" s="17" t="s">
        <v>1800</v>
      </c>
      <c r="GV338" s="17">
        <f>SUMIF(FACT_A1[cve_prod],DIM_BILL[[#This Row],[CODIGO]],FACT_A1[Existencia])</f>
        <v>493.95</v>
      </c>
      <c r="GW338" s="18">
        <f>SUMIF(FACT_A2[cve_prod],DIM_BILL[[#This Row],[CODIGO]],FACT_A2[Existencia])</f>
        <v>410.65</v>
      </c>
      <c r="GX338" s="17"/>
      <c r="GY338" s="16" t="s">
        <v>2220</v>
      </c>
      <c r="GZ338" s="15">
        <f>SUMIFS(POs[saldo],POs[cve_prod],DIM_BILL[[#This Row],[CODIGO]],POs[status],$GY338,POs[f_ent],GZ$1)</f>
        <v>0</v>
      </c>
      <c r="HA338" s="15">
        <f>SUMIFS(POs[saldo],POs[cve_prod],DIM_BILL[[#This Row],[CODIGO]],POs[status],$GY338,POs[f_ent],HA$1)</f>
        <v>0</v>
      </c>
      <c r="HB338" s="15">
        <f>SUMIFS(POs[saldo],POs[cve_prod],DIM_BILL[[#This Row],[CODIGO]],POs[status],$GY338,POs[f_ent],HB$1)</f>
        <v>0</v>
      </c>
      <c r="HC338" s="15">
        <f>SUMIFS(POs[saldo],POs[cve_prod],DIM_BILL[[#This Row],[CODIGO]],POs[status],$GY338,POs[f_ent],HC$1)</f>
        <v>0</v>
      </c>
      <c r="HD338" s="15">
        <f>SUMIFS(POs[saldo],POs[cve_prod],DIM_BILL[[#This Row],[CODIGO]],POs[status],$GY338,POs[f_ent],HD$1)</f>
        <v>0</v>
      </c>
      <c r="HE338" s="15">
        <f>SUMIFS(POs[saldo],POs[cve_prod],DIM_BILL[[#This Row],[CODIGO]],POs[status],$GY338,POs[f_ent],HE$1)</f>
        <v>0</v>
      </c>
      <c r="HF338" s="15">
        <f>SUMIFS(POs[saldo],POs[cve_prod],DIM_BILL[[#This Row],[CODIGO]],POs[status],$GY338,POs[Semana],WEEKNUM(HF$1))</f>
        <v>0</v>
      </c>
      <c r="HG338" s="15">
        <f>SUMIFS(POs[saldo],POs[cve_prod],DIM_BILL[[#This Row],[CODIGO]],POs[status],$GY338,POs[Semana],WEEKNUM(HG$1))</f>
        <v>0</v>
      </c>
      <c r="HH338" s="15">
        <f>SUMIFS(POs[saldo],POs[cve_prod],DIM_BILL[[#This Row],[CODIGO]],POs[status],$GY338,POs[Semana],WEEKNUM(HH$1))</f>
        <v>0</v>
      </c>
      <c r="HI338" s="15">
        <f>SUMIFS(POs[saldo],POs[cve_prod],DIM_BILL[[#This Row],[CODIGO]],POs[status],$GY338,POs[Semana],WEEKNUM(HI$1))</f>
        <v>0</v>
      </c>
      <c r="HJ338" s="15">
        <f>SUMIFS(POs[saldo],POs[cve_prod],DIM_BILL[[#This Row],[CODIGO]],POs[status],$GY338,POs[Semana],WEEKNUM(HJ$1))</f>
        <v>0</v>
      </c>
      <c r="HK338" s="15">
        <f>SUMIFS(POs[saldo],POs[cve_prod],DIM_BILL[[#This Row],[CODIGO]],POs[status],$GY338,POs[Semana],WEEKNUM(HK$1))</f>
        <v>0</v>
      </c>
      <c r="HL338" s="15">
        <f>SUMIFS(POs[saldo],POs[cve_prod],DIM_BILL[[#This Row],[CODIGO]],POs[status],$GY338,POs[Semana],WEEKNUM(HL$1))</f>
        <v>0</v>
      </c>
      <c r="HM338" s="15">
        <f>SUMIFS(POs[saldo],POs[cve_prod],DIM_BILL[[#This Row],[CODIGO]],POs[status],$GY338,POs[Semana],WEEKNUM(HM$1))</f>
        <v>0</v>
      </c>
      <c r="HN338" s="15">
        <f>SUMIFS(POs[saldo],POs[cve_prod],DIM_BILL[[#This Row],[CODIGO]],POs[status],$GY338,POs[Semana],WEEKNUM(HN$1))</f>
        <v>0</v>
      </c>
      <c r="HO338" s="15">
        <f>SUMIFS(POs[saldo],POs[cve_prod],DIM_BILL[[#This Row],[CODIGO]],POs[status],$GY338,POs[Semana],WEEKNUM(HO$1))</f>
        <v>0</v>
      </c>
      <c r="HP338" s="15">
        <f>SUMIFS(POs[saldo],POs[cve_prod],DIM_BILL[[#This Row],[CODIGO]],POs[status],$GY338,POs[Semana],WEEKNUM(HP$1))</f>
        <v>0</v>
      </c>
      <c r="HQ338" s="15">
        <f>SUMIFS(POs[saldo],POs[cve_prod],DIM_BILL[[#This Row],[CODIGO]],POs[status],$GY338,POs[Semana],WEEKNUM(HQ$1))</f>
        <v>0</v>
      </c>
      <c r="HR338" s="15">
        <f>SUMIFS(POs[saldo],POs[cve_prod],DIM_BILL[[#This Row],[CODIGO]],POs[status],$GY338,POs[Semana],WEEKNUM(HR$1))</f>
        <v>0</v>
      </c>
      <c r="HS338" s="15">
        <f>SUMIFS(POs[saldo],POs[cve_prod],DIM_BILL[[#This Row],[CODIGO]],POs[status],$GY338,POs[Semana],WEEKNUM(HS$1))</f>
        <v>0</v>
      </c>
      <c r="HT338" s="15">
        <f>SUMIFS(POs[saldo],POs[cve_prod],DIM_BILL[[#This Row],[CODIGO]],POs[status],$GY338,POs[Semana],WEEKNUM(HT$1))</f>
        <v>0</v>
      </c>
      <c r="HU338" s="22"/>
      <c r="HV338" s="25"/>
      <c r="HW338" t="str">
        <f>DIM_BILL[[#This Row],[Tipo]]</f>
        <v>MATERIAL DE EMPAQUE</v>
      </c>
    </row>
    <row r="339" spans="1:231" x14ac:dyDescent="0.3">
      <c r="A339" s="17" t="s">
        <v>759</v>
      </c>
      <c r="BR339">
        <v>1.7000000000000001E-2</v>
      </c>
      <c r="GR339" s="17" t="s">
        <v>760</v>
      </c>
      <c r="GS339" s="17">
        <v>3</v>
      </c>
      <c r="GT339" s="17" t="s">
        <v>1804</v>
      </c>
      <c r="GU339" s="17" t="s">
        <v>1800</v>
      </c>
      <c r="GV339" s="17">
        <f>SUMIF(FACT_A1[cve_prod],DIM_BILL[[#This Row],[CODIGO]],FACT_A1[Existencia])</f>
        <v>493.95</v>
      </c>
      <c r="GW339" s="18">
        <f>SUMIF(FACT_A2[cve_prod],DIM_BILL[[#This Row],[CODIGO]],FACT_A2[Existencia])</f>
        <v>410.65</v>
      </c>
      <c r="GX339" s="17"/>
      <c r="GY339" s="16" t="s">
        <v>2221</v>
      </c>
      <c r="GZ339" s="24">
        <f>SUMPRODUCT($B339:$GQ339,INDEX(PLAN_PRODUCCION!$B$4:$GQ$24,COLUMN()-COLUMN($GZ$1)+1,0))</f>
        <v>0</v>
      </c>
      <c r="HA339" s="24">
        <f>SUMPRODUCT($B339:$GQ339,INDEX(PLAN_PRODUCCION!$B$4:$GQ$24,COLUMN()-COLUMN($GZ$1)+1,0))</f>
        <v>0</v>
      </c>
      <c r="HB339" s="24">
        <f>SUMPRODUCT($B339:$GQ339,INDEX(PLAN_PRODUCCION!$B$4:$GQ$24,COLUMN()-COLUMN($GZ$1)+1,0))</f>
        <v>0</v>
      </c>
      <c r="HC339" s="24">
        <f>SUMPRODUCT($B339:$GQ339,INDEX(PLAN_PRODUCCION!$B$4:$GQ$24,COLUMN()-COLUMN($GZ$1)+1,0))</f>
        <v>0</v>
      </c>
      <c r="HD339" s="24">
        <f>SUMPRODUCT($B339:$GQ339,INDEX(PLAN_PRODUCCION!$B$4:$GQ$24,COLUMN()-COLUMN($GZ$1)+1,0))</f>
        <v>0</v>
      </c>
      <c r="HE339" s="24">
        <f>SUMPRODUCT($B339:$GQ339,INDEX(PLAN_PRODUCCION!$B$4:$GQ$24,COLUMN()-COLUMN($GZ$1)+1,0))</f>
        <v>0</v>
      </c>
      <c r="HF339" s="24">
        <f>SUMPRODUCT($B339:$GQ339,INDEX(PLAN_PRODUCCION!$B$4:$GQ$24,COLUMN()-COLUMN($GZ$1)+1,0))</f>
        <v>0</v>
      </c>
      <c r="HG339" s="24">
        <f>SUMPRODUCT($B339:$GQ339,INDEX(PLAN_PRODUCCION!$B$4:$GQ$24,COLUMN()-COLUMN($GZ$1)+1,0))</f>
        <v>0</v>
      </c>
      <c r="HH339" s="24">
        <f>SUMPRODUCT($B339:$GQ339,INDEX(PLAN_PRODUCCION!$B$4:$GQ$24,COLUMN()-COLUMN($GZ$1)+1,0))</f>
        <v>0</v>
      </c>
      <c r="HI339" s="24">
        <f>SUMPRODUCT($B339:$GQ339,INDEX(PLAN_PRODUCCION!$B$4:$GQ$24,COLUMN()-COLUMN($GZ$1)+1,0))</f>
        <v>0</v>
      </c>
      <c r="HJ339" s="24">
        <f>SUMPRODUCT($B339:$GQ339,INDEX(PLAN_PRODUCCION!$B$4:$GQ$24,COLUMN()-COLUMN($GZ$1)+1,0))</f>
        <v>0</v>
      </c>
      <c r="HK339" s="24">
        <f>SUMPRODUCT($B339:$GQ339,INDEX(PLAN_PRODUCCION!$B$4:$GQ$24,COLUMN()-COLUMN($GZ$1)+1,0))</f>
        <v>0</v>
      </c>
      <c r="HL339" s="24">
        <f>SUMPRODUCT($B339:$GQ339,INDEX(PLAN_PRODUCCION!$B$4:$GQ$24,COLUMN()-COLUMN($GZ$1)+1,0))</f>
        <v>0</v>
      </c>
      <c r="HM339" s="24">
        <f>SUMPRODUCT($B339:$GQ339,INDEX(PLAN_PRODUCCION!$B$4:$GQ$24,COLUMN()-COLUMN($GZ$1)+1,0))</f>
        <v>0</v>
      </c>
      <c r="HN339" s="24">
        <f>SUMPRODUCT($B339:$GQ339,INDEX(PLAN_PRODUCCION!$B$4:$GQ$24,COLUMN()-COLUMN($GZ$1)+1,0))</f>
        <v>0</v>
      </c>
      <c r="HO339" s="24">
        <f>SUMPRODUCT($B339:$GQ339,INDEX(PLAN_PRODUCCION!$B$4:$GQ$24,COLUMN()-COLUMN($GZ$1)+1,0))</f>
        <v>0</v>
      </c>
      <c r="HP339" s="24">
        <f>SUMPRODUCT($B339:$GQ339,INDEX(PLAN_PRODUCCION!$B$4:$GQ$24,COLUMN()-COLUMN($GZ$1)+1,0))</f>
        <v>0</v>
      </c>
      <c r="HQ339" s="24">
        <f>SUMPRODUCT($B339:$GQ339,INDEX(PLAN_PRODUCCION!$B$4:$GQ$24,COLUMN()-COLUMN($GZ$1)+1,0))</f>
        <v>0</v>
      </c>
      <c r="HR339" s="24">
        <f>SUMPRODUCT($B339:$GQ339,INDEX(PLAN_PRODUCCION!$B$4:$GQ$24,COLUMN()-COLUMN($GZ$1)+1,0))</f>
        <v>0</v>
      </c>
      <c r="HS339" s="24">
        <f>SUMPRODUCT($B339:$GQ339,INDEX(PLAN_PRODUCCION!$B$4:$GQ$24,COLUMN()-COLUMN($GZ$1)+1,0))</f>
        <v>0</v>
      </c>
      <c r="HT339" s="24">
        <f>SUMPRODUCT($B339:$GQ339,INDEX(PLAN_PRODUCCION!$B$4:$GQ$24,COLUMN()-COLUMN($GZ$1)+1,0))</f>
        <v>0</v>
      </c>
      <c r="HU339" s="22"/>
      <c r="HV339" s="25"/>
      <c r="HW339" t="str">
        <f>DIM_BILL[[#This Row],[Tipo]]</f>
        <v>MATERIAL DE EMPAQUE</v>
      </c>
    </row>
    <row r="340" spans="1:231" x14ac:dyDescent="0.3">
      <c r="A340" s="18" t="s">
        <v>759</v>
      </c>
      <c r="BR340">
        <v>1.7000000000000001E-2</v>
      </c>
      <c r="GR340" s="18" t="s">
        <v>760</v>
      </c>
      <c r="GS340" s="18">
        <v>3</v>
      </c>
      <c r="GT340" s="18" t="s">
        <v>1804</v>
      </c>
      <c r="GU340" s="18" t="s">
        <v>1800</v>
      </c>
      <c r="GV340" s="18">
        <f>SUMIF(FACT_A1[cve_prod],DIM_BILL[[#This Row],[CODIGO]],FACT_A1[Existencia])</f>
        <v>493.95</v>
      </c>
      <c r="GW340" s="18">
        <f>SUMIF(FACT_A2[cve_prod],DIM_BILL[[#This Row],[CODIGO]],FACT_A2[Existencia])</f>
        <v>410.65</v>
      </c>
      <c r="GX340" s="18"/>
      <c r="GY340" s="16" t="s">
        <v>2222</v>
      </c>
      <c r="GZ340" s="26">
        <f t="shared" ref="GZ340" si="2445">GV340+GW340+GX340+GZ338-GZ339</f>
        <v>904.59999999999991</v>
      </c>
      <c r="HA340" s="26">
        <f t="shared" ref="HA340" si="2446">GZ340+HA338-HA339</f>
        <v>904.59999999999991</v>
      </c>
      <c r="HB340" s="26">
        <f t="shared" ref="HB340" si="2447">HA340+HB338-HB339</f>
        <v>904.59999999999991</v>
      </c>
      <c r="HC340" s="26">
        <f t="shared" ref="HC340" si="2448">HB340+HC338-HC339</f>
        <v>904.59999999999991</v>
      </c>
      <c r="HD340" s="26">
        <f t="shared" ref="HD340" si="2449">HC340+HD338-HD339</f>
        <v>904.59999999999991</v>
      </c>
      <c r="HE340" s="26">
        <f t="shared" ref="HE340" si="2450">HD340+HE338-HE339</f>
        <v>904.59999999999991</v>
      </c>
      <c r="HF340" s="26">
        <f t="shared" ref="HF340" si="2451">HE340+HF338-HF339</f>
        <v>904.59999999999991</v>
      </c>
      <c r="HG340" s="26">
        <f t="shared" ref="HG340" si="2452">HF340+HG338-HG339</f>
        <v>904.59999999999991</v>
      </c>
      <c r="HH340" s="26">
        <f t="shared" ref="HH340" si="2453">HG340+HH338-HH339</f>
        <v>904.59999999999991</v>
      </c>
      <c r="HI340" s="26">
        <f t="shared" ref="HI340" si="2454">HH340+HI338-HI339</f>
        <v>904.59999999999991</v>
      </c>
      <c r="HJ340" s="26">
        <f t="shared" ref="HJ340" si="2455">HI340+HJ338-HJ339</f>
        <v>904.59999999999991</v>
      </c>
      <c r="HK340" s="26">
        <f t="shared" ref="HK340" si="2456">HJ340+HK338-HK339</f>
        <v>904.59999999999991</v>
      </c>
      <c r="HL340" s="26">
        <f t="shared" ref="HL340" si="2457">HK340+HL338-HL339</f>
        <v>904.59999999999991</v>
      </c>
      <c r="HM340" s="26">
        <f t="shared" ref="HM340" si="2458">HL340+HM338-HM339</f>
        <v>904.59999999999991</v>
      </c>
      <c r="HN340" s="26">
        <f t="shared" ref="HN340" si="2459">HM340+HN338-HN339</f>
        <v>904.59999999999991</v>
      </c>
      <c r="HO340" s="26">
        <f t="shared" ref="HO340" si="2460">HN340+HO338-HO339</f>
        <v>904.59999999999991</v>
      </c>
      <c r="HP340" s="26">
        <f t="shared" ref="HP340" si="2461">HO340+HP338-HP339</f>
        <v>904.59999999999991</v>
      </c>
      <c r="HQ340" s="26">
        <f t="shared" ref="HQ340" si="2462">HP340+HQ338-HQ339</f>
        <v>904.59999999999991</v>
      </c>
      <c r="HR340" s="26">
        <f t="shared" ref="HR340" si="2463">HQ340+HR338-HR339</f>
        <v>904.59999999999991</v>
      </c>
      <c r="HS340" s="26">
        <f t="shared" ref="HS340" si="2464">HR340+HS338-HS339</f>
        <v>904.59999999999991</v>
      </c>
      <c r="HT340" s="26">
        <f t="shared" ref="HT340" si="2465">HS340+HT338-HT339</f>
        <v>904.59999999999991</v>
      </c>
      <c r="HU340" s="22">
        <f t="shared" ref="HU340" si="2466">COUNTIF(GZ340:HT340,"&lt;0")</f>
        <v>0</v>
      </c>
      <c r="HV340" s="25"/>
      <c r="HW340" t="str">
        <f>DIM_BILL[[#This Row],[Tipo]]</f>
        <v>MATERIAL DE EMPAQUE</v>
      </c>
    </row>
    <row r="341" spans="1:231" x14ac:dyDescent="0.3">
      <c r="A341" s="17" t="s">
        <v>1505</v>
      </c>
      <c r="FB341">
        <v>0.51500000000000001</v>
      </c>
      <c r="FJ341">
        <v>1.03</v>
      </c>
      <c r="GM341">
        <v>0.51500000000000001</v>
      </c>
      <c r="GO341">
        <v>1.03</v>
      </c>
      <c r="GR341" s="17" t="s">
        <v>1506</v>
      </c>
      <c r="GS341" s="17">
        <v>3</v>
      </c>
      <c r="GT341" s="17" t="s">
        <v>1805</v>
      </c>
      <c r="GU341" s="17" t="s">
        <v>1800</v>
      </c>
      <c r="GV341" s="17">
        <f>SUMIF(FACT_A1[cve_prod],DIM_BILL[[#This Row],[CODIGO]],FACT_A1[Existencia])</f>
        <v>0</v>
      </c>
      <c r="GW341" s="18">
        <f>SUMIF(FACT_A2[cve_prod],DIM_BILL[[#This Row],[CODIGO]],FACT_A2[Existencia])</f>
        <v>900</v>
      </c>
      <c r="GX341" s="17"/>
      <c r="GY341" s="16" t="s">
        <v>2220</v>
      </c>
      <c r="GZ341" s="15">
        <f>SUMIFS(POs[saldo],POs[cve_prod],DIM_BILL[[#This Row],[CODIGO]],POs[status],$GY341,POs[f_ent],GZ$1)</f>
        <v>0</v>
      </c>
      <c r="HA341" s="15">
        <f>SUMIFS(POs[saldo],POs[cve_prod],DIM_BILL[[#This Row],[CODIGO]],POs[status],$GY341,POs[f_ent],HA$1)</f>
        <v>0</v>
      </c>
      <c r="HB341" s="15">
        <f>SUMIFS(POs[saldo],POs[cve_prod],DIM_BILL[[#This Row],[CODIGO]],POs[status],$GY341,POs[f_ent],HB$1)</f>
        <v>0</v>
      </c>
      <c r="HC341" s="15">
        <f>SUMIFS(POs[saldo],POs[cve_prod],DIM_BILL[[#This Row],[CODIGO]],POs[status],$GY341,POs[f_ent],HC$1)</f>
        <v>0</v>
      </c>
      <c r="HD341" s="15">
        <f>SUMIFS(POs[saldo],POs[cve_prod],DIM_BILL[[#This Row],[CODIGO]],POs[status],$GY341,POs[f_ent],HD$1)</f>
        <v>0</v>
      </c>
      <c r="HE341" s="15">
        <f>SUMIFS(POs[saldo],POs[cve_prod],DIM_BILL[[#This Row],[CODIGO]],POs[status],$GY341,POs[f_ent],HE$1)</f>
        <v>0</v>
      </c>
      <c r="HF341" s="15">
        <f>SUMIFS(POs[saldo],POs[cve_prod],DIM_BILL[[#This Row],[CODIGO]],POs[status],$GY341,POs[Semana],WEEKNUM(HF$1))</f>
        <v>0</v>
      </c>
      <c r="HG341" s="15">
        <f>SUMIFS(POs[saldo],POs[cve_prod],DIM_BILL[[#This Row],[CODIGO]],POs[status],$GY341,POs[Semana],WEEKNUM(HG$1))</f>
        <v>0</v>
      </c>
      <c r="HH341" s="15">
        <f>SUMIFS(POs[saldo],POs[cve_prod],DIM_BILL[[#This Row],[CODIGO]],POs[status],$GY341,POs[Semana],WEEKNUM(HH$1))</f>
        <v>0</v>
      </c>
      <c r="HI341" s="15">
        <f>SUMIFS(POs[saldo],POs[cve_prod],DIM_BILL[[#This Row],[CODIGO]],POs[status],$GY341,POs[Semana],WEEKNUM(HI$1))</f>
        <v>0</v>
      </c>
      <c r="HJ341" s="15">
        <f>SUMIFS(POs[saldo],POs[cve_prod],DIM_BILL[[#This Row],[CODIGO]],POs[status],$GY341,POs[Semana],WEEKNUM(HJ$1))</f>
        <v>0</v>
      </c>
      <c r="HK341" s="15">
        <f>SUMIFS(POs[saldo],POs[cve_prod],DIM_BILL[[#This Row],[CODIGO]],POs[status],$GY341,POs[Semana],WEEKNUM(HK$1))</f>
        <v>0</v>
      </c>
      <c r="HL341" s="15">
        <f>SUMIFS(POs[saldo],POs[cve_prod],DIM_BILL[[#This Row],[CODIGO]],POs[status],$GY341,POs[Semana],WEEKNUM(HL$1))</f>
        <v>0</v>
      </c>
      <c r="HM341" s="15">
        <f>SUMIFS(POs[saldo],POs[cve_prod],DIM_BILL[[#This Row],[CODIGO]],POs[status],$GY341,POs[Semana],WEEKNUM(HM$1))</f>
        <v>0</v>
      </c>
      <c r="HN341" s="15">
        <f>SUMIFS(POs[saldo],POs[cve_prod],DIM_BILL[[#This Row],[CODIGO]],POs[status],$GY341,POs[Semana],WEEKNUM(HN$1))</f>
        <v>0</v>
      </c>
      <c r="HO341" s="15">
        <f>SUMIFS(POs[saldo],POs[cve_prod],DIM_BILL[[#This Row],[CODIGO]],POs[status],$GY341,POs[Semana],WEEKNUM(HO$1))</f>
        <v>0</v>
      </c>
      <c r="HP341" s="15">
        <f>SUMIFS(POs[saldo],POs[cve_prod],DIM_BILL[[#This Row],[CODIGO]],POs[status],$GY341,POs[Semana],WEEKNUM(HP$1))</f>
        <v>0</v>
      </c>
      <c r="HQ341" s="15">
        <f>SUMIFS(POs[saldo],POs[cve_prod],DIM_BILL[[#This Row],[CODIGO]],POs[status],$GY341,POs[Semana],WEEKNUM(HQ$1))</f>
        <v>0</v>
      </c>
      <c r="HR341" s="15">
        <f>SUMIFS(POs[saldo],POs[cve_prod],DIM_BILL[[#This Row],[CODIGO]],POs[status],$GY341,POs[Semana],WEEKNUM(HR$1))</f>
        <v>0</v>
      </c>
      <c r="HS341" s="15">
        <f>SUMIFS(POs[saldo],POs[cve_prod],DIM_BILL[[#This Row],[CODIGO]],POs[status],$GY341,POs[Semana],WEEKNUM(HS$1))</f>
        <v>0</v>
      </c>
      <c r="HT341" s="15">
        <f>SUMIFS(POs[saldo],POs[cve_prod],DIM_BILL[[#This Row],[CODIGO]],POs[status],$GY341,POs[Semana],WEEKNUM(HT$1))</f>
        <v>0</v>
      </c>
      <c r="HU341" s="22"/>
      <c r="HV341" s="25"/>
      <c r="HW341" t="str">
        <f>DIM_BILL[[#This Row],[Tipo]]</f>
        <v>MATERIAL DE EMPAQUE</v>
      </c>
    </row>
    <row r="342" spans="1:231" x14ac:dyDescent="0.3">
      <c r="A342" s="17" t="s">
        <v>1505</v>
      </c>
      <c r="FB342">
        <v>0.51500000000000001</v>
      </c>
      <c r="FJ342">
        <v>1.03</v>
      </c>
      <c r="GM342">
        <v>0.51500000000000001</v>
      </c>
      <c r="GO342">
        <v>1.03</v>
      </c>
      <c r="GR342" s="17" t="s">
        <v>1506</v>
      </c>
      <c r="GS342" s="17">
        <v>3</v>
      </c>
      <c r="GT342" s="17" t="s">
        <v>1805</v>
      </c>
      <c r="GU342" s="17" t="s">
        <v>1800</v>
      </c>
      <c r="GV342" s="17">
        <f>SUMIF(FACT_A1[cve_prod],DIM_BILL[[#This Row],[CODIGO]],FACT_A1[Existencia])</f>
        <v>0</v>
      </c>
      <c r="GW342" s="18">
        <f>SUMIF(FACT_A2[cve_prod],DIM_BILL[[#This Row],[CODIGO]],FACT_A2[Existencia])</f>
        <v>900</v>
      </c>
      <c r="GX342" s="17"/>
      <c r="GY342" s="16" t="s">
        <v>2221</v>
      </c>
      <c r="GZ342" s="24">
        <f>SUMPRODUCT($B342:$GQ342,INDEX(PLAN_PRODUCCION!$B$4:$GQ$24,COLUMN()-COLUMN($GZ$1)+1,0))</f>
        <v>22042</v>
      </c>
      <c r="HA342" s="24">
        <f>SUMPRODUCT($B342:$GQ342,INDEX(PLAN_PRODUCCION!$B$4:$GQ$24,COLUMN()-COLUMN($GZ$1)+1,0))</f>
        <v>0</v>
      </c>
      <c r="HB342" s="24">
        <f>SUMPRODUCT($B342:$GQ342,INDEX(PLAN_PRODUCCION!$B$4:$GQ$24,COLUMN()-COLUMN($GZ$1)+1,0))</f>
        <v>0</v>
      </c>
      <c r="HC342" s="24">
        <f>SUMPRODUCT($B342:$GQ342,INDEX(PLAN_PRODUCCION!$B$4:$GQ$24,COLUMN()-COLUMN($GZ$1)+1,0))</f>
        <v>0</v>
      </c>
      <c r="HD342" s="24">
        <f>SUMPRODUCT($B342:$GQ342,INDEX(PLAN_PRODUCCION!$B$4:$GQ$24,COLUMN()-COLUMN($GZ$1)+1,0))</f>
        <v>0</v>
      </c>
      <c r="HE342" s="24">
        <f>SUMPRODUCT($B342:$GQ342,INDEX(PLAN_PRODUCCION!$B$4:$GQ$24,COLUMN()-COLUMN($GZ$1)+1,0))</f>
        <v>0</v>
      </c>
      <c r="HF342" s="24">
        <f>SUMPRODUCT($B342:$GQ342,INDEX(PLAN_PRODUCCION!$B$4:$GQ$24,COLUMN()-COLUMN($GZ$1)+1,0))</f>
        <v>0</v>
      </c>
      <c r="HG342" s="24">
        <f>SUMPRODUCT($B342:$GQ342,INDEX(PLAN_PRODUCCION!$B$4:$GQ$24,COLUMN()-COLUMN($GZ$1)+1,0))</f>
        <v>0</v>
      </c>
      <c r="HH342" s="24">
        <f>SUMPRODUCT($B342:$GQ342,INDEX(PLAN_PRODUCCION!$B$4:$GQ$24,COLUMN()-COLUMN($GZ$1)+1,0))</f>
        <v>0</v>
      </c>
      <c r="HI342" s="24">
        <f>SUMPRODUCT($B342:$GQ342,INDEX(PLAN_PRODUCCION!$B$4:$GQ$24,COLUMN()-COLUMN($GZ$1)+1,0))</f>
        <v>0</v>
      </c>
      <c r="HJ342" s="24">
        <f>SUMPRODUCT($B342:$GQ342,INDEX(PLAN_PRODUCCION!$B$4:$GQ$24,COLUMN()-COLUMN($GZ$1)+1,0))</f>
        <v>0</v>
      </c>
      <c r="HK342" s="24">
        <f>SUMPRODUCT($B342:$GQ342,INDEX(PLAN_PRODUCCION!$B$4:$GQ$24,COLUMN()-COLUMN($GZ$1)+1,0))</f>
        <v>0</v>
      </c>
      <c r="HL342" s="24">
        <f>SUMPRODUCT($B342:$GQ342,INDEX(PLAN_PRODUCCION!$B$4:$GQ$24,COLUMN()-COLUMN($GZ$1)+1,0))</f>
        <v>0</v>
      </c>
      <c r="HM342" s="24">
        <f>SUMPRODUCT($B342:$GQ342,INDEX(PLAN_PRODUCCION!$B$4:$GQ$24,COLUMN()-COLUMN($GZ$1)+1,0))</f>
        <v>0</v>
      </c>
      <c r="HN342" s="24">
        <f>SUMPRODUCT($B342:$GQ342,INDEX(PLAN_PRODUCCION!$B$4:$GQ$24,COLUMN()-COLUMN($GZ$1)+1,0))</f>
        <v>0</v>
      </c>
      <c r="HO342" s="24">
        <f>SUMPRODUCT($B342:$GQ342,INDEX(PLAN_PRODUCCION!$B$4:$GQ$24,COLUMN()-COLUMN($GZ$1)+1,0))</f>
        <v>0</v>
      </c>
      <c r="HP342" s="24">
        <f>SUMPRODUCT($B342:$GQ342,INDEX(PLAN_PRODUCCION!$B$4:$GQ$24,COLUMN()-COLUMN($GZ$1)+1,0))</f>
        <v>0</v>
      </c>
      <c r="HQ342" s="24">
        <f>SUMPRODUCT($B342:$GQ342,INDEX(PLAN_PRODUCCION!$B$4:$GQ$24,COLUMN()-COLUMN($GZ$1)+1,0))</f>
        <v>0</v>
      </c>
      <c r="HR342" s="24">
        <f>SUMPRODUCT($B342:$GQ342,INDEX(PLAN_PRODUCCION!$B$4:$GQ$24,COLUMN()-COLUMN($GZ$1)+1,0))</f>
        <v>0</v>
      </c>
      <c r="HS342" s="24">
        <f>SUMPRODUCT($B342:$GQ342,INDEX(PLAN_PRODUCCION!$B$4:$GQ$24,COLUMN()-COLUMN($GZ$1)+1,0))</f>
        <v>0</v>
      </c>
      <c r="HT342" s="24">
        <f>SUMPRODUCT($B342:$GQ342,INDEX(PLAN_PRODUCCION!$B$4:$GQ$24,COLUMN()-COLUMN($GZ$1)+1,0))</f>
        <v>0</v>
      </c>
      <c r="HU342" s="22"/>
      <c r="HV342" s="25"/>
      <c r="HW342" t="str">
        <f>DIM_BILL[[#This Row],[Tipo]]</f>
        <v>MATERIAL DE EMPAQUE</v>
      </c>
    </row>
    <row r="343" spans="1:231" x14ac:dyDescent="0.3">
      <c r="A343" s="18" t="s">
        <v>1505</v>
      </c>
      <c r="FB343">
        <v>0.51500000000000001</v>
      </c>
      <c r="FJ343">
        <v>1.03</v>
      </c>
      <c r="GM343">
        <v>0.51500000000000001</v>
      </c>
      <c r="GO343">
        <v>1.03</v>
      </c>
      <c r="GR343" s="18" t="s">
        <v>1506</v>
      </c>
      <c r="GS343" s="18">
        <v>3</v>
      </c>
      <c r="GT343" s="18" t="s">
        <v>1805</v>
      </c>
      <c r="GU343" s="18" t="s">
        <v>1800</v>
      </c>
      <c r="GV343" s="18">
        <f>SUMIF(FACT_A1[cve_prod],DIM_BILL[[#This Row],[CODIGO]],FACT_A1[Existencia])</f>
        <v>0</v>
      </c>
      <c r="GW343" s="18">
        <f>SUMIF(FACT_A2[cve_prod],DIM_BILL[[#This Row],[CODIGO]],FACT_A2[Existencia])</f>
        <v>900</v>
      </c>
      <c r="GX343" s="18"/>
      <c r="GY343" s="16" t="s">
        <v>2222</v>
      </c>
      <c r="GZ343" s="26">
        <f t="shared" ref="GZ343" si="2467">GV343+GW343+GX343+GZ341-GZ342</f>
        <v>-21142</v>
      </c>
      <c r="HA343" s="26">
        <f t="shared" ref="HA343" si="2468">GZ343+HA341-HA342</f>
        <v>-21142</v>
      </c>
      <c r="HB343" s="26">
        <f t="shared" ref="HB343" si="2469">HA343+HB341-HB342</f>
        <v>-21142</v>
      </c>
      <c r="HC343" s="26">
        <f t="shared" ref="HC343" si="2470">HB343+HC341-HC342</f>
        <v>-21142</v>
      </c>
      <c r="HD343" s="26">
        <f t="shared" ref="HD343" si="2471">HC343+HD341-HD342</f>
        <v>-21142</v>
      </c>
      <c r="HE343" s="26">
        <f t="shared" ref="HE343" si="2472">HD343+HE341-HE342</f>
        <v>-21142</v>
      </c>
      <c r="HF343" s="26">
        <f t="shared" ref="HF343" si="2473">HE343+HF341-HF342</f>
        <v>-21142</v>
      </c>
      <c r="HG343" s="26">
        <f t="shared" ref="HG343" si="2474">HF343+HG341-HG342</f>
        <v>-21142</v>
      </c>
      <c r="HH343" s="26">
        <f t="shared" ref="HH343" si="2475">HG343+HH341-HH342</f>
        <v>-21142</v>
      </c>
      <c r="HI343" s="26">
        <f t="shared" ref="HI343" si="2476">HH343+HI341-HI342</f>
        <v>-21142</v>
      </c>
      <c r="HJ343" s="26">
        <f t="shared" ref="HJ343" si="2477">HI343+HJ341-HJ342</f>
        <v>-21142</v>
      </c>
      <c r="HK343" s="26">
        <f t="shared" ref="HK343" si="2478">HJ343+HK341-HK342</f>
        <v>-21142</v>
      </c>
      <c r="HL343" s="26">
        <f t="shared" ref="HL343" si="2479">HK343+HL341-HL342</f>
        <v>-21142</v>
      </c>
      <c r="HM343" s="26">
        <f t="shared" ref="HM343" si="2480">HL343+HM341-HM342</f>
        <v>-21142</v>
      </c>
      <c r="HN343" s="26">
        <f t="shared" ref="HN343" si="2481">HM343+HN341-HN342</f>
        <v>-21142</v>
      </c>
      <c r="HO343" s="26">
        <f t="shared" ref="HO343" si="2482">HN343+HO341-HO342</f>
        <v>-21142</v>
      </c>
      <c r="HP343" s="26">
        <f t="shared" ref="HP343" si="2483">HO343+HP341-HP342</f>
        <v>-21142</v>
      </c>
      <c r="HQ343" s="26">
        <f t="shared" ref="HQ343" si="2484">HP343+HQ341-HQ342</f>
        <v>-21142</v>
      </c>
      <c r="HR343" s="26">
        <f t="shared" ref="HR343" si="2485">HQ343+HR341-HR342</f>
        <v>-21142</v>
      </c>
      <c r="HS343" s="26">
        <f t="shared" ref="HS343" si="2486">HR343+HS341-HS342</f>
        <v>-21142</v>
      </c>
      <c r="HT343" s="26">
        <f t="shared" ref="HT343" si="2487">HS343+HT341-HT342</f>
        <v>-21142</v>
      </c>
      <c r="HU343" s="22">
        <f t="shared" ref="HU343" si="2488">COUNTIF(GZ343:HT343,"&lt;0")</f>
        <v>21</v>
      </c>
      <c r="HV343" s="25"/>
      <c r="HW343" t="str">
        <f>DIM_BILL[[#This Row],[Tipo]]</f>
        <v>MATERIAL DE EMPAQUE</v>
      </c>
    </row>
    <row r="344" spans="1:231" x14ac:dyDescent="0.3">
      <c r="A344" s="17" t="s">
        <v>436</v>
      </c>
      <c r="AG344">
        <v>1</v>
      </c>
      <c r="AS344">
        <v>1.03</v>
      </c>
      <c r="GR344" s="17" t="s">
        <v>437</v>
      </c>
      <c r="GS344" s="17">
        <v>5</v>
      </c>
      <c r="GT344" s="17" t="s">
        <v>1812</v>
      </c>
      <c r="GU344" s="17" t="s">
        <v>1800</v>
      </c>
      <c r="GV344" s="17">
        <f>SUMIF(FACT_A1[cve_prod],DIM_BILL[[#This Row],[CODIGO]],FACT_A1[Existencia])</f>
        <v>0</v>
      </c>
      <c r="GW344" s="18">
        <f>SUMIF(FACT_A2[cve_prod],DIM_BILL[[#This Row],[CODIGO]],FACT_A2[Existencia])</f>
        <v>13295</v>
      </c>
      <c r="GX344" s="17"/>
      <c r="GY344" s="16" t="s">
        <v>2220</v>
      </c>
      <c r="GZ344" s="15">
        <f>SUMIFS(POs[saldo],POs[cve_prod],DIM_BILL[[#This Row],[CODIGO]],POs[status],$GY344,POs[f_ent],GZ$1)</f>
        <v>0</v>
      </c>
      <c r="HA344" s="15">
        <f>SUMIFS(POs[saldo],POs[cve_prod],DIM_BILL[[#This Row],[CODIGO]],POs[status],$GY344,POs[f_ent],HA$1)</f>
        <v>0</v>
      </c>
      <c r="HB344" s="15">
        <f>SUMIFS(POs[saldo],POs[cve_prod],DIM_BILL[[#This Row],[CODIGO]],POs[status],$GY344,POs[f_ent],HB$1)</f>
        <v>0</v>
      </c>
      <c r="HC344" s="15">
        <f>SUMIFS(POs[saldo],POs[cve_prod],DIM_BILL[[#This Row],[CODIGO]],POs[status],$GY344,POs[f_ent],HC$1)</f>
        <v>0</v>
      </c>
      <c r="HD344" s="15">
        <f>SUMIFS(POs[saldo],POs[cve_prod],DIM_BILL[[#This Row],[CODIGO]],POs[status],$GY344,POs[f_ent],HD$1)</f>
        <v>0</v>
      </c>
      <c r="HE344" s="15">
        <f>SUMIFS(POs[saldo],POs[cve_prod],DIM_BILL[[#This Row],[CODIGO]],POs[status],$GY344,POs[f_ent],HE$1)</f>
        <v>0</v>
      </c>
      <c r="HF344" s="15">
        <f>SUMIFS(POs[saldo],POs[cve_prod],DIM_BILL[[#This Row],[CODIGO]],POs[status],$GY344,POs[Semana],WEEKNUM(HF$1))</f>
        <v>0</v>
      </c>
      <c r="HG344" s="15">
        <f>SUMIFS(POs[saldo],POs[cve_prod],DIM_BILL[[#This Row],[CODIGO]],POs[status],$GY344,POs[Semana],WEEKNUM(HG$1))</f>
        <v>0</v>
      </c>
      <c r="HH344" s="15">
        <f>SUMIFS(POs[saldo],POs[cve_prod],DIM_BILL[[#This Row],[CODIGO]],POs[status],$GY344,POs[Semana],WEEKNUM(HH$1))</f>
        <v>0</v>
      </c>
      <c r="HI344" s="15">
        <f>SUMIFS(POs[saldo],POs[cve_prod],DIM_BILL[[#This Row],[CODIGO]],POs[status],$GY344,POs[Semana],WEEKNUM(HI$1))</f>
        <v>0</v>
      </c>
      <c r="HJ344" s="15">
        <f>SUMIFS(POs[saldo],POs[cve_prod],DIM_BILL[[#This Row],[CODIGO]],POs[status],$GY344,POs[Semana],WEEKNUM(HJ$1))</f>
        <v>0</v>
      </c>
      <c r="HK344" s="15">
        <f>SUMIFS(POs[saldo],POs[cve_prod],DIM_BILL[[#This Row],[CODIGO]],POs[status],$GY344,POs[Semana],WEEKNUM(HK$1))</f>
        <v>0</v>
      </c>
      <c r="HL344" s="15">
        <f>SUMIFS(POs[saldo],POs[cve_prod],DIM_BILL[[#This Row],[CODIGO]],POs[status],$GY344,POs[Semana],WEEKNUM(HL$1))</f>
        <v>0</v>
      </c>
      <c r="HM344" s="15">
        <f>SUMIFS(POs[saldo],POs[cve_prod],DIM_BILL[[#This Row],[CODIGO]],POs[status],$GY344,POs[Semana],WEEKNUM(HM$1))</f>
        <v>0</v>
      </c>
      <c r="HN344" s="15">
        <f>SUMIFS(POs[saldo],POs[cve_prod],DIM_BILL[[#This Row],[CODIGO]],POs[status],$GY344,POs[Semana],WEEKNUM(HN$1))</f>
        <v>0</v>
      </c>
      <c r="HO344" s="15">
        <f>SUMIFS(POs[saldo],POs[cve_prod],DIM_BILL[[#This Row],[CODIGO]],POs[status],$GY344,POs[Semana],WEEKNUM(HO$1))</f>
        <v>0</v>
      </c>
      <c r="HP344" s="15">
        <f>SUMIFS(POs[saldo],POs[cve_prod],DIM_BILL[[#This Row],[CODIGO]],POs[status],$GY344,POs[Semana],WEEKNUM(HP$1))</f>
        <v>0</v>
      </c>
      <c r="HQ344" s="15">
        <f>SUMIFS(POs[saldo],POs[cve_prod],DIM_BILL[[#This Row],[CODIGO]],POs[status],$GY344,POs[Semana],WEEKNUM(HQ$1))</f>
        <v>0</v>
      </c>
      <c r="HR344" s="15">
        <f>SUMIFS(POs[saldo],POs[cve_prod],DIM_BILL[[#This Row],[CODIGO]],POs[status],$GY344,POs[Semana],WEEKNUM(HR$1))</f>
        <v>0</v>
      </c>
      <c r="HS344" s="15">
        <f>SUMIFS(POs[saldo],POs[cve_prod],DIM_BILL[[#This Row],[CODIGO]],POs[status],$GY344,POs[Semana],WEEKNUM(HS$1))</f>
        <v>0</v>
      </c>
      <c r="HT344" s="15">
        <f>SUMIFS(POs[saldo],POs[cve_prod],DIM_BILL[[#This Row],[CODIGO]],POs[status],$GY344,POs[Semana],WEEKNUM(HT$1))</f>
        <v>0</v>
      </c>
      <c r="HU344" s="22"/>
      <c r="HV344" s="25"/>
      <c r="HW344" t="str">
        <f>DIM_BILL[[#This Row],[Tipo]]</f>
        <v>MATERIAL DE EMPAQUE</v>
      </c>
    </row>
    <row r="345" spans="1:231" x14ac:dyDescent="0.3">
      <c r="A345" s="17" t="s">
        <v>436</v>
      </c>
      <c r="AG345">
        <v>1</v>
      </c>
      <c r="AS345">
        <v>1.03</v>
      </c>
      <c r="GR345" s="17" t="s">
        <v>437</v>
      </c>
      <c r="GS345" s="17">
        <v>5</v>
      </c>
      <c r="GT345" s="17" t="s">
        <v>1812</v>
      </c>
      <c r="GU345" s="17" t="s">
        <v>1800</v>
      </c>
      <c r="GV345" s="17">
        <f>SUMIF(FACT_A1[cve_prod],DIM_BILL[[#This Row],[CODIGO]],FACT_A1[Existencia])</f>
        <v>0</v>
      </c>
      <c r="GW345" s="18">
        <f>SUMIF(FACT_A2[cve_prod],DIM_BILL[[#This Row],[CODIGO]],FACT_A2[Existencia])</f>
        <v>13295</v>
      </c>
      <c r="GX345" s="17"/>
      <c r="GY345" s="16" t="s">
        <v>2221</v>
      </c>
      <c r="GZ345" s="24">
        <f>SUMPRODUCT($B345:$GQ345,INDEX(PLAN_PRODUCCION!$B$4:$GQ$24,COLUMN()-COLUMN($GZ$1)+1,0))</f>
        <v>17556.080000000002</v>
      </c>
      <c r="HA345" s="24">
        <f>SUMPRODUCT($B345:$GQ345,INDEX(PLAN_PRODUCCION!$B$4:$GQ$24,COLUMN()-COLUMN($GZ$1)+1,0))</f>
        <v>0</v>
      </c>
      <c r="HB345" s="24">
        <f>SUMPRODUCT($B345:$GQ345,INDEX(PLAN_PRODUCCION!$B$4:$GQ$24,COLUMN()-COLUMN($GZ$1)+1,0))</f>
        <v>0</v>
      </c>
      <c r="HC345" s="24">
        <f>SUMPRODUCT($B345:$GQ345,INDEX(PLAN_PRODUCCION!$B$4:$GQ$24,COLUMN()-COLUMN($GZ$1)+1,0))</f>
        <v>0</v>
      </c>
      <c r="HD345" s="24">
        <f>SUMPRODUCT($B345:$GQ345,INDEX(PLAN_PRODUCCION!$B$4:$GQ$24,COLUMN()-COLUMN($GZ$1)+1,0))</f>
        <v>0</v>
      </c>
      <c r="HE345" s="24">
        <f>SUMPRODUCT($B345:$GQ345,INDEX(PLAN_PRODUCCION!$B$4:$GQ$24,COLUMN()-COLUMN($GZ$1)+1,0))</f>
        <v>0</v>
      </c>
      <c r="HF345" s="24">
        <f>SUMPRODUCT($B345:$GQ345,INDEX(PLAN_PRODUCCION!$B$4:$GQ$24,COLUMN()-COLUMN($GZ$1)+1,0))</f>
        <v>0</v>
      </c>
      <c r="HG345" s="24">
        <f>SUMPRODUCT($B345:$GQ345,INDEX(PLAN_PRODUCCION!$B$4:$GQ$24,COLUMN()-COLUMN($GZ$1)+1,0))</f>
        <v>5000</v>
      </c>
      <c r="HH345" s="24">
        <f>SUMPRODUCT($B345:$GQ345,INDEX(PLAN_PRODUCCION!$B$4:$GQ$24,COLUMN()-COLUMN($GZ$1)+1,0))</f>
        <v>0</v>
      </c>
      <c r="HI345" s="24">
        <f>SUMPRODUCT($B345:$GQ345,INDEX(PLAN_PRODUCCION!$B$4:$GQ$24,COLUMN()-COLUMN($GZ$1)+1,0))</f>
        <v>0</v>
      </c>
      <c r="HJ345" s="24">
        <f>SUMPRODUCT($B345:$GQ345,INDEX(PLAN_PRODUCCION!$B$4:$GQ$24,COLUMN()-COLUMN($GZ$1)+1,0))</f>
        <v>0</v>
      </c>
      <c r="HK345" s="24">
        <f>SUMPRODUCT($B345:$GQ345,INDEX(PLAN_PRODUCCION!$B$4:$GQ$24,COLUMN()-COLUMN($GZ$1)+1,0))</f>
        <v>0</v>
      </c>
      <c r="HL345" s="24">
        <f>SUMPRODUCT($B345:$GQ345,INDEX(PLAN_PRODUCCION!$B$4:$GQ$24,COLUMN()-COLUMN($GZ$1)+1,0))</f>
        <v>5000</v>
      </c>
      <c r="HM345" s="24">
        <f>SUMPRODUCT($B345:$GQ345,INDEX(PLAN_PRODUCCION!$B$4:$GQ$24,COLUMN()-COLUMN($GZ$1)+1,0))</f>
        <v>0</v>
      </c>
      <c r="HN345" s="24">
        <f>SUMPRODUCT($B345:$GQ345,INDEX(PLAN_PRODUCCION!$B$4:$GQ$24,COLUMN()-COLUMN($GZ$1)+1,0))</f>
        <v>0</v>
      </c>
      <c r="HO345" s="24">
        <f>SUMPRODUCT($B345:$GQ345,INDEX(PLAN_PRODUCCION!$B$4:$GQ$24,COLUMN()-COLUMN($GZ$1)+1,0))</f>
        <v>0</v>
      </c>
      <c r="HP345" s="24">
        <f>SUMPRODUCT($B345:$GQ345,INDEX(PLAN_PRODUCCION!$B$4:$GQ$24,COLUMN()-COLUMN($GZ$1)+1,0))</f>
        <v>0</v>
      </c>
      <c r="HQ345" s="24">
        <f>SUMPRODUCT($B345:$GQ345,INDEX(PLAN_PRODUCCION!$B$4:$GQ$24,COLUMN()-COLUMN($GZ$1)+1,0))</f>
        <v>0</v>
      </c>
      <c r="HR345" s="24">
        <f>SUMPRODUCT($B345:$GQ345,INDEX(PLAN_PRODUCCION!$B$4:$GQ$24,COLUMN()-COLUMN($GZ$1)+1,0))</f>
        <v>0</v>
      </c>
      <c r="HS345" s="24">
        <f>SUMPRODUCT($B345:$GQ345,INDEX(PLAN_PRODUCCION!$B$4:$GQ$24,COLUMN()-COLUMN($GZ$1)+1,0))</f>
        <v>0</v>
      </c>
      <c r="HT345" s="24">
        <f>SUMPRODUCT($B345:$GQ345,INDEX(PLAN_PRODUCCION!$B$4:$GQ$24,COLUMN()-COLUMN($GZ$1)+1,0))</f>
        <v>0</v>
      </c>
      <c r="HU345" s="22"/>
      <c r="HV345" s="25"/>
      <c r="HW345" t="str">
        <f>DIM_BILL[[#This Row],[Tipo]]</f>
        <v>MATERIAL DE EMPAQUE</v>
      </c>
    </row>
    <row r="346" spans="1:231" x14ac:dyDescent="0.3">
      <c r="A346" s="18" t="s">
        <v>436</v>
      </c>
      <c r="AG346">
        <v>1</v>
      </c>
      <c r="AS346">
        <v>1.03</v>
      </c>
      <c r="GR346" s="18" t="s">
        <v>437</v>
      </c>
      <c r="GS346" s="18">
        <v>5</v>
      </c>
      <c r="GT346" s="18" t="s">
        <v>1812</v>
      </c>
      <c r="GU346" s="18" t="s">
        <v>1800</v>
      </c>
      <c r="GV346" s="18">
        <f>SUMIF(FACT_A1[cve_prod],DIM_BILL[[#This Row],[CODIGO]],FACT_A1[Existencia])</f>
        <v>0</v>
      </c>
      <c r="GW346" s="18">
        <f>SUMIF(FACT_A2[cve_prod],DIM_BILL[[#This Row],[CODIGO]],FACT_A2[Existencia])</f>
        <v>13295</v>
      </c>
      <c r="GX346" s="18"/>
      <c r="GY346" s="16" t="s">
        <v>2222</v>
      </c>
      <c r="GZ346" s="26">
        <f t="shared" ref="GZ346" si="2489">GV346+GW346+GX346+GZ344-GZ345</f>
        <v>-4261.0800000000017</v>
      </c>
      <c r="HA346" s="26">
        <f t="shared" ref="HA346" si="2490">GZ346+HA344-HA345</f>
        <v>-4261.0800000000017</v>
      </c>
      <c r="HB346" s="26">
        <f t="shared" ref="HB346" si="2491">HA346+HB344-HB345</f>
        <v>-4261.0800000000017</v>
      </c>
      <c r="HC346" s="26">
        <f t="shared" ref="HC346" si="2492">HB346+HC344-HC345</f>
        <v>-4261.0800000000017</v>
      </c>
      <c r="HD346" s="26">
        <f t="shared" ref="HD346" si="2493">HC346+HD344-HD345</f>
        <v>-4261.0800000000017</v>
      </c>
      <c r="HE346" s="26">
        <f t="shared" ref="HE346" si="2494">HD346+HE344-HE345</f>
        <v>-4261.0800000000017</v>
      </c>
      <c r="HF346" s="26">
        <f t="shared" ref="HF346" si="2495">HE346+HF344-HF345</f>
        <v>-4261.0800000000017</v>
      </c>
      <c r="HG346" s="26">
        <f t="shared" ref="HG346" si="2496">HF346+HG344-HG345</f>
        <v>-9261.0800000000017</v>
      </c>
      <c r="HH346" s="26">
        <f t="shared" ref="HH346" si="2497">HG346+HH344-HH345</f>
        <v>-9261.0800000000017</v>
      </c>
      <c r="HI346" s="26">
        <f t="shared" ref="HI346" si="2498">HH346+HI344-HI345</f>
        <v>-9261.0800000000017</v>
      </c>
      <c r="HJ346" s="26">
        <f t="shared" ref="HJ346" si="2499">HI346+HJ344-HJ345</f>
        <v>-9261.0800000000017</v>
      </c>
      <c r="HK346" s="26">
        <f t="shared" ref="HK346" si="2500">HJ346+HK344-HK345</f>
        <v>-9261.0800000000017</v>
      </c>
      <c r="HL346" s="26">
        <f t="shared" ref="HL346" si="2501">HK346+HL344-HL345</f>
        <v>-14261.080000000002</v>
      </c>
      <c r="HM346" s="26">
        <f t="shared" ref="HM346" si="2502">HL346+HM344-HM345</f>
        <v>-14261.080000000002</v>
      </c>
      <c r="HN346" s="26">
        <f t="shared" ref="HN346" si="2503">HM346+HN344-HN345</f>
        <v>-14261.080000000002</v>
      </c>
      <c r="HO346" s="26">
        <f t="shared" ref="HO346" si="2504">HN346+HO344-HO345</f>
        <v>-14261.080000000002</v>
      </c>
      <c r="HP346" s="26">
        <f t="shared" ref="HP346" si="2505">HO346+HP344-HP345</f>
        <v>-14261.080000000002</v>
      </c>
      <c r="HQ346" s="26">
        <f t="shared" ref="HQ346" si="2506">HP346+HQ344-HQ345</f>
        <v>-14261.080000000002</v>
      </c>
      <c r="HR346" s="26">
        <f t="shared" ref="HR346" si="2507">HQ346+HR344-HR345</f>
        <v>-14261.080000000002</v>
      </c>
      <c r="HS346" s="26">
        <f t="shared" ref="HS346" si="2508">HR346+HS344-HS345</f>
        <v>-14261.080000000002</v>
      </c>
      <c r="HT346" s="26">
        <f t="shared" ref="HT346" si="2509">HS346+HT344-HT345</f>
        <v>-14261.080000000002</v>
      </c>
      <c r="HU346" s="22">
        <f t="shared" ref="HU346" si="2510">COUNTIF(GZ346:HT346,"&lt;0")</f>
        <v>21</v>
      </c>
      <c r="HV346" s="25"/>
      <c r="HW346" t="str">
        <f>DIM_BILL[[#This Row],[Tipo]]</f>
        <v>MATERIAL DE EMPAQUE</v>
      </c>
    </row>
    <row r="347" spans="1:231" x14ac:dyDescent="0.3">
      <c r="A347" s="17" t="s">
        <v>38</v>
      </c>
      <c r="C347">
        <v>1.03</v>
      </c>
      <c r="V347">
        <v>1.03</v>
      </c>
      <c r="W347">
        <v>1.03</v>
      </c>
      <c r="X347">
        <v>1.03</v>
      </c>
      <c r="GR347" s="17" t="s">
        <v>39</v>
      </c>
      <c r="GS347" s="17">
        <v>3</v>
      </c>
      <c r="GT347" s="17" t="s">
        <v>1805</v>
      </c>
      <c r="GU347" s="17" t="s">
        <v>1800</v>
      </c>
      <c r="GV347" s="17">
        <f>SUMIF(FACT_A1[cve_prod],DIM_BILL[[#This Row],[CODIGO]],FACT_A1[Existencia])</f>
        <v>0</v>
      </c>
      <c r="GW347" s="18">
        <f>SUMIF(FACT_A2[cve_prod],DIM_BILL[[#This Row],[CODIGO]],FACT_A2[Existencia])</f>
        <v>0</v>
      </c>
      <c r="GX347" s="17"/>
      <c r="GY347" s="16" t="s">
        <v>2220</v>
      </c>
      <c r="GZ347" s="15">
        <f>SUMIFS(POs[saldo],POs[cve_prod],DIM_BILL[[#This Row],[CODIGO]],POs[status],$GY347,POs[f_ent],GZ$1)</f>
        <v>0</v>
      </c>
      <c r="HA347" s="15">
        <f>SUMIFS(POs[saldo],POs[cve_prod],DIM_BILL[[#This Row],[CODIGO]],POs[status],$GY347,POs[f_ent],HA$1)</f>
        <v>0</v>
      </c>
      <c r="HB347" s="15">
        <f>SUMIFS(POs[saldo],POs[cve_prod],DIM_BILL[[#This Row],[CODIGO]],POs[status],$GY347,POs[f_ent],HB$1)</f>
        <v>0</v>
      </c>
      <c r="HC347" s="15">
        <f>SUMIFS(POs[saldo],POs[cve_prod],DIM_BILL[[#This Row],[CODIGO]],POs[status],$GY347,POs[f_ent],HC$1)</f>
        <v>0</v>
      </c>
      <c r="HD347" s="15">
        <f>SUMIFS(POs[saldo],POs[cve_prod],DIM_BILL[[#This Row],[CODIGO]],POs[status],$GY347,POs[f_ent],HD$1)</f>
        <v>0</v>
      </c>
      <c r="HE347" s="15">
        <f>SUMIFS(POs[saldo],POs[cve_prod],DIM_BILL[[#This Row],[CODIGO]],POs[status],$GY347,POs[f_ent],HE$1)</f>
        <v>0</v>
      </c>
      <c r="HF347" s="15">
        <f>SUMIFS(POs[saldo],POs[cve_prod],DIM_BILL[[#This Row],[CODIGO]],POs[status],$GY347,POs[Semana],WEEKNUM(HF$1))</f>
        <v>0</v>
      </c>
      <c r="HG347" s="15">
        <f>SUMIFS(POs[saldo],POs[cve_prod],DIM_BILL[[#This Row],[CODIGO]],POs[status],$GY347,POs[Semana],WEEKNUM(HG$1))</f>
        <v>0</v>
      </c>
      <c r="HH347" s="15">
        <f>SUMIFS(POs[saldo],POs[cve_prod],DIM_BILL[[#This Row],[CODIGO]],POs[status],$GY347,POs[Semana],WEEKNUM(HH$1))</f>
        <v>0</v>
      </c>
      <c r="HI347" s="15">
        <f>SUMIFS(POs[saldo],POs[cve_prod],DIM_BILL[[#This Row],[CODIGO]],POs[status],$GY347,POs[Semana],WEEKNUM(HI$1))</f>
        <v>0</v>
      </c>
      <c r="HJ347" s="15">
        <f>SUMIFS(POs[saldo],POs[cve_prod],DIM_BILL[[#This Row],[CODIGO]],POs[status],$GY347,POs[Semana],WEEKNUM(HJ$1))</f>
        <v>0</v>
      </c>
      <c r="HK347" s="15">
        <f>SUMIFS(POs[saldo],POs[cve_prod],DIM_BILL[[#This Row],[CODIGO]],POs[status],$GY347,POs[Semana],WEEKNUM(HK$1))</f>
        <v>0</v>
      </c>
      <c r="HL347" s="15">
        <f>SUMIFS(POs[saldo],POs[cve_prod],DIM_BILL[[#This Row],[CODIGO]],POs[status],$GY347,POs[Semana],WEEKNUM(HL$1))</f>
        <v>0</v>
      </c>
      <c r="HM347" s="15">
        <f>SUMIFS(POs[saldo],POs[cve_prod],DIM_BILL[[#This Row],[CODIGO]],POs[status],$GY347,POs[Semana],WEEKNUM(HM$1))</f>
        <v>0</v>
      </c>
      <c r="HN347" s="15">
        <f>SUMIFS(POs[saldo],POs[cve_prod],DIM_BILL[[#This Row],[CODIGO]],POs[status],$GY347,POs[Semana],WEEKNUM(HN$1))</f>
        <v>0</v>
      </c>
      <c r="HO347" s="15">
        <f>SUMIFS(POs[saldo],POs[cve_prod],DIM_BILL[[#This Row],[CODIGO]],POs[status],$GY347,POs[Semana],WEEKNUM(HO$1))</f>
        <v>0</v>
      </c>
      <c r="HP347" s="15">
        <f>SUMIFS(POs[saldo],POs[cve_prod],DIM_BILL[[#This Row],[CODIGO]],POs[status],$GY347,POs[Semana],WEEKNUM(HP$1))</f>
        <v>0</v>
      </c>
      <c r="HQ347" s="15">
        <f>SUMIFS(POs[saldo],POs[cve_prod],DIM_BILL[[#This Row],[CODIGO]],POs[status],$GY347,POs[Semana],WEEKNUM(HQ$1))</f>
        <v>0</v>
      </c>
      <c r="HR347" s="15">
        <f>SUMIFS(POs[saldo],POs[cve_prod],DIM_BILL[[#This Row],[CODIGO]],POs[status],$GY347,POs[Semana],WEEKNUM(HR$1))</f>
        <v>0</v>
      </c>
      <c r="HS347" s="15">
        <f>SUMIFS(POs[saldo],POs[cve_prod],DIM_BILL[[#This Row],[CODIGO]],POs[status],$GY347,POs[Semana],WEEKNUM(HS$1))</f>
        <v>0</v>
      </c>
      <c r="HT347" s="15">
        <f>SUMIFS(POs[saldo],POs[cve_prod],DIM_BILL[[#This Row],[CODIGO]],POs[status],$GY347,POs[Semana],WEEKNUM(HT$1))</f>
        <v>0</v>
      </c>
      <c r="HU347" s="22"/>
      <c r="HV347" s="25"/>
      <c r="HW347" t="str">
        <f>DIM_BILL[[#This Row],[Tipo]]</f>
        <v>MATERIAL DE EMPAQUE</v>
      </c>
    </row>
    <row r="348" spans="1:231" x14ac:dyDescent="0.3">
      <c r="A348" s="17" t="s">
        <v>38</v>
      </c>
      <c r="C348">
        <v>1.03</v>
      </c>
      <c r="V348">
        <v>1.03</v>
      </c>
      <c r="W348">
        <v>1.03</v>
      </c>
      <c r="X348">
        <v>1.03</v>
      </c>
      <c r="GR348" s="17" t="s">
        <v>39</v>
      </c>
      <c r="GS348" s="17">
        <v>3</v>
      </c>
      <c r="GT348" s="17" t="s">
        <v>1805</v>
      </c>
      <c r="GU348" s="17" t="s">
        <v>1800</v>
      </c>
      <c r="GV348" s="17">
        <f>SUMIF(FACT_A1[cve_prod],DIM_BILL[[#This Row],[CODIGO]],FACT_A1[Existencia])</f>
        <v>0</v>
      </c>
      <c r="GW348" s="18">
        <f>SUMIF(FACT_A2[cve_prod],DIM_BILL[[#This Row],[CODIGO]],FACT_A2[Existencia])</f>
        <v>0</v>
      </c>
      <c r="GX348" s="17"/>
      <c r="GY348" s="16" t="s">
        <v>2221</v>
      </c>
      <c r="GZ348" s="24">
        <f>SUMPRODUCT($B348:$GQ348,INDEX(PLAN_PRODUCCION!$B$4:$GQ$24,COLUMN()-COLUMN($GZ$1)+1,0))</f>
        <v>3090</v>
      </c>
      <c r="HA348" s="24">
        <f>SUMPRODUCT($B348:$GQ348,INDEX(PLAN_PRODUCCION!$B$4:$GQ$24,COLUMN()-COLUMN($GZ$1)+1,0))</f>
        <v>0</v>
      </c>
      <c r="HB348" s="24">
        <f>SUMPRODUCT($B348:$GQ348,INDEX(PLAN_PRODUCCION!$B$4:$GQ$24,COLUMN()-COLUMN($GZ$1)+1,0))</f>
        <v>0</v>
      </c>
      <c r="HC348" s="24">
        <f>SUMPRODUCT($B348:$GQ348,INDEX(PLAN_PRODUCCION!$B$4:$GQ$24,COLUMN()-COLUMN($GZ$1)+1,0))</f>
        <v>0</v>
      </c>
      <c r="HD348" s="24">
        <f>SUMPRODUCT($B348:$GQ348,INDEX(PLAN_PRODUCCION!$B$4:$GQ$24,COLUMN()-COLUMN($GZ$1)+1,0))</f>
        <v>0</v>
      </c>
      <c r="HE348" s="24">
        <f>SUMPRODUCT($B348:$GQ348,INDEX(PLAN_PRODUCCION!$B$4:$GQ$24,COLUMN()-COLUMN($GZ$1)+1,0))</f>
        <v>0</v>
      </c>
      <c r="HF348" s="24">
        <f>SUMPRODUCT($B348:$GQ348,INDEX(PLAN_PRODUCCION!$B$4:$GQ$24,COLUMN()-COLUMN($GZ$1)+1,0))</f>
        <v>0</v>
      </c>
      <c r="HG348" s="24">
        <f>SUMPRODUCT($B348:$GQ348,INDEX(PLAN_PRODUCCION!$B$4:$GQ$24,COLUMN()-COLUMN($GZ$1)+1,0))</f>
        <v>0</v>
      </c>
      <c r="HH348" s="24">
        <f>SUMPRODUCT($B348:$GQ348,INDEX(PLAN_PRODUCCION!$B$4:$GQ$24,COLUMN()-COLUMN($GZ$1)+1,0))</f>
        <v>0</v>
      </c>
      <c r="HI348" s="24">
        <f>SUMPRODUCT($B348:$GQ348,INDEX(PLAN_PRODUCCION!$B$4:$GQ$24,COLUMN()-COLUMN($GZ$1)+1,0))</f>
        <v>0</v>
      </c>
      <c r="HJ348" s="24">
        <f>SUMPRODUCT($B348:$GQ348,INDEX(PLAN_PRODUCCION!$B$4:$GQ$24,COLUMN()-COLUMN($GZ$1)+1,0))</f>
        <v>0</v>
      </c>
      <c r="HK348" s="24">
        <f>SUMPRODUCT($B348:$GQ348,INDEX(PLAN_PRODUCCION!$B$4:$GQ$24,COLUMN()-COLUMN($GZ$1)+1,0))</f>
        <v>0</v>
      </c>
      <c r="HL348" s="24">
        <f>SUMPRODUCT($B348:$GQ348,INDEX(PLAN_PRODUCCION!$B$4:$GQ$24,COLUMN()-COLUMN($GZ$1)+1,0))</f>
        <v>0</v>
      </c>
      <c r="HM348" s="24">
        <f>SUMPRODUCT($B348:$GQ348,INDEX(PLAN_PRODUCCION!$B$4:$GQ$24,COLUMN()-COLUMN($GZ$1)+1,0))</f>
        <v>0</v>
      </c>
      <c r="HN348" s="24">
        <f>SUMPRODUCT($B348:$GQ348,INDEX(PLAN_PRODUCCION!$B$4:$GQ$24,COLUMN()-COLUMN($GZ$1)+1,0))</f>
        <v>0</v>
      </c>
      <c r="HO348" s="24">
        <f>SUMPRODUCT($B348:$GQ348,INDEX(PLAN_PRODUCCION!$B$4:$GQ$24,COLUMN()-COLUMN($GZ$1)+1,0))</f>
        <v>0</v>
      </c>
      <c r="HP348" s="24">
        <f>SUMPRODUCT($B348:$GQ348,INDEX(PLAN_PRODUCCION!$B$4:$GQ$24,COLUMN()-COLUMN($GZ$1)+1,0))</f>
        <v>0</v>
      </c>
      <c r="HQ348" s="24">
        <f>SUMPRODUCT($B348:$GQ348,INDEX(PLAN_PRODUCCION!$B$4:$GQ$24,COLUMN()-COLUMN($GZ$1)+1,0))</f>
        <v>0</v>
      </c>
      <c r="HR348" s="24">
        <f>SUMPRODUCT($B348:$GQ348,INDEX(PLAN_PRODUCCION!$B$4:$GQ$24,COLUMN()-COLUMN($GZ$1)+1,0))</f>
        <v>0</v>
      </c>
      <c r="HS348" s="24">
        <f>SUMPRODUCT($B348:$GQ348,INDEX(PLAN_PRODUCCION!$B$4:$GQ$24,COLUMN()-COLUMN($GZ$1)+1,0))</f>
        <v>0</v>
      </c>
      <c r="HT348" s="24">
        <f>SUMPRODUCT($B348:$GQ348,INDEX(PLAN_PRODUCCION!$B$4:$GQ$24,COLUMN()-COLUMN($GZ$1)+1,0))</f>
        <v>0</v>
      </c>
      <c r="HU348" s="22"/>
      <c r="HV348" s="25"/>
      <c r="HW348" t="str">
        <f>DIM_BILL[[#This Row],[Tipo]]</f>
        <v>MATERIAL DE EMPAQUE</v>
      </c>
    </row>
    <row r="349" spans="1:231" x14ac:dyDescent="0.3">
      <c r="A349" s="18" t="s">
        <v>38</v>
      </c>
      <c r="C349">
        <v>1.03</v>
      </c>
      <c r="V349">
        <v>1.03</v>
      </c>
      <c r="W349">
        <v>1.03</v>
      </c>
      <c r="X349">
        <v>1.03</v>
      </c>
      <c r="GR349" s="18" t="s">
        <v>39</v>
      </c>
      <c r="GS349" s="18">
        <v>3</v>
      </c>
      <c r="GT349" s="18" t="s">
        <v>1805</v>
      </c>
      <c r="GU349" s="18" t="s">
        <v>1800</v>
      </c>
      <c r="GV349" s="18">
        <f>SUMIF(FACT_A1[cve_prod],DIM_BILL[[#This Row],[CODIGO]],FACT_A1[Existencia])</f>
        <v>0</v>
      </c>
      <c r="GW349" s="18">
        <f>SUMIF(FACT_A2[cve_prod],DIM_BILL[[#This Row],[CODIGO]],FACT_A2[Existencia])</f>
        <v>0</v>
      </c>
      <c r="GX349" s="18"/>
      <c r="GY349" s="16" t="s">
        <v>2222</v>
      </c>
      <c r="GZ349" s="26">
        <f t="shared" ref="GZ349" si="2511">GV349+GW349+GX349+GZ347-GZ348</f>
        <v>-3090</v>
      </c>
      <c r="HA349" s="26">
        <f t="shared" ref="HA349" si="2512">GZ349+HA347-HA348</f>
        <v>-3090</v>
      </c>
      <c r="HB349" s="26">
        <f t="shared" ref="HB349" si="2513">HA349+HB347-HB348</f>
        <v>-3090</v>
      </c>
      <c r="HC349" s="26">
        <f t="shared" ref="HC349" si="2514">HB349+HC347-HC348</f>
        <v>-3090</v>
      </c>
      <c r="HD349" s="26">
        <f t="shared" ref="HD349" si="2515">HC349+HD347-HD348</f>
        <v>-3090</v>
      </c>
      <c r="HE349" s="26">
        <f t="shared" ref="HE349" si="2516">HD349+HE347-HE348</f>
        <v>-3090</v>
      </c>
      <c r="HF349" s="26">
        <f t="shared" ref="HF349" si="2517">HE349+HF347-HF348</f>
        <v>-3090</v>
      </c>
      <c r="HG349" s="26">
        <f t="shared" ref="HG349" si="2518">HF349+HG347-HG348</f>
        <v>-3090</v>
      </c>
      <c r="HH349" s="26">
        <f t="shared" ref="HH349" si="2519">HG349+HH347-HH348</f>
        <v>-3090</v>
      </c>
      <c r="HI349" s="26">
        <f t="shared" ref="HI349" si="2520">HH349+HI347-HI348</f>
        <v>-3090</v>
      </c>
      <c r="HJ349" s="26">
        <f t="shared" ref="HJ349" si="2521">HI349+HJ347-HJ348</f>
        <v>-3090</v>
      </c>
      <c r="HK349" s="26">
        <f t="shared" ref="HK349" si="2522">HJ349+HK347-HK348</f>
        <v>-3090</v>
      </c>
      <c r="HL349" s="26">
        <f t="shared" ref="HL349" si="2523">HK349+HL347-HL348</f>
        <v>-3090</v>
      </c>
      <c r="HM349" s="26">
        <f t="shared" ref="HM349" si="2524">HL349+HM347-HM348</f>
        <v>-3090</v>
      </c>
      <c r="HN349" s="26">
        <f t="shared" ref="HN349" si="2525">HM349+HN347-HN348</f>
        <v>-3090</v>
      </c>
      <c r="HO349" s="26">
        <f t="shared" ref="HO349" si="2526">HN349+HO347-HO348</f>
        <v>-3090</v>
      </c>
      <c r="HP349" s="26">
        <f t="shared" ref="HP349" si="2527">HO349+HP347-HP348</f>
        <v>-3090</v>
      </c>
      <c r="HQ349" s="26">
        <f t="shared" ref="HQ349" si="2528">HP349+HQ347-HQ348</f>
        <v>-3090</v>
      </c>
      <c r="HR349" s="26">
        <f t="shared" ref="HR349" si="2529">HQ349+HR347-HR348</f>
        <v>-3090</v>
      </c>
      <c r="HS349" s="26">
        <f t="shared" ref="HS349" si="2530">HR349+HS347-HS348</f>
        <v>-3090</v>
      </c>
      <c r="HT349" s="26">
        <f t="shared" ref="HT349" si="2531">HS349+HT347-HT348</f>
        <v>-3090</v>
      </c>
      <c r="HU349" s="22">
        <f t="shared" ref="HU349" si="2532">COUNTIF(GZ349:HT349,"&lt;0")</f>
        <v>21</v>
      </c>
      <c r="HV349" s="25"/>
      <c r="HW349" t="str">
        <f>DIM_BILL[[#This Row],[Tipo]]</f>
        <v>MATERIAL DE EMPAQUE</v>
      </c>
    </row>
    <row r="350" spans="1:231" x14ac:dyDescent="0.3">
      <c r="A350" s="17" t="s">
        <v>1093</v>
      </c>
      <c r="CZ350">
        <v>5.2016666666666669E-2</v>
      </c>
      <c r="GR350" s="17" t="s">
        <v>1094</v>
      </c>
      <c r="GS350" s="17">
        <v>4</v>
      </c>
      <c r="GT350" s="17" t="s">
        <v>1807</v>
      </c>
      <c r="GU350" s="17" t="s">
        <v>1800</v>
      </c>
      <c r="GV350" s="17">
        <f>SUMIF(FACT_A1[cve_prod],DIM_BILL[[#This Row],[CODIGO]],FACT_A1[Existencia])</f>
        <v>0</v>
      </c>
      <c r="GW350" s="18">
        <f>SUMIF(FACT_A2[cve_prod],DIM_BILL[[#This Row],[CODIGO]],FACT_A2[Existencia])</f>
        <v>287.14999999999998</v>
      </c>
      <c r="GX350" s="17"/>
      <c r="GY350" s="16" t="s">
        <v>2220</v>
      </c>
      <c r="GZ350" s="15">
        <f>SUMIFS(POs[saldo],POs[cve_prod],DIM_BILL[[#This Row],[CODIGO]],POs[status],$GY350,POs[f_ent],GZ$1)</f>
        <v>0</v>
      </c>
      <c r="HA350" s="15">
        <f>SUMIFS(POs[saldo],POs[cve_prod],DIM_BILL[[#This Row],[CODIGO]],POs[status],$GY350,POs[f_ent],HA$1)</f>
        <v>0</v>
      </c>
      <c r="HB350" s="15">
        <f>SUMIFS(POs[saldo],POs[cve_prod],DIM_BILL[[#This Row],[CODIGO]],POs[status],$GY350,POs[f_ent],HB$1)</f>
        <v>0</v>
      </c>
      <c r="HC350" s="15">
        <f>SUMIFS(POs[saldo],POs[cve_prod],DIM_BILL[[#This Row],[CODIGO]],POs[status],$GY350,POs[f_ent],HC$1)</f>
        <v>0</v>
      </c>
      <c r="HD350" s="15">
        <f>SUMIFS(POs[saldo],POs[cve_prod],DIM_BILL[[#This Row],[CODIGO]],POs[status],$GY350,POs[f_ent],HD$1)</f>
        <v>0</v>
      </c>
      <c r="HE350" s="15">
        <f>SUMIFS(POs[saldo],POs[cve_prod],DIM_BILL[[#This Row],[CODIGO]],POs[status],$GY350,POs[f_ent],HE$1)</f>
        <v>0</v>
      </c>
      <c r="HF350" s="15">
        <f>SUMIFS(POs[saldo],POs[cve_prod],DIM_BILL[[#This Row],[CODIGO]],POs[status],$GY350,POs[Semana],WEEKNUM(HF$1))</f>
        <v>0</v>
      </c>
      <c r="HG350" s="15">
        <f>SUMIFS(POs[saldo],POs[cve_prod],DIM_BILL[[#This Row],[CODIGO]],POs[status],$GY350,POs[Semana],WEEKNUM(HG$1))</f>
        <v>0</v>
      </c>
      <c r="HH350" s="15">
        <f>SUMIFS(POs[saldo],POs[cve_prod],DIM_BILL[[#This Row],[CODIGO]],POs[status],$GY350,POs[Semana],WEEKNUM(HH$1))</f>
        <v>0</v>
      </c>
      <c r="HI350" s="15">
        <f>SUMIFS(POs[saldo],POs[cve_prod],DIM_BILL[[#This Row],[CODIGO]],POs[status],$GY350,POs[Semana],WEEKNUM(HI$1))</f>
        <v>0</v>
      </c>
      <c r="HJ350" s="15">
        <f>SUMIFS(POs[saldo],POs[cve_prod],DIM_BILL[[#This Row],[CODIGO]],POs[status],$GY350,POs[Semana],WEEKNUM(HJ$1))</f>
        <v>0</v>
      </c>
      <c r="HK350" s="15">
        <f>SUMIFS(POs[saldo],POs[cve_prod],DIM_BILL[[#This Row],[CODIGO]],POs[status],$GY350,POs[Semana],WEEKNUM(HK$1))</f>
        <v>0</v>
      </c>
      <c r="HL350" s="15">
        <f>SUMIFS(POs[saldo],POs[cve_prod],DIM_BILL[[#This Row],[CODIGO]],POs[status],$GY350,POs[Semana],WEEKNUM(HL$1))</f>
        <v>0</v>
      </c>
      <c r="HM350" s="15">
        <f>SUMIFS(POs[saldo],POs[cve_prod],DIM_BILL[[#This Row],[CODIGO]],POs[status],$GY350,POs[Semana],WEEKNUM(HM$1))</f>
        <v>0</v>
      </c>
      <c r="HN350" s="15">
        <f>SUMIFS(POs[saldo],POs[cve_prod],DIM_BILL[[#This Row],[CODIGO]],POs[status],$GY350,POs[Semana],WEEKNUM(HN$1))</f>
        <v>0</v>
      </c>
      <c r="HO350" s="15">
        <f>SUMIFS(POs[saldo],POs[cve_prod],DIM_BILL[[#This Row],[CODIGO]],POs[status],$GY350,POs[Semana],WEEKNUM(HO$1))</f>
        <v>0</v>
      </c>
      <c r="HP350" s="15">
        <f>SUMIFS(POs[saldo],POs[cve_prod],DIM_BILL[[#This Row],[CODIGO]],POs[status],$GY350,POs[Semana],WEEKNUM(HP$1))</f>
        <v>0</v>
      </c>
      <c r="HQ350" s="15">
        <f>SUMIFS(POs[saldo],POs[cve_prod],DIM_BILL[[#This Row],[CODIGO]],POs[status],$GY350,POs[Semana],WEEKNUM(HQ$1))</f>
        <v>0</v>
      </c>
      <c r="HR350" s="15">
        <f>SUMIFS(POs[saldo],POs[cve_prod],DIM_BILL[[#This Row],[CODIGO]],POs[status],$GY350,POs[Semana],WEEKNUM(HR$1))</f>
        <v>0</v>
      </c>
      <c r="HS350" s="15">
        <f>SUMIFS(POs[saldo],POs[cve_prod],DIM_BILL[[#This Row],[CODIGO]],POs[status],$GY350,POs[Semana],WEEKNUM(HS$1))</f>
        <v>0</v>
      </c>
      <c r="HT350" s="15">
        <f>SUMIFS(POs[saldo],POs[cve_prod],DIM_BILL[[#This Row],[CODIGO]],POs[status],$GY350,POs[Semana],WEEKNUM(HT$1))</f>
        <v>0</v>
      </c>
      <c r="HU350" s="22"/>
      <c r="HV350" s="25"/>
      <c r="HW350" t="str">
        <f>DIM_BILL[[#This Row],[Tipo]]</f>
        <v>MATERIAL DE EMPAQUE</v>
      </c>
    </row>
    <row r="351" spans="1:231" x14ac:dyDescent="0.3">
      <c r="A351" s="17" t="s">
        <v>1093</v>
      </c>
      <c r="CZ351">
        <v>5.2016666666666669E-2</v>
      </c>
      <c r="GR351" s="17" t="s">
        <v>1094</v>
      </c>
      <c r="GS351" s="17">
        <v>4</v>
      </c>
      <c r="GT351" s="17" t="s">
        <v>1807</v>
      </c>
      <c r="GU351" s="17" t="s">
        <v>1800</v>
      </c>
      <c r="GV351" s="17">
        <f>SUMIF(FACT_A1[cve_prod],DIM_BILL[[#This Row],[CODIGO]],FACT_A1[Existencia])</f>
        <v>0</v>
      </c>
      <c r="GW351" s="18">
        <f>SUMIF(FACT_A2[cve_prod],DIM_BILL[[#This Row],[CODIGO]],FACT_A2[Existencia])</f>
        <v>287.14999999999998</v>
      </c>
      <c r="GX351" s="17"/>
      <c r="GY351" s="16" t="s">
        <v>2221</v>
      </c>
      <c r="GZ351" s="24">
        <f>SUMPRODUCT($B351:$GQ351,INDEX(PLAN_PRODUCCION!$B$4:$GQ$24,COLUMN()-COLUMN($GZ$1)+1,0))</f>
        <v>0</v>
      </c>
      <c r="HA351" s="24">
        <f>SUMPRODUCT($B351:$GQ351,INDEX(PLAN_PRODUCCION!$B$4:$GQ$24,COLUMN()-COLUMN($GZ$1)+1,0))</f>
        <v>0</v>
      </c>
      <c r="HB351" s="24">
        <f>SUMPRODUCT($B351:$GQ351,INDEX(PLAN_PRODUCCION!$B$4:$GQ$24,COLUMN()-COLUMN($GZ$1)+1,0))</f>
        <v>0</v>
      </c>
      <c r="HC351" s="24">
        <f>SUMPRODUCT($B351:$GQ351,INDEX(PLAN_PRODUCCION!$B$4:$GQ$24,COLUMN()-COLUMN($GZ$1)+1,0))</f>
        <v>0</v>
      </c>
      <c r="HD351" s="24">
        <f>SUMPRODUCT($B351:$GQ351,INDEX(PLAN_PRODUCCION!$B$4:$GQ$24,COLUMN()-COLUMN($GZ$1)+1,0))</f>
        <v>0</v>
      </c>
      <c r="HE351" s="24">
        <f>SUMPRODUCT($B351:$GQ351,INDEX(PLAN_PRODUCCION!$B$4:$GQ$24,COLUMN()-COLUMN($GZ$1)+1,0))</f>
        <v>0</v>
      </c>
      <c r="HF351" s="24">
        <f>SUMPRODUCT($B351:$GQ351,INDEX(PLAN_PRODUCCION!$B$4:$GQ$24,COLUMN()-COLUMN($GZ$1)+1,0))</f>
        <v>0</v>
      </c>
      <c r="HG351" s="24">
        <f>SUMPRODUCT($B351:$GQ351,INDEX(PLAN_PRODUCCION!$B$4:$GQ$24,COLUMN()-COLUMN($GZ$1)+1,0))</f>
        <v>0</v>
      </c>
      <c r="HH351" s="24">
        <f>SUMPRODUCT($B351:$GQ351,INDEX(PLAN_PRODUCCION!$B$4:$GQ$24,COLUMN()-COLUMN($GZ$1)+1,0))</f>
        <v>0</v>
      </c>
      <c r="HI351" s="24">
        <f>SUMPRODUCT($B351:$GQ351,INDEX(PLAN_PRODUCCION!$B$4:$GQ$24,COLUMN()-COLUMN($GZ$1)+1,0))</f>
        <v>0</v>
      </c>
      <c r="HJ351" s="24">
        <f>SUMPRODUCT($B351:$GQ351,INDEX(PLAN_PRODUCCION!$B$4:$GQ$24,COLUMN()-COLUMN($GZ$1)+1,0))</f>
        <v>0</v>
      </c>
      <c r="HK351" s="24">
        <f>SUMPRODUCT($B351:$GQ351,INDEX(PLAN_PRODUCCION!$B$4:$GQ$24,COLUMN()-COLUMN($GZ$1)+1,0))</f>
        <v>0</v>
      </c>
      <c r="HL351" s="24">
        <f>SUMPRODUCT($B351:$GQ351,INDEX(PLAN_PRODUCCION!$B$4:$GQ$24,COLUMN()-COLUMN($GZ$1)+1,0))</f>
        <v>0</v>
      </c>
      <c r="HM351" s="24">
        <f>SUMPRODUCT($B351:$GQ351,INDEX(PLAN_PRODUCCION!$B$4:$GQ$24,COLUMN()-COLUMN($GZ$1)+1,0))</f>
        <v>0</v>
      </c>
      <c r="HN351" s="24">
        <f>SUMPRODUCT($B351:$GQ351,INDEX(PLAN_PRODUCCION!$B$4:$GQ$24,COLUMN()-COLUMN($GZ$1)+1,0))</f>
        <v>0</v>
      </c>
      <c r="HO351" s="24">
        <f>SUMPRODUCT($B351:$GQ351,INDEX(PLAN_PRODUCCION!$B$4:$GQ$24,COLUMN()-COLUMN($GZ$1)+1,0))</f>
        <v>0</v>
      </c>
      <c r="HP351" s="24">
        <f>SUMPRODUCT($B351:$GQ351,INDEX(PLAN_PRODUCCION!$B$4:$GQ$24,COLUMN()-COLUMN($GZ$1)+1,0))</f>
        <v>0</v>
      </c>
      <c r="HQ351" s="24">
        <f>SUMPRODUCT($B351:$GQ351,INDEX(PLAN_PRODUCCION!$B$4:$GQ$24,COLUMN()-COLUMN($GZ$1)+1,0))</f>
        <v>0</v>
      </c>
      <c r="HR351" s="24">
        <f>SUMPRODUCT($B351:$GQ351,INDEX(PLAN_PRODUCCION!$B$4:$GQ$24,COLUMN()-COLUMN($GZ$1)+1,0))</f>
        <v>0</v>
      </c>
      <c r="HS351" s="24">
        <f>SUMPRODUCT($B351:$GQ351,INDEX(PLAN_PRODUCCION!$B$4:$GQ$24,COLUMN()-COLUMN($GZ$1)+1,0))</f>
        <v>0</v>
      </c>
      <c r="HT351" s="24">
        <f>SUMPRODUCT($B351:$GQ351,INDEX(PLAN_PRODUCCION!$B$4:$GQ$24,COLUMN()-COLUMN($GZ$1)+1,0))</f>
        <v>0</v>
      </c>
      <c r="HU351" s="22"/>
      <c r="HV351" s="25"/>
      <c r="HW351" t="str">
        <f>DIM_BILL[[#This Row],[Tipo]]</f>
        <v>MATERIAL DE EMPAQUE</v>
      </c>
    </row>
    <row r="352" spans="1:231" x14ac:dyDescent="0.3">
      <c r="A352" s="18" t="s">
        <v>1093</v>
      </c>
      <c r="CZ352">
        <v>5.2016666666666669E-2</v>
      </c>
      <c r="GR352" s="18" t="s">
        <v>1094</v>
      </c>
      <c r="GS352" s="18">
        <v>4</v>
      </c>
      <c r="GT352" s="18" t="s">
        <v>1807</v>
      </c>
      <c r="GU352" s="18" t="s">
        <v>1800</v>
      </c>
      <c r="GV352" s="18">
        <f>SUMIF(FACT_A1[cve_prod],DIM_BILL[[#This Row],[CODIGO]],FACT_A1[Existencia])</f>
        <v>0</v>
      </c>
      <c r="GW352" s="18">
        <f>SUMIF(FACT_A2[cve_prod],DIM_BILL[[#This Row],[CODIGO]],FACT_A2[Existencia])</f>
        <v>287.14999999999998</v>
      </c>
      <c r="GX352" s="18"/>
      <c r="GY352" s="16" t="s">
        <v>2222</v>
      </c>
      <c r="GZ352" s="26">
        <f t="shared" ref="GZ352" si="2533">GV352+GW352+GX352+GZ350-GZ351</f>
        <v>287.14999999999998</v>
      </c>
      <c r="HA352" s="26">
        <f t="shared" ref="HA352" si="2534">GZ352+HA350-HA351</f>
        <v>287.14999999999998</v>
      </c>
      <c r="HB352" s="26">
        <f t="shared" ref="HB352" si="2535">HA352+HB350-HB351</f>
        <v>287.14999999999998</v>
      </c>
      <c r="HC352" s="26">
        <f t="shared" ref="HC352" si="2536">HB352+HC350-HC351</f>
        <v>287.14999999999998</v>
      </c>
      <c r="HD352" s="26">
        <f t="shared" ref="HD352" si="2537">HC352+HD350-HD351</f>
        <v>287.14999999999998</v>
      </c>
      <c r="HE352" s="26">
        <f t="shared" ref="HE352" si="2538">HD352+HE350-HE351</f>
        <v>287.14999999999998</v>
      </c>
      <c r="HF352" s="26">
        <f t="shared" ref="HF352" si="2539">HE352+HF350-HF351</f>
        <v>287.14999999999998</v>
      </c>
      <c r="HG352" s="26">
        <f t="shared" ref="HG352" si="2540">HF352+HG350-HG351</f>
        <v>287.14999999999998</v>
      </c>
      <c r="HH352" s="26">
        <f t="shared" ref="HH352" si="2541">HG352+HH350-HH351</f>
        <v>287.14999999999998</v>
      </c>
      <c r="HI352" s="26">
        <f t="shared" ref="HI352" si="2542">HH352+HI350-HI351</f>
        <v>287.14999999999998</v>
      </c>
      <c r="HJ352" s="26">
        <f t="shared" ref="HJ352" si="2543">HI352+HJ350-HJ351</f>
        <v>287.14999999999998</v>
      </c>
      <c r="HK352" s="26">
        <f t="shared" ref="HK352" si="2544">HJ352+HK350-HK351</f>
        <v>287.14999999999998</v>
      </c>
      <c r="HL352" s="26">
        <f t="shared" ref="HL352" si="2545">HK352+HL350-HL351</f>
        <v>287.14999999999998</v>
      </c>
      <c r="HM352" s="26">
        <f t="shared" ref="HM352" si="2546">HL352+HM350-HM351</f>
        <v>287.14999999999998</v>
      </c>
      <c r="HN352" s="26">
        <f t="shared" ref="HN352" si="2547">HM352+HN350-HN351</f>
        <v>287.14999999999998</v>
      </c>
      <c r="HO352" s="26">
        <f t="shared" ref="HO352" si="2548">HN352+HO350-HO351</f>
        <v>287.14999999999998</v>
      </c>
      <c r="HP352" s="26">
        <f t="shared" ref="HP352" si="2549">HO352+HP350-HP351</f>
        <v>287.14999999999998</v>
      </c>
      <c r="HQ352" s="26">
        <f t="shared" ref="HQ352" si="2550">HP352+HQ350-HQ351</f>
        <v>287.14999999999998</v>
      </c>
      <c r="HR352" s="26">
        <f t="shared" ref="HR352" si="2551">HQ352+HR350-HR351</f>
        <v>287.14999999999998</v>
      </c>
      <c r="HS352" s="26">
        <f t="shared" ref="HS352" si="2552">HR352+HS350-HS351</f>
        <v>287.14999999999998</v>
      </c>
      <c r="HT352" s="26">
        <f t="shared" ref="HT352" si="2553">HS352+HT350-HT351</f>
        <v>287.14999999999998</v>
      </c>
      <c r="HU352" s="22">
        <f t="shared" ref="HU352" si="2554">COUNTIF(GZ352:HT352,"&lt;0")</f>
        <v>0</v>
      </c>
      <c r="HV352" s="25"/>
      <c r="HW352" t="str">
        <f>DIM_BILL[[#This Row],[Tipo]]</f>
        <v>MATERIAL DE EMPAQUE</v>
      </c>
    </row>
    <row r="353" spans="1:231" x14ac:dyDescent="0.3">
      <c r="A353" s="17" t="s">
        <v>1103</v>
      </c>
      <c r="DA353">
        <v>5.2016666666666669E-2</v>
      </c>
      <c r="GR353" s="17" t="s">
        <v>1104</v>
      </c>
      <c r="GS353" s="17">
        <v>4</v>
      </c>
      <c r="GT353" s="17" t="s">
        <v>1807</v>
      </c>
      <c r="GU353" s="17" t="s">
        <v>1800</v>
      </c>
      <c r="GV353" s="17">
        <f>SUMIF(FACT_A1[cve_prod],DIM_BILL[[#This Row],[CODIGO]],FACT_A1[Existencia])</f>
        <v>0</v>
      </c>
      <c r="GW353" s="18">
        <f>SUMIF(FACT_A2[cve_prod],DIM_BILL[[#This Row],[CODIGO]],FACT_A2[Existencia])</f>
        <v>25.4</v>
      </c>
      <c r="GX353" s="17"/>
      <c r="GY353" s="16" t="s">
        <v>2220</v>
      </c>
      <c r="GZ353" s="15">
        <f>SUMIFS(POs[saldo],POs[cve_prod],DIM_BILL[[#This Row],[CODIGO]],POs[status],$GY353,POs[f_ent],GZ$1)</f>
        <v>0</v>
      </c>
      <c r="HA353" s="15">
        <f>SUMIFS(POs[saldo],POs[cve_prod],DIM_BILL[[#This Row],[CODIGO]],POs[status],$GY353,POs[f_ent],HA$1)</f>
        <v>0</v>
      </c>
      <c r="HB353" s="15">
        <f>SUMIFS(POs[saldo],POs[cve_prod],DIM_BILL[[#This Row],[CODIGO]],POs[status],$GY353,POs[f_ent],HB$1)</f>
        <v>0</v>
      </c>
      <c r="HC353" s="15">
        <f>SUMIFS(POs[saldo],POs[cve_prod],DIM_BILL[[#This Row],[CODIGO]],POs[status],$GY353,POs[f_ent],HC$1)</f>
        <v>0</v>
      </c>
      <c r="HD353" s="15">
        <f>SUMIFS(POs[saldo],POs[cve_prod],DIM_BILL[[#This Row],[CODIGO]],POs[status],$GY353,POs[f_ent],HD$1)</f>
        <v>0</v>
      </c>
      <c r="HE353" s="15">
        <f>SUMIFS(POs[saldo],POs[cve_prod],DIM_BILL[[#This Row],[CODIGO]],POs[status],$GY353,POs[f_ent],HE$1)</f>
        <v>0</v>
      </c>
      <c r="HF353" s="15">
        <f>SUMIFS(POs[saldo],POs[cve_prod],DIM_BILL[[#This Row],[CODIGO]],POs[status],$GY353,POs[Semana],WEEKNUM(HF$1))</f>
        <v>0</v>
      </c>
      <c r="HG353" s="15">
        <f>SUMIFS(POs[saldo],POs[cve_prod],DIM_BILL[[#This Row],[CODIGO]],POs[status],$GY353,POs[Semana],WEEKNUM(HG$1))</f>
        <v>0</v>
      </c>
      <c r="HH353" s="15">
        <f>SUMIFS(POs[saldo],POs[cve_prod],DIM_BILL[[#This Row],[CODIGO]],POs[status],$GY353,POs[Semana],WEEKNUM(HH$1))</f>
        <v>0</v>
      </c>
      <c r="HI353" s="15">
        <f>SUMIFS(POs[saldo],POs[cve_prod],DIM_BILL[[#This Row],[CODIGO]],POs[status],$GY353,POs[Semana],WEEKNUM(HI$1))</f>
        <v>0</v>
      </c>
      <c r="HJ353" s="15">
        <f>SUMIFS(POs[saldo],POs[cve_prod],DIM_BILL[[#This Row],[CODIGO]],POs[status],$GY353,POs[Semana],WEEKNUM(HJ$1))</f>
        <v>0</v>
      </c>
      <c r="HK353" s="15">
        <f>SUMIFS(POs[saldo],POs[cve_prod],DIM_BILL[[#This Row],[CODIGO]],POs[status],$GY353,POs[Semana],WEEKNUM(HK$1))</f>
        <v>0</v>
      </c>
      <c r="HL353" s="15">
        <f>SUMIFS(POs[saldo],POs[cve_prod],DIM_BILL[[#This Row],[CODIGO]],POs[status],$GY353,POs[Semana],WEEKNUM(HL$1))</f>
        <v>0</v>
      </c>
      <c r="HM353" s="15">
        <f>SUMIFS(POs[saldo],POs[cve_prod],DIM_BILL[[#This Row],[CODIGO]],POs[status],$GY353,POs[Semana],WEEKNUM(HM$1))</f>
        <v>0</v>
      </c>
      <c r="HN353" s="15">
        <f>SUMIFS(POs[saldo],POs[cve_prod],DIM_BILL[[#This Row],[CODIGO]],POs[status],$GY353,POs[Semana],WEEKNUM(HN$1))</f>
        <v>0</v>
      </c>
      <c r="HO353" s="15">
        <f>SUMIFS(POs[saldo],POs[cve_prod],DIM_BILL[[#This Row],[CODIGO]],POs[status],$GY353,POs[Semana],WEEKNUM(HO$1))</f>
        <v>0</v>
      </c>
      <c r="HP353" s="15">
        <f>SUMIFS(POs[saldo],POs[cve_prod],DIM_BILL[[#This Row],[CODIGO]],POs[status],$GY353,POs[Semana],WEEKNUM(HP$1))</f>
        <v>0</v>
      </c>
      <c r="HQ353" s="15">
        <f>SUMIFS(POs[saldo],POs[cve_prod],DIM_BILL[[#This Row],[CODIGO]],POs[status],$GY353,POs[Semana],WEEKNUM(HQ$1))</f>
        <v>0</v>
      </c>
      <c r="HR353" s="15">
        <f>SUMIFS(POs[saldo],POs[cve_prod],DIM_BILL[[#This Row],[CODIGO]],POs[status],$GY353,POs[Semana],WEEKNUM(HR$1))</f>
        <v>0</v>
      </c>
      <c r="HS353" s="15">
        <f>SUMIFS(POs[saldo],POs[cve_prod],DIM_BILL[[#This Row],[CODIGO]],POs[status],$GY353,POs[Semana],WEEKNUM(HS$1))</f>
        <v>0</v>
      </c>
      <c r="HT353" s="15">
        <f>SUMIFS(POs[saldo],POs[cve_prod],DIM_BILL[[#This Row],[CODIGO]],POs[status],$GY353,POs[Semana],WEEKNUM(HT$1))</f>
        <v>0</v>
      </c>
      <c r="HU353" s="22"/>
      <c r="HV353" s="25"/>
      <c r="HW353" t="str">
        <f>DIM_BILL[[#This Row],[Tipo]]</f>
        <v>MATERIAL DE EMPAQUE</v>
      </c>
    </row>
    <row r="354" spans="1:231" x14ac:dyDescent="0.3">
      <c r="A354" s="17" t="s">
        <v>1103</v>
      </c>
      <c r="DA354">
        <v>5.2016666666666669E-2</v>
      </c>
      <c r="GR354" s="17" t="s">
        <v>1104</v>
      </c>
      <c r="GS354" s="17">
        <v>4</v>
      </c>
      <c r="GT354" s="17" t="s">
        <v>1807</v>
      </c>
      <c r="GU354" s="17" t="s">
        <v>1800</v>
      </c>
      <c r="GV354" s="17">
        <f>SUMIF(FACT_A1[cve_prod],DIM_BILL[[#This Row],[CODIGO]],FACT_A1[Existencia])</f>
        <v>0</v>
      </c>
      <c r="GW354" s="18">
        <f>SUMIF(FACT_A2[cve_prod],DIM_BILL[[#This Row],[CODIGO]],FACT_A2[Existencia])</f>
        <v>25.4</v>
      </c>
      <c r="GX354" s="17"/>
      <c r="GY354" s="16" t="s">
        <v>2221</v>
      </c>
      <c r="GZ354" s="24">
        <f>SUMPRODUCT($B354:$GQ354,INDEX(PLAN_PRODUCCION!$B$4:$GQ$24,COLUMN()-COLUMN($GZ$1)+1,0))</f>
        <v>0</v>
      </c>
      <c r="HA354" s="24">
        <f>SUMPRODUCT($B354:$GQ354,INDEX(PLAN_PRODUCCION!$B$4:$GQ$24,COLUMN()-COLUMN($GZ$1)+1,0))</f>
        <v>0</v>
      </c>
      <c r="HB354" s="24">
        <f>SUMPRODUCT($B354:$GQ354,INDEX(PLAN_PRODUCCION!$B$4:$GQ$24,COLUMN()-COLUMN($GZ$1)+1,0))</f>
        <v>0</v>
      </c>
      <c r="HC354" s="24">
        <f>SUMPRODUCT($B354:$GQ354,INDEX(PLAN_PRODUCCION!$B$4:$GQ$24,COLUMN()-COLUMN($GZ$1)+1,0))</f>
        <v>0</v>
      </c>
      <c r="HD354" s="24">
        <f>SUMPRODUCT($B354:$GQ354,INDEX(PLAN_PRODUCCION!$B$4:$GQ$24,COLUMN()-COLUMN($GZ$1)+1,0))</f>
        <v>0</v>
      </c>
      <c r="HE354" s="24">
        <f>SUMPRODUCT($B354:$GQ354,INDEX(PLAN_PRODUCCION!$B$4:$GQ$24,COLUMN()-COLUMN($GZ$1)+1,0))</f>
        <v>0</v>
      </c>
      <c r="HF354" s="24">
        <f>SUMPRODUCT($B354:$GQ354,INDEX(PLAN_PRODUCCION!$B$4:$GQ$24,COLUMN()-COLUMN($GZ$1)+1,0))</f>
        <v>0</v>
      </c>
      <c r="HG354" s="24">
        <f>SUMPRODUCT($B354:$GQ354,INDEX(PLAN_PRODUCCION!$B$4:$GQ$24,COLUMN()-COLUMN($GZ$1)+1,0))</f>
        <v>0</v>
      </c>
      <c r="HH354" s="24">
        <f>SUMPRODUCT($B354:$GQ354,INDEX(PLAN_PRODUCCION!$B$4:$GQ$24,COLUMN()-COLUMN($GZ$1)+1,0))</f>
        <v>0</v>
      </c>
      <c r="HI354" s="24">
        <f>SUMPRODUCT($B354:$GQ354,INDEX(PLAN_PRODUCCION!$B$4:$GQ$24,COLUMN()-COLUMN($GZ$1)+1,0))</f>
        <v>0</v>
      </c>
      <c r="HJ354" s="24">
        <f>SUMPRODUCT($B354:$GQ354,INDEX(PLAN_PRODUCCION!$B$4:$GQ$24,COLUMN()-COLUMN($GZ$1)+1,0))</f>
        <v>0</v>
      </c>
      <c r="HK354" s="24">
        <f>SUMPRODUCT($B354:$GQ354,INDEX(PLAN_PRODUCCION!$B$4:$GQ$24,COLUMN()-COLUMN($GZ$1)+1,0))</f>
        <v>0</v>
      </c>
      <c r="HL354" s="24">
        <f>SUMPRODUCT($B354:$GQ354,INDEX(PLAN_PRODUCCION!$B$4:$GQ$24,COLUMN()-COLUMN($GZ$1)+1,0))</f>
        <v>0</v>
      </c>
      <c r="HM354" s="24">
        <f>SUMPRODUCT($B354:$GQ354,INDEX(PLAN_PRODUCCION!$B$4:$GQ$24,COLUMN()-COLUMN($GZ$1)+1,0))</f>
        <v>0</v>
      </c>
      <c r="HN354" s="24">
        <f>SUMPRODUCT($B354:$GQ354,INDEX(PLAN_PRODUCCION!$B$4:$GQ$24,COLUMN()-COLUMN($GZ$1)+1,0))</f>
        <v>0</v>
      </c>
      <c r="HO354" s="24">
        <f>SUMPRODUCT($B354:$GQ354,INDEX(PLAN_PRODUCCION!$B$4:$GQ$24,COLUMN()-COLUMN($GZ$1)+1,0))</f>
        <v>0</v>
      </c>
      <c r="HP354" s="24">
        <f>SUMPRODUCT($B354:$GQ354,INDEX(PLAN_PRODUCCION!$B$4:$GQ$24,COLUMN()-COLUMN($GZ$1)+1,0))</f>
        <v>0</v>
      </c>
      <c r="HQ354" s="24">
        <f>SUMPRODUCT($B354:$GQ354,INDEX(PLAN_PRODUCCION!$B$4:$GQ$24,COLUMN()-COLUMN($GZ$1)+1,0))</f>
        <v>0</v>
      </c>
      <c r="HR354" s="24">
        <f>SUMPRODUCT($B354:$GQ354,INDEX(PLAN_PRODUCCION!$B$4:$GQ$24,COLUMN()-COLUMN($GZ$1)+1,0))</f>
        <v>0</v>
      </c>
      <c r="HS354" s="24">
        <f>SUMPRODUCT($B354:$GQ354,INDEX(PLAN_PRODUCCION!$B$4:$GQ$24,COLUMN()-COLUMN($GZ$1)+1,0))</f>
        <v>0</v>
      </c>
      <c r="HT354" s="24">
        <f>SUMPRODUCT($B354:$GQ354,INDEX(PLAN_PRODUCCION!$B$4:$GQ$24,COLUMN()-COLUMN($GZ$1)+1,0))</f>
        <v>0</v>
      </c>
      <c r="HU354" s="22"/>
      <c r="HV354" s="25"/>
      <c r="HW354" t="str">
        <f>DIM_BILL[[#This Row],[Tipo]]</f>
        <v>MATERIAL DE EMPAQUE</v>
      </c>
    </row>
    <row r="355" spans="1:231" x14ac:dyDescent="0.3">
      <c r="A355" s="18" t="s">
        <v>1103</v>
      </c>
      <c r="DA355">
        <v>5.2016666666666669E-2</v>
      </c>
      <c r="GR355" s="18" t="s">
        <v>1104</v>
      </c>
      <c r="GS355" s="18">
        <v>4</v>
      </c>
      <c r="GT355" s="18" t="s">
        <v>1807</v>
      </c>
      <c r="GU355" s="18" t="s">
        <v>1800</v>
      </c>
      <c r="GV355" s="18">
        <f>SUMIF(FACT_A1[cve_prod],DIM_BILL[[#This Row],[CODIGO]],FACT_A1[Existencia])</f>
        <v>0</v>
      </c>
      <c r="GW355" s="18">
        <f>SUMIF(FACT_A2[cve_prod],DIM_BILL[[#This Row],[CODIGO]],FACT_A2[Existencia])</f>
        <v>25.4</v>
      </c>
      <c r="GX355" s="18"/>
      <c r="GY355" s="16" t="s">
        <v>2222</v>
      </c>
      <c r="GZ355" s="26">
        <f t="shared" ref="GZ355" si="2555">GV355+GW355+GX355+GZ353-GZ354</f>
        <v>25.4</v>
      </c>
      <c r="HA355" s="26">
        <f t="shared" ref="HA355" si="2556">GZ355+HA353-HA354</f>
        <v>25.4</v>
      </c>
      <c r="HB355" s="26">
        <f t="shared" ref="HB355" si="2557">HA355+HB353-HB354</f>
        <v>25.4</v>
      </c>
      <c r="HC355" s="26">
        <f t="shared" ref="HC355" si="2558">HB355+HC353-HC354</f>
        <v>25.4</v>
      </c>
      <c r="HD355" s="26">
        <f t="shared" ref="HD355" si="2559">HC355+HD353-HD354</f>
        <v>25.4</v>
      </c>
      <c r="HE355" s="26">
        <f t="shared" ref="HE355" si="2560">HD355+HE353-HE354</f>
        <v>25.4</v>
      </c>
      <c r="HF355" s="26">
        <f t="shared" ref="HF355" si="2561">HE355+HF353-HF354</f>
        <v>25.4</v>
      </c>
      <c r="HG355" s="26">
        <f t="shared" ref="HG355" si="2562">HF355+HG353-HG354</f>
        <v>25.4</v>
      </c>
      <c r="HH355" s="26">
        <f t="shared" ref="HH355" si="2563">HG355+HH353-HH354</f>
        <v>25.4</v>
      </c>
      <c r="HI355" s="26">
        <f t="shared" ref="HI355" si="2564">HH355+HI353-HI354</f>
        <v>25.4</v>
      </c>
      <c r="HJ355" s="26">
        <f t="shared" ref="HJ355" si="2565">HI355+HJ353-HJ354</f>
        <v>25.4</v>
      </c>
      <c r="HK355" s="26">
        <f t="shared" ref="HK355" si="2566">HJ355+HK353-HK354</f>
        <v>25.4</v>
      </c>
      <c r="HL355" s="26">
        <f t="shared" ref="HL355" si="2567">HK355+HL353-HL354</f>
        <v>25.4</v>
      </c>
      <c r="HM355" s="26">
        <f t="shared" ref="HM355" si="2568">HL355+HM353-HM354</f>
        <v>25.4</v>
      </c>
      <c r="HN355" s="26">
        <f t="shared" ref="HN355" si="2569">HM355+HN353-HN354</f>
        <v>25.4</v>
      </c>
      <c r="HO355" s="26">
        <f t="shared" ref="HO355" si="2570">HN355+HO353-HO354</f>
        <v>25.4</v>
      </c>
      <c r="HP355" s="26">
        <f t="shared" ref="HP355" si="2571">HO355+HP353-HP354</f>
        <v>25.4</v>
      </c>
      <c r="HQ355" s="26">
        <f t="shared" ref="HQ355" si="2572">HP355+HQ353-HQ354</f>
        <v>25.4</v>
      </c>
      <c r="HR355" s="26">
        <f t="shared" ref="HR355" si="2573">HQ355+HR353-HR354</f>
        <v>25.4</v>
      </c>
      <c r="HS355" s="26">
        <f t="shared" ref="HS355" si="2574">HR355+HS353-HS354</f>
        <v>25.4</v>
      </c>
      <c r="HT355" s="26">
        <f t="shared" ref="HT355" si="2575">HS355+HT353-HT354</f>
        <v>25.4</v>
      </c>
      <c r="HU355" s="22">
        <f t="shared" ref="HU355" si="2576">COUNTIF(GZ355:HT355,"&lt;0")</f>
        <v>0</v>
      </c>
      <c r="HV355" s="25"/>
      <c r="HW355" t="str">
        <f>DIM_BILL[[#This Row],[Tipo]]</f>
        <v>MATERIAL DE EMPAQUE</v>
      </c>
    </row>
    <row r="356" spans="1:231" x14ac:dyDescent="0.3">
      <c r="A356" s="17" t="s">
        <v>1111</v>
      </c>
      <c r="DB356">
        <v>5.2016666666666669E-2</v>
      </c>
      <c r="GR356" s="17" t="s">
        <v>1112</v>
      </c>
      <c r="GS356" s="17">
        <v>4</v>
      </c>
      <c r="GT356" s="17" t="s">
        <v>1807</v>
      </c>
      <c r="GU356" s="17" t="s">
        <v>1800</v>
      </c>
      <c r="GV356" s="17">
        <f>SUMIF(FACT_A1[cve_prod],DIM_BILL[[#This Row],[CODIGO]],FACT_A1[Existencia])</f>
        <v>0</v>
      </c>
      <c r="GW356" s="18">
        <f>SUMIF(FACT_A2[cve_prod],DIM_BILL[[#This Row],[CODIGO]],FACT_A2[Existencia])</f>
        <v>174.49</v>
      </c>
      <c r="GX356" s="17"/>
      <c r="GY356" s="16" t="s">
        <v>2220</v>
      </c>
      <c r="GZ356" s="15">
        <f>SUMIFS(POs[saldo],POs[cve_prod],DIM_BILL[[#This Row],[CODIGO]],POs[status],$GY356,POs[f_ent],GZ$1)</f>
        <v>0</v>
      </c>
      <c r="HA356" s="15">
        <f>SUMIFS(POs[saldo],POs[cve_prod],DIM_BILL[[#This Row],[CODIGO]],POs[status],$GY356,POs[f_ent],HA$1)</f>
        <v>0</v>
      </c>
      <c r="HB356" s="15">
        <f>SUMIFS(POs[saldo],POs[cve_prod],DIM_BILL[[#This Row],[CODIGO]],POs[status],$GY356,POs[f_ent],HB$1)</f>
        <v>0</v>
      </c>
      <c r="HC356" s="15">
        <f>SUMIFS(POs[saldo],POs[cve_prod],DIM_BILL[[#This Row],[CODIGO]],POs[status],$GY356,POs[f_ent],HC$1)</f>
        <v>0</v>
      </c>
      <c r="HD356" s="15">
        <f>SUMIFS(POs[saldo],POs[cve_prod],DIM_BILL[[#This Row],[CODIGO]],POs[status],$GY356,POs[f_ent],HD$1)</f>
        <v>0</v>
      </c>
      <c r="HE356" s="15">
        <f>SUMIFS(POs[saldo],POs[cve_prod],DIM_BILL[[#This Row],[CODIGO]],POs[status],$GY356,POs[f_ent],HE$1)</f>
        <v>0</v>
      </c>
      <c r="HF356" s="15">
        <f>SUMIFS(POs[saldo],POs[cve_prod],DIM_BILL[[#This Row],[CODIGO]],POs[status],$GY356,POs[Semana],WEEKNUM(HF$1))</f>
        <v>0</v>
      </c>
      <c r="HG356" s="15">
        <f>SUMIFS(POs[saldo],POs[cve_prod],DIM_BILL[[#This Row],[CODIGO]],POs[status],$GY356,POs[Semana],WEEKNUM(HG$1))</f>
        <v>0</v>
      </c>
      <c r="HH356" s="15">
        <f>SUMIFS(POs[saldo],POs[cve_prod],DIM_BILL[[#This Row],[CODIGO]],POs[status],$GY356,POs[Semana],WEEKNUM(HH$1))</f>
        <v>0</v>
      </c>
      <c r="HI356" s="15">
        <f>SUMIFS(POs[saldo],POs[cve_prod],DIM_BILL[[#This Row],[CODIGO]],POs[status],$GY356,POs[Semana],WEEKNUM(HI$1))</f>
        <v>0</v>
      </c>
      <c r="HJ356" s="15">
        <f>SUMIFS(POs[saldo],POs[cve_prod],DIM_BILL[[#This Row],[CODIGO]],POs[status],$GY356,POs[Semana],WEEKNUM(HJ$1))</f>
        <v>0</v>
      </c>
      <c r="HK356" s="15">
        <f>SUMIFS(POs[saldo],POs[cve_prod],DIM_BILL[[#This Row],[CODIGO]],POs[status],$GY356,POs[Semana],WEEKNUM(HK$1))</f>
        <v>0</v>
      </c>
      <c r="HL356" s="15">
        <f>SUMIFS(POs[saldo],POs[cve_prod],DIM_BILL[[#This Row],[CODIGO]],POs[status],$GY356,POs[Semana],WEEKNUM(HL$1))</f>
        <v>0</v>
      </c>
      <c r="HM356" s="15">
        <f>SUMIFS(POs[saldo],POs[cve_prod],DIM_BILL[[#This Row],[CODIGO]],POs[status],$GY356,POs[Semana],WEEKNUM(HM$1))</f>
        <v>0</v>
      </c>
      <c r="HN356" s="15">
        <f>SUMIFS(POs[saldo],POs[cve_prod],DIM_BILL[[#This Row],[CODIGO]],POs[status],$GY356,POs[Semana],WEEKNUM(HN$1))</f>
        <v>0</v>
      </c>
      <c r="HO356" s="15">
        <f>SUMIFS(POs[saldo],POs[cve_prod],DIM_BILL[[#This Row],[CODIGO]],POs[status],$GY356,POs[Semana],WEEKNUM(HO$1))</f>
        <v>0</v>
      </c>
      <c r="HP356" s="15">
        <f>SUMIFS(POs[saldo],POs[cve_prod],DIM_BILL[[#This Row],[CODIGO]],POs[status],$GY356,POs[Semana],WEEKNUM(HP$1))</f>
        <v>0</v>
      </c>
      <c r="HQ356" s="15">
        <f>SUMIFS(POs[saldo],POs[cve_prod],DIM_BILL[[#This Row],[CODIGO]],POs[status],$GY356,POs[Semana],WEEKNUM(HQ$1))</f>
        <v>0</v>
      </c>
      <c r="HR356" s="15">
        <f>SUMIFS(POs[saldo],POs[cve_prod],DIM_BILL[[#This Row],[CODIGO]],POs[status],$GY356,POs[Semana],WEEKNUM(HR$1))</f>
        <v>0</v>
      </c>
      <c r="HS356" s="15">
        <f>SUMIFS(POs[saldo],POs[cve_prod],DIM_BILL[[#This Row],[CODIGO]],POs[status],$GY356,POs[Semana],WEEKNUM(HS$1))</f>
        <v>0</v>
      </c>
      <c r="HT356" s="15">
        <f>SUMIFS(POs[saldo],POs[cve_prod],DIM_BILL[[#This Row],[CODIGO]],POs[status],$GY356,POs[Semana],WEEKNUM(HT$1))</f>
        <v>0</v>
      </c>
      <c r="HU356" s="22"/>
      <c r="HV356" s="25"/>
      <c r="HW356" t="str">
        <f>DIM_BILL[[#This Row],[Tipo]]</f>
        <v>MATERIAL DE EMPAQUE</v>
      </c>
    </row>
    <row r="357" spans="1:231" x14ac:dyDescent="0.3">
      <c r="A357" s="17" t="s">
        <v>1111</v>
      </c>
      <c r="DB357">
        <v>5.2016666666666669E-2</v>
      </c>
      <c r="GR357" s="17" t="s">
        <v>1112</v>
      </c>
      <c r="GS357" s="17">
        <v>4</v>
      </c>
      <c r="GT357" s="17" t="s">
        <v>1807</v>
      </c>
      <c r="GU357" s="17" t="s">
        <v>1800</v>
      </c>
      <c r="GV357" s="17">
        <f>SUMIF(FACT_A1[cve_prod],DIM_BILL[[#This Row],[CODIGO]],FACT_A1[Existencia])</f>
        <v>0</v>
      </c>
      <c r="GW357" s="18">
        <f>SUMIF(FACT_A2[cve_prod],DIM_BILL[[#This Row],[CODIGO]],FACT_A2[Existencia])</f>
        <v>174.49</v>
      </c>
      <c r="GX357" s="17"/>
      <c r="GY357" s="16" t="s">
        <v>2221</v>
      </c>
      <c r="GZ357" s="24">
        <f>SUMPRODUCT($B357:$GQ357,INDEX(PLAN_PRODUCCION!$B$4:$GQ$24,COLUMN()-COLUMN($GZ$1)+1,0))</f>
        <v>0</v>
      </c>
      <c r="HA357" s="24">
        <f>SUMPRODUCT($B357:$GQ357,INDEX(PLAN_PRODUCCION!$B$4:$GQ$24,COLUMN()-COLUMN($GZ$1)+1,0))</f>
        <v>0</v>
      </c>
      <c r="HB357" s="24">
        <f>SUMPRODUCT($B357:$GQ357,INDEX(PLAN_PRODUCCION!$B$4:$GQ$24,COLUMN()-COLUMN($GZ$1)+1,0))</f>
        <v>0</v>
      </c>
      <c r="HC357" s="24">
        <f>SUMPRODUCT($B357:$GQ357,INDEX(PLAN_PRODUCCION!$B$4:$GQ$24,COLUMN()-COLUMN($GZ$1)+1,0))</f>
        <v>0</v>
      </c>
      <c r="HD357" s="24">
        <f>SUMPRODUCT($B357:$GQ357,INDEX(PLAN_PRODUCCION!$B$4:$GQ$24,COLUMN()-COLUMN($GZ$1)+1,0))</f>
        <v>0</v>
      </c>
      <c r="HE357" s="24">
        <f>SUMPRODUCT($B357:$GQ357,INDEX(PLAN_PRODUCCION!$B$4:$GQ$24,COLUMN()-COLUMN($GZ$1)+1,0))</f>
        <v>0</v>
      </c>
      <c r="HF357" s="24">
        <f>SUMPRODUCT($B357:$GQ357,INDEX(PLAN_PRODUCCION!$B$4:$GQ$24,COLUMN()-COLUMN($GZ$1)+1,0))</f>
        <v>0</v>
      </c>
      <c r="HG357" s="24">
        <f>SUMPRODUCT($B357:$GQ357,INDEX(PLAN_PRODUCCION!$B$4:$GQ$24,COLUMN()-COLUMN($GZ$1)+1,0))</f>
        <v>0</v>
      </c>
      <c r="HH357" s="24">
        <f>SUMPRODUCT($B357:$GQ357,INDEX(PLAN_PRODUCCION!$B$4:$GQ$24,COLUMN()-COLUMN($GZ$1)+1,0))</f>
        <v>0</v>
      </c>
      <c r="HI357" s="24">
        <f>SUMPRODUCT($B357:$GQ357,INDEX(PLAN_PRODUCCION!$B$4:$GQ$24,COLUMN()-COLUMN($GZ$1)+1,0))</f>
        <v>0</v>
      </c>
      <c r="HJ357" s="24">
        <f>SUMPRODUCT($B357:$GQ357,INDEX(PLAN_PRODUCCION!$B$4:$GQ$24,COLUMN()-COLUMN($GZ$1)+1,0))</f>
        <v>0</v>
      </c>
      <c r="HK357" s="24">
        <f>SUMPRODUCT($B357:$GQ357,INDEX(PLAN_PRODUCCION!$B$4:$GQ$24,COLUMN()-COLUMN($GZ$1)+1,0))</f>
        <v>0</v>
      </c>
      <c r="HL357" s="24">
        <f>SUMPRODUCT($B357:$GQ357,INDEX(PLAN_PRODUCCION!$B$4:$GQ$24,COLUMN()-COLUMN($GZ$1)+1,0))</f>
        <v>0</v>
      </c>
      <c r="HM357" s="24">
        <f>SUMPRODUCT($B357:$GQ357,INDEX(PLAN_PRODUCCION!$B$4:$GQ$24,COLUMN()-COLUMN($GZ$1)+1,0))</f>
        <v>0</v>
      </c>
      <c r="HN357" s="24">
        <f>SUMPRODUCT($B357:$GQ357,INDEX(PLAN_PRODUCCION!$B$4:$GQ$24,COLUMN()-COLUMN($GZ$1)+1,0))</f>
        <v>0</v>
      </c>
      <c r="HO357" s="24">
        <f>SUMPRODUCT($B357:$GQ357,INDEX(PLAN_PRODUCCION!$B$4:$GQ$24,COLUMN()-COLUMN($GZ$1)+1,0))</f>
        <v>0</v>
      </c>
      <c r="HP357" s="24">
        <f>SUMPRODUCT($B357:$GQ357,INDEX(PLAN_PRODUCCION!$B$4:$GQ$24,COLUMN()-COLUMN($GZ$1)+1,0))</f>
        <v>0</v>
      </c>
      <c r="HQ357" s="24">
        <f>SUMPRODUCT($B357:$GQ357,INDEX(PLAN_PRODUCCION!$B$4:$GQ$24,COLUMN()-COLUMN($GZ$1)+1,0))</f>
        <v>0</v>
      </c>
      <c r="HR357" s="24">
        <f>SUMPRODUCT($B357:$GQ357,INDEX(PLAN_PRODUCCION!$B$4:$GQ$24,COLUMN()-COLUMN($GZ$1)+1,0))</f>
        <v>0</v>
      </c>
      <c r="HS357" s="24">
        <f>SUMPRODUCT($B357:$GQ357,INDEX(PLAN_PRODUCCION!$B$4:$GQ$24,COLUMN()-COLUMN($GZ$1)+1,0))</f>
        <v>0</v>
      </c>
      <c r="HT357" s="24">
        <f>SUMPRODUCT($B357:$GQ357,INDEX(PLAN_PRODUCCION!$B$4:$GQ$24,COLUMN()-COLUMN($GZ$1)+1,0))</f>
        <v>0</v>
      </c>
      <c r="HU357" s="22"/>
      <c r="HV357" s="25"/>
      <c r="HW357" t="str">
        <f>DIM_BILL[[#This Row],[Tipo]]</f>
        <v>MATERIAL DE EMPAQUE</v>
      </c>
    </row>
    <row r="358" spans="1:231" x14ac:dyDescent="0.3">
      <c r="A358" s="18" t="s">
        <v>1111</v>
      </c>
      <c r="DB358">
        <v>5.2016666666666669E-2</v>
      </c>
      <c r="GR358" s="18" t="s">
        <v>1112</v>
      </c>
      <c r="GS358" s="18">
        <v>4</v>
      </c>
      <c r="GT358" s="18" t="s">
        <v>1807</v>
      </c>
      <c r="GU358" s="18" t="s">
        <v>1800</v>
      </c>
      <c r="GV358" s="18">
        <f>SUMIF(FACT_A1[cve_prod],DIM_BILL[[#This Row],[CODIGO]],FACT_A1[Existencia])</f>
        <v>0</v>
      </c>
      <c r="GW358" s="18">
        <f>SUMIF(FACT_A2[cve_prod],DIM_BILL[[#This Row],[CODIGO]],FACT_A2[Existencia])</f>
        <v>174.49</v>
      </c>
      <c r="GX358" s="18"/>
      <c r="GY358" s="16" t="s">
        <v>2222</v>
      </c>
      <c r="GZ358" s="26">
        <f t="shared" ref="GZ358" si="2577">GV358+GW358+GX358+GZ356-GZ357</f>
        <v>174.49</v>
      </c>
      <c r="HA358" s="26">
        <f t="shared" ref="HA358" si="2578">GZ358+HA356-HA357</f>
        <v>174.49</v>
      </c>
      <c r="HB358" s="26">
        <f t="shared" ref="HB358" si="2579">HA358+HB356-HB357</f>
        <v>174.49</v>
      </c>
      <c r="HC358" s="26">
        <f t="shared" ref="HC358" si="2580">HB358+HC356-HC357</f>
        <v>174.49</v>
      </c>
      <c r="HD358" s="26">
        <f t="shared" ref="HD358" si="2581">HC358+HD356-HD357</f>
        <v>174.49</v>
      </c>
      <c r="HE358" s="26">
        <f t="shared" ref="HE358" si="2582">HD358+HE356-HE357</f>
        <v>174.49</v>
      </c>
      <c r="HF358" s="26">
        <f t="shared" ref="HF358" si="2583">HE358+HF356-HF357</f>
        <v>174.49</v>
      </c>
      <c r="HG358" s="26">
        <f t="shared" ref="HG358" si="2584">HF358+HG356-HG357</f>
        <v>174.49</v>
      </c>
      <c r="HH358" s="26">
        <f t="shared" ref="HH358" si="2585">HG358+HH356-HH357</f>
        <v>174.49</v>
      </c>
      <c r="HI358" s="26">
        <f t="shared" ref="HI358" si="2586">HH358+HI356-HI357</f>
        <v>174.49</v>
      </c>
      <c r="HJ358" s="26">
        <f t="shared" ref="HJ358" si="2587">HI358+HJ356-HJ357</f>
        <v>174.49</v>
      </c>
      <c r="HK358" s="26">
        <f t="shared" ref="HK358" si="2588">HJ358+HK356-HK357</f>
        <v>174.49</v>
      </c>
      <c r="HL358" s="26">
        <f t="shared" ref="HL358" si="2589">HK358+HL356-HL357</f>
        <v>174.49</v>
      </c>
      <c r="HM358" s="26">
        <f t="shared" ref="HM358" si="2590">HL358+HM356-HM357</f>
        <v>174.49</v>
      </c>
      <c r="HN358" s="26">
        <f t="shared" ref="HN358" si="2591">HM358+HN356-HN357</f>
        <v>174.49</v>
      </c>
      <c r="HO358" s="26">
        <f t="shared" ref="HO358" si="2592">HN358+HO356-HO357</f>
        <v>174.49</v>
      </c>
      <c r="HP358" s="26">
        <f t="shared" ref="HP358" si="2593">HO358+HP356-HP357</f>
        <v>174.49</v>
      </c>
      <c r="HQ358" s="26">
        <f t="shared" ref="HQ358" si="2594">HP358+HQ356-HQ357</f>
        <v>174.49</v>
      </c>
      <c r="HR358" s="26">
        <f t="shared" ref="HR358" si="2595">HQ358+HR356-HR357</f>
        <v>174.49</v>
      </c>
      <c r="HS358" s="26">
        <f t="shared" ref="HS358" si="2596">HR358+HS356-HS357</f>
        <v>174.49</v>
      </c>
      <c r="HT358" s="26">
        <f t="shared" ref="HT358" si="2597">HS358+HT356-HT357</f>
        <v>174.49</v>
      </c>
      <c r="HU358" s="22">
        <f t="shared" ref="HU358" si="2598">COUNTIF(GZ358:HT358,"&lt;0")</f>
        <v>0</v>
      </c>
      <c r="HV358" s="25"/>
      <c r="HW358" t="str">
        <f>DIM_BILL[[#This Row],[Tipo]]</f>
        <v>MATERIAL DE EMPAQUE</v>
      </c>
    </row>
    <row r="359" spans="1:231" x14ac:dyDescent="0.3">
      <c r="A359" s="17" t="s">
        <v>1125</v>
      </c>
      <c r="DD359">
        <v>5.2016666666666669E-2</v>
      </c>
      <c r="GR359" s="17" t="s">
        <v>1126</v>
      </c>
      <c r="GS359" s="17">
        <v>4</v>
      </c>
      <c r="GT359" s="17" t="s">
        <v>1807</v>
      </c>
      <c r="GU359" s="17" t="s">
        <v>1800</v>
      </c>
      <c r="GV359" s="17">
        <f>SUMIF(FACT_A1[cve_prod],DIM_BILL[[#This Row],[CODIGO]],FACT_A1[Existencia])</f>
        <v>0</v>
      </c>
      <c r="GW359" s="18">
        <f>SUMIF(FACT_A2[cve_prod],DIM_BILL[[#This Row],[CODIGO]],FACT_A2[Existencia])</f>
        <v>298.82</v>
      </c>
      <c r="GX359" s="17"/>
      <c r="GY359" s="16" t="s">
        <v>2220</v>
      </c>
      <c r="GZ359" s="15">
        <f>SUMIFS(POs[saldo],POs[cve_prod],DIM_BILL[[#This Row],[CODIGO]],POs[status],$GY359,POs[f_ent],GZ$1)</f>
        <v>0</v>
      </c>
      <c r="HA359" s="15">
        <f>SUMIFS(POs[saldo],POs[cve_prod],DIM_BILL[[#This Row],[CODIGO]],POs[status],$GY359,POs[f_ent],HA$1)</f>
        <v>0</v>
      </c>
      <c r="HB359" s="15">
        <f>SUMIFS(POs[saldo],POs[cve_prod],DIM_BILL[[#This Row],[CODIGO]],POs[status],$GY359,POs[f_ent],HB$1)</f>
        <v>0</v>
      </c>
      <c r="HC359" s="15">
        <f>SUMIFS(POs[saldo],POs[cve_prod],DIM_BILL[[#This Row],[CODIGO]],POs[status],$GY359,POs[f_ent],HC$1)</f>
        <v>0</v>
      </c>
      <c r="HD359" s="15">
        <f>SUMIFS(POs[saldo],POs[cve_prod],DIM_BILL[[#This Row],[CODIGO]],POs[status],$GY359,POs[f_ent],HD$1)</f>
        <v>0</v>
      </c>
      <c r="HE359" s="15">
        <f>SUMIFS(POs[saldo],POs[cve_prod],DIM_BILL[[#This Row],[CODIGO]],POs[status],$GY359,POs[f_ent],HE$1)</f>
        <v>0</v>
      </c>
      <c r="HF359" s="15">
        <f>SUMIFS(POs[saldo],POs[cve_prod],DIM_BILL[[#This Row],[CODIGO]],POs[status],$GY359,POs[Semana],WEEKNUM(HF$1))</f>
        <v>0</v>
      </c>
      <c r="HG359" s="15">
        <f>SUMIFS(POs[saldo],POs[cve_prod],DIM_BILL[[#This Row],[CODIGO]],POs[status],$GY359,POs[Semana],WEEKNUM(HG$1))</f>
        <v>0</v>
      </c>
      <c r="HH359" s="15">
        <f>SUMIFS(POs[saldo],POs[cve_prod],DIM_BILL[[#This Row],[CODIGO]],POs[status],$GY359,POs[Semana],WEEKNUM(HH$1))</f>
        <v>0</v>
      </c>
      <c r="HI359" s="15">
        <f>SUMIFS(POs[saldo],POs[cve_prod],DIM_BILL[[#This Row],[CODIGO]],POs[status],$GY359,POs[Semana],WEEKNUM(HI$1))</f>
        <v>0</v>
      </c>
      <c r="HJ359" s="15">
        <f>SUMIFS(POs[saldo],POs[cve_prod],DIM_BILL[[#This Row],[CODIGO]],POs[status],$GY359,POs[Semana],WEEKNUM(HJ$1))</f>
        <v>0</v>
      </c>
      <c r="HK359" s="15">
        <f>SUMIFS(POs[saldo],POs[cve_prod],DIM_BILL[[#This Row],[CODIGO]],POs[status],$GY359,POs[Semana],WEEKNUM(HK$1))</f>
        <v>0</v>
      </c>
      <c r="HL359" s="15">
        <f>SUMIFS(POs[saldo],POs[cve_prod],DIM_BILL[[#This Row],[CODIGO]],POs[status],$GY359,POs[Semana],WEEKNUM(HL$1))</f>
        <v>0</v>
      </c>
      <c r="HM359" s="15">
        <f>SUMIFS(POs[saldo],POs[cve_prod],DIM_BILL[[#This Row],[CODIGO]],POs[status],$GY359,POs[Semana],WEEKNUM(HM$1))</f>
        <v>0</v>
      </c>
      <c r="HN359" s="15">
        <f>SUMIFS(POs[saldo],POs[cve_prod],DIM_BILL[[#This Row],[CODIGO]],POs[status],$GY359,POs[Semana],WEEKNUM(HN$1))</f>
        <v>0</v>
      </c>
      <c r="HO359" s="15">
        <f>SUMIFS(POs[saldo],POs[cve_prod],DIM_BILL[[#This Row],[CODIGO]],POs[status],$GY359,POs[Semana],WEEKNUM(HO$1))</f>
        <v>0</v>
      </c>
      <c r="HP359" s="15">
        <f>SUMIFS(POs[saldo],POs[cve_prod],DIM_BILL[[#This Row],[CODIGO]],POs[status],$GY359,POs[Semana],WEEKNUM(HP$1))</f>
        <v>0</v>
      </c>
      <c r="HQ359" s="15">
        <f>SUMIFS(POs[saldo],POs[cve_prod],DIM_BILL[[#This Row],[CODIGO]],POs[status],$GY359,POs[Semana],WEEKNUM(HQ$1))</f>
        <v>0</v>
      </c>
      <c r="HR359" s="15">
        <f>SUMIFS(POs[saldo],POs[cve_prod],DIM_BILL[[#This Row],[CODIGO]],POs[status],$GY359,POs[Semana],WEEKNUM(HR$1))</f>
        <v>0</v>
      </c>
      <c r="HS359" s="15">
        <f>SUMIFS(POs[saldo],POs[cve_prod],DIM_BILL[[#This Row],[CODIGO]],POs[status],$GY359,POs[Semana],WEEKNUM(HS$1))</f>
        <v>0</v>
      </c>
      <c r="HT359" s="15">
        <f>SUMIFS(POs[saldo],POs[cve_prod],DIM_BILL[[#This Row],[CODIGO]],POs[status],$GY359,POs[Semana],WEEKNUM(HT$1))</f>
        <v>0</v>
      </c>
      <c r="HU359" s="22"/>
      <c r="HV359" s="25"/>
      <c r="HW359" t="str">
        <f>DIM_BILL[[#This Row],[Tipo]]</f>
        <v>MATERIAL DE EMPAQUE</v>
      </c>
    </row>
    <row r="360" spans="1:231" x14ac:dyDescent="0.3">
      <c r="A360" s="17" t="s">
        <v>1125</v>
      </c>
      <c r="DD360">
        <v>5.2016666666666669E-2</v>
      </c>
      <c r="GR360" s="17" t="s">
        <v>1126</v>
      </c>
      <c r="GS360" s="17">
        <v>4</v>
      </c>
      <c r="GT360" s="17" t="s">
        <v>1807</v>
      </c>
      <c r="GU360" s="17" t="s">
        <v>1800</v>
      </c>
      <c r="GV360" s="17">
        <f>SUMIF(FACT_A1[cve_prod],DIM_BILL[[#This Row],[CODIGO]],FACT_A1[Existencia])</f>
        <v>0</v>
      </c>
      <c r="GW360" s="18">
        <f>SUMIF(FACT_A2[cve_prod],DIM_BILL[[#This Row],[CODIGO]],FACT_A2[Existencia])</f>
        <v>298.82</v>
      </c>
      <c r="GX360" s="17"/>
      <c r="GY360" s="16" t="s">
        <v>2221</v>
      </c>
      <c r="GZ360" s="24">
        <f>SUMPRODUCT($B360:$GQ360,INDEX(PLAN_PRODUCCION!$B$4:$GQ$24,COLUMN()-COLUMN($GZ$1)+1,0))</f>
        <v>0</v>
      </c>
      <c r="HA360" s="24">
        <f>SUMPRODUCT($B360:$GQ360,INDEX(PLAN_PRODUCCION!$B$4:$GQ$24,COLUMN()-COLUMN($GZ$1)+1,0))</f>
        <v>0</v>
      </c>
      <c r="HB360" s="24">
        <f>SUMPRODUCT($B360:$GQ360,INDEX(PLAN_PRODUCCION!$B$4:$GQ$24,COLUMN()-COLUMN($GZ$1)+1,0))</f>
        <v>0</v>
      </c>
      <c r="HC360" s="24">
        <f>SUMPRODUCT($B360:$GQ360,INDEX(PLAN_PRODUCCION!$B$4:$GQ$24,COLUMN()-COLUMN($GZ$1)+1,0))</f>
        <v>0</v>
      </c>
      <c r="HD360" s="24">
        <f>SUMPRODUCT($B360:$GQ360,INDEX(PLAN_PRODUCCION!$B$4:$GQ$24,COLUMN()-COLUMN($GZ$1)+1,0))</f>
        <v>0</v>
      </c>
      <c r="HE360" s="24">
        <f>SUMPRODUCT($B360:$GQ360,INDEX(PLAN_PRODUCCION!$B$4:$GQ$24,COLUMN()-COLUMN($GZ$1)+1,0))</f>
        <v>0</v>
      </c>
      <c r="HF360" s="24">
        <f>SUMPRODUCT($B360:$GQ360,INDEX(PLAN_PRODUCCION!$B$4:$GQ$24,COLUMN()-COLUMN($GZ$1)+1,0))</f>
        <v>0</v>
      </c>
      <c r="HG360" s="24">
        <f>SUMPRODUCT($B360:$GQ360,INDEX(PLAN_PRODUCCION!$B$4:$GQ$24,COLUMN()-COLUMN($GZ$1)+1,0))</f>
        <v>0</v>
      </c>
      <c r="HH360" s="24">
        <f>SUMPRODUCT($B360:$GQ360,INDEX(PLAN_PRODUCCION!$B$4:$GQ$24,COLUMN()-COLUMN($GZ$1)+1,0))</f>
        <v>0</v>
      </c>
      <c r="HI360" s="24">
        <f>SUMPRODUCT($B360:$GQ360,INDEX(PLAN_PRODUCCION!$B$4:$GQ$24,COLUMN()-COLUMN($GZ$1)+1,0))</f>
        <v>0</v>
      </c>
      <c r="HJ360" s="24">
        <f>SUMPRODUCT($B360:$GQ360,INDEX(PLAN_PRODUCCION!$B$4:$GQ$24,COLUMN()-COLUMN($GZ$1)+1,0))</f>
        <v>0</v>
      </c>
      <c r="HK360" s="24">
        <f>SUMPRODUCT($B360:$GQ360,INDEX(PLAN_PRODUCCION!$B$4:$GQ$24,COLUMN()-COLUMN($GZ$1)+1,0))</f>
        <v>0</v>
      </c>
      <c r="HL360" s="24">
        <f>SUMPRODUCT($B360:$GQ360,INDEX(PLAN_PRODUCCION!$B$4:$GQ$24,COLUMN()-COLUMN($GZ$1)+1,0))</f>
        <v>0</v>
      </c>
      <c r="HM360" s="24">
        <f>SUMPRODUCT($B360:$GQ360,INDEX(PLAN_PRODUCCION!$B$4:$GQ$24,COLUMN()-COLUMN($GZ$1)+1,0))</f>
        <v>0</v>
      </c>
      <c r="HN360" s="24">
        <f>SUMPRODUCT($B360:$GQ360,INDEX(PLAN_PRODUCCION!$B$4:$GQ$24,COLUMN()-COLUMN($GZ$1)+1,0))</f>
        <v>0</v>
      </c>
      <c r="HO360" s="24">
        <f>SUMPRODUCT($B360:$GQ360,INDEX(PLAN_PRODUCCION!$B$4:$GQ$24,COLUMN()-COLUMN($GZ$1)+1,0))</f>
        <v>0</v>
      </c>
      <c r="HP360" s="24">
        <f>SUMPRODUCT($B360:$GQ360,INDEX(PLAN_PRODUCCION!$B$4:$GQ$24,COLUMN()-COLUMN($GZ$1)+1,0))</f>
        <v>0</v>
      </c>
      <c r="HQ360" s="24">
        <f>SUMPRODUCT($B360:$GQ360,INDEX(PLAN_PRODUCCION!$B$4:$GQ$24,COLUMN()-COLUMN($GZ$1)+1,0))</f>
        <v>0</v>
      </c>
      <c r="HR360" s="24">
        <f>SUMPRODUCT($B360:$GQ360,INDEX(PLAN_PRODUCCION!$B$4:$GQ$24,COLUMN()-COLUMN($GZ$1)+1,0))</f>
        <v>0</v>
      </c>
      <c r="HS360" s="24">
        <f>SUMPRODUCT($B360:$GQ360,INDEX(PLAN_PRODUCCION!$B$4:$GQ$24,COLUMN()-COLUMN($GZ$1)+1,0))</f>
        <v>0</v>
      </c>
      <c r="HT360" s="24">
        <f>SUMPRODUCT($B360:$GQ360,INDEX(PLAN_PRODUCCION!$B$4:$GQ$24,COLUMN()-COLUMN($GZ$1)+1,0))</f>
        <v>0</v>
      </c>
      <c r="HU360" s="22"/>
      <c r="HV360" s="25"/>
      <c r="HW360" t="str">
        <f>DIM_BILL[[#This Row],[Tipo]]</f>
        <v>MATERIAL DE EMPAQUE</v>
      </c>
    </row>
    <row r="361" spans="1:231" x14ac:dyDescent="0.3">
      <c r="A361" s="18" t="s">
        <v>1125</v>
      </c>
      <c r="DD361">
        <v>5.2016666666666669E-2</v>
      </c>
      <c r="GR361" s="18" t="s">
        <v>1126</v>
      </c>
      <c r="GS361" s="18">
        <v>4</v>
      </c>
      <c r="GT361" s="18" t="s">
        <v>1807</v>
      </c>
      <c r="GU361" s="18" t="s">
        <v>1800</v>
      </c>
      <c r="GV361" s="18">
        <f>SUMIF(FACT_A1[cve_prod],DIM_BILL[[#This Row],[CODIGO]],FACT_A1[Existencia])</f>
        <v>0</v>
      </c>
      <c r="GW361" s="18">
        <f>SUMIF(FACT_A2[cve_prod],DIM_BILL[[#This Row],[CODIGO]],FACT_A2[Existencia])</f>
        <v>298.82</v>
      </c>
      <c r="GX361" s="18"/>
      <c r="GY361" s="16" t="s">
        <v>2222</v>
      </c>
      <c r="GZ361" s="26">
        <f t="shared" ref="GZ361" si="2599">GV361+GW361+GX361+GZ359-GZ360</f>
        <v>298.82</v>
      </c>
      <c r="HA361" s="26">
        <f t="shared" ref="HA361" si="2600">GZ361+HA359-HA360</f>
        <v>298.82</v>
      </c>
      <c r="HB361" s="26">
        <f t="shared" ref="HB361" si="2601">HA361+HB359-HB360</f>
        <v>298.82</v>
      </c>
      <c r="HC361" s="26">
        <f t="shared" ref="HC361" si="2602">HB361+HC359-HC360</f>
        <v>298.82</v>
      </c>
      <c r="HD361" s="26">
        <f t="shared" ref="HD361" si="2603">HC361+HD359-HD360</f>
        <v>298.82</v>
      </c>
      <c r="HE361" s="26">
        <f t="shared" ref="HE361" si="2604">HD361+HE359-HE360</f>
        <v>298.82</v>
      </c>
      <c r="HF361" s="26">
        <f t="shared" ref="HF361" si="2605">HE361+HF359-HF360</f>
        <v>298.82</v>
      </c>
      <c r="HG361" s="26">
        <f t="shared" ref="HG361" si="2606">HF361+HG359-HG360</f>
        <v>298.82</v>
      </c>
      <c r="HH361" s="26">
        <f t="shared" ref="HH361" si="2607">HG361+HH359-HH360</f>
        <v>298.82</v>
      </c>
      <c r="HI361" s="26">
        <f t="shared" ref="HI361" si="2608">HH361+HI359-HI360</f>
        <v>298.82</v>
      </c>
      <c r="HJ361" s="26">
        <f t="shared" ref="HJ361" si="2609">HI361+HJ359-HJ360</f>
        <v>298.82</v>
      </c>
      <c r="HK361" s="26">
        <f t="shared" ref="HK361" si="2610">HJ361+HK359-HK360</f>
        <v>298.82</v>
      </c>
      <c r="HL361" s="26">
        <f t="shared" ref="HL361" si="2611">HK361+HL359-HL360</f>
        <v>298.82</v>
      </c>
      <c r="HM361" s="26">
        <f t="shared" ref="HM361" si="2612">HL361+HM359-HM360</f>
        <v>298.82</v>
      </c>
      <c r="HN361" s="26">
        <f t="shared" ref="HN361" si="2613">HM361+HN359-HN360</f>
        <v>298.82</v>
      </c>
      <c r="HO361" s="26">
        <f t="shared" ref="HO361" si="2614">HN361+HO359-HO360</f>
        <v>298.82</v>
      </c>
      <c r="HP361" s="26">
        <f t="shared" ref="HP361" si="2615">HO361+HP359-HP360</f>
        <v>298.82</v>
      </c>
      <c r="HQ361" s="26">
        <f t="shared" ref="HQ361" si="2616">HP361+HQ359-HQ360</f>
        <v>298.82</v>
      </c>
      <c r="HR361" s="26">
        <f t="shared" ref="HR361" si="2617">HQ361+HR359-HR360</f>
        <v>298.82</v>
      </c>
      <c r="HS361" s="26">
        <f t="shared" ref="HS361" si="2618">HR361+HS359-HS360</f>
        <v>298.82</v>
      </c>
      <c r="HT361" s="26">
        <f t="shared" ref="HT361" si="2619">HS361+HT359-HT360</f>
        <v>298.82</v>
      </c>
      <c r="HU361" s="22">
        <f t="shared" ref="HU361" si="2620">COUNTIF(GZ361:HT361,"&lt;0")</f>
        <v>0</v>
      </c>
      <c r="HV361" s="25"/>
      <c r="HW361" t="str">
        <f>DIM_BILL[[#This Row],[Tipo]]</f>
        <v>MATERIAL DE EMPAQUE</v>
      </c>
    </row>
    <row r="362" spans="1:231" x14ac:dyDescent="0.3">
      <c r="A362" s="17" t="s">
        <v>1119</v>
      </c>
      <c r="DC362">
        <v>5.2016666666666669E-2</v>
      </c>
      <c r="GR362" s="17" t="s">
        <v>1120</v>
      </c>
      <c r="GS362" s="17">
        <v>6</v>
      </c>
      <c r="GT362" s="17" t="s">
        <v>1818</v>
      </c>
      <c r="GU362" s="17" t="s">
        <v>1800</v>
      </c>
      <c r="GV362" s="17">
        <f>SUMIF(FACT_A1[cve_prod],DIM_BILL[[#This Row],[CODIGO]],FACT_A1[Existencia])</f>
        <v>0</v>
      </c>
      <c r="GW362" s="18">
        <f>SUMIF(FACT_A2[cve_prod],DIM_BILL[[#This Row],[CODIGO]],FACT_A2[Existencia])</f>
        <v>0</v>
      </c>
      <c r="GX362" s="17"/>
      <c r="GY362" s="16" t="s">
        <v>2220</v>
      </c>
      <c r="GZ362" s="15">
        <f>SUMIFS(POs[saldo],POs[cve_prod],DIM_BILL[[#This Row],[CODIGO]],POs[status],$GY362,POs[f_ent],GZ$1)</f>
        <v>0</v>
      </c>
      <c r="HA362" s="15">
        <f>SUMIFS(POs[saldo],POs[cve_prod],DIM_BILL[[#This Row],[CODIGO]],POs[status],$GY362,POs[f_ent],HA$1)</f>
        <v>0</v>
      </c>
      <c r="HB362" s="15">
        <f>SUMIFS(POs[saldo],POs[cve_prod],DIM_BILL[[#This Row],[CODIGO]],POs[status],$GY362,POs[f_ent],HB$1)</f>
        <v>0</v>
      </c>
      <c r="HC362" s="15">
        <f>SUMIFS(POs[saldo],POs[cve_prod],DIM_BILL[[#This Row],[CODIGO]],POs[status],$GY362,POs[f_ent],HC$1)</f>
        <v>0</v>
      </c>
      <c r="HD362" s="15">
        <f>SUMIFS(POs[saldo],POs[cve_prod],DIM_BILL[[#This Row],[CODIGO]],POs[status],$GY362,POs[f_ent],HD$1)</f>
        <v>0</v>
      </c>
      <c r="HE362" s="15">
        <f>SUMIFS(POs[saldo],POs[cve_prod],DIM_BILL[[#This Row],[CODIGO]],POs[status],$GY362,POs[f_ent],HE$1)</f>
        <v>0</v>
      </c>
      <c r="HF362" s="15">
        <f>SUMIFS(POs[saldo],POs[cve_prod],DIM_BILL[[#This Row],[CODIGO]],POs[status],$GY362,POs[Semana],WEEKNUM(HF$1))</f>
        <v>0</v>
      </c>
      <c r="HG362" s="15">
        <f>SUMIFS(POs[saldo],POs[cve_prod],DIM_BILL[[#This Row],[CODIGO]],POs[status],$GY362,POs[Semana],WEEKNUM(HG$1))</f>
        <v>0</v>
      </c>
      <c r="HH362" s="15">
        <f>SUMIFS(POs[saldo],POs[cve_prod],DIM_BILL[[#This Row],[CODIGO]],POs[status],$GY362,POs[Semana],WEEKNUM(HH$1))</f>
        <v>0</v>
      </c>
      <c r="HI362" s="15">
        <f>SUMIFS(POs[saldo],POs[cve_prod],DIM_BILL[[#This Row],[CODIGO]],POs[status],$GY362,POs[Semana],WEEKNUM(HI$1))</f>
        <v>0</v>
      </c>
      <c r="HJ362" s="15">
        <f>SUMIFS(POs[saldo],POs[cve_prod],DIM_BILL[[#This Row],[CODIGO]],POs[status],$GY362,POs[Semana],WEEKNUM(HJ$1))</f>
        <v>0</v>
      </c>
      <c r="HK362" s="15">
        <f>SUMIFS(POs[saldo],POs[cve_prod],DIM_BILL[[#This Row],[CODIGO]],POs[status],$GY362,POs[Semana],WEEKNUM(HK$1))</f>
        <v>0</v>
      </c>
      <c r="HL362" s="15">
        <f>SUMIFS(POs[saldo],POs[cve_prod],DIM_BILL[[#This Row],[CODIGO]],POs[status],$GY362,POs[Semana],WEEKNUM(HL$1))</f>
        <v>0</v>
      </c>
      <c r="HM362" s="15">
        <f>SUMIFS(POs[saldo],POs[cve_prod],DIM_BILL[[#This Row],[CODIGO]],POs[status],$GY362,POs[Semana],WEEKNUM(HM$1))</f>
        <v>0</v>
      </c>
      <c r="HN362" s="15">
        <f>SUMIFS(POs[saldo],POs[cve_prod],DIM_BILL[[#This Row],[CODIGO]],POs[status],$GY362,POs[Semana],WEEKNUM(HN$1))</f>
        <v>0</v>
      </c>
      <c r="HO362" s="15">
        <f>SUMIFS(POs[saldo],POs[cve_prod],DIM_BILL[[#This Row],[CODIGO]],POs[status],$GY362,POs[Semana],WEEKNUM(HO$1))</f>
        <v>0</v>
      </c>
      <c r="HP362" s="15">
        <f>SUMIFS(POs[saldo],POs[cve_prod],DIM_BILL[[#This Row],[CODIGO]],POs[status],$GY362,POs[Semana],WEEKNUM(HP$1))</f>
        <v>0</v>
      </c>
      <c r="HQ362" s="15">
        <f>SUMIFS(POs[saldo],POs[cve_prod],DIM_BILL[[#This Row],[CODIGO]],POs[status],$GY362,POs[Semana],WEEKNUM(HQ$1))</f>
        <v>0</v>
      </c>
      <c r="HR362" s="15">
        <f>SUMIFS(POs[saldo],POs[cve_prod],DIM_BILL[[#This Row],[CODIGO]],POs[status],$GY362,POs[Semana],WEEKNUM(HR$1))</f>
        <v>0</v>
      </c>
      <c r="HS362" s="15">
        <f>SUMIFS(POs[saldo],POs[cve_prod],DIM_BILL[[#This Row],[CODIGO]],POs[status],$GY362,POs[Semana],WEEKNUM(HS$1))</f>
        <v>0</v>
      </c>
      <c r="HT362" s="15">
        <f>SUMIFS(POs[saldo],POs[cve_prod],DIM_BILL[[#This Row],[CODIGO]],POs[status],$GY362,POs[Semana],WEEKNUM(HT$1))</f>
        <v>0</v>
      </c>
      <c r="HU362" s="22"/>
      <c r="HV362" s="25"/>
      <c r="HW362" t="str">
        <f>DIM_BILL[[#This Row],[Tipo]]</f>
        <v>MATERIAL DE EMPAQUE</v>
      </c>
    </row>
    <row r="363" spans="1:231" x14ac:dyDescent="0.3">
      <c r="A363" s="17" t="s">
        <v>1119</v>
      </c>
      <c r="DC363">
        <v>5.2016666666666669E-2</v>
      </c>
      <c r="GR363" s="17" t="s">
        <v>1120</v>
      </c>
      <c r="GS363" s="17">
        <v>6</v>
      </c>
      <c r="GT363" s="17" t="s">
        <v>1818</v>
      </c>
      <c r="GU363" s="17" t="s">
        <v>1800</v>
      </c>
      <c r="GV363" s="17">
        <f>SUMIF(FACT_A1[cve_prod],DIM_BILL[[#This Row],[CODIGO]],FACT_A1[Existencia])</f>
        <v>0</v>
      </c>
      <c r="GW363" s="18">
        <f>SUMIF(FACT_A2[cve_prod],DIM_BILL[[#This Row],[CODIGO]],FACT_A2[Existencia])</f>
        <v>0</v>
      </c>
      <c r="GX363" s="17"/>
      <c r="GY363" s="16" t="s">
        <v>2221</v>
      </c>
      <c r="GZ363" s="24">
        <f>SUMPRODUCT($B363:$GQ363,INDEX(PLAN_PRODUCCION!$B$4:$GQ$24,COLUMN()-COLUMN($GZ$1)+1,0))</f>
        <v>62.42</v>
      </c>
      <c r="HA363" s="24">
        <f>SUMPRODUCT($B363:$GQ363,INDEX(PLAN_PRODUCCION!$B$4:$GQ$24,COLUMN()-COLUMN($GZ$1)+1,0))</f>
        <v>0</v>
      </c>
      <c r="HB363" s="24">
        <f>SUMPRODUCT($B363:$GQ363,INDEX(PLAN_PRODUCCION!$B$4:$GQ$24,COLUMN()-COLUMN($GZ$1)+1,0))</f>
        <v>0</v>
      </c>
      <c r="HC363" s="24">
        <f>SUMPRODUCT($B363:$GQ363,INDEX(PLAN_PRODUCCION!$B$4:$GQ$24,COLUMN()-COLUMN($GZ$1)+1,0))</f>
        <v>0</v>
      </c>
      <c r="HD363" s="24">
        <f>SUMPRODUCT($B363:$GQ363,INDEX(PLAN_PRODUCCION!$B$4:$GQ$24,COLUMN()-COLUMN($GZ$1)+1,0))</f>
        <v>0</v>
      </c>
      <c r="HE363" s="24">
        <f>SUMPRODUCT($B363:$GQ363,INDEX(PLAN_PRODUCCION!$B$4:$GQ$24,COLUMN()-COLUMN($GZ$1)+1,0))</f>
        <v>0</v>
      </c>
      <c r="HF363" s="24">
        <f>SUMPRODUCT($B363:$GQ363,INDEX(PLAN_PRODUCCION!$B$4:$GQ$24,COLUMN()-COLUMN($GZ$1)+1,0))</f>
        <v>0</v>
      </c>
      <c r="HG363" s="24">
        <f>SUMPRODUCT($B363:$GQ363,INDEX(PLAN_PRODUCCION!$B$4:$GQ$24,COLUMN()-COLUMN($GZ$1)+1,0))</f>
        <v>0</v>
      </c>
      <c r="HH363" s="24">
        <f>SUMPRODUCT($B363:$GQ363,INDEX(PLAN_PRODUCCION!$B$4:$GQ$24,COLUMN()-COLUMN($GZ$1)+1,0))</f>
        <v>0</v>
      </c>
      <c r="HI363" s="24">
        <f>SUMPRODUCT($B363:$GQ363,INDEX(PLAN_PRODUCCION!$B$4:$GQ$24,COLUMN()-COLUMN($GZ$1)+1,0))</f>
        <v>0</v>
      </c>
      <c r="HJ363" s="24">
        <f>SUMPRODUCT($B363:$GQ363,INDEX(PLAN_PRODUCCION!$B$4:$GQ$24,COLUMN()-COLUMN($GZ$1)+1,0))</f>
        <v>0</v>
      </c>
      <c r="HK363" s="24">
        <f>SUMPRODUCT($B363:$GQ363,INDEX(PLAN_PRODUCCION!$B$4:$GQ$24,COLUMN()-COLUMN($GZ$1)+1,0))</f>
        <v>0</v>
      </c>
      <c r="HL363" s="24">
        <f>SUMPRODUCT($B363:$GQ363,INDEX(PLAN_PRODUCCION!$B$4:$GQ$24,COLUMN()-COLUMN($GZ$1)+1,0))</f>
        <v>0</v>
      </c>
      <c r="HM363" s="24">
        <f>SUMPRODUCT($B363:$GQ363,INDEX(PLAN_PRODUCCION!$B$4:$GQ$24,COLUMN()-COLUMN($GZ$1)+1,0))</f>
        <v>0</v>
      </c>
      <c r="HN363" s="24">
        <f>SUMPRODUCT($B363:$GQ363,INDEX(PLAN_PRODUCCION!$B$4:$GQ$24,COLUMN()-COLUMN($GZ$1)+1,0))</f>
        <v>0</v>
      </c>
      <c r="HO363" s="24">
        <f>SUMPRODUCT($B363:$GQ363,INDEX(PLAN_PRODUCCION!$B$4:$GQ$24,COLUMN()-COLUMN($GZ$1)+1,0))</f>
        <v>0</v>
      </c>
      <c r="HP363" s="24">
        <f>SUMPRODUCT($B363:$GQ363,INDEX(PLAN_PRODUCCION!$B$4:$GQ$24,COLUMN()-COLUMN($GZ$1)+1,0))</f>
        <v>0</v>
      </c>
      <c r="HQ363" s="24">
        <f>SUMPRODUCT($B363:$GQ363,INDEX(PLAN_PRODUCCION!$B$4:$GQ$24,COLUMN()-COLUMN($GZ$1)+1,0))</f>
        <v>0</v>
      </c>
      <c r="HR363" s="24">
        <f>SUMPRODUCT($B363:$GQ363,INDEX(PLAN_PRODUCCION!$B$4:$GQ$24,COLUMN()-COLUMN($GZ$1)+1,0))</f>
        <v>0</v>
      </c>
      <c r="HS363" s="24">
        <f>SUMPRODUCT($B363:$GQ363,INDEX(PLAN_PRODUCCION!$B$4:$GQ$24,COLUMN()-COLUMN($GZ$1)+1,0))</f>
        <v>0</v>
      </c>
      <c r="HT363" s="24">
        <f>SUMPRODUCT($B363:$GQ363,INDEX(PLAN_PRODUCCION!$B$4:$GQ$24,COLUMN()-COLUMN($GZ$1)+1,0))</f>
        <v>0</v>
      </c>
      <c r="HU363" s="22"/>
      <c r="HV363" s="25"/>
      <c r="HW363" t="str">
        <f>DIM_BILL[[#This Row],[Tipo]]</f>
        <v>MATERIAL DE EMPAQUE</v>
      </c>
    </row>
    <row r="364" spans="1:231" x14ac:dyDescent="0.3">
      <c r="A364" s="18" t="s">
        <v>1119</v>
      </c>
      <c r="DC364">
        <v>5.2016666666666669E-2</v>
      </c>
      <c r="GR364" s="18" t="s">
        <v>1120</v>
      </c>
      <c r="GS364" s="18">
        <v>6</v>
      </c>
      <c r="GT364" s="18" t="s">
        <v>1818</v>
      </c>
      <c r="GU364" s="18" t="s">
        <v>1800</v>
      </c>
      <c r="GV364" s="18">
        <f>SUMIF(FACT_A1[cve_prod],DIM_BILL[[#This Row],[CODIGO]],FACT_A1[Existencia])</f>
        <v>0</v>
      </c>
      <c r="GW364" s="18">
        <f>SUMIF(FACT_A2[cve_prod],DIM_BILL[[#This Row],[CODIGO]],FACT_A2[Existencia])</f>
        <v>0</v>
      </c>
      <c r="GX364" s="18"/>
      <c r="GY364" s="16" t="s">
        <v>2222</v>
      </c>
      <c r="GZ364" s="26">
        <f t="shared" ref="GZ364" si="2621">GV364+GW364+GX364+GZ362-GZ363</f>
        <v>-62.42</v>
      </c>
      <c r="HA364" s="26">
        <f t="shared" ref="HA364" si="2622">GZ364+HA362-HA363</f>
        <v>-62.42</v>
      </c>
      <c r="HB364" s="26">
        <f t="shared" ref="HB364" si="2623">HA364+HB362-HB363</f>
        <v>-62.42</v>
      </c>
      <c r="HC364" s="26">
        <f t="shared" ref="HC364" si="2624">HB364+HC362-HC363</f>
        <v>-62.42</v>
      </c>
      <c r="HD364" s="26">
        <f t="shared" ref="HD364" si="2625">HC364+HD362-HD363</f>
        <v>-62.42</v>
      </c>
      <c r="HE364" s="26">
        <f t="shared" ref="HE364" si="2626">HD364+HE362-HE363</f>
        <v>-62.42</v>
      </c>
      <c r="HF364" s="26">
        <f t="shared" ref="HF364" si="2627">HE364+HF362-HF363</f>
        <v>-62.42</v>
      </c>
      <c r="HG364" s="26">
        <f t="shared" ref="HG364" si="2628">HF364+HG362-HG363</f>
        <v>-62.42</v>
      </c>
      <c r="HH364" s="26">
        <f t="shared" ref="HH364" si="2629">HG364+HH362-HH363</f>
        <v>-62.42</v>
      </c>
      <c r="HI364" s="26">
        <f t="shared" ref="HI364" si="2630">HH364+HI362-HI363</f>
        <v>-62.42</v>
      </c>
      <c r="HJ364" s="26">
        <f t="shared" ref="HJ364" si="2631">HI364+HJ362-HJ363</f>
        <v>-62.42</v>
      </c>
      <c r="HK364" s="26">
        <f t="shared" ref="HK364" si="2632">HJ364+HK362-HK363</f>
        <v>-62.42</v>
      </c>
      <c r="HL364" s="26">
        <f t="shared" ref="HL364" si="2633">HK364+HL362-HL363</f>
        <v>-62.42</v>
      </c>
      <c r="HM364" s="26">
        <f t="shared" ref="HM364" si="2634">HL364+HM362-HM363</f>
        <v>-62.42</v>
      </c>
      <c r="HN364" s="26">
        <f t="shared" ref="HN364" si="2635">HM364+HN362-HN363</f>
        <v>-62.42</v>
      </c>
      <c r="HO364" s="26">
        <f t="shared" ref="HO364" si="2636">HN364+HO362-HO363</f>
        <v>-62.42</v>
      </c>
      <c r="HP364" s="26">
        <f t="shared" ref="HP364" si="2637">HO364+HP362-HP363</f>
        <v>-62.42</v>
      </c>
      <c r="HQ364" s="26">
        <f t="shared" ref="HQ364" si="2638">HP364+HQ362-HQ363</f>
        <v>-62.42</v>
      </c>
      <c r="HR364" s="26">
        <f t="shared" ref="HR364" si="2639">HQ364+HR362-HR363</f>
        <v>-62.42</v>
      </c>
      <c r="HS364" s="26">
        <f t="shared" ref="HS364" si="2640">HR364+HS362-HS363</f>
        <v>-62.42</v>
      </c>
      <c r="HT364" s="26">
        <f t="shared" ref="HT364" si="2641">HS364+HT362-HT363</f>
        <v>-62.42</v>
      </c>
      <c r="HU364" s="22">
        <f t="shared" ref="HU364" si="2642">COUNTIF(GZ364:HT364,"&lt;0")</f>
        <v>21</v>
      </c>
      <c r="HV364" s="25"/>
      <c r="HW364" t="str">
        <f>DIM_BILL[[#This Row],[Tipo]]</f>
        <v>MATERIAL DE EMPAQUE</v>
      </c>
    </row>
    <row r="365" spans="1:231" x14ac:dyDescent="0.3">
      <c r="A365" s="17" t="s">
        <v>911</v>
      </c>
      <c r="CC365">
        <v>1.8796333333333335E-2</v>
      </c>
      <c r="GR365" s="17" t="s">
        <v>912</v>
      </c>
      <c r="GS365" s="17">
        <v>6</v>
      </c>
      <c r="GT365" s="17" t="s">
        <v>1804</v>
      </c>
      <c r="GU365" s="17" t="s">
        <v>1800</v>
      </c>
      <c r="GV365" s="17">
        <f>SUMIF(FACT_A1[cve_prod],DIM_BILL[[#This Row],[CODIGO]],FACT_A1[Existencia])</f>
        <v>0</v>
      </c>
      <c r="GW365" s="18">
        <f>SUMIF(FACT_A2[cve_prod],DIM_BILL[[#This Row],[CODIGO]],FACT_A2[Existencia])</f>
        <v>363.35</v>
      </c>
      <c r="GX365" s="17"/>
      <c r="GY365" s="16" t="s">
        <v>2220</v>
      </c>
      <c r="GZ365" s="15">
        <f>SUMIFS(POs[saldo],POs[cve_prod],DIM_BILL[[#This Row],[CODIGO]],POs[status],$GY365,POs[f_ent],GZ$1)</f>
        <v>0</v>
      </c>
      <c r="HA365" s="15">
        <f>SUMIFS(POs[saldo],POs[cve_prod],DIM_BILL[[#This Row],[CODIGO]],POs[status],$GY365,POs[f_ent],HA$1)</f>
        <v>0</v>
      </c>
      <c r="HB365" s="15">
        <f>SUMIFS(POs[saldo],POs[cve_prod],DIM_BILL[[#This Row],[CODIGO]],POs[status],$GY365,POs[f_ent],HB$1)</f>
        <v>0</v>
      </c>
      <c r="HC365" s="15">
        <f>SUMIFS(POs[saldo],POs[cve_prod],DIM_BILL[[#This Row],[CODIGO]],POs[status],$GY365,POs[f_ent],HC$1)</f>
        <v>0</v>
      </c>
      <c r="HD365" s="15">
        <f>SUMIFS(POs[saldo],POs[cve_prod],DIM_BILL[[#This Row],[CODIGO]],POs[status],$GY365,POs[f_ent],HD$1)</f>
        <v>0</v>
      </c>
      <c r="HE365" s="15">
        <f>SUMIFS(POs[saldo],POs[cve_prod],DIM_BILL[[#This Row],[CODIGO]],POs[status],$GY365,POs[f_ent],HE$1)</f>
        <v>0</v>
      </c>
      <c r="HF365" s="15">
        <f>SUMIFS(POs[saldo],POs[cve_prod],DIM_BILL[[#This Row],[CODIGO]],POs[status],$GY365,POs[Semana],WEEKNUM(HF$1))</f>
        <v>0</v>
      </c>
      <c r="HG365" s="15">
        <f>SUMIFS(POs[saldo],POs[cve_prod],DIM_BILL[[#This Row],[CODIGO]],POs[status],$GY365,POs[Semana],WEEKNUM(HG$1))</f>
        <v>0</v>
      </c>
      <c r="HH365" s="15">
        <f>SUMIFS(POs[saldo],POs[cve_prod],DIM_BILL[[#This Row],[CODIGO]],POs[status],$GY365,POs[Semana],WEEKNUM(HH$1))</f>
        <v>0</v>
      </c>
      <c r="HI365" s="15">
        <f>SUMIFS(POs[saldo],POs[cve_prod],DIM_BILL[[#This Row],[CODIGO]],POs[status],$GY365,POs[Semana],WEEKNUM(HI$1))</f>
        <v>0</v>
      </c>
      <c r="HJ365" s="15">
        <f>SUMIFS(POs[saldo],POs[cve_prod],DIM_BILL[[#This Row],[CODIGO]],POs[status],$GY365,POs[Semana],WEEKNUM(HJ$1))</f>
        <v>0</v>
      </c>
      <c r="HK365" s="15">
        <f>SUMIFS(POs[saldo],POs[cve_prod],DIM_BILL[[#This Row],[CODIGO]],POs[status],$GY365,POs[Semana],WEEKNUM(HK$1))</f>
        <v>0</v>
      </c>
      <c r="HL365" s="15">
        <f>SUMIFS(POs[saldo],POs[cve_prod],DIM_BILL[[#This Row],[CODIGO]],POs[status],$GY365,POs[Semana],WEEKNUM(HL$1))</f>
        <v>0</v>
      </c>
      <c r="HM365" s="15">
        <f>SUMIFS(POs[saldo],POs[cve_prod],DIM_BILL[[#This Row],[CODIGO]],POs[status],$GY365,POs[Semana],WEEKNUM(HM$1))</f>
        <v>0</v>
      </c>
      <c r="HN365" s="15">
        <f>SUMIFS(POs[saldo],POs[cve_prod],DIM_BILL[[#This Row],[CODIGO]],POs[status],$GY365,POs[Semana],WEEKNUM(HN$1))</f>
        <v>0</v>
      </c>
      <c r="HO365" s="15">
        <f>SUMIFS(POs[saldo],POs[cve_prod],DIM_BILL[[#This Row],[CODIGO]],POs[status],$GY365,POs[Semana],WEEKNUM(HO$1))</f>
        <v>0</v>
      </c>
      <c r="HP365" s="15">
        <f>SUMIFS(POs[saldo],POs[cve_prod],DIM_BILL[[#This Row],[CODIGO]],POs[status],$GY365,POs[Semana],WEEKNUM(HP$1))</f>
        <v>0</v>
      </c>
      <c r="HQ365" s="15">
        <f>SUMIFS(POs[saldo],POs[cve_prod],DIM_BILL[[#This Row],[CODIGO]],POs[status],$GY365,POs[Semana],WEEKNUM(HQ$1))</f>
        <v>0</v>
      </c>
      <c r="HR365" s="15">
        <f>SUMIFS(POs[saldo],POs[cve_prod],DIM_BILL[[#This Row],[CODIGO]],POs[status],$GY365,POs[Semana],WEEKNUM(HR$1))</f>
        <v>0</v>
      </c>
      <c r="HS365" s="15">
        <f>SUMIFS(POs[saldo],POs[cve_prod],DIM_BILL[[#This Row],[CODIGO]],POs[status],$GY365,POs[Semana],WEEKNUM(HS$1))</f>
        <v>0</v>
      </c>
      <c r="HT365" s="15">
        <f>SUMIFS(POs[saldo],POs[cve_prod],DIM_BILL[[#This Row],[CODIGO]],POs[status],$GY365,POs[Semana],WEEKNUM(HT$1))</f>
        <v>0</v>
      </c>
      <c r="HU365" s="22"/>
      <c r="HV365" s="25"/>
      <c r="HW365" t="str">
        <f>DIM_BILL[[#This Row],[Tipo]]</f>
        <v>MATERIAL DE EMPAQUE</v>
      </c>
    </row>
    <row r="366" spans="1:231" x14ac:dyDescent="0.3">
      <c r="A366" s="17" t="s">
        <v>911</v>
      </c>
      <c r="CC366">
        <v>1.8796333333333335E-2</v>
      </c>
      <c r="GR366" s="17" t="s">
        <v>912</v>
      </c>
      <c r="GS366" s="17">
        <v>6</v>
      </c>
      <c r="GT366" s="17" t="s">
        <v>1804</v>
      </c>
      <c r="GU366" s="17" t="s">
        <v>1800</v>
      </c>
      <c r="GV366" s="17">
        <f>SUMIF(FACT_A1[cve_prod],DIM_BILL[[#This Row],[CODIGO]],FACT_A1[Existencia])</f>
        <v>0</v>
      </c>
      <c r="GW366" s="18">
        <f>SUMIF(FACT_A2[cve_prod],DIM_BILL[[#This Row],[CODIGO]],FACT_A2[Existencia])</f>
        <v>363.35</v>
      </c>
      <c r="GX366" s="17"/>
      <c r="GY366" s="16" t="s">
        <v>2221</v>
      </c>
      <c r="GZ366" s="24">
        <f>SUMPRODUCT($B366:$GQ366,INDEX(PLAN_PRODUCCION!$B$4:$GQ$24,COLUMN()-COLUMN($GZ$1)+1,0))</f>
        <v>0</v>
      </c>
      <c r="HA366" s="24">
        <f>SUMPRODUCT($B366:$GQ366,INDEX(PLAN_PRODUCCION!$B$4:$GQ$24,COLUMN()-COLUMN($GZ$1)+1,0))</f>
        <v>0</v>
      </c>
      <c r="HB366" s="24">
        <f>SUMPRODUCT($B366:$GQ366,INDEX(PLAN_PRODUCCION!$B$4:$GQ$24,COLUMN()-COLUMN($GZ$1)+1,0))</f>
        <v>0</v>
      </c>
      <c r="HC366" s="24">
        <f>SUMPRODUCT($B366:$GQ366,INDEX(PLAN_PRODUCCION!$B$4:$GQ$24,COLUMN()-COLUMN($GZ$1)+1,0))</f>
        <v>0</v>
      </c>
      <c r="HD366" s="24">
        <f>SUMPRODUCT($B366:$GQ366,INDEX(PLAN_PRODUCCION!$B$4:$GQ$24,COLUMN()-COLUMN($GZ$1)+1,0))</f>
        <v>0</v>
      </c>
      <c r="HE366" s="24">
        <f>SUMPRODUCT($B366:$GQ366,INDEX(PLAN_PRODUCCION!$B$4:$GQ$24,COLUMN()-COLUMN($GZ$1)+1,0))</f>
        <v>0</v>
      </c>
      <c r="HF366" s="24">
        <f>SUMPRODUCT($B366:$GQ366,INDEX(PLAN_PRODUCCION!$B$4:$GQ$24,COLUMN()-COLUMN($GZ$1)+1,0))</f>
        <v>0</v>
      </c>
      <c r="HG366" s="24">
        <f>SUMPRODUCT($B366:$GQ366,INDEX(PLAN_PRODUCCION!$B$4:$GQ$24,COLUMN()-COLUMN($GZ$1)+1,0))</f>
        <v>0</v>
      </c>
      <c r="HH366" s="24">
        <f>SUMPRODUCT($B366:$GQ366,INDEX(PLAN_PRODUCCION!$B$4:$GQ$24,COLUMN()-COLUMN($GZ$1)+1,0))</f>
        <v>0</v>
      </c>
      <c r="HI366" s="24">
        <f>SUMPRODUCT($B366:$GQ366,INDEX(PLAN_PRODUCCION!$B$4:$GQ$24,COLUMN()-COLUMN($GZ$1)+1,0))</f>
        <v>0</v>
      </c>
      <c r="HJ366" s="24">
        <f>SUMPRODUCT($B366:$GQ366,INDEX(PLAN_PRODUCCION!$B$4:$GQ$24,COLUMN()-COLUMN($GZ$1)+1,0))</f>
        <v>0</v>
      </c>
      <c r="HK366" s="24">
        <f>SUMPRODUCT($B366:$GQ366,INDEX(PLAN_PRODUCCION!$B$4:$GQ$24,COLUMN()-COLUMN($GZ$1)+1,0))</f>
        <v>0</v>
      </c>
      <c r="HL366" s="24">
        <f>SUMPRODUCT($B366:$GQ366,INDEX(PLAN_PRODUCCION!$B$4:$GQ$24,COLUMN()-COLUMN($GZ$1)+1,0))</f>
        <v>0</v>
      </c>
      <c r="HM366" s="24">
        <f>SUMPRODUCT($B366:$GQ366,INDEX(PLAN_PRODUCCION!$B$4:$GQ$24,COLUMN()-COLUMN($GZ$1)+1,0))</f>
        <v>0</v>
      </c>
      <c r="HN366" s="24">
        <f>SUMPRODUCT($B366:$GQ366,INDEX(PLAN_PRODUCCION!$B$4:$GQ$24,COLUMN()-COLUMN($GZ$1)+1,0))</f>
        <v>0</v>
      </c>
      <c r="HO366" s="24">
        <f>SUMPRODUCT($B366:$GQ366,INDEX(PLAN_PRODUCCION!$B$4:$GQ$24,COLUMN()-COLUMN($GZ$1)+1,0))</f>
        <v>0</v>
      </c>
      <c r="HP366" s="24">
        <f>SUMPRODUCT($B366:$GQ366,INDEX(PLAN_PRODUCCION!$B$4:$GQ$24,COLUMN()-COLUMN($GZ$1)+1,0))</f>
        <v>0</v>
      </c>
      <c r="HQ366" s="24">
        <f>SUMPRODUCT($B366:$GQ366,INDEX(PLAN_PRODUCCION!$B$4:$GQ$24,COLUMN()-COLUMN($GZ$1)+1,0))</f>
        <v>0</v>
      </c>
      <c r="HR366" s="24">
        <f>SUMPRODUCT($B366:$GQ366,INDEX(PLAN_PRODUCCION!$B$4:$GQ$24,COLUMN()-COLUMN($GZ$1)+1,0))</f>
        <v>0</v>
      </c>
      <c r="HS366" s="24">
        <f>SUMPRODUCT($B366:$GQ366,INDEX(PLAN_PRODUCCION!$B$4:$GQ$24,COLUMN()-COLUMN($GZ$1)+1,0))</f>
        <v>0</v>
      </c>
      <c r="HT366" s="24">
        <f>SUMPRODUCT($B366:$GQ366,INDEX(PLAN_PRODUCCION!$B$4:$GQ$24,COLUMN()-COLUMN($GZ$1)+1,0))</f>
        <v>0</v>
      </c>
      <c r="HU366" s="22"/>
      <c r="HV366" s="25"/>
      <c r="HW366" t="str">
        <f>DIM_BILL[[#This Row],[Tipo]]</f>
        <v>MATERIAL DE EMPAQUE</v>
      </c>
    </row>
    <row r="367" spans="1:231" x14ac:dyDescent="0.3">
      <c r="A367" s="18" t="s">
        <v>911</v>
      </c>
      <c r="CC367">
        <v>1.8796333333333335E-2</v>
      </c>
      <c r="GR367" s="18" t="s">
        <v>912</v>
      </c>
      <c r="GS367" s="18">
        <v>6</v>
      </c>
      <c r="GT367" s="18" t="s">
        <v>1804</v>
      </c>
      <c r="GU367" s="18" t="s">
        <v>1800</v>
      </c>
      <c r="GV367" s="18">
        <f>SUMIF(FACT_A1[cve_prod],DIM_BILL[[#This Row],[CODIGO]],FACT_A1[Existencia])</f>
        <v>0</v>
      </c>
      <c r="GW367" s="18">
        <f>SUMIF(FACT_A2[cve_prod],DIM_BILL[[#This Row],[CODIGO]],FACT_A2[Existencia])</f>
        <v>363.35</v>
      </c>
      <c r="GX367" s="18"/>
      <c r="GY367" s="16" t="s">
        <v>2222</v>
      </c>
      <c r="GZ367" s="26">
        <f t="shared" ref="GZ367" si="2643">GV367+GW367+GX367+GZ365-GZ366</f>
        <v>363.35</v>
      </c>
      <c r="HA367" s="26">
        <f t="shared" ref="HA367" si="2644">GZ367+HA365-HA366</f>
        <v>363.35</v>
      </c>
      <c r="HB367" s="26">
        <f t="shared" ref="HB367" si="2645">HA367+HB365-HB366</f>
        <v>363.35</v>
      </c>
      <c r="HC367" s="26">
        <f t="shared" ref="HC367" si="2646">HB367+HC365-HC366</f>
        <v>363.35</v>
      </c>
      <c r="HD367" s="26">
        <f t="shared" ref="HD367" si="2647">HC367+HD365-HD366</f>
        <v>363.35</v>
      </c>
      <c r="HE367" s="26">
        <f t="shared" ref="HE367" si="2648">HD367+HE365-HE366</f>
        <v>363.35</v>
      </c>
      <c r="HF367" s="26">
        <f t="shared" ref="HF367" si="2649">HE367+HF365-HF366</f>
        <v>363.35</v>
      </c>
      <c r="HG367" s="26">
        <f t="shared" ref="HG367" si="2650">HF367+HG365-HG366</f>
        <v>363.35</v>
      </c>
      <c r="HH367" s="26">
        <f t="shared" ref="HH367" si="2651">HG367+HH365-HH366</f>
        <v>363.35</v>
      </c>
      <c r="HI367" s="26">
        <f t="shared" ref="HI367" si="2652">HH367+HI365-HI366</f>
        <v>363.35</v>
      </c>
      <c r="HJ367" s="26">
        <f t="shared" ref="HJ367" si="2653">HI367+HJ365-HJ366</f>
        <v>363.35</v>
      </c>
      <c r="HK367" s="26">
        <f t="shared" ref="HK367" si="2654">HJ367+HK365-HK366</f>
        <v>363.35</v>
      </c>
      <c r="HL367" s="26">
        <f t="shared" ref="HL367" si="2655">HK367+HL365-HL366</f>
        <v>363.35</v>
      </c>
      <c r="HM367" s="26">
        <f t="shared" ref="HM367" si="2656">HL367+HM365-HM366</f>
        <v>363.35</v>
      </c>
      <c r="HN367" s="26">
        <f t="shared" ref="HN367" si="2657">HM367+HN365-HN366</f>
        <v>363.35</v>
      </c>
      <c r="HO367" s="26">
        <f t="shared" ref="HO367" si="2658">HN367+HO365-HO366</f>
        <v>363.35</v>
      </c>
      <c r="HP367" s="26">
        <f t="shared" ref="HP367" si="2659">HO367+HP365-HP366</f>
        <v>363.35</v>
      </c>
      <c r="HQ367" s="26">
        <f t="shared" ref="HQ367" si="2660">HP367+HQ365-HQ366</f>
        <v>363.35</v>
      </c>
      <c r="HR367" s="26">
        <f t="shared" ref="HR367" si="2661">HQ367+HR365-HR366</f>
        <v>363.35</v>
      </c>
      <c r="HS367" s="26">
        <f t="shared" ref="HS367" si="2662">HR367+HS365-HS366</f>
        <v>363.35</v>
      </c>
      <c r="HT367" s="26">
        <f t="shared" ref="HT367" si="2663">HS367+HT365-HT366</f>
        <v>363.35</v>
      </c>
      <c r="HU367" s="22">
        <f t="shared" ref="HU367" si="2664">COUNTIF(GZ367:HT367,"&lt;0")</f>
        <v>0</v>
      </c>
      <c r="HV367" s="25"/>
      <c r="HW367" t="str">
        <f>DIM_BILL[[#This Row],[Tipo]]</f>
        <v>MATERIAL DE EMPAQUE</v>
      </c>
    </row>
    <row r="368" spans="1:231" x14ac:dyDescent="0.3">
      <c r="A368" s="17" t="s">
        <v>1385</v>
      </c>
      <c r="EM368">
        <v>1.733888888888889E-2</v>
      </c>
      <c r="GR368" s="17" t="s">
        <v>1386</v>
      </c>
      <c r="GS368" s="17">
        <v>6</v>
      </c>
      <c r="GT368" s="17" t="s">
        <v>1818</v>
      </c>
      <c r="GU368" s="17" t="s">
        <v>1800</v>
      </c>
      <c r="GV368" s="17">
        <f>SUMIF(FACT_A1[cve_prod],DIM_BILL[[#This Row],[CODIGO]],FACT_A1[Existencia])</f>
        <v>0</v>
      </c>
      <c r="GW368" s="18">
        <f>SUMIF(FACT_A2[cve_prod],DIM_BILL[[#This Row],[CODIGO]],FACT_A2[Existencia])</f>
        <v>0</v>
      </c>
      <c r="GX368" s="17"/>
      <c r="GY368" s="16" t="s">
        <v>2220</v>
      </c>
      <c r="GZ368" s="15">
        <f>SUMIFS(POs[saldo],POs[cve_prod],DIM_BILL[[#This Row],[CODIGO]],POs[status],$GY368,POs[f_ent],GZ$1)</f>
        <v>0</v>
      </c>
      <c r="HA368" s="15">
        <f>SUMIFS(POs[saldo],POs[cve_prod],DIM_BILL[[#This Row],[CODIGO]],POs[status],$GY368,POs[f_ent],HA$1)</f>
        <v>0</v>
      </c>
      <c r="HB368" s="15">
        <f>SUMIFS(POs[saldo],POs[cve_prod],DIM_BILL[[#This Row],[CODIGO]],POs[status],$GY368,POs[f_ent],HB$1)</f>
        <v>0</v>
      </c>
      <c r="HC368" s="15">
        <f>SUMIFS(POs[saldo],POs[cve_prod],DIM_BILL[[#This Row],[CODIGO]],POs[status],$GY368,POs[f_ent],HC$1)</f>
        <v>0</v>
      </c>
      <c r="HD368" s="15">
        <f>SUMIFS(POs[saldo],POs[cve_prod],DIM_BILL[[#This Row],[CODIGO]],POs[status],$GY368,POs[f_ent],HD$1)</f>
        <v>0</v>
      </c>
      <c r="HE368" s="15">
        <f>SUMIFS(POs[saldo],POs[cve_prod],DIM_BILL[[#This Row],[CODIGO]],POs[status],$GY368,POs[f_ent],HE$1)</f>
        <v>0</v>
      </c>
      <c r="HF368" s="15">
        <f>SUMIFS(POs[saldo],POs[cve_prod],DIM_BILL[[#This Row],[CODIGO]],POs[status],$GY368,POs[Semana],WEEKNUM(HF$1))</f>
        <v>0</v>
      </c>
      <c r="HG368" s="15">
        <f>SUMIFS(POs[saldo],POs[cve_prod],DIM_BILL[[#This Row],[CODIGO]],POs[status],$GY368,POs[Semana],WEEKNUM(HG$1))</f>
        <v>0</v>
      </c>
      <c r="HH368" s="15">
        <f>SUMIFS(POs[saldo],POs[cve_prod],DIM_BILL[[#This Row],[CODIGO]],POs[status],$GY368,POs[Semana],WEEKNUM(HH$1))</f>
        <v>0</v>
      </c>
      <c r="HI368" s="15">
        <f>SUMIFS(POs[saldo],POs[cve_prod],DIM_BILL[[#This Row],[CODIGO]],POs[status],$GY368,POs[Semana],WEEKNUM(HI$1))</f>
        <v>0</v>
      </c>
      <c r="HJ368" s="15">
        <f>SUMIFS(POs[saldo],POs[cve_prod],DIM_BILL[[#This Row],[CODIGO]],POs[status],$GY368,POs[Semana],WEEKNUM(HJ$1))</f>
        <v>0</v>
      </c>
      <c r="HK368" s="15">
        <f>SUMIFS(POs[saldo],POs[cve_prod],DIM_BILL[[#This Row],[CODIGO]],POs[status],$GY368,POs[Semana],WEEKNUM(HK$1))</f>
        <v>0</v>
      </c>
      <c r="HL368" s="15">
        <f>SUMIFS(POs[saldo],POs[cve_prod],DIM_BILL[[#This Row],[CODIGO]],POs[status],$GY368,POs[Semana],WEEKNUM(HL$1))</f>
        <v>0</v>
      </c>
      <c r="HM368" s="15">
        <f>SUMIFS(POs[saldo],POs[cve_prod],DIM_BILL[[#This Row],[CODIGO]],POs[status],$GY368,POs[Semana],WEEKNUM(HM$1))</f>
        <v>0</v>
      </c>
      <c r="HN368" s="15">
        <f>SUMIFS(POs[saldo],POs[cve_prod],DIM_BILL[[#This Row],[CODIGO]],POs[status],$GY368,POs[Semana],WEEKNUM(HN$1))</f>
        <v>0</v>
      </c>
      <c r="HO368" s="15">
        <f>SUMIFS(POs[saldo],POs[cve_prod],DIM_BILL[[#This Row],[CODIGO]],POs[status],$GY368,POs[Semana],WEEKNUM(HO$1))</f>
        <v>0</v>
      </c>
      <c r="HP368" s="15">
        <f>SUMIFS(POs[saldo],POs[cve_prod],DIM_BILL[[#This Row],[CODIGO]],POs[status],$GY368,POs[Semana],WEEKNUM(HP$1))</f>
        <v>0</v>
      </c>
      <c r="HQ368" s="15">
        <f>SUMIFS(POs[saldo],POs[cve_prod],DIM_BILL[[#This Row],[CODIGO]],POs[status],$GY368,POs[Semana],WEEKNUM(HQ$1))</f>
        <v>0</v>
      </c>
      <c r="HR368" s="15">
        <f>SUMIFS(POs[saldo],POs[cve_prod],DIM_BILL[[#This Row],[CODIGO]],POs[status],$GY368,POs[Semana],WEEKNUM(HR$1))</f>
        <v>0</v>
      </c>
      <c r="HS368" s="15">
        <f>SUMIFS(POs[saldo],POs[cve_prod],DIM_BILL[[#This Row],[CODIGO]],POs[status],$GY368,POs[Semana],WEEKNUM(HS$1))</f>
        <v>0</v>
      </c>
      <c r="HT368" s="15">
        <f>SUMIFS(POs[saldo],POs[cve_prod],DIM_BILL[[#This Row],[CODIGO]],POs[status],$GY368,POs[Semana],WEEKNUM(HT$1))</f>
        <v>0</v>
      </c>
      <c r="HU368" s="22"/>
      <c r="HV368" s="25"/>
      <c r="HW368" t="str">
        <f>DIM_BILL[[#This Row],[Tipo]]</f>
        <v>MATERIAL DE EMPAQUE</v>
      </c>
    </row>
    <row r="369" spans="1:231" x14ac:dyDescent="0.3">
      <c r="A369" s="17" t="s">
        <v>1385</v>
      </c>
      <c r="EM369">
        <v>1.733888888888889E-2</v>
      </c>
      <c r="GR369" s="17" t="s">
        <v>1386</v>
      </c>
      <c r="GS369" s="17">
        <v>6</v>
      </c>
      <c r="GT369" s="17" t="s">
        <v>1818</v>
      </c>
      <c r="GU369" s="17" t="s">
        <v>1800</v>
      </c>
      <c r="GV369" s="17">
        <f>SUMIF(FACT_A1[cve_prod],DIM_BILL[[#This Row],[CODIGO]],FACT_A1[Existencia])</f>
        <v>0</v>
      </c>
      <c r="GW369" s="18">
        <f>SUMIF(FACT_A2[cve_prod],DIM_BILL[[#This Row],[CODIGO]],FACT_A2[Existencia])</f>
        <v>0</v>
      </c>
      <c r="GX369" s="17"/>
      <c r="GY369" s="16" t="s">
        <v>2221</v>
      </c>
      <c r="GZ369" s="24">
        <f>SUMPRODUCT($B369:$GQ369,INDEX(PLAN_PRODUCCION!$B$4:$GQ$24,COLUMN()-COLUMN($GZ$1)+1,0))</f>
        <v>0</v>
      </c>
      <c r="HA369" s="24">
        <f>SUMPRODUCT($B369:$GQ369,INDEX(PLAN_PRODUCCION!$B$4:$GQ$24,COLUMN()-COLUMN($GZ$1)+1,0))</f>
        <v>0</v>
      </c>
      <c r="HB369" s="24">
        <f>SUMPRODUCT($B369:$GQ369,INDEX(PLAN_PRODUCCION!$B$4:$GQ$24,COLUMN()-COLUMN($GZ$1)+1,0))</f>
        <v>0</v>
      </c>
      <c r="HC369" s="24">
        <f>SUMPRODUCT($B369:$GQ369,INDEX(PLAN_PRODUCCION!$B$4:$GQ$24,COLUMN()-COLUMN($GZ$1)+1,0))</f>
        <v>0</v>
      </c>
      <c r="HD369" s="24">
        <f>SUMPRODUCT($B369:$GQ369,INDEX(PLAN_PRODUCCION!$B$4:$GQ$24,COLUMN()-COLUMN($GZ$1)+1,0))</f>
        <v>0</v>
      </c>
      <c r="HE369" s="24">
        <f>SUMPRODUCT($B369:$GQ369,INDEX(PLAN_PRODUCCION!$B$4:$GQ$24,COLUMN()-COLUMN($GZ$1)+1,0))</f>
        <v>0</v>
      </c>
      <c r="HF369" s="24">
        <f>SUMPRODUCT($B369:$GQ369,INDEX(PLAN_PRODUCCION!$B$4:$GQ$24,COLUMN()-COLUMN($GZ$1)+1,0))</f>
        <v>0</v>
      </c>
      <c r="HG369" s="24">
        <f>SUMPRODUCT($B369:$GQ369,INDEX(PLAN_PRODUCCION!$B$4:$GQ$24,COLUMN()-COLUMN($GZ$1)+1,0))</f>
        <v>0</v>
      </c>
      <c r="HH369" s="24">
        <f>SUMPRODUCT($B369:$GQ369,INDEX(PLAN_PRODUCCION!$B$4:$GQ$24,COLUMN()-COLUMN($GZ$1)+1,0))</f>
        <v>0</v>
      </c>
      <c r="HI369" s="24">
        <f>SUMPRODUCT($B369:$GQ369,INDEX(PLAN_PRODUCCION!$B$4:$GQ$24,COLUMN()-COLUMN($GZ$1)+1,0))</f>
        <v>0</v>
      </c>
      <c r="HJ369" s="24">
        <f>SUMPRODUCT($B369:$GQ369,INDEX(PLAN_PRODUCCION!$B$4:$GQ$24,COLUMN()-COLUMN($GZ$1)+1,0))</f>
        <v>0</v>
      </c>
      <c r="HK369" s="24">
        <f>SUMPRODUCT($B369:$GQ369,INDEX(PLAN_PRODUCCION!$B$4:$GQ$24,COLUMN()-COLUMN($GZ$1)+1,0))</f>
        <v>0</v>
      </c>
      <c r="HL369" s="24">
        <f>SUMPRODUCT($B369:$GQ369,INDEX(PLAN_PRODUCCION!$B$4:$GQ$24,COLUMN()-COLUMN($GZ$1)+1,0))</f>
        <v>0</v>
      </c>
      <c r="HM369" s="24">
        <f>SUMPRODUCT($B369:$GQ369,INDEX(PLAN_PRODUCCION!$B$4:$GQ$24,COLUMN()-COLUMN($GZ$1)+1,0))</f>
        <v>0</v>
      </c>
      <c r="HN369" s="24">
        <f>SUMPRODUCT($B369:$GQ369,INDEX(PLAN_PRODUCCION!$B$4:$GQ$24,COLUMN()-COLUMN($GZ$1)+1,0))</f>
        <v>0</v>
      </c>
      <c r="HO369" s="24">
        <f>SUMPRODUCT($B369:$GQ369,INDEX(PLAN_PRODUCCION!$B$4:$GQ$24,COLUMN()-COLUMN($GZ$1)+1,0))</f>
        <v>0</v>
      </c>
      <c r="HP369" s="24">
        <f>SUMPRODUCT($B369:$GQ369,INDEX(PLAN_PRODUCCION!$B$4:$GQ$24,COLUMN()-COLUMN($GZ$1)+1,0))</f>
        <v>0</v>
      </c>
      <c r="HQ369" s="24">
        <f>SUMPRODUCT($B369:$GQ369,INDEX(PLAN_PRODUCCION!$B$4:$GQ$24,COLUMN()-COLUMN($GZ$1)+1,0))</f>
        <v>0</v>
      </c>
      <c r="HR369" s="24">
        <f>SUMPRODUCT($B369:$GQ369,INDEX(PLAN_PRODUCCION!$B$4:$GQ$24,COLUMN()-COLUMN($GZ$1)+1,0))</f>
        <v>0</v>
      </c>
      <c r="HS369" s="24">
        <f>SUMPRODUCT($B369:$GQ369,INDEX(PLAN_PRODUCCION!$B$4:$GQ$24,COLUMN()-COLUMN($GZ$1)+1,0))</f>
        <v>0</v>
      </c>
      <c r="HT369" s="24">
        <f>SUMPRODUCT($B369:$GQ369,INDEX(PLAN_PRODUCCION!$B$4:$GQ$24,COLUMN()-COLUMN($GZ$1)+1,0))</f>
        <v>0</v>
      </c>
      <c r="HU369" s="22"/>
      <c r="HV369" s="25"/>
      <c r="HW369" t="str">
        <f>DIM_BILL[[#This Row],[Tipo]]</f>
        <v>MATERIAL DE EMPAQUE</v>
      </c>
    </row>
    <row r="370" spans="1:231" x14ac:dyDescent="0.3">
      <c r="A370" s="18" t="s">
        <v>1385</v>
      </c>
      <c r="EM370">
        <v>1.733888888888889E-2</v>
      </c>
      <c r="GR370" s="18" t="s">
        <v>1386</v>
      </c>
      <c r="GS370" s="18">
        <v>6</v>
      </c>
      <c r="GT370" s="18" t="s">
        <v>1818</v>
      </c>
      <c r="GU370" s="18" t="s">
        <v>1800</v>
      </c>
      <c r="GV370" s="18">
        <f>SUMIF(FACT_A1[cve_prod],DIM_BILL[[#This Row],[CODIGO]],FACT_A1[Existencia])</f>
        <v>0</v>
      </c>
      <c r="GW370" s="18">
        <f>SUMIF(FACT_A2[cve_prod],DIM_BILL[[#This Row],[CODIGO]],FACT_A2[Existencia])</f>
        <v>0</v>
      </c>
      <c r="GX370" s="18"/>
      <c r="GY370" s="16" t="s">
        <v>2222</v>
      </c>
      <c r="GZ370" s="26">
        <f t="shared" ref="GZ370" si="2665">GV370+GW370+GX370+GZ368-GZ369</f>
        <v>0</v>
      </c>
      <c r="HA370" s="26">
        <f t="shared" ref="HA370" si="2666">GZ370+HA368-HA369</f>
        <v>0</v>
      </c>
      <c r="HB370" s="26">
        <f t="shared" ref="HB370" si="2667">HA370+HB368-HB369</f>
        <v>0</v>
      </c>
      <c r="HC370" s="26">
        <f t="shared" ref="HC370" si="2668">HB370+HC368-HC369</f>
        <v>0</v>
      </c>
      <c r="HD370" s="26">
        <f t="shared" ref="HD370" si="2669">HC370+HD368-HD369</f>
        <v>0</v>
      </c>
      <c r="HE370" s="26">
        <f t="shared" ref="HE370" si="2670">HD370+HE368-HE369</f>
        <v>0</v>
      </c>
      <c r="HF370" s="26">
        <f t="shared" ref="HF370" si="2671">HE370+HF368-HF369</f>
        <v>0</v>
      </c>
      <c r="HG370" s="26">
        <f t="shared" ref="HG370" si="2672">HF370+HG368-HG369</f>
        <v>0</v>
      </c>
      <c r="HH370" s="26">
        <f t="shared" ref="HH370" si="2673">HG370+HH368-HH369</f>
        <v>0</v>
      </c>
      <c r="HI370" s="26">
        <f t="shared" ref="HI370" si="2674">HH370+HI368-HI369</f>
        <v>0</v>
      </c>
      <c r="HJ370" s="26">
        <f t="shared" ref="HJ370" si="2675">HI370+HJ368-HJ369</f>
        <v>0</v>
      </c>
      <c r="HK370" s="26">
        <f t="shared" ref="HK370" si="2676">HJ370+HK368-HK369</f>
        <v>0</v>
      </c>
      <c r="HL370" s="26">
        <f t="shared" ref="HL370" si="2677">HK370+HL368-HL369</f>
        <v>0</v>
      </c>
      <c r="HM370" s="26">
        <f t="shared" ref="HM370" si="2678">HL370+HM368-HM369</f>
        <v>0</v>
      </c>
      <c r="HN370" s="26">
        <f t="shared" ref="HN370" si="2679">HM370+HN368-HN369</f>
        <v>0</v>
      </c>
      <c r="HO370" s="26">
        <f t="shared" ref="HO370" si="2680">HN370+HO368-HO369</f>
        <v>0</v>
      </c>
      <c r="HP370" s="26">
        <f t="shared" ref="HP370" si="2681">HO370+HP368-HP369</f>
        <v>0</v>
      </c>
      <c r="HQ370" s="26">
        <f t="shared" ref="HQ370" si="2682">HP370+HQ368-HQ369</f>
        <v>0</v>
      </c>
      <c r="HR370" s="26">
        <f t="shared" ref="HR370" si="2683">HQ370+HR368-HR369</f>
        <v>0</v>
      </c>
      <c r="HS370" s="26">
        <f t="shared" ref="HS370" si="2684">HR370+HS368-HS369</f>
        <v>0</v>
      </c>
      <c r="HT370" s="26">
        <f t="shared" ref="HT370" si="2685">HS370+HT368-HT369</f>
        <v>0</v>
      </c>
      <c r="HU370" s="22">
        <f t="shared" ref="HU370" si="2686">COUNTIF(GZ370:HT370,"&lt;0")</f>
        <v>0</v>
      </c>
      <c r="HV370" s="25"/>
      <c r="HW370" t="str">
        <f>DIM_BILL[[#This Row],[Tipo]]</f>
        <v>MATERIAL DE EMPAQUE</v>
      </c>
    </row>
    <row r="371" spans="1:231" x14ac:dyDescent="0.3">
      <c r="A371" s="17" t="s">
        <v>1379</v>
      </c>
      <c r="EL371">
        <v>1.733888888888889E-2</v>
      </c>
      <c r="GR371" s="17" t="s">
        <v>1380</v>
      </c>
      <c r="GS371" s="17">
        <v>6</v>
      </c>
      <c r="GT371" s="17" t="s">
        <v>1818</v>
      </c>
      <c r="GU371" s="17" t="s">
        <v>1800</v>
      </c>
      <c r="GV371" s="17">
        <f>SUMIF(FACT_A1[cve_prod],DIM_BILL[[#This Row],[CODIGO]],FACT_A1[Existencia])</f>
        <v>0</v>
      </c>
      <c r="GW371" s="18">
        <f>SUMIF(FACT_A2[cve_prod],DIM_BILL[[#This Row],[CODIGO]],FACT_A2[Existencia])</f>
        <v>0</v>
      </c>
      <c r="GX371" s="17"/>
      <c r="GY371" s="16" t="s">
        <v>2220</v>
      </c>
      <c r="GZ371" s="15">
        <f>SUMIFS(POs[saldo],POs[cve_prod],DIM_BILL[[#This Row],[CODIGO]],POs[status],$GY371,POs[f_ent],GZ$1)</f>
        <v>0</v>
      </c>
      <c r="HA371" s="15">
        <f>SUMIFS(POs[saldo],POs[cve_prod],DIM_BILL[[#This Row],[CODIGO]],POs[status],$GY371,POs[f_ent],HA$1)</f>
        <v>0</v>
      </c>
      <c r="HB371" s="15">
        <f>SUMIFS(POs[saldo],POs[cve_prod],DIM_BILL[[#This Row],[CODIGO]],POs[status],$GY371,POs[f_ent],HB$1)</f>
        <v>0</v>
      </c>
      <c r="HC371" s="15">
        <f>SUMIFS(POs[saldo],POs[cve_prod],DIM_BILL[[#This Row],[CODIGO]],POs[status],$GY371,POs[f_ent],HC$1)</f>
        <v>0</v>
      </c>
      <c r="HD371" s="15">
        <f>SUMIFS(POs[saldo],POs[cve_prod],DIM_BILL[[#This Row],[CODIGO]],POs[status],$GY371,POs[f_ent],HD$1)</f>
        <v>0</v>
      </c>
      <c r="HE371" s="15">
        <f>SUMIFS(POs[saldo],POs[cve_prod],DIM_BILL[[#This Row],[CODIGO]],POs[status],$GY371,POs[f_ent],HE$1)</f>
        <v>0</v>
      </c>
      <c r="HF371" s="15">
        <f>SUMIFS(POs[saldo],POs[cve_prod],DIM_BILL[[#This Row],[CODIGO]],POs[status],$GY371,POs[Semana],WEEKNUM(HF$1))</f>
        <v>0</v>
      </c>
      <c r="HG371" s="15">
        <f>SUMIFS(POs[saldo],POs[cve_prod],DIM_BILL[[#This Row],[CODIGO]],POs[status],$GY371,POs[Semana],WEEKNUM(HG$1))</f>
        <v>0</v>
      </c>
      <c r="HH371" s="15">
        <f>SUMIFS(POs[saldo],POs[cve_prod],DIM_BILL[[#This Row],[CODIGO]],POs[status],$GY371,POs[Semana],WEEKNUM(HH$1))</f>
        <v>0</v>
      </c>
      <c r="HI371" s="15">
        <f>SUMIFS(POs[saldo],POs[cve_prod],DIM_BILL[[#This Row],[CODIGO]],POs[status],$GY371,POs[Semana],WEEKNUM(HI$1))</f>
        <v>0</v>
      </c>
      <c r="HJ371" s="15">
        <f>SUMIFS(POs[saldo],POs[cve_prod],DIM_BILL[[#This Row],[CODIGO]],POs[status],$GY371,POs[Semana],WEEKNUM(HJ$1))</f>
        <v>0</v>
      </c>
      <c r="HK371" s="15">
        <f>SUMIFS(POs[saldo],POs[cve_prod],DIM_BILL[[#This Row],[CODIGO]],POs[status],$GY371,POs[Semana],WEEKNUM(HK$1))</f>
        <v>0</v>
      </c>
      <c r="HL371" s="15">
        <f>SUMIFS(POs[saldo],POs[cve_prod],DIM_BILL[[#This Row],[CODIGO]],POs[status],$GY371,POs[Semana],WEEKNUM(HL$1))</f>
        <v>0</v>
      </c>
      <c r="HM371" s="15">
        <f>SUMIFS(POs[saldo],POs[cve_prod],DIM_BILL[[#This Row],[CODIGO]],POs[status],$GY371,POs[Semana],WEEKNUM(HM$1))</f>
        <v>0</v>
      </c>
      <c r="HN371" s="15">
        <f>SUMIFS(POs[saldo],POs[cve_prod],DIM_BILL[[#This Row],[CODIGO]],POs[status],$GY371,POs[Semana],WEEKNUM(HN$1))</f>
        <v>0</v>
      </c>
      <c r="HO371" s="15">
        <f>SUMIFS(POs[saldo],POs[cve_prod],DIM_BILL[[#This Row],[CODIGO]],POs[status],$GY371,POs[Semana],WEEKNUM(HO$1))</f>
        <v>0</v>
      </c>
      <c r="HP371" s="15">
        <f>SUMIFS(POs[saldo],POs[cve_prod],DIM_BILL[[#This Row],[CODIGO]],POs[status],$GY371,POs[Semana],WEEKNUM(HP$1))</f>
        <v>0</v>
      </c>
      <c r="HQ371" s="15">
        <f>SUMIFS(POs[saldo],POs[cve_prod],DIM_BILL[[#This Row],[CODIGO]],POs[status],$GY371,POs[Semana],WEEKNUM(HQ$1))</f>
        <v>0</v>
      </c>
      <c r="HR371" s="15">
        <f>SUMIFS(POs[saldo],POs[cve_prod],DIM_BILL[[#This Row],[CODIGO]],POs[status],$GY371,POs[Semana],WEEKNUM(HR$1))</f>
        <v>0</v>
      </c>
      <c r="HS371" s="15">
        <f>SUMIFS(POs[saldo],POs[cve_prod],DIM_BILL[[#This Row],[CODIGO]],POs[status],$GY371,POs[Semana],WEEKNUM(HS$1))</f>
        <v>0</v>
      </c>
      <c r="HT371" s="15">
        <f>SUMIFS(POs[saldo],POs[cve_prod],DIM_BILL[[#This Row],[CODIGO]],POs[status],$GY371,POs[Semana],WEEKNUM(HT$1))</f>
        <v>0</v>
      </c>
      <c r="HU371" s="22"/>
      <c r="HV371" s="25"/>
      <c r="HW371" t="str">
        <f>DIM_BILL[[#This Row],[Tipo]]</f>
        <v>MATERIAL DE EMPAQUE</v>
      </c>
    </row>
    <row r="372" spans="1:231" x14ac:dyDescent="0.3">
      <c r="A372" s="17" t="s">
        <v>1379</v>
      </c>
      <c r="EL372">
        <v>1.733888888888889E-2</v>
      </c>
      <c r="GR372" s="17" t="s">
        <v>1380</v>
      </c>
      <c r="GS372" s="17">
        <v>6</v>
      </c>
      <c r="GT372" s="17" t="s">
        <v>1818</v>
      </c>
      <c r="GU372" s="17" t="s">
        <v>1800</v>
      </c>
      <c r="GV372" s="17">
        <f>SUMIF(FACT_A1[cve_prod],DIM_BILL[[#This Row],[CODIGO]],FACT_A1[Existencia])</f>
        <v>0</v>
      </c>
      <c r="GW372" s="18">
        <f>SUMIF(FACT_A2[cve_prod],DIM_BILL[[#This Row],[CODIGO]],FACT_A2[Existencia])</f>
        <v>0</v>
      </c>
      <c r="GX372" s="17"/>
      <c r="GY372" s="16" t="s">
        <v>2221</v>
      </c>
      <c r="GZ372" s="24">
        <f>SUMPRODUCT($B372:$GQ372,INDEX(PLAN_PRODUCCION!$B$4:$GQ$24,COLUMN()-COLUMN($GZ$1)+1,0))</f>
        <v>0</v>
      </c>
      <c r="HA372" s="24">
        <f>SUMPRODUCT($B372:$GQ372,INDEX(PLAN_PRODUCCION!$B$4:$GQ$24,COLUMN()-COLUMN($GZ$1)+1,0))</f>
        <v>0</v>
      </c>
      <c r="HB372" s="24">
        <f>SUMPRODUCT($B372:$GQ372,INDEX(PLAN_PRODUCCION!$B$4:$GQ$24,COLUMN()-COLUMN($GZ$1)+1,0))</f>
        <v>0</v>
      </c>
      <c r="HC372" s="24">
        <f>SUMPRODUCT($B372:$GQ372,INDEX(PLAN_PRODUCCION!$B$4:$GQ$24,COLUMN()-COLUMN($GZ$1)+1,0))</f>
        <v>0</v>
      </c>
      <c r="HD372" s="24">
        <f>SUMPRODUCT($B372:$GQ372,INDEX(PLAN_PRODUCCION!$B$4:$GQ$24,COLUMN()-COLUMN($GZ$1)+1,0))</f>
        <v>0</v>
      </c>
      <c r="HE372" s="24">
        <f>SUMPRODUCT($B372:$GQ372,INDEX(PLAN_PRODUCCION!$B$4:$GQ$24,COLUMN()-COLUMN($GZ$1)+1,0))</f>
        <v>0</v>
      </c>
      <c r="HF372" s="24">
        <f>SUMPRODUCT($B372:$GQ372,INDEX(PLAN_PRODUCCION!$B$4:$GQ$24,COLUMN()-COLUMN($GZ$1)+1,0))</f>
        <v>0</v>
      </c>
      <c r="HG372" s="24">
        <f>SUMPRODUCT($B372:$GQ372,INDEX(PLAN_PRODUCCION!$B$4:$GQ$24,COLUMN()-COLUMN($GZ$1)+1,0))</f>
        <v>0</v>
      </c>
      <c r="HH372" s="24">
        <f>SUMPRODUCT($B372:$GQ372,INDEX(PLAN_PRODUCCION!$B$4:$GQ$24,COLUMN()-COLUMN($GZ$1)+1,0))</f>
        <v>0</v>
      </c>
      <c r="HI372" s="24">
        <f>SUMPRODUCT($B372:$GQ372,INDEX(PLAN_PRODUCCION!$B$4:$GQ$24,COLUMN()-COLUMN($GZ$1)+1,0))</f>
        <v>0</v>
      </c>
      <c r="HJ372" s="24">
        <f>SUMPRODUCT($B372:$GQ372,INDEX(PLAN_PRODUCCION!$B$4:$GQ$24,COLUMN()-COLUMN($GZ$1)+1,0))</f>
        <v>0</v>
      </c>
      <c r="HK372" s="24">
        <f>SUMPRODUCT($B372:$GQ372,INDEX(PLAN_PRODUCCION!$B$4:$GQ$24,COLUMN()-COLUMN($GZ$1)+1,0))</f>
        <v>0</v>
      </c>
      <c r="HL372" s="24">
        <f>SUMPRODUCT($B372:$GQ372,INDEX(PLAN_PRODUCCION!$B$4:$GQ$24,COLUMN()-COLUMN($GZ$1)+1,0))</f>
        <v>0</v>
      </c>
      <c r="HM372" s="24">
        <f>SUMPRODUCT($B372:$GQ372,INDEX(PLAN_PRODUCCION!$B$4:$GQ$24,COLUMN()-COLUMN($GZ$1)+1,0))</f>
        <v>0</v>
      </c>
      <c r="HN372" s="24">
        <f>SUMPRODUCT($B372:$GQ372,INDEX(PLAN_PRODUCCION!$B$4:$GQ$24,COLUMN()-COLUMN($GZ$1)+1,0))</f>
        <v>0</v>
      </c>
      <c r="HO372" s="24">
        <f>SUMPRODUCT($B372:$GQ372,INDEX(PLAN_PRODUCCION!$B$4:$GQ$24,COLUMN()-COLUMN($GZ$1)+1,0))</f>
        <v>0</v>
      </c>
      <c r="HP372" s="24">
        <f>SUMPRODUCT($B372:$GQ372,INDEX(PLAN_PRODUCCION!$B$4:$GQ$24,COLUMN()-COLUMN($GZ$1)+1,0))</f>
        <v>0</v>
      </c>
      <c r="HQ372" s="24">
        <f>SUMPRODUCT($B372:$GQ372,INDEX(PLAN_PRODUCCION!$B$4:$GQ$24,COLUMN()-COLUMN($GZ$1)+1,0))</f>
        <v>0</v>
      </c>
      <c r="HR372" s="24">
        <f>SUMPRODUCT($B372:$GQ372,INDEX(PLAN_PRODUCCION!$B$4:$GQ$24,COLUMN()-COLUMN($GZ$1)+1,0))</f>
        <v>0</v>
      </c>
      <c r="HS372" s="24">
        <f>SUMPRODUCT($B372:$GQ372,INDEX(PLAN_PRODUCCION!$B$4:$GQ$24,COLUMN()-COLUMN($GZ$1)+1,0))</f>
        <v>0</v>
      </c>
      <c r="HT372" s="24">
        <f>SUMPRODUCT($B372:$GQ372,INDEX(PLAN_PRODUCCION!$B$4:$GQ$24,COLUMN()-COLUMN($GZ$1)+1,0))</f>
        <v>0</v>
      </c>
      <c r="HU372" s="22"/>
      <c r="HV372" s="25"/>
      <c r="HW372" t="str">
        <f>DIM_BILL[[#This Row],[Tipo]]</f>
        <v>MATERIAL DE EMPAQUE</v>
      </c>
    </row>
    <row r="373" spans="1:231" x14ac:dyDescent="0.3">
      <c r="A373" s="18" t="s">
        <v>1379</v>
      </c>
      <c r="EL373">
        <v>1.733888888888889E-2</v>
      </c>
      <c r="GR373" s="18" t="s">
        <v>1380</v>
      </c>
      <c r="GS373" s="18">
        <v>6</v>
      </c>
      <c r="GT373" s="18" t="s">
        <v>1818</v>
      </c>
      <c r="GU373" s="18" t="s">
        <v>1800</v>
      </c>
      <c r="GV373" s="18">
        <f>SUMIF(FACT_A1[cve_prod],DIM_BILL[[#This Row],[CODIGO]],FACT_A1[Existencia])</f>
        <v>0</v>
      </c>
      <c r="GW373" s="18">
        <f>SUMIF(FACT_A2[cve_prod],DIM_BILL[[#This Row],[CODIGO]],FACT_A2[Existencia])</f>
        <v>0</v>
      </c>
      <c r="GX373" s="18"/>
      <c r="GY373" s="16" t="s">
        <v>2222</v>
      </c>
      <c r="GZ373" s="26">
        <f t="shared" ref="GZ373" si="2687">GV373+GW373+GX373+GZ371-GZ372</f>
        <v>0</v>
      </c>
      <c r="HA373" s="26">
        <f t="shared" ref="HA373" si="2688">GZ373+HA371-HA372</f>
        <v>0</v>
      </c>
      <c r="HB373" s="26">
        <f t="shared" ref="HB373" si="2689">HA373+HB371-HB372</f>
        <v>0</v>
      </c>
      <c r="HC373" s="26">
        <f t="shared" ref="HC373" si="2690">HB373+HC371-HC372</f>
        <v>0</v>
      </c>
      <c r="HD373" s="26">
        <f t="shared" ref="HD373" si="2691">HC373+HD371-HD372</f>
        <v>0</v>
      </c>
      <c r="HE373" s="26">
        <f t="shared" ref="HE373" si="2692">HD373+HE371-HE372</f>
        <v>0</v>
      </c>
      <c r="HF373" s="26">
        <f t="shared" ref="HF373" si="2693">HE373+HF371-HF372</f>
        <v>0</v>
      </c>
      <c r="HG373" s="26">
        <f t="shared" ref="HG373" si="2694">HF373+HG371-HG372</f>
        <v>0</v>
      </c>
      <c r="HH373" s="26">
        <f t="shared" ref="HH373" si="2695">HG373+HH371-HH372</f>
        <v>0</v>
      </c>
      <c r="HI373" s="26">
        <f t="shared" ref="HI373" si="2696">HH373+HI371-HI372</f>
        <v>0</v>
      </c>
      <c r="HJ373" s="26">
        <f t="shared" ref="HJ373" si="2697">HI373+HJ371-HJ372</f>
        <v>0</v>
      </c>
      <c r="HK373" s="26">
        <f t="shared" ref="HK373" si="2698">HJ373+HK371-HK372</f>
        <v>0</v>
      </c>
      <c r="HL373" s="26">
        <f t="shared" ref="HL373" si="2699">HK373+HL371-HL372</f>
        <v>0</v>
      </c>
      <c r="HM373" s="26">
        <f t="shared" ref="HM373" si="2700">HL373+HM371-HM372</f>
        <v>0</v>
      </c>
      <c r="HN373" s="26">
        <f t="shared" ref="HN373" si="2701">HM373+HN371-HN372</f>
        <v>0</v>
      </c>
      <c r="HO373" s="26">
        <f t="shared" ref="HO373" si="2702">HN373+HO371-HO372</f>
        <v>0</v>
      </c>
      <c r="HP373" s="26">
        <f t="shared" ref="HP373" si="2703">HO373+HP371-HP372</f>
        <v>0</v>
      </c>
      <c r="HQ373" s="26">
        <f t="shared" ref="HQ373" si="2704">HP373+HQ371-HQ372</f>
        <v>0</v>
      </c>
      <c r="HR373" s="26">
        <f t="shared" ref="HR373" si="2705">HQ373+HR371-HR372</f>
        <v>0</v>
      </c>
      <c r="HS373" s="26">
        <f t="shared" ref="HS373" si="2706">HR373+HS371-HS372</f>
        <v>0</v>
      </c>
      <c r="HT373" s="26">
        <f t="shared" ref="HT373" si="2707">HS373+HT371-HT372</f>
        <v>0</v>
      </c>
      <c r="HU373" s="22">
        <f t="shared" ref="HU373" si="2708">COUNTIF(GZ373:HT373,"&lt;0")</f>
        <v>0</v>
      </c>
      <c r="HV373" s="25"/>
      <c r="HW373" t="str">
        <f>DIM_BILL[[#This Row],[Tipo]]</f>
        <v>MATERIAL DE EMPAQUE</v>
      </c>
    </row>
    <row r="374" spans="1:231" x14ac:dyDescent="0.3">
      <c r="A374" s="17" t="s">
        <v>1373</v>
      </c>
      <c r="EK374">
        <v>1.733888888888889E-2</v>
      </c>
      <c r="GR374" s="17" t="s">
        <v>1374</v>
      </c>
      <c r="GS374" s="17">
        <v>6</v>
      </c>
      <c r="GT374" s="17" t="s">
        <v>1818</v>
      </c>
      <c r="GU374" s="17" t="s">
        <v>1800</v>
      </c>
      <c r="GV374" s="17">
        <f>SUMIF(FACT_A1[cve_prod],DIM_BILL[[#This Row],[CODIGO]],FACT_A1[Existencia])</f>
        <v>0</v>
      </c>
      <c r="GW374" s="18">
        <f>SUMIF(FACT_A2[cve_prod],DIM_BILL[[#This Row],[CODIGO]],FACT_A2[Existencia])</f>
        <v>357.90999999999997</v>
      </c>
      <c r="GX374" s="17"/>
      <c r="GY374" s="16" t="s">
        <v>2220</v>
      </c>
      <c r="GZ374" s="15">
        <f>SUMIFS(POs[saldo],POs[cve_prod],DIM_BILL[[#This Row],[CODIGO]],POs[status],$GY374,POs[f_ent],GZ$1)</f>
        <v>0</v>
      </c>
      <c r="HA374" s="15">
        <f>SUMIFS(POs[saldo],POs[cve_prod],DIM_BILL[[#This Row],[CODIGO]],POs[status],$GY374,POs[f_ent],HA$1)</f>
        <v>0</v>
      </c>
      <c r="HB374" s="15">
        <f>SUMIFS(POs[saldo],POs[cve_prod],DIM_BILL[[#This Row],[CODIGO]],POs[status],$GY374,POs[f_ent],HB$1)</f>
        <v>0</v>
      </c>
      <c r="HC374" s="15">
        <f>SUMIFS(POs[saldo],POs[cve_prod],DIM_BILL[[#This Row],[CODIGO]],POs[status],$GY374,POs[f_ent],HC$1)</f>
        <v>0</v>
      </c>
      <c r="HD374" s="15">
        <f>SUMIFS(POs[saldo],POs[cve_prod],DIM_BILL[[#This Row],[CODIGO]],POs[status],$GY374,POs[f_ent],HD$1)</f>
        <v>0</v>
      </c>
      <c r="HE374" s="15">
        <f>SUMIFS(POs[saldo],POs[cve_prod],DIM_BILL[[#This Row],[CODIGO]],POs[status],$GY374,POs[f_ent],HE$1)</f>
        <v>0</v>
      </c>
      <c r="HF374" s="15">
        <f>SUMIFS(POs[saldo],POs[cve_prod],DIM_BILL[[#This Row],[CODIGO]],POs[status],$GY374,POs[Semana],WEEKNUM(HF$1))</f>
        <v>0</v>
      </c>
      <c r="HG374" s="15">
        <f>SUMIFS(POs[saldo],POs[cve_prod],DIM_BILL[[#This Row],[CODIGO]],POs[status],$GY374,POs[Semana],WEEKNUM(HG$1))</f>
        <v>0</v>
      </c>
      <c r="HH374" s="15">
        <f>SUMIFS(POs[saldo],POs[cve_prod],DIM_BILL[[#This Row],[CODIGO]],POs[status],$GY374,POs[Semana],WEEKNUM(HH$1))</f>
        <v>0</v>
      </c>
      <c r="HI374" s="15">
        <f>SUMIFS(POs[saldo],POs[cve_prod],DIM_BILL[[#This Row],[CODIGO]],POs[status],$GY374,POs[Semana],WEEKNUM(HI$1))</f>
        <v>0</v>
      </c>
      <c r="HJ374" s="15">
        <f>SUMIFS(POs[saldo],POs[cve_prod],DIM_BILL[[#This Row],[CODIGO]],POs[status],$GY374,POs[Semana],WEEKNUM(HJ$1))</f>
        <v>0</v>
      </c>
      <c r="HK374" s="15">
        <f>SUMIFS(POs[saldo],POs[cve_prod],DIM_BILL[[#This Row],[CODIGO]],POs[status],$GY374,POs[Semana],WEEKNUM(HK$1))</f>
        <v>0</v>
      </c>
      <c r="HL374" s="15">
        <f>SUMIFS(POs[saldo],POs[cve_prod],DIM_BILL[[#This Row],[CODIGO]],POs[status],$GY374,POs[Semana],WEEKNUM(HL$1))</f>
        <v>0</v>
      </c>
      <c r="HM374" s="15">
        <f>SUMIFS(POs[saldo],POs[cve_prod],DIM_BILL[[#This Row],[CODIGO]],POs[status],$GY374,POs[Semana],WEEKNUM(HM$1))</f>
        <v>0</v>
      </c>
      <c r="HN374" s="15">
        <f>SUMIFS(POs[saldo],POs[cve_prod],DIM_BILL[[#This Row],[CODIGO]],POs[status],$GY374,POs[Semana],WEEKNUM(HN$1))</f>
        <v>0</v>
      </c>
      <c r="HO374" s="15">
        <f>SUMIFS(POs[saldo],POs[cve_prod],DIM_BILL[[#This Row],[CODIGO]],POs[status],$GY374,POs[Semana],WEEKNUM(HO$1))</f>
        <v>0</v>
      </c>
      <c r="HP374" s="15">
        <f>SUMIFS(POs[saldo],POs[cve_prod],DIM_BILL[[#This Row],[CODIGO]],POs[status],$GY374,POs[Semana],WEEKNUM(HP$1))</f>
        <v>0</v>
      </c>
      <c r="HQ374" s="15">
        <f>SUMIFS(POs[saldo],POs[cve_prod],DIM_BILL[[#This Row],[CODIGO]],POs[status],$GY374,POs[Semana],WEEKNUM(HQ$1))</f>
        <v>0</v>
      </c>
      <c r="HR374" s="15">
        <f>SUMIFS(POs[saldo],POs[cve_prod],DIM_BILL[[#This Row],[CODIGO]],POs[status],$GY374,POs[Semana],WEEKNUM(HR$1))</f>
        <v>0</v>
      </c>
      <c r="HS374" s="15">
        <f>SUMIFS(POs[saldo],POs[cve_prod],DIM_BILL[[#This Row],[CODIGO]],POs[status],$GY374,POs[Semana],WEEKNUM(HS$1))</f>
        <v>0</v>
      </c>
      <c r="HT374" s="15">
        <f>SUMIFS(POs[saldo],POs[cve_prod],DIM_BILL[[#This Row],[CODIGO]],POs[status],$GY374,POs[Semana],WEEKNUM(HT$1))</f>
        <v>0</v>
      </c>
      <c r="HU374" s="22"/>
      <c r="HV374" s="25"/>
      <c r="HW374" t="str">
        <f>DIM_BILL[[#This Row],[Tipo]]</f>
        <v>MATERIAL DE EMPAQUE</v>
      </c>
    </row>
    <row r="375" spans="1:231" x14ac:dyDescent="0.3">
      <c r="A375" s="17" t="s">
        <v>1373</v>
      </c>
      <c r="EK375">
        <v>1.733888888888889E-2</v>
      </c>
      <c r="GR375" s="17" t="s">
        <v>1374</v>
      </c>
      <c r="GS375" s="17">
        <v>6</v>
      </c>
      <c r="GT375" s="17" t="s">
        <v>1818</v>
      </c>
      <c r="GU375" s="17" t="s">
        <v>1800</v>
      </c>
      <c r="GV375" s="17">
        <f>SUMIF(FACT_A1[cve_prod],DIM_BILL[[#This Row],[CODIGO]],FACT_A1[Existencia])</f>
        <v>0</v>
      </c>
      <c r="GW375" s="18">
        <f>SUMIF(FACT_A2[cve_prod],DIM_BILL[[#This Row],[CODIGO]],FACT_A2[Existencia])</f>
        <v>357.90999999999997</v>
      </c>
      <c r="GX375" s="17"/>
      <c r="GY375" s="16" t="s">
        <v>2221</v>
      </c>
      <c r="GZ375" s="24">
        <f>SUMPRODUCT($B375:$GQ375,INDEX(PLAN_PRODUCCION!$B$4:$GQ$24,COLUMN()-COLUMN($GZ$1)+1,0))</f>
        <v>0</v>
      </c>
      <c r="HA375" s="24">
        <f>SUMPRODUCT($B375:$GQ375,INDEX(PLAN_PRODUCCION!$B$4:$GQ$24,COLUMN()-COLUMN($GZ$1)+1,0))</f>
        <v>0</v>
      </c>
      <c r="HB375" s="24">
        <f>SUMPRODUCT($B375:$GQ375,INDEX(PLAN_PRODUCCION!$B$4:$GQ$24,COLUMN()-COLUMN($GZ$1)+1,0))</f>
        <v>0</v>
      </c>
      <c r="HC375" s="24">
        <f>SUMPRODUCT($B375:$GQ375,INDEX(PLAN_PRODUCCION!$B$4:$GQ$24,COLUMN()-COLUMN($GZ$1)+1,0))</f>
        <v>0</v>
      </c>
      <c r="HD375" s="24">
        <f>SUMPRODUCT($B375:$GQ375,INDEX(PLAN_PRODUCCION!$B$4:$GQ$24,COLUMN()-COLUMN($GZ$1)+1,0))</f>
        <v>0</v>
      </c>
      <c r="HE375" s="24">
        <f>SUMPRODUCT($B375:$GQ375,INDEX(PLAN_PRODUCCION!$B$4:$GQ$24,COLUMN()-COLUMN($GZ$1)+1,0))</f>
        <v>0</v>
      </c>
      <c r="HF375" s="24">
        <f>SUMPRODUCT($B375:$GQ375,INDEX(PLAN_PRODUCCION!$B$4:$GQ$24,COLUMN()-COLUMN($GZ$1)+1,0))</f>
        <v>0</v>
      </c>
      <c r="HG375" s="24">
        <f>SUMPRODUCT($B375:$GQ375,INDEX(PLAN_PRODUCCION!$B$4:$GQ$24,COLUMN()-COLUMN($GZ$1)+1,0))</f>
        <v>0</v>
      </c>
      <c r="HH375" s="24">
        <f>SUMPRODUCT($B375:$GQ375,INDEX(PLAN_PRODUCCION!$B$4:$GQ$24,COLUMN()-COLUMN($GZ$1)+1,0))</f>
        <v>0</v>
      </c>
      <c r="HI375" s="24">
        <f>SUMPRODUCT($B375:$GQ375,INDEX(PLAN_PRODUCCION!$B$4:$GQ$24,COLUMN()-COLUMN($GZ$1)+1,0))</f>
        <v>0</v>
      </c>
      <c r="HJ375" s="24">
        <f>SUMPRODUCT($B375:$GQ375,INDEX(PLAN_PRODUCCION!$B$4:$GQ$24,COLUMN()-COLUMN($GZ$1)+1,0))</f>
        <v>0</v>
      </c>
      <c r="HK375" s="24">
        <f>SUMPRODUCT($B375:$GQ375,INDEX(PLAN_PRODUCCION!$B$4:$GQ$24,COLUMN()-COLUMN($GZ$1)+1,0))</f>
        <v>0</v>
      </c>
      <c r="HL375" s="24">
        <f>SUMPRODUCT($B375:$GQ375,INDEX(PLAN_PRODUCCION!$B$4:$GQ$24,COLUMN()-COLUMN($GZ$1)+1,0))</f>
        <v>0</v>
      </c>
      <c r="HM375" s="24">
        <f>SUMPRODUCT($B375:$GQ375,INDEX(PLAN_PRODUCCION!$B$4:$GQ$24,COLUMN()-COLUMN($GZ$1)+1,0))</f>
        <v>0</v>
      </c>
      <c r="HN375" s="24">
        <f>SUMPRODUCT($B375:$GQ375,INDEX(PLAN_PRODUCCION!$B$4:$GQ$24,COLUMN()-COLUMN($GZ$1)+1,0))</f>
        <v>0</v>
      </c>
      <c r="HO375" s="24">
        <f>SUMPRODUCT($B375:$GQ375,INDEX(PLAN_PRODUCCION!$B$4:$GQ$24,COLUMN()-COLUMN($GZ$1)+1,0))</f>
        <v>0</v>
      </c>
      <c r="HP375" s="24">
        <f>SUMPRODUCT($B375:$GQ375,INDEX(PLAN_PRODUCCION!$B$4:$GQ$24,COLUMN()-COLUMN($GZ$1)+1,0))</f>
        <v>0</v>
      </c>
      <c r="HQ375" s="24">
        <f>SUMPRODUCT($B375:$GQ375,INDEX(PLAN_PRODUCCION!$B$4:$GQ$24,COLUMN()-COLUMN($GZ$1)+1,0))</f>
        <v>0</v>
      </c>
      <c r="HR375" s="24">
        <f>SUMPRODUCT($B375:$GQ375,INDEX(PLAN_PRODUCCION!$B$4:$GQ$24,COLUMN()-COLUMN($GZ$1)+1,0))</f>
        <v>0</v>
      </c>
      <c r="HS375" s="24">
        <f>SUMPRODUCT($B375:$GQ375,INDEX(PLAN_PRODUCCION!$B$4:$GQ$24,COLUMN()-COLUMN($GZ$1)+1,0))</f>
        <v>0</v>
      </c>
      <c r="HT375" s="24">
        <f>SUMPRODUCT($B375:$GQ375,INDEX(PLAN_PRODUCCION!$B$4:$GQ$24,COLUMN()-COLUMN($GZ$1)+1,0))</f>
        <v>0</v>
      </c>
      <c r="HU375" s="22"/>
      <c r="HV375" s="25"/>
      <c r="HW375" t="str">
        <f>DIM_BILL[[#This Row],[Tipo]]</f>
        <v>MATERIAL DE EMPAQUE</v>
      </c>
    </row>
    <row r="376" spans="1:231" x14ac:dyDescent="0.3">
      <c r="A376" s="18" t="s">
        <v>1373</v>
      </c>
      <c r="EK376">
        <v>1.733888888888889E-2</v>
      </c>
      <c r="GR376" s="18" t="s">
        <v>1374</v>
      </c>
      <c r="GS376" s="18">
        <v>6</v>
      </c>
      <c r="GT376" s="18" t="s">
        <v>1818</v>
      </c>
      <c r="GU376" s="18" t="s">
        <v>1800</v>
      </c>
      <c r="GV376" s="18">
        <f>SUMIF(FACT_A1[cve_prod],DIM_BILL[[#This Row],[CODIGO]],FACT_A1[Existencia])</f>
        <v>0</v>
      </c>
      <c r="GW376" s="18">
        <f>SUMIF(FACT_A2[cve_prod],DIM_BILL[[#This Row],[CODIGO]],FACT_A2[Existencia])</f>
        <v>357.90999999999997</v>
      </c>
      <c r="GX376" s="18"/>
      <c r="GY376" s="16" t="s">
        <v>2222</v>
      </c>
      <c r="GZ376" s="26">
        <f t="shared" ref="GZ376" si="2709">GV376+GW376+GX376+GZ374-GZ375</f>
        <v>357.90999999999997</v>
      </c>
      <c r="HA376" s="26">
        <f t="shared" ref="HA376" si="2710">GZ376+HA374-HA375</f>
        <v>357.90999999999997</v>
      </c>
      <c r="HB376" s="26">
        <f t="shared" ref="HB376" si="2711">HA376+HB374-HB375</f>
        <v>357.90999999999997</v>
      </c>
      <c r="HC376" s="26">
        <f t="shared" ref="HC376" si="2712">HB376+HC374-HC375</f>
        <v>357.90999999999997</v>
      </c>
      <c r="HD376" s="26">
        <f t="shared" ref="HD376" si="2713">HC376+HD374-HD375</f>
        <v>357.90999999999997</v>
      </c>
      <c r="HE376" s="26">
        <f t="shared" ref="HE376" si="2714">HD376+HE374-HE375</f>
        <v>357.90999999999997</v>
      </c>
      <c r="HF376" s="26">
        <f t="shared" ref="HF376" si="2715">HE376+HF374-HF375</f>
        <v>357.90999999999997</v>
      </c>
      <c r="HG376" s="26">
        <f t="shared" ref="HG376" si="2716">HF376+HG374-HG375</f>
        <v>357.90999999999997</v>
      </c>
      <c r="HH376" s="26">
        <f t="shared" ref="HH376" si="2717">HG376+HH374-HH375</f>
        <v>357.90999999999997</v>
      </c>
      <c r="HI376" s="26">
        <f t="shared" ref="HI376" si="2718">HH376+HI374-HI375</f>
        <v>357.90999999999997</v>
      </c>
      <c r="HJ376" s="26">
        <f t="shared" ref="HJ376" si="2719">HI376+HJ374-HJ375</f>
        <v>357.90999999999997</v>
      </c>
      <c r="HK376" s="26">
        <f t="shared" ref="HK376" si="2720">HJ376+HK374-HK375</f>
        <v>357.90999999999997</v>
      </c>
      <c r="HL376" s="26">
        <f t="shared" ref="HL376" si="2721">HK376+HL374-HL375</f>
        <v>357.90999999999997</v>
      </c>
      <c r="HM376" s="26">
        <f t="shared" ref="HM376" si="2722">HL376+HM374-HM375</f>
        <v>357.90999999999997</v>
      </c>
      <c r="HN376" s="26">
        <f t="shared" ref="HN376" si="2723">HM376+HN374-HN375</f>
        <v>357.90999999999997</v>
      </c>
      <c r="HO376" s="26">
        <f t="shared" ref="HO376" si="2724">HN376+HO374-HO375</f>
        <v>357.90999999999997</v>
      </c>
      <c r="HP376" s="26">
        <f t="shared" ref="HP376" si="2725">HO376+HP374-HP375</f>
        <v>357.90999999999997</v>
      </c>
      <c r="HQ376" s="26">
        <f t="shared" ref="HQ376" si="2726">HP376+HQ374-HQ375</f>
        <v>357.90999999999997</v>
      </c>
      <c r="HR376" s="26">
        <f t="shared" ref="HR376" si="2727">HQ376+HR374-HR375</f>
        <v>357.90999999999997</v>
      </c>
      <c r="HS376" s="26">
        <f t="shared" ref="HS376" si="2728">HR376+HS374-HS375</f>
        <v>357.90999999999997</v>
      </c>
      <c r="HT376" s="26">
        <f t="shared" ref="HT376" si="2729">HS376+HT374-HT375</f>
        <v>357.90999999999997</v>
      </c>
      <c r="HU376" s="22">
        <f t="shared" ref="HU376" si="2730">COUNTIF(GZ376:HT376,"&lt;0")</f>
        <v>0</v>
      </c>
      <c r="HV376" s="25"/>
      <c r="HW376" t="str">
        <f>DIM_BILL[[#This Row],[Tipo]]</f>
        <v>MATERIAL DE EMPAQUE</v>
      </c>
    </row>
    <row r="377" spans="1:231" x14ac:dyDescent="0.3">
      <c r="A377" s="17" t="s">
        <v>1357</v>
      </c>
      <c r="EI377">
        <v>1.733888888888889E-2</v>
      </c>
      <c r="GR377" s="17" t="s">
        <v>1358</v>
      </c>
      <c r="GS377" s="17">
        <v>6</v>
      </c>
      <c r="GT377" s="17" t="s">
        <v>1818</v>
      </c>
      <c r="GU377" s="17" t="s">
        <v>1800</v>
      </c>
      <c r="GV377" s="17">
        <f>SUMIF(FACT_A1[cve_prod],DIM_BILL[[#This Row],[CODIGO]],FACT_A1[Existencia])</f>
        <v>0</v>
      </c>
      <c r="GW377" s="18">
        <f>SUMIF(FACT_A2[cve_prod],DIM_BILL[[#This Row],[CODIGO]],FACT_A2[Existencia])</f>
        <v>79.5</v>
      </c>
      <c r="GX377" s="17"/>
      <c r="GY377" s="16" t="s">
        <v>2220</v>
      </c>
      <c r="GZ377" s="15">
        <f>SUMIFS(POs[saldo],POs[cve_prod],DIM_BILL[[#This Row],[CODIGO]],POs[status],$GY377,POs[f_ent],GZ$1)</f>
        <v>0</v>
      </c>
      <c r="HA377" s="15">
        <f>SUMIFS(POs[saldo],POs[cve_prod],DIM_BILL[[#This Row],[CODIGO]],POs[status],$GY377,POs[f_ent],HA$1)</f>
        <v>0</v>
      </c>
      <c r="HB377" s="15">
        <f>SUMIFS(POs[saldo],POs[cve_prod],DIM_BILL[[#This Row],[CODIGO]],POs[status],$GY377,POs[f_ent],HB$1)</f>
        <v>0</v>
      </c>
      <c r="HC377" s="15">
        <f>SUMIFS(POs[saldo],POs[cve_prod],DIM_BILL[[#This Row],[CODIGO]],POs[status],$GY377,POs[f_ent],HC$1)</f>
        <v>0</v>
      </c>
      <c r="HD377" s="15">
        <f>SUMIFS(POs[saldo],POs[cve_prod],DIM_BILL[[#This Row],[CODIGO]],POs[status],$GY377,POs[f_ent],HD$1)</f>
        <v>0</v>
      </c>
      <c r="HE377" s="15">
        <f>SUMIFS(POs[saldo],POs[cve_prod],DIM_BILL[[#This Row],[CODIGO]],POs[status],$GY377,POs[f_ent],HE$1)</f>
        <v>0</v>
      </c>
      <c r="HF377" s="15">
        <f>SUMIFS(POs[saldo],POs[cve_prod],DIM_BILL[[#This Row],[CODIGO]],POs[status],$GY377,POs[Semana],WEEKNUM(HF$1))</f>
        <v>0</v>
      </c>
      <c r="HG377" s="15">
        <f>SUMIFS(POs[saldo],POs[cve_prod],DIM_BILL[[#This Row],[CODIGO]],POs[status],$GY377,POs[Semana],WEEKNUM(HG$1))</f>
        <v>0</v>
      </c>
      <c r="HH377" s="15">
        <f>SUMIFS(POs[saldo],POs[cve_prod],DIM_BILL[[#This Row],[CODIGO]],POs[status],$GY377,POs[Semana],WEEKNUM(HH$1))</f>
        <v>0</v>
      </c>
      <c r="HI377" s="15">
        <f>SUMIFS(POs[saldo],POs[cve_prod],DIM_BILL[[#This Row],[CODIGO]],POs[status],$GY377,POs[Semana],WEEKNUM(HI$1))</f>
        <v>0</v>
      </c>
      <c r="HJ377" s="15">
        <f>SUMIFS(POs[saldo],POs[cve_prod],DIM_BILL[[#This Row],[CODIGO]],POs[status],$GY377,POs[Semana],WEEKNUM(HJ$1))</f>
        <v>0</v>
      </c>
      <c r="HK377" s="15">
        <f>SUMIFS(POs[saldo],POs[cve_prod],DIM_BILL[[#This Row],[CODIGO]],POs[status],$GY377,POs[Semana],WEEKNUM(HK$1))</f>
        <v>0</v>
      </c>
      <c r="HL377" s="15">
        <f>SUMIFS(POs[saldo],POs[cve_prod],DIM_BILL[[#This Row],[CODIGO]],POs[status],$GY377,POs[Semana],WEEKNUM(HL$1))</f>
        <v>0</v>
      </c>
      <c r="HM377" s="15">
        <f>SUMIFS(POs[saldo],POs[cve_prod],DIM_BILL[[#This Row],[CODIGO]],POs[status],$GY377,POs[Semana],WEEKNUM(HM$1))</f>
        <v>0</v>
      </c>
      <c r="HN377" s="15">
        <f>SUMIFS(POs[saldo],POs[cve_prod],DIM_BILL[[#This Row],[CODIGO]],POs[status],$GY377,POs[Semana],WEEKNUM(HN$1))</f>
        <v>0</v>
      </c>
      <c r="HO377" s="15">
        <f>SUMIFS(POs[saldo],POs[cve_prod],DIM_BILL[[#This Row],[CODIGO]],POs[status],$GY377,POs[Semana],WEEKNUM(HO$1))</f>
        <v>0</v>
      </c>
      <c r="HP377" s="15">
        <f>SUMIFS(POs[saldo],POs[cve_prod],DIM_BILL[[#This Row],[CODIGO]],POs[status],$GY377,POs[Semana],WEEKNUM(HP$1))</f>
        <v>0</v>
      </c>
      <c r="HQ377" s="15">
        <f>SUMIFS(POs[saldo],POs[cve_prod],DIM_BILL[[#This Row],[CODIGO]],POs[status],$GY377,POs[Semana],WEEKNUM(HQ$1))</f>
        <v>0</v>
      </c>
      <c r="HR377" s="15">
        <f>SUMIFS(POs[saldo],POs[cve_prod],DIM_BILL[[#This Row],[CODIGO]],POs[status],$GY377,POs[Semana],WEEKNUM(HR$1))</f>
        <v>0</v>
      </c>
      <c r="HS377" s="15">
        <f>SUMIFS(POs[saldo],POs[cve_prod],DIM_BILL[[#This Row],[CODIGO]],POs[status],$GY377,POs[Semana],WEEKNUM(HS$1))</f>
        <v>0</v>
      </c>
      <c r="HT377" s="15">
        <f>SUMIFS(POs[saldo],POs[cve_prod],DIM_BILL[[#This Row],[CODIGO]],POs[status],$GY377,POs[Semana],WEEKNUM(HT$1))</f>
        <v>0</v>
      </c>
      <c r="HU377" s="22"/>
      <c r="HV377" s="25"/>
      <c r="HW377" t="str">
        <f>DIM_BILL[[#This Row],[Tipo]]</f>
        <v>MATERIAL DE EMPAQUE</v>
      </c>
    </row>
    <row r="378" spans="1:231" x14ac:dyDescent="0.3">
      <c r="A378" s="17" t="s">
        <v>1357</v>
      </c>
      <c r="EI378">
        <v>1.733888888888889E-2</v>
      </c>
      <c r="GR378" s="17" t="s">
        <v>1358</v>
      </c>
      <c r="GS378" s="17">
        <v>6</v>
      </c>
      <c r="GT378" s="17" t="s">
        <v>1818</v>
      </c>
      <c r="GU378" s="17" t="s">
        <v>1800</v>
      </c>
      <c r="GV378" s="17">
        <f>SUMIF(FACT_A1[cve_prod],DIM_BILL[[#This Row],[CODIGO]],FACT_A1[Existencia])</f>
        <v>0</v>
      </c>
      <c r="GW378" s="18">
        <f>SUMIF(FACT_A2[cve_prod],DIM_BILL[[#This Row],[CODIGO]],FACT_A2[Existencia])</f>
        <v>79.5</v>
      </c>
      <c r="GX378" s="17"/>
      <c r="GY378" s="16" t="s">
        <v>2221</v>
      </c>
      <c r="GZ378" s="24">
        <f>SUMPRODUCT($B378:$GQ378,INDEX(PLAN_PRODUCCION!$B$4:$GQ$24,COLUMN()-COLUMN($GZ$1)+1,0))</f>
        <v>0</v>
      </c>
      <c r="HA378" s="24">
        <f>SUMPRODUCT($B378:$GQ378,INDEX(PLAN_PRODUCCION!$B$4:$GQ$24,COLUMN()-COLUMN($GZ$1)+1,0))</f>
        <v>0</v>
      </c>
      <c r="HB378" s="24">
        <f>SUMPRODUCT($B378:$GQ378,INDEX(PLAN_PRODUCCION!$B$4:$GQ$24,COLUMN()-COLUMN($GZ$1)+1,0))</f>
        <v>0</v>
      </c>
      <c r="HC378" s="24">
        <f>SUMPRODUCT($B378:$GQ378,INDEX(PLAN_PRODUCCION!$B$4:$GQ$24,COLUMN()-COLUMN($GZ$1)+1,0))</f>
        <v>0</v>
      </c>
      <c r="HD378" s="24">
        <f>SUMPRODUCT($B378:$GQ378,INDEX(PLAN_PRODUCCION!$B$4:$GQ$24,COLUMN()-COLUMN($GZ$1)+1,0))</f>
        <v>0</v>
      </c>
      <c r="HE378" s="24">
        <f>SUMPRODUCT($B378:$GQ378,INDEX(PLAN_PRODUCCION!$B$4:$GQ$24,COLUMN()-COLUMN($GZ$1)+1,0))</f>
        <v>0</v>
      </c>
      <c r="HF378" s="24">
        <f>SUMPRODUCT($B378:$GQ378,INDEX(PLAN_PRODUCCION!$B$4:$GQ$24,COLUMN()-COLUMN($GZ$1)+1,0))</f>
        <v>0</v>
      </c>
      <c r="HG378" s="24">
        <f>SUMPRODUCT($B378:$GQ378,INDEX(PLAN_PRODUCCION!$B$4:$GQ$24,COLUMN()-COLUMN($GZ$1)+1,0))</f>
        <v>0</v>
      </c>
      <c r="HH378" s="24">
        <f>SUMPRODUCT($B378:$GQ378,INDEX(PLAN_PRODUCCION!$B$4:$GQ$24,COLUMN()-COLUMN($GZ$1)+1,0))</f>
        <v>0</v>
      </c>
      <c r="HI378" s="24">
        <f>SUMPRODUCT($B378:$GQ378,INDEX(PLAN_PRODUCCION!$B$4:$GQ$24,COLUMN()-COLUMN($GZ$1)+1,0))</f>
        <v>0</v>
      </c>
      <c r="HJ378" s="24">
        <f>SUMPRODUCT($B378:$GQ378,INDEX(PLAN_PRODUCCION!$B$4:$GQ$24,COLUMN()-COLUMN($GZ$1)+1,0))</f>
        <v>0</v>
      </c>
      <c r="HK378" s="24">
        <f>SUMPRODUCT($B378:$GQ378,INDEX(PLAN_PRODUCCION!$B$4:$GQ$24,COLUMN()-COLUMN($GZ$1)+1,0))</f>
        <v>0</v>
      </c>
      <c r="HL378" s="24">
        <f>SUMPRODUCT($B378:$GQ378,INDEX(PLAN_PRODUCCION!$B$4:$GQ$24,COLUMN()-COLUMN($GZ$1)+1,0))</f>
        <v>0</v>
      </c>
      <c r="HM378" s="24">
        <f>SUMPRODUCT($B378:$GQ378,INDEX(PLAN_PRODUCCION!$B$4:$GQ$24,COLUMN()-COLUMN($GZ$1)+1,0))</f>
        <v>0</v>
      </c>
      <c r="HN378" s="24">
        <f>SUMPRODUCT($B378:$GQ378,INDEX(PLAN_PRODUCCION!$B$4:$GQ$24,COLUMN()-COLUMN($GZ$1)+1,0))</f>
        <v>0</v>
      </c>
      <c r="HO378" s="24">
        <f>SUMPRODUCT($B378:$GQ378,INDEX(PLAN_PRODUCCION!$B$4:$GQ$24,COLUMN()-COLUMN($GZ$1)+1,0))</f>
        <v>0</v>
      </c>
      <c r="HP378" s="24">
        <f>SUMPRODUCT($B378:$GQ378,INDEX(PLAN_PRODUCCION!$B$4:$GQ$24,COLUMN()-COLUMN($GZ$1)+1,0))</f>
        <v>0</v>
      </c>
      <c r="HQ378" s="24">
        <f>SUMPRODUCT($B378:$GQ378,INDEX(PLAN_PRODUCCION!$B$4:$GQ$24,COLUMN()-COLUMN($GZ$1)+1,0))</f>
        <v>0</v>
      </c>
      <c r="HR378" s="24">
        <f>SUMPRODUCT($B378:$GQ378,INDEX(PLAN_PRODUCCION!$B$4:$GQ$24,COLUMN()-COLUMN($GZ$1)+1,0))</f>
        <v>0</v>
      </c>
      <c r="HS378" s="24">
        <f>SUMPRODUCT($B378:$GQ378,INDEX(PLAN_PRODUCCION!$B$4:$GQ$24,COLUMN()-COLUMN($GZ$1)+1,0))</f>
        <v>0</v>
      </c>
      <c r="HT378" s="24">
        <f>SUMPRODUCT($B378:$GQ378,INDEX(PLAN_PRODUCCION!$B$4:$GQ$24,COLUMN()-COLUMN($GZ$1)+1,0))</f>
        <v>0</v>
      </c>
      <c r="HU378" s="22"/>
      <c r="HV378" s="25"/>
      <c r="HW378" t="str">
        <f>DIM_BILL[[#This Row],[Tipo]]</f>
        <v>MATERIAL DE EMPAQUE</v>
      </c>
    </row>
    <row r="379" spans="1:231" x14ac:dyDescent="0.3">
      <c r="A379" s="18" t="s">
        <v>1357</v>
      </c>
      <c r="EI379">
        <v>1.733888888888889E-2</v>
      </c>
      <c r="GR379" s="18" t="s">
        <v>1358</v>
      </c>
      <c r="GS379" s="18">
        <v>6</v>
      </c>
      <c r="GT379" s="18" t="s">
        <v>1818</v>
      </c>
      <c r="GU379" s="18" t="s">
        <v>1800</v>
      </c>
      <c r="GV379" s="18">
        <f>SUMIF(FACT_A1[cve_prod],DIM_BILL[[#This Row],[CODIGO]],FACT_A1[Existencia])</f>
        <v>0</v>
      </c>
      <c r="GW379" s="18">
        <f>SUMIF(FACT_A2[cve_prod],DIM_BILL[[#This Row],[CODIGO]],FACT_A2[Existencia])</f>
        <v>79.5</v>
      </c>
      <c r="GX379" s="18"/>
      <c r="GY379" s="16" t="s">
        <v>2222</v>
      </c>
      <c r="GZ379" s="26">
        <f t="shared" ref="GZ379" si="2731">GV379+GW379+GX379+GZ377-GZ378</f>
        <v>79.5</v>
      </c>
      <c r="HA379" s="26">
        <f t="shared" ref="HA379" si="2732">GZ379+HA377-HA378</f>
        <v>79.5</v>
      </c>
      <c r="HB379" s="26">
        <f t="shared" ref="HB379" si="2733">HA379+HB377-HB378</f>
        <v>79.5</v>
      </c>
      <c r="HC379" s="26">
        <f t="shared" ref="HC379" si="2734">HB379+HC377-HC378</f>
        <v>79.5</v>
      </c>
      <c r="HD379" s="26">
        <f t="shared" ref="HD379" si="2735">HC379+HD377-HD378</f>
        <v>79.5</v>
      </c>
      <c r="HE379" s="26">
        <f t="shared" ref="HE379" si="2736">HD379+HE377-HE378</f>
        <v>79.5</v>
      </c>
      <c r="HF379" s="26">
        <f t="shared" ref="HF379" si="2737">HE379+HF377-HF378</f>
        <v>79.5</v>
      </c>
      <c r="HG379" s="26">
        <f t="shared" ref="HG379" si="2738">HF379+HG377-HG378</f>
        <v>79.5</v>
      </c>
      <c r="HH379" s="26">
        <f t="shared" ref="HH379" si="2739">HG379+HH377-HH378</f>
        <v>79.5</v>
      </c>
      <c r="HI379" s="26">
        <f t="shared" ref="HI379" si="2740">HH379+HI377-HI378</f>
        <v>79.5</v>
      </c>
      <c r="HJ379" s="26">
        <f t="shared" ref="HJ379" si="2741">HI379+HJ377-HJ378</f>
        <v>79.5</v>
      </c>
      <c r="HK379" s="26">
        <f t="shared" ref="HK379" si="2742">HJ379+HK377-HK378</f>
        <v>79.5</v>
      </c>
      <c r="HL379" s="26">
        <f t="shared" ref="HL379" si="2743">HK379+HL377-HL378</f>
        <v>79.5</v>
      </c>
      <c r="HM379" s="26">
        <f t="shared" ref="HM379" si="2744">HL379+HM377-HM378</f>
        <v>79.5</v>
      </c>
      <c r="HN379" s="26">
        <f t="shared" ref="HN379" si="2745">HM379+HN377-HN378</f>
        <v>79.5</v>
      </c>
      <c r="HO379" s="26">
        <f t="shared" ref="HO379" si="2746">HN379+HO377-HO378</f>
        <v>79.5</v>
      </c>
      <c r="HP379" s="26">
        <f t="shared" ref="HP379" si="2747">HO379+HP377-HP378</f>
        <v>79.5</v>
      </c>
      <c r="HQ379" s="26">
        <f t="shared" ref="HQ379" si="2748">HP379+HQ377-HQ378</f>
        <v>79.5</v>
      </c>
      <c r="HR379" s="26">
        <f t="shared" ref="HR379" si="2749">HQ379+HR377-HR378</f>
        <v>79.5</v>
      </c>
      <c r="HS379" s="26">
        <f t="shared" ref="HS379" si="2750">HR379+HS377-HS378</f>
        <v>79.5</v>
      </c>
      <c r="HT379" s="26">
        <f t="shared" ref="HT379" si="2751">HS379+HT377-HT378</f>
        <v>79.5</v>
      </c>
      <c r="HU379" s="22">
        <f t="shared" ref="HU379" si="2752">COUNTIF(GZ379:HT379,"&lt;0")</f>
        <v>0</v>
      </c>
      <c r="HV379" s="25"/>
      <c r="HW379" t="str">
        <f>DIM_BILL[[#This Row],[Tipo]]</f>
        <v>MATERIAL DE EMPAQUE</v>
      </c>
    </row>
    <row r="380" spans="1:231" x14ac:dyDescent="0.3">
      <c r="A380" s="17" t="s">
        <v>1391</v>
      </c>
      <c r="EN380">
        <v>1.733888888888889E-2</v>
      </c>
      <c r="GR380" s="17" t="s">
        <v>1392</v>
      </c>
      <c r="GS380" s="17">
        <v>6</v>
      </c>
      <c r="GT380" s="17" t="s">
        <v>1818</v>
      </c>
      <c r="GU380" s="17" t="s">
        <v>1800</v>
      </c>
      <c r="GV380" s="17">
        <f>SUMIF(FACT_A1[cve_prod],DIM_BILL[[#This Row],[CODIGO]],FACT_A1[Existencia])</f>
        <v>0</v>
      </c>
      <c r="GW380" s="18">
        <f>SUMIF(FACT_A2[cve_prod],DIM_BILL[[#This Row],[CODIGO]],FACT_A2[Existencia])</f>
        <v>343</v>
      </c>
      <c r="GX380" s="17"/>
      <c r="GY380" s="16" t="s">
        <v>2220</v>
      </c>
      <c r="GZ380" s="15">
        <f>SUMIFS(POs[saldo],POs[cve_prod],DIM_BILL[[#This Row],[CODIGO]],POs[status],$GY380,POs[f_ent],GZ$1)</f>
        <v>0</v>
      </c>
      <c r="HA380" s="15">
        <f>SUMIFS(POs[saldo],POs[cve_prod],DIM_BILL[[#This Row],[CODIGO]],POs[status],$GY380,POs[f_ent],HA$1)</f>
        <v>0</v>
      </c>
      <c r="HB380" s="15">
        <f>SUMIFS(POs[saldo],POs[cve_prod],DIM_BILL[[#This Row],[CODIGO]],POs[status],$GY380,POs[f_ent],HB$1)</f>
        <v>0</v>
      </c>
      <c r="HC380" s="15">
        <f>SUMIFS(POs[saldo],POs[cve_prod],DIM_BILL[[#This Row],[CODIGO]],POs[status],$GY380,POs[f_ent],HC$1)</f>
        <v>0</v>
      </c>
      <c r="HD380" s="15">
        <f>SUMIFS(POs[saldo],POs[cve_prod],DIM_BILL[[#This Row],[CODIGO]],POs[status],$GY380,POs[f_ent],HD$1)</f>
        <v>0</v>
      </c>
      <c r="HE380" s="15">
        <f>SUMIFS(POs[saldo],POs[cve_prod],DIM_BILL[[#This Row],[CODIGO]],POs[status],$GY380,POs[f_ent],HE$1)</f>
        <v>0</v>
      </c>
      <c r="HF380" s="15">
        <f>SUMIFS(POs[saldo],POs[cve_prod],DIM_BILL[[#This Row],[CODIGO]],POs[status],$GY380,POs[Semana],WEEKNUM(HF$1))</f>
        <v>0</v>
      </c>
      <c r="HG380" s="15">
        <f>SUMIFS(POs[saldo],POs[cve_prod],DIM_BILL[[#This Row],[CODIGO]],POs[status],$GY380,POs[Semana],WEEKNUM(HG$1))</f>
        <v>0</v>
      </c>
      <c r="HH380" s="15">
        <f>SUMIFS(POs[saldo],POs[cve_prod],DIM_BILL[[#This Row],[CODIGO]],POs[status],$GY380,POs[Semana],WEEKNUM(HH$1))</f>
        <v>0</v>
      </c>
      <c r="HI380" s="15">
        <f>SUMIFS(POs[saldo],POs[cve_prod],DIM_BILL[[#This Row],[CODIGO]],POs[status],$GY380,POs[Semana],WEEKNUM(HI$1))</f>
        <v>0</v>
      </c>
      <c r="HJ380" s="15">
        <f>SUMIFS(POs[saldo],POs[cve_prod],DIM_BILL[[#This Row],[CODIGO]],POs[status],$GY380,POs[Semana],WEEKNUM(HJ$1))</f>
        <v>0</v>
      </c>
      <c r="HK380" s="15">
        <f>SUMIFS(POs[saldo],POs[cve_prod],DIM_BILL[[#This Row],[CODIGO]],POs[status],$GY380,POs[Semana],WEEKNUM(HK$1))</f>
        <v>0</v>
      </c>
      <c r="HL380" s="15">
        <f>SUMIFS(POs[saldo],POs[cve_prod],DIM_BILL[[#This Row],[CODIGO]],POs[status],$GY380,POs[Semana],WEEKNUM(HL$1))</f>
        <v>0</v>
      </c>
      <c r="HM380" s="15">
        <f>SUMIFS(POs[saldo],POs[cve_prod],DIM_BILL[[#This Row],[CODIGO]],POs[status],$GY380,POs[Semana],WEEKNUM(HM$1))</f>
        <v>0</v>
      </c>
      <c r="HN380" s="15">
        <f>SUMIFS(POs[saldo],POs[cve_prod],DIM_BILL[[#This Row],[CODIGO]],POs[status],$GY380,POs[Semana],WEEKNUM(HN$1))</f>
        <v>0</v>
      </c>
      <c r="HO380" s="15">
        <f>SUMIFS(POs[saldo],POs[cve_prod],DIM_BILL[[#This Row],[CODIGO]],POs[status],$GY380,POs[Semana],WEEKNUM(HO$1))</f>
        <v>0</v>
      </c>
      <c r="HP380" s="15">
        <f>SUMIFS(POs[saldo],POs[cve_prod],DIM_BILL[[#This Row],[CODIGO]],POs[status],$GY380,POs[Semana],WEEKNUM(HP$1))</f>
        <v>0</v>
      </c>
      <c r="HQ380" s="15">
        <f>SUMIFS(POs[saldo],POs[cve_prod],DIM_BILL[[#This Row],[CODIGO]],POs[status],$GY380,POs[Semana],WEEKNUM(HQ$1))</f>
        <v>0</v>
      </c>
      <c r="HR380" s="15">
        <f>SUMIFS(POs[saldo],POs[cve_prod],DIM_BILL[[#This Row],[CODIGO]],POs[status],$GY380,POs[Semana],WEEKNUM(HR$1))</f>
        <v>0</v>
      </c>
      <c r="HS380" s="15">
        <f>SUMIFS(POs[saldo],POs[cve_prod],DIM_BILL[[#This Row],[CODIGO]],POs[status],$GY380,POs[Semana],WEEKNUM(HS$1))</f>
        <v>0</v>
      </c>
      <c r="HT380" s="15">
        <f>SUMIFS(POs[saldo],POs[cve_prod],DIM_BILL[[#This Row],[CODIGO]],POs[status],$GY380,POs[Semana],WEEKNUM(HT$1))</f>
        <v>0</v>
      </c>
      <c r="HU380" s="22"/>
      <c r="HV380" s="25"/>
      <c r="HW380" t="str">
        <f>DIM_BILL[[#This Row],[Tipo]]</f>
        <v>MATERIAL DE EMPAQUE</v>
      </c>
    </row>
    <row r="381" spans="1:231" x14ac:dyDescent="0.3">
      <c r="A381" s="17" t="s">
        <v>1391</v>
      </c>
      <c r="EN381">
        <v>1.733888888888889E-2</v>
      </c>
      <c r="GR381" s="17" t="s">
        <v>1392</v>
      </c>
      <c r="GS381" s="17">
        <v>6</v>
      </c>
      <c r="GT381" s="17" t="s">
        <v>1818</v>
      </c>
      <c r="GU381" s="17" t="s">
        <v>1800</v>
      </c>
      <c r="GV381" s="17">
        <f>SUMIF(FACT_A1[cve_prod],DIM_BILL[[#This Row],[CODIGO]],FACT_A1[Existencia])</f>
        <v>0</v>
      </c>
      <c r="GW381" s="18">
        <f>SUMIF(FACT_A2[cve_prod],DIM_BILL[[#This Row],[CODIGO]],FACT_A2[Existencia])</f>
        <v>343</v>
      </c>
      <c r="GX381" s="17"/>
      <c r="GY381" s="16" t="s">
        <v>2221</v>
      </c>
      <c r="GZ381" s="24">
        <f>SUMPRODUCT($B381:$GQ381,INDEX(PLAN_PRODUCCION!$B$4:$GQ$24,COLUMN()-COLUMN($GZ$1)+1,0))</f>
        <v>0</v>
      </c>
      <c r="HA381" s="24">
        <f>SUMPRODUCT($B381:$GQ381,INDEX(PLAN_PRODUCCION!$B$4:$GQ$24,COLUMN()-COLUMN($GZ$1)+1,0))</f>
        <v>0</v>
      </c>
      <c r="HB381" s="24">
        <f>SUMPRODUCT($B381:$GQ381,INDEX(PLAN_PRODUCCION!$B$4:$GQ$24,COLUMN()-COLUMN($GZ$1)+1,0))</f>
        <v>0</v>
      </c>
      <c r="HC381" s="24">
        <f>SUMPRODUCT($B381:$GQ381,INDEX(PLAN_PRODUCCION!$B$4:$GQ$24,COLUMN()-COLUMN($GZ$1)+1,0))</f>
        <v>0</v>
      </c>
      <c r="HD381" s="24">
        <f>SUMPRODUCT($B381:$GQ381,INDEX(PLAN_PRODUCCION!$B$4:$GQ$24,COLUMN()-COLUMN($GZ$1)+1,0))</f>
        <v>0</v>
      </c>
      <c r="HE381" s="24">
        <f>SUMPRODUCT($B381:$GQ381,INDEX(PLAN_PRODUCCION!$B$4:$GQ$24,COLUMN()-COLUMN($GZ$1)+1,0))</f>
        <v>0</v>
      </c>
      <c r="HF381" s="24">
        <f>SUMPRODUCT($B381:$GQ381,INDEX(PLAN_PRODUCCION!$B$4:$GQ$24,COLUMN()-COLUMN($GZ$1)+1,0))</f>
        <v>0</v>
      </c>
      <c r="HG381" s="24">
        <f>SUMPRODUCT($B381:$GQ381,INDEX(PLAN_PRODUCCION!$B$4:$GQ$24,COLUMN()-COLUMN($GZ$1)+1,0))</f>
        <v>0</v>
      </c>
      <c r="HH381" s="24">
        <f>SUMPRODUCT($B381:$GQ381,INDEX(PLAN_PRODUCCION!$B$4:$GQ$24,COLUMN()-COLUMN($GZ$1)+1,0))</f>
        <v>0</v>
      </c>
      <c r="HI381" s="24">
        <f>SUMPRODUCT($B381:$GQ381,INDEX(PLAN_PRODUCCION!$B$4:$GQ$24,COLUMN()-COLUMN($GZ$1)+1,0))</f>
        <v>0</v>
      </c>
      <c r="HJ381" s="24">
        <f>SUMPRODUCT($B381:$GQ381,INDEX(PLAN_PRODUCCION!$B$4:$GQ$24,COLUMN()-COLUMN($GZ$1)+1,0))</f>
        <v>0</v>
      </c>
      <c r="HK381" s="24">
        <f>SUMPRODUCT($B381:$GQ381,INDEX(PLAN_PRODUCCION!$B$4:$GQ$24,COLUMN()-COLUMN($GZ$1)+1,0))</f>
        <v>0</v>
      </c>
      <c r="HL381" s="24">
        <f>SUMPRODUCT($B381:$GQ381,INDEX(PLAN_PRODUCCION!$B$4:$GQ$24,COLUMN()-COLUMN($GZ$1)+1,0))</f>
        <v>0</v>
      </c>
      <c r="HM381" s="24">
        <f>SUMPRODUCT($B381:$GQ381,INDEX(PLAN_PRODUCCION!$B$4:$GQ$24,COLUMN()-COLUMN($GZ$1)+1,0))</f>
        <v>0</v>
      </c>
      <c r="HN381" s="24">
        <f>SUMPRODUCT($B381:$GQ381,INDEX(PLAN_PRODUCCION!$B$4:$GQ$24,COLUMN()-COLUMN($GZ$1)+1,0))</f>
        <v>0</v>
      </c>
      <c r="HO381" s="24">
        <f>SUMPRODUCT($B381:$GQ381,INDEX(PLAN_PRODUCCION!$B$4:$GQ$24,COLUMN()-COLUMN($GZ$1)+1,0))</f>
        <v>0</v>
      </c>
      <c r="HP381" s="24">
        <f>SUMPRODUCT($B381:$GQ381,INDEX(PLAN_PRODUCCION!$B$4:$GQ$24,COLUMN()-COLUMN($GZ$1)+1,0))</f>
        <v>0</v>
      </c>
      <c r="HQ381" s="24">
        <f>SUMPRODUCT($B381:$GQ381,INDEX(PLAN_PRODUCCION!$B$4:$GQ$24,COLUMN()-COLUMN($GZ$1)+1,0))</f>
        <v>0</v>
      </c>
      <c r="HR381" s="24">
        <f>SUMPRODUCT($B381:$GQ381,INDEX(PLAN_PRODUCCION!$B$4:$GQ$24,COLUMN()-COLUMN($GZ$1)+1,0))</f>
        <v>0</v>
      </c>
      <c r="HS381" s="24">
        <f>SUMPRODUCT($B381:$GQ381,INDEX(PLAN_PRODUCCION!$B$4:$GQ$24,COLUMN()-COLUMN($GZ$1)+1,0))</f>
        <v>0</v>
      </c>
      <c r="HT381" s="24">
        <f>SUMPRODUCT($B381:$GQ381,INDEX(PLAN_PRODUCCION!$B$4:$GQ$24,COLUMN()-COLUMN($GZ$1)+1,0))</f>
        <v>0</v>
      </c>
      <c r="HU381" s="22"/>
      <c r="HV381" s="25"/>
      <c r="HW381" t="str">
        <f>DIM_BILL[[#This Row],[Tipo]]</f>
        <v>MATERIAL DE EMPAQUE</v>
      </c>
    </row>
    <row r="382" spans="1:231" x14ac:dyDescent="0.3">
      <c r="A382" s="18" t="s">
        <v>1391</v>
      </c>
      <c r="EN382">
        <v>1.733888888888889E-2</v>
      </c>
      <c r="GR382" s="18" t="s">
        <v>1392</v>
      </c>
      <c r="GS382" s="18">
        <v>6</v>
      </c>
      <c r="GT382" s="18" t="s">
        <v>1818</v>
      </c>
      <c r="GU382" s="18" t="s">
        <v>1800</v>
      </c>
      <c r="GV382" s="18">
        <f>SUMIF(FACT_A1[cve_prod],DIM_BILL[[#This Row],[CODIGO]],FACT_A1[Existencia])</f>
        <v>0</v>
      </c>
      <c r="GW382" s="18">
        <f>SUMIF(FACT_A2[cve_prod],DIM_BILL[[#This Row],[CODIGO]],FACT_A2[Existencia])</f>
        <v>343</v>
      </c>
      <c r="GX382" s="18"/>
      <c r="GY382" s="16" t="s">
        <v>2222</v>
      </c>
      <c r="GZ382" s="26">
        <f t="shared" ref="GZ382" si="2753">GV382+GW382+GX382+GZ380-GZ381</f>
        <v>343</v>
      </c>
      <c r="HA382" s="26">
        <f t="shared" ref="HA382" si="2754">GZ382+HA380-HA381</f>
        <v>343</v>
      </c>
      <c r="HB382" s="26">
        <f t="shared" ref="HB382" si="2755">HA382+HB380-HB381</f>
        <v>343</v>
      </c>
      <c r="HC382" s="26">
        <f t="shared" ref="HC382" si="2756">HB382+HC380-HC381</f>
        <v>343</v>
      </c>
      <c r="HD382" s="26">
        <f t="shared" ref="HD382" si="2757">HC382+HD380-HD381</f>
        <v>343</v>
      </c>
      <c r="HE382" s="26">
        <f t="shared" ref="HE382" si="2758">HD382+HE380-HE381</f>
        <v>343</v>
      </c>
      <c r="HF382" s="26">
        <f t="shared" ref="HF382" si="2759">HE382+HF380-HF381</f>
        <v>343</v>
      </c>
      <c r="HG382" s="26">
        <f t="shared" ref="HG382" si="2760">HF382+HG380-HG381</f>
        <v>343</v>
      </c>
      <c r="HH382" s="26">
        <f t="shared" ref="HH382" si="2761">HG382+HH380-HH381</f>
        <v>343</v>
      </c>
      <c r="HI382" s="26">
        <f t="shared" ref="HI382" si="2762">HH382+HI380-HI381</f>
        <v>343</v>
      </c>
      <c r="HJ382" s="26">
        <f t="shared" ref="HJ382" si="2763">HI382+HJ380-HJ381</f>
        <v>343</v>
      </c>
      <c r="HK382" s="26">
        <f t="shared" ref="HK382" si="2764">HJ382+HK380-HK381</f>
        <v>343</v>
      </c>
      <c r="HL382" s="26">
        <f t="shared" ref="HL382" si="2765">HK382+HL380-HL381</f>
        <v>343</v>
      </c>
      <c r="HM382" s="26">
        <f t="shared" ref="HM382" si="2766">HL382+HM380-HM381</f>
        <v>343</v>
      </c>
      <c r="HN382" s="26">
        <f t="shared" ref="HN382" si="2767">HM382+HN380-HN381</f>
        <v>343</v>
      </c>
      <c r="HO382" s="26">
        <f t="shared" ref="HO382" si="2768">HN382+HO380-HO381</f>
        <v>343</v>
      </c>
      <c r="HP382" s="26">
        <f t="shared" ref="HP382" si="2769">HO382+HP380-HP381</f>
        <v>343</v>
      </c>
      <c r="HQ382" s="26">
        <f t="shared" ref="HQ382" si="2770">HP382+HQ380-HQ381</f>
        <v>343</v>
      </c>
      <c r="HR382" s="26">
        <f t="shared" ref="HR382" si="2771">HQ382+HR380-HR381</f>
        <v>343</v>
      </c>
      <c r="HS382" s="26">
        <f t="shared" ref="HS382" si="2772">HR382+HS380-HS381</f>
        <v>343</v>
      </c>
      <c r="HT382" s="26">
        <f t="shared" ref="HT382" si="2773">HS382+HT380-HT381</f>
        <v>343</v>
      </c>
      <c r="HU382" s="22">
        <f t="shared" ref="HU382" si="2774">COUNTIF(GZ382:HT382,"&lt;0")</f>
        <v>0</v>
      </c>
      <c r="HV382" s="25"/>
      <c r="HW382" t="str">
        <f>DIM_BILL[[#This Row],[Tipo]]</f>
        <v>MATERIAL DE EMPAQUE</v>
      </c>
    </row>
    <row r="383" spans="1:231" x14ac:dyDescent="0.3">
      <c r="A383" s="17" t="s">
        <v>1367</v>
      </c>
      <c r="EJ383">
        <v>1.733888888888889E-2</v>
      </c>
      <c r="GR383" s="17" t="s">
        <v>1368</v>
      </c>
      <c r="GS383" s="17">
        <v>6</v>
      </c>
      <c r="GT383" s="17" t="s">
        <v>1818</v>
      </c>
      <c r="GU383" s="17" t="s">
        <v>1800</v>
      </c>
      <c r="GV383" s="17">
        <f>SUMIF(FACT_A1[cve_prod],DIM_BILL[[#This Row],[CODIGO]],FACT_A1[Existencia])</f>
        <v>0</v>
      </c>
      <c r="GW383" s="18">
        <f>SUMIF(FACT_A2[cve_prod],DIM_BILL[[#This Row],[CODIGO]],FACT_A2[Existencia])</f>
        <v>275.91000000000003</v>
      </c>
      <c r="GX383" s="17"/>
      <c r="GY383" s="16" t="s">
        <v>2220</v>
      </c>
      <c r="GZ383" s="15">
        <f>SUMIFS(POs[saldo],POs[cve_prod],DIM_BILL[[#This Row],[CODIGO]],POs[status],$GY383,POs[f_ent],GZ$1)</f>
        <v>0</v>
      </c>
      <c r="HA383" s="15">
        <f>SUMIFS(POs[saldo],POs[cve_prod],DIM_BILL[[#This Row],[CODIGO]],POs[status],$GY383,POs[f_ent],HA$1)</f>
        <v>0</v>
      </c>
      <c r="HB383" s="15">
        <f>SUMIFS(POs[saldo],POs[cve_prod],DIM_BILL[[#This Row],[CODIGO]],POs[status],$GY383,POs[f_ent],HB$1)</f>
        <v>0</v>
      </c>
      <c r="HC383" s="15">
        <f>SUMIFS(POs[saldo],POs[cve_prod],DIM_BILL[[#This Row],[CODIGO]],POs[status],$GY383,POs[f_ent],HC$1)</f>
        <v>0</v>
      </c>
      <c r="HD383" s="15">
        <f>SUMIFS(POs[saldo],POs[cve_prod],DIM_BILL[[#This Row],[CODIGO]],POs[status],$GY383,POs[f_ent],HD$1)</f>
        <v>0</v>
      </c>
      <c r="HE383" s="15">
        <f>SUMIFS(POs[saldo],POs[cve_prod],DIM_BILL[[#This Row],[CODIGO]],POs[status],$GY383,POs[f_ent],HE$1)</f>
        <v>0</v>
      </c>
      <c r="HF383" s="15">
        <f>SUMIFS(POs[saldo],POs[cve_prod],DIM_BILL[[#This Row],[CODIGO]],POs[status],$GY383,POs[Semana],WEEKNUM(HF$1))</f>
        <v>0</v>
      </c>
      <c r="HG383" s="15">
        <f>SUMIFS(POs[saldo],POs[cve_prod],DIM_BILL[[#This Row],[CODIGO]],POs[status],$GY383,POs[Semana],WEEKNUM(HG$1))</f>
        <v>0</v>
      </c>
      <c r="HH383" s="15">
        <f>SUMIFS(POs[saldo],POs[cve_prod],DIM_BILL[[#This Row],[CODIGO]],POs[status],$GY383,POs[Semana],WEEKNUM(HH$1))</f>
        <v>0</v>
      </c>
      <c r="HI383" s="15">
        <f>SUMIFS(POs[saldo],POs[cve_prod],DIM_BILL[[#This Row],[CODIGO]],POs[status],$GY383,POs[Semana],WEEKNUM(HI$1))</f>
        <v>0</v>
      </c>
      <c r="HJ383" s="15">
        <f>SUMIFS(POs[saldo],POs[cve_prod],DIM_BILL[[#This Row],[CODIGO]],POs[status],$GY383,POs[Semana],WEEKNUM(HJ$1))</f>
        <v>0</v>
      </c>
      <c r="HK383" s="15">
        <f>SUMIFS(POs[saldo],POs[cve_prod],DIM_BILL[[#This Row],[CODIGO]],POs[status],$GY383,POs[Semana],WEEKNUM(HK$1))</f>
        <v>0</v>
      </c>
      <c r="HL383" s="15">
        <f>SUMIFS(POs[saldo],POs[cve_prod],DIM_BILL[[#This Row],[CODIGO]],POs[status],$GY383,POs[Semana],WEEKNUM(HL$1))</f>
        <v>0</v>
      </c>
      <c r="HM383" s="15">
        <f>SUMIFS(POs[saldo],POs[cve_prod],DIM_BILL[[#This Row],[CODIGO]],POs[status],$GY383,POs[Semana],WEEKNUM(HM$1))</f>
        <v>0</v>
      </c>
      <c r="HN383" s="15">
        <f>SUMIFS(POs[saldo],POs[cve_prod],DIM_BILL[[#This Row],[CODIGO]],POs[status],$GY383,POs[Semana],WEEKNUM(HN$1))</f>
        <v>0</v>
      </c>
      <c r="HO383" s="15">
        <f>SUMIFS(POs[saldo],POs[cve_prod],DIM_BILL[[#This Row],[CODIGO]],POs[status],$GY383,POs[Semana],WEEKNUM(HO$1))</f>
        <v>0</v>
      </c>
      <c r="HP383" s="15">
        <f>SUMIFS(POs[saldo],POs[cve_prod],DIM_BILL[[#This Row],[CODIGO]],POs[status],$GY383,POs[Semana],WEEKNUM(HP$1))</f>
        <v>0</v>
      </c>
      <c r="HQ383" s="15">
        <f>SUMIFS(POs[saldo],POs[cve_prod],DIM_BILL[[#This Row],[CODIGO]],POs[status],$GY383,POs[Semana],WEEKNUM(HQ$1))</f>
        <v>0</v>
      </c>
      <c r="HR383" s="15">
        <f>SUMIFS(POs[saldo],POs[cve_prod],DIM_BILL[[#This Row],[CODIGO]],POs[status],$GY383,POs[Semana],WEEKNUM(HR$1))</f>
        <v>0</v>
      </c>
      <c r="HS383" s="15">
        <f>SUMIFS(POs[saldo],POs[cve_prod],DIM_BILL[[#This Row],[CODIGO]],POs[status],$GY383,POs[Semana],WEEKNUM(HS$1))</f>
        <v>0</v>
      </c>
      <c r="HT383" s="15">
        <f>SUMIFS(POs[saldo],POs[cve_prod],DIM_BILL[[#This Row],[CODIGO]],POs[status],$GY383,POs[Semana],WEEKNUM(HT$1))</f>
        <v>0</v>
      </c>
      <c r="HU383" s="22"/>
      <c r="HV383" s="25"/>
      <c r="HW383" t="str">
        <f>DIM_BILL[[#This Row],[Tipo]]</f>
        <v>MATERIAL DE EMPAQUE</v>
      </c>
    </row>
    <row r="384" spans="1:231" x14ac:dyDescent="0.3">
      <c r="A384" s="17" t="s">
        <v>1367</v>
      </c>
      <c r="EJ384">
        <v>1.733888888888889E-2</v>
      </c>
      <c r="GR384" s="17" t="s">
        <v>1368</v>
      </c>
      <c r="GS384" s="17">
        <v>6</v>
      </c>
      <c r="GT384" s="17" t="s">
        <v>1818</v>
      </c>
      <c r="GU384" s="17" t="s">
        <v>1800</v>
      </c>
      <c r="GV384" s="17">
        <f>SUMIF(FACT_A1[cve_prod],DIM_BILL[[#This Row],[CODIGO]],FACT_A1[Existencia])</f>
        <v>0</v>
      </c>
      <c r="GW384" s="18">
        <f>SUMIF(FACT_A2[cve_prod],DIM_BILL[[#This Row],[CODIGO]],FACT_A2[Existencia])</f>
        <v>275.91000000000003</v>
      </c>
      <c r="GX384" s="17"/>
      <c r="GY384" s="16" t="s">
        <v>2221</v>
      </c>
      <c r="GZ384" s="24">
        <f>SUMPRODUCT($B384:$GQ384,INDEX(PLAN_PRODUCCION!$B$4:$GQ$24,COLUMN()-COLUMN($GZ$1)+1,0))</f>
        <v>0</v>
      </c>
      <c r="HA384" s="24">
        <f>SUMPRODUCT($B384:$GQ384,INDEX(PLAN_PRODUCCION!$B$4:$GQ$24,COLUMN()-COLUMN($GZ$1)+1,0))</f>
        <v>0</v>
      </c>
      <c r="HB384" s="24">
        <f>SUMPRODUCT($B384:$GQ384,INDEX(PLAN_PRODUCCION!$B$4:$GQ$24,COLUMN()-COLUMN($GZ$1)+1,0))</f>
        <v>0</v>
      </c>
      <c r="HC384" s="24">
        <f>SUMPRODUCT($B384:$GQ384,INDEX(PLAN_PRODUCCION!$B$4:$GQ$24,COLUMN()-COLUMN($GZ$1)+1,0))</f>
        <v>0</v>
      </c>
      <c r="HD384" s="24">
        <f>SUMPRODUCT($B384:$GQ384,INDEX(PLAN_PRODUCCION!$B$4:$GQ$24,COLUMN()-COLUMN($GZ$1)+1,0))</f>
        <v>0</v>
      </c>
      <c r="HE384" s="24">
        <f>SUMPRODUCT($B384:$GQ384,INDEX(PLAN_PRODUCCION!$B$4:$GQ$24,COLUMN()-COLUMN($GZ$1)+1,0))</f>
        <v>0</v>
      </c>
      <c r="HF384" s="24">
        <f>SUMPRODUCT($B384:$GQ384,INDEX(PLAN_PRODUCCION!$B$4:$GQ$24,COLUMN()-COLUMN($GZ$1)+1,0))</f>
        <v>0</v>
      </c>
      <c r="HG384" s="24">
        <f>SUMPRODUCT($B384:$GQ384,INDEX(PLAN_PRODUCCION!$B$4:$GQ$24,COLUMN()-COLUMN($GZ$1)+1,0))</f>
        <v>0</v>
      </c>
      <c r="HH384" s="24">
        <f>SUMPRODUCT($B384:$GQ384,INDEX(PLAN_PRODUCCION!$B$4:$GQ$24,COLUMN()-COLUMN($GZ$1)+1,0))</f>
        <v>0</v>
      </c>
      <c r="HI384" s="24">
        <f>SUMPRODUCT($B384:$GQ384,INDEX(PLAN_PRODUCCION!$B$4:$GQ$24,COLUMN()-COLUMN($GZ$1)+1,0))</f>
        <v>0</v>
      </c>
      <c r="HJ384" s="24">
        <f>SUMPRODUCT($B384:$GQ384,INDEX(PLAN_PRODUCCION!$B$4:$GQ$24,COLUMN()-COLUMN($GZ$1)+1,0))</f>
        <v>0</v>
      </c>
      <c r="HK384" s="24">
        <f>SUMPRODUCT($B384:$GQ384,INDEX(PLAN_PRODUCCION!$B$4:$GQ$24,COLUMN()-COLUMN($GZ$1)+1,0))</f>
        <v>0</v>
      </c>
      <c r="HL384" s="24">
        <f>SUMPRODUCT($B384:$GQ384,INDEX(PLAN_PRODUCCION!$B$4:$GQ$24,COLUMN()-COLUMN($GZ$1)+1,0))</f>
        <v>0</v>
      </c>
      <c r="HM384" s="24">
        <f>SUMPRODUCT($B384:$GQ384,INDEX(PLAN_PRODUCCION!$B$4:$GQ$24,COLUMN()-COLUMN($GZ$1)+1,0))</f>
        <v>0</v>
      </c>
      <c r="HN384" s="24">
        <f>SUMPRODUCT($B384:$GQ384,INDEX(PLAN_PRODUCCION!$B$4:$GQ$24,COLUMN()-COLUMN($GZ$1)+1,0))</f>
        <v>0</v>
      </c>
      <c r="HO384" s="24">
        <f>SUMPRODUCT($B384:$GQ384,INDEX(PLAN_PRODUCCION!$B$4:$GQ$24,COLUMN()-COLUMN($GZ$1)+1,0))</f>
        <v>0</v>
      </c>
      <c r="HP384" s="24">
        <f>SUMPRODUCT($B384:$GQ384,INDEX(PLAN_PRODUCCION!$B$4:$GQ$24,COLUMN()-COLUMN($GZ$1)+1,0))</f>
        <v>0</v>
      </c>
      <c r="HQ384" s="24">
        <f>SUMPRODUCT($B384:$GQ384,INDEX(PLAN_PRODUCCION!$B$4:$GQ$24,COLUMN()-COLUMN($GZ$1)+1,0))</f>
        <v>0</v>
      </c>
      <c r="HR384" s="24">
        <f>SUMPRODUCT($B384:$GQ384,INDEX(PLAN_PRODUCCION!$B$4:$GQ$24,COLUMN()-COLUMN($GZ$1)+1,0))</f>
        <v>0</v>
      </c>
      <c r="HS384" s="24">
        <f>SUMPRODUCT($B384:$GQ384,INDEX(PLAN_PRODUCCION!$B$4:$GQ$24,COLUMN()-COLUMN($GZ$1)+1,0))</f>
        <v>0</v>
      </c>
      <c r="HT384" s="24">
        <f>SUMPRODUCT($B384:$GQ384,INDEX(PLAN_PRODUCCION!$B$4:$GQ$24,COLUMN()-COLUMN($GZ$1)+1,0))</f>
        <v>0</v>
      </c>
      <c r="HU384" s="22"/>
      <c r="HV384" s="25"/>
      <c r="HW384" t="str">
        <f>DIM_BILL[[#This Row],[Tipo]]</f>
        <v>MATERIAL DE EMPAQUE</v>
      </c>
    </row>
    <row r="385" spans="1:231" x14ac:dyDescent="0.3">
      <c r="A385" s="18" t="s">
        <v>1367</v>
      </c>
      <c r="EJ385">
        <v>1.733888888888889E-2</v>
      </c>
      <c r="GR385" s="18" t="s">
        <v>1368</v>
      </c>
      <c r="GS385" s="18">
        <v>6</v>
      </c>
      <c r="GT385" s="18" t="s">
        <v>1818</v>
      </c>
      <c r="GU385" s="18" t="s">
        <v>1800</v>
      </c>
      <c r="GV385" s="18">
        <f>SUMIF(FACT_A1[cve_prod],DIM_BILL[[#This Row],[CODIGO]],FACT_A1[Existencia])</f>
        <v>0</v>
      </c>
      <c r="GW385" s="18">
        <f>SUMIF(FACT_A2[cve_prod],DIM_BILL[[#This Row],[CODIGO]],FACT_A2[Existencia])</f>
        <v>275.91000000000003</v>
      </c>
      <c r="GX385" s="18"/>
      <c r="GY385" s="16" t="s">
        <v>2222</v>
      </c>
      <c r="GZ385" s="26">
        <f t="shared" ref="GZ385" si="2775">GV385+GW385+GX385+GZ383-GZ384</f>
        <v>275.91000000000003</v>
      </c>
      <c r="HA385" s="26">
        <f t="shared" ref="HA385" si="2776">GZ385+HA383-HA384</f>
        <v>275.91000000000003</v>
      </c>
      <c r="HB385" s="26">
        <f t="shared" ref="HB385" si="2777">HA385+HB383-HB384</f>
        <v>275.91000000000003</v>
      </c>
      <c r="HC385" s="26">
        <f t="shared" ref="HC385" si="2778">HB385+HC383-HC384</f>
        <v>275.91000000000003</v>
      </c>
      <c r="HD385" s="26">
        <f t="shared" ref="HD385" si="2779">HC385+HD383-HD384</f>
        <v>275.91000000000003</v>
      </c>
      <c r="HE385" s="26">
        <f t="shared" ref="HE385" si="2780">HD385+HE383-HE384</f>
        <v>275.91000000000003</v>
      </c>
      <c r="HF385" s="26">
        <f t="shared" ref="HF385" si="2781">HE385+HF383-HF384</f>
        <v>275.91000000000003</v>
      </c>
      <c r="HG385" s="26">
        <f t="shared" ref="HG385" si="2782">HF385+HG383-HG384</f>
        <v>275.91000000000003</v>
      </c>
      <c r="HH385" s="26">
        <f t="shared" ref="HH385" si="2783">HG385+HH383-HH384</f>
        <v>275.91000000000003</v>
      </c>
      <c r="HI385" s="26">
        <f t="shared" ref="HI385" si="2784">HH385+HI383-HI384</f>
        <v>275.91000000000003</v>
      </c>
      <c r="HJ385" s="26">
        <f t="shared" ref="HJ385" si="2785">HI385+HJ383-HJ384</f>
        <v>275.91000000000003</v>
      </c>
      <c r="HK385" s="26">
        <f t="shared" ref="HK385" si="2786">HJ385+HK383-HK384</f>
        <v>275.91000000000003</v>
      </c>
      <c r="HL385" s="26">
        <f t="shared" ref="HL385" si="2787">HK385+HL383-HL384</f>
        <v>275.91000000000003</v>
      </c>
      <c r="HM385" s="26">
        <f t="shared" ref="HM385" si="2788">HL385+HM383-HM384</f>
        <v>275.91000000000003</v>
      </c>
      <c r="HN385" s="26">
        <f t="shared" ref="HN385" si="2789">HM385+HN383-HN384</f>
        <v>275.91000000000003</v>
      </c>
      <c r="HO385" s="26">
        <f t="shared" ref="HO385" si="2790">HN385+HO383-HO384</f>
        <v>275.91000000000003</v>
      </c>
      <c r="HP385" s="26">
        <f t="shared" ref="HP385" si="2791">HO385+HP383-HP384</f>
        <v>275.91000000000003</v>
      </c>
      <c r="HQ385" s="26">
        <f t="shared" ref="HQ385" si="2792">HP385+HQ383-HQ384</f>
        <v>275.91000000000003</v>
      </c>
      <c r="HR385" s="26">
        <f t="shared" ref="HR385" si="2793">HQ385+HR383-HR384</f>
        <v>275.91000000000003</v>
      </c>
      <c r="HS385" s="26">
        <f t="shared" ref="HS385" si="2794">HR385+HS383-HS384</f>
        <v>275.91000000000003</v>
      </c>
      <c r="HT385" s="26">
        <f t="shared" ref="HT385" si="2795">HS385+HT383-HT384</f>
        <v>275.91000000000003</v>
      </c>
      <c r="HU385" s="22">
        <f t="shared" ref="HU385" si="2796">COUNTIF(GZ385:HT385,"&lt;0")</f>
        <v>0</v>
      </c>
      <c r="HV385" s="25"/>
      <c r="HW385" t="str">
        <f>DIM_BILL[[#This Row],[Tipo]]</f>
        <v>MATERIAL DE EMPAQUE</v>
      </c>
    </row>
    <row r="386" spans="1:231" x14ac:dyDescent="0.3">
      <c r="A386" s="17" t="s">
        <v>45</v>
      </c>
      <c r="D386">
        <v>1.03</v>
      </c>
      <c r="GR386" s="17" t="s">
        <v>46</v>
      </c>
      <c r="GS386" s="17">
        <v>4</v>
      </c>
      <c r="GT386" s="17" t="s">
        <v>1805</v>
      </c>
      <c r="GU386" s="17" t="s">
        <v>1800</v>
      </c>
      <c r="GV386" s="17">
        <f>SUMIF(FACT_A1[cve_prod],DIM_BILL[[#This Row],[CODIGO]],FACT_A1[Existencia])</f>
        <v>0</v>
      </c>
      <c r="GW386" s="18">
        <f>SUMIF(FACT_A2[cve_prod],DIM_BILL[[#This Row],[CODIGO]],FACT_A2[Existencia])</f>
        <v>20160</v>
      </c>
      <c r="GX386" s="17"/>
      <c r="GY386" s="16" t="s">
        <v>2220</v>
      </c>
      <c r="GZ386" s="15">
        <f>SUMIFS(POs[saldo],POs[cve_prod],DIM_BILL[[#This Row],[CODIGO]],POs[status],$GY386,POs[f_ent],GZ$1)</f>
        <v>0</v>
      </c>
      <c r="HA386" s="15">
        <f>SUMIFS(POs[saldo],POs[cve_prod],DIM_BILL[[#This Row],[CODIGO]],POs[status],$GY386,POs[f_ent],HA$1)</f>
        <v>0</v>
      </c>
      <c r="HB386" s="15">
        <f>SUMIFS(POs[saldo],POs[cve_prod],DIM_BILL[[#This Row],[CODIGO]],POs[status],$GY386,POs[f_ent],HB$1)</f>
        <v>0</v>
      </c>
      <c r="HC386" s="15">
        <f>SUMIFS(POs[saldo],POs[cve_prod],DIM_BILL[[#This Row],[CODIGO]],POs[status],$GY386,POs[f_ent],HC$1)</f>
        <v>0</v>
      </c>
      <c r="HD386" s="15">
        <f>SUMIFS(POs[saldo],POs[cve_prod],DIM_BILL[[#This Row],[CODIGO]],POs[status],$GY386,POs[f_ent],HD$1)</f>
        <v>0</v>
      </c>
      <c r="HE386" s="15">
        <f>SUMIFS(POs[saldo],POs[cve_prod],DIM_BILL[[#This Row],[CODIGO]],POs[status],$GY386,POs[f_ent],HE$1)</f>
        <v>0</v>
      </c>
      <c r="HF386" s="15">
        <f>SUMIFS(POs[saldo],POs[cve_prod],DIM_BILL[[#This Row],[CODIGO]],POs[status],$GY386,POs[Semana],WEEKNUM(HF$1))</f>
        <v>0</v>
      </c>
      <c r="HG386" s="15">
        <f>SUMIFS(POs[saldo],POs[cve_prod],DIM_BILL[[#This Row],[CODIGO]],POs[status],$GY386,POs[Semana],WEEKNUM(HG$1))</f>
        <v>0</v>
      </c>
      <c r="HH386" s="15">
        <f>SUMIFS(POs[saldo],POs[cve_prod],DIM_BILL[[#This Row],[CODIGO]],POs[status],$GY386,POs[Semana],WEEKNUM(HH$1))</f>
        <v>0</v>
      </c>
      <c r="HI386" s="15">
        <f>SUMIFS(POs[saldo],POs[cve_prod],DIM_BILL[[#This Row],[CODIGO]],POs[status],$GY386,POs[Semana],WEEKNUM(HI$1))</f>
        <v>0</v>
      </c>
      <c r="HJ386" s="15">
        <f>SUMIFS(POs[saldo],POs[cve_prod],DIM_BILL[[#This Row],[CODIGO]],POs[status],$GY386,POs[Semana],WEEKNUM(HJ$1))</f>
        <v>0</v>
      </c>
      <c r="HK386" s="15">
        <f>SUMIFS(POs[saldo],POs[cve_prod],DIM_BILL[[#This Row],[CODIGO]],POs[status],$GY386,POs[Semana],WEEKNUM(HK$1))</f>
        <v>0</v>
      </c>
      <c r="HL386" s="15">
        <f>SUMIFS(POs[saldo],POs[cve_prod],DIM_BILL[[#This Row],[CODIGO]],POs[status],$GY386,POs[Semana],WEEKNUM(HL$1))</f>
        <v>0</v>
      </c>
      <c r="HM386" s="15">
        <f>SUMIFS(POs[saldo],POs[cve_prod],DIM_BILL[[#This Row],[CODIGO]],POs[status],$GY386,POs[Semana],WEEKNUM(HM$1))</f>
        <v>0</v>
      </c>
      <c r="HN386" s="15">
        <f>SUMIFS(POs[saldo],POs[cve_prod],DIM_BILL[[#This Row],[CODIGO]],POs[status],$GY386,POs[Semana],WEEKNUM(HN$1))</f>
        <v>0</v>
      </c>
      <c r="HO386" s="15">
        <f>SUMIFS(POs[saldo],POs[cve_prod],DIM_BILL[[#This Row],[CODIGO]],POs[status],$GY386,POs[Semana],WEEKNUM(HO$1))</f>
        <v>0</v>
      </c>
      <c r="HP386" s="15">
        <f>SUMIFS(POs[saldo],POs[cve_prod],DIM_BILL[[#This Row],[CODIGO]],POs[status],$GY386,POs[Semana],WEEKNUM(HP$1))</f>
        <v>0</v>
      </c>
      <c r="HQ386" s="15">
        <f>SUMIFS(POs[saldo],POs[cve_prod],DIM_BILL[[#This Row],[CODIGO]],POs[status],$GY386,POs[Semana],WEEKNUM(HQ$1))</f>
        <v>0</v>
      </c>
      <c r="HR386" s="15">
        <f>SUMIFS(POs[saldo],POs[cve_prod],DIM_BILL[[#This Row],[CODIGO]],POs[status],$GY386,POs[Semana],WEEKNUM(HR$1))</f>
        <v>0</v>
      </c>
      <c r="HS386" s="15">
        <f>SUMIFS(POs[saldo],POs[cve_prod],DIM_BILL[[#This Row],[CODIGO]],POs[status],$GY386,POs[Semana],WEEKNUM(HS$1))</f>
        <v>0</v>
      </c>
      <c r="HT386" s="15">
        <f>SUMIFS(POs[saldo],POs[cve_prod],DIM_BILL[[#This Row],[CODIGO]],POs[status],$GY386,POs[Semana],WEEKNUM(HT$1))</f>
        <v>0</v>
      </c>
      <c r="HU386" s="22"/>
      <c r="HV386" s="25"/>
      <c r="HW386" t="str">
        <f>DIM_BILL[[#This Row],[Tipo]]</f>
        <v>MATERIAL DE EMPAQUE</v>
      </c>
    </row>
    <row r="387" spans="1:231" x14ac:dyDescent="0.3">
      <c r="A387" s="17" t="s">
        <v>45</v>
      </c>
      <c r="D387">
        <v>1.03</v>
      </c>
      <c r="GR387" s="17" t="s">
        <v>46</v>
      </c>
      <c r="GS387" s="17">
        <v>4</v>
      </c>
      <c r="GT387" s="17" t="s">
        <v>1805</v>
      </c>
      <c r="GU387" s="17" t="s">
        <v>1800</v>
      </c>
      <c r="GV387" s="17">
        <f>SUMIF(FACT_A1[cve_prod],DIM_BILL[[#This Row],[CODIGO]],FACT_A1[Existencia])</f>
        <v>0</v>
      </c>
      <c r="GW387" s="18">
        <f>SUMIF(FACT_A2[cve_prod],DIM_BILL[[#This Row],[CODIGO]],FACT_A2[Existencia])</f>
        <v>20160</v>
      </c>
      <c r="GX387" s="17"/>
      <c r="GY387" s="16" t="s">
        <v>2221</v>
      </c>
      <c r="GZ387" s="24">
        <f>SUMPRODUCT($B387:$GQ387,INDEX(PLAN_PRODUCCION!$B$4:$GQ$24,COLUMN()-COLUMN($GZ$1)+1,0))</f>
        <v>10300</v>
      </c>
      <c r="HA387" s="24">
        <f>SUMPRODUCT($B387:$GQ387,INDEX(PLAN_PRODUCCION!$B$4:$GQ$24,COLUMN()-COLUMN($GZ$1)+1,0))</f>
        <v>0</v>
      </c>
      <c r="HB387" s="24">
        <f>SUMPRODUCT($B387:$GQ387,INDEX(PLAN_PRODUCCION!$B$4:$GQ$24,COLUMN()-COLUMN($GZ$1)+1,0))</f>
        <v>0</v>
      </c>
      <c r="HC387" s="24">
        <f>SUMPRODUCT($B387:$GQ387,INDEX(PLAN_PRODUCCION!$B$4:$GQ$24,COLUMN()-COLUMN($GZ$1)+1,0))</f>
        <v>0</v>
      </c>
      <c r="HD387" s="24">
        <f>SUMPRODUCT($B387:$GQ387,INDEX(PLAN_PRODUCCION!$B$4:$GQ$24,COLUMN()-COLUMN($GZ$1)+1,0))</f>
        <v>0</v>
      </c>
      <c r="HE387" s="24">
        <f>SUMPRODUCT($B387:$GQ387,INDEX(PLAN_PRODUCCION!$B$4:$GQ$24,COLUMN()-COLUMN($GZ$1)+1,0))</f>
        <v>0</v>
      </c>
      <c r="HF387" s="24">
        <f>SUMPRODUCT($B387:$GQ387,INDEX(PLAN_PRODUCCION!$B$4:$GQ$24,COLUMN()-COLUMN($GZ$1)+1,0))</f>
        <v>0</v>
      </c>
      <c r="HG387" s="24">
        <f>SUMPRODUCT($B387:$GQ387,INDEX(PLAN_PRODUCCION!$B$4:$GQ$24,COLUMN()-COLUMN($GZ$1)+1,0))</f>
        <v>0</v>
      </c>
      <c r="HH387" s="24">
        <f>SUMPRODUCT($B387:$GQ387,INDEX(PLAN_PRODUCCION!$B$4:$GQ$24,COLUMN()-COLUMN($GZ$1)+1,0))</f>
        <v>0</v>
      </c>
      <c r="HI387" s="24">
        <f>SUMPRODUCT($B387:$GQ387,INDEX(PLAN_PRODUCCION!$B$4:$GQ$24,COLUMN()-COLUMN($GZ$1)+1,0))</f>
        <v>0</v>
      </c>
      <c r="HJ387" s="24">
        <f>SUMPRODUCT($B387:$GQ387,INDEX(PLAN_PRODUCCION!$B$4:$GQ$24,COLUMN()-COLUMN($GZ$1)+1,0))</f>
        <v>0</v>
      </c>
      <c r="HK387" s="24">
        <f>SUMPRODUCT($B387:$GQ387,INDEX(PLAN_PRODUCCION!$B$4:$GQ$24,COLUMN()-COLUMN($GZ$1)+1,0))</f>
        <v>0</v>
      </c>
      <c r="HL387" s="24">
        <f>SUMPRODUCT($B387:$GQ387,INDEX(PLAN_PRODUCCION!$B$4:$GQ$24,COLUMN()-COLUMN($GZ$1)+1,0))</f>
        <v>0</v>
      </c>
      <c r="HM387" s="24">
        <f>SUMPRODUCT($B387:$GQ387,INDEX(PLAN_PRODUCCION!$B$4:$GQ$24,COLUMN()-COLUMN($GZ$1)+1,0))</f>
        <v>0</v>
      </c>
      <c r="HN387" s="24">
        <f>SUMPRODUCT($B387:$GQ387,INDEX(PLAN_PRODUCCION!$B$4:$GQ$24,COLUMN()-COLUMN($GZ$1)+1,0))</f>
        <v>0</v>
      </c>
      <c r="HO387" s="24">
        <f>SUMPRODUCT($B387:$GQ387,INDEX(PLAN_PRODUCCION!$B$4:$GQ$24,COLUMN()-COLUMN($GZ$1)+1,0))</f>
        <v>0</v>
      </c>
      <c r="HP387" s="24">
        <f>SUMPRODUCT($B387:$GQ387,INDEX(PLAN_PRODUCCION!$B$4:$GQ$24,COLUMN()-COLUMN($GZ$1)+1,0))</f>
        <v>0</v>
      </c>
      <c r="HQ387" s="24">
        <f>SUMPRODUCT($B387:$GQ387,INDEX(PLAN_PRODUCCION!$B$4:$GQ$24,COLUMN()-COLUMN($GZ$1)+1,0))</f>
        <v>0</v>
      </c>
      <c r="HR387" s="24">
        <f>SUMPRODUCT($B387:$GQ387,INDEX(PLAN_PRODUCCION!$B$4:$GQ$24,COLUMN()-COLUMN($GZ$1)+1,0))</f>
        <v>0</v>
      </c>
      <c r="HS387" s="24">
        <f>SUMPRODUCT($B387:$GQ387,INDEX(PLAN_PRODUCCION!$B$4:$GQ$24,COLUMN()-COLUMN($GZ$1)+1,0))</f>
        <v>0</v>
      </c>
      <c r="HT387" s="24">
        <f>SUMPRODUCT($B387:$GQ387,INDEX(PLAN_PRODUCCION!$B$4:$GQ$24,COLUMN()-COLUMN($GZ$1)+1,0))</f>
        <v>0</v>
      </c>
      <c r="HU387" s="22"/>
      <c r="HV387" s="25"/>
      <c r="HW387" t="str">
        <f>DIM_BILL[[#This Row],[Tipo]]</f>
        <v>MATERIAL DE EMPAQUE</v>
      </c>
    </row>
    <row r="388" spans="1:231" x14ac:dyDescent="0.3">
      <c r="A388" s="18" t="s">
        <v>45</v>
      </c>
      <c r="D388">
        <v>1.03</v>
      </c>
      <c r="GR388" s="18" t="s">
        <v>46</v>
      </c>
      <c r="GS388" s="18">
        <v>4</v>
      </c>
      <c r="GT388" s="18" t="s">
        <v>1805</v>
      </c>
      <c r="GU388" s="18" t="s">
        <v>1800</v>
      </c>
      <c r="GV388" s="18">
        <f>SUMIF(FACT_A1[cve_prod],DIM_BILL[[#This Row],[CODIGO]],FACT_A1[Existencia])</f>
        <v>0</v>
      </c>
      <c r="GW388" s="18">
        <f>SUMIF(FACT_A2[cve_prod],DIM_BILL[[#This Row],[CODIGO]],FACT_A2[Existencia])</f>
        <v>20160</v>
      </c>
      <c r="GX388" s="18"/>
      <c r="GY388" s="16" t="s">
        <v>2222</v>
      </c>
      <c r="GZ388" s="26">
        <f t="shared" ref="GZ388" si="2797">GV388+GW388+GX388+GZ386-GZ387</f>
        <v>9860</v>
      </c>
      <c r="HA388" s="26">
        <f t="shared" ref="HA388" si="2798">GZ388+HA386-HA387</f>
        <v>9860</v>
      </c>
      <c r="HB388" s="26">
        <f t="shared" ref="HB388" si="2799">HA388+HB386-HB387</f>
        <v>9860</v>
      </c>
      <c r="HC388" s="26">
        <f t="shared" ref="HC388" si="2800">HB388+HC386-HC387</f>
        <v>9860</v>
      </c>
      <c r="HD388" s="26">
        <f t="shared" ref="HD388" si="2801">HC388+HD386-HD387</f>
        <v>9860</v>
      </c>
      <c r="HE388" s="26">
        <f t="shared" ref="HE388" si="2802">HD388+HE386-HE387</f>
        <v>9860</v>
      </c>
      <c r="HF388" s="26">
        <f t="shared" ref="HF388" si="2803">HE388+HF386-HF387</f>
        <v>9860</v>
      </c>
      <c r="HG388" s="26">
        <f t="shared" ref="HG388" si="2804">HF388+HG386-HG387</f>
        <v>9860</v>
      </c>
      <c r="HH388" s="26">
        <f t="shared" ref="HH388" si="2805">HG388+HH386-HH387</f>
        <v>9860</v>
      </c>
      <c r="HI388" s="26">
        <f t="shared" ref="HI388" si="2806">HH388+HI386-HI387</f>
        <v>9860</v>
      </c>
      <c r="HJ388" s="26">
        <f t="shared" ref="HJ388" si="2807">HI388+HJ386-HJ387</f>
        <v>9860</v>
      </c>
      <c r="HK388" s="26">
        <f t="shared" ref="HK388" si="2808">HJ388+HK386-HK387</f>
        <v>9860</v>
      </c>
      <c r="HL388" s="26">
        <f t="shared" ref="HL388" si="2809">HK388+HL386-HL387</f>
        <v>9860</v>
      </c>
      <c r="HM388" s="26">
        <f t="shared" ref="HM388" si="2810">HL388+HM386-HM387</f>
        <v>9860</v>
      </c>
      <c r="HN388" s="26">
        <f t="shared" ref="HN388" si="2811">HM388+HN386-HN387</f>
        <v>9860</v>
      </c>
      <c r="HO388" s="26">
        <f t="shared" ref="HO388" si="2812">HN388+HO386-HO387</f>
        <v>9860</v>
      </c>
      <c r="HP388" s="26">
        <f t="shared" ref="HP388" si="2813">HO388+HP386-HP387</f>
        <v>9860</v>
      </c>
      <c r="HQ388" s="26">
        <f t="shared" ref="HQ388" si="2814">HP388+HQ386-HQ387</f>
        <v>9860</v>
      </c>
      <c r="HR388" s="26">
        <f t="shared" ref="HR388" si="2815">HQ388+HR386-HR387</f>
        <v>9860</v>
      </c>
      <c r="HS388" s="26">
        <f t="shared" ref="HS388" si="2816">HR388+HS386-HS387</f>
        <v>9860</v>
      </c>
      <c r="HT388" s="26">
        <f t="shared" ref="HT388" si="2817">HS388+HT386-HT387</f>
        <v>9860</v>
      </c>
      <c r="HU388" s="22">
        <f t="shared" ref="HU388" si="2818">COUNTIF(GZ388:HT388,"&lt;0")</f>
        <v>0</v>
      </c>
      <c r="HV388" s="25"/>
      <c r="HW388" t="str">
        <f>DIM_BILL[[#This Row],[Tipo]]</f>
        <v>MATERIAL DE EMPAQUE</v>
      </c>
    </row>
    <row r="389" spans="1:231" x14ac:dyDescent="0.3">
      <c r="A389" s="17" t="s">
        <v>1397</v>
      </c>
      <c r="EO389">
        <v>1.7850000000000001E-2</v>
      </c>
      <c r="GR389" s="17" t="s">
        <v>1398</v>
      </c>
      <c r="GS389" s="17">
        <v>2</v>
      </c>
      <c r="GT389" s="17" t="s">
        <v>1791</v>
      </c>
      <c r="GU389" s="17" t="s">
        <v>1791</v>
      </c>
      <c r="GV389" s="17">
        <f>SUMIF(FACT_A1[cve_prod],DIM_BILL[[#This Row],[CODIGO]],FACT_A1[Existencia])</f>
        <v>267.05</v>
      </c>
      <c r="GW389" s="18">
        <f>SUMIF(FACT_A2[cve_prod],DIM_BILL[[#This Row],[CODIGO]],FACT_A2[Existencia])</f>
        <v>0</v>
      </c>
      <c r="GX389" s="17"/>
      <c r="GY389" s="16" t="s">
        <v>2220</v>
      </c>
      <c r="GZ389" s="15">
        <f>SUMIFS(POs[saldo],POs[cve_prod],DIM_BILL[[#This Row],[CODIGO]],POs[status],$GY389,POs[f_ent],GZ$1)</f>
        <v>0</v>
      </c>
      <c r="HA389" s="15">
        <f>SUMIFS(POs[saldo],POs[cve_prod],DIM_BILL[[#This Row],[CODIGO]],POs[status],$GY389,POs[f_ent],HA$1)</f>
        <v>0</v>
      </c>
      <c r="HB389" s="15">
        <f>SUMIFS(POs[saldo],POs[cve_prod],DIM_BILL[[#This Row],[CODIGO]],POs[status],$GY389,POs[f_ent],HB$1)</f>
        <v>0</v>
      </c>
      <c r="HC389" s="15">
        <f>SUMIFS(POs[saldo],POs[cve_prod],DIM_BILL[[#This Row],[CODIGO]],POs[status],$GY389,POs[f_ent],HC$1)</f>
        <v>0</v>
      </c>
      <c r="HD389" s="15">
        <f>SUMIFS(POs[saldo],POs[cve_prod],DIM_BILL[[#This Row],[CODIGO]],POs[status],$GY389,POs[f_ent],HD$1)</f>
        <v>0</v>
      </c>
      <c r="HE389" s="15">
        <f>SUMIFS(POs[saldo],POs[cve_prod],DIM_BILL[[#This Row],[CODIGO]],POs[status],$GY389,POs[f_ent],HE$1)</f>
        <v>0</v>
      </c>
      <c r="HF389" s="15">
        <f>SUMIFS(POs[saldo],POs[cve_prod],DIM_BILL[[#This Row],[CODIGO]],POs[status],$GY389,POs[Semana],WEEKNUM(HF$1))</f>
        <v>0</v>
      </c>
      <c r="HG389" s="15">
        <f>SUMIFS(POs[saldo],POs[cve_prod],DIM_BILL[[#This Row],[CODIGO]],POs[status],$GY389,POs[Semana],WEEKNUM(HG$1))</f>
        <v>0</v>
      </c>
      <c r="HH389" s="15">
        <f>SUMIFS(POs[saldo],POs[cve_prod],DIM_BILL[[#This Row],[CODIGO]],POs[status],$GY389,POs[Semana],WEEKNUM(HH$1))</f>
        <v>0</v>
      </c>
      <c r="HI389" s="15">
        <f>SUMIFS(POs[saldo],POs[cve_prod],DIM_BILL[[#This Row],[CODIGO]],POs[status],$GY389,POs[Semana],WEEKNUM(HI$1))</f>
        <v>0</v>
      </c>
      <c r="HJ389" s="15">
        <f>SUMIFS(POs[saldo],POs[cve_prod],DIM_BILL[[#This Row],[CODIGO]],POs[status],$GY389,POs[Semana],WEEKNUM(HJ$1))</f>
        <v>0</v>
      </c>
      <c r="HK389" s="15">
        <f>SUMIFS(POs[saldo],POs[cve_prod],DIM_BILL[[#This Row],[CODIGO]],POs[status],$GY389,POs[Semana],WEEKNUM(HK$1))</f>
        <v>0</v>
      </c>
      <c r="HL389" s="15">
        <f>SUMIFS(POs[saldo],POs[cve_prod],DIM_BILL[[#This Row],[CODIGO]],POs[status],$GY389,POs[Semana],WEEKNUM(HL$1))</f>
        <v>0</v>
      </c>
      <c r="HM389" s="15">
        <f>SUMIFS(POs[saldo],POs[cve_prod],DIM_BILL[[#This Row],[CODIGO]],POs[status],$GY389,POs[Semana],WEEKNUM(HM$1))</f>
        <v>0</v>
      </c>
      <c r="HN389" s="15">
        <f>SUMIFS(POs[saldo],POs[cve_prod],DIM_BILL[[#This Row],[CODIGO]],POs[status],$GY389,POs[Semana],WEEKNUM(HN$1))</f>
        <v>0</v>
      </c>
      <c r="HO389" s="15">
        <f>SUMIFS(POs[saldo],POs[cve_prod],DIM_BILL[[#This Row],[CODIGO]],POs[status],$GY389,POs[Semana],WEEKNUM(HO$1))</f>
        <v>0</v>
      </c>
      <c r="HP389" s="15">
        <f>SUMIFS(POs[saldo],POs[cve_prod],DIM_BILL[[#This Row],[CODIGO]],POs[status],$GY389,POs[Semana],WEEKNUM(HP$1))</f>
        <v>0</v>
      </c>
      <c r="HQ389" s="15">
        <f>SUMIFS(POs[saldo],POs[cve_prod],DIM_BILL[[#This Row],[CODIGO]],POs[status],$GY389,POs[Semana],WEEKNUM(HQ$1))</f>
        <v>0</v>
      </c>
      <c r="HR389" s="15">
        <f>SUMIFS(POs[saldo],POs[cve_prod],DIM_BILL[[#This Row],[CODIGO]],POs[status],$GY389,POs[Semana],WEEKNUM(HR$1))</f>
        <v>0</v>
      </c>
      <c r="HS389" s="15">
        <f>SUMIFS(POs[saldo],POs[cve_prod],DIM_BILL[[#This Row],[CODIGO]],POs[status],$GY389,POs[Semana],WEEKNUM(HS$1))</f>
        <v>0</v>
      </c>
      <c r="HT389" s="15">
        <f>SUMIFS(POs[saldo],POs[cve_prod],DIM_BILL[[#This Row],[CODIGO]],POs[status],$GY389,POs[Semana],WEEKNUM(HT$1))</f>
        <v>0</v>
      </c>
      <c r="HU389" s="22"/>
      <c r="HV389" s="25"/>
      <c r="HW389" t="str">
        <f>DIM_BILL[[#This Row],[Tipo]]</f>
        <v/>
      </c>
    </row>
    <row r="390" spans="1:231" x14ac:dyDescent="0.3">
      <c r="A390" s="17" t="s">
        <v>1397</v>
      </c>
      <c r="EO390">
        <v>1.7850000000000001E-2</v>
      </c>
      <c r="GR390" s="17" t="s">
        <v>1398</v>
      </c>
      <c r="GS390" s="17">
        <v>2</v>
      </c>
      <c r="GT390" s="17" t="s">
        <v>1791</v>
      </c>
      <c r="GU390" s="17" t="s">
        <v>1791</v>
      </c>
      <c r="GV390" s="17">
        <f>SUMIF(FACT_A1[cve_prod],DIM_BILL[[#This Row],[CODIGO]],FACT_A1[Existencia])</f>
        <v>267.05</v>
      </c>
      <c r="GW390" s="18">
        <f>SUMIF(FACT_A2[cve_prod],DIM_BILL[[#This Row],[CODIGO]],FACT_A2[Existencia])</f>
        <v>0</v>
      </c>
      <c r="GX390" s="17"/>
      <c r="GY390" s="16" t="s">
        <v>2221</v>
      </c>
      <c r="GZ390" s="24">
        <f>SUMPRODUCT($B390:$GQ390,INDEX(PLAN_PRODUCCION!$B$4:$GQ$24,COLUMN()-COLUMN($GZ$1)+1,0))</f>
        <v>71.400000000000006</v>
      </c>
      <c r="HA390" s="24">
        <f>SUMPRODUCT($B390:$GQ390,INDEX(PLAN_PRODUCCION!$B$4:$GQ$24,COLUMN()-COLUMN($GZ$1)+1,0))</f>
        <v>0</v>
      </c>
      <c r="HB390" s="24">
        <f>SUMPRODUCT($B390:$GQ390,INDEX(PLAN_PRODUCCION!$B$4:$GQ$24,COLUMN()-COLUMN($GZ$1)+1,0))</f>
        <v>0</v>
      </c>
      <c r="HC390" s="24">
        <f>SUMPRODUCT($B390:$GQ390,INDEX(PLAN_PRODUCCION!$B$4:$GQ$24,COLUMN()-COLUMN($GZ$1)+1,0))</f>
        <v>0</v>
      </c>
      <c r="HD390" s="24">
        <f>SUMPRODUCT($B390:$GQ390,INDEX(PLAN_PRODUCCION!$B$4:$GQ$24,COLUMN()-COLUMN($GZ$1)+1,0))</f>
        <v>0</v>
      </c>
      <c r="HE390" s="24">
        <f>SUMPRODUCT($B390:$GQ390,INDEX(PLAN_PRODUCCION!$B$4:$GQ$24,COLUMN()-COLUMN($GZ$1)+1,0))</f>
        <v>0</v>
      </c>
      <c r="HF390" s="24">
        <f>SUMPRODUCT($B390:$GQ390,INDEX(PLAN_PRODUCCION!$B$4:$GQ$24,COLUMN()-COLUMN($GZ$1)+1,0))</f>
        <v>0</v>
      </c>
      <c r="HG390" s="24">
        <f>SUMPRODUCT($B390:$GQ390,INDEX(PLAN_PRODUCCION!$B$4:$GQ$24,COLUMN()-COLUMN($GZ$1)+1,0))</f>
        <v>0</v>
      </c>
      <c r="HH390" s="24">
        <f>SUMPRODUCT($B390:$GQ390,INDEX(PLAN_PRODUCCION!$B$4:$GQ$24,COLUMN()-COLUMN($GZ$1)+1,0))</f>
        <v>0</v>
      </c>
      <c r="HI390" s="24">
        <f>SUMPRODUCT($B390:$GQ390,INDEX(PLAN_PRODUCCION!$B$4:$GQ$24,COLUMN()-COLUMN($GZ$1)+1,0))</f>
        <v>0</v>
      </c>
      <c r="HJ390" s="24">
        <f>SUMPRODUCT($B390:$GQ390,INDEX(PLAN_PRODUCCION!$B$4:$GQ$24,COLUMN()-COLUMN($GZ$1)+1,0))</f>
        <v>0</v>
      </c>
      <c r="HK390" s="24">
        <f>SUMPRODUCT($B390:$GQ390,INDEX(PLAN_PRODUCCION!$B$4:$GQ$24,COLUMN()-COLUMN($GZ$1)+1,0))</f>
        <v>0</v>
      </c>
      <c r="HL390" s="24">
        <f>SUMPRODUCT($B390:$GQ390,INDEX(PLAN_PRODUCCION!$B$4:$GQ$24,COLUMN()-COLUMN($GZ$1)+1,0))</f>
        <v>0</v>
      </c>
      <c r="HM390" s="24">
        <f>SUMPRODUCT($B390:$GQ390,INDEX(PLAN_PRODUCCION!$B$4:$GQ$24,COLUMN()-COLUMN($GZ$1)+1,0))</f>
        <v>0</v>
      </c>
      <c r="HN390" s="24">
        <f>SUMPRODUCT($B390:$GQ390,INDEX(PLAN_PRODUCCION!$B$4:$GQ$24,COLUMN()-COLUMN($GZ$1)+1,0))</f>
        <v>0</v>
      </c>
      <c r="HO390" s="24">
        <f>SUMPRODUCT($B390:$GQ390,INDEX(PLAN_PRODUCCION!$B$4:$GQ$24,COLUMN()-COLUMN($GZ$1)+1,0))</f>
        <v>0</v>
      </c>
      <c r="HP390" s="24">
        <f>SUMPRODUCT($B390:$GQ390,INDEX(PLAN_PRODUCCION!$B$4:$GQ$24,COLUMN()-COLUMN($GZ$1)+1,0))</f>
        <v>0</v>
      </c>
      <c r="HQ390" s="24">
        <f>SUMPRODUCT($B390:$GQ390,INDEX(PLAN_PRODUCCION!$B$4:$GQ$24,COLUMN()-COLUMN($GZ$1)+1,0))</f>
        <v>0</v>
      </c>
      <c r="HR390" s="24">
        <f>SUMPRODUCT($B390:$GQ390,INDEX(PLAN_PRODUCCION!$B$4:$GQ$24,COLUMN()-COLUMN($GZ$1)+1,0))</f>
        <v>0</v>
      </c>
      <c r="HS390" s="24">
        <f>SUMPRODUCT($B390:$GQ390,INDEX(PLAN_PRODUCCION!$B$4:$GQ$24,COLUMN()-COLUMN($GZ$1)+1,0))</f>
        <v>0</v>
      </c>
      <c r="HT390" s="24">
        <f>SUMPRODUCT($B390:$GQ390,INDEX(PLAN_PRODUCCION!$B$4:$GQ$24,COLUMN()-COLUMN($GZ$1)+1,0))</f>
        <v>0</v>
      </c>
      <c r="HU390" s="22"/>
      <c r="HV390" s="25"/>
      <c r="HW390" t="str">
        <f>DIM_BILL[[#This Row],[Tipo]]</f>
        <v/>
      </c>
    </row>
    <row r="391" spans="1:231" x14ac:dyDescent="0.3">
      <c r="A391" s="18" t="s">
        <v>1397</v>
      </c>
      <c r="EO391">
        <v>1.7850000000000001E-2</v>
      </c>
      <c r="GR391" s="18" t="s">
        <v>1398</v>
      </c>
      <c r="GS391" s="18">
        <v>2</v>
      </c>
      <c r="GT391" s="18" t="s">
        <v>1791</v>
      </c>
      <c r="GU391" s="18" t="s">
        <v>1791</v>
      </c>
      <c r="GV391" s="18">
        <f>SUMIF(FACT_A1[cve_prod],DIM_BILL[[#This Row],[CODIGO]],FACT_A1[Existencia])</f>
        <v>267.05</v>
      </c>
      <c r="GW391" s="18">
        <f>SUMIF(FACT_A2[cve_prod],DIM_BILL[[#This Row],[CODIGO]],FACT_A2[Existencia])</f>
        <v>0</v>
      </c>
      <c r="GX391" s="18"/>
      <c r="GY391" s="16" t="s">
        <v>2222</v>
      </c>
      <c r="GZ391" s="26">
        <f t="shared" ref="GZ391" si="2819">GV391+GW391+GX391+GZ389-GZ390</f>
        <v>195.65</v>
      </c>
      <c r="HA391" s="26">
        <f t="shared" ref="HA391" si="2820">GZ391+HA389-HA390</f>
        <v>195.65</v>
      </c>
      <c r="HB391" s="26">
        <f t="shared" ref="HB391" si="2821">HA391+HB389-HB390</f>
        <v>195.65</v>
      </c>
      <c r="HC391" s="26">
        <f t="shared" ref="HC391" si="2822">HB391+HC389-HC390</f>
        <v>195.65</v>
      </c>
      <c r="HD391" s="26">
        <f t="shared" ref="HD391" si="2823">HC391+HD389-HD390</f>
        <v>195.65</v>
      </c>
      <c r="HE391" s="26">
        <f t="shared" ref="HE391" si="2824">HD391+HE389-HE390</f>
        <v>195.65</v>
      </c>
      <c r="HF391" s="26">
        <f t="shared" ref="HF391" si="2825">HE391+HF389-HF390</f>
        <v>195.65</v>
      </c>
      <c r="HG391" s="26">
        <f t="shared" ref="HG391" si="2826">HF391+HG389-HG390</f>
        <v>195.65</v>
      </c>
      <c r="HH391" s="26">
        <f t="shared" ref="HH391" si="2827">HG391+HH389-HH390</f>
        <v>195.65</v>
      </c>
      <c r="HI391" s="26">
        <f t="shared" ref="HI391" si="2828">HH391+HI389-HI390</f>
        <v>195.65</v>
      </c>
      <c r="HJ391" s="26">
        <f t="shared" ref="HJ391" si="2829">HI391+HJ389-HJ390</f>
        <v>195.65</v>
      </c>
      <c r="HK391" s="26">
        <f t="shared" ref="HK391" si="2830">HJ391+HK389-HK390</f>
        <v>195.65</v>
      </c>
      <c r="HL391" s="26">
        <f t="shared" ref="HL391" si="2831">HK391+HL389-HL390</f>
        <v>195.65</v>
      </c>
      <c r="HM391" s="26">
        <f t="shared" ref="HM391" si="2832">HL391+HM389-HM390</f>
        <v>195.65</v>
      </c>
      <c r="HN391" s="26">
        <f t="shared" ref="HN391" si="2833">HM391+HN389-HN390</f>
        <v>195.65</v>
      </c>
      <c r="HO391" s="26">
        <f t="shared" ref="HO391" si="2834">HN391+HO389-HO390</f>
        <v>195.65</v>
      </c>
      <c r="HP391" s="26">
        <f t="shared" ref="HP391" si="2835">HO391+HP389-HP390</f>
        <v>195.65</v>
      </c>
      <c r="HQ391" s="26">
        <f t="shared" ref="HQ391" si="2836">HP391+HQ389-HQ390</f>
        <v>195.65</v>
      </c>
      <c r="HR391" s="26">
        <f t="shared" ref="HR391" si="2837">HQ391+HR389-HR390</f>
        <v>195.65</v>
      </c>
      <c r="HS391" s="26">
        <f t="shared" ref="HS391" si="2838">HR391+HS389-HS390</f>
        <v>195.65</v>
      </c>
      <c r="HT391" s="26">
        <f t="shared" ref="HT391" si="2839">HS391+HT389-HT390</f>
        <v>195.65</v>
      </c>
      <c r="HU391" s="22">
        <f t="shared" ref="HU391" si="2840">COUNTIF(GZ391:HT391,"&lt;0")</f>
        <v>0</v>
      </c>
      <c r="HV391" s="25"/>
      <c r="HW391" t="str">
        <f>DIM_BILL[[#This Row],[Tipo]]</f>
        <v/>
      </c>
    </row>
    <row r="392" spans="1:231" x14ac:dyDescent="0.3">
      <c r="A392" s="17" t="s">
        <v>1405</v>
      </c>
      <c r="EP392">
        <v>1.7850000000000001E-2</v>
      </c>
      <c r="GR392" s="17" t="s">
        <v>1406</v>
      </c>
      <c r="GS392" s="17">
        <v>2</v>
      </c>
      <c r="GT392" s="17" t="s">
        <v>1791</v>
      </c>
      <c r="GU392" s="17" t="s">
        <v>1791</v>
      </c>
      <c r="GV392" s="17">
        <f>SUMIF(FACT_A1[cve_prod],DIM_BILL[[#This Row],[CODIGO]],FACT_A1[Existencia])</f>
        <v>269</v>
      </c>
      <c r="GW392" s="18">
        <f>SUMIF(FACT_A2[cve_prod],DIM_BILL[[#This Row],[CODIGO]],FACT_A2[Existencia])</f>
        <v>0</v>
      </c>
      <c r="GX392" s="17"/>
      <c r="GY392" s="16" t="s">
        <v>2220</v>
      </c>
      <c r="GZ392" s="15">
        <f>SUMIFS(POs[saldo],POs[cve_prod],DIM_BILL[[#This Row],[CODIGO]],POs[status],$GY392,POs[f_ent],GZ$1)</f>
        <v>0</v>
      </c>
      <c r="HA392" s="15">
        <f>SUMIFS(POs[saldo],POs[cve_prod],DIM_BILL[[#This Row],[CODIGO]],POs[status],$GY392,POs[f_ent],HA$1)</f>
        <v>0</v>
      </c>
      <c r="HB392" s="15">
        <f>SUMIFS(POs[saldo],POs[cve_prod],DIM_BILL[[#This Row],[CODIGO]],POs[status],$GY392,POs[f_ent],HB$1)</f>
        <v>0</v>
      </c>
      <c r="HC392" s="15">
        <f>SUMIFS(POs[saldo],POs[cve_prod],DIM_BILL[[#This Row],[CODIGO]],POs[status],$GY392,POs[f_ent],HC$1)</f>
        <v>0</v>
      </c>
      <c r="HD392" s="15">
        <f>SUMIFS(POs[saldo],POs[cve_prod],DIM_BILL[[#This Row],[CODIGO]],POs[status],$GY392,POs[f_ent],HD$1)</f>
        <v>0</v>
      </c>
      <c r="HE392" s="15">
        <f>SUMIFS(POs[saldo],POs[cve_prod],DIM_BILL[[#This Row],[CODIGO]],POs[status],$GY392,POs[f_ent],HE$1)</f>
        <v>0</v>
      </c>
      <c r="HF392" s="15">
        <f>SUMIFS(POs[saldo],POs[cve_prod],DIM_BILL[[#This Row],[CODIGO]],POs[status],$GY392,POs[Semana],WEEKNUM(HF$1))</f>
        <v>0</v>
      </c>
      <c r="HG392" s="15">
        <f>SUMIFS(POs[saldo],POs[cve_prod],DIM_BILL[[#This Row],[CODIGO]],POs[status],$GY392,POs[Semana],WEEKNUM(HG$1))</f>
        <v>0</v>
      </c>
      <c r="HH392" s="15">
        <f>SUMIFS(POs[saldo],POs[cve_prod],DIM_BILL[[#This Row],[CODIGO]],POs[status],$GY392,POs[Semana],WEEKNUM(HH$1))</f>
        <v>0</v>
      </c>
      <c r="HI392" s="15">
        <f>SUMIFS(POs[saldo],POs[cve_prod],DIM_BILL[[#This Row],[CODIGO]],POs[status],$GY392,POs[Semana],WEEKNUM(HI$1))</f>
        <v>0</v>
      </c>
      <c r="HJ392" s="15">
        <f>SUMIFS(POs[saldo],POs[cve_prod],DIM_BILL[[#This Row],[CODIGO]],POs[status],$GY392,POs[Semana],WEEKNUM(HJ$1))</f>
        <v>0</v>
      </c>
      <c r="HK392" s="15">
        <f>SUMIFS(POs[saldo],POs[cve_prod],DIM_BILL[[#This Row],[CODIGO]],POs[status],$GY392,POs[Semana],WEEKNUM(HK$1))</f>
        <v>0</v>
      </c>
      <c r="HL392" s="15">
        <f>SUMIFS(POs[saldo],POs[cve_prod],DIM_BILL[[#This Row],[CODIGO]],POs[status],$GY392,POs[Semana],WEEKNUM(HL$1))</f>
        <v>0</v>
      </c>
      <c r="HM392" s="15">
        <f>SUMIFS(POs[saldo],POs[cve_prod],DIM_BILL[[#This Row],[CODIGO]],POs[status],$GY392,POs[Semana],WEEKNUM(HM$1))</f>
        <v>0</v>
      </c>
      <c r="HN392" s="15">
        <f>SUMIFS(POs[saldo],POs[cve_prod],DIM_BILL[[#This Row],[CODIGO]],POs[status],$GY392,POs[Semana],WEEKNUM(HN$1))</f>
        <v>0</v>
      </c>
      <c r="HO392" s="15">
        <f>SUMIFS(POs[saldo],POs[cve_prod],DIM_BILL[[#This Row],[CODIGO]],POs[status],$GY392,POs[Semana],WEEKNUM(HO$1))</f>
        <v>0</v>
      </c>
      <c r="HP392" s="15">
        <f>SUMIFS(POs[saldo],POs[cve_prod],DIM_BILL[[#This Row],[CODIGO]],POs[status],$GY392,POs[Semana],WEEKNUM(HP$1))</f>
        <v>0</v>
      </c>
      <c r="HQ392" s="15">
        <f>SUMIFS(POs[saldo],POs[cve_prod],DIM_BILL[[#This Row],[CODIGO]],POs[status],$GY392,POs[Semana],WEEKNUM(HQ$1))</f>
        <v>0</v>
      </c>
      <c r="HR392" s="15">
        <f>SUMIFS(POs[saldo],POs[cve_prod],DIM_BILL[[#This Row],[CODIGO]],POs[status],$GY392,POs[Semana],WEEKNUM(HR$1))</f>
        <v>0</v>
      </c>
      <c r="HS392" s="15">
        <f>SUMIFS(POs[saldo],POs[cve_prod],DIM_BILL[[#This Row],[CODIGO]],POs[status],$GY392,POs[Semana],WEEKNUM(HS$1))</f>
        <v>0</v>
      </c>
      <c r="HT392" s="15">
        <f>SUMIFS(POs[saldo],POs[cve_prod],DIM_BILL[[#This Row],[CODIGO]],POs[status],$GY392,POs[Semana],WEEKNUM(HT$1))</f>
        <v>0</v>
      </c>
      <c r="HU392" s="22"/>
      <c r="HV392" s="25"/>
      <c r="HW392" t="str">
        <f>DIM_BILL[[#This Row],[Tipo]]</f>
        <v/>
      </c>
    </row>
    <row r="393" spans="1:231" x14ac:dyDescent="0.3">
      <c r="A393" s="17" t="s">
        <v>1405</v>
      </c>
      <c r="EP393">
        <v>1.7850000000000001E-2</v>
      </c>
      <c r="GR393" s="17" t="s">
        <v>1406</v>
      </c>
      <c r="GS393" s="17">
        <v>2</v>
      </c>
      <c r="GT393" s="17" t="s">
        <v>1791</v>
      </c>
      <c r="GU393" s="17" t="s">
        <v>1791</v>
      </c>
      <c r="GV393" s="17">
        <f>SUMIF(FACT_A1[cve_prod],DIM_BILL[[#This Row],[CODIGO]],FACT_A1[Existencia])</f>
        <v>269</v>
      </c>
      <c r="GW393" s="18">
        <f>SUMIF(FACT_A2[cve_prod],DIM_BILL[[#This Row],[CODIGO]],FACT_A2[Existencia])</f>
        <v>0</v>
      </c>
      <c r="GX393" s="17"/>
      <c r="GY393" s="16" t="s">
        <v>2221</v>
      </c>
      <c r="GZ393" s="24">
        <f>SUMPRODUCT($B393:$GQ393,INDEX(PLAN_PRODUCCION!$B$4:$GQ$24,COLUMN()-COLUMN($GZ$1)+1,0))</f>
        <v>71.400000000000006</v>
      </c>
      <c r="HA393" s="24">
        <f>SUMPRODUCT($B393:$GQ393,INDEX(PLAN_PRODUCCION!$B$4:$GQ$24,COLUMN()-COLUMN($GZ$1)+1,0))</f>
        <v>0</v>
      </c>
      <c r="HB393" s="24">
        <f>SUMPRODUCT($B393:$GQ393,INDEX(PLAN_PRODUCCION!$B$4:$GQ$24,COLUMN()-COLUMN($GZ$1)+1,0))</f>
        <v>0</v>
      </c>
      <c r="HC393" s="24">
        <f>SUMPRODUCT($B393:$GQ393,INDEX(PLAN_PRODUCCION!$B$4:$GQ$24,COLUMN()-COLUMN($GZ$1)+1,0))</f>
        <v>0</v>
      </c>
      <c r="HD393" s="24">
        <f>SUMPRODUCT($B393:$GQ393,INDEX(PLAN_PRODUCCION!$B$4:$GQ$24,COLUMN()-COLUMN($GZ$1)+1,0))</f>
        <v>0</v>
      </c>
      <c r="HE393" s="24">
        <f>SUMPRODUCT($B393:$GQ393,INDEX(PLAN_PRODUCCION!$B$4:$GQ$24,COLUMN()-COLUMN($GZ$1)+1,0))</f>
        <v>0</v>
      </c>
      <c r="HF393" s="24">
        <f>SUMPRODUCT($B393:$GQ393,INDEX(PLAN_PRODUCCION!$B$4:$GQ$24,COLUMN()-COLUMN($GZ$1)+1,0))</f>
        <v>0</v>
      </c>
      <c r="HG393" s="24">
        <f>SUMPRODUCT($B393:$GQ393,INDEX(PLAN_PRODUCCION!$B$4:$GQ$24,COLUMN()-COLUMN($GZ$1)+1,0))</f>
        <v>0</v>
      </c>
      <c r="HH393" s="24">
        <f>SUMPRODUCT($B393:$GQ393,INDEX(PLAN_PRODUCCION!$B$4:$GQ$24,COLUMN()-COLUMN($GZ$1)+1,0))</f>
        <v>0</v>
      </c>
      <c r="HI393" s="24">
        <f>SUMPRODUCT($B393:$GQ393,INDEX(PLAN_PRODUCCION!$B$4:$GQ$24,COLUMN()-COLUMN($GZ$1)+1,0))</f>
        <v>0</v>
      </c>
      <c r="HJ393" s="24">
        <f>SUMPRODUCT($B393:$GQ393,INDEX(PLAN_PRODUCCION!$B$4:$GQ$24,COLUMN()-COLUMN($GZ$1)+1,0))</f>
        <v>0</v>
      </c>
      <c r="HK393" s="24">
        <f>SUMPRODUCT($B393:$GQ393,INDEX(PLAN_PRODUCCION!$B$4:$GQ$24,COLUMN()-COLUMN($GZ$1)+1,0))</f>
        <v>0</v>
      </c>
      <c r="HL393" s="24">
        <f>SUMPRODUCT($B393:$GQ393,INDEX(PLAN_PRODUCCION!$B$4:$GQ$24,COLUMN()-COLUMN($GZ$1)+1,0))</f>
        <v>0</v>
      </c>
      <c r="HM393" s="24">
        <f>SUMPRODUCT($B393:$GQ393,INDEX(PLAN_PRODUCCION!$B$4:$GQ$24,COLUMN()-COLUMN($GZ$1)+1,0))</f>
        <v>0</v>
      </c>
      <c r="HN393" s="24">
        <f>SUMPRODUCT($B393:$GQ393,INDEX(PLAN_PRODUCCION!$B$4:$GQ$24,COLUMN()-COLUMN($GZ$1)+1,0))</f>
        <v>0</v>
      </c>
      <c r="HO393" s="24">
        <f>SUMPRODUCT($B393:$GQ393,INDEX(PLAN_PRODUCCION!$B$4:$GQ$24,COLUMN()-COLUMN($GZ$1)+1,0))</f>
        <v>0</v>
      </c>
      <c r="HP393" s="24">
        <f>SUMPRODUCT($B393:$GQ393,INDEX(PLAN_PRODUCCION!$B$4:$GQ$24,COLUMN()-COLUMN($GZ$1)+1,0))</f>
        <v>0</v>
      </c>
      <c r="HQ393" s="24">
        <f>SUMPRODUCT($B393:$GQ393,INDEX(PLAN_PRODUCCION!$B$4:$GQ$24,COLUMN()-COLUMN($GZ$1)+1,0))</f>
        <v>0</v>
      </c>
      <c r="HR393" s="24">
        <f>SUMPRODUCT($B393:$GQ393,INDEX(PLAN_PRODUCCION!$B$4:$GQ$24,COLUMN()-COLUMN($GZ$1)+1,0))</f>
        <v>0</v>
      </c>
      <c r="HS393" s="24">
        <f>SUMPRODUCT($B393:$GQ393,INDEX(PLAN_PRODUCCION!$B$4:$GQ$24,COLUMN()-COLUMN($GZ$1)+1,0))</f>
        <v>0</v>
      </c>
      <c r="HT393" s="24">
        <f>SUMPRODUCT($B393:$GQ393,INDEX(PLAN_PRODUCCION!$B$4:$GQ$24,COLUMN()-COLUMN($GZ$1)+1,0))</f>
        <v>0</v>
      </c>
      <c r="HU393" s="22"/>
      <c r="HV393" s="25"/>
      <c r="HW393" t="str">
        <f>DIM_BILL[[#This Row],[Tipo]]</f>
        <v/>
      </c>
    </row>
    <row r="394" spans="1:231" x14ac:dyDescent="0.3">
      <c r="A394" s="18" t="s">
        <v>1405</v>
      </c>
      <c r="EP394">
        <v>1.7850000000000001E-2</v>
      </c>
      <c r="GR394" s="18" t="s">
        <v>1406</v>
      </c>
      <c r="GS394" s="18">
        <v>2</v>
      </c>
      <c r="GT394" s="18" t="s">
        <v>1791</v>
      </c>
      <c r="GU394" s="18" t="s">
        <v>1791</v>
      </c>
      <c r="GV394" s="18">
        <f>SUMIF(FACT_A1[cve_prod],DIM_BILL[[#This Row],[CODIGO]],FACT_A1[Existencia])</f>
        <v>269</v>
      </c>
      <c r="GW394" s="18">
        <f>SUMIF(FACT_A2[cve_prod],DIM_BILL[[#This Row],[CODIGO]],FACT_A2[Existencia])</f>
        <v>0</v>
      </c>
      <c r="GX394" s="18"/>
      <c r="GY394" s="16" t="s">
        <v>2222</v>
      </c>
      <c r="GZ394" s="26">
        <f t="shared" ref="GZ394" si="2841">GV394+GW394+GX394+GZ392-GZ393</f>
        <v>197.6</v>
      </c>
      <c r="HA394" s="26">
        <f t="shared" ref="HA394" si="2842">GZ394+HA392-HA393</f>
        <v>197.6</v>
      </c>
      <c r="HB394" s="26">
        <f t="shared" ref="HB394" si="2843">HA394+HB392-HB393</f>
        <v>197.6</v>
      </c>
      <c r="HC394" s="26">
        <f t="shared" ref="HC394" si="2844">HB394+HC392-HC393</f>
        <v>197.6</v>
      </c>
      <c r="HD394" s="26">
        <f t="shared" ref="HD394" si="2845">HC394+HD392-HD393</f>
        <v>197.6</v>
      </c>
      <c r="HE394" s="26">
        <f t="shared" ref="HE394" si="2846">HD394+HE392-HE393</f>
        <v>197.6</v>
      </c>
      <c r="HF394" s="26">
        <f t="shared" ref="HF394" si="2847">HE394+HF392-HF393</f>
        <v>197.6</v>
      </c>
      <c r="HG394" s="26">
        <f t="shared" ref="HG394" si="2848">HF394+HG392-HG393</f>
        <v>197.6</v>
      </c>
      <c r="HH394" s="26">
        <f t="shared" ref="HH394" si="2849">HG394+HH392-HH393</f>
        <v>197.6</v>
      </c>
      <c r="HI394" s="26">
        <f t="shared" ref="HI394" si="2850">HH394+HI392-HI393</f>
        <v>197.6</v>
      </c>
      <c r="HJ394" s="26">
        <f t="shared" ref="HJ394" si="2851">HI394+HJ392-HJ393</f>
        <v>197.6</v>
      </c>
      <c r="HK394" s="26">
        <f t="shared" ref="HK394" si="2852">HJ394+HK392-HK393</f>
        <v>197.6</v>
      </c>
      <c r="HL394" s="26">
        <f t="shared" ref="HL394" si="2853">HK394+HL392-HL393</f>
        <v>197.6</v>
      </c>
      <c r="HM394" s="26">
        <f t="shared" ref="HM394" si="2854">HL394+HM392-HM393</f>
        <v>197.6</v>
      </c>
      <c r="HN394" s="26">
        <f t="shared" ref="HN394" si="2855">HM394+HN392-HN393</f>
        <v>197.6</v>
      </c>
      <c r="HO394" s="26">
        <f t="shared" ref="HO394" si="2856">HN394+HO392-HO393</f>
        <v>197.6</v>
      </c>
      <c r="HP394" s="26">
        <f t="shared" ref="HP394" si="2857">HO394+HP392-HP393</f>
        <v>197.6</v>
      </c>
      <c r="HQ394" s="26">
        <f t="shared" ref="HQ394" si="2858">HP394+HQ392-HQ393</f>
        <v>197.6</v>
      </c>
      <c r="HR394" s="26">
        <f t="shared" ref="HR394" si="2859">HQ394+HR392-HR393</f>
        <v>197.6</v>
      </c>
      <c r="HS394" s="26">
        <f t="shared" ref="HS394" si="2860">HR394+HS392-HS393</f>
        <v>197.6</v>
      </c>
      <c r="HT394" s="26">
        <f t="shared" ref="HT394" si="2861">HS394+HT392-HT393</f>
        <v>197.6</v>
      </c>
      <c r="HU394" s="22">
        <f t="shared" ref="HU394" si="2862">COUNTIF(GZ394:HT394,"&lt;0")</f>
        <v>0</v>
      </c>
      <c r="HV394" s="25"/>
      <c r="HW394" t="str">
        <f>DIM_BILL[[#This Row],[Tipo]]</f>
        <v/>
      </c>
    </row>
    <row r="395" spans="1:231" x14ac:dyDescent="0.3">
      <c r="A395" s="17" t="s">
        <v>1411</v>
      </c>
      <c r="EQ395">
        <v>1.7850000000000001E-2</v>
      </c>
      <c r="GR395" s="17" t="s">
        <v>1412</v>
      </c>
      <c r="GS395" s="17">
        <v>2</v>
      </c>
      <c r="GT395" s="17" t="s">
        <v>1791</v>
      </c>
      <c r="GU395" s="17" t="s">
        <v>1791</v>
      </c>
      <c r="GV395" s="17">
        <f>SUMIF(FACT_A1[cve_prod],DIM_BILL[[#This Row],[CODIGO]],FACT_A1[Existencia])</f>
        <v>0</v>
      </c>
      <c r="GW395" s="18">
        <f>SUMIF(FACT_A2[cve_prod],DIM_BILL[[#This Row],[CODIGO]],FACT_A2[Existencia])</f>
        <v>0</v>
      </c>
      <c r="GX395" s="17"/>
      <c r="GY395" s="16" t="s">
        <v>2220</v>
      </c>
      <c r="GZ395" s="15">
        <f>SUMIFS(POs[saldo],POs[cve_prod],DIM_BILL[[#This Row],[CODIGO]],POs[status],$GY395,POs[f_ent],GZ$1)</f>
        <v>0</v>
      </c>
      <c r="HA395" s="15">
        <f>SUMIFS(POs[saldo],POs[cve_prod],DIM_BILL[[#This Row],[CODIGO]],POs[status],$GY395,POs[f_ent],HA$1)</f>
        <v>0</v>
      </c>
      <c r="HB395" s="15">
        <f>SUMIFS(POs[saldo],POs[cve_prod],DIM_BILL[[#This Row],[CODIGO]],POs[status],$GY395,POs[f_ent],HB$1)</f>
        <v>0</v>
      </c>
      <c r="HC395" s="15">
        <f>SUMIFS(POs[saldo],POs[cve_prod],DIM_BILL[[#This Row],[CODIGO]],POs[status],$GY395,POs[f_ent],HC$1)</f>
        <v>0</v>
      </c>
      <c r="HD395" s="15">
        <f>SUMIFS(POs[saldo],POs[cve_prod],DIM_BILL[[#This Row],[CODIGO]],POs[status],$GY395,POs[f_ent],HD$1)</f>
        <v>0</v>
      </c>
      <c r="HE395" s="15">
        <f>SUMIFS(POs[saldo],POs[cve_prod],DIM_BILL[[#This Row],[CODIGO]],POs[status],$GY395,POs[f_ent],HE$1)</f>
        <v>0</v>
      </c>
      <c r="HF395" s="15">
        <f>SUMIFS(POs[saldo],POs[cve_prod],DIM_BILL[[#This Row],[CODIGO]],POs[status],$GY395,POs[Semana],WEEKNUM(HF$1))</f>
        <v>0</v>
      </c>
      <c r="HG395" s="15">
        <f>SUMIFS(POs[saldo],POs[cve_prod],DIM_BILL[[#This Row],[CODIGO]],POs[status],$GY395,POs[Semana],WEEKNUM(HG$1))</f>
        <v>0</v>
      </c>
      <c r="HH395" s="15">
        <f>SUMIFS(POs[saldo],POs[cve_prod],DIM_BILL[[#This Row],[CODIGO]],POs[status],$GY395,POs[Semana],WEEKNUM(HH$1))</f>
        <v>0</v>
      </c>
      <c r="HI395" s="15">
        <f>SUMIFS(POs[saldo],POs[cve_prod],DIM_BILL[[#This Row],[CODIGO]],POs[status],$GY395,POs[Semana],WEEKNUM(HI$1))</f>
        <v>0</v>
      </c>
      <c r="HJ395" s="15">
        <f>SUMIFS(POs[saldo],POs[cve_prod],DIM_BILL[[#This Row],[CODIGO]],POs[status],$GY395,POs[Semana],WEEKNUM(HJ$1))</f>
        <v>0</v>
      </c>
      <c r="HK395" s="15">
        <f>SUMIFS(POs[saldo],POs[cve_prod],DIM_BILL[[#This Row],[CODIGO]],POs[status],$GY395,POs[Semana],WEEKNUM(HK$1))</f>
        <v>0</v>
      </c>
      <c r="HL395" s="15">
        <f>SUMIFS(POs[saldo],POs[cve_prod],DIM_BILL[[#This Row],[CODIGO]],POs[status],$GY395,POs[Semana],WEEKNUM(HL$1))</f>
        <v>0</v>
      </c>
      <c r="HM395" s="15">
        <f>SUMIFS(POs[saldo],POs[cve_prod],DIM_BILL[[#This Row],[CODIGO]],POs[status],$GY395,POs[Semana],WEEKNUM(HM$1))</f>
        <v>0</v>
      </c>
      <c r="HN395" s="15">
        <f>SUMIFS(POs[saldo],POs[cve_prod],DIM_BILL[[#This Row],[CODIGO]],POs[status],$GY395,POs[Semana],WEEKNUM(HN$1))</f>
        <v>0</v>
      </c>
      <c r="HO395" s="15">
        <f>SUMIFS(POs[saldo],POs[cve_prod],DIM_BILL[[#This Row],[CODIGO]],POs[status],$GY395,POs[Semana],WEEKNUM(HO$1))</f>
        <v>0</v>
      </c>
      <c r="HP395" s="15">
        <f>SUMIFS(POs[saldo],POs[cve_prod],DIM_BILL[[#This Row],[CODIGO]],POs[status],$GY395,POs[Semana],WEEKNUM(HP$1))</f>
        <v>0</v>
      </c>
      <c r="HQ395" s="15">
        <f>SUMIFS(POs[saldo],POs[cve_prod],DIM_BILL[[#This Row],[CODIGO]],POs[status],$GY395,POs[Semana],WEEKNUM(HQ$1))</f>
        <v>0</v>
      </c>
      <c r="HR395" s="15">
        <f>SUMIFS(POs[saldo],POs[cve_prod],DIM_BILL[[#This Row],[CODIGO]],POs[status],$GY395,POs[Semana],WEEKNUM(HR$1))</f>
        <v>0</v>
      </c>
      <c r="HS395" s="15">
        <f>SUMIFS(POs[saldo],POs[cve_prod],DIM_BILL[[#This Row],[CODIGO]],POs[status],$GY395,POs[Semana],WEEKNUM(HS$1))</f>
        <v>0</v>
      </c>
      <c r="HT395" s="15">
        <f>SUMIFS(POs[saldo],POs[cve_prod],DIM_BILL[[#This Row],[CODIGO]],POs[status],$GY395,POs[Semana],WEEKNUM(HT$1))</f>
        <v>0</v>
      </c>
      <c r="HU395" s="22"/>
      <c r="HV395" s="25"/>
      <c r="HW395" t="str">
        <f>DIM_BILL[[#This Row],[Tipo]]</f>
        <v/>
      </c>
    </row>
    <row r="396" spans="1:231" x14ac:dyDescent="0.3">
      <c r="A396" s="17" t="s">
        <v>1411</v>
      </c>
      <c r="EQ396">
        <v>1.7850000000000001E-2</v>
      </c>
      <c r="GR396" s="17" t="s">
        <v>1412</v>
      </c>
      <c r="GS396" s="17">
        <v>2</v>
      </c>
      <c r="GT396" s="17" t="s">
        <v>1791</v>
      </c>
      <c r="GU396" s="17" t="s">
        <v>1791</v>
      </c>
      <c r="GV396" s="17">
        <f>SUMIF(FACT_A1[cve_prod],DIM_BILL[[#This Row],[CODIGO]],FACT_A1[Existencia])</f>
        <v>0</v>
      </c>
      <c r="GW396" s="18">
        <f>SUMIF(FACT_A2[cve_prod],DIM_BILL[[#This Row],[CODIGO]],FACT_A2[Existencia])</f>
        <v>0</v>
      </c>
      <c r="GX396" s="17"/>
      <c r="GY396" s="16" t="s">
        <v>2221</v>
      </c>
      <c r="GZ396" s="24">
        <f>SUMPRODUCT($B396:$GQ396,INDEX(PLAN_PRODUCCION!$B$4:$GQ$24,COLUMN()-COLUMN($GZ$1)+1,0))</f>
        <v>71.400000000000006</v>
      </c>
      <c r="HA396" s="24">
        <f>SUMPRODUCT($B396:$GQ396,INDEX(PLAN_PRODUCCION!$B$4:$GQ$24,COLUMN()-COLUMN($GZ$1)+1,0))</f>
        <v>0</v>
      </c>
      <c r="HB396" s="24">
        <f>SUMPRODUCT($B396:$GQ396,INDEX(PLAN_PRODUCCION!$B$4:$GQ$24,COLUMN()-COLUMN($GZ$1)+1,0))</f>
        <v>0</v>
      </c>
      <c r="HC396" s="24">
        <f>SUMPRODUCT($B396:$GQ396,INDEX(PLAN_PRODUCCION!$B$4:$GQ$24,COLUMN()-COLUMN($GZ$1)+1,0))</f>
        <v>0</v>
      </c>
      <c r="HD396" s="24">
        <f>SUMPRODUCT($B396:$GQ396,INDEX(PLAN_PRODUCCION!$B$4:$GQ$24,COLUMN()-COLUMN($GZ$1)+1,0))</f>
        <v>0</v>
      </c>
      <c r="HE396" s="24">
        <f>SUMPRODUCT($B396:$GQ396,INDEX(PLAN_PRODUCCION!$B$4:$GQ$24,COLUMN()-COLUMN($GZ$1)+1,0))</f>
        <v>0</v>
      </c>
      <c r="HF396" s="24">
        <f>SUMPRODUCT($B396:$GQ396,INDEX(PLAN_PRODUCCION!$B$4:$GQ$24,COLUMN()-COLUMN($GZ$1)+1,0))</f>
        <v>0</v>
      </c>
      <c r="HG396" s="24">
        <f>SUMPRODUCT($B396:$GQ396,INDEX(PLAN_PRODUCCION!$B$4:$GQ$24,COLUMN()-COLUMN($GZ$1)+1,0))</f>
        <v>0</v>
      </c>
      <c r="HH396" s="24">
        <f>SUMPRODUCT($B396:$GQ396,INDEX(PLAN_PRODUCCION!$B$4:$GQ$24,COLUMN()-COLUMN($GZ$1)+1,0))</f>
        <v>0</v>
      </c>
      <c r="HI396" s="24">
        <f>SUMPRODUCT($B396:$GQ396,INDEX(PLAN_PRODUCCION!$B$4:$GQ$24,COLUMN()-COLUMN($GZ$1)+1,0))</f>
        <v>0</v>
      </c>
      <c r="HJ396" s="24">
        <f>SUMPRODUCT($B396:$GQ396,INDEX(PLAN_PRODUCCION!$B$4:$GQ$24,COLUMN()-COLUMN($GZ$1)+1,0))</f>
        <v>0</v>
      </c>
      <c r="HK396" s="24">
        <f>SUMPRODUCT($B396:$GQ396,INDEX(PLAN_PRODUCCION!$B$4:$GQ$24,COLUMN()-COLUMN($GZ$1)+1,0))</f>
        <v>0</v>
      </c>
      <c r="HL396" s="24">
        <f>SUMPRODUCT($B396:$GQ396,INDEX(PLAN_PRODUCCION!$B$4:$GQ$24,COLUMN()-COLUMN($GZ$1)+1,0))</f>
        <v>0</v>
      </c>
      <c r="HM396" s="24">
        <f>SUMPRODUCT($B396:$GQ396,INDEX(PLAN_PRODUCCION!$B$4:$GQ$24,COLUMN()-COLUMN($GZ$1)+1,0))</f>
        <v>0</v>
      </c>
      <c r="HN396" s="24">
        <f>SUMPRODUCT($B396:$GQ396,INDEX(PLAN_PRODUCCION!$B$4:$GQ$24,COLUMN()-COLUMN($GZ$1)+1,0))</f>
        <v>0</v>
      </c>
      <c r="HO396" s="24">
        <f>SUMPRODUCT($B396:$GQ396,INDEX(PLAN_PRODUCCION!$B$4:$GQ$24,COLUMN()-COLUMN($GZ$1)+1,0))</f>
        <v>0</v>
      </c>
      <c r="HP396" s="24">
        <f>SUMPRODUCT($B396:$GQ396,INDEX(PLAN_PRODUCCION!$B$4:$GQ$24,COLUMN()-COLUMN($GZ$1)+1,0))</f>
        <v>0</v>
      </c>
      <c r="HQ396" s="24">
        <f>SUMPRODUCT($B396:$GQ396,INDEX(PLAN_PRODUCCION!$B$4:$GQ$24,COLUMN()-COLUMN($GZ$1)+1,0))</f>
        <v>0</v>
      </c>
      <c r="HR396" s="24">
        <f>SUMPRODUCT($B396:$GQ396,INDEX(PLAN_PRODUCCION!$B$4:$GQ$24,COLUMN()-COLUMN($GZ$1)+1,0))</f>
        <v>0</v>
      </c>
      <c r="HS396" s="24">
        <f>SUMPRODUCT($B396:$GQ396,INDEX(PLAN_PRODUCCION!$B$4:$GQ$24,COLUMN()-COLUMN($GZ$1)+1,0))</f>
        <v>0</v>
      </c>
      <c r="HT396" s="24">
        <f>SUMPRODUCT($B396:$GQ396,INDEX(PLAN_PRODUCCION!$B$4:$GQ$24,COLUMN()-COLUMN($GZ$1)+1,0))</f>
        <v>0</v>
      </c>
      <c r="HU396" s="22"/>
      <c r="HV396" s="25"/>
      <c r="HW396" t="str">
        <f>DIM_BILL[[#This Row],[Tipo]]</f>
        <v/>
      </c>
    </row>
    <row r="397" spans="1:231" x14ac:dyDescent="0.3">
      <c r="A397" s="18" t="s">
        <v>1411</v>
      </c>
      <c r="EQ397">
        <v>1.7850000000000001E-2</v>
      </c>
      <c r="GR397" s="18" t="s">
        <v>1412</v>
      </c>
      <c r="GS397" s="18">
        <v>2</v>
      </c>
      <c r="GT397" s="18" t="s">
        <v>1791</v>
      </c>
      <c r="GU397" s="18" t="s">
        <v>1791</v>
      </c>
      <c r="GV397" s="18">
        <f>SUMIF(FACT_A1[cve_prod],DIM_BILL[[#This Row],[CODIGO]],FACT_A1[Existencia])</f>
        <v>0</v>
      </c>
      <c r="GW397" s="18">
        <f>SUMIF(FACT_A2[cve_prod],DIM_BILL[[#This Row],[CODIGO]],FACT_A2[Existencia])</f>
        <v>0</v>
      </c>
      <c r="GX397" s="18"/>
      <c r="GY397" s="16" t="s">
        <v>2222</v>
      </c>
      <c r="GZ397" s="26">
        <f t="shared" ref="GZ397" si="2863">GV397+GW397+GX397+GZ395-GZ396</f>
        <v>-71.400000000000006</v>
      </c>
      <c r="HA397" s="26">
        <f t="shared" ref="HA397" si="2864">GZ397+HA395-HA396</f>
        <v>-71.400000000000006</v>
      </c>
      <c r="HB397" s="26">
        <f t="shared" ref="HB397" si="2865">HA397+HB395-HB396</f>
        <v>-71.400000000000006</v>
      </c>
      <c r="HC397" s="26">
        <f t="shared" ref="HC397" si="2866">HB397+HC395-HC396</f>
        <v>-71.400000000000006</v>
      </c>
      <c r="HD397" s="26">
        <f t="shared" ref="HD397" si="2867">HC397+HD395-HD396</f>
        <v>-71.400000000000006</v>
      </c>
      <c r="HE397" s="26">
        <f t="shared" ref="HE397" si="2868">HD397+HE395-HE396</f>
        <v>-71.400000000000006</v>
      </c>
      <c r="HF397" s="26">
        <f t="shared" ref="HF397" si="2869">HE397+HF395-HF396</f>
        <v>-71.400000000000006</v>
      </c>
      <c r="HG397" s="26">
        <f t="shared" ref="HG397" si="2870">HF397+HG395-HG396</f>
        <v>-71.400000000000006</v>
      </c>
      <c r="HH397" s="26">
        <f t="shared" ref="HH397" si="2871">HG397+HH395-HH396</f>
        <v>-71.400000000000006</v>
      </c>
      <c r="HI397" s="26">
        <f t="shared" ref="HI397" si="2872">HH397+HI395-HI396</f>
        <v>-71.400000000000006</v>
      </c>
      <c r="HJ397" s="26">
        <f t="shared" ref="HJ397" si="2873">HI397+HJ395-HJ396</f>
        <v>-71.400000000000006</v>
      </c>
      <c r="HK397" s="26">
        <f t="shared" ref="HK397" si="2874">HJ397+HK395-HK396</f>
        <v>-71.400000000000006</v>
      </c>
      <c r="HL397" s="26">
        <f t="shared" ref="HL397" si="2875">HK397+HL395-HL396</f>
        <v>-71.400000000000006</v>
      </c>
      <c r="HM397" s="26">
        <f t="shared" ref="HM397" si="2876">HL397+HM395-HM396</f>
        <v>-71.400000000000006</v>
      </c>
      <c r="HN397" s="26">
        <f t="shared" ref="HN397" si="2877">HM397+HN395-HN396</f>
        <v>-71.400000000000006</v>
      </c>
      <c r="HO397" s="26">
        <f t="shared" ref="HO397" si="2878">HN397+HO395-HO396</f>
        <v>-71.400000000000006</v>
      </c>
      <c r="HP397" s="26">
        <f t="shared" ref="HP397" si="2879">HO397+HP395-HP396</f>
        <v>-71.400000000000006</v>
      </c>
      <c r="HQ397" s="26">
        <f t="shared" ref="HQ397" si="2880">HP397+HQ395-HQ396</f>
        <v>-71.400000000000006</v>
      </c>
      <c r="HR397" s="26">
        <f t="shared" ref="HR397" si="2881">HQ397+HR395-HR396</f>
        <v>-71.400000000000006</v>
      </c>
      <c r="HS397" s="26">
        <f t="shared" ref="HS397" si="2882">HR397+HS395-HS396</f>
        <v>-71.400000000000006</v>
      </c>
      <c r="HT397" s="26">
        <f t="shared" ref="HT397" si="2883">HS397+HT395-HT396</f>
        <v>-71.400000000000006</v>
      </c>
      <c r="HU397" s="22">
        <f t="shared" ref="HU397" si="2884">COUNTIF(GZ397:HT397,"&lt;0")</f>
        <v>21</v>
      </c>
      <c r="HV397" s="25"/>
      <c r="HW397" t="str">
        <f>DIM_BILL[[#This Row],[Tipo]]</f>
        <v/>
      </c>
    </row>
    <row r="398" spans="1:231" x14ac:dyDescent="0.3">
      <c r="A398" s="17" t="s">
        <v>187</v>
      </c>
      <c r="L398">
        <v>1.03</v>
      </c>
      <c r="BE398">
        <v>2.06</v>
      </c>
      <c r="BF398">
        <v>1.03</v>
      </c>
      <c r="BG398">
        <v>1.03</v>
      </c>
      <c r="BH398">
        <v>1.03</v>
      </c>
      <c r="GR398" s="17" t="s">
        <v>2283</v>
      </c>
      <c r="GS398" s="17">
        <v>2</v>
      </c>
      <c r="GT398" s="17" t="s">
        <v>1791</v>
      </c>
      <c r="GU398" s="17" t="s">
        <v>1791</v>
      </c>
      <c r="GV398" s="17">
        <f>SUMIF(FACT_A1[cve_prod],DIM_BILL[[#This Row],[CODIGO]],FACT_A1[Existencia])</f>
        <v>0</v>
      </c>
      <c r="GW398" s="18">
        <f>SUMIF(FACT_A2[cve_prod],DIM_BILL[[#This Row],[CODIGO]],FACT_A2[Existencia])</f>
        <v>0</v>
      </c>
      <c r="GX398" s="17"/>
      <c r="GY398" s="16" t="s">
        <v>2220</v>
      </c>
      <c r="GZ398" s="15">
        <f>SUMIFS(POs[saldo],POs[cve_prod],DIM_BILL[[#This Row],[CODIGO]],POs[status],$GY398,POs[f_ent],GZ$1)</f>
        <v>0</v>
      </c>
      <c r="HA398" s="15">
        <f>SUMIFS(POs[saldo],POs[cve_prod],DIM_BILL[[#This Row],[CODIGO]],POs[status],$GY398,POs[f_ent],HA$1)</f>
        <v>0</v>
      </c>
      <c r="HB398" s="15">
        <f>SUMIFS(POs[saldo],POs[cve_prod],DIM_BILL[[#This Row],[CODIGO]],POs[status],$GY398,POs[f_ent],HB$1)</f>
        <v>0</v>
      </c>
      <c r="HC398" s="15">
        <f>SUMIFS(POs[saldo],POs[cve_prod],DIM_BILL[[#This Row],[CODIGO]],POs[status],$GY398,POs[f_ent],HC$1)</f>
        <v>0</v>
      </c>
      <c r="HD398" s="15">
        <f>SUMIFS(POs[saldo],POs[cve_prod],DIM_BILL[[#This Row],[CODIGO]],POs[status],$GY398,POs[f_ent],HD$1)</f>
        <v>0</v>
      </c>
      <c r="HE398" s="15">
        <f>SUMIFS(POs[saldo],POs[cve_prod],DIM_BILL[[#This Row],[CODIGO]],POs[status],$GY398,POs[f_ent],HE$1)</f>
        <v>0</v>
      </c>
      <c r="HF398" s="15">
        <f>SUMIFS(POs[saldo],POs[cve_prod],DIM_BILL[[#This Row],[CODIGO]],POs[status],$GY398,POs[Semana],WEEKNUM(HF$1))</f>
        <v>0</v>
      </c>
      <c r="HG398" s="15">
        <f>SUMIFS(POs[saldo],POs[cve_prod],DIM_BILL[[#This Row],[CODIGO]],POs[status],$GY398,POs[Semana],WEEKNUM(HG$1))</f>
        <v>0</v>
      </c>
      <c r="HH398" s="15">
        <f>SUMIFS(POs[saldo],POs[cve_prod],DIM_BILL[[#This Row],[CODIGO]],POs[status],$GY398,POs[Semana],WEEKNUM(HH$1))</f>
        <v>0</v>
      </c>
      <c r="HI398" s="15">
        <f>SUMIFS(POs[saldo],POs[cve_prod],DIM_BILL[[#This Row],[CODIGO]],POs[status],$GY398,POs[Semana],WEEKNUM(HI$1))</f>
        <v>0</v>
      </c>
      <c r="HJ398" s="15">
        <f>SUMIFS(POs[saldo],POs[cve_prod],DIM_BILL[[#This Row],[CODIGO]],POs[status],$GY398,POs[Semana],WEEKNUM(HJ$1))</f>
        <v>0</v>
      </c>
      <c r="HK398" s="15">
        <f>SUMIFS(POs[saldo],POs[cve_prod],DIM_BILL[[#This Row],[CODIGO]],POs[status],$GY398,POs[Semana],WEEKNUM(HK$1))</f>
        <v>0</v>
      </c>
      <c r="HL398" s="15">
        <f>SUMIFS(POs[saldo],POs[cve_prod],DIM_BILL[[#This Row],[CODIGO]],POs[status],$GY398,POs[Semana],WEEKNUM(HL$1))</f>
        <v>0</v>
      </c>
      <c r="HM398" s="15">
        <f>SUMIFS(POs[saldo],POs[cve_prod],DIM_BILL[[#This Row],[CODIGO]],POs[status],$GY398,POs[Semana],WEEKNUM(HM$1))</f>
        <v>0</v>
      </c>
      <c r="HN398" s="15">
        <f>SUMIFS(POs[saldo],POs[cve_prod],DIM_BILL[[#This Row],[CODIGO]],POs[status],$GY398,POs[Semana],WEEKNUM(HN$1))</f>
        <v>0</v>
      </c>
      <c r="HO398" s="15">
        <f>SUMIFS(POs[saldo],POs[cve_prod],DIM_BILL[[#This Row],[CODIGO]],POs[status],$GY398,POs[Semana],WEEKNUM(HO$1))</f>
        <v>0</v>
      </c>
      <c r="HP398" s="15">
        <f>SUMIFS(POs[saldo],POs[cve_prod],DIM_BILL[[#This Row],[CODIGO]],POs[status],$GY398,POs[Semana],WEEKNUM(HP$1))</f>
        <v>0</v>
      </c>
      <c r="HQ398" s="15">
        <f>SUMIFS(POs[saldo],POs[cve_prod],DIM_BILL[[#This Row],[CODIGO]],POs[status],$GY398,POs[Semana],WEEKNUM(HQ$1))</f>
        <v>0</v>
      </c>
      <c r="HR398" s="15">
        <f>SUMIFS(POs[saldo],POs[cve_prod],DIM_BILL[[#This Row],[CODIGO]],POs[status],$GY398,POs[Semana],WEEKNUM(HR$1))</f>
        <v>0</v>
      </c>
      <c r="HS398" s="15">
        <f>SUMIFS(POs[saldo],POs[cve_prod],DIM_BILL[[#This Row],[CODIGO]],POs[status],$GY398,POs[Semana],WEEKNUM(HS$1))</f>
        <v>0</v>
      </c>
      <c r="HT398" s="15">
        <f>SUMIFS(POs[saldo],POs[cve_prod],DIM_BILL[[#This Row],[CODIGO]],POs[status],$GY398,POs[Semana],WEEKNUM(HT$1))</f>
        <v>0</v>
      </c>
      <c r="HU398" s="22"/>
      <c r="HV398" s="25"/>
      <c r="HW398" t="str">
        <f>DIM_BILL[[#This Row],[Tipo]]</f>
        <v/>
      </c>
    </row>
    <row r="399" spans="1:231" x14ac:dyDescent="0.3">
      <c r="A399" s="17" t="s">
        <v>187</v>
      </c>
      <c r="L399">
        <v>1.03</v>
      </c>
      <c r="BE399">
        <v>2.06</v>
      </c>
      <c r="BF399">
        <v>1.03</v>
      </c>
      <c r="BG399">
        <v>1.03</v>
      </c>
      <c r="BH399">
        <v>1.03</v>
      </c>
      <c r="GR399" s="17" t="s">
        <v>2283</v>
      </c>
      <c r="GS399" s="17">
        <v>2</v>
      </c>
      <c r="GT399" s="17" t="s">
        <v>1791</v>
      </c>
      <c r="GU399" s="17" t="s">
        <v>1791</v>
      </c>
      <c r="GV399" s="17">
        <f>SUMIF(FACT_A1[cve_prod],DIM_BILL[[#This Row],[CODIGO]],FACT_A1[Existencia])</f>
        <v>0</v>
      </c>
      <c r="GW399" s="18">
        <f>SUMIF(FACT_A2[cve_prod],DIM_BILL[[#This Row],[CODIGO]],FACT_A2[Existencia])</f>
        <v>0</v>
      </c>
      <c r="GX399" s="17"/>
      <c r="GY399" s="16" t="s">
        <v>2221</v>
      </c>
      <c r="GZ399" s="24">
        <f>SUMPRODUCT($B399:$GQ399,INDEX(PLAN_PRODUCCION!$B$4:$GQ$24,COLUMN()-COLUMN($GZ$1)+1,0))</f>
        <v>16789</v>
      </c>
      <c r="HA399" s="24">
        <f>SUMPRODUCT($B399:$GQ399,INDEX(PLAN_PRODUCCION!$B$4:$GQ$24,COLUMN()-COLUMN($GZ$1)+1,0))</f>
        <v>0</v>
      </c>
      <c r="HB399" s="24">
        <f>SUMPRODUCT($B399:$GQ399,INDEX(PLAN_PRODUCCION!$B$4:$GQ$24,COLUMN()-COLUMN($GZ$1)+1,0))</f>
        <v>0</v>
      </c>
      <c r="HC399" s="24">
        <f>SUMPRODUCT($B399:$GQ399,INDEX(PLAN_PRODUCCION!$B$4:$GQ$24,COLUMN()-COLUMN($GZ$1)+1,0))</f>
        <v>0</v>
      </c>
      <c r="HD399" s="24">
        <f>SUMPRODUCT($B399:$GQ399,INDEX(PLAN_PRODUCCION!$B$4:$GQ$24,COLUMN()-COLUMN($GZ$1)+1,0))</f>
        <v>0</v>
      </c>
      <c r="HE399" s="24">
        <f>SUMPRODUCT($B399:$GQ399,INDEX(PLAN_PRODUCCION!$B$4:$GQ$24,COLUMN()-COLUMN($GZ$1)+1,0))</f>
        <v>0</v>
      </c>
      <c r="HF399" s="24">
        <f>SUMPRODUCT($B399:$GQ399,INDEX(PLAN_PRODUCCION!$B$4:$GQ$24,COLUMN()-COLUMN($GZ$1)+1,0))</f>
        <v>0</v>
      </c>
      <c r="HG399" s="24">
        <f>SUMPRODUCT($B399:$GQ399,INDEX(PLAN_PRODUCCION!$B$4:$GQ$24,COLUMN()-COLUMN($GZ$1)+1,0))</f>
        <v>0</v>
      </c>
      <c r="HH399" s="24">
        <f>SUMPRODUCT($B399:$GQ399,INDEX(PLAN_PRODUCCION!$B$4:$GQ$24,COLUMN()-COLUMN($GZ$1)+1,0))</f>
        <v>0</v>
      </c>
      <c r="HI399" s="24">
        <f>SUMPRODUCT($B399:$GQ399,INDEX(PLAN_PRODUCCION!$B$4:$GQ$24,COLUMN()-COLUMN($GZ$1)+1,0))</f>
        <v>0</v>
      </c>
      <c r="HJ399" s="24">
        <f>SUMPRODUCT($B399:$GQ399,INDEX(PLAN_PRODUCCION!$B$4:$GQ$24,COLUMN()-COLUMN($GZ$1)+1,0))</f>
        <v>0</v>
      </c>
      <c r="HK399" s="24">
        <f>SUMPRODUCT($B399:$GQ399,INDEX(PLAN_PRODUCCION!$B$4:$GQ$24,COLUMN()-COLUMN($GZ$1)+1,0))</f>
        <v>0</v>
      </c>
      <c r="HL399" s="24">
        <f>SUMPRODUCT($B399:$GQ399,INDEX(PLAN_PRODUCCION!$B$4:$GQ$24,COLUMN()-COLUMN($GZ$1)+1,0))</f>
        <v>0</v>
      </c>
      <c r="HM399" s="24">
        <f>SUMPRODUCT($B399:$GQ399,INDEX(PLAN_PRODUCCION!$B$4:$GQ$24,COLUMN()-COLUMN($GZ$1)+1,0))</f>
        <v>0</v>
      </c>
      <c r="HN399" s="24">
        <f>SUMPRODUCT($B399:$GQ399,INDEX(PLAN_PRODUCCION!$B$4:$GQ$24,COLUMN()-COLUMN($GZ$1)+1,0))</f>
        <v>0</v>
      </c>
      <c r="HO399" s="24">
        <f>SUMPRODUCT($B399:$GQ399,INDEX(PLAN_PRODUCCION!$B$4:$GQ$24,COLUMN()-COLUMN($GZ$1)+1,0))</f>
        <v>0</v>
      </c>
      <c r="HP399" s="24">
        <f>SUMPRODUCT($B399:$GQ399,INDEX(PLAN_PRODUCCION!$B$4:$GQ$24,COLUMN()-COLUMN($GZ$1)+1,0))</f>
        <v>0</v>
      </c>
      <c r="HQ399" s="24">
        <f>SUMPRODUCT($B399:$GQ399,INDEX(PLAN_PRODUCCION!$B$4:$GQ$24,COLUMN()-COLUMN($GZ$1)+1,0))</f>
        <v>0</v>
      </c>
      <c r="HR399" s="24">
        <f>SUMPRODUCT($B399:$GQ399,INDEX(PLAN_PRODUCCION!$B$4:$GQ$24,COLUMN()-COLUMN($GZ$1)+1,0))</f>
        <v>0</v>
      </c>
      <c r="HS399" s="24">
        <f>SUMPRODUCT($B399:$GQ399,INDEX(PLAN_PRODUCCION!$B$4:$GQ$24,COLUMN()-COLUMN($GZ$1)+1,0))</f>
        <v>0</v>
      </c>
      <c r="HT399" s="24">
        <f>SUMPRODUCT($B399:$GQ399,INDEX(PLAN_PRODUCCION!$B$4:$GQ$24,COLUMN()-COLUMN($GZ$1)+1,0))</f>
        <v>0</v>
      </c>
      <c r="HU399" s="22"/>
      <c r="HV399" s="25"/>
      <c r="HW399" t="str">
        <f>DIM_BILL[[#This Row],[Tipo]]</f>
        <v/>
      </c>
    </row>
    <row r="400" spans="1:231" x14ac:dyDescent="0.3">
      <c r="A400" s="18" t="s">
        <v>187</v>
      </c>
      <c r="L400">
        <v>1.03</v>
      </c>
      <c r="BE400">
        <v>2.06</v>
      </c>
      <c r="BF400">
        <v>1.03</v>
      </c>
      <c r="BG400">
        <v>1.03</v>
      </c>
      <c r="BH400">
        <v>1.03</v>
      </c>
      <c r="GR400" s="18" t="s">
        <v>2283</v>
      </c>
      <c r="GS400" s="18">
        <v>2</v>
      </c>
      <c r="GT400" s="18" t="s">
        <v>1791</v>
      </c>
      <c r="GU400" s="18" t="s">
        <v>1791</v>
      </c>
      <c r="GV400" s="18">
        <f>SUMIF(FACT_A1[cve_prod],DIM_BILL[[#This Row],[CODIGO]],FACT_A1[Existencia])</f>
        <v>0</v>
      </c>
      <c r="GW400" s="18">
        <f>SUMIF(FACT_A2[cve_prod],DIM_BILL[[#This Row],[CODIGO]],FACT_A2[Existencia])</f>
        <v>0</v>
      </c>
      <c r="GX400" s="18"/>
      <c r="GY400" s="16" t="s">
        <v>2222</v>
      </c>
      <c r="GZ400" s="26">
        <f t="shared" ref="GZ400" si="2885">GV400+GW400+GX400+GZ398-GZ399</f>
        <v>-16789</v>
      </c>
      <c r="HA400" s="26">
        <f t="shared" ref="HA400" si="2886">GZ400+HA398-HA399</f>
        <v>-16789</v>
      </c>
      <c r="HB400" s="26">
        <f t="shared" ref="HB400" si="2887">HA400+HB398-HB399</f>
        <v>-16789</v>
      </c>
      <c r="HC400" s="26">
        <f t="shared" ref="HC400" si="2888">HB400+HC398-HC399</f>
        <v>-16789</v>
      </c>
      <c r="HD400" s="26">
        <f t="shared" ref="HD400" si="2889">HC400+HD398-HD399</f>
        <v>-16789</v>
      </c>
      <c r="HE400" s="26">
        <f t="shared" ref="HE400" si="2890">HD400+HE398-HE399</f>
        <v>-16789</v>
      </c>
      <c r="HF400" s="26">
        <f t="shared" ref="HF400" si="2891">HE400+HF398-HF399</f>
        <v>-16789</v>
      </c>
      <c r="HG400" s="26">
        <f t="shared" ref="HG400" si="2892">HF400+HG398-HG399</f>
        <v>-16789</v>
      </c>
      <c r="HH400" s="26">
        <f t="shared" ref="HH400" si="2893">HG400+HH398-HH399</f>
        <v>-16789</v>
      </c>
      <c r="HI400" s="26">
        <f t="shared" ref="HI400" si="2894">HH400+HI398-HI399</f>
        <v>-16789</v>
      </c>
      <c r="HJ400" s="26">
        <f t="shared" ref="HJ400" si="2895">HI400+HJ398-HJ399</f>
        <v>-16789</v>
      </c>
      <c r="HK400" s="26">
        <f t="shared" ref="HK400" si="2896">HJ400+HK398-HK399</f>
        <v>-16789</v>
      </c>
      <c r="HL400" s="26">
        <f t="shared" ref="HL400" si="2897">HK400+HL398-HL399</f>
        <v>-16789</v>
      </c>
      <c r="HM400" s="26">
        <f t="shared" ref="HM400" si="2898">HL400+HM398-HM399</f>
        <v>-16789</v>
      </c>
      <c r="HN400" s="26">
        <f t="shared" ref="HN400" si="2899">HM400+HN398-HN399</f>
        <v>-16789</v>
      </c>
      <c r="HO400" s="26">
        <f t="shared" ref="HO400" si="2900">HN400+HO398-HO399</f>
        <v>-16789</v>
      </c>
      <c r="HP400" s="26">
        <f t="shared" ref="HP400" si="2901">HO400+HP398-HP399</f>
        <v>-16789</v>
      </c>
      <c r="HQ400" s="26">
        <f t="shared" ref="HQ400" si="2902">HP400+HQ398-HQ399</f>
        <v>-16789</v>
      </c>
      <c r="HR400" s="26">
        <f t="shared" ref="HR400" si="2903">HQ400+HR398-HR399</f>
        <v>-16789</v>
      </c>
      <c r="HS400" s="26">
        <f t="shared" ref="HS400" si="2904">HR400+HS398-HS399</f>
        <v>-16789</v>
      </c>
      <c r="HT400" s="26">
        <f t="shared" ref="HT400" si="2905">HS400+HT398-HT399</f>
        <v>-16789</v>
      </c>
      <c r="HU400" s="22">
        <f t="shared" ref="HU400" si="2906">COUNTIF(GZ400:HT400,"&lt;0")</f>
        <v>21</v>
      </c>
      <c r="HV400" s="25"/>
      <c r="HW400" t="str">
        <f>DIM_BILL[[#This Row],[Tipo]]</f>
        <v/>
      </c>
    </row>
    <row r="401" spans="1:231" x14ac:dyDescent="0.3">
      <c r="A401" s="17" t="s">
        <v>2284</v>
      </c>
      <c r="BE401">
        <v>2.06</v>
      </c>
      <c r="BF401">
        <v>1.03</v>
      </c>
      <c r="BG401">
        <v>1.03</v>
      </c>
      <c r="GR401" s="17" t="s">
        <v>2285</v>
      </c>
      <c r="GS401" s="17">
        <v>2</v>
      </c>
      <c r="GT401" s="17" t="s">
        <v>1791</v>
      </c>
      <c r="GU401" s="17" t="s">
        <v>1791</v>
      </c>
      <c r="GV401" s="17">
        <f>SUMIF(FACT_A1[cve_prod],DIM_BILL[[#This Row],[CODIGO]],FACT_A1[Existencia])</f>
        <v>0</v>
      </c>
      <c r="GW401" s="18">
        <f>SUMIF(FACT_A2[cve_prod],DIM_BILL[[#This Row],[CODIGO]],FACT_A2[Existencia])</f>
        <v>0</v>
      </c>
      <c r="GX401" s="17"/>
      <c r="GY401" s="16" t="s">
        <v>2220</v>
      </c>
      <c r="GZ401" s="15">
        <f>SUMIFS(POs[saldo],POs[cve_prod],DIM_BILL[[#This Row],[CODIGO]],POs[status],$GY401,POs[f_ent],GZ$1)</f>
        <v>0</v>
      </c>
      <c r="HA401" s="15">
        <f>SUMIFS(POs[saldo],POs[cve_prod],DIM_BILL[[#This Row],[CODIGO]],POs[status],$GY401,POs[f_ent],HA$1)</f>
        <v>0</v>
      </c>
      <c r="HB401" s="15">
        <f>SUMIFS(POs[saldo],POs[cve_prod],DIM_BILL[[#This Row],[CODIGO]],POs[status],$GY401,POs[f_ent],HB$1)</f>
        <v>0</v>
      </c>
      <c r="HC401" s="15">
        <f>SUMIFS(POs[saldo],POs[cve_prod],DIM_BILL[[#This Row],[CODIGO]],POs[status],$GY401,POs[f_ent],HC$1)</f>
        <v>0</v>
      </c>
      <c r="HD401" s="15">
        <f>SUMIFS(POs[saldo],POs[cve_prod],DIM_BILL[[#This Row],[CODIGO]],POs[status],$GY401,POs[f_ent],HD$1)</f>
        <v>0</v>
      </c>
      <c r="HE401" s="15">
        <f>SUMIFS(POs[saldo],POs[cve_prod],DIM_BILL[[#This Row],[CODIGO]],POs[status],$GY401,POs[f_ent],HE$1)</f>
        <v>0</v>
      </c>
      <c r="HF401" s="15">
        <f>SUMIFS(POs[saldo],POs[cve_prod],DIM_BILL[[#This Row],[CODIGO]],POs[status],$GY401,POs[Semana],WEEKNUM(HF$1))</f>
        <v>0</v>
      </c>
      <c r="HG401" s="15">
        <f>SUMIFS(POs[saldo],POs[cve_prod],DIM_BILL[[#This Row],[CODIGO]],POs[status],$GY401,POs[Semana],WEEKNUM(HG$1))</f>
        <v>0</v>
      </c>
      <c r="HH401" s="15">
        <f>SUMIFS(POs[saldo],POs[cve_prod],DIM_BILL[[#This Row],[CODIGO]],POs[status],$GY401,POs[Semana],WEEKNUM(HH$1))</f>
        <v>0</v>
      </c>
      <c r="HI401" s="15">
        <f>SUMIFS(POs[saldo],POs[cve_prod],DIM_BILL[[#This Row],[CODIGO]],POs[status],$GY401,POs[Semana],WEEKNUM(HI$1))</f>
        <v>0</v>
      </c>
      <c r="HJ401" s="15">
        <f>SUMIFS(POs[saldo],POs[cve_prod],DIM_BILL[[#This Row],[CODIGO]],POs[status],$GY401,POs[Semana],WEEKNUM(HJ$1))</f>
        <v>0</v>
      </c>
      <c r="HK401" s="15">
        <f>SUMIFS(POs[saldo],POs[cve_prod],DIM_BILL[[#This Row],[CODIGO]],POs[status],$GY401,POs[Semana],WEEKNUM(HK$1))</f>
        <v>0</v>
      </c>
      <c r="HL401" s="15">
        <f>SUMIFS(POs[saldo],POs[cve_prod],DIM_BILL[[#This Row],[CODIGO]],POs[status],$GY401,POs[Semana],WEEKNUM(HL$1))</f>
        <v>0</v>
      </c>
      <c r="HM401" s="15">
        <f>SUMIFS(POs[saldo],POs[cve_prod],DIM_BILL[[#This Row],[CODIGO]],POs[status],$GY401,POs[Semana],WEEKNUM(HM$1))</f>
        <v>0</v>
      </c>
      <c r="HN401" s="15">
        <f>SUMIFS(POs[saldo],POs[cve_prod],DIM_BILL[[#This Row],[CODIGO]],POs[status],$GY401,POs[Semana],WEEKNUM(HN$1))</f>
        <v>0</v>
      </c>
      <c r="HO401" s="15">
        <f>SUMIFS(POs[saldo],POs[cve_prod],DIM_BILL[[#This Row],[CODIGO]],POs[status],$GY401,POs[Semana],WEEKNUM(HO$1))</f>
        <v>0</v>
      </c>
      <c r="HP401" s="15">
        <f>SUMIFS(POs[saldo],POs[cve_prod],DIM_BILL[[#This Row],[CODIGO]],POs[status],$GY401,POs[Semana],WEEKNUM(HP$1))</f>
        <v>0</v>
      </c>
      <c r="HQ401" s="15">
        <f>SUMIFS(POs[saldo],POs[cve_prod],DIM_BILL[[#This Row],[CODIGO]],POs[status],$GY401,POs[Semana],WEEKNUM(HQ$1))</f>
        <v>0</v>
      </c>
      <c r="HR401" s="15">
        <f>SUMIFS(POs[saldo],POs[cve_prod],DIM_BILL[[#This Row],[CODIGO]],POs[status],$GY401,POs[Semana],WEEKNUM(HR$1))</f>
        <v>0</v>
      </c>
      <c r="HS401" s="15">
        <f>SUMIFS(POs[saldo],POs[cve_prod],DIM_BILL[[#This Row],[CODIGO]],POs[status],$GY401,POs[Semana],WEEKNUM(HS$1))</f>
        <v>0</v>
      </c>
      <c r="HT401" s="15">
        <f>SUMIFS(POs[saldo],POs[cve_prod],DIM_BILL[[#This Row],[CODIGO]],POs[status],$GY401,POs[Semana],WEEKNUM(HT$1))</f>
        <v>0</v>
      </c>
      <c r="HU401" s="22"/>
      <c r="HV401" s="25"/>
      <c r="HW401" t="str">
        <f>DIM_BILL[[#This Row],[Tipo]]</f>
        <v/>
      </c>
    </row>
    <row r="402" spans="1:231" x14ac:dyDescent="0.3">
      <c r="A402" s="17" t="s">
        <v>2284</v>
      </c>
      <c r="BE402">
        <v>2.06</v>
      </c>
      <c r="BF402">
        <v>1.03</v>
      </c>
      <c r="BG402">
        <v>1.03</v>
      </c>
      <c r="GR402" s="17" t="s">
        <v>2285</v>
      </c>
      <c r="GS402" s="17">
        <v>2</v>
      </c>
      <c r="GT402" s="17" t="s">
        <v>1791</v>
      </c>
      <c r="GU402" s="17" t="s">
        <v>1791</v>
      </c>
      <c r="GV402" s="17">
        <f>SUMIF(FACT_A1[cve_prod],DIM_BILL[[#This Row],[CODIGO]],FACT_A1[Existencia])</f>
        <v>0</v>
      </c>
      <c r="GW402" s="18">
        <f>SUMIF(FACT_A2[cve_prod],DIM_BILL[[#This Row],[CODIGO]],FACT_A2[Existencia])</f>
        <v>0</v>
      </c>
      <c r="GX402" s="17"/>
      <c r="GY402" s="16" t="s">
        <v>2221</v>
      </c>
      <c r="GZ402" s="24">
        <f>SUMPRODUCT($B402:$GQ402,INDEX(PLAN_PRODUCCION!$B$4:$GQ$24,COLUMN()-COLUMN($GZ$1)+1,0))</f>
        <v>15244</v>
      </c>
      <c r="HA402" s="24">
        <f>SUMPRODUCT($B402:$GQ402,INDEX(PLAN_PRODUCCION!$B$4:$GQ$24,COLUMN()-COLUMN($GZ$1)+1,0))</f>
        <v>0</v>
      </c>
      <c r="HB402" s="24">
        <f>SUMPRODUCT($B402:$GQ402,INDEX(PLAN_PRODUCCION!$B$4:$GQ$24,COLUMN()-COLUMN($GZ$1)+1,0))</f>
        <v>0</v>
      </c>
      <c r="HC402" s="24">
        <f>SUMPRODUCT($B402:$GQ402,INDEX(PLAN_PRODUCCION!$B$4:$GQ$24,COLUMN()-COLUMN($GZ$1)+1,0))</f>
        <v>0</v>
      </c>
      <c r="HD402" s="24">
        <f>SUMPRODUCT($B402:$GQ402,INDEX(PLAN_PRODUCCION!$B$4:$GQ$24,COLUMN()-COLUMN($GZ$1)+1,0))</f>
        <v>0</v>
      </c>
      <c r="HE402" s="24">
        <f>SUMPRODUCT($B402:$GQ402,INDEX(PLAN_PRODUCCION!$B$4:$GQ$24,COLUMN()-COLUMN($GZ$1)+1,0))</f>
        <v>0</v>
      </c>
      <c r="HF402" s="24">
        <f>SUMPRODUCT($B402:$GQ402,INDEX(PLAN_PRODUCCION!$B$4:$GQ$24,COLUMN()-COLUMN($GZ$1)+1,0))</f>
        <v>0</v>
      </c>
      <c r="HG402" s="24">
        <f>SUMPRODUCT($B402:$GQ402,INDEX(PLAN_PRODUCCION!$B$4:$GQ$24,COLUMN()-COLUMN($GZ$1)+1,0))</f>
        <v>0</v>
      </c>
      <c r="HH402" s="24">
        <f>SUMPRODUCT($B402:$GQ402,INDEX(PLAN_PRODUCCION!$B$4:$GQ$24,COLUMN()-COLUMN($GZ$1)+1,0))</f>
        <v>0</v>
      </c>
      <c r="HI402" s="24">
        <f>SUMPRODUCT($B402:$GQ402,INDEX(PLAN_PRODUCCION!$B$4:$GQ$24,COLUMN()-COLUMN($GZ$1)+1,0))</f>
        <v>0</v>
      </c>
      <c r="HJ402" s="24">
        <f>SUMPRODUCT($B402:$GQ402,INDEX(PLAN_PRODUCCION!$B$4:$GQ$24,COLUMN()-COLUMN($GZ$1)+1,0))</f>
        <v>0</v>
      </c>
      <c r="HK402" s="24">
        <f>SUMPRODUCT($B402:$GQ402,INDEX(PLAN_PRODUCCION!$B$4:$GQ$24,COLUMN()-COLUMN($GZ$1)+1,0))</f>
        <v>0</v>
      </c>
      <c r="HL402" s="24">
        <f>SUMPRODUCT($B402:$GQ402,INDEX(PLAN_PRODUCCION!$B$4:$GQ$24,COLUMN()-COLUMN($GZ$1)+1,0))</f>
        <v>0</v>
      </c>
      <c r="HM402" s="24">
        <f>SUMPRODUCT($B402:$GQ402,INDEX(PLAN_PRODUCCION!$B$4:$GQ$24,COLUMN()-COLUMN($GZ$1)+1,0))</f>
        <v>0</v>
      </c>
      <c r="HN402" s="24">
        <f>SUMPRODUCT($B402:$GQ402,INDEX(PLAN_PRODUCCION!$B$4:$GQ$24,COLUMN()-COLUMN($GZ$1)+1,0))</f>
        <v>0</v>
      </c>
      <c r="HO402" s="24">
        <f>SUMPRODUCT($B402:$GQ402,INDEX(PLAN_PRODUCCION!$B$4:$GQ$24,COLUMN()-COLUMN($GZ$1)+1,0))</f>
        <v>0</v>
      </c>
      <c r="HP402" s="24">
        <f>SUMPRODUCT($B402:$GQ402,INDEX(PLAN_PRODUCCION!$B$4:$GQ$24,COLUMN()-COLUMN($GZ$1)+1,0))</f>
        <v>0</v>
      </c>
      <c r="HQ402" s="24">
        <f>SUMPRODUCT($B402:$GQ402,INDEX(PLAN_PRODUCCION!$B$4:$GQ$24,COLUMN()-COLUMN($GZ$1)+1,0))</f>
        <v>0</v>
      </c>
      <c r="HR402" s="24">
        <f>SUMPRODUCT($B402:$GQ402,INDEX(PLAN_PRODUCCION!$B$4:$GQ$24,COLUMN()-COLUMN($GZ$1)+1,0))</f>
        <v>0</v>
      </c>
      <c r="HS402" s="24">
        <f>SUMPRODUCT($B402:$GQ402,INDEX(PLAN_PRODUCCION!$B$4:$GQ$24,COLUMN()-COLUMN($GZ$1)+1,0))</f>
        <v>0</v>
      </c>
      <c r="HT402" s="24">
        <f>SUMPRODUCT($B402:$GQ402,INDEX(PLAN_PRODUCCION!$B$4:$GQ$24,COLUMN()-COLUMN($GZ$1)+1,0))</f>
        <v>0</v>
      </c>
      <c r="HU402" s="22"/>
      <c r="HV402" s="25"/>
      <c r="HW402" t="str">
        <f>DIM_BILL[[#This Row],[Tipo]]</f>
        <v/>
      </c>
    </row>
    <row r="403" spans="1:231" x14ac:dyDescent="0.3">
      <c r="A403" s="18" t="s">
        <v>2284</v>
      </c>
      <c r="BE403">
        <v>2.06</v>
      </c>
      <c r="BF403">
        <v>1.03</v>
      </c>
      <c r="BG403">
        <v>1.03</v>
      </c>
      <c r="GR403" s="18" t="s">
        <v>2285</v>
      </c>
      <c r="GS403" s="18">
        <v>2</v>
      </c>
      <c r="GT403" s="18" t="s">
        <v>1791</v>
      </c>
      <c r="GU403" s="18" t="s">
        <v>1791</v>
      </c>
      <c r="GV403" s="18">
        <f>SUMIF(FACT_A1[cve_prod],DIM_BILL[[#This Row],[CODIGO]],FACT_A1[Existencia])</f>
        <v>0</v>
      </c>
      <c r="GW403" s="18">
        <f>SUMIF(FACT_A2[cve_prod],DIM_BILL[[#This Row],[CODIGO]],FACT_A2[Existencia])</f>
        <v>0</v>
      </c>
      <c r="GX403" s="18"/>
      <c r="GY403" s="16" t="s">
        <v>2222</v>
      </c>
      <c r="GZ403" s="26">
        <f t="shared" ref="GZ403" si="2907">GV403+GW403+GX403+GZ401-GZ402</f>
        <v>-15244</v>
      </c>
      <c r="HA403" s="26">
        <f t="shared" ref="HA403" si="2908">GZ403+HA401-HA402</f>
        <v>-15244</v>
      </c>
      <c r="HB403" s="26">
        <f t="shared" ref="HB403" si="2909">HA403+HB401-HB402</f>
        <v>-15244</v>
      </c>
      <c r="HC403" s="26">
        <f t="shared" ref="HC403" si="2910">HB403+HC401-HC402</f>
        <v>-15244</v>
      </c>
      <c r="HD403" s="26">
        <f t="shared" ref="HD403" si="2911">HC403+HD401-HD402</f>
        <v>-15244</v>
      </c>
      <c r="HE403" s="26">
        <f t="shared" ref="HE403" si="2912">HD403+HE401-HE402</f>
        <v>-15244</v>
      </c>
      <c r="HF403" s="26">
        <f t="shared" ref="HF403" si="2913">HE403+HF401-HF402</f>
        <v>-15244</v>
      </c>
      <c r="HG403" s="26">
        <f t="shared" ref="HG403" si="2914">HF403+HG401-HG402</f>
        <v>-15244</v>
      </c>
      <c r="HH403" s="26">
        <f t="shared" ref="HH403" si="2915">HG403+HH401-HH402</f>
        <v>-15244</v>
      </c>
      <c r="HI403" s="26">
        <f t="shared" ref="HI403" si="2916">HH403+HI401-HI402</f>
        <v>-15244</v>
      </c>
      <c r="HJ403" s="26">
        <f t="shared" ref="HJ403" si="2917">HI403+HJ401-HJ402</f>
        <v>-15244</v>
      </c>
      <c r="HK403" s="26">
        <f t="shared" ref="HK403" si="2918">HJ403+HK401-HK402</f>
        <v>-15244</v>
      </c>
      <c r="HL403" s="26">
        <f t="shared" ref="HL403" si="2919">HK403+HL401-HL402</f>
        <v>-15244</v>
      </c>
      <c r="HM403" s="26">
        <f t="shared" ref="HM403" si="2920">HL403+HM401-HM402</f>
        <v>-15244</v>
      </c>
      <c r="HN403" s="26">
        <f t="shared" ref="HN403" si="2921">HM403+HN401-HN402</f>
        <v>-15244</v>
      </c>
      <c r="HO403" s="26">
        <f t="shared" ref="HO403" si="2922">HN403+HO401-HO402</f>
        <v>-15244</v>
      </c>
      <c r="HP403" s="26">
        <f t="shared" ref="HP403" si="2923">HO403+HP401-HP402</f>
        <v>-15244</v>
      </c>
      <c r="HQ403" s="26">
        <f t="shared" ref="HQ403" si="2924">HP403+HQ401-HQ402</f>
        <v>-15244</v>
      </c>
      <c r="HR403" s="26">
        <f t="shared" ref="HR403" si="2925">HQ403+HR401-HR402</f>
        <v>-15244</v>
      </c>
      <c r="HS403" s="26">
        <f t="shared" ref="HS403" si="2926">HR403+HS401-HS402</f>
        <v>-15244</v>
      </c>
      <c r="HT403" s="26">
        <f t="shared" ref="HT403" si="2927">HS403+HT401-HT402</f>
        <v>-15244</v>
      </c>
      <c r="HU403" s="22">
        <f t="shared" ref="HU403" si="2928">COUNTIF(GZ403:HT403,"&lt;0")</f>
        <v>21</v>
      </c>
      <c r="HV403" s="25"/>
      <c r="HW403" t="str">
        <f>DIM_BILL[[#This Row],[Tipo]]</f>
        <v/>
      </c>
    </row>
    <row r="404" spans="1:231" x14ac:dyDescent="0.3">
      <c r="A404" s="17" t="s">
        <v>1427</v>
      </c>
      <c r="ES404">
        <v>0.33333333333333331</v>
      </c>
      <c r="GR404" s="17" t="s">
        <v>1428</v>
      </c>
      <c r="GS404" s="17">
        <v>2</v>
      </c>
      <c r="GT404" s="17" t="s">
        <v>1791</v>
      </c>
      <c r="GU404" s="17" t="s">
        <v>1791</v>
      </c>
      <c r="GV404" s="17">
        <f>SUMIF(FACT_A1[cve_prod],DIM_BILL[[#This Row],[CODIGO]],FACT_A1[Existencia])</f>
        <v>0</v>
      </c>
      <c r="GW404" s="18">
        <f>SUMIF(FACT_A2[cve_prod],DIM_BILL[[#This Row],[CODIGO]],FACT_A2[Existencia])</f>
        <v>0</v>
      </c>
      <c r="GX404" s="17"/>
      <c r="GY404" s="16" t="s">
        <v>2220</v>
      </c>
      <c r="GZ404" s="15">
        <f>SUMIFS(POs[saldo],POs[cve_prod],DIM_BILL[[#This Row],[CODIGO]],POs[status],$GY404,POs[f_ent],GZ$1)</f>
        <v>0</v>
      </c>
      <c r="HA404" s="15">
        <f>SUMIFS(POs[saldo],POs[cve_prod],DIM_BILL[[#This Row],[CODIGO]],POs[status],$GY404,POs[f_ent],HA$1)</f>
        <v>0</v>
      </c>
      <c r="HB404" s="15">
        <f>SUMIFS(POs[saldo],POs[cve_prod],DIM_BILL[[#This Row],[CODIGO]],POs[status],$GY404,POs[f_ent],HB$1)</f>
        <v>0</v>
      </c>
      <c r="HC404" s="15">
        <f>SUMIFS(POs[saldo],POs[cve_prod],DIM_BILL[[#This Row],[CODIGO]],POs[status],$GY404,POs[f_ent],HC$1)</f>
        <v>0</v>
      </c>
      <c r="HD404" s="15">
        <f>SUMIFS(POs[saldo],POs[cve_prod],DIM_BILL[[#This Row],[CODIGO]],POs[status],$GY404,POs[f_ent],HD$1)</f>
        <v>0</v>
      </c>
      <c r="HE404" s="15">
        <f>SUMIFS(POs[saldo],POs[cve_prod],DIM_BILL[[#This Row],[CODIGO]],POs[status],$GY404,POs[f_ent],HE$1)</f>
        <v>0</v>
      </c>
      <c r="HF404" s="15">
        <f>SUMIFS(POs[saldo],POs[cve_prod],DIM_BILL[[#This Row],[CODIGO]],POs[status],$GY404,POs[Semana],WEEKNUM(HF$1))</f>
        <v>0</v>
      </c>
      <c r="HG404" s="15">
        <f>SUMIFS(POs[saldo],POs[cve_prod],DIM_BILL[[#This Row],[CODIGO]],POs[status],$GY404,POs[Semana],WEEKNUM(HG$1))</f>
        <v>0</v>
      </c>
      <c r="HH404" s="15">
        <f>SUMIFS(POs[saldo],POs[cve_prod],DIM_BILL[[#This Row],[CODIGO]],POs[status],$GY404,POs[Semana],WEEKNUM(HH$1))</f>
        <v>0</v>
      </c>
      <c r="HI404" s="15">
        <f>SUMIFS(POs[saldo],POs[cve_prod],DIM_BILL[[#This Row],[CODIGO]],POs[status],$GY404,POs[Semana],WEEKNUM(HI$1))</f>
        <v>0</v>
      </c>
      <c r="HJ404" s="15">
        <f>SUMIFS(POs[saldo],POs[cve_prod],DIM_BILL[[#This Row],[CODIGO]],POs[status],$GY404,POs[Semana],WEEKNUM(HJ$1))</f>
        <v>0</v>
      </c>
      <c r="HK404" s="15">
        <f>SUMIFS(POs[saldo],POs[cve_prod],DIM_BILL[[#This Row],[CODIGO]],POs[status],$GY404,POs[Semana],WEEKNUM(HK$1))</f>
        <v>0</v>
      </c>
      <c r="HL404" s="15">
        <f>SUMIFS(POs[saldo],POs[cve_prod],DIM_BILL[[#This Row],[CODIGO]],POs[status],$GY404,POs[Semana],WEEKNUM(HL$1))</f>
        <v>0</v>
      </c>
      <c r="HM404" s="15">
        <f>SUMIFS(POs[saldo],POs[cve_prod],DIM_BILL[[#This Row],[CODIGO]],POs[status],$GY404,POs[Semana],WEEKNUM(HM$1))</f>
        <v>0</v>
      </c>
      <c r="HN404" s="15">
        <f>SUMIFS(POs[saldo],POs[cve_prod],DIM_BILL[[#This Row],[CODIGO]],POs[status],$GY404,POs[Semana],WEEKNUM(HN$1))</f>
        <v>0</v>
      </c>
      <c r="HO404" s="15">
        <f>SUMIFS(POs[saldo],POs[cve_prod],DIM_BILL[[#This Row],[CODIGO]],POs[status],$GY404,POs[Semana],WEEKNUM(HO$1))</f>
        <v>0</v>
      </c>
      <c r="HP404" s="15">
        <f>SUMIFS(POs[saldo],POs[cve_prod],DIM_BILL[[#This Row],[CODIGO]],POs[status],$GY404,POs[Semana],WEEKNUM(HP$1))</f>
        <v>0</v>
      </c>
      <c r="HQ404" s="15">
        <f>SUMIFS(POs[saldo],POs[cve_prod],DIM_BILL[[#This Row],[CODIGO]],POs[status],$GY404,POs[Semana],WEEKNUM(HQ$1))</f>
        <v>0</v>
      </c>
      <c r="HR404" s="15">
        <f>SUMIFS(POs[saldo],POs[cve_prod],DIM_BILL[[#This Row],[CODIGO]],POs[status],$GY404,POs[Semana],WEEKNUM(HR$1))</f>
        <v>0</v>
      </c>
      <c r="HS404" s="15">
        <f>SUMIFS(POs[saldo],POs[cve_prod],DIM_BILL[[#This Row],[CODIGO]],POs[status],$GY404,POs[Semana],WEEKNUM(HS$1))</f>
        <v>0</v>
      </c>
      <c r="HT404" s="15">
        <f>SUMIFS(POs[saldo],POs[cve_prod],DIM_BILL[[#This Row],[CODIGO]],POs[status],$GY404,POs[Semana],WEEKNUM(HT$1))</f>
        <v>0</v>
      </c>
      <c r="HU404" s="22"/>
      <c r="HV404" s="25"/>
      <c r="HW404" t="str">
        <f>DIM_BILL[[#This Row],[Tipo]]</f>
        <v/>
      </c>
    </row>
    <row r="405" spans="1:231" x14ac:dyDescent="0.3">
      <c r="A405" s="17" t="s">
        <v>1427</v>
      </c>
      <c r="ES405">
        <v>0.33333333333333331</v>
      </c>
      <c r="GR405" s="17" t="s">
        <v>1428</v>
      </c>
      <c r="GS405" s="17">
        <v>2</v>
      </c>
      <c r="GT405" s="17" t="s">
        <v>1791</v>
      </c>
      <c r="GU405" s="17" t="s">
        <v>1791</v>
      </c>
      <c r="GV405" s="17">
        <f>SUMIF(FACT_A1[cve_prod],DIM_BILL[[#This Row],[CODIGO]],FACT_A1[Existencia])</f>
        <v>0</v>
      </c>
      <c r="GW405" s="18">
        <f>SUMIF(FACT_A2[cve_prod],DIM_BILL[[#This Row],[CODIGO]],FACT_A2[Existencia])</f>
        <v>0</v>
      </c>
      <c r="GX405" s="17"/>
      <c r="GY405" s="16" t="s">
        <v>2221</v>
      </c>
      <c r="GZ405" s="24">
        <f>SUMPRODUCT($B405:$GQ405,INDEX(PLAN_PRODUCCION!$B$4:$GQ$24,COLUMN()-COLUMN($GZ$1)+1,0))</f>
        <v>0</v>
      </c>
      <c r="HA405" s="24">
        <f>SUMPRODUCT($B405:$GQ405,INDEX(PLAN_PRODUCCION!$B$4:$GQ$24,COLUMN()-COLUMN($GZ$1)+1,0))</f>
        <v>0</v>
      </c>
      <c r="HB405" s="24">
        <f>SUMPRODUCT($B405:$GQ405,INDEX(PLAN_PRODUCCION!$B$4:$GQ$24,COLUMN()-COLUMN($GZ$1)+1,0))</f>
        <v>0</v>
      </c>
      <c r="HC405" s="24">
        <f>SUMPRODUCT($B405:$GQ405,INDEX(PLAN_PRODUCCION!$B$4:$GQ$24,COLUMN()-COLUMN($GZ$1)+1,0))</f>
        <v>0</v>
      </c>
      <c r="HD405" s="24">
        <f>SUMPRODUCT($B405:$GQ405,INDEX(PLAN_PRODUCCION!$B$4:$GQ$24,COLUMN()-COLUMN($GZ$1)+1,0))</f>
        <v>0</v>
      </c>
      <c r="HE405" s="24">
        <f>SUMPRODUCT($B405:$GQ405,INDEX(PLAN_PRODUCCION!$B$4:$GQ$24,COLUMN()-COLUMN($GZ$1)+1,0))</f>
        <v>0</v>
      </c>
      <c r="HF405" s="24">
        <f>SUMPRODUCT($B405:$GQ405,INDEX(PLAN_PRODUCCION!$B$4:$GQ$24,COLUMN()-COLUMN($GZ$1)+1,0))</f>
        <v>0</v>
      </c>
      <c r="HG405" s="24">
        <f>SUMPRODUCT($B405:$GQ405,INDEX(PLAN_PRODUCCION!$B$4:$GQ$24,COLUMN()-COLUMN($GZ$1)+1,0))</f>
        <v>0</v>
      </c>
      <c r="HH405" s="24">
        <f>SUMPRODUCT($B405:$GQ405,INDEX(PLAN_PRODUCCION!$B$4:$GQ$24,COLUMN()-COLUMN($GZ$1)+1,0))</f>
        <v>0</v>
      </c>
      <c r="HI405" s="24">
        <f>SUMPRODUCT($B405:$GQ405,INDEX(PLAN_PRODUCCION!$B$4:$GQ$24,COLUMN()-COLUMN($GZ$1)+1,0))</f>
        <v>0</v>
      </c>
      <c r="HJ405" s="24">
        <f>SUMPRODUCT($B405:$GQ405,INDEX(PLAN_PRODUCCION!$B$4:$GQ$24,COLUMN()-COLUMN($GZ$1)+1,0))</f>
        <v>0</v>
      </c>
      <c r="HK405" s="24">
        <f>SUMPRODUCT($B405:$GQ405,INDEX(PLAN_PRODUCCION!$B$4:$GQ$24,COLUMN()-COLUMN($GZ$1)+1,0))</f>
        <v>0</v>
      </c>
      <c r="HL405" s="24">
        <f>SUMPRODUCT($B405:$GQ405,INDEX(PLAN_PRODUCCION!$B$4:$GQ$24,COLUMN()-COLUMN($GZ$1)+1,0))</f>
        <v>0</v>
      </c>
      <c r="HM405" s="24">
        <f>SUMPRODUCT($B405:$GQ405,INDEX(PLAN_PRODUCCION!$B$4:$GQ$24,COLUMN()-COLUMN($GZ$1)+1,0))</f>
        <v>0</v>
      </c>
      <c r="HN405" s="24">
        <f>SUMPRODUCT($B405:$GQ405,INDEX(PLAN_PRODUCCION!$B$4:$GQ$24,COLUMN()-COLUMN($GZ$1)+1,0))</f>
        <v>0</v>
      </c>
      <c r="HO405" s="24">
        <f>SUMPRODUCT($B405:$GQ405,INDEX(PLAN_PRODUCCION!$B$4:$GQ$24,COLUMN()-COLUMN($GZ$1)+1,0))</f>
        <v>0</v>
      </c>
      <c r="HP405" s="24">
        <f>SUMPRODUCT($B405:$GQ405,INDEX(PLAN_PRODUCCION!$B$4:$GQ$24,COLUMN()-COLUMN($GZ$1)+1,0))</f>
        <v>0</v>
      </c>
      <c r="HQ405" s="24">
        <f>SUMPRODUCT($B405:$GQ405,INDEX(PLAN_PRODUCCION!$B$4:$GQ$24,COLUMN()-COLUMN($GZ$1)+1,0))</f>
        <v>0</v>
      </c>
      <c r="HR405" s="24">
        <f>SUMPRODUCT($B405:$GQ405,INDEX(PLAN_PRODUCCION!$B$4:$GQ$24,COLUMN()-COLUMN($GZ$1)+1,0))</f>
        <v>0</v>
      </c>
      <c r="HS405" s="24">
        <f>SUMPRODUCT($B405:$GQ405,INDEX(PLAN_PRODUCCION!$B$4:$GQ$24,COLUMN()-COLUMN($GZ$1)+1,0))</f>
        <v>0</v>
      </c>
      <c r="HT405" s="24">
        <f>SUMPRODUCT($B405:$GQ405,INDEX(PLAN_PRODUCCION!$B$4:$GQ$24,COLUMN()-COLUMN($GZ$1)+1,0))</f>
        <v>0</v>
      </c>
      <c r="HU405" s="22"/>
      <c r="HV405" s="25"/>
      <c r="HW405" t="str">
        <f>DIM_BILL[[#This Row],[Tipo]]</f>
        <v/>
      </c>
    </row>
    <row r="406" spans="1:231" x14ac:dyDescent="0.3">
      <c r="A406" s="18" t="s">
        <v>1427</v>
      </c>
      <c r="ES406">
        <v>0.33333333333333331</v>
      </c>
      <c r="GR406" s="18" t="s">
        <v>1428</v>
      </c>
      <c r="GS406" s="18">
        <v>2</v>
      </c>
      <c r="GT406" s="18" t="s">
        <v>1791</v>
      </c>
      <c r="GU406" s="18" t="s">
        <v>1791</v>
      </c>
      <c r="GV406" s="18">
        <f>SUMIF(FACT_A1[cve_prod],DIM_BILL[[#This Row],[CODIGO]],FACT_A1[Existencia])</f>
        <v>0</v>
      </c>
      <c r="GW406" s="18">
        <f>SUMIF(FACT_A2[cve_prod],DIM_BILL[[#This Row],[CODIGO]],FACT_A2[Existencia])</f>
        <v>0</v>
      </c>
      <c r="GX406" s="18"/>
      <c r="GY406" s="16" t="s">
        <v>2222</v>
      </c>
      <c r="GZ406" s="26">
        <f t="shared" ref="GZ406" si="2929">GV406+GW406+GX406+GZ404-GZ405</f>
        <v>0</v>
      </c>
      <c r="HA406" s="26">
        <f t="shared" ref="HA406" si="2930">GZ406+HA404-HA405</f>
        <v>0</v>
      </c>
      <c r="HB406" s="26">
        <f t="shared" ref="HB406" si="2931">HA406+HB404-HB405</f>
        <v>0</v>
      </c>
      <c r="HC406" s="26">
        <f t="shared" ref="HC406" si="2932">HB406+HC404-HC405</f>
        <v>0</v>
      </c>
      <c r="HD406" s="26">
        <f t="shared" ref="HD406" si="2933">HC406+HD404-HD405</f>
        <v>0</v>
      </c>
      <c r="HE406" s="26">
        <f t="shared" ref="HE406" si="2934">HD406+HE404-HE405</f>
        <v>0</v>
      </c>
      <c r="HF406" s="26">
        <f t="shared" ref="HF406" si="2935">HE406+HF404-HF405</f>
        <v>0</v>
      </c>
      <c r="HG406" s="26">
        <f t="shared" ref="HG406" si="2936">HF406+HG404-HG405</f>
        <v>0</v>
      </c>
      <c r="HH406" s="26">
        <f t="shared" ref="HH406" si="2937">HG406+HH404-HH405</f>
        <v>0</v>
      </c>
      <c r="HI406" s="26">
        <f t="shared" ref="HI406" si="2938">HH406+HI404-HI405</f>
        <v>0</v>
      </c>
      <c r="HJ406" s="26">
        <f t="shared" ref="HJ406" si="2939">HI406+HJ404-HJ405</f>
        <v>0</v>
      </c>
      <c r="HK406" s="26">
        <f t="shared" ref="HK406" si="2940">HJ406+HK404-HK405</f>
        <v>0</v>
      </c>
      <c r="HL406" s="26">
        <f t="shared" ref="HL406" si="2941">HK406+HL404-HL405</f>
        <v>0</v>
      </c>
      <c r="HM406" s="26">
        <f t="shared" ref="HM406" si="2942">HL406+HM404-HM405</f>
        <v>0</v>
      </c>
      <c r="HN406" s="26">
        <f t="shared" ref="HN406" si="2943">HM406+HN404-HN405</f>
        <v>0</v>
      </c>
      <c r="HO406" s="26">
        <f t="shared" ref="HO406" si="2944">HN406+HO404-HO405</f>
        <v>0</v>
      </c>
      <c r="HP406" s="26">
        <f t="shared" ref="HP406" si="2945">HO406+HP404-HP405</f>
        <v>0</v>
      </c>
      <c r="HQ406" s="26">
        <f t="shared" ref="HQ406" si="2946">HP406+HQ404-HQ405</f>
        <v>0</v>
      </c>
      <c r="HR406" s="26">
        <f t="shared" ref="HR406" si="2947">HQ406+HR404-HR405</f>
        <v>0</v>
      </c>
      <c r="HS406" s="26">
        <f t="shared" ref="HS406" si="2948">HR406+HS404-HS405</f>
        <v>0</v>
      </c>
      <c r="HT406" s="26">
        <f t="shared" ref="HT406" si="2949">HS406+HT404-HT405</f>
        <v>0</v>
      </c>
      <c r="HU406" s="22">
        <f t="shared" ref="HU406" si="2950">COUNTIF(GZ406:HT406,"&lt;0")</f>
        <v>0</v>
      </c>
      <c r="HV406" s="25"/>
      <c r="HW406" t="str">
        <f>DIM_BILL[[#This Row],[Tipo]]</f>
        <v/>
      </c>
    </row>
    <row r="407" spans="1:231" x14ac:dyDescent="0.3">
      <c r="A407" s="17" t="s">
        <v>2293</v>
      </c>
      <c r="BN407">
        <v>1.03</v>
      </c>
      <c r="BO407">
        <v>0.51519999999999999</v>
      </c>
      <c r="GR407" s="17" t="s">
        <v>2541</v>
      </c>
      <c r="GS407" s="17">
        <v>2</v>
      </c>
      <c r="GT407" s="17" t="s">
        <v>1791</v>
      </c>
      <c r="GU407" s="17" t="s">
        <v>1791</v>
      </c>
      <c r="GV407" s="17">
        <f>SUMIF(FACT_A1[cve_prod],DIM_BILL[[#This Row],[CODIGO]],FACT_A1[Existencia])</f>
        <v>0</v>
      </c>
      <c r="GW407" s="18">
        <f>SUMIF(FACT_A2[cve_prod],DIM_BILL[[#This Row],[CODIGO]],FACT_A2[Existencia])</f>
        <v>0</v>
      </c>
      <c r="GX407" s="17"/>
      <c r="GY407" s="16" t="s">
        <v>2220</v>
      </c>
      <c r="GZ407" s="15">
        <f>SUMIFS(POs[saldo],POs[cve_prod],DIM_BILL[[#This Row],[CODIGO]],POs[status],$GY407,POs[f_ent],GZ$1)</f>
        <v>0</v>
      </c>
      <c r="HA407" s="15">
        <f>SUMIFS(POs[saldo],POs[cve_prod],DIM_BILL[[#This Row],[CODIGO]],POs[status],$GY407,POs[f_ent],HA$1)</f>
        <v>0</v>
      </c>
      <c r="HB407" s="15">
        <f>SUMIFS(POs[saldo],POs[cve_prod],DIM_BILL[[#This Row],[CODIGO]],POs[status],$GY407,POs[f_ent],HB$1)</f>
        <v>0</v>
      </c>
      <c r="HC407" s="15">
        <f>SUMIFS(POs[saldo],POs[cve_prod],DIM_BILL[[#This Row],[CODIGO]],POs[status],$GY407,POs[f_ent],HC$1)</f>
        <v>0</v>
      </c>
      <c r="HD407" s="15">
        <f>SUMIFS(POs[saldo],POs[cve_prod],DIM_BILL[[#This Row],[CODIGO]],POs[status],$GY407,POs[f_ent],HD$1)</f>
        <v>25000</v>
      </c>
      <c r="HE407" s="15">
        <f>SUMIFS(POs[saldo],POs[cve_prod],DIM_BILL[[#This Row],[CODIGO]],POs[status],$GY407,POs[f_ent],HE$1)</f>
        <v>0</v>
      </c>
      <c r="HF407" s="15">
        <f>SUMIFS(POs[saldo],POs[cve_prod],DIM_BILL[[#This Row],[CODIGO]],POs[status],$GY407,POs[Semana],WEEKNUM(HF$1))</f>
        <v>0</v>
      </c>
      <c r="HG407" s="15">
        <f>SUMIFS(POs[saldo],POs[cve_prod],DIM_BILL[[#This Row],[CODIGO]],POs[status],$GY407,POs[Semana],WEEKNUM(HG$1))</f>
        <v>0</v>
      </c>
      <c r="HH407" s="15">
        <f>SUMIFS(POs[saldo],POs[cve_prod],DIM_BILL[[#This Row],[CODIGO]],POs[status],$GY407,POs[Semana],WEEKNUM(HH$1))</f>
        <v>0</v>
      </c>
      <c r="HI407" s="15">
        <f>SUMIFS(POs[saldo],POs[cve_prod],DIM_BILL[[#This Row],[CODIGO]],POs[status],$GY407,POs[Semana],WEEKNUM(HI$1))</f>
        <v>0</v>
      </c>
      <c r="HJ407" s="15">
        <f>SUMIFS(POs[saldo],POs[cve_prod],DIM_BILL[[#This Row],[CODIGO]],POs[status],$GY407,POs[Semana],WEEKNUM(HJ$1))</f>
        <v>0</v>
      </c>
      <c r="HK407" s="15">
        <f>SUMIFS(POs[saldo],POs[cve_prod],DIM_BILL[[#This Row],[CODIGO]],POs[status],$GY407,POs[Semana],WEEKNUM(HK$1))</f>
        <v>0</v>
      </c>
      <c r="HL407" s="15">
        <f>SUMIFS(POs[saldo],POs[cve_prod],DIM_BILL[[#This Row],[CODIGO]],POs[status],$GY407,POs[Semana],WEEKNUM(HL$1))</f>
        <v>0</v>
      </c>
      <c r="HM407" s="15">
        <f>SUMIFS(POs[saldo],POs[cve_prod],DIM_BILL[[#This Row],[CODIGO]],POs[status],$GY407,POs[Semana],WEEKNUM(HM$1))</f>
        <v>0</v>
      </c>
      <c r="HN407" s="15">
        <f>SUMIFS(POs[saldo],POs[cve_prod],DIM_BILL[[#This Row],[CODIGO]],POs[status],$GY407,POs[Semana],WEEKNUM(HN$1))</f>
        <v>0</v>
      </c>
      <c r="HO407" s="15">
        <f>SUMIFS(POs[saldo],POs[cve_prod],DIM_BILL[[#This Row],[CODIGO]],POs[status],$GY407,POs[Semana],WEEKNUM(HO$1))</f>
        <v>0</v>
      </c>
      <c r="HP407" s="15">
        <f>SUMIFS(POs[saldo],POs[cve_prod],DIM_BILL[[#This Row],[CODIGO]],POs[status],$GY407,POs[Semana],WEEKNUM(HP$1))</f>
        <v>0</v>
      </c>
      <c r="HQ407" s="15">
        <f>SUMIFS(POs[saldo],POs[cve_prod],DIM_BILL[[#This Row],[CODIGO]],POs[status],$GY407,POs[Semana],WEEKNUM(HQ$1))</f>
        <v>0</v>
      </c>
      <c r="HR407" s="15">
        <f>SUMIFS(POs[saldo],POs[cve_prod],DIM_BILL[[#This Row],[CODIGO]],POs[status],$GY407,POs[Semana],WEEKNUM(HR$1))</f>
        <v>0</v>
      </c>
      <c r="HS407" s="15">
        <f>SUMIFS(POs[saldo],POs[cve_prod],DIM_BILL[[#This Row],[CODIGO]],POs[status],$GY407,POs[Semana],WEEKNUM(HS$1))</f>
        <v>0</v>
      </c>
      <c r="HT407" s="15">
        <f>SUMIFS(POs[saldo],POs[cve_prod],DIM_BILL[[#This Row],[CODIGO]],POs[status],$GY407,POs[Semana],WEEKNUM(HT$1))</f>
        <v>0</v>
      </c>
      <c r="HU407" s="22"/>
      <c r="HV407" s="25"/>
      <c r="HW407" t="str">
        <f>DIM_BILL[[#This Row],[Tipo]]</f>
        <v/>
      </c>
    </row>
    <row r="408" spans="1:231" x14ac:dyDescent="0.3">
      <c r="A408" s="17" t="s">
        <v>2293</v>
      </c>
      <c r="BN408">
        <v>1.03</v>
      </c>
      <c r="BO408">
        <v>0.51519999999999999</v>
      </c>
      <c r="GR408" s="17" t="s">
        <v>2541</v>
      </c>
      <c r="GS408" s="17">
        <v>2</v>
      </c>
      <c r="GT408" s="17" t="s">
        <v>1791</v>
      </c>
      <c r="GU408" s="17" t="s">
        <v>1791</v>
      </c>
      <c r="GV408" s="17">
        <f>SUMIF(FACT_A1[cve_prod],DIM_BILL[[#This Row],[CODIGO]],FACT_A1[Existencia])</f>
        <v>0</v>
      </c>
      <c r="GW408" s="18">
        <f>SUMIF(FACT_A2[cve_prod],DIM_BILL[[#This Row],[CODIGO]],FACT_A2[Existencia])</f>
        <v>0</v>
      </c>
      <c r="GX408" s="17"/>
      <c r="GY408" s="16" t="s">
        <v>2221</v>
      </c>
      <c r="GZ408" s="24">
        <f>SUMPRODUCT($B408:$GQ408,INDEX(PLAN_PRODUCCION!$B$4:$GQ$24,COLUMN()-COLUMN($GZ$1)+1,0))</f>
        <v>15452</v>
      </c>
      <c r="HA408" s="24">
        <f>SUMPRODUCT($B408:$GQ408,INDEX(PLAN_PRODUCCION!$B$4:$GQ$24,COLUMN()-COLUMN($GZ$1)+1,0))</f>
        <v>0</v>
      </c>
      <c r="HB408" s="24">
        <f>SUMPRODUCT($B408:$GQ408,INDEX(PLAN_PRODUCCION!$B$4:$GQ$24,COLUMN()-COLUMN($GZ$1)+1,0))</f>
        <v>0</v>
      </c>
      <c r="HC408" s="24">
        <f>SUMPRODUCT($B408:$GQ408,INDEX(PLAN_PRODUCCION!$B$4:$GQ$24,COLUMN()-COLUMN($GZ$1)+1,0))</f>
        <v>0</v>
      </c>
      <c r="HD408" s="24">
        <f>SUMPRODUCT($B408:$GQ408,INDEX(PLAN_PRODUCCION!$B$4:$GQ$24,COLUMN()-COLUMN($GZ$1)+1,0))</f>
        <v>0</v>
      </c>
      <c r="HE408" s="24">
        <f>SUMPRODUCT($B408:$GQ408,INDEX(PLAN_PRODUCCION!$B$4:$GQ$24,COLUMN()-COLUMN($GZ$1)+1,0))</f>
        <v>0</v>
      </c>
      <c r="HF408" s="24">
        <f>SUMPRODUCT($B408:$GQ408,INDEX(PLAN_PRODUCCION!$B$4:$GQ$24,COLUMN()-COLUMN($GZ$1)+1,0))</f>
        <v>0</v>
      </c>
      <c r="HG408" s="24">
        <f>SUMPRODUCT($B408:$GQ408,INDEX(PLAN_PRODUCCION!$B$4:$GQ$24,COLUMN()-COLUMN($GZ$1)+1,0))</f>
        <v>0</v>
      </c>
      <c r="HH408" s="24">
        <f>SUMPRODUCT($B408:$GQ408,INDEX(PLAN_PRODUCCION!$B$4:$GQ$24,COLUMN()-COLUMN($GZ$1)+1,0))</f>
        <v>0</v>
      </c>
      <c r="HI408" s="24">
        <f>SUMPRODUCT($B408:$GQ408,INDEX(PLAN_PRODUCCION!$B$4:$GQ$24,COLUMN()-COLUMN($GZ$1)+1,0))</f>
        <v>0</v>
      </c>
      <c r="HJ408" s="24">
        <f>SUMPRODUCT($B408:$GQ408,INDEX(PLAN_PRODUCCION!$B$4:$GQ$24,COLUMN()-COLUMN($GZ$1)+1,0))</f>
        <v>0</v>
      </c>
      <c r="HK408" s="24">
        <f>SUMPRODUCT($B408:$GQ408,INDEX(PLAN_PRODUCCION!$B$4:$GQ$24,COLUMN()-COLUMN($GZ$1)+1,0))</f>
        <v>0</v>
      </c>
      <c r="HL408" s="24">
        <f>SUMPRODUCT($B408:$GQ408,INDEX(PLAN_PRODUCCION!$B$4:$GQ$24,COLUMN()-COLUMN($GZ$1)+1,0))</f>
        <v>0</v>
      </c>
      <c r="HM408" s="24">
        <f>SUMPRODUCT($B408:$GQ408,INDEX(PLAN_PRODUCCION!$B$4:$GQ$24,COLUMN()-COLUMN($GZ$1)+1,0))</f>
        <v>0</v>
      </c>
      <c r="HN408" s="24">
        <f>SUMPRODUCT($B408:$GQ408,INDEX(PLAN_PRODUCCION!$B$4:$GQ$24,COLUMN()-COLUMN($GZ$1)+1,0))</f>
        <v>0</v>
      </c>
      <c r="HO408" s="24">
        <f>SUMPRODUCT($B408:$GQ408,INDEX(PLAN_PRODUCCION!$B$4:$GQ$24,COLUMN()-COLUMN($GZ$1)+1,0))</f>
        <v>0</v>
      </c>
      <c r="HP408" s="24">
        <f>SUMPRODUCT($B408:$GQ408,INDEX(PLAN_PRODUCCION!$B$4:$GQ$24,COLUMN()-COLUMN($GZ$1)+1,0))</f>
        <v>0</v>
      </c>
      <c r="HQ408" s="24">
        <f>SUMPRODUCT($B408:$GQ408,INDEX(PLAN_PRODUCCION!$B$4:$GQ$24,COLUMN()-COLUMN($GZ$1)+1,0))</f>
        <v>0</v>
      </c>
      <c r="HR408" s="24">
        <f>SUMPRODUCT($B408:$GQ408,INDEX(PLAN_PRODUCCION!$B$4:$GQ$24,COLUMN()-COLUMN($GZ$1)+1,0))</f>
        <v>0</v>
      </c>
      <c r="HS408" s="24">
        <f>SUMPRODUCT($B408:$GQ408,INDEX(PLAN_PRODUCCION!$B$4:$GQ$24,COLUMN()-COLUMN($GZ$1)+1,0))</f>
        <v>0</v>
      </c>
      <c r="HT408" s="24">
        <f>SUMPRODUCT($B408:$GQ408,INDEX(PLAN_PRODUCCION!$B$4:$GQ$24,COLUMN()-COLUMN($GZ$1)+1,0))</f>
        <v>0</v>
      </c>
      <c r="HU408" s="22"/>
      <c r="HV408" s="25"/>
      <c r="HW408" t="str">
        <f>DIM_BILL[[#This Row],[Tipo]]</f>
        <v/>
      </c>
    </row>
    <row r="409" spans="1:231" x14ac:dyDescent="0.3">
      <c r="A409" s="18" t="s">
        <v>2293</v>
      </c>
      <c r="BN409">
        <v>1.03</v>
      </c>
      <c r="BO409">
        <v>0.51519999999999999</v>
      </c>
      <c r="GR409" s="18" t="s">
        <v>2541</v>
      </c>
      <c r="GS409" s="18">
        <v>2</v>
      </c>
      <c r="GT409" s="18" t="s">
        <v>1791</v>
      </c>
      <c r="GU409" s="18" t="s">
        <v>1791</v>
      </c>
      <c r="GV409" s="18">
        <f>SUMIF(FACT_A1[cve_prod],DIM_BILL[[#This Row],[CODIGO]],FACT_A1[Existencia])</f>
        <v>0</v>
      </c>
      <c r="GW409" s="18">
        <f>SUMIF(FACT_A2[cve_prod],DIM_BILL[[#This Row],[CODIGO]],FACT_A2[Existencia])</f>
        <v>0</v>
      </c>
      <c r="GX409" s="18"/>
      <c r="GY409" s="16" t="s">
        <v>2222</v>
      </c>
      <c r="GZ409" s="26">
        <f t="shared" ref="GZ409" si="2951">GV409+GW409+GX409+GZ407-GZ408</f>
        <v>-15452</v>
      </c>
      <c r="HA409" s="26">
        <f t="shared" ref="HA409" si="2952">GZ409+HA407-HA408</f>
        <v>-15452</v>
      </c>
      <c r="HB409" s="26">
        <f t="shared" ref="HB409" si="2953">HA409+HB407-HB408</f>
        <v>-15452</v>
      </c>
      <c r="HC409" s="26">
        <f t="shared" ref="HC409" si="2954">HB409+HC407-HC408</f>
        <v>-15452</v>
      </c>
      <c r="HD409" s="26">
        <f t="shared" ref="HD409" si="2955">HC409+HD407-HD408</f>
        <v>9548</v>
      </c>
      <c r="HE409" s="26">
        <f t="shared" ref="HE409" si="2956">HD409+HE407-HE408</f>
        <v>9548</v>
      </c>
      <c r="HF409" s="26">
        <f t="shared" ref="HF409" si="2957">HE409+HF407-HF408</f>
        <v>9548</v>
      </c>
      <c r="HG409" s="26">
        <f t="shared" ref="HG409" si="2958">HF409+HG407-HG408</f>
        <v>9548</v>
      </c>
      <c r="HH409" s="26">
        <f t="shared" ref="HH409" si="2959">HG409+HH407-HH408</f>
        <v>9548</v>
      </c>
      <c r="HI409" s="26">
        <f t="shared" ref="HI409" si="2960">HH409+HI407-HI408</f>
        <v>9548</v>
      </c>
      <c r="HJ409" s="26">
        <f t="shared" ref="HJ409" si="2961">HI409+HJ407-HJ408</f>
        <v>9548</v>
      </c>
      <c r="HK409" s="26">
        <f t="shared" ref="HK409" si="2962">HJ409+HK407-HK408</f>
        <v>9548</v>
      </c>
      <c r="HL409" s="26">
        <f t="shared" ref="HL409" si="2963">HK409+HL407-HL408</f>
        <v>9548</v>
      </c>
      <c r="HM409" s="26">
        <f t="shared" ref="HM409" si="2964">HL409+HM407-HM408</f>
        <v>9548</v>
      </c>
      <c r="HN409" s="26">
        <f t="shared" ref="HN409" si="2965">HM409+HN407-HN408</f>
        <v>9548</v>
      </c>
      <c r="HO409" s="26">
        <f t="shared" ref="HO409" si="2966">HN409+HO407-HO408</f>
        <v>9548</v>
      </c>
      <c r="HP409" s="26">
        <f t="shared" ref="HP409" si="2967">HO409+HP407-HP408</f>
        <v>9548</v>
      </c>
      <c r="HQ409" s="26">
        <f t="shared" ref="HQ409" si="2968">HP409+HQ407-HQ408</f>
        <v>9548</v>
      </c>
      <c r="HR409" s="26">
        <f t="shared" ref="HR409" si="2969">HQ409+HR407-HR408</f>
        <v>9548</v>
      </c>
      <c r="HS409" s="26">
        <f t="shared" ref="HS409" si="2970">HR409+HS407-HS408</f>
        <v>9548</v>
      </c>
      <c r="HT409" s="26">
        <f t="shared" ref="HT409" si="2971">HS409+HT407-HT408</f>
        <v>9548</v>
      </c>
      <c r="HU409" s="22">
        <f t="shared" ref="HU409" si="2972">COUNTIF(GZ409:HT409,"&lt;0")</f>
        <v>4</v>
      </c>
      <c r="HV409" s="25"/>
      <c r="HW409" t="str">
        <f>DIM_BILL[[#This Row],[Tipo]]</f>
        <v/>
      </c>
    </row>
    <row r="410" spans="1:231" x14ac:dyDescent="0.3">
      <c r="A410" s="17" t="s">
        <v>2294</v>
      </c>
      <c r="BN410">
        <v>1.03</v>
      </c>
      <c r="GR410" s="17" t="s">
        <v>2295</v>
      </c>
      <c r="GS410" s="17">
        <v>2</v>
      </c>
      <c r="GT410" s="17" t="s">
        <v>1791</v>
      </c>
      <c r="GU410" s="17" t="s">
        <v>1791</v>
      </c>
      <c r="GV410" s="17">
        <f>SUMIF(FACT_A1[cve_prod],DIM_BILL[[#This Row],[CODIGO]],FACT_A1[Existencia])</f>
        <v>0</v>
      </c>
      <c r="GW410" s="18">
        <f>SUMIF(FACT_A2[cve_prod],DIM_BILL[[#This Row],[CODIGO]],FACT_A2[Existencia])</f>
        <v>0</v>
      </c>
      <c r="GX410" s="17"/>
      <c r="GY410" s="16" t="s">
        <v>2220</v>
      </c>
      <c r="GZ410" s="15">
        <f>SUMIFS(POs[saldo],POs[cve_prod],DIM_BILL[[#This Row],[CODIGO]],POs[status],$GY410,POs[f_ent],GZ$1)</f>
        <v>0</v>
      </c>
      <c r="HA410" s="15">
        <f>SUMIFS(POs[saldo],POs[cve_prod],DIM_BILL[[#This Row],[CODIGO]],POs[status],$GY410,POs[f_ent],HA$1)</f>
        <v>0</v>
      </c>
      <c r="HB410" s="15">
        <f>SUMIFS(POs[saldo],POs[cve_prod],DIM_BILL[[#This Row],[CODIGO]],POs[status],$GY410,POs[f_ent],HB$1)</f>
        <v>0</v>
      </c>
      <c r="HC410" s="15">
        <f>SUMIFS(POs[saldo],POs[cve_prod],DIM_BILL[[#This Row],[CODIGO]],POs[status],$GY410,POs[f_ent],HC$1)</f>
        <v>0</v>
      </c>
      <c r="HD410" s="15">
        <f>SUMIFS(POs[saldo],POs[cve_prod],DIM_BILL[[#This Row],[CODIGO]],POs[status],$GY410,POs[f_ent],HD$1)</f>
        <v>0</v>
      </c>
      <c r="HE410" s="15">
        <f>SUMIFS(POs[saldo],POs[cve_prod],DIM_BILL[[#This Row],[CODIGO]],POs[status],$GY410,POs[f_ent],HE$1)</f>
        <v>0</v>
      </c>
      <c r="HF410" s="15">
        <f>SUMIFS(POs[saldo],POs[cve_prod],DIM_BILL[[#This Row],[CODIGO]],POs[status],$GY410,POs[Semana],WEEKNUM(HF$1))</f>
        <v>0</v>
      </c>
      <c r="HG410" s="15">
        <f>SUMIFS(POs[saldo],POs[cve_prod],DIM_BILL[[#This Row],[CODIGO]],POs[status],$GY410,POs[Semana],WEEKNUM(HG$1))</f>
        <v>0</v>
      </c>
      <c r="HH410" s="15">
        <f>SUMIFS(POs[saldo],POs[cve_prod],DIM_BILL[[#This Row],[CODIGO]],POs[status],$GY410,POs[Semana],WEEKNUM(HH$1))</f>
        <v>0</v>
      </c>
      <c r="HI410" s="15">
        <f>SUMIFS(POs[saldo],POs[cve_prod],DIM_BILL[[#This Row],[CODIGO]],POs[status],$GY410,POs[Semana],WEEKNUM(HI$1))</f>
        <v>0</v>
      </c>
      <c r="HJ410" s="15">
        <f>SUMIFS(POs[saldo],POs[cve_prod],DIM_BILL[[#This Row],[CODIGO]],POs[status],$GY410,POs[Semana],WEEKNUM(HJ$1))</f>
        <v>0</v>
      </c>
      <c r="HK410" s="15">
        <f>SUMIFS(POs[saldo],POs[cve_prod],DIM_BILL[[#This Row],[CODIGO]],POs[status],$GY410,POs[Semana],WEEKNUM(HK$1))</f>
        <v>0</v>
      </c>
      <c r="HL410" s="15">
        <f>SUMIFS(POs[saldo],POs[cve_prod],DIM_BILL[[#This Row],[CODIGO]],POs[status],$GY410,POs[Semana],WEEKNUM(HL$1))</f>
        <v>0</v>
      </c>
      <c r="HM410" s="15">
        <f>SUMIFS(POs[saldo],POs[cve_prod],DIM_BILL[[#This Row],[CODIGO]],POs[status],$GY410,POs[Semana],WEEKNUM(HM$1))</f>
        <v>0</v>
      </c>
      <c r="HN410" s="15">
        <f>SUMIFS(POs[saldo],POs[cve_prod],DIM_BILL[[#This Row],[CODIGO]],POs[status],$GY410,POs[Semana],WEEKNUM(HN$1))</f>
        <v>0</v>
      </c>
      <c r="HO410" s="15">
        <f>SUMIFS(POs[saldo],POs[cve_prod],DIM_BILL[[#This Row],[CODIGO]],POs[status],$GY410,POs[Semana],WEEKNUM(HO$1))</f>
        <v>0</v>
      </c>
      <c r="HP410" s="15">
        <f>SUMIFS(POs[saldo],POs[cve_prod],DIM_BILL[[#This Row],[CODIGO]],POs[status],$GY410,POs[Semana],WEEKNUM(HP$1))</f>
        <v>0</v>
      </c>
      <c r="HQ410" s="15">
        <f>SUMIFS(POs[saldo],POs[cve_prod],DIM_BILL[[#This Row],[CODIGO]],POs[status],$GY410,POs[Semana],WEEKNUM(HQ$1))</f>
        <v>0</v>
      </c>
      <c r="HR410" s="15">
        <f>SUMIFS(POs[saldo],POs[cve_prod],DIM_BILL[[#This Row],[CODIGO]],POs[status],$GY410,POs[Semana],WEEKNUM(HR$1))</f>
        <v>0</v>
      </c>
      <c r="HS410" s="15">
        <f>SUMIFS(POs[saldo],POs[cve_prod],DIM_BILL[[#This Row],[CODIGO]],POs[status],$GY410,POs[Semana],WEEKNUM(HS$1))</f>
        <v>0</v>
      </c>
      <c r="HT410" s="15">
        <f>SUMIFS(POs[saldo],POs[cve_prod],DIM_BILL[[#This Row],[CODIGO]],POs[status],$GY410,POs[Semana],WEEKNUM(HT$1))</f>
        <v>0</v>
      </c>
      <c r="HU410" s="22"/>
      <c r="HV410" s="25"/>
      <c r="HW410" t="str">
        <f>DIM_BILL[[#This Row],[Tipo]]</f>
        <v/>
      </c>
    </row>
    <row r="411" spans="1:231" x14ac:dyDescent="0.3">
      <c r="A411" s="17" t="s">
        <v>2294</v>
      </c>
      <c r="BN411">
        <v>1.03</v>
      </c>
      <c r="GR411" s="17" t="s">
        <v>2295</v>
      </c>
      <c r="GS411" s="17">
        <v>2</v>
      </c>
      <c r="GT411" s="17" t="s">
        <v>1791</v>
      </c>
      <c r="GU411" s="17" t="s">
        <v>1791</v>
      </c>
      <c r="GV411" s="17">
        <f>SUMIF(FACT_A1[cve_prod],DIM_BILL[[#This Row],[CODIGO]],FACT_A1[Existencia])</f>
        <v>0</v>
      </c>
      <c r="GW411" s="18">
        <f>SUMIF(FACT_A2[cve_prod],DIM_BILL[[#This Row],[CODIGO]],FACT_A2[Existencia])</f>
        <v>0</v>
      </c>
      <c r="GX411" s="17"/>
      <c r="GY411" s="16" t="s">
        <v>2221</v>
      </c>
      <c r="GZ411" s="24">
        <f>SUMPRODUCT($B411:$GQ411,INDEX(PLAN_PRODUCCION!$B$4:$GQ$24,COLUMN()-COLUMN($GZ$1)+1,0))</f>
        <v>10300</v>
      </c>
      <c r="HA411" s="24">
        <f>SUMPRODUCT($B411:$GQ411,INDEX(PLAN_PRODUCCION!$B$4:$GQ$24,COLUMN()-COLUMN($GZ$1)+1,0))</f>
        <v>0</v>
      </c>
      <c r="HB411" s="24">
        <f>SUMPRODUCT($B411:$GQ411,INDEX(PLAN_PRODUCCION!$B$4:$GQ$24,COLUMN()-COLUMN($GZ$1)+1,0))</f>
        <v>0</v>
      </c>
      <c r="HC411" s="24">
        <f>SUMPRODUCT($B411:$GQ411,INDEX(PLAN_PRODUCCION!$B$4:$GQ$24,COLUMN()-COLUMN($GZ$1)+1,0))</f>
        <v>0</v>
      </c>
      <c r="HD411" s="24">
        <f>SUMPRODUCT($B411:$GQ411,INDEX(PLAN_PRODUCCION!$B$4:$GQ$24,COLUMN()-COLUMN($GZ$1)+1,0))</f>
        <v>0</v>
      </c>
      <c r="HE411" s="24">
        <f>SUMPRODUCT($B411:$GQ411,INDEX(PLAN_PRODUCCION!$B$4:$GQ$24,COLUMN()-COLUMN($GZ$1)+1,0))</f>
        <v>0</v>
      </c>
      <c r="HF411" s="24">
        <f>SUMPRODUCT($B411:$GQ411,INDEX(PLAN_PRODUCCION!$B$4:$GQ$24,COLUMN()-COLUMN($GZ$1)+1,0))</f>
        <v>0</v>
      </c>
      <c r="HG411" s="24">
        <f>SUMPRODUCT($B411:$GQ411,INDEX(PLAN_PRODUCCION!$B$4:$GQ$24,COLUMN()-COLUMN($GZ$1)+1,0))</f>
        <v>0</v>
      </c>
      <c r="HH411" s="24">
        <f>SUMPRODUCT($B411:$GQ411,INDEX(PLAN_PRODUCCION!$B$4:$GQ$24,COLUMN()-COLUMN($GZ$1)+1,0))</f>
        <v>0</v>
      </c>
      <c r="HI411" s="24">
        <f>SUMPRODUCT($B411:$GQ411,INDEX(PLAN_PRODUCCION!$B$4:$GQ$24,COLUMN()-COLUMN($GZ$1)+1,0))</f>
        <v>0</v>
      </c>
      <c r="HJ411" s="24">
        <f>SUMPRODUCT($B411:$GQ411,INDEX(PLAN_PRODUCCION!$B$4:$GQ$24,COLUMN()-COLUMN($GZ$1)+1,0))</f>
        <v>0</v>
      </c>
      <c r="HK411" s="24">
        <f>SUMPRODUCT($B411:$GQ411,INDEX(PLAN_PRODUCCION!$B$4:$GQ$24,COLUMN()-COLUMN($GZ$1)+1,0))</f>
        <v>0</v>
      </c>
      <c r="HL411" s="24">
        <f>SUMPRODUCT($B411:$GQ411,INDEX(PLAN_PRODUCCION!$B$4:$GQ$24,COLUMN()-COLUMN($GZ$1)+1,0))</f>
        <v>0</v>
      </c>
      <c r="HM411" s="24">
        <f>SUMPRODUCT($B411:$GQ411,INDEX(PLAN_PRODUCCION!$B$4:$GQ$24,COLUMN()-COLUMN($GZ$1)+1,0))</f>
        <v>0</v>
      </c>
      <c r="HN411" s="24">
        <f>SUMPRODUCT($B411:$GQ411,INDEX(PLAN_PRODUCCION!$B$4:$GQ$24,COLUMN()-COLUMN($GZ$1)+1,0))</f>
        <v>0</v>
      </c>
      <c r="HO411" s="24">
        <f>SUMPRODUCT($B411:$GQ411,INDEX(PLAN_PRODUCCION!$B$4:$GQ$24,COLUMN()-COLUMN($GZ$1)+1,0))</f>
        <v>0</v>
      </c>
      <c r="HP411" s="24">
        <f>SUMPRODUCT($B411:$GQ411,INDEX(PLAN_PRODUCCION!$B$4:$GQ$24,COLUMN()-COLUMN($GZ$1)+1,0))</f>
        <v>0</v>
      </c>
      <c r="HQ411" s="24">
        <f>SUMPRODUCT($B411:$GQ411,INDEX(PLAN_PRODUCCION!$B$4:$GQ$24,COLUMN()-COLUMN($GZ$1)+1,0))</f>
        <v>0</v>
      </c>
      <c r="HR411" s="24">
        <f>SUMPRODUCT($B411:$GQ411,INDEX(PLAN_PRODUCCION!$B$4:$GQ$24,COLUMN()-COLUMN($GZ$1)+1,0))</f>
        <v>0</v>
      </c>
      <c r="HS411" s="24">
        <f>SUMPRODUCT($B411:$GQ411,INDEX(PLAN_PRODUCCION!$B$4:$GQ$24,COLUMN()-COLUMN($GZ$1)+1,0))</f>
        <v>0</v>
      </c>
      <c r="HT411" s="24">
        <f>SUMPRODUCT($B411:$GQ411,INDEX(PLAN_PRODUCCION!$B$4:$GQ$24,COLUMN()-COLUMN($GZ$1)+1,0))</f>
        <v>0</v>
      </c>
      <c r="HU411" s="22"/>
      <c r="HV411" s="25"/>
      <c r="HW411" t="str">
        <f>DIM_BILL[[#This Row],[Tipo]]</f>
        <v/>
      </c>
    </row>
    <row r="412" spans="1:231" x14ac:dyDescent="0.3">
      <c r="A412" s="18" t="s">
        <v>2294</v>
      </c>
      <c r="BN412">
        <v>1.03</v>
      </c>
      <c r="GR412" s="18" t="s">
        <v>2295</v>
      </c>
      <c r="GS412" s="18">
        <v>2</v>
      </c>
      <c r="GT412" s="18" t="s">
        <v>1791</v>
      </c>
      <c r="GU412" s="18" t="s">
        <v>1791</v>
      </c>
      <c r="GV412" s="18">
        <f>SUMIF(FACT_A1[cve_prod],DIM_BILL[[#This Row],[CODIGO]],FACT_A1[Existencia])</f>
        <v>0</v>
      </c>
      <c r="GW412" s="18">
        <f>SUMIF(FACT_A2[cve_prod],DIM_BILL[[#This Row],[CODIGO]],FACT_A2[Existencia])</f>
        <v>0</v>
      </c>
      <c r="GX412" s="18"/>
      <c r="GY412" s="16" t="s">
        <v>2222</v>
      </c>
      <c r="GZ412" s="26">
        <f t="shared" ref="GZ412" si="2973">GV412+GW412+GX412+GZ410-GZ411</f>
        <v>-10300</v>
      </c>
      <c r="HA412" s="26">
        <f t="shared" ref="HA412" si="2974">GZ412+HA410-HA411</f>
        <v>-10300</v>
      </c>
      <c r="HB412" s="26">
        <f t="shared" ref="HB412" si="2975">HA412+HB410-HB411</f>
        <v>-10300</v>
      </c>
      <c r="HC412" s="26">
        <f t="shared" ref="HC412" si="2976">HB412+HC410-HC411</f>
        <v>-10300</v>
      </c>
      <c r="HD412" s="26">
        <f t="shared" ref="HD412" si="2977">HC412+HD410-HD411</f>
        <v>-10300</v>
      </c>
      <c r="HE412" s="26">
        <f t="shared" ref="HE412" si="2978">HD412+HE410-HE411</f>
        <v>-10300</v>
      </c>
      <c r="HF412" s="26">
        <f t="shared" ref="HF412" si="2979">HE412+HF410-HF411</f>
        <v>-10300</v>
      </c>
      <c r="HG412" s="26">
        <f t="shared" ref="HG412" si="2980">HF412+HG410-HG411</f>
        <v>-10300</v>
      </c>
      <c r="HH412" s="26">
        <f t="shared" ref="HH412" si="2981">HG412+HH410-HH411</f>
        <v>-10300</v>
      </c>
      <c r="HI412" s="26">
        <f t="shared" ref="HI412" si="2982">HH412+HI410-HI411</f>
        <v>-10300</v>
      </c>
      <c r="HJ412" s="26">
        <f t="shared" ref="HJ412" si="2983">HI412+HJ410-HJ411</f>
        <v>-10300</v>
      </c>
      <c r="HK412" s="26">
        <f t="shared" ref="HK412" si="2984">HJ412+HK410-HK411</f>
        <v>-10300</v>
      </c>
      <c r="HL412" s="26">
        <f t="shared" ref="HL412" si="2985">HK412+HL410-HL411</f>
        <v>-10300</v>
      </c>
      <c r="HM412" s="26">
        <f t="shared" ref="HM412" si="2986">HL412+HM410-HM411</f>
        <v>-10300</v>
      </c>
      <c r="HN412" s="26">
        <f t="shared" ref="HN412" si="2987">HM412+HN410-HN411</f>
        <v>-10300</v>
      </c>
      <c r="HO412" s="26">
        <f t="shared" ref="HO412" si="2988">HN412+HO410-HO411</f>
        <v>-10300</v>
      </c>
      <c r="HP412" s="26">
        <f t="shared" ref="HP412" si="2989">HO412+HP410-HP411</f>
        <v>-10300</v>
      </c>
      <c r="HQ412" s="26">
        <f t="shared" ref="HQ412" si="2990">HP412+HQ410-HQ411</f>
        <v>-10300</v>
      </c>
      <c r="HR412" s="26">
        <f t="shared" ref="HR412" si="2991">HQ412+HR410-HR411</f>
        <v>-10300</v>
      </c>
      <c r="HS412" s="26">
        <f t="shared" ref="HS412" si="2992">HR412+HS410-HS411</f>
        <v>-10300</v>
      </c>
      <c r="HT412" s="26">
        <f t="shared" ref="HT412" si="2993">HS412+HT410-HT411</f>
        <v>-10300</v>
      </c>
      <c r="HU412" s="22">
        <f t="shared" ref="HU412" si="2994">COUNTIF(GZ412:HT412,"&lt;0")</f>
        <v>21</v>
      </c>
      <c r="HV412" s="25"/>
      <c r="HW412" t="str">
        <f>DIM_BILL[[#This Row],[Tipo]]</f>
        <v/>
      </c>
    </row>
    <row r="413" spans="1:231" x14ac:dyDescent="0.3">
      <c r="A413" s="17" t="s">
        <v>1167</v>
      </c>
      <c r="DI413">
        <v>4.1637508747375786E-4</v>
      </c>
      <c r="GR413" s="17" t="s">
        <v>1168</v>
      </c>
      <c r="GS413" s="17">
        <v>4</v>
      </c>
      <c r="GT413" s="17" t="s">
        <v>1807</v>
      </c>
      <c r="GU413" s="17" t="s">
        <v>1800</v>
      </c>
      <c r="GV413" s="17">
        <f>SUMIF(FACT_A1[cve_prod],DIM_BILL[[#This Row],[CODIGO]],FACT_A1[Existencia])</f>
        <v>0</v>
      </c>
      <c r="GW413" s="18">
        <f>SUMIF(FACT_A2[cve_prod],DIM_BILL[[#This Row],[CODIGO]],FACT_A2[Existencia])</f>
        <v>32.25</v>
      </c>
      <c r="GX413" s="17"/>
      <c r="GY413" s="16" t="s">
        <v>2220</v>
      </c>
      <c r="GZ413" s="15">
        <f>SUMIFS(POs[saldo],POs[cve_prod],DIM_BILL[[#This Row],[CODIGO]],POs[status],$GY413,POs[f_ent],GZ$1)</f>
        <v>0</v>
      </c>
      <c r="HA413" s="15">
        <f>SUMIFS(POs[saldo],POs[cve_prod],DIM_BILL[[#This Row],[CODIGO]],POs[status],$GY413,POs[f_ent],HA$1)</f>
        <v>0</v>
      </c>
      <c r="HB413" s="15">
        <f>SUMIFS(POs[saldo],POs[cve_prod],DIM_BILL[[#This Row],[CODIGO]],POs[status],$GY413,POs[f_ent],HB$1)</f>
        <v>0</v>
      </c>
      <c r="HC413" s="15">
        <f>SUMIFS(POs[saldo],POs[cve_prod],DIM_BILL[[#This Row],[CODIGO]],POs[status],$GY413,POs[f_ent],HC$1)</f>
        <v>0</v>
      </c>
      <c r="HD413" s="15">
        <f>SUMIFS(POs[saldo],POs[cve_prod],DIM_BILL[[#This Row],[CODIGO]],POs[status],$GY413,POs[f_ent],HD$1)</f>
        <v>0</v>
      </c>
      <c r="HE413" s="15">
        <f>SUMIFS(POs[saldo],POs[cve_prod],DIM_BILL[[#This Row],[CODIGO]],POs[status],$GY413,POs[f_ent],HE$1)</f>
        <v>0</v>
      </c>
      <c r="HF413" s="15">
        <f>SUMIFS(POs[saldo],POs[cve_prod],DIM_BILL[[#This Row],[CODIGO]],POs[status],$GY413,POs[Semana],WEEKNUM(HF$1))</f>
        <v>0</v>
      </c>
      <c r="HG413" s="15">
        <f>SUMIFS(POs[saldo],POs[cve_prod],DIM_BILL[[#This Row],[CODIGO]],POs[status],$GY413,POs[Semana],WEEKNUM(HG$1))</f>
        <v>0</v>
      </c>
      <c r="HH413" s="15">
        <f>SUMIFS(POs[saldo],POs[cve_prod],DIM_BILL[[#This Row],[CODIGO]],POs[status],$GY413,POs[Semana],WEEKNUM(HH$1))</f>
        <v>0</v>
      </c>
      <c r="HI413" s="15">
        <f>SUMIFS(POs[saldo],POs[cve_prod],DIM_BILL[[#This Row],[CODIGO]],POs[status],$GY413,POs[Semana],WEEKNUM(HI$1))</f>
        <v>0</v>
      </c>
      <c r="HJ413" s="15">
        <f>SUMIFS(POs[saldo],POs[cve_prod],DIM_BILL[[#This Row],[CODIGO]],POs[status],$GY413,POs[Semana],WEEKNUM(HJ$1))</f>
        <v>0</v>
      </c>
      <c r="HK413" s="15">
        <f>SUMIFS(POs[saldo],POs[cve_prod],DIM_BILL[[#This Row],[CODIGO]],POs[status],$GY413,POs[Semana],WEEKNUM(HK$1))</f>
        <v>0</v>
      </c>
      <c r="HL413" s="15">
        <f>SUMIFS(POs[saldo],POs[cve_prod],DIM_BILL[[#This Row],[CODIGO]],POs[status],$GY413,POs[Semana],WEEKNUM(HL$1))</f>
        <v>0</v>
      </c>
      <c r="HM413" s="15">
        <f>SUMIFS(POs[saldo],POs[cve_prod],DIM_BILL[[#This Row],[CODIGO]],POs[status],$GY413,POs[Semana],WEEKNUM(HM$1))</f>
        <v>0</v>
      </c>
      <c r="HN413" s="15">
        <f>SUMIFS(POs[saldo],POs[cve_prod],DIM_BILL[[#This Row],[CODIGO]],POs[status],$GY413,POs[Semana],WEEKNUM(HN$1))</f>
        <v>0</v>
      </c>
      <c r="HO413" s="15">
        <f>SUMIFS(POs[saldo],POs[cve_prod],DIM_BILL[[#This Row],[CODIGO]],POs[status],$GY413,POs[Semana],WEEKNUM(HO$1))</f>
        <v>0</v>
      </c>
      <c r="HP413" s="15">
        <f>SUMIFS(POs[saldo],POs[cve_prod],DIM_BILL[[#This Row],[CODIGO]],POs[status],$GY413,POs[Semana],WEEKNUM(HP$1))</f>
        <v>0</v>
      </c>
      <c r="HQ413" s="15">
        <f>SUMIFS(POs[saldo],POs[cve_prod],DIM_BILL[[#This Row],[CODIGO]],POs[status],$GY413,POs[Semana],WEEKNUM(HQ$1))</f>
        <v>0</v>
      </c>
      <c r="HR413" s="15">
        <f>SUMIFS(POs[saldo],POs[cve_prod],DIM_BILL[[#This Row],[CODIGO]],POs[status],$GY413,POs[Semana],WEEKNUM(HR$1))</f>
        <v>0</v>
      </c>
      <c r="HS413" s="15">
        <f>SUMIFS(POs[saldo],POs[cve_prod],DIM_BILL[[#This Row],[CODIGO]],POs[status],$GY413,POs[Semana],WEEKNUM(HS$1))</f>
        <v>0</v>
      </c>
      <c r="HT413" s="15">
        <f>SUMIFS(POs[saldo],POs[cve_prod],DIM_BILL[[#This Row],[CODIGO]],POs[status],$GY413,POs[Semana],WEEKNUM(HT$1))</f>
        <v>0</v>
      </c>
      <c r="HU413" s="22"/>
      <c r="HV413" s="25"/>
      <c r="HW413" t="str">
        <f>DIM_BILL[[#This Row],[Tipo]]</f>
        <v>MATERIAL DE EMPAQUE</v>
      </c>
    </row>
    <row r="414" spans="1:231" x14ac:dyDescent="0.3">
      <c r="A414" s="17" t="s">
        <v>1167</v>
      </c>
      <c r="DI414">
        <v>4.1637508747375786E-4</v>
      </c>
      <c r="GR414" s="17" t="s">
        <v>1168</v>
      </c>
      <c r="GS414" s="17">
        <v>4</v>
      </c>
      <c r="GT414" s="17" t="s">
        <v>1807</v>
      </c>
      <c r="GU414" s="17" t="s">
        <v>1800</v>
      </c>
      <c r="GV414" s="17">
        <f>SUMIF(FACT_A1[cve_prod],DIM_BILL[[#This Row],[CODIGO]],FACT_A1[Existencia])</f>
        <v>0</v>
      </c>
      <c r="GW414" s="18">
        <f>SUMIF(FACT_A2[cve_prod],DIM_BILL[[#This Row],[CODIGO]],FACT_A2[Existencia])</f>
        <v>32.25</v>
      </c>
      <c r="GX414" s="17"/>
      <c r="GY414" s="16" t="s">
        <v>2221</v>
      </c>
      <c r="GZ414" s="24">
        <f>SUMPRODUCT($B414:$GQ414,INDEX(PLAN_PRODUCCION!$B$4:$GQ$24,COLUMN()-COLUMN($GZ$1)+1,0))</f>
        <v>0</v>
      </c>
      <c r="HA414" s="24">
        <f>SUMPRODUCT($B414:$GQ414,INDEX(PLAN_PRODUCCION!$B$4:$GQ$24,COLUMN()-COLUMN($GZ$1)+1,0))</f>
        <v>0</v>
      </c>
      <c r="HB414" s="24">
        <f>SUMPRODUCT($B414:$GQ414,INDEX(PLAN_PRODUCCION!$B$4:$GQ$24,COLUMN()-COLUMN($GZ$1)+1,0))</f>
        <v>0</v>
      </c>
      <c r="HC414" s="24">
        <f>SUMPRODUCT($B414:$GQ414,INDEX(PLAN_PRODUCCION!$B$4:$GQ$24,COLUMN()-COLUMN($GZ$1)+1,0))</f>
        <v>0</v>
      </c>
      <c r="HD414" s="24">
        <f>SUMPRODUCT($B414:$GQ414,INDEX(PLAN_PRODUCCION!$B$4:$GQ$24,COLUMN()-COLUMN($GZ$1)+1,0))</f>
        <v>0</v>
      </c>
      <c r="HE414" s="24">
        <f>SUMPRODUCT($B414:$GQ414,INDEX(PLAN_PRODUCCION!$B$4:$GQ$24,COLUMN()-COLUMN($GZ$1)+1,0))</f>
        <v>0</v>
      </c>
      <c r="HF414" s="24">
        <f>SUMPRODUCT($B414:$GQ414,INDEX(PLAN_PRODUCCION!$B$4:$GQ$24,COLUMN()-COLUMN($GZ$1)+1,0))</f>
        <v>0</v>
      </c>
      <c r="HG414" s="24">
        <f>SUMPRODUCT($B414:$GQ414,INDEX(PLAN_PRODUCCION!$B$4:$GQ$24,COLUMN()-COLUMN($GZ$1)+1,0))</f>
        <v>0</v>
      </c>
      <c r="HH414" s="24">
        <f>SUMPRODUCT($B414:$GQ414,INDEX(PLAN_PRODUCCION!$B$4:$GQ$24,COLUMN()-COLUMN($GZ$1)+1,0))</f>
        <v>0</v>
      </c>
      <c r="HI414" s="24">
        <f>SUMPRODUCT($B414:$GQ414,INDEX(PLAN_PRODUCCION!$B$4:$GQ$24,COLUMN()-COLUMN($GZ$1)+1,0))</f>
        <v>0</v>
      </c>
      <c r="HJ414" s="24">
        <f>SUMPRODUCT($B414:$GQ414,INDEX(PLAN_PRODUCCION!$B$4:$GQ$24,COLUMN()-COLUMN($GZ$1)+1,0))</f>
        <v>0</v>
      </c>
      <c r="HK414" s="24">
        <f>SUMPRODUCT($B414:$GQ414,INDEX(PLAN_PRODUCCION!$B$4:$GQ$24,COLUMN()-COLUMN($GZ$1)+1,0))</f>
        <v>0</v>
      </c>
      <c r="HL414" s="24">
        <f>SUMPRODUCT($B414:$GQ414,INDEX(PLAN_PRODUCCION!$B$4:$GQ$24,COLUMN()-COLUMN($GZ$1)+1,0))</f>
        <v>0</v>
      </c>
      <c r="HM414" s="24">
        <f>SUMPRODUCT($B414:$GQ414,INDEX(PLAN_PRODUCCION!$B$4:$GQ$24,COLUMN()-COLUMN($GZ$1)+1,0))</f>
        <v>0</v>
      </c>
      <c r="HN414" s="24">
        <f>SUMPRODUCT($B414:$GQ414,INDEX(PLAN_PRODUCCION!$B$4:$GQ$24,COLUMN()-COLUMN($GZ$1)+1,0))</f>
        <v>0</v>
      </c>
      <c r="HO414" s="24">
        <f>SUMPRODUCT($B414:$GQ414,INDEX(PLAN_PRODUCCION!$B$4:$GQ$24,COLUMN()-COLUMN($GZ$1)+1,0))</f>
        <v>0</v>
      </c>
      <c r="HP414" s="24">
        <f>SUMPRODUCT($B414:$GQ414,INDEX(PLAN_PRODUCCION!$B$4:$GQ$24,COLUMN()-COLUMN($GZ$1)+1,0))</f>
        <v>0</v>
      </c>
      <c r="HQ414" s="24">
        <f>SUMPRODUCT($B414:$GQ414,INDEX(PLAN_PRODUCCION!$B$4:$GQ$24,COLUMN()-COLUMN($GZ$1)+1,0))</f>
        <v>0</v>
      </c>
      <c r="HR414" s="24">
        <f>SUMPRODUCT($B414:$GQ414,INDEX(PLAN_PRODUCCION!$B$4:$GQ$24,COLUMN()-COLUMN($GZ$1)+1,0))</f>
        <v>0</v>
      </c>
      <c r="HS414" s="24">
        <f>SUMPRODUCT($B414:$GQ414,INDEX(PLAN_PRODUCCION!$B$4:$GQ$24,COLUMN()-COLUMN($GZ$1)+1,0))</f>
        <v>0</v>
      </c>
      <c r="HT414" s="24">
        <f>SUMPRODUCT($B414:$GQ414,INDEX(PLAN_PRODUCCION!$B$4:$GQ$24,COLUMN()-COLUMN($GZ$1)+1,0))</f>
        <v>0</v>
      </c>
      <c r="HU414" s="22"/>
      <c r="HV414" s="25"/>
      <c r="HW414" t="str">
        <f>DIM_BILL[[#This Row],[Tipo]]</f>
        <v>MATERIAL DE EMPAQUE</v>
      </c>
    </row>
    <row r="415" spans="1:231" x14ac:dyDescent="0.3">
      <c r="A415" s="18" t="s">
        <v>1167</v>
      </c>
      <c r="DI415">
        <v>4.1637508747375786E-4</v>
      </c>
      <c r="GR415" s="18" t="s">
        <v>1168</v>
      </c>
      <c r="GS415" s="18">
        <v>4</v>
      </c>
      <c r="GT415" s="18" t="s">
        <v>1807</v>
      </c>
      <c r="GU415" s="18" t="s">
        <v>1800</v>
      </c>
      <c r="GV415" s="18">
        <f>SUMIF(FACT_A1[cve_prod],DIM_BILL[[#This Row],[CODIGO]],FACT_A1[Existencia])</f>
        <v>0</v>
      </c>
      <c r="GW415" s="18">
        <f>SUMIF(FACT_A2[cve_prod],DIM_BILL[[#This Row],[CODIGO]],FACT_A2[Existencia])</f>
        <v>32.25</v>
      </c>
      <c r="GX415" s="18"/>
      <c r="GY415" s="16" t="s">
        <v>2222</v>
      </c>
      <c r="GZ415" s="26">
        <f t="shared" ref="GZ415" si="2995">GV415+GW415+GX415+GZ413-GZ414</f>
        <v>32.25</v>
      </c>
      <c r="HA415" s="26">
        <f t="shared" ref="HA415" si="2996">GZ415+HA413-HA414</f>
        <v>32.25</v>
      </c>
      <c r="HB415" s="26">
        <f t="shared" ref="HB415" si="2997">HA415+HB413-HB414</f>
        <v>32.25</v>
      </c>
      <c r="HC415" s="26">
        <f t="shared" ref="HC415" si="2998">HB415+HC413-HC414</f>
        <v>32.25</v>
      </c>
      <c r="HD415" s="26">
        <f t="shared" ref="HD415" si="2999">HC415+HD413-HD414</f>
        <v>32.25</v>
      </c>
      <c r="HE415" s="26">
        <f t="shared" ref="HE415" si="3000">HD415+HE413-HE414</f>
        <v>32.25</v>
      </c>
      <c r="HF415" s="26">
        <f t="shared" ref="HF415" si="3001">HE415+HF413-HF414</f>
        <v>32.25</v>
      </c>
      <c r="HG415" s="26">
        <f t="shared" ref="HG415" si="3002">HF415+HG413-HG414</f>
        <v>32.25</v>
      </c>
      <c r="HH415" s="26">
        <f t="shared" ref="HH415" si="3003">HG415+HH413-HH414</f>
        <v>32.25</v>
      </c>
      <c r="HI415" s="26">
        <f t="shared" ref="HI415" si="3004">HH415+HI413-HI414</f>
        <v>32.25</v>
      </c>
      <c r="HJ415" s="26">
        <f t="shared" ref="HJ415" si="3005">HI415+HJ413-HJ414</f>
        <v>32.25</v>
      </c>
      <c r="HK415" s="26">
        <f t="shared" ref="HK415" si="3006">HJ415+HK413-HK414</f>
        <v>32.25</v>
      </c>
      <c r="HL415" s="26">
        <f t="shared" ref="HL415" si="3007">HK415+HL413-HL414</f>
        <v>32.25</v>
      </c>
      <c r="HM415" s="26">
        <f t="shared" ref="HM415" si="3008">HL415+HM413-HM414</f>
        <v>32.25</v>
      </c>
      <c r="HN415" s="26">
        <f t="shared" ref="HN415" si="3009">HM415+HN413-HN414</f>
        <v>32.25</v>
      </c>
      <c r="HO415" s="26">
        <f t="shared" ref="HO415" si="3010">HN415+HO413-HO414</f>
        <v>32.25</v>
      </c>
      <c r="HP415" s="26">
        <f t="shared" ref="HP415" si="3011">HO415+HP413-HP414</f>
        <v>32.25</v>
      </c>
      <c r="HQ415" s="26">
        <f t="shared" ref="HQ415" si="3012">HP415+HQ413-HQ414</f>
        <v>32.25</v>
      </c>
      <c r="HR415" s="26">
        <f t="shared" ref="HR415" si="3013">HQ415+HR413-HR414</f>
        <v>32.25</v>
      </c>
      <c r="HS415" s="26">
        <f t="shared" ref="HS415" si="3014">HR415+HS413-HS414</f>
        <v>32.25</v>
      </c>
      <c r="HT415" s="26">
        <f t="shared" ref="HT415" si="3015">HS415+HT413-HT414</f>
        <v>32.25</v>
      </c>
      <c r="HU415" s="22">
        <f t="shared" ref="HU415" si="3016">COUNTIF(GZ415:HT415,"&lt;0")</f>
        <v>0</v>
      </c>
      <c r="HV415" s="25"/>
      <c r="HW415" t="str">
        <f>DIM_BILL[[#This Row],[Tipo]]</f>
        <v>MATERIAL DE EMPAQUE</v>
      </c>
    </row>
    <row r="416" spans="1:231" x14ac:dyDescent="0.3">
      <c r="A416" s="17" t="s">
        <v>1159</v>
      </c>
      <c r="DH416">
        <v>2.92E-2</v>
      </c>
      <c r="GR416" s="17" t="s">
        <v>1160</v>
      </c>
      <c r="GS416" s="17">
        <v>4</v>
      </c>
      <c r="GT416" s="17" t="s">
        <v>1807</v>
      </c>
      <c r="GU416" s="17" t="s">
        <v>1800</v>
      </c>
      <c r="GV416" s="17">
        <f>SUMIF(FACT_A1[cve_prod],DIM_BILL[[#This Row],[CODIGO]],FACT_A1[Existencia])</f>
        <v>0</v>
      </c>
      <c r="GW416" s="18">
        <f>SUMIF(FACT_A2[cve_prod],DIM_BILL[[#This Row],[CODIGO]],FACT_A2[Existencia])</f>
        <v>54.75</v>
      </c>
      <c r="GX416" s="17"/>
      <c r="GY416" s="16" t="s">
        <v>2220</v>
      </c>
      <c r="GZ416" s="15">
        <f>SUMIFS(POs[saldo],POs[cve_prod],DIM_BILL[[#This Row],[CODIGO]],POs[status],$GY416,POs[f_ent],GZ$1)</f>
        <v>0</v>
      </c>
      <c r="HA416" s="15">
        <f>SUMIFS(POs[saldo],POs[cve_prod],DIM_BILL[[#This Row],[CODIGO]],POs[status],$GY416,POs[f_ent],HA$1)</f>
        <v>0</v>
      </c>
      <c r="HB416" s="15">
        <f>SUMIFS(POs[saldo],POs[cve_prod],DIM_BILL[[#This Row],[CODIGO]],POs[status],$GY416,POs[f_ent],HB$1)</f>
        <v>0</v>
      </c>
      <c r="HC416" s="15">
        <f>SUMIFS(POs[saldo],POs[cve_prod],DIM_BILL[[#This Row],[CODIGO]],POs[status],$GY416,POs[f_ent],HC$1)</f>
        <v>0</v>
      </c>
      <c r="HD416" s="15">
        <f>SUMIFS(POs[saldo],POs[cve_prod],DIM_BILL[[#This Row],[CODIGO]],POs[status],$GY416,POs[f_ent],HD$1)</f>
        <v>0</v>
      </c>
      <c r="HE416" s="15">
        <f>SUMIFS(POs[saldo],POs[cve_prod],DIM_BILL[[#This Row],[CODIGO]],POs[status],$GY416,POs[f_ent],HE$1)</f>
        <v>0</v>
      </c>
      <c r="HF416" s="15">
        <f>SUMIFS(POs[saldo],POs[cve_prod],DIM_BILL[[#This Row],[CODIGO]],POs[status],$GY416,POs[Semana],WEEKNUM(HF$1))</f>
        <v>0</v>
      </c>
      <c r="HG416" s="15">
        <f>SUMIFS(POs[saldo],POs[cve_prod],DIM_BILL[[#This Row],[CODIGO]],POs[status],$GY416,POs[Semana],WEEKNUM(HG$1))</f>
        <v>0</v>
      </c>
      <c r="HH416" s="15">
        <f>SUMIFS(POs[saldo],POs[cve_prod],DIM_BILL[[#This Row],[CODIGO]],POs[status],$GY416,POs[Semana],WEEKNUM(HH$1))</f>
        <v>0</v>
      </c>
      <c r="HI416" s="15">
        <f>SUMIFS(POs[saldo],POs[cve_prod],DIM_BILL[[#This Row],[CODIGO]],POs[status],$GY416,POs[Semana],WEEKNUM(HI$1))</f>
        <v>0</v>
      </c>
      <c r="HJ416" s="15">
        <f>SUMIFS(POs[saldo],POs[cve_prod],DIM_BILL[[#This Row],[CODIGO]],POs[status],$GY416,POs[Semana],WEEKNUM(HJ$1))</f>
        <v>0</v>
      </c>
      <c r="HK416" s="15">
        <f>SUMIFS(POs[saldo],POs[cve_prod],DIM_BILL[[#This Row],[CODIGO]],POs[status],$GY416,POs[Semana],WEEKNUM(HK$1))</f>
        <v>0</v>
      </c>
      <c r="HL416" s="15">
        <f>SUMIFS(POs[saldo],POs[cve_prod],DIM_BILL[[#This Row],[CODIGO]],POs[status],$GY416,POs[Semana],WEEKNUM(HL$1))</f>
        <v>0</v>
      </c>
      <c r="HM416" s="15">
        <f>SUMIFS(POs[saldo],POs[cve_prod],DIM_BILL[[#This Row],[CODIGO]],POs[status],$GY416,POs[Semana],WEEKNUM(HM$1))</f>
        <v>0</v>
      </c>
      <c r="HN416" s="15">
        <f>SUMIFS(POs[saldo],POs[cve_prod],DIM_BILL[[#This Row],[CODIGO]],POs[status],$GY416,POs[Semana],WEEKNUM(HN$1))</f>
        <v>0</v>
      </c>
      <c r="HO416" s="15">
        <f>SUMIFS(POs[saldo],POs[cve_prod],DIM_BILL[[#This Row],[CODIGO]],POs[status],$GY416,POs[Semana],WEEKNUM(HO$1))</f>
        <v>0</v>
      </c>
      <c r="HP416" s="15">
        <f>SUMIFS(POs[saldo],POs[cve_prod],DIM_BILL[[#This Row],[CODIGO]],POs[status],$GY416,POs[Semana],WEEKNUM(HP$1))</f>
        <v>0</v>
      </c>
      <c r="HQ416" s="15">
        <f>SUMIFS(POs[saldo],POs[cve_prod],DIM_BILL[[#This Row],[CODIGO]],POs[status],$GY416,POs[Semana],WEEKNUM(HQ$1))</f>
        <v>0</v>
      </c>
      <c r="HR416" s="15">
        <f>SUMIFS(POs[saldo],POs[cve_prod],DIM_BILL[[#This Row],[CODIGO]],POs[status],$GY416,POs[Semana],WEEKNUM(HR$1))</f>
        <v>0</v>
      </c>
      <c r="HS416" s="15">
        <f>SUMIFS(POs[saldo],POs[cve_prod],DIM_BILL[[#This Row],[CODIGO]],POs[status],$GY416,POs[Semana],WEEKNUM(HS$1))</f>
        <v>0</v>
      </c>
      <c r="HT416" s="15">
        <f>SUMIFS(POs[saldo],POs[cve_prod],DIM_BILL[[#This Row],[CODIGO]],POs[status],$GY416,POs[Semana],WEEKNUM(HT$1))</f>
        <v>0</v>
      </c>
      <c r="HU416" s="22"/>
      <c r="HV416" s="25"/>
      <c r="HW416" t="str">
        <f>DIM_BILL[[#This Row],[Tipo]]</f>
        <v>MATERIAL DE EMPAQUE</v>
      </c>
    </row>
    <row r="417" spans="1:231" x14ac:dyDescent="0.3">
      <c r="A417" s="17" t="s">
        <v>1159</v>
      </c>
      <c r="DH417">
        <v>2.92E-2</v>
      </c>
      <c r="GR417" s="17" t="s">
        <v>1160</v>
      </c>
      <c r="GS417" s="17">
        <v>4</v>
      </c>
      <c r="GT417" s="17" t="s">
        <v>1807</v>
      </c>
      <c r="GU417" s="17" t="s">
        <v>1800</v>
      </c>
      <c r="GV417" s="17">
        <f>SUMIF(FACT_A1[cve_prod],DIM_BILL[[#This Row],[CODIGO]],FACT_A1[Existencia])</f>
        <v>0</v>
      </c>
      <c r="GW417" s="18">
        <f>SUMIF(FACT_A2[cve_prod],DIM_BILL[[#This Row],[CODIGO]],FACT_A2[Existencia])</f>
        <v>54.75</v>
      </c>
      <c r="GX417" s="17"/>
      <c r="GY417" s="16" t="s">
        <v>2221</v>
      </c>
      <c r="GZ417" s="24">
        <f>SUMPRODUCT($B417:$GQ417,INDEX(PLAN_PRODUCCION!$B$4:$GQ$24,COLUMN()-COLUMN($GZ$1)+1,0))</f>
        <v>0</v>
      </c>
      <c r="HA417" s="24">
        <f>SUMPRODUCT($B417:$GQ417,INDEX(PLAN_PRODUCCION!$B$4:$GQ$24,COLUMN()-COLUMN($GZ$1)+1,0))</f>
        <v>0</v>
      </c>
      <c r="HB417" s="24">
        <f>SUMPRODUCT($B417:$GQ417,INDEX(PLAN_PRODUCCION!$B$4:$GQ$24,COLUMN()-COLUMN($GZ$1)+1,0))</f>
        <v>0</v>
      </c>
      <c r="HC417" s="24">
        <f>SUMPRODUCT($B417:$GQ417,INDEX(PLAN_PRODUCCION!$B$4:$GQ$24,COLUMN()-COLUMN($GZ$1)+1,0))</f>
        <v>0</v>
      </c>
      <c r="HD417" s="24">
        <f>SUMPRODUCT($B417:$GQ417,INDEX(PLAN_PRODUCCION!$B$4:$GQ$24,COLUMN()-COLUMN($GZ$1)+1,0))</f>
        <v>0</v>
      </c>
      <c r="HE417" s="24">
        <f>SUMPRODUCT($B417:$GQ417,INDEX(PLAN_PRODUCCION!$B$4:$GQ$24,COLUMN()-COLUMN($GZ$1)+1,0))</f>
        <v>0</v>
      </c>
      <c r="HF417" s="24">
        <f>SUMPRODUCT($B417:$GQ417,INDEX(PLAN_PRODUCCION!$B$4:$GQ$24,COLUMN()-COLUMN($GZ$1)+1,0))</f>
        <v>0</v>
      </c>
      <c r="HG417" s="24">
        <f>SUMPRODUCT($B417:$GQ417,INDEX(PLAN_PRODUCCION!$B$4:$GQ$24,COLUMN()-COLUMN($GZ$1)+1,0))</f>
        <v>0</v>
      </c>
      <c r="HH417" s="24">
        <f>SUMPRODUCT($B417:$GQ417,INDEX(PLAN_PRODUCCION!$B$4:$GQ$24,COLUMN()-COLUMN($GZ$1)+1,0))</f>
        <v>0</v>
      </c>
      <c r="HI417" s="24">
        <f>SUMPRODUCT($B417:$GQ417,INDEX(PLAN_PRODUCCION!$B$4:$GQ$24,COLUMN()-COLUMN($GZ$1)+1,0))</f>
        <v>0</v>
      </c>
      <c r="HJ417" s="24">
        <f>SUMPRODUCT($B417:$GQ417,INDEX(PLAN_PRODUCCION!$B$4:$GQ$24,COLUMN()-COLUMN($GZ$1)+1,0))</f>
        <v>0</v>
      </c>
      <c r="HK417" s="24">
        <f>SUMPRODUCT($B417:$GQ417,INDEX(PLAN_PRODUCCION!$B$4:$GQ$24,COLUMN()-COLUMN($GZ$1)+1,0))</f>
        <v>0</v>
      </c>
      <c r="HL417" s="24">
        <f>SUMPRODUCT($B417:$GQ417,INDEX(PLAN_PRODUCCION!$B$4:$GQ$24,COLUMN()-COLUMN($GZ$1)+1,0))</f>
        <v>0</v>
      </c>
      <c r="HM417" s="24">
        <f>SUMPRODUCT($B417:$GQ417,INDEX(PLAN_PRODUCCION!$B$4:$GQ$24,COLUMN()-COLUMN($GZ$1)+1,0))</f>
        <v>0</v>
      </c>
      <c r="HN417" s="24">
        <f>SUMPRODUCT($B417:$GQ417,INDEX(PLAN_PRODUCCION!$B$4:$GQ$24,COLUMN()-COLUMN($GZ$1)+1,0))</f>
        <v>0</v>
      </c>
      <c r="HO417" s="24">
        <f>SUMPRODUCT($B417:$GQ417,INDEX(PLAN_PRODUCCION!$B$4:$GQ$24,COLUMN()-COLUMN($GZ$1)+1,0))</f>
        <v>0</v>
      </c>
      <c r="HP417" s="24">
        <f>SUMPRODUCT($B417:$GQ417,INDEX(PLAN_PRODUCCION!$B$4:$GQ$24,COLUMN()-COLUMN($GZ$1)+1,0))</f>
        <v>0</v>
      </c>
      <c r="HQ417" s="24">
        <f>SUMPRODUCT($B417:$GQ417,INDEX(PLAN_PRODUCCION!$B$4:$GQ$24,COLUMN()-COLUMN($GZ$1)+1,0))</f>
        <v>0</v>
      </c>
      <c r="HR417" s="24">
        <f>SUMPRODUCT($B417:$GQ417,INDEX(PLAN_PRODUCCION!$B$4:$GQ$24,COLUMN()-COLUMN($GZ$1)+1,0))</f>
        <v>0</v>
      </c>
      <c r="HS417" s="24">
        <f>SUMPRODUCT($B417:$GQ417,INDEX(PLAN_PRODUCCION!$B$4:$GQ$24,COLUMN()-COLUMN($GZ$1)+1,0))</f>
        <v>0</v>
      </c>
      <c r="HT417" s="24">
        <f>SUMPRODUCT($B417:$GQ417,INDEX(PLAN_PRODUCCION!$B$4:$GQ$24,COLUMN()-COLUMN($GZ$1)+1,0))</f>
        <v>0</v>
      </c>
      <c r="HU417" s="22"/>
      <c r="HV417" s="25"/>
      <c r="HW417" t="str">
        <f>DIM_BILL[[#This Row],[Tipo]]</f>
        <v>MATERIAL DE EMPAQUE</v>
      </c>
    </row>
    <row r="418" spans="1:231" x14ac:dyDescent="0.3">
      <c r="A418" s="18" t="s">
        <v>1159</v>
      </c>
      <c r="DH418">
        <v>2.92E-2</v>
      </c>
      <c r="GR418" s="18" t="s">
        <v>1160</v>
      </c>
      <c r="GS418" s="18">
        <v>4</v>
      </c>
      <c r="GT418" s="18" t="s">
        <v>1807</v>
      </c>
      <c r="GU418" s="18" t="s">
        <v>1800</v>
      </c>
      <c r="GV418" s="18">
        <f>SUMIF(FACT_A1[cve_prod],DIM_BILL[[#This Row],[CODIGO]],FACT_A1[Existencia])</f>
        <v>0</v>
      </c>
      <c r="GW418" s="18">
        <f>SUMIF(FACT_A2[cve_prod],DIM_BILL[[#This Row],[CODIGO]],FACT_A2[Existencia])</f>
        <v>54.75</v>
      </c>
      <c r="GX418" s="18"/>
      <c r="GY418" s="16" t="s">
        <v>2222</v>
      </c>
      <c r="GZ418" s="26">
        <f t="shared" ref="GZ418" si="3017">GV418+GW418+GX418+GZ416-GZ417</f>
        <v>54.75</v>
      </c>
      <c r="HA418" s="26">
        <f t="shared" ref="HA418" si="3018">GZ418+HA416-HA417</f>
        <v>54.75</v>
      </c>
      <c r="HB418" s="26">
        <f t="shared" ref="HB418" si="3019">HA418+HB416-HB417</f>
        <v>54.75</v>
      </c>
      <c r="HC418" s="26">
        <f t="shared" ref="HC418" si="3020">HB418+HC416-HC417</f>
        <v>54.75</v>
      </c>
      <c r="HD418" s="26">
        <f t="shared" ref="HD418" si="3021">HC418+HD416-HD417</f>
        <v>54.75</v>
      </c>
      <c r="HE418" s="26">
        <f t="shared" ref="HE418" si="3022">HD418+HE416-HE417</f>
        <v>54.75</v>
      </c>
      <c r="HF418" s="26">
        <f t="shared" ref="HF418" si="3023">HE418+HF416-HF417</f>
        <v>54.75</v>
      </c>
      <c r="HG418" s="26">
        <f t="shared" ref="HG418" si="3024">HF418+HG416-HG417</f>
        <v>54.75</v>
      </c>
      <c r="HH418" s="26">
        <f t="shared" ref="HH418" si="3025">HG418+HH416-HH417</f>
        <v>54.75</v>
      </c>
      <c r="HI418" s="26">
        <f t="shared" ref="HI418" si="3026">HH418+HI416-HI417</f>
        <v>54.75</v>
      </c>
      <c r="HJ418" s="26">
        <f t="shared" ref="HJ418" si="3027">HI418+HJ416-HJ417</f>
        <v>54.75</v>
      </c>
      <c r="HK418" s="26">
        <f t="shared" ref="HK418" si="3028">HJ418+HK416-HK417</f>
        <v>54.75</v>
      </c>
      <c r="HL418" s="26">
        <f t="shared" ref="HL418" si="3029">HK418+HL416-HL417</f>
        <v>54.75</v>
      </c>
      <c r="HM418" s="26">
        <f t="shared" ref="HM418" si="3030">HL418+HM416-HM417</f>
        <v>54.75</v>
      </c>
      <c r="HN418" s="26">
        <f t="shared" ref="HN418" si="3031">HM418+HN416-HN417</f>
        <v>54.75</v>
      </c>
      <c r="HO418" s="26">
        <f t="shared" ref="HO418" si="3032">HN418+HO416-HO417</f>
        <v>54.75</v>
      </c>
      <c r="HP418" s="26">
        <f t="shared" ref="HP418" si="3033">HO418+HP416-HP417</f>
        <v>54.75</v>
      </c>
      <c r="HQ418" s="26">
        <f t="shared" ref="HQ418" si="3034">HP418+HQ416-HQ417</f>
        <v>54.75</v>
      </c>
      <c r="HR418" s="26">
        <f t="shared" ref="HR418" si="3035">HQ418+HR416-HR417</f>
        <v>54.75</v>
      </c>
      <c r="HS418" s="26">
        <f t="shared" ref="HS418" si="3036">HR418+HS416-HS417</f>
        <v>54.75</v>
      </c>
      <c r="HT418" s="26">
        <f t="shared" ref="HT418" si="3037">HS418+HT416-HT417</f>
        <v>54.75</v>
      </c>
      <c r="HU418" s="22">
        <f t="shared" ref="HU418" si="3038">COUNTIF(GZ418:HT418,"&lt;0")</f>
        <v>0</v>
      </c>
      <c r="HV418" s="25"/>
      <c r="HW418" t="str">
        <f>DIM_BILL[[#This Row],[Tipo]]</f>
        <v>MATERIAL DE EMPAQUE</v>
      </c>
    </row>
    <row r="419" spans="1:231" x14ac:dyDescent="0.3">
      <c r="A419" s="17" t="s">
        <v>1161</v>
      </c>
      <c r="DH419">
        <v>4</v>
      </c>
      <c r="GR419" s="17" t="s">
        <v>1162</v>
      </c>
      <c r="GS419" s="17">
        <v>4</v>
      </c>
      <c r="GT419" s="17" t="s">
        <v>1819</v>
      </c>
      <c r="GU419" s="17" t="s">
        <v>1800</v>
      </c>
      <c r="GV419" s="17">
        <f>SUMIF(FACT_A1[cve_prod],DIM_BILL[[#This Row],[CODIGO]],FACT_A1[Existencia])</f>
        <v>0</v>
      </c>
      <c r="GW419" s="18">
        <f>SUMIF(FACT_A2[cve_prod],DIM_BILL[[#This Row],[CODIGO]],FACT_A2[Existencia])</f>
        <v>18017</v>
      </c>
      <c r="GX419" s="17"/>
      <c r="GY419" s="16" t="s">
        <v>2220</v>
      </c>
      <c r="GZ419" s="15">
        <f>SUMIFS(POs[saldo],POs[cve_prod],DIM_BILL[[#This Row],[CODIGO]],POs[status],$GY419,POs[f_ent],GZ$1)</f>
        <v>0</v>
      </c>
      <c r="HA419" s="15">
        <f>SUMIFS(POs[saldo],POs[cve_prod],DIM_BILL[[#This Row],[CODIGO]],POs[status],$GY419,POs[f_ent],HA$1)</f>
        <v>0</v>
      </c>
      <c r="HB419" s="15">
        <f>SUMIFS(POs[saldo],POs[cve_prod],DIM_BILL[[#This Row],[CODIGO]],POs[status],$GY419,POs[f_ent],HB$1)</f>
        <v>0</v>
      </c>
      <c r="HC419" s="15">
        <f>SUMIFS(POs[saldo],POs[cve_prod],DIM_BILL[[#This Row],[CODIGO]],POs[status],$GY419,POs[f_ent],HC$1)</f>
        <v>0</v>
      </c>
      <c r="HD419" s="15">
        <f>SUMIFS(POs[saldo],POs[cve_prod],DIM_BILL[[#This Row],[CODIGO]],POs[status],$GY419,POs[f_ent],HD$1)</f>
        <v>0</v>
      </c>
      <c r="HE419" s="15">
        <f>SUMIFS(POs[saldo],POs[cve_prod],DIM_BILL[[#This Row],[CODIGO]],POs[status],$GY419,POs[f_ent],HE$1)</f>
        <v>0</v>
      </c>
      <c r="HF419" s="15">
        <f>SUMIFS(POs[saldo],POs[cve_prod],DIM_BILL[[#This Row],[CODIGO]],POs[status],$GY419,POs[Semana],WEEKNUM(HF$1))</f>
        <v>0</v>
      </c>
      <c r="HG419" s="15">
        <f>SUMIFS(POs[saldo],POs[cve_prod],DIM_BILL[[#This Row],[CODIGO]],POs[status],$GY419,POs[Semana],WEEKNUM(HG$1))</f>
        <v>0</v>
      </c>
      <c r="HH419" s="15">
        <f>SUMIFS(POs[saldo],POs[cve_prod],DIM_BILL[[#This Row],[CODIGO]],POs[status],$GY419,POs[Semana],WEEKNUM(HH$1))</f>
        <v>0</v>
      </c>
      <c r="HI419" s="15">
        <f>SUMIFS(POs[saldo],POs[cve_prod],DIM_BILL[[#This Row],[CODIGO]],POs[status],$GY419,POs[Semana],WEEKNUM(HI$1))</f>
        <v>0</v>
      </c>
      <c r="HJ419" s="15">
        <f>SUMIFS(POs[saldo],POs[cve_prod],DIM_BILL[[#This Row],[CODIGO]],POs[status],$GY419,POs[Semana],WEEKNUM(HJ$1))</f>
        <v>0</v>
      </c>
      <c r="HK419" s="15">
        <f>SUMIFS(POs[saldo],POs[cve_prod],DIM_BILL[[#This Row],[CODIGO]],POs[status],$GY419,POs[Semana],WEEKNUM(HK$1))</f>
        <v>0</v>
      </c>
      <c r="HL419" s="15">
        <f>SUMIFS(POs[saldo],POs[cve_prod],DIM_BILL[[#This Row],[CODIGO]],POs[status],$GY419,POs[Semana],WEEKNUM(HL$1))</f>
        <v>0</v>
      </c>
      <c r="HM419" s="15">
        <f>SUMIFS(POs[saldo],POs[cve_prod],DIM_BILL[[#This Row],[CODIGO]],POs[status],$GY419,POs[Semana],WEEKNUM(HM$1))</f>
        <v>0</v>
      </c>
      <c r="HN419" s="15">
        <f>SUMIFS(POs[saldo],POs[cve_prod],DIM_BILL[[#This Row],[CODIGO]],POs[status],$GY419,POs[Semana],WEEKNUM(HN$1))</f>
        <v>0</v>
      </c>
      <c r="HO419" s="15">
        <f>SUMIFS(POs[saldo],POs[cve_prod],DIM_BILL[[#This Row],[CODIGO]],POs[status],$GY419,POs[Semana],WEEKNUM(HO$1))</f>
        <v>0</v>
      </c>
      <c r="HP419" s="15">
        <f>SUMIFS(POs[saldo],POs[cve_prod],DIM_BILL[[#This Row],[CODIGO]],POs[status],$GY419,POs[Semana],WEEKNUM(HP$1))</f>
        <v>0</v>
      </c>
      <c r="HQ419" s="15">
        <f>SUMIFS(POs[saldo],POs[cve_prod],DIM_BILL[[#This Row],[CODIGO]],POs[status],$GY419,POs[Semana],WEEKNUM(HQ$1))</f>
        <v>0</v>
      </c>
      <c r="HR419" s="15">
        <f>SUMIFS(POs[saldo],POs[cve_prod],DIM_BILL[[#This Row],[CODIGO]],POs[status],$GY419,POs[Semana],WEEKNUM(HR$1))</f>
        <v>0</v>
      </c>
      <c r="HS419" s="15">
        <f>SUMIFS(POs[saldo],POs[cve_prod],DIM_BILL[[#This Row],[CODIGO]],POs[status],$GY419,POs[Semana],WEEKNUM(HS$1))</f>
        <v>0</v>
      </c>
      <c r="HT419" s="15">
        <f>SUMIFS(POs[saldo],POs[cve_prod],DIM_BILL[[#This Row],[CODIGO]],POs[status],$GY419,POs[Semana],WEEKNUM(HT$1))</f>
        <v>0</v>
      </c>
      <c r="HU419" s="22"/>
      <c r="HV419" s="25"/>
      <c r="HW419" t="str">
        <f>DIM_BILL[[#This Row],[Tipo]]</f>
        <v>MATERIAL DE EMPAQUE</v>
      </c>
    </row>
    <row r="420" spans="1:231" x14ac:dyDescent="0.3">
      <c r="A420" s="17" t="s">
        <v>1161</v>
      </c>
      <c r="DH420">
        <v>4</v>
      </c>
      <c r="GR420" s="17" t="s">
        <v>1162</v>
      </c>
      <c r="GS420" s="17">
        <v>4</v>
      </c>
      <c r="GT420" s="17" t="s">
        <v>1819</v>
      </c>
      <c r="GU420" s="17" t="s">
        <v>1800</v>
      </c>
      <c r="GV420" s="17">
        <f>SUMIF(FACT_A1[cve_prod],DIM_BILL[[#This Row],[CODIGO]],FACT_A1[Existencia])</f>
        <v>0</v>
      </c>
      <c r="GW420" s="18">
        <f>SUMIF(FACT_A2[cve_prod],DIM_BILL[[#This Row],[CODIGO]],FACT_A2[Existencia])</f>
        <v>18017</v>
      </c>
      <c r="GX420" s="17"/>
      <c r="GY420" s="16" t="s">
        <v>2221</v>
      </c>
      <c r="GZ420" s="24">
        <f>SUMPRODUCT($B420:$GQ420,INDEX(PLAN_PRODUCCION!$B$4:$GQ$24,COLUMN()-COLUMN($GZ$1)+1,0))</f>
        <v>0</v>
      </c>
      <c r="HA420" s="24">
        <f>SUMPRODUCT($B420:$GQ420,INDEX(PLAN_PRODUCCION!$B$4:$GQ$24,COLUMN()-COLUMN($GZ$1)+1,0))</f>
        <v>0</v>
      </c>
      <c r="HB420" s="24">
        <f>SUMPRODUCT($B420:$GQ420,INDEX(PLAN_PRODUCCION!$B$4:$GQ$24,COLUMN()-COLUMN($GZ$1)+1,0))</f>
        <v>0</v>
      </c>
      <c r="HC420" s="24">
        <f>SUMPRODUCT($B420:$GQ420,INDEX(PLAN_PRODUCCION!$B$4:$GQ$24,COLUMN()-COLUMN($GZ$1)+1,0))</f>
        <v>0</v>
      </c>
      <c r="HD420" s="24">
        <f>SUMPRODUCT($B420:$GQ420,INDEX(PLAN_PRODUCCION!$B$4:$GQ$24,COLUMN()-COLUMN($GZ$1)+1,0))</f>
        <v>0</v>
      </c>
      <c r="HE420" s="24">
        <f>SUMPRODUCT($B420:$GQ420,INDEX(PLAN_PRODUCCION!$B$4:$GQ$24,COLUMN()-COLUMN($GZ$1)+1,0))</f>
        <v>0</v>
      </c>
      <c r="HF420" s="24">
        <f>SUMPRODUCT($B420:$GQ420,INDEX(PLAN_PRODUCCION!$B$4:$GQ$24,COLUMN()-COLUMN($GZ$1)+1,0))</f>
        <v>0</v>
      </c>
      <c r="HG420" s="24">
        <f>SUMPRODUCT($B420:$GQ420,INDEX(PLAN_PRODUCCION!$B$4:$GQ$24,COLUMN()-COLUMN($GZ$1)+1,0))</f>
        <v>0</v>
      </c>
      <c r="HH420" s="24">
        <f>SUMPRODUCT($B420:$GQ420,INDEX(PLAN_PRODUCCION!$B$4:$GQ$24,COLUMN()-COLUMN($GZ$1)+1,0))</f>
        <v>0</v>
      </c>
      <c r="HI420" s="24">
        <f>SUMPRODUCT($B420:$GQ420,INDEX(PLAN_PRODUCCION!$B$4:$GQ$24,COLUMN()-COLUMN($GZ$1)+1,0))</f>
        <v>0</v>
      </c>
      <c r="HJ420" s="24">
        <f>SUMPRODUCT($B420:$GQ420,INDEX(PLAN_PRODUCCION!$B$4:$GQ$24,COLUMN()-COLUMN($GZ$1)+1,0))</f>
        <v>0</v>
      </c>
      <c r="HK420" s="24">
        <f>SUMPRODUCT($B420:$GQ420,INDEX(PLAN_PRODUCCION!$B$4:$GQ$24,COLUMN()-COLUMN($GZ$1)+1,0))</f>
        <v>0</v>
      </c>
      <c r="HL420" s="24">
        <f>SUMPRODUCT($B420:$GQ420,INDEX(PLAN_PRODUCCION!$B$4:$GQ$24,COLUMN()-COLUMN($GZ$1)+1,0))</f>
        <v>0</v>
      </c>
      <c r="HM420" s="24">
        <f>SUMPRODUCT($B420:$GQ420,INDEX(PLAN_PRODUCCION!$B$4:$GQ$24,COLUMN()-COLUMN($GZ$1)+1,0))</f>
        <v>0</v>
      </c>
      <c r="HN420" s="24">
        <f>SUMPRODUCT($B420:$GQ420,INDEX(PLAN_PRODUCCION!$B$4:$GQ$24,COLUMN()-COLUMN($GZ$1)+1,0))</f>
        <v>0</v>
      </c>
      <c r="HO420" s="24">
        <f>SUMPRODUCT($B420:$GQ420,INDEX(PLAN_PRODUCCION!$B$4:$GQ$24,COLUMN()-COLUMN($GZ$1)+1,0))</f>
        <v>0</v>
      </c>
      <c r="HP420" s="24">
        <f>SUMPRODUCT($B420:$GQ420,INDEX(PLAN_PRODUCCION!$B$4:$GQ$24,COLUMN()-COLUMN($GZ$1)+1,0))</f>
        <v>0</v>
      </c>
      <c r="HQ420" s="24">
        <f>SUMPRODUCT($B420:$GQ420,INDEX(PLAN_PRODUCCION!$B$4:$GQ$24,COLUMN()-COLUMN($GZ$1)+1,0))</f>
        <v>0</v>
      </c>
      <c r="HR420" s="24">
        <f>SUMPRODUCT($B420:$GQ420,INDEX(PLAN_PRODUCCION!$B$4:$GQ$24,COLUMN()-COLUMN($GZ$1)+1,0))</f>
        <v>0</v>
      </c>
      <c r="HS420" s="24">
        <f>SUMPRODUCT($B420:$GQ420,INDEX(PLAN_PRODUCCION!$B$4:$GQ$24,COLUMN()-COLUMN($GZ$1)+1,0))</f>
        <v>0</v>
      </c>
      <c r="HT420" s="24">
        <f>SUMPRODUCT($B420:$GQ420,INDEX(PLAN_PRODUCCION!$B$4:$GQ$24,COLUMN()-COLUMN($GZ$1)+1,0))</f>
        <v>0</v>
      </c>
      <c r="HU420" s="22"/>
      <c r="HV420" s="25"/>
      <c r="HW420" t="str">
        <f>DIM_BILL[[#This Row],[Tipo]]</f>
        <v>MATERIAL DE EMPAQUE</v>
      </c>
    </row>
    <row r="421" spans="1:231" x14ac:dyDescent="0.3">
      <c r="A421" s="18" t="s">
        <v>1161</v>
      </c>
      <c r="DH421">
        <v>4</v>
      </c>
      <c r="GR421" s="18" t="s">
        <v>1162</v>
      </c>
      <c r="GS421" s="18">
        <v>4</v>
      </c>
      <c r="GT421" s="18" t="s">
        <v>1819</v>
      </c>
      <c r="GU421" s="18" t="s">
        <v>1800</v>
      </c>
      <c r="GV421" s="18">
        <f>SUMIF(FACT_A1[cve_prod],DIM_BILL[[#This Row],[CODIGO]],FACT_A1[Existencia])</f>
        <v>0</v>
      </c>
      <c r="GW421" s="18">
        <f>SUMIF(FACT_A2[cve_prod],DIM_BILL[[#This Row],[CODIGO]],FACT_A2[Existencia])</f>
        <v>18017</v>
      </c>
      <c r="GX421" s="18"/>
      <c r="GY421" s="16" t="s">
        <v>2222</v>
      </c>
      <c r="GZ421" s="26">
        <f t="shared" ref="GZ421" si="3039">GV421+GW421+GX421+GZ419-GZ420</f>
        <v>18017</v>
      </c>
      <c r="HA421" s="26">
        <f t="shared" ref="HA421" si="3040">GZ421+HA419-HA420</f>
        <v>18017</v>
      </c>
      <c r="HB421" s="26">
        <f t="shared" ref="HB421" si="3041">HA421+HB419-HB420</f>
        <v>18017</v>
      </c>
      <c r="HC421" s="26">
        <f t="shared" ref="HC421" si="3042">HB421+HC419-HC420</f>
        <v>18017</v>
      </c>
      <c r="HD421" s="26">
        <f t="shared" ref="HD421" si="3043">HC421+HD419-HD420</f>
        <v>18017</v>
      </c>
      <c r="HE421" s="26">
        <f t="shared" ref="HE421" si="3044">HD421+HE419-HE420</f>
        <v>18017</v>
      </c>
      <c r="HF421" s="26">
        <f t="shared" ref="HF421" si="3045">HE421+HF419-HF420</f>
        <v>18017</v>
      </c>
      <c r="HG421" s="26">
        <f t="shared" ref="HG421" si="3046">HF421+HG419-HG420</f>
        <v>18017</v>
      </c>
      <c r="HH421" s="26">
        <f t="shared" ref="HH421" si="3047">HG421+HH419-HH420</f>
        <v>18017</v>
      </c>
      <c r="HI421" s="26">
        <f t="shared" ref="HI421" si="3048">HH421+HI419-HI420</f>
        <v>18017</v>
      </c>
      <c r="HJ421" s="26">
        <f t="shared" ref="HJ421" si="3049">HI421+HJ419-HJ420</f>
        <v>18017</v>
      </c>
      <c r="HK421" s="26">
        <f t="shared" ref="HK421" si="3050">HJ421+HK419-HK420</f>
        <v>18017</v>
      </c>
      <c r="HL421" s="26">
        <f t="shared" ref="HL421" si="3051">HK421+HL419-HL420</f>
        <v>18017</v>
      </c>
      <c r="HM421" s="26">
        <f t="shared" ref="HM421" si="3052">HL421+HM419-HM420</f>
        <v>18017</v>
      </c>
      <c r="HN421" s="26">
        <f t="shared" ref="HN421" si="3053">HM421+HN419-HN420</f>
        <v>18017</v>
      </c>
      <c r="HO421" s="26">
        <f t="shared" ref="HO421" si="3054">HN421+HO419-HO420</f>
        <v>18017</v>
      </c>
      <c r="HP421" s="26">
        <f t="shared" ref="HP421" si="3055">HO421+HP419-HP420</f>
        <v>18017</v>
      </c>
      <c r="HQ421" s="26">
        <f t="shared" ref="HQ421" si="3056">HP421+HQ419-HQ420</f>
        <v>18017</v>
      </c>
      <c r="HR421" s="26">
        <f t="shared" ref="HR421" si="3057">HQ421+HR419-HR420</f>
        <v>18017</v>
      </c>
      <c r="HS421" s="26">
        <f t="shared" ref="HS421" si="3058">HR421+HS419-HS420</f>
        <v>18017</v>
      </c>
      <c r="HT421" s="26">
        <f t="shared" ref="HT421" si="3059">HS421+HT419-HT420</f>
        <v>18017</v>
      </c>
      <c r="HU421" s="22">
        <f t="shared" ref="HU421" si="3060">COUNTIF(GZ421:HT421,"&lt;0")</f>
        <v>0</v>
      </c>
      <c r="HV421" s="25"/>
      <c r="HW421" t="str">
        <f>DIM_BILL[[#This Row],[Tipo]]</f>
        <v>MATERIAL DE EMPAQUE</v>
      </c>
    </row>
    <row r="422" spans="1:231" x14ac:dyDescent="0.3">
      <c r="A422" s="17" t="s">
        <v>1169</v>
      </c>
      <c r="DI422">
        <v>0.58898996967576389</v>
      </c>
      <c r="GR422" s="17" t="s">
        <v>1170</v>
      </c>
      <c r="GS422" s="17">
        <v>4</v>
      </c>
      <c r="GT422" s="17" t="s">
        <v>1819</v>
      </c>
      <c r="GU422" s="17" t="s">
        <v>1800</v>
      </c>
      <c r="GV422" s="17">
        <f>SUMIF(FACT_A1[cve_prod],DIM_BILL[[#This Row],[CODIGO]],FACT_A1[Existencia])</f>
        <v>0</v>
      </c>
      <c r="GW422" s="18">
        <f>SUMIF(FACT_A2[cve_prod],DIM_BILL[[#This Row],[CODIGO]],FACT_A2[Existencia])</f>
        <v>40856</v>
      </c>
      <c r="GX422" s="17"/>
      <c r="GY422" s="16" t="s">
        <v>2220</v>
      </c>
      <c r="GZ422" s="15">
        <f>SUMIFS(POs[saldo],POs[cve_prod],DIM_BILL[[#This Row],[CODIGO]],POs[status],$GY422,POs[f_ent],GZ$1)</f>
        <v>0</v>
      </c>
      <c r="HA422" s="15">
        <f>SUMIFS(POs[saldo],POs[cve_prod],DIM_BILL[[#This Row],[CODIGO]],POs[status],$GY422,POs[f_ent],HA$1)</f>
        <v>0</v>
      </c>
      <c r="HB422" s="15">
        <f>SUMIFS(POs[saldo],POs[cve_prod],DIM_BILL[[#This Row],[CODIGO]],POs[status],$GY422,POs[f_ent],HB$1)</f>
        <v>0</v>
      </c>
      <c r="HC422" s="15">
        <f>SUMIFS(POs[saldo],POs[cve_prod],DIM_BILL[[#This Row],[CODIGO]],POs[status],$GY422,POs[f_ent],HC$1)</f>
        <v>0</v>
      </c>
      <c r="HD422" s="15">
        <f>SUMIFS(POs[saldo],POs[cve_prod],DIM_BILL[[#This Row],[CODIGO]],POs[status],$GY422,POs[f_ent],HD$1)</f>
        <v>0</v>
      </c>
      <c r="HE422" s="15">
        <f>SUMIFS(POs[saldo],POs[cve_prod],DIM_BILL[[#This Row],[CODIGO]],POs[status],$GY422,POs[f_ent],HE$1)</f>
        <v>0</v>
      </c>
      <c r="HF422" s="15">
        <f>SUMIFS(POs[saldo],POs[cve_prod],DIM_BILL[[#This Row],[CODIGO]],POs[status],$GY422,POs[Semana],WEEKNUM(HF$1))</f>
        <v>0</v>
      </c>
      <c r="HG422" s="15">
        <f>SUMIFS(POs[saldo],POs[cve_prod],DIM_BILL[[#This Row],[CODIGO]],POs[status],$GY422,POs[Semana],WEEKNUM(HG$1))</f>
        <v>0</v>
      </c>
      <c r="HH422" s="15">
        <f>SUMIFS(POs[saldo],POs[cve_prod],DIM_BILL[[#This Row],[CODIGO]],POs[status],$GY422,POs[Semana],WEEKNUM(HH$1))</f>
        <v>0</v>
      </c>
      <c r="HI422" s="15">
        <f>SUMIFS(POs[saldo],POs[cve_prod],DIM_BILL[[#This Row],[CODIGO]],POs[status],$GY422,POs[Semana],WEEKNUM(HI$1))</f>
        <v>0</v>
      </c>
      <c r="HJ422" s="15">
        <f>SUMIFS(POs[saldo],POs[cve_prod],DIM_BILL[[#This Row],[CODIGO]],POs[status],$GY422,POs[Semana],WEEKNUM(HJ$1))</f>
        <v>0</v>
      </c>
      <c r="HK422" s="15">
        <f>SUMIFS(POs[saldo],POs[cve_prod],DIM_BILL[[#This Row],[CODIGO]],POs[status],$GY422,POs[Semana],WEEKNUM(HK$1))</f>
        <v>0</v>
      </c>
      <c r="HL422" s="15">
        <f>SUMIFS(POs[saldo],POs[cve_prod],DIM_BILL[[#This Row],[CODIGO]],POs[status],$GY422,POs[Semana],WEEKNUM(HL$1))</f>
        <v>0</v>
      </c>
      <c r="HM422" s="15">
        <f>SUMIFS(POs[saldo],POs[cve_prod],DIM_BILL[[#This Row],[CODIGO]],POs[status],$GY422,POs[Semana],WEEKNUM(HM$1))</f>
        <v>0</v>
      </c>
      <c r="HN422" s="15">
        <f>SUMIFS(POs[saldo],POs[cve_prod],DIM_BILL[[#This Row],[CODIGO]],POs[status],$GY422,POs[Semana],WEEKNUM(HN$1))</f>
        <v>0</v>
      </c>
      <c r="HO422" s="15">
        <f>SUMIFS(POs[saldo],POs[cve_prod],DIM_BILL[[#This Row],[CODIGO]],POs[status],$GY422,POs[Semana],WEEKNUM(HO$1))</f>
        <v>0</v>
      </c>
      <c r="HP422" s="15">
        <f>SUMIFS(POs[saldo],POs[cve_prod],DIM_BILL[[#This Row],[CODIGO]],POs[status],$GY422,POs[Semana],WEEKNUM(HP$1))</f>
        <v>0</v>
      </c>
      <c r="HQ422" s="15">
        <f>SUMIFS(POs[saldo],POs[cve_prod],DIM_BILL[[#This Row],[CODIGO]],POs[status],$GY422,POs[Semana],WEEKNUM(HQ$1))</f>
        <v>0</v>
      </c>
      <c r="HR422" s="15">
        <f>SUMIFS(POs[saldo],POs[cve_prod],DIM_BILL[[#This Row],[CODIGO]],POs[status],$GY422,POs[Semana],WEEKNUM(HR$1))</f>
        <v>0</v>
      </c>
      <c r="HS422" s="15">
        <f>SUMIFS(POs[saldo],POs[cve_prod],DIM_BILL[[#This Row],[CODIGO]],POs[status],$GY422,POs[Semana],WEEKNUM(HS$1))</f>
        <v>0</v>
      </c>
      <c r="HT422" s="15">
        <f>SUMIFS(POs[saldo],POs[cve_prod],DIM_BILL[[#This Row],[CODIGO]],POs[status],$GY422,POs[Semana],WEEKNUM(HT$1))</f>
        <v>0</v>
      </c>
      <c r="HU422" s="22"/>
      <c r="HV422" s="25"/>
      <c r="HW422" t="str">
        <f>DIM_BILL[[#This Row],[Tipo]]</f>
        <v>MATERIAL DE EMPAQUE</v>
      </c>
    </row>
    <row r="423" spans="1:231" x14ac:dyDescent="0.3">
      <c r="A423" s="17" t="s">
        <v>1169</v>
      </c>
      <c r="DI423">
        <v>0.58898996967576389</v>
      </c>
      <c r="GR423" s="17" t="s">
        <v>1170</v>
      </c>
      <c r="GS423" s="17">
        <v>4</v>
      </c>
      <c r="GT423" s="17" t="s">
        <v>1819</v>
      </c>
      <c r="GU423" s="17" t="s">
        <v>1800</v>
      </c>
      <c r="GV423" s="17">
        <f>SUMIF(FACT_A1[cve_prod],DIM_BILL[[#This Row],[CODIGO]],FACT_A1[Existencia])</f>
        <v>0</v>
      </c>
      <c r="GW423" s="18">
        <f>SUMIF(FACT_A2[cve_prod],DIM_BILL[[#This Row],[CODIGO]],FACT_A2[Existencia])</f>
        <v>40856</v>
      </c>
      <c r="GX423" s="17"/>
      <c r="GY423" s="16" t="s">
        <v>2221</v>
      </c>
      <c r="GZ423" s="24">
        <f>SUMPRODUCT($B423:$GQ423,INDEX(PLAN_PRODUCCION!$B$4:$GQ$24,COLUMN()-COLUMN($GZ$1)+1,0))</f>
        <v>0</v>
      </c>
      <c r="HA423" s="24">
        <f>SUMPRODUCT($B423:$GQ423,INDEX(PLAN_PRODUCCION!$B$4:$GQ$24,COLUMN()-COLUMN($GZ$1)+1,0))</f>
        <v>0</v>
      </c>
      <c r="HB423" s="24">
        <f>SUMPRODUCT($B423:$GQ423,INDEX(PLAN_PRODUCCION!$B$4:$GQ$24,COLUMN()-COLUMN($GZ$1)+1,0))</f>
        <v>0</v>
      </c>
      <c r="HC423" s="24">
        <f>SUMPRODUCT($B423:$GQ423,INDEX(PLAN_PRODUCCION!$B$4:$GQ$24,COLUMN()-COLUMN($GZ$1)+1,0))</f>
        <v>0</v>
      </c>
      <c r="HD423" s="24">
        <f>SUMPRODUCT($B423:$GQ423,INDEX(PLAN_PRODUCCION!$B$4:$GQ$24,COLUMN()-COLUMN($GZ$1)+1,0))</f>
        <v>0</v>
      </c>
      <c r="HE423" s="24">
        <f>SUMPRODUCT($B423:$GQ423,INDEX(PLAN_PRODUCCION!$B$4:$GQ$24,COLUMN()-COLUMN($GZ$1)+1,0))</f>
        <v>0</v>
      </c>
      <c r="HF423" s="24">
        <f>SUMPRODUCT($B423:$GQ423,INDEX(PLAN_PRODUCCION!$B$4:$GQ$24,COLUMN()-COLUMN($GZ$1)+1,0))</f>
        <v>0</v>
      </c>
      <c r="HG423" s="24">
        <f>SUMPRODUCT($B423:$GQ423,INDEX(PLAN_PRODUCCION!$B$4:$GQ$24,COLUMN()-COLUMN($GZ$1)+1,0))</f>
        <v>0</v>
      </c>
      <c r="HH423" s="24">
        <f>SUMPRODUCT($B423:$GQ423,INDEX(PLAN_PRODUCCION!$B$4:$GQ$24,COLUMN()-COLUMN($GZ$1)+1,0))</f>
        <v>0</v>
      </c>
      <c r="HI423" s="24">
        <f>SUMPRODUCT($B423:$GQ423,INDEX(PLAN_PRODUCCION!$B$4:$GQ$24,COLUMN()-COLUMN($GZ$1)+1,0))</f>
        <v>0</v>
      </c>
      <c r="HJ423" s="24">
        <f>SUMPRODUCT($B423:$GQ423,INDEX(PLAN_PRODUCCION!$B$4:$GQ$24,COLUMN()-COLUMN($GZ$1)+1,0))</f>
        <v>0</v>
      </c>
      <c r="HK423" s="24">
        <f>SUMPRODUCT($B423:$GQ423,INDEX(PLAN_PRODUCCION!$B$4:$GQ$24,COLUMN()-COLUMN($GZ$1)+1,0))</f>
        <v>0</v>
      </c>
      <c r="HL423" s="24">
        <f>SUMPRODUCT($B423:$GQ423,INDEX(PLAN_PRODUCCION!$B$4:$GQ$24,COLUMN()-COLUMN($GZ$1)+1,0))</f>
        <v>0</v>
      </c>
      <c r="HM423" s="24">
        <f>SUMPRODUCT($B423:$GQ423,INDEX(PLAN_PRODUCCION!$B$4:$GQ$24,COLUMN()-COLUMN($GZ$1)+1,0))</f>
        <v>0</v>
      </c>
      <c r="HN423" s="24">
        <f>SUMPRODUCT($B423:$GQ423,INDEX(PLAN_PRODUCCION!$B$4:$GQ$24,COLUMN()-COLUMN($GZ$1)+1,0))</f>
        <v>0</v>
      </c>
      <c r="HO423" s="24">
        <f>SUMPRODUCT($B423:$GQ423,INDEX(PLAN_PRODUCCION!$B$4:$GQ$24,COLUMN()-COLUMN($GZ$1)+1,0))</f>
        <v>0</v>
      </c>
      <c r="HP423" s="24">
        <f>SUMPRODUCT($B423:$GQ423,INDEX(PLAN_PRODUCCION!$B$4:$GQ$24,COLUMN()-COLUMN($GZ$1)+1,0))</f>
        <v>0</v>
      </c>
      <c r="HQ423" s="24">
        <f>SUMPRODUCT($B423:$GQ423,INDEX(PLAN_PRODUCCION!$B$4:$GQ$24,COLUMN()-COLUMN($GZ$1)+1,0))</f>
        <v>0</v>
      </c>
      <c r="HR423" s="24">
        <f>SUMPRODUCT($B423:$GQ423,INDEX(PLAN_PRODUCCION!$B$4:$GQ$24,COLUMN()-COLUMN($GZ$1)+1,0))</f>
        <v>0</v>
      </c>
      <c r="HS423" s="24">
        <f>SUMPRODUCT($B423:$GQ423,INDEX(PLAN_PRODUCCION!$B$4:$GQ$24,COLUMN()-COLUMN($GZ$1)+1,0))</f>
        <v>0</v>
      </c>
      <c r="HT423" s="24">
        <f>SUMPRODUCT($B423:$GQ423,INDEX(PLAN_PRODUCCION!$B$4:$GQ$24,COLUMN()-COLUMN($GZ$1)+1,0))</f>
        <v>0</v>
      </c>
      <c r="HU423" s="22"/>
      <c r="HV423" s="25"/>
      <c r="HW423" t="str">
        <f>DIM_BILL[[#This Row],[Tipo]]</f>
        <v>MATERIAL DE EMPAQUE</v>
      </c>
    </row>
    <row r="424" spans="1:231" x14ac:dyDescent="0.3">
      <c r="A424" s="18" t="s">
        <v>1169</v>
      </c>
      <c r="DI424">
        <v>0.58898996967576389</v>
      </c>
      <c r="GR424" s="18" t="s">
        <v>1170</v>
      </c>
      <c r="GS424" s="18">
        <v>4</v>
      </c>
      <c r="GT424" s="18" t="s">
        <v>1819</v>
      </c>
      <c r="GU424" s="18" t="s">
        <v>1800</v>
      </c>
      <c r="GV424" s="18">
        <f>SUMIF(FACT_A1[cve_prod],DIM_BILL[[#This Row],[CODIGO]],FACT_A1[Existencia])</f>
        <v>0</v>
      </c>
      <c r="GW424" s="18">
        <f>SUMIF(FACT_A2[cve_prod],DIM_BILL[[#This Row],[CODIGO]],FACT_A2[Existencia])</f>
        <v>40856</v>
      </c>
      <c r="GX424" s="18"/>
      <c r="GY424" s="16" t="s">
        <v>2222</v>
      </c>
      <c r="GZ424" s="26">
        <f t="shared" ref="GZ424" si="3061">GV424+GW424+GX424+GZ422-GZ423</f>
        <v>40856</v>
      </c>
      <c r="HA424" s="26">
        <f t="shared" ref="HA424" si="3062">GZ424+HA422-HA423</f>
        <v>40856</v>
      </c>
      <c r="HB424" s="26">
        <f t="shared" ref="HB424" si="3063">HA424+HB422-HB423</f>
        <v>40856</v>
      </c>
      <c r="HC424" s="26">
        <f t="shared" ref="HC424" si="3064">HB424+HC422-HC423</f>
        <v>40856</v>
      </c>
      <c r="HD424" s="26">
        <f t="shared" ref="HD424" si="3065">HC424+HD422-HD423</f>
        <v>40856</v>
      </c>
      <c r="HE424" s="26">
        <f t="shared" ref="HE424" si="3066">HD424+HE422-HE423</f>
        <v>40856</v>
      </c>
      <c r="HF424" s="26">
        <f t="shared" ref="HF424" si="3067">HE424+HF422-HF423</f>
        <v>40856</v>
      </c>
      <c r="HG424" s="26">
        <f t="shared" ref="HG424" si="3068">HF424+HG422-HG423</f>
        <v>40856</v>
      </c>
      <c r="HH424" s="26">
        <f t="shared" ref="HH424" si="3069">HG424+HH422-HH423</f>
        <v>40856</v>
      </c>
      <c r="HI424" s="26">
        <f t="shared" ref="HI424" si="3070">HH424+HI422-HI423</f>
        <v>40856</v>
      </c>
      <c r="HJ424" s="26">
        <f t="shared" ref="HJ424" si="3071">HI424+HJ422-HJ423</f>
        <v>40856</v>
      </c>
      <c r="HK424" s="26">
        <f t="shared" ref="HK424" si="3072">HJ424+HK422-HK423</f>
        <v>40856</v>
      </c>
      <c r="HL424" s="26">
        <f t="shared" ref="HL424" si="3073">HK424+HL422-HL423</f>
        <v>40856</v>
      </c>
      <c r="HM424" s="26">
        <f t="shared" ref="HM424" si="3074">HL424+HM422-HM423</f>
        <v>40856</v>
      </c>
      <c r="HN424" s="26">
        <f t="shared" ref="HN424" si="3075">HM424+HN422-HN423</f>
        <v>40856</v>
      </c>
      <c r="HO424" s="26">
        <f t="shared" ref="HO424" si="3076">HN424+HO422-HO423</f>
        <v>40856</v>
      </c>
      <c r="HP424" s="26">
        <f t="shared" ref="HP424" si="3077">HO424+HP422-HP423</f>
        <v>40856</v>
      </c>
      <c r="HQ424" s="26">
        <f t="shared" ref="HQ424" si="3078">HP424+HQ422-HQ423</f>
        <v>40856</v>
      </c>
      <c r="HR424" s="26">
        <f t="shared" ref="HR424" si="3079">HQ424+HR422-HR423</f>
        <v>40856</v>
      </c>
      <c r="HS424" s="26">
        <f t="shared" ref="HS424" si="3080">HR424+HS422-HS423</f>
        <v>40856</v>
      </c>
      <c r="HT424" s="26">
        <f t="shared" ref="HT424" si="3081">HS424+HT422-HT423</f>
        <v>40856</v>
      </c>
      <c r="HU424" s="22">
        <f t="shared" ref="HU424" si="3082">COUNTIF(GZ424:HT424,"&lt;0")</f>
        <v>0</v>
      </c>
      <c r="HV424" s="25"/>
      <c r="HW424" t="str">
        <f>DIM_BILL[[#This Row],[Tipo]]</f>
        <v>MATERIAL DE EMPAQUE</v>
      </c>
    </row>
    <row r="425" spans="1:231" x14ac:dyDescent="0.3">
      <c r="A425" s="17" t="s">
        <v>1163</v>
      </c>
      <c r="DH425">
        <v>0.1115</v>
      </c>
      <c r="GR425" s="17" t="s">
        <v>1164</v>
      </c>
      <c r="GS425" s="17">
        <v>3</v>
      </c>
      <c r="GT425" s="17" t="s">
        <v>1820</v>
      </c>
      <c r="GU425" s="17" t="s">
        <v>1800</v>
      </c>
      <c r="GV425" s="17">
        <f>SUMIF(FACT_A1[cve_prod],DIM_BILL[[#This Row],[CODIGO]],FACT_A1[Existencia])</f>
        <v>0</v>
      </c>
      <c r="GW425" s="18">
        <f>SUMIF(FACT_A2[cve_prod],DIM_BILL[[#This Row],[CODIGO]],FACT_A2[Existencia])</f>
        <v>687</v>
      </c>
      <c r="GX425" s="17"/>
      <c r="GY425" s="16" t="s">
        <v>2220</v>
      </c>
      <c r="GZ425" s="15">
        <f>SUMIFS(POs[saldo],POs[cve_prod],DIM_BILL[[#This Row],[CODIGO]],POs[status],$GY425,POs[f_ent],GZ$1)</f>
        <v>0</v>
      </c>
      <c r="HA425" s="15">
        <f>SUMIFS(POs[saldo],POs[cve_prod],DIM_BILL[[#This Row],[CODIGO]],POs[status],$GY425,POs[f_ent],HA$1)</f>
        <v>0</v>
      </c>
      <c r="HB425" s="15">
        <f>SUMIFS(POs[saldo],POs[cve_prod],DIM_BILL[[#This Row],[CODIGO]],POs[status],$GY425,POs[f_ent],HB$1)</f>
        <v>0</v>
      </c>
      <c r="HC425" s="15">
        <f>SUMIFS(POs[saldo],POs[cve_prod],DIM_BILL[[#This Row],[CODIGO]],POs[status],$GY425,POs[f_ent],HC$1)</f>
        <v>0</v>
      </c>
      <c r="HD425" s="15">
        <f>SUMIFS(POs[saldo],POs[cve_prod],DIM_BILL[[#This Row],[CODIGO]],POs[status],$GY425,POs[f_ent],HD$1)</f>
        <v>0</v>
      </c>
      <c r="HE425" s="15">
        <f>SUMIFS(POs[saldo],POs[cve_prod],DIM_BILL[[#This Row],[CODIGO]],POs[status],$GY425,POs[f_ent],HE$1)</f>
        <v>0</v>
      </c>
      <c r="HF425" s="15">
        <f>SUMIFS(POs[saldo],POs[cve_prod],DIM_BILL[[#This Row],[CODIGO]],POs[status],$GY425,POs[Semana],WEEKNUM(HF$1))</f>
        <v>0</v>
      </c>
      <c r="HG425" s="15">
        <f>SUMIFS(POs[saldo],POs[cve_prod],DIM_BILL[[#This Row],[CODIGO]],POs[status],$GY425,POs[Semana],WEEKNUM(HG$1))</f>
        <v>0</v>
      </c>
      <c r="HH425" s="15">
        <f>SUMIFS(POs[saldo],POs[cve_prod],DIM_BILL[[#This Row],[CODIGO]],POs[status],$GY425,POs[Semana],WEEKNUM(HH$1))</f>
        <v>0</v>
      </c>
      <c r="HI425" s="15">
        <f>SUMIFS(POs[saldo],POs[cve_prod],DIM_BILL[[#This Row],[CODIGO]],POs[status],$GY425,POs[Semana],WEEKNUM(HI$1))</f>
        <v>0</v>
      </c>
      <c r="HJ425" s="15">
        <f>SUMIFS(POs[saldo],POs[cve_prod],DIM_BILL[[#This Row],[CODIGO]],POs[status],$GY425,POs[Semana],WEEKNUM(HJ$1))</f>
        <v>0</v>
      </c>
      <c r="HK425" s="15">
        <f>SUMIFS(POs[saldo],POs[cve_prod],DIM_BILL[[#This Row],[CODIGO]],POs[status],$GY425,POs[Semana],WEEKNUM(HK$1))</f>
        <v>0</v>
      </c>
      <c r="HL425" s="15">
        <f>SUMIFS(POs[saldo],POs[cve_prod],DIM_BILL[[#This Row],[CODIGO]],POs[status],$GY425,POs[Semana],WEEKNUM(HL$1))</f>
        <v>0</v>
      </c>
      <c r="HM425" s="15">
        <f>SUMIFS(POs[saldo],POs[cve_prod],DIM_BILL[[#This Row],[CODIGO]],POs[status],$GY425,POs[Semana],WEEKNUM(HM$1))</f>
        <v>0</v>
      </c>
      <c r="HN425" s="15">
        <f>SUMIFS(POs[saldo],POs[cve_prod],DIM_BILL[[#This Row],[CODIGO]],POs[status],$GY425,POs[Semana],WEEKNUM(HN$1))</f>
        <v>0</v>
      </c>
      <c r="HO425" s="15">
        <f>SUMIFS(POs[saldo],POs[cve_prod],DIM_BILL[[#This Row],[CODIGO]],POs[status],$GY425,POs[Semana],WEEKNUM(HO$1))</f>
        <v>0</v>
      </c>
      <c r="HP425" s="15">
        <f>SUMIFS(POs[saldo],POs[cve_prod],DIM_BILL[[#This Row],[CODIGO]],POs[status],$GY425,POs[Semana],WEEKNUM(HP$1))</f>
        <v>0</v>
      </c>
      <c r="HQ425" s="15">
        <f>SUMIFS(POs[saldo],POs[cve_prod],DIM_BILL[[#This Row],[CODIGO]],POs[status],$GY425,POs[Semana],WEEKNUM(HQ$1))</f>
        <v>0</v>
      </c>
      <c r="HR425" s="15">
        <f>SUMIFS(POs[saldo],POs[cve_prod],DIM_BILL[[#This Row],[CODIGO]],POs[status],$GY425,POs[Semana],WEEKNUM(HR$1))</f>
        <v>0</v>
      </c>
      <c r="HS425" s="15">
        <f>SUMIFS(POs[saldo],POs[cve_prod],DIM_BILL[[#This Row],[CODIGO]],POs[status],$GY425,POs[Semana],WEEKNUM(HS$1))</f>
        <v>0</v>
      </c>
      <c r="HT425" s="15">
        <f>SUMIFS(POs[saldo],POs[cve_prod],DIM_BILL[[#This Row],[CODIGO]],POs[status],$GY425,POs[Semana],WEEKNUM(HT$1))</f>
        <v>0</v>
      </c>
      <c r="HU425" s="22"/>
      <c r="HV425" s="25"/>
      <c r="HW425" t="str">
        <f>DIM_BILL[[#This Row],[Tipo]]</f>
        <v>MATERIAL DE EMPAQUE</v>
      </c>
    </row>
    <row r="426" spans="1:231" x14ac:dyDescent="0.3">
      <c r="A426" s="17" t="s">
        <v>1163</v>
      </c>
      <c r="DH426">
        <v>0.1115</v>
      </c>
      <c r="GR426" s="17" t="s">
        <v>1164</v>
      </c>
      <c r="GS426" s="17">
        <v>3</v>
      </c>
      <c r="GT426" s="17" t="s">
        <v>1820</v>
      </c>
      <c r="GU426" s="17" t="s">
        <v>1800</v>
      </c>
      <c r="GV426" s="17">
        <f>SUMIF(FACT_A1[cve_prod],DIM_BILL[[#This Row],[CODIGO]],FACT_A1[Existencia])</f>
        <v>0</v>
      </c>
      <c r="GW426" s="18">
        <f>SUMIF(FACT_A2[cve_prod],DIM_BILL[[#This Row],[CODIGO]],FACT_A2[Existencia])</f>
        <v>687</v>
      </c>
      <c r="GX426" s="17"/>
      <c r="GY426" s="16" t="s">
        <v>2221</v>
      </c>
      <c r="GZ426" s="24">
        <f>SUMPRODUCT($B426:$GQ426,INDEX(PLAN_PRODUCCION!$B$4:$GQ$24,COLUMN()-COLUMN($GZ$1)+1,0))</f>
        <v>0</v>
      </c>
      <c r="HA426" s="24">
        <f>SUMPRODUCT($B426:$GQ426,INDEX(PLAN_PRODUCCION!$B$4:$GQ$24,COLUMN()-COLUMN($GZ$1)+1,0))</f>
        <v>0</v>
      </c>
      <c r="HB426" s="24">
        <f>SUMPRODUCT($B426:$GQ426,INDEX(PLAN_PRODUCCION!$B$4:$GQ$24,COLUMN()-COLUMN($GZ$1)+1,0))</f>
        <v>0</v>
      </c>
      <c r="HC426" s="24">
        <f>SUMPRODUCT($B426:$GQ426,INDEX(PLAN_PRODUCCION!$B$4:$GQ$24,COLUMN()-COLUMN($GZ$1)+1,0))</f>
        <v>0</v>
      </c>
      <c r="HD426" s="24">
        <f>SUMPRODUCT($B426:$GQ426,INDEX(PLAN_PRODUCCION!$B$4:$GQ$24,COLUMN()-COLUMN($GZ$1)+1,0))</f>
        <v>0</v>
      </c>
      <c r="HE426" s="24">
        <f>SUMPRODUCT($B426:$GQ426,INDEX(PLAN_PRODUCCION!$B$4:$GQ$24,COLUMN()-COLUMN($GZ$1)+1,0))</f>
        <v>0</v>
      </c>
      <c r="HF426" s="24">
        <f>SUMPRODUCT($B426:$GQ426,INDEX(PLAN_PRODUCCION!$B$4:$GQ$24,COLUMN()-COLUMN($GZ$1)+1,0))</f>
        <v>0</v>
      </c>
      <c r="HG426" s="24">
        <f>SUMPRODUCT($B426:$GQ426,INDEX(PLAN_PRODUCCION!$B$4:$GQ$24,COLUMN()-COLUMN($GZ$1)+1,0))</f>
        <v>0</v>
      </c>
      <c r="HH426" s="24">
        <f>SUMPRODUCT($B426:$GQ426,INDEX(PLAN_PRODUCCION!$B$4:$GQ$24,COLUMN()-COLUMN($GZ$1)+1,0))</f>
        <v>0</v>
      </c>
      <c r="HI426" s="24">
        <f>SUMPRODUCT($B426:$GQ426,INDEX(PLAN_PRODUCCION!$B$4:$GQ$24,COLUMN()-COLUMN($GZ$1)+1,0))</f>
        <v>0</v>
      </c>
      <c r="HJ426" s="24">
        <f>SUMPRODUCT($B426:$GQ426,INDEX(PLAN_PRODUCCION!$B$4:$GQ$24,COLUMN()-COLUMN($GZ$1)+1,0))</f>
        <v>0</v>
      </c>
      <c r="HK426" s="24">
        <f>SUMPRODUCT($B426:$GQ426,INDEX(PLAN_PRODUCCION!$B$4:$GQ$24,COLUMN()-COLUMN($GZ$1)+1,0))</f>
        <v>0</v>
      </c>
      <c r="HL426" s="24">
        <f>SUMPRODUCT($B426:$GQ426,INDEX(PLAN_PRODUCCION!$B$4:$GQ$24,COLUMN()-COLUMN($GZ$1)+1,0))</f>
        <v>0</v>
      </c>
      <c r="HM426" s="24">
        <f>SUMPRODUCT($B426:$GQ426,INDEX(PLAN_PRODUCCION!$B$4:$GQ$24,COLUMN()-COLUMN($GZ$1)+1,0))</f>
        <v>0</v>
      </c>
      <c r="HN426" s="24">
        <f>SUMPRODUCT($B426:$GQ426,INDEX(PLAN_PRODUCCION!$B$4:$GQ$24,COLUMN()-COLUMN($GZ$1)+1,0))</f>
        <v>0</v>
      </c>
      <c r="HO426" s="24">
        <f>SUMPRODUCT($B426:$GQ426,INDEX(PLAN_PRODUCCION!$B$4:$GQ$24,COLUMN()-COLUMN($GZ$1)+1,0))</f>
        <v>0</v>
      </c>
      <c r="HP426" s="24">
        <f>SUMPRODUCT($B426:$GQ426,INDEX(PLAN_PRODUCCION!$B$4:$GQ$24,COLUMN()-COLUMN($GZ$1)+1,0))</f>
        <v>0</v>
      </c>
      <c r="HQ426" s="24">
        <f>SUMPRODUCT($B426:$GQ426,INDEX(PLAN_PRODUCCION!$B$4:$GQ$24,COLUMN()-COLUMN($GZ$1)+1,0))</f>
        <v>0</v>
      </c>
      <c r="HR426" s="24">
        <f>SUMPRODUCT($B426:$GQ426,INDEX(PLAN_PRODUCCION!$B$4:$GQ$24,COLUMN()-COLUMN($GZ$1)+1,0))</f>
        <v>0</v>
      </c>
      <c r="HS426" s="24">
        <f>SUMPRODUCT($B426:$GQ426,INDEX(PLAN_PRODUCCION!$B$4:$GQ$24,COLUMN()-COLUMN($GZ$1)+1,0))</f>
        <v>0</v>
      </c>
      <c r="HT426" s="24">
        <f>SUMPRODUCT($B426:$GQ426,INDEX(PLAN_PRODUCCION!$B$4:$GQ$24,COLUMN()-COLUMN($GZ$1)+1,0))</f>
        <v>0</v>
      </c>
      <c r="HU426" s="22"/>
      <c r="HV426" s="25"/>
      <c r="HW426" t="str">
        <f>DIM_BILL[[#This Row],[Tipo]]</f>
        <v>MATERIAL DE EMPAQUE</v>
      </c>
    </row>
    <row r="427" spans="1:231" x14ac:dyDescent="0.3">
      <c r="A427" s="18" t="s">
        <v>1163</v>
      </c>
      <c r="DH427">
        <v>0.1115</v>
      </c>
      <c r="GR427" s="18" t="s">
        <v>1164</v>
      </c>
      <c r="GS427" s="18">
        <v>3</v>
      </c>
      <c r="GT427" s="18" t="s">
        <v>1820</v>
      </c>
      <c r="GU427" s="18" t="s">
        <v>1800</v>
      </c>
      <c r="GV427" s="18">
        <f>SUMIF(FACT_A1[cve_prod],DIM_BILL[[#This Row],[CODIGO]],FACT_A1[Existencia])</f>
        <v>0</v>
      </c>
      <c r="GW427" s="18">
        <f>SUMIF(FACT_A2[cve_prod],DIM_BILL[[#This Row],[CODIGO]],FACT_A2[Existencia])</f>
        <v>687</v>
      </c>
      <c r="GX427" s="18"/>
      <c r="GY427" s="16" t="s">
        <v>2222</v>
      </c>
      <c r="GZ427" s="26">
        <f t="shared" ref="GZ427" si="3083">GV427+GW427+GX427+GZ425-GZ426</f>
        <v>687</v>
      </c>
      <c r="HA427" s="26">
        <f t="shared" ref="HA427" si="3084">GZ427+HA425-HA426</f>
        <v>687</v>
      </c>
      <c r="HB427" s="26">
        <f t="shared" ref="HB427" si="3085">HA427+HB425-HB426</f>
        <v>687</v>
      </c>
      <c r="HC427" s="26">
        <f t="shared" ref="HC427" si="3086">HB427+HC425-HC426</f>
        <v>687</v>
      </c>
      <c r="HD427" s="26">
        <f t="shared" ref="HD427" si="3087">HC427+HD425-HD426</f>
        <v>687</v>
      </c>
      <c r="HE427" s="26">
        <f t="shared" ref="HE427" si="3088">HD427+HE425-HE426</f>
        <v>687</v>
      </c>
      <c r="HF427" s="26">
        <f t="shared" ref="HF427" si="3089">HE427+HF425-HF426</f>
        <v>687</v>
      </c>
      <c r="HG427" s="26">
        <f t="shared" ref="HG427" si="3090">HF427+HG425-HG426</f>
        <v>687</v>
      </c>
      <c r="HH427" s="26">
        <f t="shared" ref="HH427" si="3091">HG427+HH425-HH426</f>
        <v>687</v>
      </c>
      <c r="HI427" s="26">
        <f t="shared" ref="HI427" si="3092">HH427+HI425-HI426</f>
        <v>687</v>
      </c>
      <c r="HJ427" s="26">
        <f t="shared" ref="HJ427" si="3093">HI427+HJ425-HJ426</f>
        <v>687</v>
      </c>
      <c r="HK427" s="26">
        <f t="shared" ref="HK427" si="3094">HJ427+HK425-HK426</f>
        <v>687</v>
      </c>
      <c r="HL427" s="26">
        <f t="shared" ref="HL427" si="3095">HK427+HL425-HL426</f>
        <v>687</v>
      </c>
      <c r="HM427" s="26">
        <f t="shared" ref="HM427" si="3096">HL427+HM425-HM426</f>
        <v>687</v>
      </c>
      <c r="HN427" s="26">
        <f t="shared" ref="HN427" si="3097">HM427+HN425-HN426</f>
        <v>687</v>
      </c>
      <c r="HO427" s="26">
        <f t="shared" ref="HO427" si="3098">HN427+HO425-HO426</f>
        <v>687</v>
      </c>
      <c r="HP427" s="26">
        <f t="shared" ref="HP427" si="3099">HO427+HP425-HP426</f>
        <v>687</v>
      </c>
      <c r="HQ427" s="26">
        <f t="shared" ref="HQ427" si="3100">HP427+HQ425-HQ426</f>
        <v>687</v>
      </c>
      <c r="HR427" s="26">
        <f t="shared" ref="HR427" si="3101">HQ427+HR425-HR426</f>
        <v>687</v>
      </c>
      <c r="HS427" s="26">
        <f t="shared" ref="HS427" si="3102">HR427+HS425-HS426</f>
        <v>687</v>
      </c>
      <c r="HT427" s="26">
        <f t="shared" ref="HT427" si="3103">HS427+HT425-HT426</f>
        <v>687</v>
      </c>
      <c r="HU427" s="22">
        <f t="shared" ref="HU427" si="3104">COUNTIF(GZ427:HT427,"&lt;0")</f>
        <v>0</v>
      </c>
      <c r="HV427" s="25"/>
      <c r="HW427" t="str">
        <f>DIM_BILL[[#This Row],[Tipo]]</f>
        <v>MATERIAL DE EMPAQUE</v>
      </c>
    </row>
    <row r="428" spans="1:231" x14ac:dyDescent="0.3">
      <c r="A428" s="17" t="s">
        <v>393</v>
      </c>
      <c r="AB428">
        <v>14</v>
      </c>
      <c r="AC428">
        <v>4.666666666666667</v>
      </c>
      <c r="GR428" s="17" t="s">
        <v>394</v>
      </c>
      <c r="GS428" s="17">
        <v>6</v>
      </c>
      <c r="GT428" s="17" t="s">
        <v>1802</v>
      </c>
      <c r="GU428" s="17" t="s">
        <v>1800</v>
      </c>
      <c r="GV428" s="17">
        <f>SUMIF(FACT_A1[cve_prod],DIM_BILL[[#This Row],[CODIGO]],FACT_A1[Existencia])</f>
        <v>0</v>
      </c>
      <c r="GW428" s="18">
        <f>SUMIF(FACT_A2[cve_prod],DIM_BILL[[#This Row],[CODIGO]],FACT_A2[Existencia])</f>
        <v>120200</v>
      </c>
      <c r="GX428" s="17"/>
      <c r="GY428" s="16" t="s">
        <v>2220</v>
      </c>
      <c r="GZ428" s="15">
        <f>SUMIFS(POs[saldo],POs[cve_prod],DIM_BILL[[#This Row],[CODIGO]],POs[status],$GY428,POs[f_ent],GZ$1)</f>
        <v>0</v>
      </c>
      <c r="HA428" s="15">
        <f>SUMIFS(POs[saldo],POs[cve_prod],DIM_BILL[[#This Row],[CODIGO]],POs[status],$GY428,POs[f_ent],HA$1)</f>
        <v>0</v>
      </c>
      <c r="HB428" s="15">
        <f>SUMIFS(POs[saldo],POs[cve_prod],DIM_BILL[[#This Row],[CODIGO]],POs[status],$GY428,POs[f_ent],HB$1)</f>
        <v>0</v>
      </c>
      <c r="HC428" s="15">
        <f>SUMIFS(POs[saldo],POs[cve_prod],DIM_BILL[[#This Row],[CODIGO]],POs[status],$GY428,POs[f_ent],HC$1)</f>
        <v>0</v>
      </c>
      <c r="HD428" s="15">
        <f>SUMIFS(POs[saldo],POs[cve_prod],DIM_BILL[[#This Row],[CODIGO]],POs[status],$GY428,POs[f_ent],HD$1)</f>
        <v>0</v>
      </c>
      <c r="HE428" s="15">
        <f>SUMIFS(POs[saldo],POs[cve_prod],DIM_BILL[[#This Row],[CODIGO]],POs[status],$GY428,POs[f_ent],HE$1)</f>
        <v>0</v>
      </c>
      <c r="HF428" s="15">
        <f>SUMIFS(POs[saldo],POs[cve_prod],DIM_BILL[[#This Row],[CODIGO]],POs[status],$GY428,POs[Semana],WEEKNUM(HF$1))</f>
        <v>0</v>
      </c>
      <c r="HG428" s="15">
        <f>SUMIFS(POs[saldo],POs[cve_prod],DIM_BILL[[#This Row],[CODIGO]],POs[status],$GY428,POs[Semana],WEEKNUM(HG$1))</f>
        <v>0</v>
      </c>
      <c r="HH428" s="15">
        <f>SUMIFS(POs[saldo],POs[cve_prod],DIM_BILL[[#This Row],[CODIGO]],POs[status],$GY428,POs[Semana],WEEKNUM(HH$1))</f>
        <v>0</v>
      </c>
      <c r="HI428" s="15">
        <f>SUMIFS(POs[saldo],POs[cve_prod],DIM_BILL[[#This Row],[CODIGO]],POs[status],$GY428,POs[Semana],WEEKNUM(HI$1))</f>
        <v>0</v>
      </c>
      <c r="HJ428" s="15">
        <f>SUMIFS(POs[saldo],POs[cve_prod],DIM_BILL[[#This Row],[CODIGO]],POs[status],$GY428,POs[Semana],WEEKNUM(HJ$1))</f>
        <v>0</v>
      </c>
      <c r="HK428" s="15">
        <f>SUMIFS(POs[saldo],POs[cve_prod],DIM_BILL[[#This Row],[CODIGO]],POs[status],$GY428,POs[Semana],WEEKNUM(HK$1))</f>
        <v>0</v>
      </c>
      <c r="HL428" s="15">
        <f>SUMIFS(POs[saldo],POs[cve_prod],DIM_BILL[[#This Row],[CODIGO]],POs[status],$GY428,POs[Semana],WEEKNUM(HL$1))</f>
        <v>0</v>
      </c>
      <c r="HM428" s="15">
        <f>SUMIFS(POs[saldo],POs[cve_prod],DIM_BILL[[#This Row],[CODIGO]],POs[status],$GY428,POs[Semana],WEEKNUM(HM$1))</f>
        <v>0</v>
      </c>
      <c r="HN428" s="15">
        <f>SUMIFS(POs[saldo],POs[cve_prod],DIM_BILL[[#This Row],[CODIGO]],POs[status],$GY428,POs[Semana],WEEKNUM(HN$1))</f>
        <v>0</v>
      </c>
      <c r="HO428" s="15">
        <f>SUMIFS(POs[saldo],POs[cve_prod],DIM_BILL[[#This Row],[CODIGO]],POs[status],$GY428,POs[Semana],WEEKNUM(HO$1))</f>
        <v>0</v>
      </c>
      <c r="HP428" s="15">
        <f>SUMIFS(POs[saldo],POs[cve_prod],DIM_BILL[[#This Row],[CODIGO]],POs[status],$GY428,POs[Semana],WEEKNUM(HP$1))</f>
        <v>0</v>
      </c>
      <c r="HQ428" s="15">
        <f>SUMIFS(POs[saldo],POs[cve_prod],DIM_BILL[[#This Row],[CODIGO]],POs[status],$GY428,POs[Semana],WEEKNUM(HQ$1))</f>
        <v>0</v>
      </c>
      <c r="HR428" s="15">
        <f>SUMIFS(POs[saldo],POs[cve_prod],DIM_BILL[[#This Row],[CODIGO]],POs[status],$GY428,POs[Semana],WEEKNUM(HR$1))</f>
        <v>0</v>
      </c>
      <c r="HS428" s="15">
        <f>SUMIFS(POs[saldo],POs[cve_prod],DIM_BILL[[#This Row],[CODIGO]],POs[status],$GY428,POs[Semana],WEEKNUM(HS$1))</f>
        <v>0</v>
      </c>
      <c r="HT428" s="15">
        <f>SUMIFS(POs[saldo],POs[cve_prod],DIM_BILL[[#This Row],[CODIGO]],POs[status],$GY428,POs[Semana],WEEKNUM(HT$1))</f>
        <v>0</v>
      </c>
      <c r="HU428" s="22"/>
      <c r="HV428" s="25"/>
      <c r="HW428" t="str">
        <f>DIM_BILL[[#This Row],[Tipo]]</f>
        <v>MATERIAL DE EMPAQUE</v>
      </c>
    </row>
    <row r="429" spans="1:231" x14ac:dyDescent="0.3">
      <c r="A429" s="17" t="s">
        <v>393</v>
      </c>
      <c r="AB429">
        <v>14</v>
      </c>
      <c r="AC429">
        <v>4.666666666666667</v>
      </c>
      <c r="GR429" s="17" t="s">
        <v>394</v>
      </c>
      <c r="GS429" s="17">
        <v>6</v>
      </c>
      <c r="GT429" s="17" t="s">
        <v>1802</v>
      </c>
      <c r="GU429" s="17" t="s">
        <v>1800</v>
      </c>
      <c r="GV429" s="17">
        <f>SUMIF(FACT_A1[cve_prod],DIM_BILL[[#This Row],[CODIGO]],FACT_A1[Existencia])</f>
        <v>0</v>
      </c>
      <c r="GW429" s="18">
        <f>SUMIF(FACT_A2[cve_prod],DIM_BILL[[#This Row],[CODIGO]],FACT_A2[Existencia])</f>
        <v>120200</v>
      </c>
      <c r="GX429" s="17"/>
      <c r="GY429" s="16" t="s">
        <v>2221</v>
      </c>
      <c r="GZ429" s="24">
        <f>SUMPRODUCT($B429:$GQ429,INDEX(PLAN_PRODUCCION!$B$4:$GQ$24,COLUMN()-COLUMN($GZ$1)+1,0))</f>
        <v>0</v>
      </c>
      <c r="HA429" s="24">
        <f>SUMPRODUCT($B429:$GQ429,INDEX(PLAN_PRODUCCION!$B$4:$GQ$24,COLUMN()-COLUMN($GZ$1)+1,0))</f>
        <v>0</v>
      </c>
      <c r="HB429" s="24">
        <f>SUMPRODUCT($B429:$GQ429,INDEX(PLAN_PRODUCCION!$B$4:$GQ$24,COLUMN()-COLUMN($GZ$1)+1,0))</f>
        <v>0</v>
      </c>
      <c r="HC429" s="24">
        <f>SUMPRODUCT($B429:$GQ429,INDEX(PLAN_PRODUCCION!$B$4:$GQ$24,COLUMN()-COLUMN($GZ$1)+1,0))</f>
        <v>0</v>
      </c>
      <c r="HD429" s="24">
        <f>SUMPRODUCT($B429:$GQ429,INDEX(PLAN_PRODUCCION!$B$4:$GQ$24,COLUMN()-COLUMN($GZ$1)+1,0))</f>
        <v>0</v>
      </c>
      <c r="HE429" s="24">
        <f>SUMPRODUCT($B429:$GQ429,INDEX(PLAN_PRODUCCION!$B$4:$GQ$24,COLUMN()-COLUMN($GZ$1)+1,0))</f>
        <v>0</v>
      </c>
      <c r="HF429" s="24">
        <f>SUMPRODUCT($B429:$GQ429,INDEX(PLAN_PRODUCCION!$B$4:$GQ$24,COLUMN()-COLUMN($GZ$1)+1,0))</f>
        <v>0</v>
      </c>
      <c r="HG429" s="24">
        <f>SUMPRODUCT($B429:$GQ429,INDEX(PLAN_PRODUCCION!$B$4:$GQ$24,COLUMN()-COLUMN($GZ$1)+1,0))</f>
        <v>0</v>
      </c>
      <c r="HH429" s="24">
        <f>SUMPRODUCT($B429:$GQ429,INDEX(PLAN_PRODUCCION!$B$4:$GQ$24,COLUMN()-COLUMN($GZ$1)+1,0))</f>
        <v>0</v>
      </c>
      <c r="HI429" s="24">
        <f>SUMPRODUCT($B429:$GQ429,INDEX(PLAN_PRODUCCION!$B$4:$GQ$24,COLUMN()-COLUMN($GZ$1)+1,0))</f>
        <v>0</v>
      </c>
      <c r="HJ429" s="24">
        <f>SUMPRODUCT($B429:$GQ429,INDEX(PLAN_PRODUCCION!$B$4:$GQ$24,COLUMN()-COLUMN($GZ$1)+1,0))</f>
        <v>0</v>
      </c>
      <c r="HK429" s="24">
        <f>SUMPRODUCT($B429:$GQ429,INDEX(PLAN_PRODUCCION!$B$4:$GQ$24,COLUMN()-COLUMN($GZ$1)+1,0))</f>
        <v>0</v>
      </c>
      <c r="HL429" s="24">
        <f>SUMPRODUCT($B429:$GQ429,INDEX(PLAN_PRODUCCION!$B$4:$GQ$24,COLUMN()-COLUMN($GZ$1)+1,0))</f>
        <v>0</v>
      </c>
      <c r="HM429" s="24">
        <f>SUMPRODUCT($B429:$GQ429,INDEX(PLAN_PRODUCCION!$B$4:$GQ$24,COLUMN()-COLUMN($GZ$1)+1,0))</f>
        <v>0</v>
      </c>
      <c r="HN429" s="24">
        <f>SUMPRODUCT($B429:$GQ429,INDEX(PLAN_PRODUCCION!$B$4:$GQ$24,COLUMN()-COLUMN($GZ$1)+1,0))</f>
        <v>0</v>
      </c>
      <c r="HO429" s="24">
        <f>SUMPRODUCT($B429:$GQ429,INDEX(PLAN_PRODUCCION!$B$4:$GQ$24,COLUMN()-COLUMN($GZ$1)+1,0))</f>
        <v>0</v>
      </c>
      <c r="HP429" s="24">
        <f>SUMPRODUCT($B429:$GQ429,INDEX(PLAN_PRODUCCION!$B$4:$GQ$24,COLUMN()-COLUMN($GZ$1)+1,0))</f>
        <v>0</v>
      </c>
      <c r="HQ429" s="24">
        <f>SUMPRODUCT($B429:$GQ429,INDEX(PLAN_PRODUCCION!$B$4:$GQ$24,COLUMN()-COLUMN($GZ$1)+1,0))</f>
        <v>0</v>
      </c>
      <c r="HR429" s="24">
        <f>SUMPRODUCT($B429:$GQ429,INDEX(PLAN_PRODUCCION!$B$4:$GQ$24,COLUMN()-COLUMN($GZ$1)+1,0))</f>
        <v>0</v>
      </c>
      <c r="HS429" s="24">
        <f>SUMPRODUCT($B429:$GQ429,INDEX(PLAN_PRODUCCION!$B$4:$GQ$24,COLUMN()-COLUMN($GZ$1)+1,0))</f>
        <v>0</v>
      </c>
      <c r="HT429" s="24">
        <f>SUMPRODUCT($B429:$GQ429,INDEX(PLAN_PRODUCCION!$B$4:$GQ$24,COLUMN()-COLUMN($GZ$1)+1,0))</f>
        <v>0</v>
      </c>
      <c r="HU429" s="22"/>
      <c r="HV429" s="25"/>
      <c r="HW429" t="str">
        <f>DIM_BILL[[#This Row],[Tipo]]</f>
        <v>MATERIAL DE EMPAQUE</v>
      </c>
    </row>
    <row r="430" spans="1:231" x14ac:dyDescent="0.3">
      <c r="A430" s="18" t="s">
        <v>393</v>
      </c>
      <c r="AB430">
        <v>14</v>
      </c>
      <c r="AC430">
        <v>4.666666666666667</v>
      </c>
      <c r="GR430" s="18" t="s">
        <v>394</v>
      </c>
      <c r="GS430" s="18">
        <v>6</v>
      </c>
      <c r="GT430" s="18" t="s">
        <v>1802</v>
      </c>
      <c r="GU430" s="18" t="s">
        <v>1800</v>
      </c>
      <c r="GV430" s="18">
        <f>SUMIF(FACT_A1[cve_prod],DIM_BILL[[#This Row],[CODIGO]],FACT_A1[Existencia])</f>
        <v>0</v>
      </c>
      <c r="GW430" s="18">
        <f>SUMIF(FACT_A2[cve_prod],DIM_BILL[[#This Row],[CODIGO]],FACT_A2[Existencia])</f>
        <v>120200</v>
      </c>
      <c r="GX430" s="18"/>
      <c r="GY430" s="16" t="s">
        <v>2222</v>
      </c>
      <c r="GZ430" s="26">
        <f t="shared" ref="GZ430" si="3105">GV430+GW430+GX430+GZ428-GZ429</f>
        <v>120200</v>
      </c>
      <c r="HA430" s="26">
        <f t="shared" ref="HA430" si="3106">GZ430+HA428-HA429</f>
        <v>120200</v>
      </c>
      <c r="HB430" s="26">
        <f t="shared" ref="HB430" si="3107">HA430+HB428-HB429</f>
        <v>120200</v>
      </c>
      <c r="HC430" s="26">
        <f t="shared" ref="HC430" si="3108">HB430+HC428-HC429</f>
        <v>120200</v>
      </c>
      <c r="HD430" s="26">
        <f t="shared" ref="HD430" si="3109">HC430+HD428-HD429</f>
        <v>120200</v>
      </c>
      <c r="HE430" s="26">
        <f t="shared" ref="HE430" si="3110">HD430+HE428-HE429</f>
        <v>120200</v>
      </c>
      <c r="HF430" s="26">
        <f t="shared" ref="HF430" si="3111">HE430+HF428-HF429</f>
        <v>120200</v>
      </c>
      <c r="HG430" s="26">
        <f t="shared" ref="HG430" si="3112">HF430+HG428-HG429</f>
        <v>120200</v>
      </c>
      <c r="HH430" s="26">
        <f t="shared" ref="HH430" si="3113">HG430+HH428-HH429</f>
        <v>120200</v>
      </c>
      <c r="HI430" s="26">
        <f t="shared" ref="HI430" si="3114">HH430+HI428-HI429</f>
        <v>120200</v>
      </c>
      <c r="HJ430" s="26">
        <f t="shared" ref="HJ430" si="3115">HI430+HJ428-HJ429</f>
        <v>120200</v>
      </c>
      <c r="HK430" s="26">
        <f t="shared" ref="HK430" si="3116">HJ430+HK428-HK429</f>
        <v>120200</v>
      </c>
      <c r="HL430" s="26">
        <f t="shared" ref="HL430" si="3117">HK430+HL428-HL429</f>
        <v>120200</v>
      </c>
      <c r="HM430" s="26">
        <f t="shared" ref="HM430" si="3118">HL430+HM428-HM429</f>
        <v>120200</v>
      </c>
      <c r="HN430" s="26">
        <f t="shared" ref="HN430" si="3119">HM430+HN428-HN429</f>
        <v>120200</v>
      </c>
      <c r="HO430" s="26">
        <f t="shared" ref="HO430" si="3120">HN430+HO428-HO429</f>
        <v>120200</v>
      </c>
      <c r="HP430" s="26">
        <f t="shared" ref="HP430" si="3121">HO430+HP428-HP429</f>
        <v>120200</v>
      </c>
      <c r="HQ430" s="26">
        <f t="shared" ref="HQ430" si="3122">HP430+HQ428-HQ429</f>
        <v>120200</v>
      </c>
      <c r="HR430" s="26">
        <f t="shared" ref="HR430" si="3123">HQ430+HR428-HR429</f>
        <v>120200</v>
      </c>
      <c r="HS430" s="26">
        <f t="shared" ref="HS430" si="3124">HR430+HS428-HS429</f>
        <v>120200</v>
      </c>
      <c r="HT430" s="26">
        <f t="shared" ref="HT430" si="3125">HS430+HT428-HT429</f>
        <v>120200</v>
      </c>
      <c r="HU430" s="22">
        <f t="shared" ref="HU430" si="3126">COUNTIF(GZ430:HT430,"&lt;0")</f>
        <v>0</v>
      </c>
      <c r="HV430" s="25"/>
      <c r="HW430" t="str">
        <f>DIM_BILL[[#This Row],[Tipo]]</f>
        <v>MATERIAL DE EMPAQUE</v>
      </c>
    </row>
    <row r="431" spans="1:231" x14ac:dyDescent="0.3">
      <c r="A431" s="17" t="s">
        <v>66</v>
      </c>
      <c r="E431">
        <v>9.0820312500000007E-3</v>
      </c>
      <c r="AU431">
        <v>0.01</v>
      </c>
      <c r="GR431" s="17" t="s">
        <v>67</v>
      </c>
      <c r="GS431" s="17">
        <v>3</v>
      </c>
      <c r="GT431" s="17" t="s">
        <v>1820</v>
      </c>
      <c r="GU431" s="17" t="s">
        <v>1800</v>
      </c>
      <c r="GV431" s="17">
        <f>SUMIF(FACT_A1[cve_prod],DIM_BILL[[#This Row],[CODIGO]],FACT_A1[Existencia])</f>
        <v>0</v>
      </c>
      <c r="GW431" s="18">
        <f>SUMIF(FACT_A2[cve_prod],DIM_BILL[[#This Row],[CODIGO]],FACT_A2[Existencia])</f>
        <v>425</v>
      </c>
      <c r="GX431" s="17"/>
      <c r="GY431" s="16" t="s">
        <v>2220</v>
      </c>
      <c r="GZ431" s="15">
        <f>SUMIFS(POs[saldo],POs[cve_prod],DIM_BILL[[#This Row],[CODIGO]],POs[status],$GY431,POs[f_ent],GZ$1)</f>
        <v>0</v>
      </c>
      <c r="HA431" s="15">
        <f>SUMIFS(POs[saldo],POs[cve_prod],DIM_BILL[[#This Row],[CODIGO]],POs[status],$GY431,POs[f_ent],HA$1)</f>
        <v>0</v>
      </c>
      <c r="HB431" s="15">
        <f>SUMIFS(POs[saldo],POs[cve_prod],DIM_BILL[[#This Row],[CODIGO]],POs[status],$GY431,POs[f_ent],HB$1)</f>
        <v>0</v>
      </c>
      <c r="HC431" s="15">
        <f>SUMIFS(POs[saldo],POs[cve_prod],DIM_BILL[[#This Row],[CODIGO]],POs[status],$GY431,POs[f_ent],HC$1)</f>
        <v>0</v>
      </c>
      <c r="HD431" s="15">
        <f>SUMIFS(POs[saldo],POs[cve_prod],DIM_BILL[[#This Row],[CODIGO]],POs[status],$GY431,POs[f_ent],HD$1)</f>
        <v>0</v>
      </c>
      <c r="HE431" s="15">
        <f>SUMIFS(POs[saldo],POs[cve_prod],DIM_BILL[[#This Row],[CODIGO]],POs[status],$GY431,POs[f_ent],HE$1)</f>
        <v>0</v>
      </c>
      <c r="HF431" s="15">
        <f>SUMIFS(POs[saldo],POs[cve_prod],DIM_BILL[[#This Row],[CODIGO]],POs[status],$GY431,POs[Semana],WEEKNUM(HF$1))</f>
        <v>0</v>
      </c>
      <c r="HG431" s="15">
        <f>SUMIFS(POs[saldo],POs[cve_prod],DIM_BILL[[#This Row],[CODIGO]],POs[status],$GY431,POs[Semana],WEEKNUM(HG$1))</f>
        <v>0</v>
      </c>
      <c r="HH431" s="15">
        <f>SUMIFS(POs[saldo],POs[cve_prod],DIM_BILL[[#This Row],[CODIGO]],POs[status],$GY431,POs[Semana],WEEKNUM(HH$1))</f>
        <v>0</v>
      </c>
      <c r="HI431" s="15">
        <f>SUMIFS(POs[saldo],POs[cve_prod],DIM_BILL[[#This Row],[CODIGO]],POs[status],$GY431,POs[Semana],WEEKNUM(HI$1))</f>
        <v>0</v>
      </c>
      <c r="HJ431" s="15">
        <f>SUMIFS(POs[saldo],POs[cve_prod],DIM_BILL[[#This Row],[CODIGO]],POs[status],$GY431,POs[Semana],WEEKNUM(HJ$1))</f>
        <v>0</v>
      </c>
      <c r="HK431" s="15">
        <f>SUMIFS(POs[saldo],POs[cve_prod],DIM_BILL[[#This Row],[CODIGO]],POs[status],$GY431,POs[Semana],WEEKNUM(HK$1))</f>
        <v>0</v>
      </c>
      <c r="HL431" s="15">
        <f>SUMIFS(POs[saldo],POs[cve_prod],DIM_BILL[[#This Row],[CODIGO]],POs[status],$GY431,POs[Semana],WEEKNUM(HL$1))</f>
        <v>0</v>
      </c>
      <c r="HM431" s="15">
        <f>SUMIFS(POs[saldo],POs[cve_prod],DIM_BILL[[#This Row],[CODIGO]],POs[status],$GY431,POs[Semana],WEEKNUM(HM$1))</f>
        <v>0</v>
      </c>
      <c r="HN431" s="15">
        <f>SUMIFS(POs[saldo],POs[cve_prod],DIM_BILL[[#This Row],[CODIGO]],POs[status],$GY431,POs[Semana],WEEKNUM(HN$1))</f>
        <v>0</v>
      </c>
      <c r="HO431" s="15">
        <f>SUMIFS(POs[saldo],POs[cve_prod],DIM_BILL[[#This Row],[CODIGO]],POs[status],$GY431,POs[Semana],WEEKNUM(HO$1))</f>
        <v>0</v>
      </c>
      <c r="HP431" s="15">
        <f>SUMIFS(POs[saldo],POs[cve_prod],DIM_BILL[[#This Row],[CODIGO]],POs[status],$GY431,POs[Semana],WEEKNUM(HP$1))</f>
        <v>0</v>
      </c>
      <c r="HQ431" s="15">
        <f>SUMIFS(POs[saldo],POs[cve_prod],DIM_BILL[[#This Row],[CODIGO]],POs[status],$GY431,POs[Semana],WEEKNUM(HQ$1))</f>
        <v>0</v>
      </c>
      <c r="HR431" s="15">
        <f>SUMIFS(POs[saldo],POs[cve_prod],DIM_BILL[[#This Row],[CODIGO]],POs[status],$GY431,POs[Semana],WEEKNUM(HR$1))</f>
        <v>0</v>
      </c>
      <c r="HS431" s="15">
        <f>SUMIFS(POs[saldo],POs[cve_prod],DIM_BILL[[#This Row],[CODIGO]],POs[status],$GY431,POs[Semana],WEEKNUM(HS$1))</f>
        <v>0</v>
      </c>
      <c r="HT431" s="15">
        <f>SUMIFS(POs[saldo],POs[cve_prod],DIM_BILL[[#This Row],[CODIGO]],POs[status],$GY431,POs[Semana],WEEKNUM(HT$1))</f>
        <v>0</v>
      </c>
      <c r="HU431" s="22"/>
      <c r="HV431" s="25"/>
      <c r="HW431" t="str">
        <f>DIM_BILL[[#This Row],[Tipo]]</f>
        <v>MATERIAL DE EMPAQUE</v>
      </c>
    </row>
    <row r="432" spans="1:231" x14ac:dyDescent="0.3">
      <c r="A432" s="17" t="s">
        <v>66</v>
      </c>
      <c r="E432">
        <v>9.0820312500000007E-3</v>
      </c>
      <c r="AU432">
        <v>0.01</v>
      </c>
      <c r="GR432" s="17" t="s">
        <v>67</v>
      </c>
      <c r="GS432" s="17">
        <v>3</v>
      </c>
      <c r="GT432" s="17" t="s">
        <v>1820</v>
      </c>
      <c r="GU432" s="17" t="s">
        <v>1800</v>
      </c>
      <c r="GV432" s="17">
        <f>SUMIF(FACT_A1[cve_prod],DIM_BILL[[#This Row],[CODIGO]],FACT_A1[Existencia])</f>
        <v>0</v>
      </c>
      <c r="GW432" s="18">
        <f>SUMIF(FACT_A2[cve_prod],DIM_BILL[[#This Row],[CODIGO]],FACT_A2[Existencia])</f>
        <v>425</v>
      </c>
      <c r="GX432" s="17"/>
      <c r="GY432" s="16" t="s">
        <v>2221</v>
      </c>
      <c r="GZ432" s="24">
        <f>SUMPRODUCT($B432:$GQ432,INDEX(PLAN_PRODUCCION!$B$4:$GQ$24,COLUMN()-COLUMN($GZ$1)+1,0))</f>
        <v>18.1640625</v>
      </c>
      <c r="HA432" s="24">
        <f>SUMPRODUCT($B432:$GQ432,INDEX(PLAN_PRODUCCION!$B$4:$GQ$24,COLUMN()-COLUMN($GZ$1)+1,0))</f>
        <v>0</v>
      </c>
      <c r="HB432" s="24">
        <f>SUMPRODUCT($B432:$GQ432,INDEX(PLAN_PRODUCCION!$B$4:$GQ$24,COLUMN()-COLUMN($GZ$1)+1,0))</f>
        <v>0</v>
      </c>
      <c r="HC432" s="24">
        <f>SUMPRODUCT($B432:$GQ432,INDEX(PLAN_PRODUCCION!$B$4:$GQ$24,COLUMN()-COLUMN($GZ$1)+1,0))</f>
        <v>0</v>
      </c>
      <c r="HD432" s="24">
        <f>SUMPRODUCT($B432:$GQ432,INDEX(PLAN_PRODUCCION!$B$4:$GQ$24,COLUMN()-COLUMN($GZ$1)+1,0))</f>
        <v>0</v>
      </c>
      <c r="HE432" s="24">
        <f>SUMPRODUCT($B432:$GQ432,INDEX(PLAN_PRODUCCION!$B$4:$GQ$24,COLUMN()-COLUMN($GZ$1)+1,0))</f>
        <v>0</v>
      </c>
      <c r="HF432" s="24">
        <f>SUMPRODUCT($B432:$GQ432,INDEX(PLAN_PRODUCCION!$B$4:$GQ$24,COLUMN()-COLUMN($GZ$1)+1,0))</f>
        <v>0</v>
      </c>
      <c r="HG432" s="24">
        <f>SUMPRODUCT($B432:$GQ432,INDEX(PLAN_PRODUCCION!$B$4:$GQ$24,COLUMN()-COLUMN($GZ$1)+1,0))</f>
        <v>0</v>
      </c>
      <c r="HH432" s="24">
        <f>SUMPRODUCT($B432:$GQ432,INDEX(PLAN_PRODUCCION!$B$4:$GQ$24,COLUMN()-COLUMN($GZ$1)+1,0))</f>
        <v>0</v>
      </c>
      <c r="HI432" s="24">
        <f>SUMPRODUCT($B432:$GQ432,INDEX(PLAN_PRODUCCION!$B$4:$GQ$24,COLUMN()-COLUMN($GZ$1)+1,0))</f>
        <v>0</v>
      </c>
      <c r="HJ432" s="24">
        <f>SUMPRODUCT($B432:$GQ432,INDEX(PLAN_PRODUCCION!$B$4:$GQ$24,COLUMN()-COLUMN($GZ$1)+1,0))</f>
        <v>0</v>
      </c>
      <c r="HK432" s="24">
        <f>SUMPRODUCT($B432:$GQ432,INDEX(PLAN_PRODUCCION!$B$4:$GQ$24,COLUMN()-COLUMN($GZ$1)+1,0))</f>
        <v>0</v>
      </c>
      <c r="HL432" s="24">
        <f>SUMPRODUCT($B432:$GQ432,INDEX(PLAN_PRODUCCION!$B$4:$GQ$24,COLUMN()-COLUMN($GZ$1)+1,0))</f>
        <v>0</v>
      </c>
      <c r="HM432" s="24">
        <f>SUMPRODUCT($B432:$GQ432,INDEX(PLAN_PRODUCCION!$B$4:$GQ$24,COLUMN()-COLUMN($GZ$1)+1,0))</f>
        <v>0</v>
      </c>
      <c r="HN432" s="24">
        <f>SUMPRODUCT($B432:$GQ432,INDEX(PLAN_PRODUCCION!$B$4:$GQ$24,COLUMN()-COLUMN($GZ$1)+1,0))</f>
        <v>0</v>
      </c>
      <c r="HO432" s="24">
        <f>SUMPRODUCT($B432:$GQ432,INDEX(PLAN_PRODUCCION!$B$4:$GQ$24,COLUMN()-COLUMN($GZ$1)+1,0))</f>
        <v>0</v>
      </c>
      <c r="HP432" s="24">
        <f>SUMPRODUCT($B432:$GQ432,INDEX(PLAN_PRODUCCION!$B$4:$GQ$24,COLUMN()-COLUMN($GZ$1)+1,0))</f>
        <v>0</v>
      </c>
      <c r="HQ432" s="24">
        <f>SUMPRODUCT($B432:$GQ432,INDEX(PLAN_PRODUCCION!$B$4:$GQ$24,COLUMN()-COLUMN($GZ$1)+1,0))</f>
        <v>0</v>
      </c>
      <c r="HR432" s="24">
        <f>SUMPRODUCT($B432:$GQ432,INDEX(PLAN_PRODUCCION!$B$4:$GQ$24,COLUMN()-COLUMN($GZ$1)+1,0))</f>
        <v>0</v>
      </c>
      <c r="HS432" s="24">
        <f>SUMPRODUCT($B432:$GQ432,INDEX(PLAN_PRODUCCION!$B$4:$GQ$24,COLUMN()-COLUMN($GZ$1)+1,0))</f>
        <v>0</v>
      </c>
      <c r="HT432" s="24">
        <f>SUMPRODUCT($B432:$GQ432,INDEX(PLAN_PRODUCCION!$B$4:$GQ$24,COLUMN()-COLUMN($GZ$1)+1,0))</f>
        <v>0</v>
      </c>
      <c r="HU432" s="22"/>
      <c r="HV432" s="25"/>
      <c r="HW432" t="str">
        <f>DIM_BILL[[#This Row],[Tipo]]</f>
        <v>MATERIAL DE EMPAQUE</v>
      </c>
    </row>
    <row r="433" spans="1:231" x14ac:dyDescent="0.3">
      <c r="A433" s="18" t="s">
        <v>66</v>
      </c>
      <c r="E433">
        <v>9.0820312500000007E-3</v>
      </c>
      <c r="AU433">
        <v>0.01</v>
      </c>
      <c r="GR433" s="18" t="s">
        <v>67</v>
      </c>
      <c r="GS433" s="18">
        <v>3</v>
      </c>
      <c r="GT433" s="18" t="s">
        <v>1820</v>
      </c>
      <c r="GU433" s="18" t="s">
        <v>1800</v>
      </c>
      <c r="GV433" s="18">
        <f>SUMIF(FACT_A1[cve_prod],DIM_BILL[[#This Row],[CODIGO]],FACT_A1[Existencia])</f>
        <v>0</v>
      </c>
      <c r="GW433" s="18">
        <f>SUMIF(FACT_A2[cve_prod],DIM_BILL[[#This Row],[CODIGO]],FACT_A2[Existencia])</f>
        <v>425</v>
      </c>
      <c r="GX433" s="18"/>
      <c r="GY433" s="16" t="s">
        <v>2222</v>
      </c>
      <c r="GZ433" s="26">
        <f t="shared" ref="GZ433" si="3127">GV433+GW433+GX433+GZ431-GZ432</f>
        <v>406.8359375</v>
      </c>
      <c r="HA433" s="26">
        <f t="shared" ref="HA433" si="3128">GZ433+HA431-HA432</f>
        <v>406.8359375</v>
      </c>
      <c r="HB433" s="26">
        <f t="shared" ref="HB433" si="3129">HA433+HB431-HB432</f>
        <v>406.8359375</v>
      </c>
      <c r="HC433" s="26">
        <f t="shared" ref="HC433" si="3130">HB433+HC431-HC432</f>
        <v>406.8359375</v>
      </c>
      <c r="HD433" s="26">
        <f t="shared" ref="HD433" si="3131">HC433+HD431-HD432</f>
        <v>406.8359375</v>
      </c>
      <c r="HE433" s="26">
        <f t="shared" ref="HE433" si="3132">HD433+HE431-HE432</f>
        <v>406.8359375</v>
      </c>
      <c r="HF433" s="26">
        <f t="shared" ref="HF433" si="3133">HE433+HF431-HF432</f>
        <v>406.8359375</v>
      </c>
      <c r="HG433" s="26">
        <f t="shared" ref="HG433" si="3134">HF433+HG431-HG432</f>
        <v>406.8359375</v>
      </c>
      <c r="HH433" s="26">
        <f t="shared" ref="HH433" si="3135">HG433+HH431-HH432</f>
        <v>406.8359375</v>
      </c>
      <c r="HI433" s="26">
        <f t="shared" ref="HI433" si="3136">HH433+HI431-HI432</f>
        <v>406.8359375</v>
      </c>
      <c r="HJ433" s="26">
        <f t="shared" ref="HJ433" si="3137">HI433+HJ431-HJ432</f>
        <v>406.8359375</v>
      </c>
      <c r="HK433" s="26">
        <f t="shared" ref="HK433" si="3138">HJ433+HK431-HK432</f>
        <v>406.8359375</v>
      </c>
      <c r="HL433" s="26">
        <f t="shared" ref="HL433" si="3139">HK433+HL431-HL432</f>
        <v>406.8359375</v>
      </c>
      <c r="HM433" s="26">
        <f t="shared" ref="HM433" si="3140">HL433+HM431-HM432</f>
        <v>406.8359375</v>
      </c>
      <c r="HN433" s="26">
        <f t="shared" ref="HN433" si="3141">HM433+HN431-HN432</f>
        <v>406.8359375</v>
      </c>
      <c r="HO433" s="26">
        <f t="shared" ref="HO433" si="3142">HN433+HO431-HO432</f>
        <v>406.8359375</v>
      </c>
      <c r="HP433" s="26">
        <f t="shared" ref="HP433" si="3143">HO433+HP431-HP432</f>
        <v>406.8359375</v>
      </c>
      <c r="HQ433" s="26">
        <f t="shared" ref="HQ433" si="3144">HP433+HQ431-HQ432</f>
        <v>406.8359375</v>
      </c>
      <c r="HR433" s="26">
        <f t="shared" ref="HR433" si="3145">HQ433+HR431-HR432</f>
        <v>406.8359375</v>
      </c>
      <c r="HS433" s="26">
        <f t="shared" ref="HS433" si="3146">HR433+HS431-HS432</f>
        <v>406.8359375</v>
      </c>
      <c r="HT433" s="26">
        <f t="shared" ref="HT433" si="3147">HS433+HT431-HT432</f>
        <v>406.8359375</v>
      </c>
      <c r="HU433" s="22">
        <f t="shared" ref="HU433" si="3148">COUNTIF(GZ433:HT433,"&lt;0")</f>
        <v>0</v>
      </c>
      <c r="HV433" s="25"/>
      <c r="HW433" t="str">
        <f>DIM_BILL[[#This Row],[Tipo]]</f>
        <v>MATERIAL DE EMPAQUE</v>
      </c>
    </row>
    <row r="434" spans="1:231" x14ac:dyDescent="0.3">
      <c r="A434" s="17" t="s">
        <v>688</v>
      </c>
      <c r="BJ434">
        <v>0.04</v>
      </c>
      <c r="BK434">
        <v>4.1000000000000002E-2</v>
      </c>
      <c r="GR434" s="17" t="s">
        <v>689</v>
      </c>
      <c r="GS434" s="17">
        <v>3</v>
      </c>
      <c r="GT434" s="17" t="s">
        <v>1820</v>
      </c>
      <c r="GU434" s="17" t="s">
        <v>1800</v>
      </c>
      <c r="GV434" s="17">
        <f>SUMIF(FACT_A1[cve_prod],DIM_BILL[[#This Row],[CODIGO]],FACT_A1[Existencia])</f>
        <v>0</v>
      </c>
      <c r="GW434" s="18">
        <f>SUMIF(FACT_A2[cve_prod],DIM_BILL[[#This Row],[CODIGO]],FACT_A2[Existencia])</f>
        <v>1338</v>
      </c>
      <c r="GX434" s="17"/>
      <c r="GY434" s="16" t="s">
        <v>2220</v>
      </c>
      <c r="GZ434" s="15">
        <f>SUMIFS(POs[saldo],POs[cve_prod],DIM_BILL[[#This Row],[CODIGO]],POs[status],$GY434,POs[f_ent],GZ$1)</f>
        <v>0</v>
      </c>
      <c r="HA434" s="15">
        <f>SUMIFS(POs[saldo],POs[cve_prod],DIM_BILL[[#This Row],[CODIGO]],POs[status],$GY434,POs[f_ent],HA$1)</f>
        <v>0</v>
      </c>
      <c r="HB434" s="15">
        <f>SUMIFS(POs[saldo],POs[cve_prod],DIM_BILL[[#This Row],[CODIGO]],POs[status],$GY434,POs[f_ent],HB$1)</f>
        <v>0</v>
      </c>
      <c r="HC434" s="15">
        <f>SUMIFS(POs[saldo],POs[cve_prod],DIM_BILL[[#This Row],[CODIGO]],POs[status],$GY434,POs[f_ent],HC$1)</f>
        <v>0</v>
      </c>
      <c r="HD434" s="15">
        <f>SUMIFS(POs[saldo],POs[cve_prod],DIM_BILL[[#This Row],[CODIGO]],POs[status],$GY434,POs[f_ent],HD$1)</f>
        <v>0</v>
      </c>
      <c r="HE434" s="15">
        <f>SUMIFS(POs[saldo],POs[cve_prod],DIM_BILL[[#This Row],[CODIGO]],POs[status],$GY434,POs[f_ent],HE$1)</f>
        <v>0</v>
      </c>
      <c r="HF434" s="15">
        <f>SUMIFS(POs[saldo],POs[cve_prod],DIM_BILL[[#This Row],[CODIGO]],POs[status],$GY434,POs[Semana],WEEKNUM(HF$1))</f>
        <v>0</v>
      </c>
      <c r="HG434" s="15">
        <f>SUMIFS(POs[saldo],POs[cve_prod],DIM_BILL[[#This Row],[CODIGO]],POs[status],$GY434,POs[Semana],WEEKNUM(HG$1))</f>
        <v>0</v>
      </c>
      <c r="HH434" s="15">
        <f>SUMIFS(POs[saldo],POs[cve_prod],DIM_BILL[[#This Row],[CODIGO]],POs[status],$GY434,POs[Semana],WEEKNUM(HH$1))</f>
        <v>0</v>
      </c>
      <c r="HI434" s="15">
        <f>SUMIFS(POs[saldo],POs[cve_prod],DIM_BILL[[#This Row],[CODIGO]],POs[status],$GY434,POs[Semana],WEEKNUM(HI$1))</f>
        <v>0</v>
      </c>
      <c r="HJ434" s="15">
        <f>SUMIFS(POs[saldo],POs[cve_prod],DIM_BILL[[#This Row],[CODIGO]],POs[status],$GY434,POs[Semana],WEEKNUM(HJ$1))</f>
        <v>0</v>
      </c>
      <c r="HK434" s="15">
        <f>SUMIFS(POs[saldo],POs[cve_prod],DIM_BILL[[#This Row],[CODIGO]],POs[status],$GY434,POs[Semana],WEEKNUM(HK$1))</f>
        <v>0</v>
      </c>
      <c r="HL434" s="15">
        <f>SUMIFS(POs[saldo],POs[cve_prod],DIM_BILL[[#This Row],[CODIGO]],POs[status],$GY434,POs[Semana],WEEKNUM(HL$1))</f>
        <v>0</v>
      </c>
      <c r="HM434" s="15">
        <f>SUMIFS(POs[saldo],POs[cve_prod],DIM_BILL[[#This Row],[CODIGO]],POs[status],$GY434,POs[Semana],WEEKNUM(HM$1))</f>
        <v>0</v>
      </c>
      <c r="HN434" s="15">
        <f>SUMIFS(POs[saldo],POs[cve_prod],DIM_BILL[[#This Row],[CODIGO]],POs[status],$GY434,POs[Semana],WEEKNUM(HN$1))</f>
        <v>0</v>
      </c>
      <c r="HO434" s="15">
        <f>SUMIFS(POs[saldo],POs[cve_prod],DIM_BILL[[#This Row],[CODIGO]],POs[status],$GY434,POs[Semana],WEEKNUM(HO$1))</f>
        <v>0</v>
      </c>
      <c r="HP434" s="15">
        <f>SUMIFS(POs[saldo],POs[cve_prod],DIM_BILL[[#This Row],[CODIGO]],POs[status],$GY434,POs[Semana],WEEKNUM(HP$1))</f>
        <v>0</v>
      </c>
      <c r="HQ434" s="15">
        <f>SUMIFS(POs[saldo],POs[cve_prod],DIM_BILL[[#This Row],[CODIGO]],POs[status],$GY434,POs[Semana],WEEKNUM(HQ$1))</f>
        <v>0</v>
      </c>
      <c r="HR434" s="15">
        <f>SUMIFS(POs[saldo],POs[cve_prod],DIM_BILL[[#This Row],[CODIGO]],POs[status],$GY434,POs[Semana],WEEKNUM(HR$1))</f>
        <v>0</v>
      </c>
      <c r="HS434" s="15">
        <f>SUMIFS(POs[saldo],POs[cve_prod],DIM_BILL[[#This Row],[CODIGO]],POs[status],$GY434,POs[Semana],WEEKNUM(HS$1))</f>
        <v>0</v>
      </c>
      <c r="HT434" s="15">
        <f>SUMIFS(POs[saldo],POs[cve_prod],DIM_BILL[[#This Row],[CODIGO]],POs[status],$GY434,POs[Semana],WEEKNUM(HT$1))</f>
        <v>0</v>
      </c>
      <c r="HU434" s="22"/>
      <c r="HV434" s="25"/>
      <c r="HW434" t="str">
        <f>DIM_BILL[[#This Row],[Tipo]]</f>
        <v>MATERIAL DE EMPAQUE</v>
      </c>
    </row>
    <row r="435" spans="1:231" x14ac:dyDescent="0.3">
      <c r="A435" s="17" t="s">
        <v>688</v>
      </c>
      <c r="BJ435">
        <v>0.04</v>
      </c>
      <c r="BK435">
        <v>4.1000000000000002E-2</v>
      </c>
      <c r="GR435" s="17" t="s">
        <v>689</v>
      </c>
      <c r="GS435" s="17">
        <v>3</v>
      </c>
      <c r="GT435" s="17" t="s">
        <v>1820</v>
      </c>
      <c r="GU435" s="17" t="s">
        <v>1800</v>
      </c>
      <c r="GV435" s="17">
        <f>SUMIF(FACT_A1[cve_prod],DIM_BILL[[#This Row],[CODIGO]],FACT_A1[Existencia])</f>
        <v>0</v>
      </c>
      <c r="GW435" s="18">
        <f>SUMIF(FACT_A2[cve_prod],DIM_BILL[[#This Row],[CODIGO]],FACT_A2[Existencia])</f>
        <v>1338</v>
      </c>
      <c r="GX435" s="17"/>
      <c r="GY435" s="16" t="s">
        <v>2221</v>
      </c>
      <c r="GZ435" s="24">
        <f>SUMPRODUCT($B435:$GQ435,INDEX(PLAN_PRODUCCION!$B$4:$GQ$24,COLUMN()-COLUMN($GZ$1)+1,0))</f>
        <v>736</v>
      </c>
      <c r="HA435" s="24">
        <f>SUMPRODUCT($B435:$GQ435,INDEX(PLAN_PRODUCCION!$B$4:$GQ$24,COLUMN()-COLUMN($GZ$1)+1,0))</f>
        <v>0</v>
      </c>
      <c r="HB435" s="24">
        <f>SUMPRODUCT($B435:$GQ435,INDEX(PLAN_PRODUCCION!$B$4:$GQ$24,COLUMN()-COLUMN($GZ$1)+1,0))</f>
        <v>0</v>
      </c>
      <c r="HC435" s="24">
        <f>SUMPRODUCT($B435:$GQ435,INDEX(PLAN_PRODUCCION!$B$4:$GQ$24,COLUMN()-COLUMN($GZ$1)+1,0))</f>
        <v>0</v>
      </c>
      <c r="HD435" s="24">
        <f>SUMPRODUCT($B435:$GQ435,INDEX(PLAN_PRODUCCION!$B$4:$GQ$24,COLUMN()-COLUMN($GZ$1)+1,0))</f>
        <v>0</v>
      </c>
      <c r="HE435" s="24">
        <f>SUMPRODUCT($B435:$GQ435,INDEX(PLAN_PRODUCCION!$B$4:$GQ$24,COLUMN()-COLUMN($GZ$1)+1,0))</f>
        <v>0</v>
      </c>
      <c r="HF435" s="24">
        <f>SUMPRODUCT($B435:$GQ435,INDEX(PLAN_PRODUCCION!$B$4:$GQ$24,COLUMN()-COLUMN($GZ$1)+1,0))</f>
        <v>0</v>
      </c>
      <c r="HG435" s="24">
        <f>SUMPRODUCT($B435:$GQ435,INDEX(PLAN_PRODUCCION!$B$4:$GQ$24,COLUMN()-COLUMN($GZ$1)+1,0))</f>
        <v>0</v>
      </c>
      <c r="HH435" s="24">
        <f>SUMPRODUCT($B435:$GQ435,INDEX(PLAN_PRODUCCION!$B$4:$GQ$24,COLUMN()-COLUMN($GZ$1)+1,0))</f>
        <v>0</v>
      </c>
      <c r="HI435" s="24">
        <f>SUMPRODUCT($B435:$GQ435,INDEX(PLAN_PRODUCCION!$B$4:$GQ$24,COLUMN()-COLUMN($GZ$1)+1,0))</f>
        <v>0</v>
      </c>
      <c r="HJ435" s="24">
        <f>SUMPRODUCT($B435:$GQ435,INDEX(PLAN_PRODUCCION!$B$4:$GQ$24,COLUMN()-COLUMN($GZ$1)+1,0))</f>
        <v>0</v>
      </c>
      <c r="HK435" s="24">
        <f>SUMPRODUCT($B435:$GQ435,INDEX(PLAN_PRODUCCION!$B$4:$GQ$24,COLUMN()-COLUMN($GZ$1)+1,0))</f>
        <v>0</v>
      </c>
      <c r="HL435" s="24">
        <f>SUMPRODUCT($B435:$GQ435,INDEX(PLAN_PRODUCCION!$B$4:$GQ$24,COLUMN()-COLUMN($GZ$1)+1,0))</f>
        <v>0</v>
      </c>
      <c r="HM435" s="24">
        <f>SUMPRODUCT($B435:$GQ435,INDEX(PLAN_PRODUCCION!$B$4:$GQ$24,COLUMN()-COLUMN($GZ$1)+1,0))</f>
        <v>0</v>
      </c>
      <c r="HN435" s="24">
        <f>SUMPRODUCT($B435:$GQ435,INDEX(PLAN_PRODUCCION!$B$4:$GQ$24,COLUMN()-COLUMN($GZ$1)+1,0))</f>
        <v>0</v>
      </c>
      <c r="HO435" s="24">
        <f>SUMPRODUCT($B435:$GQ435,INDEX(PLAN_PRODUCCION!$B$4:$GQ$24,COLUMN()-COLUMN($GZ$1)+1,0))</f>
        <v>0</v>
      </c>
      <c r="HP435" s="24">
        <f>SUMPRODUCT($B435:$GQ435,INDEX(PLAN_PRODUCCION!$B$4:$GQ$24,COLUMN()-COLUMN($GZ$1)+1,0))</f>
        <v>0</v>
      </c>
      <c r="HQ435" s="24">
        <f>SUMPRODUCT($B435:$GQ435,INDEX(PLAN_PRODUCCION!$B$4:$GQ$24,COLUMN()-COLUMN($GZ$1)+1,0))</f>
        <v>0</v>
      </c>
      <c r="HR435" s="24">
        <f>SUMPRODUCT($B435:$GQ435,INDEX(PLAN_PRODUCCION!$B$4:$GQ$24,COLUMN()-COLUMN($GZ$1)+1,0))</f>
        <v>0</v>
      </c>
      <c r="HS435" s="24">
        <f>SUMPRODUCT($B435:$GQ435,INDEX(PLAN_PRODUCCION!$B$4:$GQ$24,COLUMN()-COLUMN($GZ$1)+1,0))</f>
        <v>0</v>
      </c>
      <c r="HT435" s="24">
        <f>SUMPRODUCT($B435:$GQ435,INDEX(PLAN_PRODUCCION!$B$4:$GQ$24,COLUMN()-COLUMN($GZ$1)+1,0))</f>
        <v>0</v>
      </c>
      <c r="HU435" s="22"/>
      <c r="HV435" s="25"/>
      <c r="HW435" t="str">
        <f>DIM_BILL[[#This Row],[Tipo]]</f>
        <v>MATERIAL DE EMPAQUE</v>
      </c>
    </row>
    <row r="436" spans="1:231" x14ac:dyDescent="0.3">
      <c r="A436" s="18" t="s">
        <v>688</v>
      </c>
      <c r="BJ436">
        <v>0.04</v>
      </c>
      <c r="BK436">
        <v>4.1000000000000002E-2</v>
      </c>
      <c r="GR436" s="18" t="s">
        <v>689</v>
      </c>
      <c r="GS436" s="18">
        <v>3</v>
      </c>
      <c r="GT436" s="18" t="s">
        <v>1820</v>
      </c>
      <c r="GU436" s="18" t="s">
        <v>1800</v>
      </c>
      <c r="GV436" s="18">
        <f>SUMIF(FACT_A1[cve_prod],DIM_BILL[[#This Row],[CODIGO]],FACT_A1[Existencia])</f>
        <v>0</v>
      </c>
      <c r="GW436" s="18">
        <f>SUMIF(FACT_A2[cve_prod],DIM_BILL[[#This Row],[CODIGO]],FACT_A2[Existencia])</f>
        <v>1338</v>
      </c>
      <c r="GX436" s="18"/>
      <c r="GY436" s="16" t="s">
        <v>2222</v>
      </c>
      <c r="GZ436" s="26">
        <f t="shared" ref="GZ436" si="3149">GV436+GW436+GX436+GZ434-GZ435</f>
        <v>602</v>
      </c>
      <c r="HA436" s="26">
        <f t="shared" ref="HA436" si="3150">GZ436+HA434-HA435</f>
        <v>602</v>
      </c>
      <c r="HB436" s="26">
        <f t="shared" ref="HB436" si="3151">HA436+HB434-HB435</f>
        <v>602</v>
      </c>
      <c r="HC436" s="26">
        <f t="shared" ref="HC436" si="3152">HB436+HC434-HC435</f>
        <v>602</v>
      </c>
      <c r="HD436" s="26">
        <f t="shared" ref="HD436" si="3153">HC436+HD434-HD435</f>
        <v>602</v>
      </c>
      <c r="HE436" s="26">
        <f t="shared" ref="HE436" si="3154">HD436+HE434-HE435</f>
        <v>602</v>
      </c>
      <c r="HF436" s="26">
        <f t="shared" ref="HF436" si="3155">HE436+HF434-HF435</f>
        <v>602</v>
      </c>
      <c r="HG436" s="26">
        <f t="shared" ref="HG436" si="3156">HF436+HG434-HG435</f>
        <v>602</v>
      </c>
      <c r="HH436" s="26">
        <f t="shared" ref="HH436" si="3157">HG436+HH434-HH435</f>
        <v>602</v>
      </c>
      <c r="HI436" s="26">
        <f t="shared" ref="HI436" si="3158">HH436+HI434-HI435</f>
        <v>602</v>
      </c>
      <c r="HJ436" s="26">
        <f t="shared" ref="HJ436" si="3159">HI436+HJ434-HJ435</f>
        <v>602</v>
      </c>
      <c r="HK436" s="26">
        <f t="shared" ref="HK436" si="3160">HJ436+HK434-HK435</f>
        <v>602</v>
      </c>
      <c r="HL436" s="26">
        <f t="shared" ref="HL436" si="3161">HK436+HL434-HL435</f>
        <v>602</v>
      </c>
      <c r="HM436" s="26">
        <f t="shared" ref="HM436" si="3162">HL436+HM434-HM435</f>
        <v>602</v>
      </c>
      <c r="HN436" s="26">
        <f t="shared" ref="HN436" si="3163">HM436+HN434-HN435</f>
        <v>602</v>
      </c>
      <c r="HO436" s="26">
        <f t="shared" ref="HO436" si="3164">HN436+HO434-HO435</f>
        <v>602</v>
      </c>
      <c r="HP436" s="26">
        <f t="shared" ref="HP436" si="3165">HO436+HP434-HP435</f>
        <v>602</v>
      </c>
      <c r="HQ436" s="26">
        <f t="shared" ref="HQ436" si="3166">HP436+HQ434-HQ435</f>
        <v>602</v>
      </c>
      <c r="HR436" s="26">
        <f t="shared" ref="HR436" si="3167">HQ436+HR434-HR435</f>
        <v>602</v>
      </c>
      <c r="HS436" s="26">
        <f t="shared" ref="HS436" si="3168">HR436+HS434-HS435</f>
        <v>602</v>
      </c>
      <c r="HT436" s="26">
        <f t="shared" ref="HT436" si="3169">HS436+HT434-HT435</f>
        <v>602</v>
      </c>
      <c r="HU436" s="22">
        <f t="shared" ref="HU436" si="3170">COUNTIF(GZ436:HT436,"&lt;0")</f>
        <v>0</v>
      </c>
      <c r="HV436" s="25"/>
      <c r="HW436" t="str">
        <f>DIM_BILL[[#This Row],[Tipo]]</f>
        <v>MATERIAL DE EMPAQUE</v>
      </c>
    </row>
    <row r="437" spans="1:231" x14ac:dyDescent="0.3">
      <c r="A437" s="17" t="s">
        <v>1737</v>
      </c>
      <c r="GG437">
        <v>1.03</v>
      </c>
      <c r="GR437" s="17" t="s">
        <v>1738</v>
      </c>
      <c r="GS437" s="17">
        <v>4</v>
      </c>
      <c r="GT437" s="17" t="s">
        <v>1819</v>
      </c>
      <c r="GU437" s="17" t="s">
        <v>1800</v>
      </c>
      <c r="GV437" s="17">
        <f>SUMIF(FACT_A1[cve_prod],DIM_BILL[[#This Row],[CODIGO]],FACT_A1[Existencia])</f>
        <v>0</v>
      </c>
      <c r="GW437" s="18">
        <f>SUMIF(FACT_A2[cve_prod],DIM_BILL[[#This Row],[CODIGO]],FACT_A2[Existencia])</f>
        <v>6000</v>
      </c>
      <c r="GX437" s="17"/>
      <c r="GY437" s="16" t="s">
        <v>2220</v>
      </c>
      <c r="GZ437" s="15">
        <f>SUMIFS(POs[saldo],POs[cve_prod],DIM_BILL[[#This Row],[CODIGO]],POs[status],$GY437,POs[f_ent],GZ$1)</f>
        <v>0</v>
      </c>
      <c r="HA437" s="15">
        <f>SUMIFS(POs[saldo],POs[cve_prod],DIM_BILL[[#This Row],[CODIGO]],POs[status],$GY437,POs[f_ent],HA$1)</f>
        <v>0</v>
      </c>
      <c r="HB437" s="15">
        <f>SUMIFS(POs[saldo],POs[cve_prod],DIM_BILL[[#This Row],[CODIGO]],POs[status],$GY437,POs[f_ent],HB$1)</f>
        <v>0</v>
      </c>
      <c r="HC437" s="15">
        <f>SUMIFS(POs[saldo],POs[cve_prod],DIM_BILL[[#This Row],[CODIGO]],POs[status],$GY437,POs[f_ent],HC$1)</f>
        <v>0</v>
      </c>
      <c r="HD437" s="15">
        <f>SUMIFS(POs[saldo],POs[cve_prod],DIM_BILL[[#This Row],[CODIGO]],POs[status],$GY437,POs[f_ent],HD$1)</f>
        <v>0</v>
      </c>
      <c r="HE437" s="15">
        <f>SUMIFS(POs[saldo],POs[cve_prod],DIM_BILL[[#This Row],[CODIGO]],POs[status],$GY437,POs[f_ent],HE$1)</f>
        <v>0</v>
      </c>
      <c r="HF437" s="15">
        <f>SUMIFS(POs[saldo],POs[cve_prod],DIM_BILL[[#This Row],[CODIGO]],POs[status],$GY437,POs[Semana],WEEKNUM(HF$1))</f>
        <v>0</v>
      </c>
      <c r="HG437" s="15">
        <f>SUMIFS(POs[saldo],POs[cve_prod],DIM_BILL[[#This Row],[CODIGO]],POs[status],$GY437,POs[Semana],WEEKNUM(HG$1))</f>
        <v>0</v>
      </c>
      <c r="HH437" s="15">
        <f>SUMIFS(POs[saldo],POs[cve_prod],DIM_BILL[[#This Row],[CODIGO]],POs[status],$GY437,POs[Semana],WEEKNUM(HH$1))</f>
        <v>0</v>
      </c>
      <c r="HI437" s="15">
        <f>SUMIFS(POs[saldo],POs[cve_prod],DIM_BILL[[#This Row],[CODIGO]],POs[status],$GY437,POs[Semana],WEEKNUM(HI$1))</f>
        <v>0</v>
      </c>
      <c r="HJ437" s="15">
        <f>SUMIFS(POs[saldo],POs[cve_prod],DIM_BILL[[#This Row],[CODIGO]],POs[status],$GY437,POs[Semana],WEEKNUM(HJ$1))</f>
        <v>0</v>
      </c>
      <c r="HK437" s="15">
        <f>SUMIFS(POs[saldo],POs[cve_prod],DIM_BILL[[#This Row],[CODIGO]],POs[status],$GY437,POs[Semana],WEEKNUM(HK$1))</f>
        <v>0</v>
      </c>
      <c r="HL437" s="15">
        <f>SUMIFS(POs[saldo],POs[cve_prod],DIM_BILL[[#This Row],[CODIGO]],POs[status],$GY437,POs[Semana],WEEKNUM(HL$1))</f>
        <v>0</v>
      </c>
      <c r="HM437" s="15">
        <f>SUMIFS(POs[saldo],POs[cve_prod],DIM_BILL[[#This Row],[CODIGO]],POs[status],$GY437,POs[Semana],WEEKNUM(HM$1))</f>
        <v>0</v>
      </c>
      <c r="HN437" s="15">
        <f>SUMIFS(POs[saldo],POs[cve_prod],DIM_BILL[[#This Row],[CODIGO]],POs[status],$GY437,POs[Semana],WEEKNUM(HN$1))</f>
        <v>0</v>
      </c>
      <c r="HO437" s="15">
        <f>SUMIFS(POs[saldo],POs[cve_prod],DIM_BILL[[#This Row],[CODIGO]],POs[status],$GY437,POs[Semana],WEEKNUM(HO$1))</f>
        <v>0</v>
      </c>
      <c r="HP437" s="15">
        <f>SUMIFS(POs[saldo],POs[cve_prod],DIM_BILL[[#This Row],[CODIGO]],POs[status],$GY437,POs[Semana],WEEKNUM(HP$1))</f>
        <v>0</v>
      </c>
      <c r="HQ437" s="15">
        <f>SUMIFS(POs[saldo],POs[cve_prod],DIM_BILL[[#This Row],[CODIGO]],POs[status],$GY437,POs[Semana],WEEKNUM(HQ$1))</f>
        <v>0</v>
      </c>
      <c r="HR437" s="15">
        <f>SUMIFS(POs[saldo],POs[cve_prod],DIM_BILL[[#This Row],[CODIGO]],POs[status],$GY437,POs[Semana],WEEKNUM(HR$1))</f>
        <v>0</v>
      </c>
      <c r="HS437" s="15">
        <f>SUMIFS(POs[saldo],POs[cve_prod],DIM_BILL[[#This Row],[CODIGO]],POs[status],$GY437,POs[Semana],WEEKNUM(HS$1))</f>
        <v>0</v>
      </c>
      <c r="HT437" s="15">
        <f>SUMIFS(POs[saldo],POs[cve_prod],DIM_BILL[[#This Row],[CODIGO]],POs[status],$GY437,POs[Semana],WEEKNUM(HT$1))</f>
        <v>0</v>
      </c>
      <c r="HU437" s="22"/>
      <c r="HV437" s="25"/>
      <c r="HW437" t="str">
        <f>DIM_BILL[[#This Row],[Tipo]]</f>
        <v>MATERIAL DE EMPAQUE</v>
      </c>
    </row>
    <row r="438" spans="1:231" x14ac:dyDescent="0.3">
      <c r="A438" s="17" t="s">
        <v>1737</v>
      </c>
      <c r="GG438">
        <v>1.03</v>
      </c>
      <c r="GR438" s="17" t="s">
        <v>1738</v>
      </c>
      <c r="GS438" s="17">
        <v>4</v>
      </c>
      <c r="GT438" s="17" t="s">
        <v>1819</v>
      </c>
      <c r="GU438" s="17" t="s">
        <v>1800</v>
      </c>
      <c r="GV438" s="17">
        <f>SUMIF(FACT_A1[cve_prod],DIM_BILL[[#This Row],[CODIGO]],FACT_A1[Existencia])</f>
        <v>0</v>
      </c>
      <c r="GW438" s="18">
        <f>SUMIF(FACT_A2[cve_prod],DIM_BILL[[#This Row],[CODIGO]],FACT_A2[Existencia])</f>
        <v>6000</v>
      </c>
      <c r="GX438" s="17"/>
      <c r="GY438" s="16" t="s">
        <v>2221</v>
      </c>
      <c r="GZ438" s="24">
        <f>SUMPRODUCT($B438:$GQ438,INDEX(PLAN_PRODUCCION!$B$4:$GQ$24,COLUMN()-COLUMN($GZ$1)+1,0))</f>
        <v>27810</v>
      </c>
      <c r="HA438" s="24">
        <f>SUMPRODUCT($B438:$GQ438,INDEX(PLAN_PRODUCCION!$B$4:$GQ$24,COLUMN()-COLUMN($GZ$1)+1,0))</f>
        <v>0</v>
      </c>
      <c r="HB438" s="24">
        <f>SUMPRODUCT($B438:$GQ438,INDEX(PLAN_PRODUCCION!$B$4:$GQ$24,COLUMN()-COLUMN($GZ$1)+1,0))</f>
        <v>0</v>
      </c>
      <c r="HC438" s="24">
        <f>SUMPRODUCT($B438:$GQ438,INDEX(PLAN_PRODUCCION!$B$4:$GQ$24,COLUMN()-COLUMN($GZ$1)+1,0))</f>
        <v>0</v>
      </c>
      <c r="HD438" s="24">
        <f>SUMPRODUCT($B438:$GQ438,INDEX(PLAN_PRODUCCION!$B$4:$GQ$24,COLUMN()-COLUMN($GZ$1)+1,0))</f>
        <v>0</v>
      </c>
      <c r="HE438" s="24">
        <f>SUMPRODUCT($B438:$GQ438,INDEX(PLAN_PRODUCCION!$B$4:$GQ$24,COLUMN()-COLUMN($GZ$1)+1,0))</f>
        <v>0</v>
      </c>
      <c r="HF438" s="24">
        <f>SUMPRODUCT($B438:$GQ438,INDEX(PLAN_PRODUCCION!$B$4:$GQ$24,COLUMN()-COLUMN($GZ$1)+1,0))</f>
        <v>0</v>
      </c>
      <c r="HG438" s="24">
        <f>SUMPRODUCT($B438:$GQ438,INDEX(PLAN_PRODUCCION!$B$4:$GQ$24,COLUMN()-COLUMN($GZ$1)+1,0))</f>
        <v>0</v>
      </c>
      <c r="HH438" s="24">
        <f>SUMPRODUCT($B438:$GQ438,INDEX(PLAN_PRODUCCION!$B$4:$GQ$24,COLUMN()-COLUMN($GZ$1)+1,0))</f>
        <v>0</v>
      </c>
      <c r="HI438" s="24">
        <f>SUMPRODUCT($B438:$GQ438,INDEX(PLAN_PRODUCCION!$B$4:$GQ$24,COLUMN()-COLUMN($GZ$1)+1,0))</f>
        <v>0</v>
      </c>
      <c r="HJ438" s="24">
        <f>SUMPRODUCT($B438:$GQ438,INDEX(PLAN_PRODUCCION!$B$4:$GQ$24,COLUMN()-COLUMN($GZ$1)+1,0))</f>
        <v>0</v>
      </c>
      <c r="HK438" s="24">
        <f>SUMPRODUCT($B438:$GQ438,INDEX(PLAN_PRODUCCION!$B$4:$GQ$24,COLUMN()-COLUMN($GZ$1)+1,0))</f>
        <v>0</v>
      </c>
      <c r="HL438" s="24">
        <f>SUMPRODUCT($B438:$GQ438,INDEX(PLAN_PRODUCCION!$B$4:$GQ$24,COLUMN()-COLUMN($GZ$1)+1,0))</f>
        <v>0</v>
      </c>
      <c r="HM438" s="24">
        <f>SUMPRODUCT($B438:$GQ438,INDEX(PLAN_PRODUCCION!$B$4:$GQ$24,COLUMN()-COLUMN($GZ$1)+1,0))</f>
        <v>0</v>
      </c>
      <c r="HN438" s="24">
        <f>SUMPRODUCT($B438:$GQ438,INDEX(PLAN_PRODUCCION!$B$4:$GQ$24,COLUMN()-COLUMN($GZ$1)+1,0))</f>
        <v>0</v>
      </c>
      <c r="HO438" s="24">
        <f>SUMPRODUCT($B438:$GQ438,INDEX(PLAN_PRODUCCION!$B$4:$GQ$24,COLUMN()-COLUMN($GZ$1)+1,0))</f>
        <v>0</v>
      </c>
      <c r="HP438" s="24">
        <f>SUMPRODUCT($B438:$GQ438,INDEX(PLAN_PRODUCCION!$B$4:$GQ$24,COLUMN()-COLUMN($GZ$1)+1,0))</f>
        <v>0</v>
      </c>
      <c r="HQ438" s="24">
        <f>SUMPRODUCT($B438:$GQ438,INDEX(PLAN_PRODUCCION!$B$4:$GQ$24,COLUMN()-COLUMN($GZ$1)+1,0))</f>
        <v>0</v>
      </c>
      <c r="HR438" s="24">
        <f>SUMPRODUCT($B438:$GQ438,INDEX(PLAN_PRODUCCION!$B$4:$GQ$24,COLUMN()-COLUMN($GZ$1)+1,0))</f>
        <v>0</v>
      </c>
      <c r="HS438" s="24">
        <f>SUMPRODUCT($B438:$GQ438,INDEX(PLAN_PRODUCCION!$B$4:$GQ$24,COLUMN()-COLUMN($GZ$1)+1,0))</f>
        <v>0</v>
      </c>
      <c r="HT438" s="24">
        <f>SUMPRODUCT($B438:$GQ438,INDEX(PLAN_PRODUCCION!$B$4:$GQ$24,COLUMN()-COLUMN($GZ$1)+1,0))</f>
        <v>0</v>
      </c>
      <c r="HU438" s="22"/>
      <c r="HV438" s="25"/>
      <c r="HW438" t="str">
        <f>DIM_BILL[[#This Row],[Tipo]]</f>
        <v>MATERIAL DE EMPAQUE</v>
      </c>
    </row>
    <row r="439" spans="1:231" x14ac:dyDescent="0.3">
      <c r="A439" s="18" t="s">
        <v>1737</v>
      </c>
      <c r="GG439">
        <v>1.03</v>
      </c>
      <c r="GR439" s="18" t="s">
        <v>1738</v>
      </c>
      <c r="GS439" s="18">
        <v>4</v>
      </c>
      <c r="GT439" s="18" t="s">
        <v>1819</v>
      </c>
      <c r="GU439" s="18" t="s">
        <v>1800</v>
      </c>
      <c r="GV439" s="18">
        <f>SUMIF(FACT_A1[cve_prod],DIM_BILL[[#This Row],[CODIGO]],FACT_A1[Existencia])</f>
        <v>0</v>
      </c>
      <c r="GW439" s="18">
        <f>SUMIF(FACT_A2[cve_prod],DIM_BILL[[#This Row],[CODIGO]],FACT_A2[Existencia])</f>
        <v>6000</v>
      </c>
      <c r="GX439" s="18"/>
      <c r="GY439" s="16" t="s">
        <v>2222</v>
      </c>
      <c r="GZ439" s="26">
        <f t="shared" ref="GZ439" si="3171">GV439+GW439+GX439+GZ437-GZ438</f>
        <v>-21810</v>
      </c>
      <c r="HA439" s="26">
        <f t="shared" ref="HA439" si="3172">GZ439+HA437-HA438</f>
        <v>-21810</v>
      </c>
      <c r="HB439" s="26">
        <f t="shared" ref="HB439" si="3173">HA439+HB437-HB438</f>
        <v>-21810</v>
      </c>
      <c r="HC439" s="26">
        <f t="shared" ref="HC439" si="3174">HB439+HC437-HC438</f>
        <v>-21810</v>
      </c>
      <c r="HD439" s="26">
        <f t="shared" ref="HD439" si="3175">HC439+HD437-HD438</f>
        <v>-21810</v>
      </c>
      <c r="HE439" s="26">
        <f t="shared" ref="HE439" si="3176">HD439+HE437-HE438</f>
        <v>-21810</v>
      </c>
      <c r="HF439" s="26">
        <f t="shared" ref="HF439" si="3177">HE439+HF437-HF438</f>
        <v>-21810</v>
      </c>
      <c r="HG439" s="26">
        <f t="shared" ref="HG439" si="3178">HF439+HG437-HG438</f>
        <v>-21810</v>
      </c>
      <c r="HH439" s="26">
        <f t="shared" ref="HH439" si="3179">HG439+HH437-HH438</f>
        <v>-21810</v>
      </c>
      <c r="HI439" s="26">
        <f t="shared" ref="HI439" si="3180">HH439+HI437-HI438</f>
        <v>-21810</v>
      </c>
      <c r="HJ439" s="26">
        <f t="shared" ref="HJ439" si="3181">HI439+HJ437-HJ438</f>
        <v>-21810</v>
      </c>
      <c r="HK439" s="26">
        <f t="shared" ref="HK439" si="3182">HJ439+HK437-HK438</f>
        <v>-21810</v>
      </c>
      <c r="HL439" s="26">
        <f t="shared" ref="HL439" si="3183">HK439+HL437-HL438</f>
        <v>-21810</v>
      </c>
      <c r="HM439" s="26">
        <f t="shared" ref="HM439" si="3184">HL439+HM437-HM438</f>
        <v>-21810</v>
      </c>
      <c r="HN439" s="26">
        <f t="shared" ref="HN439" si="3185">HM439+HN437-HN438</f>
        <v>-21810</v>
      </c>
      <c r="HO439" s="26">
        <f t="shared" ref="HO439" si="3186">HN439+HO437-HO438</f>
        <v>-21810</v>
      </c>
      <c r="HP439" s="26">
        <f t="shared" ref="HP439" si="3187">HO439+HP437-HP438</f>
        <v>-21810</v>
      </c>
      <c r="HQ439" s="26">
        <f t="shared" ref="HQ439" si="3188">HP439+HQ437-HQ438</f>
        <v>-21810</v>
      </c>
      <c r="HR439" s="26">
        <f t="shared" ref="HR439" si="3189">HQ439+HR437-HR438</f>
        <v>-21810</v>
      </c>
      <c r="HS439" s="26">
        <f t="shared" ref="HS439" si="3190">HR439+HS437-HS438</f>
        <v>-21810</v>
      </c>
      <c r="HT439" s="26">
        <f t="shared" ref="HT439" si="3191">HS439+HT437-HT438</f>
        <v>-21810</v>
      </c>
      <c r="HU439" s="22">
        <f t="shared" ref="HU439" si="3192">COUNTIF(GZ439:HT439,"&lt;0")</f>
        <v>21</v>
      </c>
      <c r="HV439" s="25"/>
      <c r="HW439" t="str">
        <f>DIM_BILL[[#This Row],[Tipo]]</f>
        <v>MATERIAL DE EMPAQUE</v>
      </c>
    </row>
    <row r="440" spans="1:231" x14ac:dyDescent="0.3">
      <c r="A440" s="17" t="s">
        <v>1647</v>
      </c>
      <c r="FU440">
        <v>1.02</v>
      </c>
      <c r="GR440" s="17" t="s">
        <v>1648</v>
      </c>
      <c r="GS440" s="17">
        <v>4</v>
      </c>
      <c r="GT440" s="17" t="s">
        <v>1819</v>
      </c>
      <c r="GU440" s="17" t="s">
        <v>1800</v>
      </c>
      <c r="GV440" s="17">
        <f>SUMIF(FACT_A1[cve_prod],DIM_BILL[[#This Row],[CODIGO]],FACT_A1[Existencia])</f>
        <v>0</v>
      </c>
      <c r="GW440" s="18">
        <f>SUMIF(FACT_A2[cve_prod],DIM_BILL[[#This Row],[CODIGO]],FACT_A2[Existencia])</f>
        <v>6703</v>
      </c>
      <c r="GX440" s="17"/>
      <c r="GY440" s="16" t="s">
        <v>2220</v>
      </c>
      <c r="GZ440" s="15">
        <f>SUMIFS(POs[saldo],POs[cve_prod],DIM_BILL[[#This Row],[CODIGO]],POs[status],$GY440,POs[f_ent],GZ$1)</f>
        <v>0</v>
      </c>
      <c r="HA440" s="15">
        <f>SUMIFS(POs[saldo],POs[cve_prod],DIM_BILL[[#This Row],[CODIGO]],POs[status],$GY440,POs[f_ent],HA$1)</f>
        <v>0</v>
      </c>
      <c r="HB440" s="15">
        <f>SUMIFS(POs[saldo],POs[cve_prod],DIM_BILL[[#This Row],[CODIGO]],POs[status],$GY440,POs[f_ent],HB$1)</f>
        <v>0</v>
      </c>
      <c r="HC440" s="15">
        <f>SUMIFS(POs[saldo],POs[cve_prod],DIM_BILL[[#This Row],[CODIGO]],POs[status],$GY440,POs[f_ent],HC$1)</f>
        <v>0</v>
      </c>
      <c r="HD440" s="15">
        <f>SUMIFS(POs[saldo],POs[cve_prod],DIM_BILL[[#This Row],[CODIGO]],POs[status],$GY440,POs[f_ent],HD$1)</f>
        <v>0</v>
      </c>
      <c r="HE440" s="15">
        <f>SUMIFS(POs[saldo],POs[cve_prod],DIM_BILL[[#This Row],[CODIGO]],POs[status],$GY440,POs[f_ent],HE$1)</f>
        <v>0</v>
      </c>
      <c r="HF440" s="15">
        <f>SUMIFS(POs[saldo],POs[cve_prod],DIM_BILL[[#This Row],[CODIGO]],POs[status],$GY440,POs[Semana],WEEKNUM(HF$1))</f>
        <v>0</v>
      </c>
      <c r="HG440" s="15">
        <f>SUMIFS(POs[saldo],POs[cve_prod],DIM_BILL[[#This Row],[CODIGO]],POs[status],$GY440,POs[Semana],WEEKNUM(HG$1))</f>
        <v>0</v>
      </c>
      <c r="HH440" s="15">
        <f>SUMIFS(POs[saldo],POs[cve_prod],DIM_BILL[[#This Row],[CODIGO]],POs[status],$GY440,POs[Semana],WEEKNUM(HH$1))</f>
        <v>0</v>
      </c>
      <c r="HI440" s="15">
        <f>SUMIFS(POs[saldo],POs[cve_prod],DIM_BILL[[#This Row],[CODIGO]],POs[status],$GY440,POs[Semana],WEEKNUM(HI$1))</f>
        <v>0</v>
      </c>
      <c r="HJ440" s="15">
        <f>SUMIFS(POs[saldo],POs[cve_prod],DIM_BILL[[#This Row],[CODIGO]],POs[status],$GY440,POs[Semana],WEEKNUM(HJ$1))</f>
        <v>0</v>
      </c>
      <c r="HK440" s="15">
        <f>SUMIFS(POs[saldo],POs[cve_prod],DIM_BILL[[#This Row],[CODIGO]],POs[status],$GY440,POs[Semana],WEEKNUM(HK$1))</f>
        <v>0</v>
      </c>
      <c r="HL440" s="15">
        <f>SUMIFS(POs[saldo],POs[cve_prod],DIM_BILL[[#This Row],[CODIGO]],POs[status],$GY440,POs[Semana],WEEKNUM(HL$1))</f>
        <v>0</v>
      </c>
      <c r="HM440" s="15">
        <f>SUMIFS(POs[saldo],POs[cve_prod],DIM_BILL[[#This Row],[CODIGO]],POs[status],$GY440,POs[Semana],WEEKNUM(HM$1))</f>
        <v>0</v>
      </c>
      <c r="HN440" s="15">
        <f>SUMIFS(POs[saldo],POs[cve_prod],DIM_BILL[[#This Row],[CODIGO]],POs[status],$GY440,POs[Semana],WEEKNUM(HN$1))</f>
        <v>0</v>
      </c>
      <c r="HO440" s="15">
        <f>SUMIFS(POs[saldo],POs[cve_prod],DIM_BILL[[#This Row],[CODIGO]],POs[status],$GY440,POs[Semana],WEEKNUM(HO$1))</f>
        <v>0</v>
      </c>
      <c r="HP440" s="15">
        <f>SUMIFS(POs[saldo],POs[cve_prod],DIM_BILL[[#This Row],[CODIGO]],POs[status],$GY440,POs[Semana],WEEKNUM(HP$1))</f>
        <v>0</v>
      </c>
      <c r="HQ440" s="15">
        <f>SUMIFS(POs[saldo],POs[cve_prod],DIM_BILL[[#This Row],[CODIGO]],POs[status],$GY440,POs[Semana],WEEKNUM(HQ$1))</f>
        <v>0</v>
      </c>
      <c r="HR440" s="15">
        <f>SUMIFS(POs[saldo],POs[cve_prod],DIM_BILL[[#This Row],[CODIGO]],POs[status],$GY440,POs[Semana],WEEKNUM(HR$1))</f>
        <v>0</v>
      </c>
      <c r="HS440" s="15">
        <f>SUMIFS(POs[saldo],POs[cve_prod],DIM_BILL[[#This Row],[CODIGO]],POs[status],$GY440,POs[Semana],WEEKNUM(HS$1))</f>
        <v>0</v>
      </c>
      <c r="HT440" s="15">
        <f>SUMIFS(POs[saldo],POs[cve_prod],DIM_BILL[[#This Row],[CODIGO]],POs[status],$GY440,POs[Semana],WEEKNUM(HT$1))</f>
        <v>0</v>
      </c>
      <c r="HU440" s="22"/>
      <c r="HV440" s="25"/>
      <c r="HW440" t="str">
        <f>DIM_BILL[[#This Row],[Tipo]]</f>
        <v>MATERIAL DE EMPAQUE</v>
      </c>
    </row>
    <row r="441" spans="1:231" x14ac:dyDescent="0.3">
      <c r="A441" s="17" t="s">
        <v>1647</v>
      </c>
      <c r="FU441">
        <v>1.02</v>
      </c>
      <c r="GR441" s="17" t="s">
        <v>1648</v>
      </c>
      <c r="GS441" s="17">
        <v>4</v>
      </c>
      <c r="GT441" s="17" t="s">
        <v>1819</v>
      </c>
      <c r="GU441" s="17" t="s">
        <v>1800</v>
      </c>
      <c r="GV441" s="17">
        <f>SUMIF(FACT_A1[cve_prod],DIM_BILL[[#This Row],[CODIGO]],FACT_A1[Existencia])</f>
        <v>0</v>
      </c>
      <c r="GW441" s="18">
        <f>SUMIF(FACT_A2[cve_prod],DIM_BILL[[#This Row],[CODIGO]],FACT_A2[Existencia])</f>
        <v>6703</v>
      </c>
      <c r="GX441" s="17"/>
      <c r="GY441" s="16" t="s">
        <v>2221</v>
      </c>
      <c r="GZ441" s="24">
        <f>SUMPRODUCT($B441:$GQ441,INDEX(PLAN_PRODUCCION!$B$4:$GQ$24,COLUMN()-COLUMN($GZ$1)+1,0))</f>
        <v>1285.2</v>
      </c>
      <c r="HA441" s="24">
        <f>SUMPRODUCT($B441:$GQ441,INDEX(PLAN_PRODUCCION!$B$4:$GQ$24,COLUMN()-COLUMN($GZ$1)+1,0))</f>
        <v>0</v>
      </c>
      <c r="HB441" s="24">
        <f>SUMPRODUCT($B441:$GQ441,INDEX(PLAN_PRODUCCION!$B$4:$GQ$24,COLUMN()-COLUMN($GZ$1)+1,0))</f>
        <v>0</v>
      </c>
      <c r="HC441" s="24">
        <f>SUMPRODUCT($B441:$GQ441,INDEX(PLAN_PRODUCCION!$B$4:$GQ$24,COLUMN()-COLUMN($GZ$1)+1,0))</f>
        <v>0</v>
      </c>
      <c r="HD441" s="24">
        <f>SUMPRODUCT($B441:$GQ441,INDEX(PLAN_PRODUCCION!$B$4:$GQ$24,COLUMN()-COLUMN($GZ$1)+1,0))</f>
        <v>0</v>
      </c>
      <c r="HE441" s="24">
        <f>SUMPRODUCT($B441:$GQ441,INDEX(PLAN_PRODUCCION!$B$4:$GQ$24,COLUMN()-COLUMN($GZ$1)+1,0))</f>
        <v>0</v>
      </c>
      <c r="HF441" s="24">
        <f>SUMPRODUCT($B441:$GQ441,INDEX(PLAN_PRODUCCION!$B$4:$GQ$24,COLUMN()-COLUMN($GZ$1)+1,0))</f>
        <v>0</v>
      </c>
      <c r="HG441" s="24">
        <f>SUMPRODUCT($B441:$GQ441,INDEX(PLAN_PRODUCCION!$B$4:$GQ$24,COLUMN()-COLUMN($GZ$1)+1,0))</f>
        <v>0</v>
      </c>
      <c r="HH441" s="24">
        <f>SUMPRODUCT($B441:$GQ441,INDEX(PLAN_PRODUCCION!$B$4:$GQ$24,COLUMN()-COLUMN($GZ$1)+1,0))</f>
        <v>0</v>
      </c>
      <c r="HI441" s="24">
        <f>SUMPRODUCT($B441:$GQ441,INDEX(PLAN_PRODUCCION!$B$4:$GQ$24,COLUMN()-COLUMN($GZ$1)+1,0))</f>
        <v>0</v>
      </c>
      <c r="HJ441" s="24">
        <f>SUMPRODUCT($B441:$GQ441,INDEX(PLAN_PRODUCCION!$B$4:$GQ$24,COLUMN()-COLUMN($GZ$1)+1,0))</f>
        <v>0</v>
      </c>
      <c r="HK441" s="24">
        <f>SUMPRODUCT($B441:$GQ441,INDEX(PLAN_PRODUCCION!$B$4:$GQ$24,COLUMN()-COLUMN($GZ$1)+1,0))</f>
        <v>0</v>
      </c>
      <c r="HL441" s="24">
        <f>SUMPRODUCT($B441:$GQ441,INDEX(PLAN_PRODUCCION!$B$4:$GQ$24,COLUMN()-COLUMN($GZ$1)+1,0))</f>
        <v>0</v>
      </c>
      <c r="HM441" s="24">
        <f>SUMPRODUCT($B441:$GQ441,INDEX(PLAN_PRODUCCION!$B$4:$GQ$24,COLUMN()-COLUMN($GZ$1)+1,0))</f>
        <v>0</v>
      </c>
      <c r="HN441" s="24">
        <f>SUMPRODUCT($B441:$GQ441,INDEX(PLAN_PRODUCCION!$B$4:$GQ$24,COLUMN()-COLUMN($GZ$1)+1,0))</f>
        <v>0</v>
      </c>
      <c r="HO441" s="24">
        <f>SUMPRODUCT($B441:$GQ441,INDEX(PLAN_PRODUCCION!$B$4:$GQ$24,COLUMN()-COLUMN($GZ$1)+1,0))</f>
        <v>0</v>
      </c>
      <c r="HP441" s="24">
        <f>SUMPRODUCT($B441:$GQ441,INDEX(PLAN_PRODUCCION!$B$4:$GQ$24,COLUMN()-COLUMN($GZ$1)+1,0))</f>
        <v>0</v>
      </c>
      <c r="HQ441" s="24">
        <f>SUMPRODUCT($B441:$GQ441,INDEX(PLAN_PRODUCCION!$B$4:$GQ$24,COLUMN()-COLUMN($GZ$1)+1,0))</f>
        <v>0</v>
      </c>
      <c r="HR441" s="24">
        <f>SUMPRODUCT($B441:$GQ441,INDEX(PLAN_PRODUCCION!$B$4:$GQ$24,COLUMN()-COLUMN($GZ$1)+1,0))</f>
        <v>0</v>
      </c>
      <c r="HS441" s="24">
        <f>SUMPRODUCT($B441:$GQ441,INDEX(PLAN_PRODUCCION!$B$4:$GQ$24,COLUMN()-COLUMN($GZ$1)+1,0))</f>
        <v>0</v>
      </c>
      <c r="HT441" s="24">
        <f>SUMPRODUCT($B441:$GQ441,INDEX(PLAN_PRODUCCION!$B$4:$GQ$24,COLUMN()-COLUMN($GZ$1)+1,0))</f>
        <v>0</v>
      </c>
      <c r="HU441" s="22"/>
      <c r="HV441" s="25"/>
      <c r="HW441" t="str">
        <f>DIM_BILL[[#This Row],[Tipo]]</f>
        <v>MATERIAL DE EMPAQUE</v>
      </c>
    </row>
    <row r="442" spans="1:231" x14ac:dyDescent="0.3">
      <c r="A442" s="18" t="s">
        <v>1647</v>
      </c>
      <c r="FU442">
        <v>1.02</v>
      </c>
      <c r="GR442" s="18" t="s">
        <v>1648</v>
      </c>
      <c r="GS442" s="18">
        <v>4</v>
      </c>
      <c r="GT442" s="18" t="s">
        <v>1819</v>
      </c>
      <c r="GU442" s="18" t="s">
        <v>1800</v>
      </c>
      <c r="GV442" s="18">
        <f>SUMIF(FACT_A1[cve_prod],DIM_BILL[[#This Row],[CODIGO]],FACT_A1[Existencia])</f>
        <v>0</v>
      </c>
      <c r="GW442" s="18">
        <f>SUMIF(FACT_A2[cve_prod],DIM_BILL[[#This Row],[CODIGO]],FACT_A2[Existencia])</f>
        <v>6703</v>
      </c>
      <c r="GX442" s="18"/>
      <c r="GY442" s="16" t="s">
        <v>2222</v>
      </c>
      <c r="GZ442" s="26">
        <f t="shared" ref="GZ442" si="3193">GV442+GW442+GX442+GZ440-GZ441</f>
        <v>5417.8</v>
      </c>
      <c r="HA442" s="26">
        <f t="shared" ref="HA442" si="3194">GZ442+HA440-HA441</f>
        <v>5417.8</v>
      </c>
      <c r="HB442" s="26">
        <f t="shared" ref="HB442" si="3195">HA442+HB440-HB441</f>
        <v>5417.8</v>
      </c>
      <c r="HC442" s="26">
        <f t="shared" ref="HC442" si="3196">HB442+HC440-HC441</f>
        <v>5417.8</v>
      </c>
      <c r="HD442" s="26">
        <f t="shared" ref="HD442" si="3197">HC442+HD440-HD441</f>
        <v>5417.8</v>
      </c>
      <c r="HE442" s="26">
        <f t="shared" ref="HE442" si="3198">HD442+HE440-HE441</f>
        <v>5417.8</v>
      </c>
      <c r="HF442" s="26">
        <f t="shared" ref="HF442" si="3199">HE442+HF440-HF441</f>
        <v>5417.8</v>
      </c>
      <c r="HG442" s="26">
        <f t="shared" ref="HG442" si="3200">HF442+HG440-HG441</f>
        <v>5417.8</v>
      </c>
      <c r="HH442" s="26">
        <f t="shared" ref="HH442" si="3201">HG442+HH440-HH441</f>
        <v>5417.8</v>
      </c>
      <c r="HI442" s="26">
        <f t="shared" ref="HI442" si="3202">HH442+HI440-HI441</f>
        <v>5417.8</v>
      </c>
      <c r="HJ442" s="26">
        <f t="shared" ref="HJ442" si="3203">HI442+HJ440-HJ441</f>
        <v>5417.8</v>
      </c>
      <c r="HK442" s="26">
        <f t="shared" ref="HK442" si="3204">HJ442+HK440-HK441</f>
        <v>5417.8</v>
      </c>
      <c r="HL442" s="26">
        <f t="shared" ref="HL442" si="3205">HK442+HL440-HL441</f>
        <v>5417.8</v>
      </c>
      <c r="HM442" s="26">
        <f t="shared" ref="HM442" si="3206">HL442+HM440-HM441</f>
        <v>5417.8</v>
      </c>
      <c r="HN442" s="26">
        <f t="shared" ref="HN442" si="3207">HM442+HN440-HN441</f>
        <v>5417.8</v>
      </c>
      <c r="HO442" s="26">
        <f t="shared" ref="HO442" si="3208">HN442+HO440-HO441</f>
        <v>5417.8</v>
      </c>
      <c r="HP442" s="26">
        <f t="shared" ref="HP442" si="3209">HO442+HP440-HP441</f>
        <v>5417.8</v>
      </c>
      <c r="HQ442" s="26">
        <f t="shared" ref="HQ442" si="3210">HP442+HQ440-HQ441</f>
        <v>5417.8</v>
      </c>
      <c r="HR442" s="26">
        <f t="shared" ref="HR442" si="3211">HQ442+HR440-HR441</f>
        <v>5417.8</v>
      </c>
      <c r="HS442" s="26">
        <f t="shared" ref="HS442" si="3212">HR442+HS440-HS441</f>
        <v>5417.8</v>
      </c>
      <c r="HT442" s="26">
        <f t="shared" ref="HT442" si="3213">HS442+HT440-HT441</f>
        <v>5417.8</v>
      </c>
      <c r="HU442" s="22">
        <f t="shared" ref="HU442" si="3214">COUNTIF(GZ442:HT442,"&lt;0")</f>
        <v>0</v>
      </c>
      <c r="HV442" s="25"/>
      <c r="HW442" t="str">
        <f>DIM_BILL[[#This Row],[Tipo]]</f>
        <v>MATERIAL DE EMPAQUE</v>
      </c>
    </row>
    <row r="443" spans="1:231" x14ac:dyDescent="0.3">
      <c r="A443" s="17" t="s">
        <v>320</v>
      </c>
      <c r="U443">
        <v>1</v>
      </c>
      <c r="GR443" s="17" t="s">
        <v>321</v>
      </c>
      <c r="GS443" s="17">
        <v>4</v>
      </c>
      <c r="GT443" s="17" t="s">
        <v>1819</v>
      </c>
      <c r="GU443" s="17" t="s">
        <v>1800</v>
      </c>
      <c r="GV443" s="17">
        <f>SUMIF(FACT_A1[cve_prod],DIM_BILL[[#This Row],[CODIGO]],FACT_A1[Existencia])</f>
        <v>0</v>
      </c>
      <c r="GW443" s="18">
        <f>SUMIF(FACT_A2[cve_prod],DIM_BILL[[#This Row],[CODIGO]],FACT_A2[Existencia])</f>
        <v>15392</v>
      </c>
      <c r="GX443" s="17"/>
      <c r="GY443" s="16" t="s">
        <v>2220</v>
      </c>
      <c r="GZ443" s="15">
        <f>SUMIFS(POs[saldo],POs[cve_prod],DIM_BILL[[#This Row],[CODIGO]],POs[status],$GY443,POs[f_ent],GZ$1)</f>
        <v>0</v>
      </c>
      <c r="HA443" s="15">
        <f>SUMIFS(POs[saldo],POs[cve_prod],DIM_BILL[[#This Row],[CODIGO]],POs[status],$GY443,POs[f_ent],HA$1)</f>
        <v>0</v>
      </c>
      <c r="HB443" s="15">
        <f>SUMIFS(POs[saldo],POs[cve_prod],DIM_BILL[[#This Row],[CODIGO]],POs[status],$GY443,POs[f_ent],HB$1)</f>
        <v>0</v>
      </c>
      <c r="HC443" s="15">
        <f>SUMIFS(POs[saldo],POs[cve_prod],DIM_BILL[[#This Row],[CODIGO]],POs[status],$GY443,POs[f_ent],HC$1)</f>
        <v>0</v>
      </c>
      <c r="HD443" s="15">
        <f>SUMIFS(POs[saldo],POs[cve_prod],DIM_BILL[[#This Row],[CODIGO]],POs[status],$GY443,POs[f_ent],HD$1)</f>
        <v>0</v>
      </c>
      <c r="HE443" s="15">
        <f>SUMIFS(POs[saldo],POs[cve_prod],DIM_BILL[[#This Row],[CODIGO]],POs[status],$GY443,POs[f_ent],HE$1)</f>
        <v>0</v>
      </c>
      <c r="HF443" s="15">
        <f>SUMIFS(POs[saldo],POs[cve_prod],DIM_BILL[[#This Row],[CODIGO]],POs[status],$GY443,POs[Semana],WEEKNUM(HF$1))</f>
        <v>0</v>
      </c>
      <c r="HG443" s="15">
        <f>SUMIFS(POs[saldo],POs[cve_prod],DIM_BILL[[#This Row],[CODIGO]],POs[status],$GY443,POs[Semana],WEEKNUM(HG$1))</f>
        <v>0</v>
      </c>
      <c r="HH443" s="15">
        <f>SUMIFS(POs[saldo],POs[cve_prod],DIM_BILL[[#This Row],[CODIGO]],POs[status],$GY443,POs[Semana],WEEKNUM(HH$1))</f>
        <v>0</v>
      </c>
      <c r="HI443" s="15">
        <f>SUMIFS(POs[saldo],POs[cve_prod],DIM_BILL[[#This Row],[CODIGO]],POs[status],$GY443,POs[Semana],WEEKNUM(HI$1))</f>
        <v>0</v>
      </c>
      <c r="HJ443" s="15">
        <f>SUMIFS(POs[saldo],POs[cve_prod],DIM_BILL[[#This Row],[CODIGO]],POs[status],$GY443,POs[Semana],WEEKNUM(HJ$1))</f>
        <v>0</v>
      </c>
      <c r="HK443" s="15">
        <f>SUMIFS(POs[saldo],POs[cve_prod],DIM_BILL[[#This Row],[CODIGO]],POs[status],$GY443,POs[Semana],WEEKNUM(HK$1))</f>
        <v>0</v>
      </c>
      <c r="HL443" s="15">
        <f>SUMIFS(POs[saldo],POs[cve_prod],DIM_BILL[[#This Row],[CODIGO]],POs[status],$GY443,POs[Semana],WEEKNUM(HL$1))</f>
        <v>0</v>
      </c>
      <c r="HM443" s="15">
        <f>SUMIFS(POs[saldo],POs[cve_prod],DIM_BILL[[#This Row],[CODIGO]],POs[status],$GY443,POs[Semana],WEEKNUM(HM$1))</f>
        <v>0</v>
      </c>
      <c r="HN443" s="15">
        <f>SUMIFS(POs[saldo],POs[cve_prod],DIM_BILL[[#This Row],[CODIGO]],POs[status],$GY443,POs[Semana],WEEKNUM(HN$1))</f>
        <v>0</v>
      </c>
      <c r="HO443" s="15">
        <f>SUMIFS(POs[saldo],POs[cve_prod],DIM_BILL[[#This Row],[CODIGO]],POs[status],$GY443,POs[Semana],WEEKNUM(HO$1))</f>
        <v>0</v>
      </c>
      <c r="HP443" s="15">
        <f>SUMIFS(POs[saldo],POs[cve_prod],DIM_BILL[[#This Row],[CODIGO]],POs[status],$GY443,POs[Semana],WEEKNUM(HP$1))</f>
        <v>0</v>
      </c>
      <c r="HQ443" s="15">
        <f>SUMIFS(POs[saldo],POs[cve_prod],DIM_BILL[[#This Row],[CODIGO]],POs[status],$GY443,POs[Semana],WEEKNUM(HQ$1))</f>
        <v>0</v>
      </c>
      <c r="HR443" s="15">
        <f>SUMIFS(POs[saldo],POs[cve_prod],DIM_BILL[[#This Row],[CODIGO]],POs[status],$GY443,POs[Semana],WEEKNUM(HR$1))</f>
        <v>0</v>
      </c>
      <c r="HS443" s="15">
        <f>SUMIFS(POs[saldo],POs[cve_prod],DIM_BILL[[#This Row],[CODIGO]],POs[status],$GY443,POs[Semana],WEEKNUM(HS$1))</f>
        <v>0</v>
      </c>
      <c r="HT443" s="15">
        <f>SUMIFS(POs[saldo],POs[cve_prod],DIM_BILL[[#This Row],[CODIGO]],POs[status],$GY443,POs[Semana],WEEKNUM(HT$1))</f>
        <v>0</v>
      </c>
      <c r="HU443" s="22"/>
      <c r="HV443" s="25"/>
      <c r="HW443" t="str">
        <f>DIM_BILL[[#This Row],[Tipo]]</f>
        <v>MATERIAL DE EMPAQUE</v>
      </c>
    </row>
    <row r="444" spans="1:231" x14ac:dyDescent="0.3">
      <c r="A444" s="17" t="s">
        <v>320</v>
      </c>
      <c r="U444">
        <v>1</v>
      </c>
      <c r="GR444" s="17" t="s">
        <v>321</v>
      </c>
      <c r="GS444" s="17">
        <v>4</v>
      </c>
      <c r="GT444" s="17" t="s">
        <v>1819</v>
      </c>
      <c r="GU444" s="17" t="s">
        <v>1800</v>
      </c>
      <c r="GV444" s="17">
        <f>SUMIF(FACT_A1[cve_prod],DIM_BILL[[#This Row],[CODIGO]],FACT_A1[Existencia])</f>
        <v>0</v>
      </c>
      <c r="GW444" s="18">
        <f>SUMIF(FACT_A2[cve_prod],DIM_BILL[[#This Row],[CODIGO]],FACT_A2[Existencia])</f>
        <v>15392</v>
      </c>
      <c r="GX444" s="17"/>
      <c r="GY444" s="16" t="s">
        <v>2221</v>
      </c>
      <c r="GZ444" s="24">
        <f>SUMPRODUCT($B444:$GQ444,INDEX(PLAN_PRODUCCION!$B$4:$GQ$24,COLUMN()-COLUMN($GZ$1)+1,0))</f>
        <v>5000</v>
      </c>
      <c r="HA444" s="24">
        <f>SUMPRODUCT($B444:$GQ444,INDEX(PLAN_PRODUCCION!$B$4:$GQ$24,COLUMN()-COLUMN($GZ$1)+1,0))</f>
        <v>0</v>
      </c>
      <c r="HB444" s="24">
        <f>SUMPRODUCT($B444:$GQ444,INDEX(PLAN_PRODUCCION!$B$4:$GQ$24,COLUMN()-COLUMN($GZ$1)+1,0))</f>
        <v>0</v>
      </c>
      <c r="HC444" s="24">
        <f>SUMPRODUCT($B444:$GQ444,INDEX(PLAN_PRODUCCION!$B$4:$GQ$24,COLUMN()-COLUMN($GZ$1)+1,0))</f>
        <v>0</v>
      </c>
      <c r="HD444" s="24">
        <f>SUMPRODUCT($B444:$GQ444,INDEX(PLAN_PRODUCCION!$B$4:$GQ$24,COLUMN()-COLUMN($GZ$1)+1,0))</f>
        <v>0</v>
      </c>
      <c r="HE444" s="24">
        <f>SUMPRODUCT($B444:$GQ444,INDEX(PLAN_PRODUCCION!$B$4:$GQ$24,COLUMN()-COLUMN($GZ$1)+1,0))</f>
        <v>0</v>
      </c>
      <c r="HF444" s="24">
        <f>SUMPRODUCT($B444:$GQ444,INDEX(PLAN_PRODUCCION!$B$4:$GQ$24,COLUMN()-COLUMN($GZ$1)+1,0))</f>
        <v>0</v>
      </c>
      <c r="HG444" s="24">
        <f>SUMPRODUCT($B444:$GQ444,INDEX(PLAN_PRODUCCION!$B$4:$GQ$24,COLUMN()-COLUMN($GZ$1)+1,0))</f>
        <v>0</v>
      </c>
      <c r="HH444" s="24">
        <f>SUMPRODUCT($B444:$GQ444,INDEX(PLAN_PRODUCCION!$B$4:$GQ$24,COLUMN()-COLUMN($GZ$1)+1,0))</f>
        <v>0</v>
      </c>
      <c r="HI444" s="24">
        <f>SUMPRODUCT($B444:$GQ444,INDEX(PLAN_PRODUCCION!$B$4:$GQ$24,COLUMN()-COLUMN($GZ$1)+1,0))</f>
        <v>0</v>
      </c>
      <c r="HJ444" s="24">
        <f>SUMPRODUCT($B444:$GQ444,INDEX(PLAN_PRODUCCION!$B$4:$GQ$24,COLUMN()-COLUMN($GZ$1)+1,0))</f>
        <v>0</v>
      </c>
      <c r="HK444" s="24">
        <f>SUMPRODUCT($B444:$GQ444,INDEX(PLAN_PRODUCCION!$B$4:$GQ$24,COLUMN()-COLUMN($GZ$1)+1,0))</f>
        <v>0</v>
      </c>
      <c r="HL444" s="24">
        <f>SUMPRODUCT($B444:$GQ444,INDEX(PLAN_PRODUCCION!$B$4:$GQ$24,COLUMN()-COLUMN($GZ$1)+1,0))</f>
        <v>0</v>
      </c>
      <c r="HM444" s="24">
        <f>SUMPRODUCT($B444:$GQ444,INDEX(PLAN_PRODUCCION!$B$4:$GQ$24,COLUMN()-COLUMN($GZ$1)+1,0))</f>
        <v>0</v>
      </c>
      <c r="HN444" s="24">
        <f>SUMPRODUCT($B444:$GQ444,INDEX(PLAN_PRODUCCION!$B$4:$GQ$24,COLUMN()-COLUMN($GZ$1)+1,0))</f>
        <v>0</v>
      </c>
      <c r="HO444" s="24">
        <f>SUMPRODUCT($B444:$GQ444,INDEX(PLAN_PRODUCCION!$B$4:$GQ$24,COLUMN()-COLUMN($GZ$1)+1,0))</f>
        <v>0</v>
      </c>
      <c r="HP444" s="24">
        <f>SUMPRODUCT($B444:$GQ444,INDEX(PLAN_PRODUCCION!$B$4:$GQ$24,COLUMN()-COLUMN($GZ$1)+1,0))</f>
        <v>0</v>
      </c>
      <c r="HQ444" s="24">
        <f>SUMPRODUCT($B444:$GQ444,INDEX(PLAN_PRODUCCION!$B$4:$GQ$24,COLUMN()-COLUMN($GZ$1)+1,0))</f>
        <v>0</v>
      </c>
      <c r="HR444" s="24">
        <f>SUMPRODUCT($B444:$GQ444,INDEX(PLAN_PRODUCCION!$B$4:$GQ$24,COLUMN()-COLUMN($GZ$1)+1,0))</f>
        <v>0</v>
      </c>
      <c r="HS444" s="24">
        <f>SUMPRODUCT($B444:$GQ444,INDEX(PLAN_PRODUCCION!$B$4:$GQ$24,COLUMN()-COLUMN($GZ$1)+1,0))</f>
        <v>0</v>
      </c>
      <c r="HT444" s="24">
        <f>SUMPRODUCT($B444:$GQ444,INDEX(PLAN_PRODUCCION!$B$4:$GQ$24,COLUMN()-COLUMN($GZ$1)+1,0))</f>
        <v>0</v>
      </c>
      <c r="HU444" s="22"/>
      <c r="HV444" s="25"/>
      <c r="HW444" t="str">
        <f>DIM_BILL[[#This Row],[Tipo]]</f>
        <v>MATERIAL DE EMPAQUE</v>
      </c>
    </row>
    <row r="445" spans="1:231" x14ac:dyDescent="0.3">
      <c r="A445" s="18" t="s">
        <v>320</v>
      </c>
      <c r="U445">
        <v>1</v>
      </c>
      <c r="GR445" s="18" t="s">
        <v>321</v>
      </c>
      <c r="GS445" s="18">
        <v>4</v>
      </c>
      <c r="GT445" s="18" t="s">
        <v>1819</v>
      </c>
      <c r="GU445" s="18" t="s">
        <v>1800</v>
      </c>
      <c r="GV445" s="18">
        <f>SUMIF(FACT_A1[cve_prod],DIM_BILL[[#This Row],[CODIGO]],FACT_A1[Existencia])</f>
        <v>0</v>
      </c>
      <c r="GW445" s="18">
        <f>SUMIF(FACT_A2[cve_prod],DIM_BILL[[#This Row],[CODIGO]],FACT_A2[Existencia])</f>
        <v>15392</v>
      </c>
      <c r="GX445" s="18"/>
      <c r="GY445" s="16" t="s">
        <v>2222</v>
      </c>
      <c r="GZ445" s="26">
        <f t="shared" ref="GZ445" si="3215">GV445+GW445+GX445+GZ443-GZ444</f>
        <v>10392</v>
      </c>
      <c r="HA445" s="26">
        <f t="shared" ref="HA445" si="3216">GZ445+HA443-HA444</f>
        <v>10392</v>
      </c>
      <c r="HB445" s="26">
        <f t="shared" ref="HB445" si="3217">HA445+HB443-HB444</f>
        <v>10392</v>
      </c>
      <c r="HC445" s="26">
        <f t="shared" ref="HC445" si="3218">HB445+HC443-HC444</f>
        <v>10392</v>
      </c>
      <c r="HD445" s="26">
        <f t="shared" ref="HD445" si="3219">HC445+HD443-HD444</f>
        <v>10392</v>
      </c>
      <c r="HE445" s="26">
        <f t="shared" ref="HE445" si="3220">HD445+HE443-HE444</f>
        <v>10392</v>
      </c>
      <c r="HF445" s="26">
        <f t="shared" ref="HF445" si="3221">HE445+HF443-HF444</f>
        <v>10392</v>
      </c>
      <c r="HG445" s="26">
        <f t="shared" ref="HG445" si="3222">HF445+HG443-HG444</f>
        <v>10392</v>
      </c>
      <c r="HH445" s="26">
        <f t="shared" ref="HH445" si="3223">HG445+HH443-HH444</f>
        <v>10392</v>
      </c>
      <c r="HI445" s="26">
        <f t="shared" ref="HI445" si="3224">HH445+HI443-HI444</f>
        <v>10392</v>
      </c>
      <c r="HJ445" s="26">
        <f t="shared" ref="HJ445" si="3225">HI445+HJ443-HJ444</f>
        <v>10392</v>
      </c>
      <c r="HK445" s="26">
        <f t="shared" ref="HK445" si="3226">HJ445+HK443-HK444</f>
        <v>10392</v>
      </c>
      <c r="HL445" s="26">
        <f t="shared" ref="HL445" si="3227">HK445+HL443-HL444</f>
        <v>10392</v>
      </c>
      <c r="HM445" s="26">
        <f t="shared" ref="HM445" si="3228">HL445+HM443-HM444</f>
        <v>10392</v>
      </c>
      <c r="HN445" s="26">
        <f t="shared" ref="HN445" si="3229">HM445+HN443-HN444</f>
        <v>10392</v>
      </c>
      <c r="HO445" s="26">
        <f t="shared" ref="HO445" si="3230">HN445+HO443-HO444</f>
        <v>10392</v>
      </c>
      <c r="HP445" s="26">
        <f t="shared" ref="HP445" si="3231">HO445+HP443-HP444</f>
        <v>10392</v>
      </c>
      <c r="HQ445" s="26">
        <f t="shared" ref="HQ445" si="3232">HP445+HQ443-HQ444</f>
        <v>10392</v>
      </c>
      <c r="HR445" s="26">
        <f t="shared" ref="HR445" si="3233">HQ445+HR443-HR444</f>
        <v>10392</v>
      </c>
      <c r="HS445" s="26">
        <f t="shared" ref="HS445" si="3234">HR445+HS443-HS444</f>
        <v>10392</v>
      </c>
      <c r="HT445" s="26">
        <f t="shared" ref="HT445" si="3235">HS445+HT443-HT444</f>
        <v>10392</v>
      </c>
      <c r="HU445" s="22">
        <f t="shared" ref="HU445" si="3236">COUNTIF(GZ445:HT445,"&lt;0")</f>
        <v>0</v>
      </c>
      <c r="HV445" s="25"/>
      <c r="HW445" t="str">
        <f>DIM_BILL[[#This Row],[Tipo]]</f>
        <v>MATERIAL DE EMPAQUE</v>
      </c>
    </row>
    <row r="446" spans="1:231" x14ac:dyDescent="0.3">
      <c r="A446" s="17" t="s">
        <v>704</v>
      </c>
      <c r="BK446">
        <v>1.02</v>
      </c>
      <c r="GR446" s="17" t="s">
        <v>705</v>
      </c>
      <c r="GS446" s="17">
        <v>2</v>
      </c>
      <c r="GT446" s="17" t="s">
        <v>1801</v>
      </c>
      <c r="GU446" s="17" t="s">
        <v>1800</v>
      </c>
      <c r="GV446" s="17">
        <f>SUMIF(FACT_A1[cve_prod],DIM_BILL[[#This Row],[CODIGO]],FACT_A1[Existencia])</f>
        <v>0</v>
      </c>
      <c r="GW446" s="18">
        <f>SUMIF(FACT_A2[cve_prod],DIM_BILL[[#This Row],[CODIGO]],FACT_A2[Existencia])</f>
        <v>8000</v>
      </c>
      <c r="GX446" s="17"/>
      <c r="GY446" s="16" t="s">
        <v>2220</v>
      </c>
      <c r="GZ446" s="15">
        <f>SUMIFS(POs[saldo],POs[cve_prod],DIM_BILL[[#This Row],[CODIGO]],POs[status],$GY446,POs[f_ent],GZ$1)</f>
        <v>0</v>
      </c>
      <c r="HA446" s="15">
        <f>SUMIFS(POs[saldo],POs[cve_prod],DIM_BILL[[#This Row],[CODIGO]],POs[status],$GY446,POs[f_ent],HA$1)</f>
        <v>0</v>
      </c>
      <c r="HB446" s="15">
        <f>SUMIFS(POs[saldo],POs[cve_prod],DIM_BILL[[#This Row],[CODIGO]],POs[status],$GY446,POs[f_ent],HB$1)</f>
        <v>0</v>
      </c>
      <c r="HC446" s="15">
        <f>SUMIFS(POs[saldo],POs[cve_prod],DIM_BILL[[#This Row],[CODIGO]],POs[status],$GY446,POs[f_ent],HC$1)</f>
        <v>0</v>
      </c>
      <c r="HD446" s="15">
        <f>SUMIFS(POs[saldo],POs[cve_prod],DIM_BILL[[#This Row],[CODIGO]],POs[status],$GY446,POs[f_ent],HD$1)</f>
        <v>0</v>
      </c>
      <c r="HE446" s="15">
        <f>SUMIFS(POs[saldo],POs[cve_prod],DIM_BILL[[#This Row],[CODIGO]],POs[status],$GY446,POs[f_ent],HE$1)</f>
        <v>0</v>
      </c>
      <c r="HF446" s="15">
        <f>SUMIFS(POs[saldo],POs[cve_prod],DIM_BILL[[#This Row],[CODIGO]],POs[status],$GY446,POs[Semana],WEEKNUM(HF$1))</f>
        <v>0</v>
      </c>
      <c r="HG446" s="15">
        <f>SUMIFS(POs[saldo],POs[cve_prod],DIM_BILL[[#This Row],[CODIGO]],POs[status],$GY446,POs[Semana],WEEKNUM(HG$1))</f>
        <v>0</v>
      </c>
      <c r="HH446" s="15">
        <f>SUMIFS(POs[saldo],POs[cve_prod],DIM_BILL[[#This Row],[CODIGO]],POs[status],$GY446,POs[Semana],WEEKNUM(HH$1))</f>
        <v>0</v>
      </c>
      <c r="HI446" s="15">
        <f>SUMIFS(POs[saldo],POs[cve_prod],DIM_BILL[[#This Row],[CODIGO]],POs[status],$GY446,POs[Semana],WEEKNUM(HI$1))</f>
        <v>0</v>
      </c>
      <c r="HJ446" s="15">
        <f>SUMIFS(POs[saldo],POs[cve_prod],DIM_BILL[[#This Row],[CODIGO]],POs[status],$GY446,POs[Semana],WEEKNUM(HJ$1))</f>
        <v>0</v>
      </c>
      <c r="HK446" s="15">
        <f>SUMIFS(POs[saldo],POs[cve_prod],DIM_BILL[[#This Row],[CODIGO]],POs[status],$GY446,POs[Semana],WEEKNUM(HK$1))</f>
        <v>0</v>
      </c>
      <c r="HL446" s="15">
        <f>SUMIFS(POs[saldo],POs[cve_prod],DIM_BILL[[#This Row],[CODIGO]],POs[status],$GY446,POs[Semana],WEEKNUM(HL$1))</f>
        <v>0</v>
      </c>
      <c r="HM446" s="15">
        <f>SUMIFS(POs[saldo],POs[cve_prod],DIM_BILL[[#This Row],[CODIGO]],POs[status],$GY446,POs[Semana],WEEKNUM(HM$1))</f>
        <v>0</v>
      </c>
      <c r="HN446" s="15">
        <f>SUMIFS(POs[saldo],POs[cve_prod],DIM_BILL[[#This Row],[CODIGO]],POs[status],$GY446,POs[Semana],WEEKNUM(HN$1))</f>
        <v>0</v>
      </c>
      <c r="HO446" s="15">
        <f>SUMIFS(POs[saldo],POs[cve_prod],DIM_BILL[[#This Row],[CODIGO]],POs[status],$GY446,POs[Semana],WEEKNUM(HO$1))</f>
        <v>0</v>
      </c>
      <c r="HP446" s="15">
        <f>SUMIFS(POs[saldo],POs[cve_prod],DIM_BILL[[#This Row],[CODIGO]],POs[status],$GY446,POs[Semana],WEEKNUM(HP$1))</f>
        <v>0</v>
      </c>
      <c r="HQ446" s="15">
        <f>SUMIFS(POs[saldo],POs[cve_prod],DIM_BILL[[#This Row],[CODIGO]],POs[status],$GY446,POs[Semana],WEEKNUM(HQ$1))</f>
        <v>0</v>
      </c>
      <c r="HR446" s="15">
        <f>SUMIFS(POs[saldo],POs[cve_prod],DIM_BILL[[#This Row],[CODIGO]],POs[status],$GY446,POs[Semana],WEEKNUM(HR$1))</f>
        <v>0</v>
      </c>
      <c r="HS446" s="15">
        <f>SUMIFS(POs[saldo],POs[cve_prod],DIM_BILL[[#This Row],[CODIGO]],POs[status],$GY446,POs[Semana],WEEKNUM(HS$1))</f>
        <v>0</v>
      </c>
      <c r="HT446" s="15">
        <f>SUMIFS(POs[saldo],POs[cve_prod],DIM_BILL[[#This Row],[CODIGO]],POs[status],$GY446,POs[Semana],WEEKNUM(HT$1))</f>
        <v>0</v>
      </c>
      <c r="HU446" s="22"/>
      <c r="HV446" s="25"/>
      <c r="HW446" t="str">
        <f>DIM_BILL[[#This Row],[Tipo]]</f>
        <v>MATERIAL DE EMPAQUE</v>
      </c>
    </row>
    <row r="447" spans="1:231" x14ac:dyDescent="0.3">
      <c r="A447" s="17" t="s">
        <v>704</v>
      </c>
      <c r="BK447">
        <v>1.02</v>
      </c>
      <c r="GR447" s="17" t="s">
        <v>705</v>
      </c>
      <c r="GS447" s="17">
        <v>2</v>
      </c>
      <c r="GT447" s="17" t="s">
        <v>1801</v>
      </c>
      <c r="GU447" s="17" t="s">
        <v>1800</v>
      </c>
      <c r="GV447" s="17">
        <f>SUMIF(FACT_A1[cve_prod],DIM_BILL[[#This Row],[CODIGO]],FACT_A1[Existencia])</f>
        <v>0</v>
      </c>
      <c r="GW447" s="18">
        <f>SUMIF(FACT_A2[cve_prod],DIM_BILL[[#This Row],[CODIGO]],FACT_A2[Existencia])</f>
        <v>8000</v>
      </c>
      <c r="GX447" s="17"/>
      <c r="GY447" s="16" t="s">
        <v>2221</v>
      </c>
      <c r="GZ447" s="24">
        <f>SUMPRODUCT($B447:$GQ447,INDEX(PLAN_PRODUCCION!$B$4:$GQ$24,COLUMN()-COLUMN($GZ$1)+1,0))</f>
        <v>16320</v>
      </c>
      <c r="HA447" s="24">
        <f>SUMPRODUCT($B447:$GQ447,INDEX(PLAN_PRODUCCION!$B$4:$GQ$24,COLUMN()-COLUMN($GZ$1)+1,0))</f>
        <v>0</v>
      </c>
      <c r="HB447" s="24">
        <f>SUMPRODUCT($B447:$GQ447,INDEX(PLAN_PRODUCCION!$B$4:$GQ$24,COLUMN()-COLUMN($GZ$1)+1,0))</f>
        <v>0</v>
      </c>
      <c r="HC447" s="24">
        <f>SUMPRODUCT($B447:$GQ447,INDEX(PLAN_PRODUCCION!$B$4:$GQ$24,COLUMN()-COLUMN($GZ$1)+1,0))</f>
        <v>0</v>
      </c>
      <c r="HD447" s="24">
        <f>SUMPRODUCT($B447:$GQ447,INDEX(PLAN_PRODUCCION!$B$4:$GQ$24,COLUMN()-COLUMN($GZ$1)+1,0))</f>
        <v>0</v>
      </c>
      <c r="HE447" s="24">
        <f>SUMPRODUCT($B447:$GQ447,INDEX(PLAN_PRODUCCION!$B$4:$GQ$24,COLUMN()-COLUMN($GZ$1)+1,0))</f>
        <v>0</v>
      </c>
      <c r="HF447" s="24">
        <f>SUMPRODUCT($B447:$GQ447,INDEX(PLAN_PRODUCCION!$B$4:$GQ$24,COLUMN()-COLUMN($GZ$1)+1,0))</f>
        <v>0</v>
      </c>
      <c r="HG447" s="24">
        <f>SUMPRODUCT($B447:$GQ447,INDEX(PLAN_PRODUCCION!$B$4:$GQ$24,COLUMN()-COLUMN($GZ$1)+1,0))</f>
        <v>0</v>
      </c>
      <c r="HH447" s="24">
        <f>SUMPRODUCT($B447:$GQ447,INDEX(PLAN_PRODUCCION!$B$4:$GQ$24,COLUMN()-COLUMN($GZ$1)+1,0))</f>
        <v>0</v>
      </c>
      <c r="HI447" s="24">
        <f>SUMPRODUCT($B447:$GQ447,INDEX(PLAN_PRODUCCION!$B$4:$GQ$24,COLUMN()-COLUMN($GZ$1)+1,0))</f>
        <v>0</v>
      </c>
      <c r="HJ447" s="24">
        <f>SUMPRODUCT($B447:$GQ447,INDEX(PLAN_PRODUCCION!$B$4:$GQ$24,COLUMN()-COLUMN($GZ$1)+1,0))</f>
        <v>0</v>
      </c>
      <c r="HK447" s="24">
        <f>SUMPRODUCT($B447:$GQ447,INDEX(PLAN_PRODUCCION!$B$4:$GQ$24,COLUMN()-COLUMN($GZ$1)+1,0))</f>
        <v>0</v>
      </c>
      <c r="HL447" s="24">
        <f>SUMPRODUCT($B447:$GQ447,INDEX(PLAN_PRODUCCION!$B$4:$GQ$24,COLUMN()-COLUMN($GZ$1)+1,0))</f>
        <v>0</v>
      </c>
      <c r="HM447" s="24">
        <f>SUMPRODUCT($B447:$GQ447,INDEX(PLAN_PRODUCCION!$B$4:$GQ$24,COLUMN()-COLUMN($GZ$1)+1,0))</f>
        <v>0</v>
      </c>
      <c r="HN447" s="24">
        <f>SUMPRODUCT($B447:$GQ447,INDEX(PLAN_PRODUCCION!$B$4:$GQ$24,COLUMN()-COLUMN($GZ$1)+1,0))</f>
        <v>0</v>
      </c>
      <c r="HO447" s="24">
        <f>SUMPRODUCT($B447:$GQ447,INDEX(PLAN_PRODUCCION!$B$4:$GQ$24,COLUMN()-COLUMN($GZ$1)+1,0))</f>
        <v>0</v>
      </c>
      <c r="HP447" s="24">
        <f>SUMPRODUCT($B447:$GQ447,INDEX(PLAN_PRODUCCION!$B$4:$GQ$24,COLUMN()-COLUMN($GZ$1)+1,0))</f>
        <v>0</v>
      </c>
      <c r="HQ447" s="24">
        <f>SUMPRODUCT($B447:$GQ447,INDEX(PLAN_PRODUCCION!$B$4:$GQ$24,COLUMN()-COLUMN($GZ$1)+1,0))</f>
        <v>0</v>
      </c>
      <c r="HR447" s="24">
        <f>SUMPRODUCT($B447:$GQ447,INDEX(PLAN_PRODUCCION!$B$4:$GQ$24,COLUMN()-COLUMN($GZ$1)+1,0))</f>
        <v>0</v>
      </c>
      <c r="HS447" s="24">
        <f>SUMPRODUCT($B447:$GQ447,INDEX(PLAN_PRODUCCION!$B$4:$GQ$24,COLUMN()-COLUMN($GZ$1)+1,0))</f>
        <v>0</v>
      </c>
      <c r="HT447" s="24">
        <f>SUMPRODUCT($B447:$GQ447,INDEX(PLAN_PRODUCCION!$B$4:$GQ$24,COLUMN()-COLUMN($GZ$1)+1,0))</f>
        <v>0</v>
      </c>
      <c r="HU447" s="22"/>
      <c r="HV447" s="25"/>
      <c r="HW447" t="str">
        <f>DIM_BILL[[#This Row],[Tipo]]</f>
        <v>MATERIAL DE EMPAQUE</v>
      </c>
    </row>
    <row r="448" spans="1:231" x14ac:dyDescent="0.3">
      <c r="A448" s="18" t="s">
        <v>704</v>
      </c>
      <c r="BK448">
        <v>1.02</v>
      </c>
      <c r="GR448" s="18" t="s">
        <v>705</v>
      </c>
      <c r="GS448" s="18">
        <v>2</v>
      </c>
      <c r="GT448" s="18" t="s">
        <v>1801</v>
      </c>
      <c r="GU448" s="18" t="s">
        <v>1800</v>
      </c>
      <c r="GV448" s="18">
        <f>SUMIF(FACT_A1[cve_prod],DIM_BILL[[#This Row],[CODIGO]],FACT_A1[Existencia])</f>
        <v>0</v>
      </c>
      <c r="GW448" s="18">
        <f>SUMIF(FACT_A2[cve_prod],DIM_BILL[[#This Row],[CODIGO]],FACT_A2[Existencia])</f>
        <v>8000</v>
      </c>
      <c r="GX448" s="18"/>
      <c r="GY448" s="16" t="s">
        <v>2222</v>
      </c>
      <c r="GZ448" s="26">
        <f t="shared" ref="GZ448" si="3237">GV448+GW448+GX448+GZ446-GZ447</f>
        <v>-8320</v>
      </c>
      <c r="HA448" s="26">
        <f t="shared" ref="HA448" si="3238">GZ448+HA446-HA447</f>
        <v>-8320</v>
      </c>
      <c r="HB448" s="26">
        <f t="shared" ref="HB448" si="3239">HA448+HB446-HB447</f>
        <v>-8320</v>
      </c>
      <c r="HC448" s="26">
        <f t="shared" ref="HC448" si="3240">HB448+HC446-HC447</f>
        <v>-8320</v>
      </c>
      <c r="HD448" s="26">
        <f t="shared" ref="HD448" si="3241">HC448+HD446-HD447</f>
        <v>-8320</v>
      </c>
      <c r="HE448" s="26">
        <f t="shared" ref="HE448" si="3242">HD448+HE446-HE447</f>
        <v>-8320</v>
      </c>
      <c r="HF448" s="26">
        <f t="shared" ref="HF448" si="3243">HE448+HF446-HF447</f>
        <v>-8320</v>
      </c>
      <c r="HG448" s="26">
        <f t="shared" ref="HG448" si="3244">HF448+HG446-HG447</f>
        <v>-8320</v>
      </c>
      <c r="HH448" s="26">
        <f t="shared" ref="HH448" si="3245">HG448+HH446-HH447</f>
        <v>-8320</v>
      </c>
      <c r="HI448" s="26">
        <f t="shared" ref="HI448" si="3246">HH448+HI446-HI447</f>
        <v>-8320</v>
      </c>
      <c r="HJ448" s="26">
        <f t="shared" ref="HJ448" si="3247">HI448+HJ446-HJ447</f>
        <v>-8320</v>
      </c>
      <c r="HK448" s="26">
        <f t="shared" ref="HK448" si="3248">HJ448+HK446-HK447</f>
        <v>-8320</v>
      </c>
      <c r="HL448" s="26">
        <f t="shared" ref="HL448" si="3249">HK448+HL446-HL447</f>
        <v>-8320</v>
      </c>
      <c r="HM448" s="26">
        <f t="shared" ref="HM448" si="3250">HL448+HM446-HM447</f>
        <v>-8320</v>
      </c>
      <c r="HN448" s="26">
        <f t="shared" ref="HN448" si="3251">HM448+HN446-HN447</f>
        <v>-8320</v>
      </c>
      <c r="HO448" s="26">
        <f t="shared" ref="HO448" si="3252">HN448+HO446-HO447</f>
        <v>-8320</v>
      </c>
      <c r="HP448" s="26">
        <f t="shared" ref="HP448" si="3253">HO448+HP446-HP447</f>
        <v>-8320</v>
      </c>
      <c r="HQ448" s="26">
        <f t="shared" ref="HQ448" si="3254">HP448+HQ446-HQ447</f>
        <v>-8320</v>
      </c>
      <c r="HR448" s="26">
        <f t="shared" ref="HR448" si="3255">HQ448+HR446-HR447</f>
        <v>-8320</v>
      </c>
      <c r="HS448" s="26">
        <f t="shared" ref="HS448" si="3256">HR448+HS446-HS447</f>
        <v>-8320</v>
      </c>
      <c r="HT448" s="26">
        <f t="shared" ref="HT448" si="3257">HS448+HT446-HT447</f>
        <v>-8320</v>
      </c>
      <c r="HU448" s="22">
        <f t="shared" ref="HU448" si="3258">COUNTIF(GZ448:HT448,"&lt;0")</f>
        <v>21</v>
      </c>
      <c r="HV448" s="25"/>
      <c r="HW448" t="str">
        <f>DIM_BILL[[#This Row],[Tipo]]</f>
        <v>MATERIAL DE EMPAQUE</v>
      </c>
    </row>
    <row r="449" spans="1:231" x14ac:dyDescent="0.3">
      <c r="A449" s="17" t="s">
        <v>1552</v>
      </c>
      <c r="FH449">
        <v>1.02</v>
      </c>
      <c r="GR449" s="17" t="s">
        <v>1553</v>
      </c>
      <c r="GS449" s="17">
        <v>4</v>
      </c>
      <c r="GT449" s="17" t="s">
        <v>1819</v>
      </c>
      <c r="GU449" s="17" t="s">
        <v>1800</v>
      </c>
      <c r="GV449" s="17">
        <f>SUMIF(FACT_A1[cve_prod],DIM_BILL[[#This Row],[CODIGO]],FACT_A1[Existencia])</f>
        <v>0</v>
      </c>
      <c r="GW449" s="18">
        <f>SUMIF(FACT_A2[cve_prod],DIM_BILL[[#This Row],[CODIGO]],FACT_A2[Existencia])</f>
        <v>4002</v>
      </c>
      <c r="GX449" s="17"/>
      <c r="GY449" s="16" t="s">
        <v>2220</v>
      </c>
      <c r="GZ449" s="15">
        <f>SUMIFS(POs[saldo],POs[cve_prod],DIM_BILL[[#This Row],[CODIGO]],POs[status],$GY449,POs[f_ent],GZ$1)</f>
        <v>0</v>
      </c>
      <c r="HA449" s="15">
        <f>SUMIFS(POs[saldo],POs[cve_prod],DIM_BILL[[#This Row],[CODIGO]],POs[status],$GY449,POs[f_ent],HA$1)</f>
        <v>0</v>
      </c>
      <c r="HB449" s="15">
        <f>SUMIFS(POs[saldo],POs[cve_prod],DIM_BILL[[#This Row],[CODIGO]],POs[status],$GY449,POs[f_ent],HB$1)</f>
        <v>0</v>
      </c>
      <c r="HC449" s="15">
        <f>SUMIFS(POs[saldo],POs[cve_prod],DIM_BILL[[#This Row],[CODIGO]],POs[status],$GY449,POs[f_ent],HC$1)</f>
        <v>0</v>
      </c>
      <c r="HD449" s="15">
        <f>SUMIFS(POs[saldo],POs[cve_prod],DIM_BILL[[#This Row],[CODIGO]],POs[status],$GY449,POs[f_ent],HD$1)</f>
        <v>0</v>
      </c>
      <c r="HE449" s="15">
        <f>SUMIFS(POs[saldo],POs[cve_prod],DIM_BILL[[#This Row],[CODIGO]],POs[status],$GY449,POs[f_ent],HE$1)</f>
        <v>0</v>
      </c>
      <c r="HF449" s="15">
        <f>SUMIFS(POs[saldo],POs[cve_prod],DIM_BILL[[#This Row],[CODIGO]],POs[status],$GY449,POs[Semana],WEEKNUM(HF$1))</f>
        <v>0</v>
      </c>
      <c r="HG449" s="15">
        <f>SUMIFS(POs[saldo],POs[cve_prod],DIM_BILL[[#This Row],[CODIGO]],POs[status],$GY449,POs[Semana],WEEKNUM(HG$1))</f>
        <v>0</v>
      </c>
      <c r="HH449" s="15">
        <f>SUMIFS(POs[saldo],POs[cve_prod],DIM_BILL[[#This Row],[CODIGO]],POs[status],$GY449,POs[Semana],WEEKNUM(HH$1))</f>
        <v>0</v>
      </c>
      <c r="HI449" s="15">
        <f>SUMIFS(POs[saldo],POs[cve_prod],DIM_BILL[[#This Row],[CODIGO]],POs[status],$GY449,POs[Semana],WEEKNUM(HI$1))</f>
        <v>0</v>
      </c>
      <c r="HJ449" s="15">
        <f>SUMIFS(POs[saldo],POs[cve_prod],DIM_BILL[[#This Row],[CODIGO]],POs[status],$GY449,POs[Semana],WEEKNUM(HJ$1))</f>
        <v>0</v>
      </c>
      <c r="HK449" s="15">
        <f>SUMIFS(POs[saldo],POs[cve_prod],DIM_BILL[[#This Row],[CODIGO]],POs[status],$GY449,POs[Semana],WEEKNUM(HK$1))</f>
        <v>0</v>
      </c>
      <c r="HL449" s="15">
        <f>SUMIFS(POs[saldo],POs[cve_prod],DIM_BILL[[#This Row],[CODIGO]],POs[status],$GY449,POs[Semana],WEEKNUM(HL$1))</f>
        <v>0</v>
      </c>
      <c r="HM449" s="15">
        <f>SUMIFS(POs[saldo],POs[cve_prod],DIM_BILL[[#This Row],[CODIGO]],POs[status],$GY449,POs[Semana],WEEKNUM(HM$1))</f>
        <v>0</v>
      </c>
      <c r="HN449" s="15">
        <f>SUMIFS(POs[saldo],POs[cve_prod],DIM_BILL[[#This Row],[CODIGO]],POs[status],$GY449,POs[Semana],WEEKNUM(HN$1))</f>
        <v>0</v>
      </c>
      <c r="HO449" s="15">
        <f>SUMIFS(POs[saldo],POs[cve_prod],DIM_BILL[[#This Row],[CODIGO]],POs[status],$GY449,POs[Semana],WEEKNUM(HO$1))</f>
        <v>0</v>
      </c>
      <c r="HP449" s="15">
        <f>SUMIFS(POs[saldo],POs[cve_prod],DIM_BILL[[#This Row],[CODIGO]],POs[status],$GY449,POs[Semana],WEEKNUM(HP$1))</f>
        <v>0</v>
      </c>
      <c r="HQ449" s="15">
        <f>SUMIFS(POs[saldo],POs[cve_prod],DIM_BILL[[#This Row],[CODIGO]],POs[status],$GY449,POs[Semana],WEEKNUM(HQ$1))</f>
        <v>0</v>
      </c>
      <c r="HR449" s="15">
        <f>SUMIFS(POs[saldo],POs[cve_prod],DIM_BILL[[#This Row],[CODIGO]],POs[status],$GY449,POs[Semana],WEEKNUM(HR$1))</f>
        <v>0</v>
      </c>
      <c r="HS449" s="15">
        <f>SUMIFS(POs[saldo],POs[cve_prod],DIM_BILL[[#This Row],[CODIGO]],POs[status],$GY449,POs[Semana],WEEKNUM(HS$1))</f>
        <v>0</v>
      </c>
      <c r="HT449" s="15">
        <f>SUMIFS(POs[saldo],POs[cve_prod],DIM_BILL[[#This Row],[CODIGO]],POs[status],$GY449,POs[Semana],WEEKNUM(HT$1))</f>
        <v>0</v>
      </c>
      <c r="HU449" s="22"/>
      <c r="HV449" s="25"/>
      <c r="HW449" t="str">
        <f>DIM_BILL[[#This Row],[Tipo]]</f>
        <v>MATERIAL DE EMPAQUE</v>
      </c>
    </row>
    <row r="450" spans="1:231" x14ac:dyDescent="0.3">
      <c r="A450" s="17" t="s">
        <v>1552</v>
      </c>
      <c r="FH450">
        <v>1.02</v>
      </c>
      <c r="GR450" s="17" t="s">
        <v>1553</v>
      </c>
      <c r="GS450" s="17">
        <v>4</v>
      </c>
      <c r="GT450" s="17" t="s">
        <v>1819</v>
      </c>
      <c r="GU450" s="17" t="s">
        <v>1800</v>
      </c>
      <c r="GV450" s="17">
        <f>SUMIF(FACT_A1[cve_prod],DIM_BILL[[#This Row],[CODIGO]],FACT_A1[Existencia])</f>
        <v>0</v>
      </c>
      <c r="GW450" s="18">
        <f>SUMIF(FACT_A2[cve_prod],DIM_BILL[[#This Row],[CODIGO]],FACT_A2[Existencia])</f>
        <v>4002</v>
      </c>
      <c r="GX450" s="17"/>
      <c r="GY450" s="16" t="s">
        <v>2221</v>
      </c>
      <c r="GZ450" s="24">
        <f>SUMPRODUCT($B450:$GQ450,INDEX(PLAN_PRODUCCION!$B$4:$GQ$24,COLUMN()-COLUMN($GZ$1)+1,0))</f>
        <v>0</v>
      </c>
      <c r="HA450" s="24">
        <f>SUMPRODUCT($B450:$GQ450,INDEX(PLAN_PRODUCCION!$B$4:$GQ$24,COLUMN()-COLUMN($GZ$1)+1,0))</f>
        <v>0</v>
      </c>
      <c r="HB450" s="24">
        <f>SUMPRODUCT($B450:$GQ450,INDEX(PLAN_PRODUCCION!$B$4:$GQ$24,COLUMN()-COLUMN($GZ$1)+1,0))</f>
        <v>0</v>
      </c>
      <c r="HC450" s="24">
        <f>SUMPRODUCT($B450:$GQ450,INDEX(PLAN_PRODUCCION!$B$4:$GQ$24,COLUMN()-COLUMN($GZ$1)+1,0))</f>
        <v>0</v>
      </c>
      <c r="HD450" s="24">
        <f>SUMPRODUCT($B450:$GQ450,INDEX(PLAN_PRODUCCION!$B$4:$GQ$24,COLUMN()-COLUMN($GZ$1)+1,0))</f>
        <v>0</v>
      </c>
      <c r="HE450" s="24">
        <f>SUMPRODUCT($B450:$GQ450,INDEX(PLAN_PRODUCCION!$B$4:$GQ$24,COLUMN()-COLUMN($GZ$1)+1,0))</f>
        <v>0</v>
      </c>
      <c r="HF450" s="24">
        <f>SUMPRODUCT($B450:$GQ450,INDEX(PLAN_PRODUCCION!$B$4:$GQ$24,COLUMN()-COLUMN($GZ$1)+1,0))</f>
        <v>0</v>
      </c>
      <c r="HG450" s="24">
        <f>SUMPRODUCT($B450:$GQ450,INDEX(PLAN_PRODUCCION!$B$4:$GQ$24,COLUMN()-COLUMN($GZ$1)+1,0))</f>
        <v>0</v>
      </c>
      <c r="HH450" s="24">
        <f>SUMPRODUCT($B450:$GQ450,INDEX(PLAN_PRODUCCION!$B$4:$GQ$24,COLUMN()-COLUMN($GZ$1)+1,0))</f>
        <v>0</v>
      </c>
      <c r="HI450" s="24">
        <f>SUMPRODUCT($B450:$GQ450,INDEX(PLAN_PRODUCCION!$B$4:$GQ$24,COLUMN()-COLUMN($GZ$1)+1,0))</f>
        <v>0</v>
      </c>
      <c r="HJ450" s="24">
        <f>SUMPRODUCT($B450:$GQ450,INDEX(PLAN_PRODUCCION!$B$4:$GQ$24,COLUMN()-COLUMN($GZ$1)+1,0))</f>
        <v>0</v>
      </c>
      <c r="HK450" s="24">
        <f>SUMPRODUCT($B450:$GQ450,INDEX(PLAN_PRODUCCION!$B$4:$GQ$24,COLUMN()-COLUMN($GZ$1)+1,0))</f>
        <v>0</v>
      </c>
      <c r="HL450" s="24">
        <f>SUMPRODUCT($B450:$GQ450,INDEX(PLAN_PRODUCCION!$B$4:$GQ$24,COLUMN()-COLUMN($GZ$1)+1,0))</f>
        <v>0</v>
      </c>
      <c r="HM450" s="24">
        <f>SUMPRODUCT($B450:$GQ450,INDEX(PLAN_PRODUCCION!$B$4:$GQ$24,COLUMN()-COLUMN($GZ$1)+1,0))</f>
        <v>0</v>
      </c>
      <c r="HN450" s="24">
        <f>SUMPRODUCT($B450:$GQ450,INDEX(PLAN_PRODUCCION!$B$4:$GQ$24,COLUMN()-COLUMN($GZ$1)+1,0))</f>
        <v>0</v>
      </c>
      <c r="HO450" s="24">
        <f>SUMPRODUCT($B450:$GQ450,INDEX(PLAN_PRODUCCION!$B$4:$GQ$24,COLUMN()-COLUMN($GZ$1)+1,0))</f>
        <v>0</v>
      </c>
      <c r="HP450" s="24">
        <f>SUMPRODUCT($B450:$GQ450,INDEX(PLAN_PRODUCCION!$B$4:$GQ$24,COLUMN()-COLUMN($GZ$1)+1,0))</f>
        <v>0</v>
      </c>
      <c r="HQ450" s="24">
        <f>SUMPRODUCT($B450:$GQ450,INDEX(PLAN_PRODUCCION!$B$4:$GQ$24,COLUMN()-COLUMN($GZ$1)+1,0))</f>
        <v>0</v>
      </c>
      <c r="HR450" s="24">
        <f>SUMPRODUCT($B450:$GQ450,INDEX(PLAN_PRODUCCION!$B$4:$GQ$24,COLUMN()-COLUMN($GZ$1)+1,0))</f>
        <v>0</v>
      </c>
      <c r="HS450" s="24">
        <f>SUMPRODUCT($B450:$GQ450,INDEX(PLAN_PRODUCCION!$B$4:$GQ$24,COLUMN()-COLUMN($GZ$1)+1,0))</f>
        <v>0</v>
      </c>
      <c r="HT450" s="24">
        <f>SUMPRODUCT($B450:$GQ450,INDEX(PLAN_PRODUCCION!$B$4:$GQ$24,COLUMN()-COLUMN($GZ$1)+1,0))</f>
        <v>0</v>
      </c>
      <c r="HU450" s="22"/>
      <c r="HV450" s="25"/>
      <c r="HW450" t="str">
        <f>DIM_BILL[[#This Row],[Tipo]]</f>
        <v>MATERIAL DE EMPAQUE</v>
      </c>
    </row>
    <row r="451" spans="1:231" x14ac:dyDescent="0.3">
      <c r="A451" s="18" t="s">
        <v>1552</v>
      </c>
      <c r="FH451">
        <v>1.02</v>
      </c>
      <c r="GR451" s="18" t="s">
        <v>1553</v>
      </c>
      <c r="GS451" s="18">
        <v>4</v>
      </c>
      <c r="GT451" s="18" t="s">
        <v>1819</v>
      </c>
      <c r="GU451" s="18" t="s">
        <v>1800</v>
      </c>
      <c r="GV451" s="18">
        <f>SUMIF(FACT_A1[cve_prod],DIM_BILL[[#This Row],[CODIGO]],FACT_A1[Existencia])</f>
        <v>0</v>
      </c>
      <c r="GW451" s="18">
        <f>SUMIF(FACT_A2[cve_prod],DIM_BILL[[#This Row],[CODIGO]],FACT_A2[Existencia])</f>
        <v>4002</v>
      </c>
      <c r="GX451" s="18"/>
      <c r="GY451" s="16" t="s">
        <v>2222</v>
      </c>
      <c r="GZ451" s="26">
        <f t="shared" ref="GZ451" si="3259">GV451+GW451+GX451+GZ449-GZ450</f>
        <v>4002</v>
      </c>
      <c r="HA451" s="26">
        <f t="shared" ref="HA451" si="3260">GZ451+HA449-HA450</f>
        <v>4002</v>
      </c>
      <c r="HB451" s="26">
        <f t="shared" ref="HB451" si="3261">HA451+HB449-HB450</f>
        <v>4002</v>
      </c>
      <c r="HC451" s="26">
        <f t="shared" ref="HC451" si="3262">HB451+HC449-HC450</f>
        <v>4002</v>
      </c>
      <c r="HD451" s="26">
        <f t="shared" ref="HD451" si="3263">HC451+HD449-HD450</f>
        <v>4002</v>
      </c>
      <c r="HE451" s="26">
        <f t="shared" ref="HE451" si="3264">HD451+HE449-HE450</f>
        <v>4002</v>
      </c>
      <c r="HF451" s="26">
        <f t="shared" ref="HF451" si="3265">HE451+HF449-HF450</f>
        <v>4002</v>
      </c>
      <c r="HG451" s="26">
        <f t="shared" ref="HG451" si="3266">HF451+HG449-HG450</f>
        <v>4002</v>
      </c>
      <c r="HH451" s="26">
        <f t="shared" ref="HH451" si="3267">HG451+HH449-HH450</f>
        <v>4002</v>
      </c>
      <c r="HI451" s="26">
        <f t="shared" ref="HI451" si="3268">HH451+HI449-HI450</f>
        <v>4002</v>
      </c>
      <c r="HJ451" s="26">
        <f t="shared" ref="HJ451" si="3269">HI451+HJ449-HJ450</f>
        <v>4002</v>
      </c>
      <c r="HK451" s="26">
        <f t="shared" ref="HK451" si="3270">HJ451+HK449-HK450</f>
        <v>4002</v>
      </c>
      <c r="HL451" s="26">
        <f t="shared" ref="HL451" si="3271">HK451+HL449-HL450</f>
        <v>4002</v>
      </c>
      <c r="HM451" s="26">
        <f t="shared" ref="HM451" si="3272">HL451+HM449-HM450</f>
        <v>4002</v>
      </c>
      <c r="HN451" s="26">
        <f t="shared" ref="HN451" si="3273">HM451+HN449-HN450</f>
        <v>4002</v>
      </c>
      <c r="HO451" s="26">
        <f t="shared" ref="HO451" si="3274">HN451+HO449-HO450</f>
        <v>4002</v>
      </c>
      <c r="HP451" s="26">
        <f t="shared" ref="HP451" si="3275">HO451+HP449-HP450</f>
        <v>4002</v>
      </c>
      <c r="HQ451" s="26">
        <f t="shared" ref="HQ451" si="3276">HP451+HQ449-HQ450</f>
        <v>4002</v>
      </c>
      <c r="HR451" s="26">
        <f t="shared" ref="HR451" si="3277">HQ451+HR449-HR450</f>
        <v>4002</v>
      </c>
      <c r="HS451" s="26">
        <f t="shared" ref="HS451" si="3278">HR451+HS449-HS450</f>
        <v>4002</v>
      </c>
      <c r="HT451" s="26">
        <f t="shared" ref="HT451" si="3279">HS451+HT449-HT450</f>
        <v>4002</v>
      </c>
      <c r="HU451" s="22">
        <f t="shared" ref="HU451" si="3280">COUNTIF(GZ451:HT451,"&lt;0")</f>
        <v>0</v>
      </c>
      <c r="HV451" s="25"/>
      <c r="HW451" t="str">
        <f>DIM_BILL[[#This Row],[Tipo]]</f>
        <v>MATERIAL DE EMPAQUE</v>
      </c>
    </row>
    <row r="452" spans="1:231" x14ac:dyDescent="0.3">
      <c r="A452" s="17" t="s">
        <v>686</v>
      </c>
      <c r="BJ452">
        <v>1</v>
      </c>
      <c r="GR452" s="17" t="s">
        <v>687</v>
      </c>
      <c r="GS452" s="17">
        <v>3</v>
      </c>
      <c r="GT452" s="17" t="s">
        <v>1821</v>
      </c>
      <c r="GU452" s="17" t="s">
        <v>1800</v>
      </c>
      <c r="GV452" s="17">
        <f>SUMIF(FACT_A1[cve_prod],DIM_BILL[[#This Row],[CODIGO]],FACT_A1[Existencia])</f>
        <v>3000</v>
      </c>
      <c r="GW452" s="18">
        <f>SUMIF(FACT_A2[cve_prod],DIM_BILL[[#This Row],[CODIGO]],FACT_A2[Existencia])</f>
        <v>8000</v>
      </c>
      <c r="GX452" s="17"/>
      <c r="GY452" s="16" t="s">
        <v>2220</v>
      </c>
      <c r="GZ452" s="15">
        <f>SUMIFS(POs[saldo],POs[cve_prod],DIM_BILL[[#This Row],[CODIGO]],POs[status],$GY452,POs[f_ent],GZ$1)</f>
        <v>0</v>
      </c>
      <c r="HA452" s="15">
        <f>SUMIFS(POs[saldo],POs[cve_prod],DIM_BILL[[#This Row],[CODIGO]],POs[status],$GY452,POs[f_ent],HA$1)</f>
        <v>0</v>
      </c>
      <c r="HB452" s="15">
        <f>SUMIFS(POs[saldo],POs[cve_prod],DIM_BILL[[#This Row],[CODIGO]],POs[status],$GY452,POs[f_ent],HB$1)</f>
        <v>0</v>
      </c>
      <c r="HC452" s="15">
        <f>SUMIFS(POs[saldo],POs[cve_prod],DIM_BILL[[#This Row],[CODIGO]],POs[status],$GY452,POs[f_ent],HC$1)</f>
        <v>0</v>
      </c>
      <c r="HD452" s="15">
        <f>SUMIFS(POs[saldo],POs[cve_prod],DIM_BILL[[#This Row],[CODIGO]],POs[status],$GY452,POs[f_ent],HD$1)</f>
        <v>0</v>
      </c>
      <c r="HE452" s="15">
        <f>SUMIFS(POs[saldo],POs[cve_prod],DIM_BILL[[#This Row],[CODIGO]],POs[status],$GY452,POs[f_ent],HE$1)</f>
        <v>0</v>
      </c>
      <c r="HF452" s="15">
        <f>SUMIFS(POs[saldo],POs[cve_prod],DIM_BILL[[#This Row],[CODIGO]],POs[status],$GY452,POs[Semana],WEEKNUM(HF$1))</f>
        <v>0</v>
      </c>
      <c r="HG452" s="15">
        <f>SUMIFS(POs[saldo],POs[cve_prod],DIM_BILL[[#This Row],[CODIGO]],POs[status],$GY452,POs[Semana],WEEKNUM(HG$1))</f>
        <v>0</v>
      </c>
      <c r="HH452" s="15">
        <f>SUMIFS(POs[saldo],POs[cve_prod],DIM_BILL[[#This Row],[CODIGO]],POs[status],$GY452,POs[Semana],WEEKNUM(HH$1))</f>
        <v>0</v>
      </c>
      <c r="HI452" s="15">
        <f>SUMIFS(POs[saldo],POs[cve_prod],DIM_BILL[[#This Row],[CODIGO]],POs[status],$GY452,POs[Semana],WEEKNUM(HI$1))</f>
        <v>0</v>
      </c>
      <c r="HJ452" s="15">
        <f>SUMIFS(POs[saldo],POs[cve_prod],DIM_BILL[[#This Row],[CODIGO]],POs[status],$GY452,POs[Semana],WEEKNUM(HJ$1))</f>
        <v>0</v>
      </c>
      <c r="HK452" s="15">
        <f>SUMIFS(POs[saldo],POs[cve_prod],DIM_BILL[[#This Row],[CODIGO]],POs[status],$GY452,POs[Semana],WEEKNUM(HK$1))</f>
        <v>0</v>
      </c>
      <c r="HL452" s="15">
        <f>SUMIFS(POs[saldo],POs[cve_prod],DIM_BILL[[#This Row],[CODIGO]],POs[status],$GY452,POs[Semana],WEEKNUM(HL$1))</f>
        <v>0</v>
      </c>
      <c r="HM452" s="15">
        <f>SUMIFS(POs[saldo],POs[cve_prod],DIM_BILL[[#This Row],[CODIGO]],POs[status],$GY452,POs[Semana],WEEKNUM(HM$1))</f>
        <v>0</v>
      </c>
      <c r="HN452" s="15">
        <f>SUMIFS(POs[saldo],POs[cve_prod],DIM_BILL[[#This Row],[CODIGO]],POs[status],$GY452,POs[Semana],WEEKNUM(HN$1))</f>
        <v>0</v>
      </c>
      <c r="HO452" s="15">
        <f>SUMIFS(POs[saldo],POs[cve_prod],DIM_BILL[[#This Row],[CODIGO]],POs[status],$GY452,POs[Semana],WEEKNUM(HO$1))</f>
        <v>0</v>
      </c>
      <c r="HP452" s="15">
        <f>SUMIFS(POs[saldo],POs[cve_prod],DIM_BILL[[#This Row],[CODIGO]],POs[status],$GY452,POs[Semana],WEEKNUM(HP$1))</f>
        <v>0</v>
      </c>
      <c r="HQ452" s="15">
        <f>SUMIFS(POs[saldo],POs[cve_prod],DIM_BILL[[#This Row],[CODIGO]],POs[status],$GY452,POs[Semana],WEEKNUM(HQ$1))</f>
        <v>0</v>
      </c>
      <c r="HR452" s="15">
        <f>SUMIFS(POs[saldo],POs[cve_prod],DIM_BILL[[#This Row],[CODIGO]],POs[status],$GY452,POs[Semana],WEEKNUM(HR$1))</f>
        <v>0</v>
      </c>
      <c r="HS452" s="15">
        <f>SUMIFS(POs[saldo],POs[cve_prod],DIM_BILL[[#This Row],[CODIGO]],POs[status],$GY452,POs[Semana],WEEKNUM(HS$1))</f>
        <v>0</v>
      </c>
      <c r="HT452" s="15">
        <f>SUMIFS(POs[saldo],POs[cve_prod],DIM_BILL[[#This Row],[CODIGO]],POs[status],$GY452,POs[Semana],WEEKNUM(HT$1))</f>
        <v>0</v>
      </c>
      <c r="HU452" s="22"/>
      <c r="HV452" s="25"/>
      <c r="HW452" t="str">
        <f>DIM_BILL[[#This Row],[Tipo]]</f>
        <v>MATERIAL DE EMPAQUE</v>
      </c>
    </row>
    <row r="453" spans="1:231" x14ac:dyDescent="0.3">
      <c r="A453" s="17" t="s">
        <v>686</v>
      </c>
      <c r="BJ453">
        <v>1</v>
      </c>
      <c r="GR453" s="17" t="s">
        <v>687</v>
      </c>
      <c r="GS453" s="17">
        <v>3</v>
      </c>
      <c r="GT453" s="17" t="s">
        <v>1821</v>
      </c>
      <c r="GU453" s="17" t="s">
        <v>1800</v>
      </c>
      <c r="GV453" s="17">
        <f>SUMIF(FACT_A1[cve_prod],DIM_BILL[[#This Row],[CODIGO]],FACT_A1[Existencia])</f>
        <v>3000</v>
      </c>
      <c r="GW453" s="18">
        <f>SUMIF(FACT_A2[cve_prod],DIM_BILL[[#This Row],[CODIGO]],FACT_A2[Existencia])</f>
        <v>8000</v>
      </c>
      <c r="GX453" s="17"/>
      <c r="GY453" s="16" t="s">
        <v>2221</v>
      </c>
      <c r="GZ453" s="24">
        <f>SUMPRODUCT($B453:$GQ453,INDEX(PLAN_PRODUCCION!$B$4:$GQ$24,COLUMN()-COLUMN($GZ$1)+1,0))</f>
        <v>2000</v>
      </c>
      <c r="HA453" s="24">
        <f>SUMPRODUCT($B453:$GQ453,INDEX(PLAN_PRODUCCION!$B$4:$GQ$24,COLUMN()-COLUMN($GZ$1)+1,0))</f>
        <v>0</v>
      </c>
      <c r="HB453" s="24">
        <f>SUMPRODUCT($B453:$GQ453,INDEX(PLAN_PRODUCCION!$B$4:$GQ$24,COLUMN()-COLUMN($GZ$1)+1,0))</f>
        <v>0</v>
      </c>
      <c r="HC453" s="24">
        <f>SUMPRODUCT($B453:$GQ453,INDEX(PLAN_PRODUCCION!$B$4:$GQ$24,COLUMN()-COLUMN($GZ$1)+1,0))</f>
        <v>0</v>
      </c>
      <c r="HD453" s="24">
        <f>SUMPRODUCT($B453:$GQ453,INDEX(PLAN_PRODUCCION!$B$4:$GQ$24,COLUMN()-COLUMN($GZ$1)+1,0))</f>
        <v>0</v>
      </c>
      <c r="HE453" s="24">
        <f>SUMPRODUCT($B453:$GQ453,INDEX(PLAN_PRODUCCION!$B$4:$GQ$24,COLUMN()-COLUMN($GZ$1)+1,0))</f>
        <v>0</v>
      </c>
      <c r="HF453" s="24">
        <f>SUMPRODUCT($B453:$GQ453,INDEX(PLAN_PRODUCCION!$B$4:$GQ$24,COLUMN()-COLUMN($GZ$1)+1,0))</f>
        <v>0</v>
      </c>
      <c r="HG453" s="24">
        <f>SUMPRODUCT($B453:$GQ453,INDEX(PLAN_PRODUCCION!$B$4:$GQ$24,COLUMN()-COLUMN($GZ$1)+1,0))</f>
        <v>0</v>
      </c>
      <c r="HH453" s="24">
        <f>SUMPRODUCT($B453:$GQ453,INDEX(PLAN_PRODUCCION!$B$4:$GQ$24,COLUMN()-COLUMN($GZ$1)+1,0))</f>
        <v>0</v>
      </c>
      <c r="HI453" s="24">
        <f>SUMPRODUCT($B453:$GQ453,INDEX(PLAN_PRODUCCION!$B$4:$GQ$24,COLUMN()-COLUMN($GZ$1)+1,0))</f>
        <v>0</v>
      </c>
      <c r="HJ453" s="24">
        <f>SUMPRODUCT($B453:$GQ453,INDEX(PLAN_PRODUCCION!$B$4:$GQ$24,COLUMN()-COLUMN($GZ$1)+1,0))</f>
        <v>0</v>
      </c>
      <c r="HK453" s="24">
        <f>SUMPRODUCT($B453:$GQ453,INDEX(PLAN_PRODUCCION!$B$4:$GQ$24,COLUMN()-COLUMN($GZ$1)+1,0))</f>
        <v>0</v>
      </c>
      <c r="HL453" s="24">
        <f>SUMPRODUCT($B453:$GQ453,INDEX(PLAN_PRODUCCION!$B$4:$GQ$24,COLUMN()-COLUMN($GZ$1)+1,0))</f>
        <v>0</v>
      </c>
      <c r="HM453" s="24">
        <f>SUMPRODUCT($B453:$GQ453,INDEX(PLAN_PRODUCCION!$B$4:$GQ$24,COLUMN()-COLUMN($GZ$1)+1,0))</f>
        <v>0</v>
      </c>
      <c r="HN453" s="24">
        <f>SUMPRODUCT($B453:$GQ453,INDEX(PLAN_PRODUCCION!$B$4:$GQ$24,COLUMN()-COLUMN($GZ$1)+1,0))</f>
        <v>0</v>
      </c>
      <c r="HO453" s="24">
        <f>SUMPRODUCT($B453:$GQ453,INDEX(PLAN_PRODUCCION!$B$4:$GQ$24,COLUMN()-COLUMN($GZ$1)+1,0))</f>
        <v>0</v>
      </c>
      <c r="HP453" s="24">
        <f>SUMPRODUCT($B453:$GQ453,INDEX(PLAN_PRODUCCION!$B$4:$GQ$24,COLUMN()-COLUMN($GZ$1)+1,0))</f>
        <v>0</v>
      </c>
      <c r="HQ453" s="24">
        <f>SUMPRODUCT($B453:$GQ453,INDEX(PLAN_PRODUCCION!$B$4:$GQ$24,COLUMN()-COLUMN($GZ$1)+1,0))</f>
        <v>0</v>
      </c>
      <c r="HR453" s="24">
        <f>SUMPRODUCT($B453:$GQ453,INDEX(PLAN_PRODUCCION!$B$4:$GQ$24,COLUMN()-COLUMN($GZ$1)+1,0))</f>
        <v>0</v>
      </c>
      <c r="HS453" s="24">
        <f>SUMPRODUCT($B453:$GQ453,INDEX(PLAN_PRODUCCION!$B$4:$GQ$24,COLUMN()-COLUMN($GZ$1)+1,0))</f>
        <v>0</v>
      </c>
      <c r="HT453" s="24">
        <f>SUMPRODUCT($B453:$GQ453,INDEX(PLAN_PRODUCCION!$B$4:$GQ$24,COLUMN()-COLUMN($GZ$1)+1,0))</f>
        <v>0</v>
      </c>
      <c r="HU453" s="22"/>
      <c r="HV453" s="25"/>
      <c r="HW453" t="str">
        <f>DIM_BILL[[#This Row],[Tipo]]</f>
        <v>MATERIAL DE EMPAQUE</v>
      </c>
    </row>
    <row r="454" spans="1:231" x14ac:dyDescent="0.3">
      <c r="A454" s="18" t="s">
        <v>686</v>
      </c>
      <c r="BJ454">
        <v>1</v>
      </c>
      <c r="GR454" s="18" t="s">
        <v>687</v>
      </c>
      <c r="GS454" s="18">
        <v>3</v>
      </c>
      <c r="GT454" s="18" t="s">
        <v>1821</v>
      </c>
      <c r="GU454" s="18" t="s">
        <v>1800</v>
      </c>
      <c r="GV454" s="18">
        <f>SUMIF(FACT_A1[cve_prod],DIM_BILL[[#This Row],[CODIGO]],FACT_A1[Existencia])</f>
        <v>3000</v>
      </c>
      <c r="GW454" s="18">
        <f>SUMIF(FACT_A2[cve_prod],DIM_BILL[[#This Row],[CODIGO]],FACT_A2[Existencia])</f>
        <v>8000</v>
      </c>
      <c r="GX454" s="18"/>
      <c r="GY454" s="16" t="s">
        <v>2222</v>
      </c>
      <c r="GZ454" s="26">
        <f t="shared" ref="GZ454" si="3281">GV454+GW454+GX454+GZ452-GZ453</f>
        <v>9000</v>
      </c>
      <c r="HA454" s="26">
        <f t="shared" ref="HA454" si="3282">GZ454+HA452-HA453</f>
        <v>9000</v>
      </c>
      <c r="HB454" s="26">
        <f t="shared" ref="HB454" si="3283">HA454+HB452-HB453</f>
        <v>9000</v>
      </c>
      <c r="HC454" s="26">
        <f t="shared" ref="HC454" si="3284">HB454+HC452-HC453</f>
        <v>9000</v>
      </c>
      <c r="HD454" s="26">
        <f t="shared" ref="HD454" si="3285">HC454+HD452-HD453</f>
        <v>9000</v>
      </c>
      <c r="HE454" s="26">
        <f t="shared" ref="HE454" si="3286">HD454+HE452-HE453</f>
        <v>9000</v>
      </c>
      <c r="HF454" s="26">
        <f t="shared" ref="HF454" si="3287">HE454+HF452-HF453</f>
        <v>9000</v>
      </c>
      <c r="HG454" s="26">
        <f t="shared" ref="HG454" si="3288">HF454+HG452-HG453</f>
        <v>9000</v>
      </c>
      <c r="HH454" s="26">
        <f t="shared" ref="HH454" si="3289">HG454+HH452-HH453</f>
        <v>9000</v>
      </c>
      <c r="HI454" s="26">
        <f t="shared" ref="HI454" si="3290">HH454+HI452-HI453</f>
        <v>9000</v>
      </c>
      <c r="HJ454" s="26">
        <f t="shared" ref="HJ454" si="3291">HI454+HJ452-HJ453</f>
        <v>9000</v>
      </c>
      <c r="HK454" s="26">
        <f t="shared" ref="HK454" si="3292">HJ454+HK452-HK453</f>
        <v>9000</v>
      </c>
      <c r="HL454" s="26">
        <f t="shared" ref="HL454" si="3293">HK454+HL452-HL453</f>
        <v>9000</v>
      </c>
      <c r="HM454" s="26">
        <f t="shared" ref="HM454" si="3294">HL454+HM452-HM453</f>
        <v>9000</v>
      </c>
      <c r="HN454" s="26">
        <f t="shared" ref="HN454" si="3295">HM454+HN452-HN453</f>
        <v>9000</v>
      </c>
      <c r="HO454" s="26">
        <f t="shared" ref="HO454" si="3296">HN454+HO452-HO453</f>
        <v>9000</v>
      </c>
      <c r="HP454" s="26">
        <f t="shared" ref="HP454" si="3297">HO454+HP452-HP453</f>
        <v>9000</v>
      </c>
      <c r="HQ454" s="26">
        <f t="shared" ref="HQ454" si="3298">HP454+HQ452-HQ453</f>
        <v>9000</v>
      </c>
      <c r="HR454" s="26">
        <f t="shared" ref="HR454" si="3299">HQ454+HR452-HR453</f>
        <v>9000</v>
      </c>
      <c r="HS454" s="26">
        <f t="shared" ref="HS454" si="3300">HR454+HS452-HS453</f>
        <v>9000</v>
      </c>
      <c r="HT454" s="26">
        <f t="shared" ref="HT454" si="3301">HS454+HT452-HT453</f>
        <v>9000</v>
      </c>
      <c r="HU454" s="22">
        <f t="shared" ref="HU454" si="3302">COUNTIF(GZ454:HT454,"&lt;0")</f>
        <v>0</v>
      </c>
      <c r="HV454" s="25"/>
      <c r="HW454" t="str">
        <f>DIM_BILL[[#This Row],[Tipo]]</f>
        <v>MATERIAL DE EMPAQUE</v>
      </c>
    </row>
    <row r="455" spans="1:231" x14ac:dyDescent="0.3">
      <c r="A455" s="17" t="s">
        <v>1263</v>
      </c>
      <c r="DS455">
        <v>0.92733333333333334</v>
      </c>
      <c r="DT455">
        <v>0.92733333333333334</v>
      </c>
      <c r="DU455">
        <v>0.92733333333333334</v>
      </c>
      <c r="DV455">
        <v>0.92733333333333334</v>
      </c>
      <c r="DW455">
        <v>0.92733333333333334</v>
      </c>
      <c r="DZ455">
        <v>0.92733333333333334</v>
      </c>
      <c r="GR455" s="17" t="s">
        <v>1264</v>
      </c>
      <c r="GS455" s="17">
        <v>2</v>
      </c>
      <c r="GT455" s="17" t="s">
        <v>1822</v>
      </c>
      <c r="GU455" s="17" t="s">
        <v>1800</v>
      </c>
      <c r="GV455" s="17">
        <f>SUMIF(FACT_A1[cve_prod],DIM_BILL[[#This Row],[CODIGO]],FACT_A1[Existencia])</f>
        <v>0</v>
      </c>
      <c r="GW455" s="18">
        <f>SUMIF(FACT_A2[cve_prod],DIM_BILL[[#This Row],[CODIGO]],FACT_A2[Existencia])</f>
        <v>0</v>
      </c>
      <c r="GX455" s="17"/>
      <c r="GY455" s="16" t="s">
        <v>2220</v>
      </c>
      <c r="GZ455" s="15">
        <f>SUMIFS(POs[saldo],POs[cve_prod],DIM_BILL[[#This Row],[CODIGO]],POs[status],$GY455,POs[f_ent],GZ$1)</f>
        <v>0</v>
      </c>
      <c r="HA455" s="15">
        <f>SUMIFS(POs[saldo],POs[cve_prod],DIM_BILL[[#This Row],[CODIGO]],POs[status],$GY455,POs[f_ent],HA$1)</f>
        <v>0</v>
      </c>
      <c r="HB455" s="15">
        <f>SUMIFS(POs[saldo],POs[cve_prod],DIM_BILL[[#This Row],[CODIGO]],POs[status],$GY455,POs[f_ent],HB$1)</f>
        <v>0</v>
      </c>
      <c r="HC455" s="15">
        <f>SUMIFS(POs[saldo],POs[cve_prod],DIM_BILL[[#This Row],[CODIGO]],POs[status],$GY455,POs[f_ent],HC$1)</f>
        <v>0</v>
      </c>
      <c r="HD455" s="15">
        <f>SUMIFS(POs[saldo],POs[cve_prod],DIM_BILL[[#This Row],[CODIGO]],POs[status],$GY455,POs[f_ent],HD$1)</f>
        <v>0</v>
      </c>
      <c r="HE455" s="15">
        <f>SUMIFS(POs[saldo],POs[cve_prod],DIM_BILL[[#This Row],[CODIGO]],POs[status],$GY455,POs[f_ent],HE$1)</f>
        <v>0</v>
      </c>
      <c r="HF455" s="15">
        <f>SUMIFS(POs[saldo],POs[cve_prod],DIM_BILL[[#This Row],[CODIGO]],POs[status],$GY455,POs[Semana],WEEKNUM(HF$1))</f>
        <v>0</v>
      </c>
      <c r="HG455" s="15">
        <f>SUMIFS(POs[saldo],POs[cve_prod],DIM_BILL[[#This Row],[CODIGO]],POs[status],$GY455,POs[Semana],WEEKNUM(HG$1))</f>
        <v>0</v>
      </c>
      <c r="HH455" s="15">
        <f>SUMIFS(POs[saldo],POs[cve_prod],DIM_BILL[[#This Row],[CODIGO]],POs[status],$GY455,POs[Semana],WEEKNUM(HH$1))</f>
        <v>0</v>
      </c>
      <c r="HI455" s="15">
        <f>SUMIFS(POs[saldo],POs[cve_prod],DIM_BILL[[#This Row],[CODIGO]],POs[status],$GY455,POs[Semana],WEEKNUM(HI$1))</f>
        <v>0</v>
      </c>
      <c r="HJ455" s="15">
        <f>SUMIFS(POs[saldo],POs[cve_prod],DIM_BILL[[#This Row],[CODIGO]],POs[status],$GY455,POs[Semana],WEEKNUM(HJ$1))</f>
        <v>0</v>
      </c>
      <c r="HK455" s="15">
        <f>SUMIFS(POs[saldo],POs[cve_prod],DIM_BILL[[#This Row],[CODIGO]],POs[status],$GY455,POs[Semana],WEEKNUM(HK$1))</f>
        <v>0</v>
      </c>
      <c r="HL455" s="15">
        <f>SUMIFS(POs[saldo],POs[cve_prod],DIM_BILL[[#This Row],[CODIGO]],POs[status],$GY455,POs[Semana],WEEKNUM(HL$1))</f>
        <v>0</v>
      </c>
      <c r="HM455" s="15">
        <f>SUMIFS(POs[saldo],POs[cve_prod],DIM_BILL[[#This Row],[CODIGO]],POs[status],$GY455,POs[Semana],WEEKNUM(HM$1))</f>
        <v>0</v>
      </c>
      <c r="HN455" s="15">
        <f>SUMIFS(POs[saldo],POs[cve_prod],DIM_BILL[[#This Row],[CODIGO]],POs[status],$GY455,POs[Semana],WEEKNUM(HN$1))</f>
        <v>0</v>
      </c>
      <c r="HO455" s="15">
        <f>SUMIFS(POs[saldo],POs[cve_prod],DIM_BILL[[#This Row],[CODIGO]],POs[status],$GY455,POs[Semana],WEEKNUM(HO$1))</f>
        <v>0</v>
      </c>
      <c r="HP455" s="15">
        <f>SUMIFS(POs[saldo],POs[cve_prod],DIM_BILL[[#This Row],[CODIGO]],POs[status],$GY455,POs[Semana],WEEKNUM(HP$1))</f>
        <v>0</v>
      </c>
      <c r="HQ455" s="15">
        <f>SUMIFS(POs[saldo],POs[cve_prod],DIM_BILL[[#This Row],[CODIGO]],POs[status],$GY455,POs[Semana],WEEKNUM(HQ$1))</f>
        <v>0</v>
      </c>
      <c r="HR455" s="15">
        <f>SUMIFS(POs[saldo],POs[cve_prod],DIM_BILL[[#This Row],[CODIGO]],POs[status],$GY455,POs[Semana],WEEKNUM(HR$1))</f>
        <v>0</v>
      </c>
      <c r="HS455" s="15">
        <f>SUMIFS(POs[saldo],POs[cve_prod],DIM_BILL[[#This Row],[CODIGO]],POs[status],$GY455,POs[Semana],WEEKNUM(HS$1))</f>
        <v>0</v>
      </c>
      <c r="HT455" s="15">
        <f>SUMIFS(POs[saldo],POs[cve_prod],DIM_BILL[[#This Row],[CODIGO]],POs[status],$GY455,POs[Semana],WEEKNUM(HT$1))</f>
        <v>0</v>
      </c>
      <c r="HU455" s="22"/>
      <c r="HV455" s="25"/>
      <c r="HW455" t="str">
        <f>DIM_BILL[[#This Row],[Tipo]]</f>
        <v>MATERIAL DE EMPAQUE</v>
      </c>
    </row>
    <row r="456" spans="1:231" x14ac:dyDescent="0.3">
      <c r="A456" s="17" t="s">
        <v>1263</v>
      </c>
      <c r="DS456">
        <v>0.92733333333333334</v>
      </c>
      <c r="DT456">
        <v>0.92733333333333334</v>
      </c>
      <c r="DU456">
        <v>0.92733333333333334</v>
      </c>
      <c r="DV456">
        <v>0.92733333333333334</v>
      </c>
      <c r="DW456">
        <v>0.92733333333333334</v>
      </c>
      <c r="DZ456">
        <v>0.92733333333333334</v>
      </c>
      <c r="GR456" s="17" t="s">
        <v>1264</v>
      </c>
      <c r="GS456" s="17">
        <v>2</v>
      </c>
      <c r="GT456" s="17" t="s">
        <v>1822</v>
      </c>
      <c r="GU456" s="17" t="s">
        <v>1800</v>
      </c>
      <c r="GV456" s="17">
        <f>SUMIF(FACT_A1[cve_prod],DIM_BILL[[#This Row],[CODIGO]],FACT_A1[Existencia])</f>
        <v>0</v>
      </c>
      <c r="GW456" s="18">
        <f>SUMIF(FACT_A2[cve_prod],DIM_BILL[[#This Row],[CODIGO]],FACT_A2[Existencia])</f>
        <v>0</v>
      </c>
      <c r="GX456" s="17"/>
      <c r="GY456" s="16" t="s">
        <v>2221</v>
      </c>
      <c r="GZ456" s="24">
        <f>SUMPRODUCT($B456:$GQ456,INDEX(PLAN_PRODUCCION!$B$4:$GQ$24,COLUMN()-COLUMN($GZ$1)+1,0))</f>
        <v>0</v>
      </c>
      <c r="HA456" s="24">
        <f>SUMPRODUCT($B456:$GQ456,INDEX(PLAN_PRODUCCION!$B$4:$GQ$24,COLUMN()-COLUMN($GZ$1)+1,0))</f>
        <v>0</v>
      </c>
      <c r="HB456" s="24">
        <f>SUMPRODUCT($B456:$GQ456,INDEX(PLAN_PRODUCCION!$B$4:$GQ$24,COLUMN()-COLUMN($GZ$1)+1,0))</f>
        <v>0</v>
      </c>
      <c r="HC456" s="24">
        <f>SUMPRODUCT($B456:$GQ456,INDEX(PLAN_PRODUCCION!$B$4:$GQ$24,COLUMN()-COLUMN($GZ$1)+1,0))</f>
        <v>0</v>
      </c>
      <c r="HD456" s="24">
        <f>SUMPRODUCT($B456:$GQ456,INDEX(PLAN_PRODUCCION!$B$4:$GQ$24,COLUMN()-COLUMN($GZ$1)+1,0))</f>
        <v>0</v>
      </c>
      <c r="HE456" s="24">
        <f>SUMPRODUCT($B456:$GQ456,INDEX(PLAN_PRODUCCION!$B$4:$GQ$24,COLUMN()-COLUMN($GZ$1)+1,0))</f>
        <v>0</v>
      </c>
      <c r="HF456" s="24">
        <f>SUMPRODUCT($B456:$GQ456,INDEX(PLAN_PRODUCCION!$B$4:$GQ$24,COLUMN()-COLUMN($GZ$1)+1,0))</f>
        <v>0</v>
      </c>
      <c r="HG456" s="24">
        <f>SUMPRODUCT($B456:$GQ456,INDEX(PLAN_PRODUCCION!$B$4:$GQ$24,COLUMN()-COLUMN($GZ$1)+1,0))</f>
        <v>0</v>
      </c>
      <c r="HH456" s="24">
        <f>SUMPRODUCT($B456:$GQ456,INDEX(PLAN_PRODUCCION!$B$4:$GQ$24,COLUMN()-COLUMN($GZ$1)+1,0))</f>
        <v>0</v>
      </c>
      <c r="HI456" s="24">
        <f>SUMPRODUCT($B456:$GQ456,INDEX(PLAN_PRODUCCION!$B$4:$GQ$24,COLUMN()-COLUMN($GZ$1)+1,0))</f>
        <v>0</v>
      </c>
      <c r="HJ456" s="24">
        <f>SUMPRODUCT($B456:$GQ456,INDEX(PLAN_PRODUCCION!$B$4:$GQ$24,COLUMN()-COLUMN($GZ$1)+1,0))</f>
        <v>0</v>
      </c>
      <c r="HK456" s="24">
        <f>SUMPRODUCT($B456:$GQ456,INDEX(PLAN_PRODUCCION!$B$4:$GQ$24,COLUMN()-COLUMN($GZ$1)+1,0))</f>
        <v>0</v>
      </c>
      <c r="HL456" s="24">
        <f>SUMPRODUCT($B456:$GQ456,INDEX(PLAN_PRODUCCION!$B$4:$GQ$24,COLUMN()-COLUMN($GZ$1)+1,0))</f>
        <v>0</v>
      </c>
      <c r="HM456" s="24">
        <f>SUMPRODUCT($B456:$GQ456,INDEX(PLAN_PRODUCCION!$B$4:$GQ$24,COLUMN()-COLUMN($GZ$1)+1,0))</f>
        <v>0</v>
      </c>
      <c r="HN456" s="24">
        <f>SUMPRODUCT($B456:$GQ456,INDEX(PLAN_PRODUCCION!$B$4:$GQ$24,COLUMN()-COLUMN($GZ$1)+1,0))</f>
        <v>0</v>
      </c>
      <c r="HO456" s="24">
        <f>SUMPRODUCT($B456:$GQ456,INDEX(PLAN_PRODUCCION!$B$4:$GQ$24,COLUMN()-COLUMN($GZ$1)+1,0))</f>
        <v>0</v>
      </c>
      <c r="HP456" s="24">
        <f>SUMPRODUCT($B456:$GQ456,INDEX(PLAN_PRODUCCION!$B$4:$GQ$24,COLUMN()-COLUMN($GZ$1)+1,0))</f>
        <v>0</v>
      </c>
      <c r="HQ456" s="24">
        <f>SUMPRODUCT($B456:$GQ456,INDEX(PLAN_PRODUCCION!$B$4:$GQ$24,COLUMN()-COLUMN($GZ$1)+1,0))</f>
        <v>0</v>
      </c>
      <c r="HR456" s="24">
        <f>SUMPRODUCT($B456:$GQ456,INDEX(PLAN_PRODUCCION!$B$4:$GQ$24,COLUMN()-COLUMN($GZ$1)+1,0))</f>
        <v>0</v>
      </c>
      <c r="HS456" s="24">
        <f>SUMPRODUCT($B456:$GQ456,INDEX(PLAN_PRODUCCION!$B$4:$GQ$24,COLUMN()-COLUMN($GZ$1)+1,0))</f>
        <v>0</v>
      </c>
      <c r="HT456" s="24">
        <f>SUMPRODUCT($B456:$GQ456,INDEX(PLAN_PRODUCCION!$B$4:$GQ$24,COLUMN()-COLUMN($GZ$1)+1,0))</f>
        <v>0</v>
      </c>
      <c r="HU456" s="22"/>
      <c r="HV456" s="25"/>
      <c r="HW456" t="str">
        <f>DIM_BILL[[#This Row],[Tipo]]</f>
        <v>MATERIAL DE EMPAQUE</v>
      </c>
    </row>
    <row r="457" spans="1:231" x14ac:dyDescent="0.3">
      <c r="A457" s="18" t="s">
        <v>1263</v>
      </c>
      <c r="DS457">
        <v>0.92733333333333334</v>
      </c>
      <c r="DT457">
        <v>0.92733333333333334</v>
      </c>
      <c r="DU457">
        <v>0.92733333333333334</v>
      </c>
      <c r="DV457">
        <v>0.92733333333333334</v>
      </c>
      <c r="DW457">
        <v>0.92733333333333334</v>
      </c>
      <c r="DZ457">
        <v>0.92733333333333334</v>
      </c>
      <c r="GR457" s="18" t="s">
        <v>1264</v>
      </c>
      <c r="GS457" s="18">
        <v>2</v>
      </c>
      <c r="GT457" s="18" t="s">
        <v>1822</v>
      </c>
      <c r="GU457" s="18" t="s">
        <v>1800</v>
      </c>
      <c r="GV457" s="18">
        <f>SUMIF(FACT_A1[cve_prod],DIM_BILL[[#This Row],[CODIGO]],FACT_A1[Existencia])</f>
        <v>0</v>
      </c>
      <c r="GW457" s="18">
        <f>SUMIF(FACT_A2[cve_prod],DIM_BILL[[#This Row],[CODIGO]],FACT_A2[Existencia])</f>
        <v>0</v>
      </c>
      <c r="GX457" s="18"/>
      <c r="GY457" s="16" t="s">
        <v>2222</v>
      </c>
      <c r="GZ457" s="26">
        <f t="shared" ref="GZ457" si="3303">GV457+GW457+GX457+GZ455-GZ456</f>
        <v>0</v>
      </c>
      <c r="HA457" s="26">
        <f t="shared" ref="HA457" si="3304">GZ457+HA455-HA456</f>
        <v>0</v>
      </c>
      <c r="HB457" s="26">
        <f t="shared" ref="HB457" si="3305">HA457+HB455-HB456</f>
        <v>0</v>
      </c>
      <c r="HC457" s="26">
        <f t="shared" ref="HC457" si="3306">HB457+HC455-HC456</f>
        <v>0</v>
      </c>
      <c r="HD457" s="26">
        <f t="shared" ref="HD457" si="3307">HC457+HD455-HD456</f>
        <v>0</v>
      </c>
      <c r="HE457" s="26">
        <f t="shared" ref="HE457" si="3308">HD457+HE455-HE456</f>
        <v>0</v>
      </c>
      <c r="HF457" s="26">
        <f t="shared" ref="HF457" si="3309">HE457+HF455-HF456</f>
        <v>0</v>
      </c>
      <c r="HG457" s="26">
        <f t="shared" ref="HG457" si="3310">HF457+HG455-HG456</f>
        <v>0</v>
      </c>
      <c r="HH457" s="26">
        <f t="shared" ref="HH457" si="3311">HG457+HH455-HH456</f>
        <v>0</v>
      </c>
      <c r="HI457" s="26">
        <f t="shared" ref="HI457" si="3312">HH457+HI455-HI456</f>
        <v>0</v>
      </c>
      <c r="HJ457" s="26">
        <f t="shared" ref="HJ457" si="3313">HI457+HJ455-HJ456</f>
        <v>0</v>
      </c>
      <c r="HK457" s="26">
        <f t="shared" ref="HK457" si="3314">HJ457+HK455-HK456</f>
        <v>0</v>
      </c>
      <c r="HL457" s="26">
        <f t="shared" ref="HL457" si="3315">HK457+HL455-HL456</f>
        <v>0</v>
      </c>
      <c r="HM457" s="26">
        <f t="shared" ref="HM457" si="3316">HL457+HM455-HM456</f>
        <v>0</v>
      </c>
      <c r="HN457" s="26">
        <f t="shared" ref="HN457" si="3317">HM457+HN455-HN456</f>
        <v>0</v>
      </c>
      <c r="HO457" s="26">
        <f t="shared" ref="HO457" si="3318">HN457+HO455-HO456</f>
        <v>0</v>
      </c>
      <c r="HP457" s="26">
        <f t="shared" ref="HP457" si="3319">HO457+HP455-HP456</f>
        <v>0</v>
      </c>
      <c r="HQ457" s="26">
        <f t="shared" ref="HQ457" si="3320">HP457+HQ455-HQ456</f>
        <v>0</v>
      </c>
      <c r="HR457" s="26">
        <f t="shared" ref="HR457" si="3321">HQ457+HR455-HR456</f>
        <v>0</v>
      </c>
      <c r="HS457" s="26">
        <f t="shared" ref="HS457" si="3322">HR457+HS455-HS456</f>
        <v>0</v>
      </c>
      <c r="HT457" s="26">
        <f t="shared" ref="HT457" si="3323">HS457+HT455-HT456</f>
        <v>0</v>
      </c>
      <c r="HU457" s="22">
        <f t="shared" ref="HU457" si="3324">COUNTIF(GZ457:HT457,"&lt;0")</f>
        <v>0</v>
      </c>
      <c r="HV457" s="25"/>
      <c r="HW457" t="str">
        <f>DIM_BILL[[#This Row],[Tipo]]</f>
        <v>MATERIAL DE EMPAQUE</v>
      </c>
    </row>
    <row r="458" spans="1:231" x14ac:dyDescent="0.3">
      <c r="A458" s="17" t="s">
        <v>725</v>
      </c>
      <c r="BL458">
        <v>1.02</v>
      </c>
      <c r="GR458" s="17" t="s">
        <v>726</v>
      </c>
      <c r="GS458" s="17">
        <v>4</v>
      </c>
      <c r="GT458" s="17" t="s">
        <v>1823</v>
      </c>
      <c r="GU458" s="17" t="s">
        <v>1800</v>
      </c>
      <c r="GV458" s="17">
        <f>SUMIF(FACT_A1[cve_prod],DIM_BILL[[#This Row],[CODIGO]],FACT_A1[Existencia])</f>
        <v>9795</v>
      </c>
      <c r="GW458" s="18">
        <f>SUMIF(FACT_A2[cve_prod],DIM_BILL[[#This Row],[CODIGO]],FACT_A2[Existencia])</f>
        <v>13990</v>
      </c>
      <c r="GX458" s="17"/>
      <c r="GY458" s="16" t="s">
        <v>2220</v>
      </c>
      <c r="GZ458" s="15">
        <f>SUMIFS(POs[saldo],POs[cve_prod],DIM_BILL[[#This Row],[CODIGO]],POs[status],$GY458,POs[f_ent],GZ$1)</f>
        <v>0</v>
      </c>
      <c r="HA458" s="15">
        <f>SUMIFS(POs[saldo],POs[cve_prod],DIM_BILL[[#This Row],[CODIGO]],POs[status],$GY458,POs[f_ent],HA$1)</f>
        <v>0</v>
      </c>
      <c r="HB458" s="15">
        <f>SUMIFS(POs[saldo],POs[cve_prod],DIM_BILL[[#This Row],[CODIGO]],POs[status],$GY458,POs[f_ent],HB$1)</f>
        <v>0</v>
      </c>
      <c r="HC458" s="15">
        <f>SUMIFS(POs[saldo],POs[cve_prod],DIM_BILL[[#This Row],[CODIGO]],POs[status],$GY458,POs[f_ent],HC$1)</f>
        <v>0</v>
      </c>
      <c r="HD458" s="15">
        <f>SUMIFS(POs[saldo],POs[cve_prod],DIM_BILL[[#This Row],[CODIGO]],POs[status],$GY458,POs[f_ent],HD$1)</f>
        <v>0</v>
      </c>
      <c r="HE458" s="15">
        <f>SUMIFS(POs[saldo],POs[cve_prod],DIM_BILL[[#This Row],[CODIGO]],POs[status],$GY458,POs[f_ent],HE$1)</f>
        <v>0</v>
      </c>
      <c r="HF458" s="15">
        <f>SUMIFS(POs[saldo],POs[cve_prod],DIM_BILL[[#This Row],[CODIGO]],POs[status],$GY458,POs[Semana],WEEKNUM(HF$1))</f>
        <v>0</v>
      </c>
      <c r="HG458" s="15">
        <f>SUMIFS(POs[saldo],POs[cve_prod],DIM_BILL[[#This Row],[CODIGO]],POs[status],$GY458,POs[Semana],WEEKNUM(HG$1))</f>
        <v>0</v>
      </c>
      <c r="HH458" s="15">
        <f>SUMIFS(POs[saldo],POs[cve_prod],DIM_BILL[[#This Row],[CODIGO]],POs[status],$GY458,POs[Semana],WEEKNUM(HH$1))</f>
        <v>0</v>
      </c>
      <c r="HI458" s="15">
        <f>SUMIFS(POs[saldo],POs[cve_prod],DIM_BILL[[#This Row],[CODIGO]],POs[status],$GY458,POs[Semana],WEEKNUM(HI$1))</f>
        <v>0</v>
      </c>
      <c r="HJ458" s="15">
        <f>SUMIFS(POs[saldo],POs[cve_prod],DIM_BILL[[#This Row],[CODIGO]],POs[status],$GY458,POs[Semana],WEEKNUM(HJ$1))</f>
        <v>0</v>
      </c>
      <c r="HK458" s="15">
        <f>SUMIFS(POs[saldo],POs[cve_prod],DIM_BILL[[#This Row],[CODIGO]],POs[status],$GY458,POs[Semana],WEEKNUM(HK$1))</f>
        <v>0</v>
      </c>
      <c r="HL458" s="15">
        <f>SUMIFS(POs[saldo],POs[cve_prod],DIM_BILL[[#This Row],[CODIGO]],POs[status],$GY458,POs[Semana],WEEKNUM(HL$1))</f>
        <v>0</v>
      </c>
      <c r="HM458" s="15">
        <f>SUMIFS(POs[saldo],POs[cve_prod],DIM_BILL[[#This Row],[CODIGO]],POs[status],$GY458,POs[Semana],WEEKNUM(HM$1))</f>
        <v>0</v>
      </c>
      <c r="HN458" s="15">
        <f>SUMIFS(POs[saldo],POs[cve_prod],DIM_BILL[[#This Row],[CODIGO]],POs[status],$GY458,POs[Semana],WEEKNUM(HN$1))</f>
        <v>0</v>
      </c>
      <c r="HO458" s="15">
        <f>SUMIFS(POs[saldo],POs[cve_prod],DIM_BILL[[#This Row],[CODIGO]],POs[status],$GY458,POs[Semana],WEEKNUM(HO$1))</f>
        <v>0</v>
      </c>
      <c r="HP458" s="15">
        <f>SUMIFS(POs[saldo],POs[cve_prod],DIM_BILL[[#This Row],[CODIGO]],POs[status],$GY458,POs[Semana],WEEKNUM(HP$1))</f>
        <v>0</v>
      </c>
      <c r="HQ458" s="15">
        <f>SUMIFS(POs[saldo],POs[cve_prod],DIM_BILL[[#This Row],[CODIGO]],POs[status],$GY458,POs[Semana],WEEKNUM(HQ$1))</f>
        <v>0</v>
      </c>
      <c r="HR458" s="15">
        <f>SUMIFS(POs[saldo],POs[cve_prod],DIM_BILL[[#This Row],[CODIGO]],POs[status],$GY458,POs[Semana],WEEKNUM(HR$1))</f>
        <v>0</v>
      </c>
      <c r="HS458" s="15">
        <f>SUMIFS(POs[saldo],POs[cve_prod],DIM_BILL[[#This Row],[CODIGO]],POs[status],$GY458,POs[Semana],WEEKNUM(HS$1))</f>
        <v>0</v>
      </c>
      <c r="HT458" s="15">
        <f>SUMIFS(POs[saldo],POs[cve_prod],DIM_BILL[[#This Row],[CODIGO]],POs[status],$GY458,POs[Semana],WEEKNUM(HT$1))</f>
        <v>0</v>
      </c>
      <c r="HU458" s="22"/>
      <c r="HV458" s="25"/>
      <c r="HW458" t="str">
        <f>DIM_BILL[[#This Row],[Tipo]]</f>
        <v>MATERIAL DE EMPAQUE</v>
      </c>
    </row>
    <row r="459" spans="1:231" x14ac:dyDescent="0.3">
      <c r="A459" s="17" t="s">
        <v>725</v>
      </c>
      <c r="BL459">
        <v>1.02</v>
      </c>
      <c r="GR459" s="17" t="s">
        <v>726</v>
      </c>
      <c r="GS459" s="17">
        <v>4</v>
      </c>
      <c r="GT459" s="17" t="s">
        <v>1823</v>
      </c>
      <c r="GU459" s="17" t="s">
        <v>1800</v>
      </c>
      <c r="GV459" s="17">
        <f>SUMIF(FACT_A1[cve_prod],DIM_BILL[[#This Row],[CODIGO]],FACT_A1[Existencia])</f>
        <v>9795</v>
      </c>
      <c r="GW459" s="18">
        <f>SUMIF(FACT_A2[cve_prod],DIM_BILL[[#This Row],[CODIGO]],FACT_A2[Existencia])</f>
        <v>13990</v>
      </c>
      <c r="GX459" s="17"/>
      <c r="GY459" s="16" t="s">
        <v>2221</v>
      </c>
      <c r="GZ459" s="24">
        <f>SUMPRODUCT($B459:$GQ459,INDEX(PLAN_PRODUCCION!$B$4:$GQ$24,COLUMN()-COLUMN($GZ$1)+1,0))</f>
        <v>5878.26</v>
      </c>
      <c r="HA459" s="24">
        <f>SUMPRODUCT($B459:$GQ459,INDEX(PLAN_PRODUCCION!$B$4:$GQ$24,COLUMN()-COLUMN($GZ$1)+1,0))</f>
        <v>0</v>
      </c>
      <c r="HB459" s="24">
        <f>SUMPRODUCT($B459:$GQ459,INDEX(PLAN_PRODUCCION!$B$4:$GQ$24,COLUMN()-COLUMN($GZ$1)+1,0))</f>
        <v>0</v>
      </c>
      <c r="HC459" s="24">
        <f>SUMPRODUCT($B459:$GQ459,INDEX(PLAN_PRODUCCION!$B$4:$GQ$24,COLUMN()-COLUMN($GZ$1)+1,0))</f>
        <v>0</v>
      </c>
      <c r="HD459" s="24">
        <f>SUMPRODUCT($B459:$GQ459,INDEX(PLAN_PRODUCCION!$B$4:$GQ$24,COLUMN()-COLUMN($GZ$1)+1,0))</f>
        <v>0</v>
      </c>
      <c r="HE459" s="24">
        <f>SUMPRODUCT($B459:$GQ459,INDEX(PLAN_PRODUCCION!$B$4:$GQ$24,COLUMN()-COLUMN($GZ$1)+1,0))</f>
        <v>0</v>
      </c>
      <c r="HF459" s="24">
        <f>SUMPRODUCT($B459:$GQ459,INDEX(PLAN_PRODUCCION!$B$4:$GQ$24,COLUMN()-COLUMN($GZ$1)+1,0))</f>
        <v>6936</v>
      </c>
      <c r="HG459" s="24">
        <f>SUMPRODUCT($B459:$GQ459,INDEX(PLAN_PRODUCCION!$B$4:$GQ$24,COLUMN()-COLUMN($GZ$1)+1,0))</f>
        <v>6936</v>
      </c>
      <c r="HH459" s="24">
        <f>SUMPRODUCT($B459:$GQ459,INDEX(PLAN_PRODUCCION!$B$4:$GQ$24,COLUMN()-COLUMN($GZ$1)+1,0))</f>
        <v>0</v>
      </c>
      <c r="HI459" s="24">
        <f>SUMPRODUCT($B459:$GQ459,INDEX(PLAN_PRODUCCION!$B$4:$GQ$24,COLUMN()-COLUMN($GZ$1)+1,0))</f>
        <v>0</v>
      </c>
      <c r="HJ459" s="24">
        <f>SUMPRODUCT($B459:$GQ459,INDEX(PLAN_PRODUCCION!$B$4:$GQ$24,COLUMN()-COLUMN($GZ$1)+1,0))</f>
        <v>0</v>
      </c>
      <c r="HK459" s="24">
        <f>SUMPRODUCT($B459:$GQ459,INDEX(PLAN_PRODUCCION!$B$4:$GQ$24,COLUMN()-COLUMN($GZ$1)+1,0))</f>
        <v>0</v>
      </c>
      <c r="HL459" s="24">
        <f>SUMPRODUCT($B459:$GQ459,INDEX(PLAN_PRODUCCION!$B$4:$GQ$24,COLUMN()-COLUMN($GZ$1)+1,0))</f>
        <v>0</v>
      </c>
      <c r="HM459" s="24">
        <f>SUMPRODUCT($B459:$GQ459,INDEX(PLAN_PRODUCCION!$B$4:$GQ$24,COLUMN()-COLUMN($GZ$1)+1,0))</f>
        <v>0</v>
      </c>
      <c r="HN459" s="24">
        <f>SUMPRODUCT($B459:$GQ459,INDEX(PLAN_PRODUCCION!$B$4:$GQ$24,COLUMN()-COLUMN($GZ$1)+1,0))</f>
        <v>0</v>
      </c>
      <c r="HO459" s="24">
        <f>SUMPRODUCT($B459:$GQ459,INDEX(PLAN_PRODUCCION!$B$4:$GQ$24,COLUMN()-COLUMN($GZ$1)+1,0))</f>
        <v>0</v>
      </c>
      <c r="HP459" s="24">
        <f>SUMPRODUCT($B459:$GQ459,INDEX(PLAN_PRODUCCION!$B$4:$GQ$24,COLUMN()-COLUMN($GZ$1)+1,0))</f>
        <v>0</v>
      </c>
      <c r="HQ459" s="24">
        <f>SUMPRODUCT($B459:$GQ459,INDEX(PLAN_PRODUCCION!$B$4:$GQ$24,COLUMN()-COLUMN($GZ$1)+1,0))</f>
        <v>0</v>
      </c>
      <c r="HR459" s="24">
        <f>SUMPRODUCT($B459:$GQ459,INDEX(PLAN_PRODUCCION!$B$4:$GQ$24,COLUMN()-COLUMN($GZ$1)+1,0))</f>
        <v>0</v>
      </c>
      <c r="HS459" s="24">
        <f>SUMPRODUCT($B459:$GQ459,INDEX(PLAN_PRODUCCION!$B$4:$GQ$24,COLUMN()-COLUMN($GZ$1)+1,0))</f>
        <v>0</v>
      </c>
      <c r="HT459" s="24">
        <f>SUMPRODUCT($B459:$GQ459,INDEX(PLAN_PRODUCCION!$B$4:$GQ$24,COLUMN()-COLUMN($GZ$1)+1,0))</f>
        <v>0</v>
      </c>
      <c r="HU459" s="22"/>
      <c r="HV459" s="25"/>
      <c r="HW459" t="str">
        <f>DIM_BILL[[#This Row],[Tipo]]</f>
        <v>MATERIAL DE EMPAQUE</v>
      </c>
    </row>
    <row r="460" spans="1:231" x14ac:dyDescent="0.3">
      <c r="A460" s="18" t="s">
        <v>725</v>
      </c>
      <c r="BL460">
        <v>1.02</v>
      </c>
      <c r="GR460" s="18" t="s">
        <v>726</v>
      </c>
      <c r="GS460" s="18">
        <v>4</v>
      </c>
      <c r="GT460" s="18" t="s">
        <v>1823</v>
      </c>
      <c r="GU460" s="18" t="s">
        <v>1800</v>
      </c>
      <c r="GV460" s="18">
        <f>SUMIF(FACT_A1[cve_prod],DIM_BILL[[#This Row],[CODIGO]],FACT_A1[Existencia])</f>
        <v>9795</v>
      </c>
      <c r="GW460" s="18">
        <f>SUMIF(FACT_A2[cve_prod],DIM_BILL[[#This Row],[CODIGO]],FACT_A2[Existencia])</f>
        <v>13990</v>
      </c>
      <c r="GX460" s="18"/>
      <c r="GY460" s="16" t="s">
        <v>2222</v>
      </c>
      <c r="GZ460" s="26">
        <f t="shared" ref="GZ460" si="3325">GV460+GW460+GX460+GZ458-GZ459</f>
        <v>17906.739999999998</v>
      </c>
      <c r="HA460" s="26">
        <f t="shared" ref="HA460" si="3326">GZ460+HA458-HA459</f>
        <v>17906.739999999998</v>
      </c>
      <c r="HB460" s="26">
        <f t="shared" ref="HB460" si="3327">HA460+HB458-HB459</f>
        <v>17906.739999999998</v>
      </c>
      <c r="HC460" s="26">
        <f t="shared" ref="HC460" si="3328">HB460+HC458-HC459</f>
        <v>17906.739999999998</v>
      </c>
      <c r="HD460" s="26">
        <f t="shared" ref="HD460" si="3329">HC460+HD458-HD459</f>
        <v>17906.739999999998</v>
      </c>
      <c r="HE460" s="26">
        <f t="shared" ref="HE460" si="3330">HD460+HE458-HE459</f>
        <v>17906.739999999998</v>
      </c>
      <c r="HF460" s="26">
        <f t="shared" ref="HF460" si="3331">HE460+HF458-HF459</f>
        <v>10970.739999999998</v>
      </c>
      <c r="HG460" s="26">
        <f t="shared" ref="HG460" si="3332">HF460+HG458-HG459</f>
        <v>4034.739999999998</v>
      </c>
      <c r="HH460" s="26">
        <f t="shared" ref="HH460" si="3333">HG460+HH458-HH459</f>
        <v>4034.739999999998</v>
      </c>
      <c r="HI460" s="26">
        <f t="shared" ref="HI460" si="3334">HH460+HI458-HI459</f>
        <v>4034.739999999998</v>
      </c>
      <c r="HJ460" s="26">
        <f t="shared" ref="HJ460" si="3335">HI460+HJ458-HJ459</f>
        <v>4034.739999999998</v>
      </c>
      <c r="HK460" s="26">
        <f t="shared" ref="HK460" si="3336">HJ460+HK458-HK459</f>
        <v>4034.739999999998</v>
      </c>
      <c r="HL460" s="26">
        <f t="shared" ref="HL460" si="3337">HK460+HL458-HL459</f>
        <v>4034.739999999998</v>
      </c>
      <c r="HM460" s="26">
        <f t="shared" ref="HM460" si="3338">HL460+HM458-HM459</f>
        <v>4034.739999999998</v>
      </c>
      <c r="HN460" s="26">
        <f t="shared" ref="HN460" si="3339">HM460+HN458-HN459</f>
        <v>4034.739999999998</v>
      </c>
      <c r="HO460" s="26">
        <f t="shared" ref="HO460" si="3340">HN460+HO458-HO459</f>
        <v>4034.739999999998</v>
      </c>
      <c r="HP460" s="26">
        <f t="shared" ref="HP460" si="3341">HO460+HP458-HP459</f>
        <v>4034.739999999998</v>
      </c>
      <c r="HQ460" s="26">
        <f t="shared" ref="HQ460" si="3342">HP460+HQ458-HQ459</f>
        <v>4034.739999999998</v>
      </c>
      <c r="HR460" s="26">
        <f t="shared" ref="HR460" si="3343">HQ460+HR458-HR459</f>
        <v>4034.739999999998</v>
      </c>
      <c r="HS460" s="26">
        <f t="shared" ref="HS460" si="3344">HR460+HS458-HS459</f>
        <v>4034.739999999998</v>
      </c>
      <c r="HT460" s="26">
        <f t="shared" ref="HT460" si="3345">HS460+HT458-HT459</f>
        <v>4034.739999999998</v>
      </c>
      <c r="HU460" s="22">
        <f t="shared" ref="HU460" si="3346">COUNTIF(GZ460:HT460,"&lt;0")</f>
        <v>0</v>
      </c>
      <c r="HV460" s="25"/>
      <c r="HW460" t="str">
        <f>DIM_BILL[[#This Row],[Tipo]]</f>
        <v>MATERIAL DE EMPAQUE</v>
      </c>
    </row>
    <row r="461" spans="1:231" x14ac:dyDescent="0.3">
      <c r="A461" s="17" t="s">
        <v>1046</v>
      </c>
      <c r="CU461">
        <v>1.02</v>
      </c>
      <c r="GR461" s="17" t="s">
        <v>1047</v>
      </c>
      <c r="GS461" s="17">
        <v>4</v>
      </c>
      <c r="GT461" s="17" t="s">
        <v>1823</v>
      </c>
      <c r="GU461" s="17" t="s">
        <v>1800</v>
      </c>
      <c r="GV461" s="17">
        <f>SUMIF(FACT_A1[cve_prod],DIM_BILL[[#This Row],[CODIGO]],FACT_A1[Existencia])</f>
        <v>0</v>
      </c>
      <c r="GW461" s="18">
        <f>SUMIF(FACT_A2[cve_prod],DIM_BILL[[#This Row],[CODIGO]],FACT_A2[Existencia])</f>
        <v>16900</v>
      </c>
      <c r="GX461" s="17"/>
      <c r="GY461" s="16" t="s">
        <v>2220</v>
      </c>
      <c r="GZ461" s="15">
        <f>SUMIFS(POs[saldo],POs[cve_prod],DIM_BILL[[#This Row],[CODIGO]],POs[status],$GY461,POs[f_ent],GZ$1)</f>
        <v>0</v>
      </c>
      <c r="HA461" s="15">
        <f>SUMIFS(POs[saldo],POs[cve_prod],DIM_BILL[[#This Row],[CODIGO]],POs[status],$GY461,POs[f_ent],HA$1)</f>
        <v>0</v>
      </c>
      <c r="HB461" s="15">
        <f>SUMIFS(POs[saldo],POs[cve_prod],DIM_BILL[[#This Row],[CODIGO]],POs[status],$GY461,POs[f_ent],HB$1)</f>
        <v>0</v>
      </c>
      <c r="HC461" s="15">
        <f>SUMIFS(POs[saldo],POs[cve_prod],DIM_BILL[[#This Row],[CODIGO]],POs[status],$GY461,POs[f_ent],HC$1)</f>
        <v>0</v>
      </c>
      <c r="HD461" s="15">
        <f>SUMIFS(POs[saldo],POs[cve_prod],DIM_BILL[[#This Row],[CODIGO]],POs[status],$GY461,POs[f_ent],HD$1)</f>
        <v>0</v>
      </c>
      <c r="HE461" s="15">
        <f>SUMIFS(POs[saldo],POs[cve_prod],DIM_BILL[[#This Row],[CODIGO]],POs[status],$GY461,POs[f_ent],HE$1)</f>
        <v>0</v>
      </c>
      <c r="HF461" s="15">
        <f>SUMIFS(POs[saldo],POs[cve_prod],DIM_BILL[[#This Row],[CODIGO]],POs[status],$GY461,POs[Semana],WEEKNUM(HF$1))</f>
        <v>0</v>
      </c>
      <c r="HG461" s="15">
        <f>SUMIFS(POs[saldo],POs[cve_prod],DIM_BILL[[#This Row],[CODIGO]],POs[status],$GY461,POs[Semana],WEEKNUM(HG$1))</f>
        <v>0</v>
      </c>
      <c r="HH461" s="15">
        <f>SUMIFS(POs[saldo],POs[cve_prod],DIM_BILL[[#This Row],[CODIGO]],POs[status],$GY461,POs[Semana],WEEKNUM(HH$1))</f>
        <v>0</v>
      </c>
      <c r="HI461" s="15">
        <f>SUMIFS(POs[saldo],POs[cve_prod],DIM_BILL[[#This Row],[CODIGO]],POs[status],$GY461,POs[Semana],WEEKNUM(HI$1))</f>
        <v>0</v>
      </c>
      <c r="HJ461" s="15">
        <f>SUMIFS(POs[saldo],POs[cve_prod],DIM_BILL[[#This Row],[CODIGO]],POs[status],$GY461,POs[Semana],WEEKNUM(HJ$1))</f>
        <v>0</v>
      </c>
      <c r="HK461" s="15">
        <f>SUMIFS(POs[saldo],POs[cve_prod],DIM_BILL[[#This Row],[CODIGO]],POs[status],$GY461,POs[Semana],WEEKNUM(HK$1))</f>
        <v>0</v>
      </c>
      <c r="HL461" s="15">
        <f>SUMIFS(POs[saldo],POs[cve_prod],DIM_BILL[[#This Row],[CODIGO]],POs[status],$GY461,POs[Semana],WEEKNUM(HL$1))</f>
        <v>0</v>
      </c>
      <c r="HM461" s="15">
        <f>SUMIFS(POs[saldo],POs[cve_prod],DIM_BILL[[#This Row],[CODIGO]],POs[status],$GY461,POs[Semana],WEEKNUM(HM$1))</f>
        <v>0</v>
      </c>
      <c r="HN461" s="15">
        <f>SUMIFS(POs[saldo],POs[cve_prod],DIM_BILL[[#This Row],[CODIGO]],POs[status],$GY461,POs[Semana],WEEKNUM(HN$1))</f>
        <v>0</v>
      </c>
      <c r="HO461" s="15">
        <f>SUMIFS(POs[saldo],POs[cve_prod],DIM_BILL[[#This Row],[CODIGO]],POs[status],$GY461,POs[Semana],WEEKNUM(HO$1))</f>
        <v>0</v>
      </c>
      <c r="HP461" s="15">
        <f>SUMIFS(POs[saldo],POs[cve_prod],DIM_BILL[[#This Row],[CODIGO]],POs[status],$GY461,POs[Semana],WEEKNUM(HP$1))</f>
        <v>0</v>
      </c>
      <c r="HQ461" s="15">
        <f>SUMIFS(POs[saldo],POs[cve_prod],DIM_BILL[[#This Row],[CODIGO]],POs[status],$GY461,POs[Semana],WEEKNUM(HQ$1))</f>
        <v>0</v>
      </c>
      <c r="HR461" s="15">
        <f>SUMIFS(POs[saldo],POs[cve_prod],DIM_BILL[[#This Row],[CODIGO]],POs[status],$GY461,POs[Semana],WEEKNUM(HR$1))</f>
        <v>0</v>
      </c>
      <c r="HS461" s="15">
        <f>SUMIFS(POs[saldo],POs[cve_prod],DIM_BILL[[#This Row],[CODIGO]],POs[status],$GY461,POs[Semana],WEEKNUM(HS$1))</f>
        <v>0</v>
      </c>
      <c r="HT461" s="15">
        <f>SUMIFS(POs[saldo],POs[cve_prod],DIM_BILL[[#This Row],[CODIGO]],POs[status],$GY461,POs[Semana],WEEKNUM(HT$1))</f>
        <v>0</v>
      </c>
      <c r="HU461" s="22"/>
      <c r="HV461" s="25"/>
      <c r="HW461" t="str">
        <f>DIM_BILL[[#This Row],[Tipo]]</f>
        <v>MATERIAL DE EMPAQUE</v>
      </c>
    </row>
    <row r="462" spans="1:231" x14ac:dyDescent="0.3">
      <c r="A462" s="17" t="s">
        <v>1046</v>
      </c>
      <c r="CU462">
        <v>1.02</v>
      </c>
      <c r="GR462" s="17" t="s">
        <v>1047</v>
      </c>
      <c r="GS462" s="17">
        <v>4</v>
      </c>
      <c r="GT462" s="17" t="s">
        <v>1823</v>
      </c>
      <c r="GU462" s="17" t="s">
        <v>1800</v>
      </c>
      <c r="GV462" s="17">
        <f>SUMIF(FACT_A1[cve_prod],DIM_BILL[[#This Row],[CODIGO]],FACT_A1[Existencia])</f>
        <v>0</v>
      </c>
      <c r="GW462" s="18">
        <f>SUMIF(FACT_A2[cve_prod],DIM_BILL[[#This Row],[CODIGO]],FACT_A2[Existencia])</f>
        <v>16900</v>
      </c>
      <c r="GX462" s="17"/>
      <c r="GY462" s="16" t="s">
        <v>2221</v>
      </c>
      <c r="GZ462" s="24">
        <f>SUMPRODUCT($B462:$GQ462,INDEX(PLAN_PRODUCCION!$B$4:$GQ$24,COLUMN()-COLUMN($GZ$1)+1,0))</f>
        <v>10200</v>
      </c>
      <c r="HA462" s="24">
        <f>SUMPRODUCT($B462:$GQ462,INDEX(PLAN_PRODUCCION!$B$4:$GQ$24,COLUMN()-COLUMN($GZ$1)+1,0))</f>
        <v>0</v>
      </c>
      <c r="HB462" s="24">
        <f>SUMPRODUCT($B462:$GQ462,INDEX(PLAN_PRODUCCION!$B$4:$GQ$24,COLUMN()-COLUMN($GZ$1)+1,0))</f>
        <v>0</v>
      </c>
      <c r="HC462" s="24">
        <f>SUMPRODUCT($B462:$GQ462,INDEX(PLAN_PRODUCCION!$B$4:$GQ$24,COLUMN()-COLUMN($GZ$1)+1,0))</f>
        <v>0</v>
      </c>
      <c r="HD462" s="24">
        <f>SUMPRODUCT($B462:$GQ462,INDEX(PLAN_PRODUCCION!$B$4:$GQ$24,COLUMN()-COLUMN($GZ$1)+1,0))</f>
        <v>0</v>
      </c>
      <c r="HE462" s="24">
        <f>SUMPRODUCT($B462:$GQ462,INDEX(PLAN_PRODUCCION!$B$4:$GQ$24,COLUMN()-COLUMN($GZ$1)+1,0))</f>
        <v>0</v>
      </c>
      <c r="HF462" s="24">
        <f>SUMPRODUCT($B462:$GQ462,INDEX(PLAN_PRODUCCION!$B$4:$GQ$24,COLUMN()-COLUMN($GZ$1)+1,0))</f>
        <v>0</v>
      </c>
      <c r="HG462" s="24">
        <f>SUMPRODUCT($B462:$GQ462,INDEX(PLAN_PRODUCCION!$B$4:$GQ$24,COLUMN()-COLUMN($GZ$1)+1,0))</f>
        <v>0</v>
      </c>
      <c r="HH462" s="24">
        <f>SUMPRODUCT($B462:$GQ462,INDEX(PLAN_PRODUCCION!$B$4:$GQ$24,COLUMN()-COLUMN($GZ$1)+1,0))</f>
        <v>0</v>
      </c>
      <c r="HI462" s="24">
        <f>SUMPRODUCT($B462:$GQ462,INDEX(PLAN_PRODUCCION!$B$4:$GQ$24,COLUMN()-COLUMN($GZ$1)+1,0))</f>
        <v>0</v>
      </c>
      <c r="HJ462" s="24">
        <f>SUMPRODUCT($B462:$GQ462,INDEX(PLAN_PRODUCCION!$B$4:$GQ$24,COLUMN()-COLUMN($GZ$1)+1,0))</f>
        <v>0</v>
      </c>
      <c r="HK462" s="24">
        <f>SUMPRODUCT($B462:$GQ462,INDEX(PLAN_PRODUCCION!$B$4:$GQ$24,COLUMN()-COLUMN($GZ$1)+1,0))</f>
        <v>0</v>
      </c>
      <c r="HL462" s="24">
        <f>SUMPRODUCT($B462:$GQ462,INDEX(PLAN_PRODUCCION!$B$4:$GQ$24,COLUMN()-COLUMN($GZ$1)+1,0))</f>
        <v>0</v>
      </c>
      <c r="HM462" s="24">
        <f>SUMPRODUCT($B462:$GQ462,INDEX(PLAN_PRODUCCION!$B$4:$GQ$24,COLUMN()-COLUMN($GZ$1)+1,0))</f>
        <v>0</v>
      </c>
      <c r="HN462" s="24">
        <f>SUMPRODUCT($B462:$GQ462,INDEX(PLAN_PRODUCCION!$B$4:$GQ$24,COLUMN()-COLUMN($GZ$1)+1,0))</f>
        <v>0</v>
      </c>
      <c r="HO462" s="24">
        <f>SUMPRODUCT($B462:$GQ462,INDEX(PLAN_PRODUCCION!$B$4:$GQ$24,COLUMN()-COLUMN($GZ$1)+1,0))</f>
        <v>0</v>
      </c>
      <c r="HP462" s="24">
        <f>SUMPRODUCT($B462:$GQ462,INDEX(PLAN_PRODUCCION!$B$4:$GQ$24,COLUMN()-COLUMN($GZ$1)+1,0))</f>
        <v>0</v>
      </c>
      <c r="HQ462" s="24">
        <f>SUMPRODUCT($B462:$GQ462,INDEX(PLAN_PRODUCCION!$B$4:$GQ$24,COLUMN()-COLUMN($GZ$1)+1,0))</f>
        <v>0</v>
      </c>
      <c r="HR462" s="24">
        <f>SUMPRODUCT($B462:$GQ462,INDEX(PLAN_PRODUCCION!$B$4:$GQ$24,COLUMN()-COLUMN($GZ$1)+1,0))</f>
        <v>0</v>
      </c>
      <c r="HS462" s="24">
        <f>SUMPRODUCT($B462:$GQ462,INDEX(PLAN_PRODUCCION!$B$4:$GQ$24,COLUMN()-COLUMN($GZ$1)+1,0))</f>
        <v>0</v>
      </c>
      <c r="HT462" s="24">
        <f>SUMPRODUCT($B462:$GQ462,INDEX(PLAN_PRODUCCION!$B$4:$GQ$24,COLUMN()-COLUMN($GZ$1)+1,0))</f>
        <v>0</v>
      </c>
      <c r="HU462" s="22"/>
      <c r="HV462" s="25"/>
      <c r="HW462" t="str">
        <f>DIM_BILL[[#This Row],[Tipo]]</f>
        <v>MATERIAL DE EMPAQUE</v>
      </c>
    </row>
    <row r="463" spans="1:231" x14ac:dyDescent="0.3">
      <c r="A463" s="18" t="s">
        <v>1046</v>
      </c>
      <c r="CU463">
        <v>1.02</v>
      </c>
      <c r="GR463" s="18" t="s">
        <v>1047</v>
      </c>
      <c r="GS463" s="18">
        <v>4</v>
      </c>
      <c r="GT463" s="18" t="s">
        <v>1823</v>
      </c>
      <c r="GU463" s="18" t="s">
        <v>1800</v>
      </c>
      <c r="GV463" s="18">
        <f>SUMIF(FACT_A1[cve_prod],DIM_BILL[[#This Row],[CODIGO]],FACT_A1[Existencia])</f>
        <v>0</v>
      </c>
      <c r="GW463" s="18">
        <f>SUMIF(FACT_A2[cve_prod],DIM_BILL[[#This Row],[CODIGO]],FACT_A2[Existencia])</f>
        <v>16900</v>
      </c>
      <c r="GX463" s="18"/>
      <c r="GY463" s="16" t="s">
        <v>2222</v>
      </c>
      <c r="GZ463" s="26">
        <f t="shared" ref="GZ463" si="3347">GV463+GW463+GX463+GZ461-GZ462</f>
        <v>6700</v>
      </c>
      <c r="HA463" s="26">
        <f t="shared" ref="HA463" si="3348">GZ463+HA461-HA462</f>
        <v>6700</v>
      </c>
      <c r="HB463" s="26">
        <f t="shared" ref="HB463" si="3349">HA463+HB461-HB462</f>
        <v>6700</v>
      </c>
      <c r="HC463" s="26">
        <f t="shared" ref="HC463" si="3350">HB463+HC461-HC462</f>
        <v>6700</v>
      </c>
      <c r="HD463" s="26">
        <f t="shared" ref="HD463" si="3351">HC463+HD461-HD462</f>
        <v>6700</v>
      </c>
      <c r="HE463" s="26">
        <f t="shared" ref="HE463" si="3352">HD463+HE461-HE462</f>
        <v>6700</v>
      </c>
      <c r="HF463" s="26">
        <f t="shared" ref="HF463" si="3353">HE463+HF461-HF462</f>
        <v>6700</v>
      </c>
      <c r="HG463" s="26">
        <f t="shared" ref="HG463" si="3354">HF463+HG461-HG462</f>
        <v>6700</v>
      </c>
      <c r="HH463" s="26">
        <f t="shared" ref="HH463" si="3355">HG463+HH461-HH462</f>
        <v>6700</v>
      </c>
      <c r="HI463" s="26">
        <f t="shared" ref="HI463" si="3356">HH463+HI461-HI462</f>
        <v>6700</v>
      </c>
      <c r="HJ463" s="26">
        <f t="shared" ref="HJ463" si="3357">HI463+HJ461-HJ462</f>
        <v>6700</v>
      </c>
      <c r="HK463" s="26">
        <f t="shared" ref="HK463" si="3358">HJ463+HK461-HK462</f>
        <v>6700</v>
      </c>
      <c r="HL463" s="26">
        <f t="shared" ref="HL463" si="3359">HK463+HL461-HL462</f>
        <v>6700</v>
      </c>
      <c r="HM463" s="26">
        <f t="shared" ref="HM463" si="3360">HL463+HM461-HM462</f>
        <v>6700</v>
      </c>
      <c r="HN463" s="26">
        <f t="shared" ref="HN463" si="3361">HM463+HN461-HN462</f>
        <v>6700</v>
      </c>
      <c r="HO463" s="26">
        <f t="shared" ref="HO463" si="3362">HN463+HO461-HO462</f>
        <v>6700</v>
      </c>
      <c r="HP463" s="26">
        <f t="shared" ref="HP463" si="3363">HO463+HP461-HP462</f>
        <v>6700</v>
      </c>
      <c r="HQ463" s="26">
        <f t="shared" ref="HQ463" si="3364">HP463+HQ461-HQ462</f>
        <v>6700</v>
      </c>
      <c r="HR463" s="26">
        <f t="shared" ref="HR463" si="3365">HQ463+HR461-HR462</f>
        <v>6700</v>
      </c>
      <c r="HS463" s="26">
        <f t="shared" ref="HS463" si="3366">HR463+HS461-HS462</f>
        <v>6700</v>
      </c>
      <c r="HT463" s="26">
        <f t="shared" ref="HT463" si="3367">HS463+HT461-HT462</f>
        <v>6700</v>
      </c>
      <c r="HU463" s="22">
        <f t="shared" ref="HU463" si="3368">COUNTIF(GZ463:HT463,"&lt;0")</f>
        <v>0</v>
      </c>
      <c r="HV463" s="25"/>
      <c r="HW463" t="str">
        <f>DIM_BILL[[#This Row],[Tipo]]</f>
        <v>MATERIAL DE EMPAQUE</v>
      </c>
    </row>
    <row r="464" spans="1:231" x14ac:dyDescent="0.3">
      <c r="A464" s="17" t="s">
        <v>139</v>
      </c>
      <c r="F464">
        <v>3.6842105263157891E-2</v>
      </c>
      <c r="G464">
        <v>1.0200000000000001E-2</v>
      </c>
      <c r="H464">
        <v>2.2000000000000001E-3</v>
      </c>
      <c r="K464">
        <v>1.6799999999999999E-2</v>
      </c>
      <c r="U464">
        <v>1.4800000000000001E-2</v>
      </c>
      <c r="AH464">
        <v>2.5373134328358207E-2</v>
      </c>
      <c r="AI464">
        <v>2.5373134328358207E-2</v>
      </c>
      <c r="BM464">
        <v>1.5294117647058824E-3</v>
      </c>
      <c r="CM464">
        <v>1.4E-2</v>
      </c>
      <c r="CN464">
        <v>2.5301204819277109E-2</v>
      </c>
      <c r="CO464">
        <v>5.3999999999999999E-2</v>
      </c>
      <c r="CP464">
        <v>6.2600000000000003E-2</v>
      </c>
      <c r="CS464">
        <v>5.5599999999999997E-2</v>
      </c>
      <c r="CT464">
        <v>2.52E-2</v>
      </c>
      <c r="CU464">
        <v>2.0400000000000001E-2</v>
      </c>
      <c r="DE464">
        <v>2.0444444444444446E-2</v>
      </c>
      <c r="DF464">
        <v>2.0444444444444446E-2</v>
      </c>
      <c r="DG464">
        <v>5.7000000000000002E-2</v>
      </c>
      <c r="DM464">
        <v>5.5599999999999997E-2</v>
      </c>
      <c r="ER464">
        <v>2.0500000000000001E-2</v>
      </c>
      <c r="ET464">
        <v>5.3999999999999999E-2</v>
      </c>
      <c r="EZ464">
        <v>6.4000000000000001E-2</v>
      </c>
      <c r="FH464">
        <v>1.3777777777777778E-2</v>
      </c>
      <c r="FT464">
        <v>2.5600000000000001E-2</v>
      </c>
      <c r="FU464">
        <v>2.5600000000000001E-2</v>
      </c>
      <c r="GG464">
        <v>7.4444444444444445E-3</v>
      </c>
      <c r="GR464" s="17" t="s">
        <v>140</v>
      </c>
      <c r="GS464" s="17">
        <v>3</v>
      </c>
      <c r="GT464" s="17" t="s">
        <v>1820</v>
      </c>
      <c r="GU464" s="17" t="s">
        <v>1800</v>
      </c>
      <c r="GV464" s="17">
        <f>SUMIF(FACT_A1[cve_prod],DIM_BILL[[#This Row],[CODIGO]],FACT_A1[Existencia])</f>
        <v>0</v>
      </c>
      <c r="GW464" s="18">
        <f>SUMIF(FACT_A2[cve_prod],DIM_BILL[[#This Row],[CODIGO]],FACT_A2[Existencia])</f>
        <v>1006</v>
      </c>
      <c r="GX464" s="17"/>
      <c r="GY464" s="16" t="s">
        <v>2220</v>
      </c>
      <c r="GZ464" s="15">
        <f>SUMIFS(POs[saldo],POs[cve_prod],DIM_BILL[[#This Row],[CODIGO]],POs[status],$GY464,POs[f_ent],GZ$1)</f>
        <v>0</v>
      </c>
      <c r="HA464" s="15">
        <f>SUMIFS(POs[saldo],POs[cve_prod],DIM_BILL[[#This Row],[CODIGO]],POs[status],$GY464,POs[f_ent],HA$1)</f>
        <v>0</v>
      </c>
      <c r="HB464" s="15">
        <f>SUMIFS(POs[saldo],POs[cve_prod],DIM_BILL[[#This Row],[CODIGO]],POs[status],$GY464,POs[f_ent],HB$1)</f>
        <v>0</v>
      </c>
      <c r="HC464" s="15">
        <f>SUMIFS(POs[saldo],POs[cve_prod],DIM_BILL[[#This Row],[CODIGO]],POs[status],$GY464,POs[f_ent],HC$1)</f>
        <v>0</v>
      </c>
      <c r="HD464" s="15">
        <f>SUMIFS(POs[saldo],POs[cve_prod],DIM_BILL[[#This Row],[CODIGO]],POs[status],$GY464,POs[f_ent],HD$1)</f>
        <v>0</v>
      </c>
      <c r="HE464" s="15">
        <f>SUMIFS(POs[saldo],POs[cve_prod],DIM_BILL[[#This Row],[CODIGO]],POs[status],$GY464,POs[f_ent],HE$1)</f>
        <v>0</v>
      </c>
      <c r="HF464" s="15">
        <f>SUMIFS(POs[saldo],POs[cve_prod],DIM_BILL[[#This Row],[CODIGO]],POs[status],$GY464,POs[Semana],WEEKNUM(HF$1))</f>
        <v>0</v>
      </c>
      <c r="HG464" s="15">
        <f>SUMIFS(POs[saldo],POs[cve_prod],DIM_BILL[[#This Row],[CODIGO]],POs[status],$GY464,POs[Semana],WEEKNUM(HG$1))</f>
        <v>0</v>
      </c>
      <c r="HH464" s="15">
        <f>SUMIFS(POs[saldo],POs[cve_prod],DIM_BILL[[#This Row],[CODIGO]],POs[status],$GY464,POs[Semana],WEEKNUM(HH$1))</f>
        <v>0</v>
      </c>
      <c r="HI464" s="15">
        <f>SUMIFS(POs[saldo],POs[cve_prod],DIM_BILL[[#This Row],[CODIGO]],POs[status],$GY464,POs[Semana],WEEKNUM(HI$1))</f>
        <v>0</v>
      </c>
      <c r="HJ464" s="15">
        <f>SUMIFS(POs[saldo],POs[cve_prod],DIM_BILL[[#This Row],[CODIGO]],POs[status],$GY464,POs[Semana],WEEKNUM(HJ$1))</f>
        <v>0</v>
      </c>
      <c r="HK464" s="15">
        <f>SUMIFS(POs[saldo],POs[cve_prod],DIM_BILL[[#This Row],[CODIGO]],POs[status],$GY464,POs[Semana],WEEKNUM(HK$1))</f>
        <v>0</v>
      </c>
      <c r="HL464" s="15">
        <f>SUMIFS(POs[saldo],POs[cve_prod],DIM_BILL[[#This Row],[CODIGO]],POs[status],$GY464,POs[Semana],WEEKNUM(HL$1))</f>
        <v>0</v>
      </c>
      <c r="HM464" s="15">
        <f>SUMIFS(POs[saldo],POs[cve_prod],DIM_BILL[[#This Row],[CODIGO]],POs[status],$GY464,POs[Semana],WEEKNUM(HM$1))</f>
        <v>0</v>
      </c>
      <c r="HN464" s="15">
        <f>SUMIFS(POs[saldo],POs[cve_prod],DIM_BILL[[#This Row],[CODIGO]],POs[status],$GY464,POs[Semana],WEEKNUM(HN$1))</f>
        <v>0</v>
      </c>
      <c r="HO464" s="15">
        <f>SUMIFS(POs[saldo],POs[cve_prod],DIM_BILL[[#This Row],[CODIGO]],POs[status],$GY464,POs[Semana],WEEKNUM(HO$1))</f>
        <v>0</v>
      </c>
      <c r="HP464" s="15">
        <f>SUMIFS(POs[saldo],POs[cve_prod],DIM_BILL[[#This Row],[CODIGO]],POs[status],$GY464,POs[Semana],WEEKNUM(HP$1))</f>
        <v>0</v>
      </c>
      <c r="HQ464" s="15">
        <f>SUMIFS(POs[saldo],POs[cve_prod],DIM_BILL[[#This Row],[CODIGO]],POs[status],$GY464,POs[Semana],WEEKNUM(HQ$1))</f>
        <v>0</v>
      </c>
      <c r="HR464" s="15">
        <f>SUMIFS(POs[saldo],POs[cve_prod],DIM_BILL[[#This Row],[CODIGO]],POs[status],$GY464,POs[Semana],WEEKNUM(HR$1))</f>
        <v>0</v>
      </c>
      <c r="HS464" s="15">
        <f>SUMIFS(POs[saldo],POs[cve_prod],DIM_BILL[[#This Row],[CODIGO]],POs[status],$GY464,POs[Semana],WEEKNUM(HS$1))</f>
        <v>0</v>
      </c>
      <c r="HT464" s="15">
        <f>SUMIFS(POs[saldo],POs[cve_prod],DIM_BILL[[#This Row],[CODIGO]],POs[status],$GY464,POs[Semana],WEEKNUM(HT$1))</f>
        <v>0</v>
      </c>
      <c r="HU464" s="22"/>
      <c r="HV464" s="25"/>
      <c r="HW464" t="str">
        <f>DIM_BILL[[#This Row],[Tipo]]</f>
        <v>MATERIAL DE EMPAQUE</v>
      </c>
    </row>
    <row r="465" spans="1:231" x14ac:dyDescent="0.3">
      <c r="A465" s="17" t="s">
        <v>139</v>
      </c>
      <c r="F465">
        <v>3.6842105263157891E-2</v>
      </c>
      <c r="G465">
        <v>1.0200000000000001E-2</v>
      </c>
      <c r="H465">
        <v>2.2000000000000001E-3</v>
      </c>
      <c r="K465">
        <v>1.6799999999999999E-2</v>
      </c>
      <c r="U465">
        <v>1.4800000000000001E-2</v>
      </c>
      <c r="AH465">
        <v>2.5373134328358207E-2</v>
      </c>
      <c r="AI465">
        <v>2.5373134328358207E-2</v>
      </c>
      <c r="BM465">
        <v>1.5294117647058824E-3</v>
      </c>
      <c r="CM465">
        <v>1.4E-2</v>
      </c>
      <c r="CN465">
        <v>2.5301204819277109E-2</v>
      </c>
      <c r="CO465">
        <v>5.3999999999999999E-2</v>
      </c>
      <c r="CP465">
        <v>6.2600000000000003E-2</v>
      </c>
      <c r="CS465">
        <v>5.5599999999999997E-2</v>
      </c>
      <c r="CT465">
        <v>2.52E-2</v>
      </c>
      <c r="CU465">
        <v>2.0400000000000001E-2</v>
      </c>
      <c r="DE465">
        <v>2.0444444444444446E-2</v>
      </c>
      <c r="DF465">
        <v>2.0444444444444446E-2</v>
      </c>
      <c r="DG465">
        <v>5.7000000000000002E-2</v>
      </c>
      <c r="DM465">
        <v>5.5599999999999997E-2</v>
      </c>
      <c r="ER465">
        <v>2.0500000000000001E-2</v>
      </c>
      <c r="ET465">
        <v>5.3999999999999999E-2</v>
      </c>
      <c r="EZ465">
        <v>6.4000000000000001E-2</v>
      </c>
      <c r="FH465">
        <v>1.3777777777777778E-2</v>
      </c>
      <c r="FT465">
        <v>2.5600000000000001E-2</v>
      </c>
      <c r="FU465">
        <v>2.5600000000000001E-2</v>
      </c>
      <c r="GG465">
        <v>7.4444444444444445E-3</v>
      </c>
      <c r="GR465" s="17" t="s">
        <v>140</v>
      </c>
      <c r="GS465" s="17">
        <v>3</v>
      </c>
      <c r="GT465" s="17" t="s">
        <v>1820</v>
      </c>
      <c r="GU465" s="17" t="s">
        <v>1800</v>
      </c>
      <c r="GV465" s="17">
        <f>SUMIF(FACT_A1[cve_prod],DIM_BILL[[#This Row],[CODIGO]],FACT_A1[Existencia])</f>
        <v>0</v>
      </c>
      <c r="GW465" s="18">
        <f>SUMIF(FACT_A2[cve_prod],DIM_BILL[[#This Row],[CODIGO]],FACT_A2[Existencia])</f>
        <v>1006</v>
      </c>
      <c r="GX465" s="17"/>
      <c r="GY465" s="16" t="s">
        <v>2221</v>
      </c>
      <c r="GZ465" s="24">
        <f>SUMPRODUCT($B465:$GQ465,INDEX(PLAN_PRODUCCION!$B$4:$GQ$24,COLUMN()-COLUMN($GZ$1)+1,0))</f>
        <v>3241.7674999999999</v>
      </c>
      <c r="HA465" s="24">
        <f>SUMPRODUCT($B465:$GQ465,INDEX(PLAN_PRODUCCION!$B$4:$GQ$24,COLUMN()-COLUMN($GZ$1)+1,0))</f>
        <v>0</v>
      </c>
      <c r="HB465" s="24">
        <f>SUMPRODUCT($B465:$GQ465,INDEX(PLAN_PRODUCCION!$B$4:$GQ$24,COLUMN()-COLUMN($GZ$1)+1,0))</f>
        <v>0</v>
      </c>
      <c r="HC465" s="24">
        <f>SUMPRODUCT($B465:$GQ465,INDEX(PLAN_PRODUCCION!$B$4:$GQ$24,COLUMN()-COLUMN($GZ$1)+1,0))</f>
        <v>0</v>
      </c>
      <c r="HD465" s="24">
        <f>SUMPRODUCT($B465:$GQ465,INDEX(PLAN_PRODUCCION!$B$4:$GQ$24,COLUMN()-COLUMN($GZ$1)+1,0))</f>
        <v>0</v>
      </c>
      <c r="HE465" s="24">
        <f>SUMPRODUCT($B465:$GQ465,INDEX(PLAN_PRODUCCION!$B$4:$GQ$24,COLUMN()-COLUMN($GZ$1)+1,0))</f>
        <v>0</v>
      </c>
      <c r="HF465" s="24">
        <f>SUMPRODUCT($B465:$GQ465,INDEX(PLAN_PRODUCCION!$B$4:$GQ$24,COLUMN()-COLUMN($GZ$1)+1,0))</f>
        <v>0</v>
      </c>
      <c r="HG465" s="24">
        <f>SUMPRODUCT($B465:$GQ465,INDEX(PLAN_PRODUCCION!$B$4:$GQ$24,COLUMN()-COLUMN($GZ$1)+1,0))</f>
        <v>368</v>
      </c>
      <c r="HH465" s="24">
        <f>SUMPRODUCT($B465:$GQ465,INDEX(PLAN_PRODUCCION!$B$4:$GQ$24,COLUMN()-COLUMN($GZ$1)+1,0))</f>
        <v>0</v>
      </c>
      <c r="HI465" s="24">
        <f>SUMPRODUCT($B465:$GQ465,INDEX(PLAN_PRODUCCION!$B$4:$GQ$24,COLUMN()-COLUMN($GZ$1)+1,0))</f>
        <v>0</v>
      </c>
      <c r="HJ465" s="24">
        <f>SUMPRODUCT($B465:$GQ465,INDEX(PLAN_PRODUCCION!$B$4:$GQ$24,COLUMN()-COLUMN($GZ$1)+1,0))</f>
        <v>0</v>
      </c>
      <c r="HK465" s="24">
        <f>SUMPRODUCT($B465:$GQ465,INDEX(PLAN_PRODUCCION!$B$4:$GQ$24,COLUMN()-COLUMN($GZ$1)+1,0))</f>
        <v>0</v>
      </c>
      <c r="HL465" s="24">
        <f>SUMPRODUCT($B465:$GQ465,INDEX(PLAN_PRODUCCION!$B$4:$GQ$24,COLUMN()-COLUMN($GZ$1)+1,0))</f>
        <v>0</v>
      </c>
      <c r="HM465" s="24">
        <f>SUMPRODUCT($B465:$GQ465,INDEX(PLAN_PRODUCCION!$B$4:$GQ$24,COLUMN()-COLUMN($GZ$1)+1,0))</f>
        <v>0</v>
      </c>
      <c r="HN465" s="24">
        <f>SUMPRODUCT($B465:$GQ465,INDEX(PLAN_PRODUCCION!$B$4:$GQ$24,COLUMN()-COLUMN($GZ$1)+1,0))</f>
        <v>0</v>
      </c>
      <c r="HO465" s="24">
        <f>SUMPRODUCT($B465:$GQ465,INDEX(PLAN_PRODUCCION!$B$4:$GQ$24,COLUMN()-COLUMN($GZ$1)+1,0))</f>
        <v>0</v>
      </c>
      <c r="HP465" s="24">
        <f>SUMPRODUCT($B465:$GQ465,INDEX(PLAN_PRODUCCION!$B$4:$GQ$24,COLUMN()-COLUMN($GZ$1)+1,0))</f>
        <v>0</v>
      </c>
      <c r="HQ465" s="24">
        <f>SUMPRODUCT($B465:$GQ465,INDEX(PLAN_PRODUCCION!$B$4:$GQ$24,COLUMN()-COLUMN($GZ$1)+1,0))</f>
        <v>0</v>
      </c>
      <c r="HR465" s="24">
        <f>SUMPRODUCT($B465:$GQ465,INDEX(PLAN_PRODUCCION!$B$4:$GQ$24,COLUMN()-COLUMN($GZ$1)+1,0))</f>
        <v>0</v>
      </c>
      <c r="HS465" s="24">
        <f>SUMPRODUCT($B465:$GQ465,INDEX(PLAN_PRODUCCION!$B$4:$GQ$24,COLUMN()-COLUMN($GZ$1)+1,0))</f>
        <v>0</v>
      </c>
      <c r="HT465" s="24">
        <f>SUMPRODUCT($B465:$GQ465,INDEX(PLAN_PRODUCCION!$B$4:$GQ$24,COLUMN()-COLUMN($GZ$1)+1,0))</f>
        <v>0</v>
      </c>
      <c r="HU465" s="22"/>
      <c r="HV465" s="25"/>
      <c r="HW465" t="str">
        <f>DIM_BILL[[#This Row],[Tipo]]</f>
        <v>MATERIAL DE EMPAQUE</v>
      </c>
    </row>
    <row r="466" spans="1:231" x14ac:dyDescent="0.3">
      <c r="A466" s="18" t="s">
        <v>139</v>
      </c>
      <c r="F466">
        <v>3.6842105263157891E-2</v>
      </c>
      <c r="G466">
        <v>1.0200000000000001E-2</v>
      </c>
      <c r="H466">
        <v>2.2000000000000001E-3</v>
      </c>
      <c r="K466">
        <v>1.6799999999999999E-2</v>
      </c>
      <c r="U466">
        <v>1.4800000000000001E-2</v>
      </c>
      <c r="AH466">
        <v>2.5373134328358207E-2</v>
      </c>
      <c r="AI466">
        <v>2.5373134328358207E-2</v>
      </c>
      <c r="BM466">
        <v>1.5294117647058824E-3</v>
      </c>
      <c r="CM466">
        <v>1.4E-2</v>
      </c>
      <c r="CN466">
        <v>2.5301204819277109E-2</v>
      </c>
      <c r="CO466">
        <v>5.3999999999999999E-2</v>
      </c>
      <c r="CP466">
        <v>6.2600000000000003E-2</v>
      </c>
      <c r="CS466">
        <v>5.5599999999999997E-2</v>
      </c>
      <c r="CT466">
        <v>2.52E-2</v>
      </c>
      <c r="CU466">
        <v>2.0400000000000001E-2</v>
      </c>
      <c r="DE466">
        <v>2.0444444444444446E-2</v>
      </c>
      <c r="DF466">
        <v>2.0444444444444446E-2</v>
      </c>
      <c r="DG466">
        <v>5.7000000000000002E-2</v>
      </c>
      <c r="DM466">
        <v>5.5599999999999997E-2</v>
      </c>
      <c r="ER466">
        <v>2.0500000000000001E-2</v>
      </c>
      <c r="ET466">
        <v>5.3999999999999999E-2</v>
      </c>
      <c r="EZ466">
        <v>6.4000000000000001E-2</v>
      </c>
      <c r="FH466">
        <v>1.3777777777777778E-2</v>
      </c>
      <c r="FT466">
        <v>2.5600000000000001E-2</v>
      </c>
      <c r="FU466">
        <v>2.5600000000000001E-2</v>
      </c>
      <c r="GG466">
        <v>7.4444444444444445E-3</v>
      </c>
      <c r="GR466" s="18" t="s">
        <v>140</v>
      </c>
      <c r="GS466" s="18">
        <v>3</v>
      </c>
      <c r="GT466" s="18" t="s">
        <v>1820</v>
      </c>
      <c r="GU466" s="18" t="s">
        <v>1800</v>
      </c>
      <c r="GV466" s="18">
        <f>SUMIF(FACT_A1[cve_prod],DIM_BILL[[#This Row],[CODIGO]],FACT_A1[Existencia])</f>
        <v>0</v>
      </c>
      <c r="GW466" s="18">
        <f>SUMIF(FACT_A2[cve_prod],DIM_BILL[[#This Row],[CODIGO]],FACT_A2[Existencia])</f>
        <v>1006</v>
      </c>
      <c r="GX466" s="18"/>
      <c r="GY466" s="16" t="s">
        <v>2222</v>
      </c>
      <c r="GZ466" s="26">
        <f t="shared" ref="GZ466" si="3369">GV466+GW466+GX466+GZ464-GZ465</f>
        <v>-2235.7674999999999</v>
      </c>
      <c r="HA466" s="26">
        <f t="shared" ref="HA466" si="3370">GZ466+HA464-HA465</f>
        <v>-2235.7674999999999</v>
      </c>
      <c r="HB466" s="26">
        <f t="shared" ref="HB466" si="3371">HA466+HB464-HB465</f>
        <v>-2235.7674999999999</v>
      </c>
      <c r="HC466" s="26">
        <f t="shared" ref="HC466" si="3372">HB466+HC464-HC465</f>
        <v>-2235.7674999999999</v>
      </c>
      <c r="HD466" s="26">
        <f t="shared" ref="HD466" si="3373">HC466+HD464-HD465</f>
        <v>-2235.7674999999999</v>
      </c>
      <c r="HE466" s="26">
        <f t="shared" ref="HE466" si="3374">HD466+HE464-HE465</f>
        <v>-2235.7674999999999</v>
      </c>
      <c r="HF466" s="26">
        <f t="shared" ref="HF466" si="3375">HE466+HF464-HF465</f>
        <v>-2235.7674999999999</v>
      </c>
      <c r="HG466" s="26">
        <f t="shared" ref="HG466" si="3376">HF466+HG464-HG465</f>
        <v>-2603.7674999999999</v>
      </c>
      <c r="HH466" s="26">
        <f t="shared" ref="HH466" si="3377">HG466+HH464-HH465</f>
        <v>-2603.7674999999999</v>
      </c>
      <c r="HI466" s="26">
        <f t="shared" ref="HI466" si="3378">HH466+HI464-HI465</f>
        <v>-2603.7674999999999</v>
      </c>
      <c r="HJ466" s="26">
        <f t="shared" ref="HJ466" si="3379">HI466+HJ464-HJ465</f>
        <v>-2603.7674999999999</v>
      </c>
      <c r="HK466" s="26">
        <f t="shared" ref="HK466" si="3380">HJ466+HK464-HK465</f>
        <v>-2603.7674999999999</v>
      </c>
      <c r="HL466" s="26">
        <f t="shared" ref="HL466" si="3381">HK466+HL464-HL465</f>
        <v>-2603.7674999999999</v>
      </c>
      <c r="HM466" s="26">
        <f t="shared" ref="HM466" si="3382">HL466+HM464-HM465</f>
        <v>-2603.7674999999999</v>
      </c>
      <c r="HN466" s="26">
        <f t="shared" ref="HN466" si="3383">HM466+HN464-HN465</f>
        <v>-2603.7674999999999</v>
      </c>
      <c r="HO466" s="26">
        <f t="shared" ref="HO466" si="3384">HN466+HO464-HO465</f>
        <v>-2603.7674999999999</v>
      </c>
      <c r="HP466" s="26">
        <f t="shared" ref="HP466" si="3385">HO466+HP464-HP465</f>
        <v>-2603.7674999999999</v>
      </c>
      <c r="HQ466" s="26">
        <f t="shared" ref="HQ466" si="3386">HP466+HQ464-HQ465</f>
        <v>-2603.7674999999999</v>
      </c>
      <c r="HR466" s="26">
        <f t="shared" ref="HR466" si="3387">HQ466+HR464-HR465</f>
        <v>-2603.7674999999999</v>
      </c>
      <c r="HS466" s="26">
        <f t="shared" ref="HS466" si="3388">HR466+HS464-HS465</f>
        <v>-2603.7674999999999</v>
      </c>
      <c r="HT466" s="26">
        <f t="shared" ref="HT466" si="3389">HS466+HT464-HT465</f>
        <v>-2603.7674999999999</v>
      </c>
      <c r="HU466" s="22">
        <f t="shared" ref="HU466" si="3390">COUNTIF(GZ466:HT466,"&lt;0")</f>
        <v>21</v>
      </c>
      <c r="HV466" s="25"/>
      <c r="HW466" t="str">
        <f>DIM_BILL[[#This Row],[Tipo]]</f>
        <v>MATERIAL DE EMPAQUE</v>
      </c>
    </row>
    <row r="467" spans="1:231" x14ac:dyDescent="0.3">
      <c r="A467" s="17" t="s">
        <v>662</v>
      </c>
      <c r="BI467">
        <v>1.3636363636363637E-3</v>
      </c>
      <c r="GR467" s="17" t="s">
        <v>663</v>
      </c>
      <c r="GS467" s="17">
        <v>3</v>
      </c>
      <c r="GT467" s="17" t="s">
        <v>1820</v>
      </c>
      <c r="GU467" s="17" t="s">
        <v>1800</v>
      </c>
      <c r="GV467" s="17">
        <f>SUMIF(FACT_A1[cve_prod],DIM_BILL[[#This Row],[CODIGO]],FACT_A1[Existencia])</f>
        <v>0</v>
      </c>
      <c r="GW467" s="18">
        <f>SUMIF(FACT_A2[cve_prod],DIM_BILL[[#This Row],[CODIGO]],FACT_A2[Existencia])</f>
        <v>242</v>
      </c>
      <c r="GX467" s="17"/>
      <c r="GY467" s="16" t="s">
        <v>2220</v>
      </c>
      <c r="GZ467" s="15">
        <f>SUMIFS(POs[saldo],POs[cve_prod],DIM_BILL[[#This Row],[CODIGO]],POs[status],$GY467,POs[f_ent],GZ$1)</f>
        <v>0</v>
      </c>
      <c r="HA467" s="15">
        <f>SUMIFS(POs[saldo],POs[cve_prod],DIM_BILL[[#This Row],[CODIGO]],POs[status],$GY467,POs[f_ent],HA$1)</f>
        <v>0</v>
      </c>
      <c r="HB467" s="15">
        <f>SUMIFS(POs[saldo],POs[cve_prod],DIM_BILL[[#This Row],[CODIGO]],POs[status],$GY467,POs[f_ent],HB$1)</f>
        <v>0</v>
      </c>
      <c r="HC467" s="15">
        <f>SUMIFS(POs[saldo],POs[cve_prod],DIM_BILL[[#This Row],[CODIGO]],POs[status],$GY467,POs[f_ent],HC$1)</f>
        <v>0</v>
      </c>
      <c r="HD467" s="15">
        <f>SUMIFS(POs[saldo],POs[cve_prod],DIM_BILL[[#This Row],[CODIGO]],POs[status],$GY467,POs[f_ent],HD$1)</f>
        <v>0</v>
      </c>
      <c r="HE467" s="15">
        <f>SUMIFS(POs[saldo],POs[cve_prod],DIM_BILL[[#This Row],[CODIGO]],POs[status],$GY467,POs[f_ent],HE$1)</f>
        <v>0</v>
      </c>
      <c r="HF467" s="15">
        <f>SUMIFS(POs[saldo],POs[cve_prod],DIM_BILL[[#This Row],[CODIGO]],POs[status],$GY467,POs[Semana],WEEKNUM(HF$1))</f>
        <v>0</v>
      </c>
      <c r="HG467" s="15">
        <f>SUMIFS(POs[saldo],POs[cve_prod],DIM_BILL[[#This Row],[CODIGO]],POs[status],$GY467,POs[Semana],WEEKNUM(HG$1))</f>
        <v>0</v>
      </c>
      <c r="HH467" s="15">
        <f>SUMIFS(POs[saldo],POs[cve_prod],DIM_BILL[[#This Row],[CODIGO]],POs[status],$GY467,POs[Semana],WEEKNUM(HH$1))</f>
        <v>0</v>
      </c>
      <c r="HI467" s="15">
        <f>SUMIFS(POs[saldo],POs[cve_prod],DIM_BILL[[#This Row],[CODIGO]],POs[status],$GY467,POs[Semana],WEEKNUM(HI$1))</f>
        <v>0</v>
      </c>
      <c r="HJ467" s="15">
        <f>SUMIFS(POs[saldo],POs[cve_prod],DIM_BILL[[#This Row],[CODIGO]],POs[status],$GY467,POs[Semana],WEEKNUM(HJ$1))</f>
        <v>0</v>
      </c>
      <c r="HK467" s="15">
        <f>SUMIFS(POs[saldo],POs[cve_prod],DIM_BILL[[#This Row],[CODIGO]],POs[status],$GY467,POs[Semana],WEEKNUM(HK$1))</f>
        <v>0</v>
      </c>
      <c r="HL467" s="15">
        <f>SUMIFS(POs[saldo],POs[cve_prod],DIM_BILL[[#This Row],[CODIGO]],POs[status],$GY467,POs[Semana],WEEKNUM(HL$1))</f>
        <v>0</v>
      </c>
      <c r="HM467" s="15">
        <f>SUMIFS(POs[saldo],POs[cve_prod],DIM_BILL[[#This Row],[CODIGO]],POs[status],$GY467,POs[Semana],WEEKNUM(HM$1))</f>
        <v>0</v>
      </c>
      <c r="HN467" s="15">
        <f>SUMIFS(POs[saldo],POs[cve_prod],DIM_BILL[[#This Row],[CODIGO]],POs[status],$GY467,POs[Semana],WEEKNUM(HN$1))</f>
        <v>0</v>
      </c>
      <c r="HO467" s="15">
        <f>SUMIFS(POs[saldo],POs[cve_prod],DIM_BILL[[#This Row],[CODIGO]],POs[status],$GY467,POs[Semana],WEEKNUM(HO$1))</f>
        <v>0</v>
      </c>
      <c r="HP467" s="15">
        <f>SUMIFS(POs[saldo],POs[cve_prod],DIM_BILL[[#This Row],[CODIGO]],POs[status],$GY467,POs[Semana],WEEKNUM(HP$1))</f>
        <v>0</v>
      </c>
      <c r="HQ467" s="15">
        <f>SUMIFS(POs[saldo],POs[cve_prod],DIM_BILL[[#This Row],[CODIGO]],POs[status],$GY467,POs[Semana],WEEKNUM(HQ$1))</f>
        <v>0</v>
      </c>
      <c r="HR467" s="15">
        <f>SUMIFS(POs[saldo],POs[cve_prod],DIM_BILL[[#This Row],[CODIGO]],POs[status],$GY467,POs[Semana],WEEKNUM(HR$1))</f>
        <v>0</v>
      </c>
      <c r="HS467" s="15">
        <f>SUMIFS(POs[saldo],POs[cve_prod],DIM_BILL[[#This Row],[CODIGO]],POs[status],$GY467,POs[Semana],WEEKNUM(HS$1))</f>
        <v>0</v>
      </c>
      <c r="HT467" s="15">
        <f>SUMIFS(POs[saldo],POs[cve_prod],DIM_BILL[[#This Row],[CODIGO]],POs[status],$GY467,POs[Semana],WEEKNUM(HT$1))</f>
        <v>0</v>
      </c>
      <c r="HU467" s="22"/>
      <c r="HV467" s="25"/>
      <c r="HW467" t="str">
        <f>DIM_BILL[[#This Row],[Tipo]]</f>
        <v>MATERIAL DE EMPAQUE</v>
      </c>
    </row>
    <row r="468" spans="1:231" x14ac:dyDescent="0.3">
      <c r="A468" s="17" t="s">
        <v>662</v>
      </c>
      <c r="BI468">
        <v>1.3636363636363637E-3</v>
      </c>
      <c r="GR468" s="17" t="s">
        <v>663</v>
      </c>
      <c r="GS468" s="17">
        <v>3</v>
      </c>
      <c r="GT468" s="17" t="s">
        <v>1820</v>
      </c>
      <c r="GU468" s="17" t="s">
        <v>1800</v>
      </c>
      <c r="GV468" s="17">
        <f>SUMIF(FACT_A1[cve_prod],DIM_BILL[[#This Row],[CODIGO]],FACT_A1[Existencia])</f>
        <v>0</v>
      </c>
      <c r="GW468" s="18">
        <f>SUMIF(FACT_A2[cve_prod],DIM_BILL[[#This Row],[CODIGO]],FACT_A2[Existencia])</f>
        <v>242</v>
      </c>
      <c r="GX468" s="17"/>
      <c r="GY468" s="16" t="s">
        <v>2221</v>
      </c>
      <c r="GZ468" s="24">
        <f>SUMPRODUCT($B468:$GQ468,INDEX(PLAN_PRODUCCION!$B$4:$GQ$24,COLUMN()-COLUMN($GZ$1)+1,0))</f>
        <v>30.000000000000004</v>
      </c>
      <c r="HA468" s="24">
        <f>SUMPRODUCT($B468:$GQ468,INDEX(PLAN_PRODUCCION!$B$4:$GQ$24,COLUMN()-COLUMN($GZ$1)+1,0))</f>
        <v>0</v>
      </c>
      <c r="HB468" s="24">
        <f>SUMPRODUCT($B468:$GQ468,INDEX(PLAN_PRODUCCION!$B$4:$GQ$24,COLUMN()-COLUMN($GZ$1)+1,0))</f>
        <v>0</v>
      </c>
      <c r="HC468" s="24">
        <f>SUMPRODUCT($B468:$GQ468,INDEX(PLAN_PRODUCCION!$B$4:$GQ$24,COLUMN()-COLUMN($GZ$1)+1,0))</f>
        <v>0</v>
      </c>
      <c r="HD468" s="24">
        <f>SUMPRODUCT($B468:$GQ468,INDEX(PLAN_PRODUCCION!$B$4:$GQ$24,COLUMN()-COLUMN($GZ$1)+1,0))</f>
        <v>0</v>
      </c>
      <c r="HE468" s="24">
        <f>SUMPRODUCT($B468:$GQ468,INDEX(PLAN_PRODUCCION!$B$4:$GQ$24,COLUMN()-COLUMN($GZ$1)+1,0))</f>
        <v>0</v>
      </c>
      <c r="HF468" s="24">
        <f>SUMPRODUCT($B468:$GQ468,INDEX(PLAN_PRODUCCION!$B$4:$GQ$24,COLUMN()-COLUMN($GZ$1)+1,0))</f>
        <v>0</v>
      </c>
      <c r="HG468" s="24">
        <f>SUMPRODUCT($B468:$GQ468,INDEX(PLAN_PRODUCCION!$B$4:$GQ$24,COLUMN()-COLUMN($GZ$1)+1,0))</f>
        <v>0</v>
      </c>
      <c r="HH468" s="24">
        <f>SUMPRODUCT($B468:$GQ468,INDEX(PLAN_PRODUCCION!$B$4:$GQ$24,COLUMN()-COLUMN($GZ$1)+1,0))</f>
        <v>0</v>
      </c>
      <c r="HI468" s="24">
        <f>SUMPRODUCT($B468:$GQ468,INDEX(PLAN_PRODUCCION!$B$4:$GQ$24,COLUMN()-COLUMN($GZ$1)+1,0))</f>
        <v>0</v>
      </c>
      <c r="HJ468" s="24">
        <f>SUMPRODUCT($B468:$GQ468,INDEX(PLAN_PRODUCCION!$B$4:$GQ$24,COLUMN()-COLUMN($GZ$1)+1,0))</f>
        <v>0</v>
      </c>
      <c r="HK468" s="24">
        <f>SUMPRODUCT($B468:$GQ468,INDEX(PLAN_PRODUCCION!$B$4:$GQ$24,COLUMN()-COLUMN($GZ$1)+1,0))</f>
        <v>0</v>
      </c>
      <c r="HL468" s="24">
        <f>SUMPRODUCT($B468:$GQ468,INDEX(PLAN_PRODUCCION!$B$4:$GQ$24,COLUMN()-COLUMN($GZ$1)+1,0))</f>
        <v>0</v>
      </c>
      <c r="HM468" s="24">
        <f>SUMPRODUCT($B468:$GQ468,INDEX(PLAN_PRODUCCION!$B$4:$GQ$24,COLUMN()-COLUMN($GZ$1)+1,0))</f>
        <v>0</v>
      </c>
      <c r="HN468" s="24">
        <f>SUMPRODUCT($B468:$GQ468,INDEX(PLAN_PRODUCCION!$B$4:$GQ$24,COLUMN()-COLUMN($GZ$1)+1,0))</f>
        <v>0</v>
      </c>
      <c r="HO468" s="24">
        <f>SUMPRODUCT($B468:$GQ468,INDEX(PLAN_PRODUCCION!$B$4:$GQ$24,COLUMN()-COLUMN($GZ$1)+1,0))</f>
        <v>0</v>
      </c>
      <c r="HP468" s="24">
        <f>SUMPRODUCT($B468:$GQ468,INDEX(PLAN_PRODUCCION!$B$4:$GQ$24,COLUMN()-COLUMN($GZ$1)+1,0))</f>
        <v>0</v>
      </c>
      <c r="HQ468" s="24">
        <f>SUMPRODUCT($B468:$GQ468,INDEX(PLAN_PRODUCCION!$B$4:$GQ$24,COLUMN()-COLUMN($GZ$1)+1,0))</f>
        <v>0</v>
      </c>
      <c r="HR468" s="24">
        <f>SUMPRODUCT($B468:$GQ468,INDEX(PLAN_PRODUCCION!$B$4:$GQ$24,COLUMN()-COLUMN($GZ$1)+1,0))</f>
        <v>0</v>
      </c>
      <c r="HS468" s="24">
        <f>SUMPRODUCT($B468:$GQ468,INDEX(PLAN_PRODUCCION!$B$4:$GQ$24,COLUMN()-COLUMN($GZ$1)+1,0))</f>
        <v>0</v>
      </c>
      <c r="HT468" s="24">
        <f>SUMPRODUCT($B468:$GQ468,INDEX(PLAN_PRODUCCION!$B$4:$GQ$24,COLUMN()-COLUMN($GZ$1)+1,0))</f>
        <v>0</v>
      </c>
      <c r="HU468" s="22"/>
      <c r="HV468" s="25"/>
      <c r="HW468" t="str">
        <f>DIM_BILL[[#This Row],[Tipo]]</f>
        <v>MATERIAL DE EMPAQUE</v>
      </c>
    </row>
    <row r="469" spans="1:231" x14ac:dyDescent="0.3">
      <c r="A469" s="18" t="s">
        <v>662</v>
      </c>
      <c r="BI469">
        <v>1.3636363636363637E-3</v>
      </c>
      <c r="GR469" s="18" t="s">
        <v>663</v>
      </c>
      <c r="GS469" s="18">
        <v>3</v>
      </c>
      <c r="GT469" s="18" t="s">
        <v>1820</v>
      </c>
      <c r="GU469" s="18" t="s">
        <v>1800</v>
      </c>
      <c r="GV469" s="18">
        <f>SUMIF(FACT_A1[cve_prod],DIM_BILL[[#This Row],[CODIGO]],FACT_A1[Existencia])</f>
        <v>0</v>
      </c>
      <c r="GW469" s="18">
        <f>SUMIF(FACT_A2[cve_prod],DIM_BILL[[#This Row],[CODIGO]],FACT_A2[Existencia])</f>
        <v>242</v>
      </c>
      <c r="GX469" s="18"/>
      <c r="GY469" s="16" t="s">
        <v>2222</v>
      </c>
      <c r="GZ469" s="26">
        <f t="shared" ref="GZ469" si="3391">GV469+GW469+GX469+GZ467-GZ468</f>
        <v>212</v>
      </c>
      <c r="HA469" s="26">
        <f t="shared" ref="HA469" si="3392">GZ469+HA467-HA468</f>
        <v>212</v>
      </c>
      <c r="HB469" s="26">
        <f t="shared" ref="HB469" si="3393">HA469+HB467-HB468</f>
        <v>212</v>
      </c>
      <c r="HC469" s="26">
        <f t="shared" ref="HC469" si="3394">HB469+HC467-HC468</f>
        <v>212</v>
      </c>
      <c r="HD469" s="26">
        <f t="shared" ref="HD469" si="3395">HC469+HD467-HD468</f>
        <v>212</v>
      </c>
      <c r="HE469" s="26">
        <f t="shared" ref="HE469" si="3396">HD469+HE467-HE468</f>
        <v>212</v>
      </c>
      <c r="HF469" s="26">
        <f t="shared" ref="HF469" si="3397">HE469+HF467-HF468</f>
        <v>212</v>
      </c>
      <c r="HG469" s="26">
        <f t="shared" ref="HG469" si="3398">HF469+HG467-HG468</f>
        <v>212</v>
      </c>
      <c r="HH469" s="26">
        <f t="shared" ref="HH469" si="3399">HG469+HH467-HH468</f>
        <v>212</v>
      </c>
      <c r="HI469" s="26">
        <f t="shared" ref="HI469" si="3400">HH469+HI467-HI468</f>
        <v>212</v>
      </c>
      <c r="HJ469" s="26">
        <f t="shared" ref="HJ469" si="3401">HI469+HJ467-HJ468</f>
        <v>212</v>
      </c>
      <c r="HK469" s="26">
        <f t="shared" ref="HK469" si="3402">HJ469+HK467-HK468</f>
        <v>212</v>
      </c>
      <c r="HL469" s="26">
        <f t="shared" ref="HL469" si="3403">HK469+HL467-HL468</f>
        <v>212</v>
      </c>
      <c r="HM469" s="26">
        <f t="shared" ref="HM469" si="3404">HL469+HM467-HM468</f>
        <v>212</v>
      </c>
      <c r="HN469" s="26">
        <f t="shared" ref="HN469" si="3405">HM469+HN467-HN468</f>
        <v>212</v>
      </c>
      <c r="HO469" s="26">
        <f t="shared" ref="HO469" si="3406">HN469+HO467-HO468</f>
        <v>212</v>
      </c>
      <c r="HP469" s="26">
        <f t="shared" ref="HP469" si="3407">HO469+HP467-HP468</f>
        <v>212</v>
      </c>
      <c r="HQ469" s="26">
        <f t="shared" ref="HQ469" si="3408">HP469+HQ467-HQ468</f>
        <v>212</v>
      </c>
      <c r="HR469" s="26">
        <f t="shared" ref="HR469" si="3409">HQ469+HR467-HR468</f>
        <v>212</v>
      </c>
      <c r="HS469" s="26">
        <f t="shared" ref="HS469" si="3410">HR469+HS467-HS468</f>
        <v>212</v>
      </c>
      <c r="HT469" s="26">
        <f t="shared" ref="HT469" si="3411">HS469+HT467-HT468</f>
        <v>212</v>
      </c>
      <c r="HU469" s="22">
        <f t="shared" ref="HU469" si="3412">COUNTIF(GZ469:HT469,"&lt;0")</f>
        <v>0</v>
      </c>
      <c r="HV469" s="25"/>
      <c r="HW469" t="str">
        <f>DIM_BILL[[#This Row],[Tipo]]</f>
        <v>MATERIAL DE EMPAQUE</v>
      </c>
    </row>
    <row r="470" spans="1:231" x14ac:dyDescent="0.3">
      <c r="A470" s="17" t="s">
        <v>727</v>
      </c>
      <c r="BL470">
        <v>4.2352941176470586E-2</v>
      </c>
      <c r="GR470" s="17" t="s">
        <v>728</v>
      </c>
      <c r="GS470" s="17">
        <v>3</v>
      </c>
      <c r="GT470" s="17" t="s">
        <v>1820</v>
      </c>
      <c r="GU470" s="17" t="s">
        <v>1800</v>
      </c>
      <c r="GV470" s="17">
        <f>SUMIF(FACT_A1[cve_prod],DIM_BILL[[#This Row],[CODIGO]],FACT_A1[Existencia])</f>
        <v>0</v>
      </c>
      <c r="GW470" s="18">
        <f>SUMIF(FACT_A2[cve_prod],DIM_BILL[[#This Row],[CODIGO]],FACT_A2[Existencia])</f>
        <v>1113</v>
      </c>
      <c r="GX470" s="17"/>
      <c r="GY470" s="16" t="s">
        <v>2220</v>
      </c>
      <c r="GZ470" s="15">
        <f>SUMIFS(POs[saldo],POs[cve_prod],DIM_BILL[[#This Row],[CODIGO]],POs[status],$GY470,POs[f_ent],GZ$1)</f>
        <v>0</v>
      </c>
      <c r="HA470" s="15">
        <f>SUMIFS(POs[saldo],POs[cve_prod],DIM_BILL[[#This Row],[CODIGO]],POs[status],$GY470,POs[f_ent],HA$1)</f>
        <v>0</v>
      </c>
      <c r="HB470" s="15">
        <f>SUMIFS(POs[saldo],POs[cve_prod],DIM_BILL[[#This Row],[CODIGO]],POs[status],$GY470,POs[f_ent],HB$1)</f>
        <v>0</v>
      </c>
      <c r="HC470" s="15">
        <f>SUMIFS(POs[saldo],POs[cve_prod],DIM_BILL[[#This Row],[CODIGO]],POs[status],$GY470,POs[f_ent],HC$1)</f>
        <v>0</v>
      </c>
      <c r="HD470" s="15">
        <f>SUMIFS(POs[saldo],POs[cve_prod],DIM_BILL[[#This Row],[CODIGO]],POs[status],$GY470,POs[f_ent],HD$1)</f>
        <v>0</v>
      </c>
      <c r="HE470" s="15">
        <f>SUMIFS(POs[saldo],POs[cve_prod],DIM_BILL[[#This Row],[CODIGO]],POs[status],$GY470,POs[f_ent],HE$1)</f>
        <v>0</v>
      </c>
      <c r="HF470" s="15">
        <f>SUMIFS(POs[saldo],POs[cve_prod],DIM_BILL[[#This Row],[CODIGO]],POs[status],$GY470,POs[Semana],WEEKNUM(HF$1))</f>
        <v>0</v>
      </c>
      <c r="HG470" s="15">
        <f>SUMIFS(POs[saldo],POs[cve_prod],DIM_BILL[[#This Row],[CODIGO]],POs[status],$GY470,POs[Semana],WEEKNUM(HG$1))</f>
        <v>0</v>
      </c>
      <c r="HH470" s="15">
        <f>SUMIFS(POs[saldo],POs[cve_prod],DIM_BILL[[#This Row],[CODIGO]],POs[status],$GY470,POs[Semana],WEEKNUM(HH$1))</f>
        <v>0</v>
      </c>
      <c r="HI470" s="15">
        <f>SUMIFS(POs[saldo],POs[cve_prod],DIM_BILL[[#This Row],[CODIGO]],POs[status],$GY470,POs[Semana],WEEKNUM(HI$1))</f>
        <v>0</v>
      </c>
      <c r="HJ470" s="15">
        <f>SUMIFS(POs[saldo],POs[cve_prod],DIM_BILL[[#This Row],[CODIGO]],POs[status],$GY470,POs[Semana],WEEKNUM(HJ$1))</f>
        <v>0</v>
      </c>
      <c r="HK470" s="15">
        <f>SUMIFS(POs[saldo],POs[cve_prod],DIM_BILL[[#This Row],[CODIGO]],POs[status],$GY470,POs[Semana],WEEKNUM(HK$1))</f>
        <v>0</v>
      </c>
      <c r="HL470" s="15">
        <f>SUMIFS(POs[saldo],POs[cve_prod],DIM_BILL[[#This Row],[CODIGO]],POs[status],$GY470,POs[Semana],WEEKNUM(HL$1))</f>
        <v>0</v>
      </c>
      <c r="HM470" s="15">
        <f>SUMIFS(POs[saldo],POs[cve_prod],DIM_BILL[[#This Row],[CODIGO]],POs[status],$GY470,POs[Semana],WEEKNUM(HM$1))</f>
        <v>0</v>
      </c>
      <c r="HN470" s="15">
        <f>SUMIFS(POs[saldo],POs[cve_prod],DIM_BILL[[#This Row],[CODIGO]],POs[status],$GY470,POs[Semana],WEEKNUM(HN$1))</f>
        <v>0</v>
      </c>
      <c r="HO470" s="15">
        <f>SUMIFS(POs[saldo],POs[cve_prod],DIM_BILL[[#This Row],[CODIGO]],POs[status],$GY470,POs[Semana],WEEKNUM(HO$1))</f>
        <v>0</v>
      </c>
      <c r="HP470" s="15">
        <f>SUMIFS(POs[saldo],POs[cve_prod],DIM_BILL[[#This Row],[CODIGO]],POs[status],$GY470,POs[Semana],WEEKNUM(HP$1))</f>
        <v>0</v>
      </c>
      <c r="HQ470" s="15">
        <f>SUMIFS(POs[saldo],POs[cve_prod],DIM_BILL[[#This Row],[CODIGO]],POs[status],$GY470,POs[Semana],WEEKNUM(HQ$1))</f>
        <v>0</v>
      </c>
      <c r="HR470" s="15">
        <f>SUMIFS(POs[saldo],POs[cve_prod],DIM_BILL[[#This Row],[CODIGO]],POs[status],$GY470,POs[Semana],WEEKNUM(HR$1))</f>
        <v>0</v>
      </c>
      <c r="HS470" s="15">
        <f>SUMIFS(POs[saldo],POs[cve_prod],DIM_BILL[[#This Row],[CODIGO]],POs[status],$GY470,POs[Semana],WEEKNUM(HS$1))</f>
        <v>0</v>
      </c>
      <c r="HT470" s="15">
        <f>SUMIFS(POs[saldo],POs[cve_prod],DIM_BILL[[#This Row],[CODIGO]],POs[status],$GY470,POs[Semana],WEEKNUM(HT$1))</f>
        <v>0</v>
      </c>
      <c r="HU470" s="22"/>
      <c r="HV470" s="25"/>
      <c r="HW470" t="str">
        <f>DIM_BILL[[#This Row],[Tipo]]</f>
        <v>MATERIAL DE EMPAQUE</v>
      </c>
    </row>
    <row r="471" spans="1:231" x14ac:dyDescent="0.3">
      <c r="A471" s="17" t="s">
        <v>727</v>
      </c>
      <c r="BL471">
        <v>4.2352941176470586E-2</v>
      </c>
      <c r="GR471" s="17" t="s">
        <v>728</v>
      </c>
      <c r="GS471" s="17">
        <v>3</v>
      </c>
      <c r="GT471" s="17" t="s">
        <v>1820</v>
      </c>
      <c r="GU471" s="17" t="s">
        <v>1800</v>
      </c>
      <c r="GV471" s="17">
        <f>SUMIF(FACT_A1[cve_prod],DIM_BILL[[#This Row],[CODIGO]],FACT_A1[Existencia])</f>
        <v>0</v>
      </c>
      <c r="GW471" s="18">
        <f>SUMIF(FACT_A2[cve_prod],DIM_BILL[[#This Row],[CODIGO]],FACT_A2[Existencia])</f>
        <v>1113</v>
      </c>
      <c r="GX471" s="17"/>
      <c r="GY471" s="16" t="s">
        <v>2221</v>
      </c>
      <c r="GZ471" s="24">
        <f>SUMPRODUCT($B471:$GQ471,INDEX(PLAN_PRODUCCION!$B$4:$GQ$24,COLUMN()-COLUMN($GZ$1)+1,0))</f>
        <v>244.07999999999998</v>
      </c>
      <c r="HA471" s="24">
        <f>SUMPRODUCT($B471:$GQ471,INDEX(PLAN_PRODUCCION!$B$4:$GQ$24,COLUMN()-COLUMN($GZ$1)+1,0))</f>
        <v>0</v>
      </c>
      <c r="HB471" s="24">
        <f>SUMPRODUCT($B471:$GQ471,INDEX(PLAN_PRODUCCION!$B$4:$GQ$24,COLUMN()-COLUMN($GZ$1)+1,0))</f>
        <v>0</v>
      </c>
      <c r="HC471" s="24">
        <f>SUMPRODUCT($B471:$GQ471,INDEX(PLAN_PRODUCCION!$B$4:$GQ$24,COLUMN()-COLUMN($GZ$1)+1,0))</f>
        <v>0</v>
      </c>
      <c r="HD471" s="24">
        <f>SUMPRODUCT($B471:$GQ471,INDEX(PLAN_PRODUCCION!$B$4:$GQ$24,COLUMN()-COLUMN($GZ$1)+1,0))</f>
        <v>0</v>
      </c>
      <c r="HE471" s="24">
        <f>SUMPRODUCT($B471:$GQ471,INDEX(PLAN_PRODUCCION!$B$4:$GQ$24,COLUMN()-COLUMN($GZ$1)+1,0))</f>
        <v>0</v>
      </c>
      <c r="HF471" s="24">
        <f>SUMPRODUCT($B471:$GQ471,INDEX(PLAN_PRODUCCION!$B$4:$GQ$24,COLUMN()-COLUMN($GZ$1)+1,0))</f>
        <v>288</v>
      </c>
      <c r="HG471" s="24">
        <f>SUMPRODUCT($B471:$GQ471,INDEX(PLAN_PRODUCCION!$B$4:$GQ$24,COLUMN()-COLUMN($GZ$1)+1,0))</f>
        <v>288</v>
      </c>
      <c r="HH471" s="24">
        <f>SUMPRODUCT($B471:$GQ471,INDEX(PLAN_PRODUCCION!$B$4:$GQ$24,COLUMN()-COLUMN($GZ$1)+1,0))</f>
        <v>0</v>
      </c>
      <c r="HI471" s="24">
        <f>SUMPRODUCT($B471:$GQ471,INDEX(PLAN_PRODUCCION!$B$4:$GQ$24,COLUMN()-COLUMN($GZ$1)+1,0))</f>
        <v>0</v>
      </c>
      <c r="HJ471" s="24">
        <f>SUMPRODUCT($B471:$GQ471,INDEX(PLAN_PRODUCCION!$B$4:$GQ$24,COLUMN()-COLUMN($GZ$1)+1,0))</f>
        <v>0</v>
      </c>
      <c r="HK471" s="24">
        <f>SUMPRODUCT($B471:$GQ471,INDEX(PLAN_PRODUCCION!$B$4:$GQ$24,COLUMN()-COLUMN($GZ$1)+1,0))</f>
        <v>0</v>
      </c>
      <c r="HL471" s="24">
        <f>SUMPRODUCT($B471:$GQ471,INDEX(PLAN_PRODUCCION!$B$4:$GQ$24,COLUMN()-COLUMN($GZ$1)+1,0))</f>
        <v>0</v>
      </c>
      <c r="HM471" s="24">
        <f>SUMPRODUCT($B471:$GQ471,INDEX(PLAN_PRODUCCION!$B$4:$GQ$24,COLUMN()-COLUMN($GZ$1)+1,0))</f>
        <v>0</v>
      </c>
      <c r="HN471" s="24">
        <f>SUMPRODUCT($B471:$GQ471,INDEX(PLAN_PRODUCCION!$B$4:$GQ$24,COLUMN()-COLUMN($GZ$1)+1,0))</f>
        <v>0</v>
      </c>
      <c r="HO471" s="24">
        <f>SUMPRODUCT($B471:$GQ471,INDEX(PLAN_PRODUCCION!$B$4:$GQ$24,COLUMN()-COLUMN($GZ$1)+1,0))</f>
        <v>0</v>
      </c>
      <c r="HP471" s="24">
        <f>SUMPRODUCT($B471:$GQ471,INDEX(PLAN_PRODUCCION!$B$4:$GQ$24,COLUMN()-COLUMN($GZ$1)+1,0))</f>
        <v>0</v>
      </c>
      <c r="HQ471" s="24">
        <f>SUMPRODUCT($B471:$GQ471,INDEX(PLAN_PRODUCCION!$B$4:$GQ$24,COLUMN()-COLUMN($GZ$1)+1,0))</f>
        <v>0</v>
      </c>
      <c r="HR471" s="24">
        <f>SUMPRODUCT($B471:$GQ471,INDEX(PLAN_PRODUCCION!$B$4:$GQ$24,COLUMN()-COLUMN($GZ$1)+1,0))</f>
        <v>0</v>
      </c>
      <c r="HS471" s="24">
        <f>SUMPRODUCT($B471:$GQ471,INDEX(PLAN_PRODUCCION!$B$4:$GQ$24,COLUMN()-COLUMN($GZ$1)+1,0))</f>
        <v>0</v>
      </c>
      <c r="HT471" s="24">
        <f>SUMPRODUCT($B471:$GQ471,INDEX(PLAN_PRODUCCION!$B$4:$GQ$24,COLUMN()-COLUMN($GZ$1)+1,0))</f>
        <v>0</v>
      </c>
      <c r="HU471" s="22"/>
      <c r="HV471" s="25"/>
      <c r="HW471" t="str">
        <f>DIM_BILL[[#This Row],[Tipo]]</f>
        <v>MATERIAL DE EMPAQUE</v>
      </c>
    </row>
    <row r="472" spans="1:231" x14ac:dyDescent="0.3">
      <c r="A472" s="18" t="s">
        <v>727</v>
      </c>
      <c r="BL472">
        <v>4.2352941176470586E-2</v>
      </c>
      <c r="GR472" s="18" t="s">
        <v>728</v>
      </c>
      <c r="GS472" s="18">
        <v>3</v>
      </c>
      <c r="GT472" s="18" t="s">
        <v>1820</v>
      </c>
      <c r="GU472" s="18" t="s">
        <v>1800</v>
      </c>
      <c r="GV472" s="18">
        <f>SUMIF(FACT_A1[cve_prod],DIM_BILL[[#This Row],[CODIGO]],FACT_A1[Existencia])</f>
        <v>0</v>
      </c>
      <c r="GW472" s="18">
        <f>SUMIF(FACT_A2[cve_prod],DIM_BILL[[#This Row],[CODIGO]],FACT_A2[Existencia])</f>
        <v>1113</v>
      </c>
      <c r="GX472" s="18"/>
      <c r="GY472" s="16" t="s">
        <v>2222</v>
      </c>
      <c r="GZ472" s="26">
        <f t="shared" ref="GZ472" si="3413">GV472+GW472+GX472+GZ470-GZ471</f>
        <v>868.92000000000007</v>
      </c>
      <c r="HA472" s="26">
        <f t="shared" ref="HA472" si="3414">GZ472+HA470-HA471</f>
        <v>868.92000000000007</v>
      </c>
      <c r="HB472" s="26">
        <f t="shared" ref="HB472" si="3415">HA472+HB470-HB471</f>
        <v>868.92000000000007</v>
      </c>
      <c r="HC472" s="26">
        <f t="shared" ref="HC472" si="3416">HB472+HC470-HC471</f>
        <v>868.92000000000007</v>
      </c>
      <c r="HD472" s="26">
        <f t="shared" ref="HD472" si="3417">HC472+HD470-HD471</f>
        <v>868.92000000000007</v>
      </c>
      <c r="HE472" s="26">
        <f t="shared" ref="HE472" si="3418">HD472+HE470-HE471</f>
        <v>868.92000000000007</v>
      </c>
      <c r="HF472" s="26">
        <f t="shared" ref="HF472" si="3419">HE472+HF470-HF471</f>
        <v>580.92000000000007</v>
      </c>
      <c r="HG472" s="26">
        <f t="shared" ref="HG472" si="3420">HF472+HG470-HG471</f>
        <v>292.92000000000007</v>
      </c>
      <c r="HH472" s="26">
        <f t="shared" ref="HH472" si="3421">HG472+HH470-HH471</f>
        <v>292.92000000000007</v>
      </c>
      <c r="HI472" s="26">
        <f t="shared" ref="HI472" si="3422">HH472+HI470-HI471</f>
        <v>292.92000000000007</v>
      </c>
      <c r="HJ472" s="26">
        <f t="shared" ref="HJ472" si="3423">HI472+HJ470-HJ471</f>
        <v>292.92000000000007</v>
      </c>
      <c r="HK472" s="26">
        <f t="shared" ref="HK472" si="3424">HJ472+HK470-HK471</f>
        <v>292.92000000000007</v>
      </c>
      <c r="HL472" s="26">
        <f t="shared" ref="HL472" si="3425">HK472+HL470-HL471</f>
        <v>292.92000000000007</v>
      </c>
      <c r="HM472" s="26">
        <f t="shared" ref="HM472" si="3426">HL472+HM470-HM471</f>
        <v>292.92000000000007</v>
      </c>
      <c r="HN472" s="26">
        <f t="shared" ref="HN472" si="3427">HM472+HN470-HN471</f>
        <v>292.92000000000007</v>
      </c>
      <c r="HO472" s="26">
        <f t="shared" ref="HO472" si="3428">HN472+HO470-HO471</f>
        <v>292.92000000000007</v>
      </c>
      <c r="HP472" s="26">
        <f t="shared" ref="HP472" si="3429">HO472+HP470-HP471</f>
        <v>292.92000000000007</v>
      </c>
      <c r="HQ472" s="26">
        <f t="shared" ref="HQ472" si="3430">HP472+HQ470-HQ471</f>
        <v>292.92000000000007</v>
      </c>
      <c r="HR472" s="26">
        <f t="shared" ref="HR472" si="3431">HQ472+HR470-HR471</f>
        <v>292.92000000000007</v>
      </c>
      <c r="HS472" s="26">
        <f t="shared" ref="HS472" si="3432">HR472+HS470-HS471</f>
        <v>292.92000000000007</v>
      </c>
      <c r="HT472" s="26">
        <f t="shared" ref="HT472" si="3433">HS472+HT470-HT471</f>
        <v>292.92000000000007</v>
      </c>
      <c r="HU472" s="22">
        <f t="shared" ref="HU472" si="3434">COUNTIF(GZ472:HT472,"&lt;0")</f>
        <v>0</v>
      </c>
      <c r="HV472" s="25"/>
      <c r="HW472" t="str">
        <f>DIM_BILL[[#This Row],[Tipo]]</f>
        <v>MATERIAL DE EMPAQUE</v>
      </c>
    </row>
    <row r="473" spans="1:231" x14ac:dyDescent="0.3">
      <c r="A473" s="17" t="s">
        <v>145</v>
      </c>
      <c r="G473">
        <v>1.01</v>
      </c>
      <c r="GR473" s="17" t="s">
        <v>146</v>
      </c>
      <c r="GS473" s="17">
        <v>3</v>
      </c>
      <c r="GT473" s="17" t="s">
        <v>1819</v>
      </c>
      <c r="GU473" s="17" t="s">
        <v>1800</v>
      </c>
      <c r="GV473" s="17">
        <f>SUMIF(FACT_A1[cve_prod],DIM_BILL[[#This Row],[CODIGO]],FACT_A1[Existencia])</f>
        <v>0</v>
      </c>
      <c r="GW473" s="18">
        <f>SUMIF(FACT_A2[cve_prod],DIM_BILL[[#This Row],[CODIGO]],FACT_A2[Existencia])</f>
        <v>3985</v>
      </c>
      <c r="GX473" s="17"/>
      <c r="GY473" s="16" t="s">
        <v>2220</v>
      </c>
      <c r="GZ473" s="15">
        <f>SUMIFS(POs[saldo],POs[cve_prod],DIM_BILL[[#This Row],[CODIGO]],POs[status],$GY473,POs[f_ent],GZ$1)</f>
        <v>0</v>
      </c>
      <c r="HA473" s="15">
        <f>SUMIFS(POs[saldo],POs[cve_prod],DIM_BILL[[#This Row],[CODIGO]],POs[status],$GY473,POs[f_ent],HA$1)</f>
        <v>0</v>
      </c>
      <c r="HB473" s="15">
        <f>SUMIFS(POs[saldo],POs[cve_prod],DIM_BILL[[#This Row],[CODIGO]],POs[status],$GY473,POs[f_ent],HB$1)</f>
        <v>0</v>
      </c>
      <c r="HC473" s="15">
        <f>SUMIFS(POs[saldo],POs[cve_prod],DIM_BILL[[#This Row],[CODIGO]],POs[status],$GY473,POs[f_ent],HC$1)</f>
        <v>0</v>
      </c>
      <c r="HD473" s="15">
        <f>SUMIFS(POs[saldo],POs[cve_prod],DIM_BILL[[#This Row],[CODIGO]],POs[status],$GY473,POs[f_ent],HD$1)</f>
        <v>0</v>
      </c>
      <c r="HE473" s="15">
        <f>SUMIFS(POs[saldo],POs[cve_prod],DIM_BILL[[#This Row],[CODIGO]],POs[status],$GY473,POs[f_ent],HE$1)</f>
        <v>0</v>
      </c>
      <c r="HF473" s="15">
        <f>SUMIFS(POs[saldo],POs[cve_prod],DIM_BILL[[#This Row],[CODIGO]],POs[status],$GY473,POs[Semana],WEEKNUM(HF$1))</f>
        <v>0</v>
      </c>
      <c r="HG473" s="15">
        <f>SUMIFS(POs[saldo],POs[cve_prod],DIM_BILL[[#This Row],[CODIGO]],POs[status],$GY473,POs[Semana],WEEKNUM(HG$1))</f>
        <v>0</v>
      </c>
      <c r="HH473" s="15">
        <f>SUMIFS(POs[saldo],POs[cve_prod],DIM_BILL[[#This Row],[CODIGO]],POs[status],$GY473,POs[Semana],WEEKNUM(HH$1))</f>
        <v>0</v>
      </c>
      <c r="HI473" s="15">
        <f>SUMIFS(POs[saldo],POs[cve_prod],DIM_BILL[[#This Row],[CODIGO]],POs[status],$GY473,POs[Semana],WEEKNUM(HI$1))</f>
        <v>0</v>
      </c>
      <c r="HJ473" s="15">
        <f>SUMIFS(POs[saldo],POs[cve_prod],DIM_BILL[[#This Row],[CODIGO]],POs[status],$GY473,POs[Semana],WEEKNUM(HJ$1))</f>
        <v>0</v>
      </c>
      <c r="HK473" s="15">
        <f>SUMIFS(POs[saldo],POs[cve_prod],DIM_BILL[[#This Row],[CODIGO]],POs[status],$GY473,POs[Semana],WEEKNUM(HK$1))</f>
        <v>0</v>
      </c>
      <c r="HL473" s="15">
        <f>SUMIFS(POs[saldo],POs[cve_prod],DIM_BILL[[#This Row],[CODIGO]],POs[status],$GY473,POs[Semana],WEEKNUM(HL$1))</f>
        <v>0</v>
      </c>
      <c r="HM473" s="15">
        <f>SUMIFS(POs[saldo],POs[cve_prod],DIM_BILL[[#This Row],[CODIGO]],POs[status],$GY473,POs[Semana],WEEKNUM(HM$1))</f>
        <v>0</v>
      </c>
      <c r="HN473" s="15">
        <f>SUMIFS(POs[saldo],POs[cve_prod],DIM_BILL[[#This Row],[CODIGO]],POs[status],$GY473,POs[Semana],WEEKNUM(HN$1))</f>
        <v>0</v>
      </c>
      <c r="HO473" s="15">
        <f>SUMIFS(POs[saldo],POs[cve_prod],DIM_BILL[[#This Row],[CODIGO]],POs[status],$GY473,POs[Semana],WEEKNUM(HO$1))</f>
        <v>0</v>
      </c>
      <c r="HP473" s="15">
        <f>SUMIFS(POs[saldo],POs[cve_prod],DIM_BILL[[#This Row],[CODIGO]],POs[status],$GY473,POs[Semana],WEEKNUM(HP$1))</f>
        <v>0</v>
      </c>
      <c r="HQ473" s="15">
        <f>SUMIFS(POs[saldo],POs[cve_prod],DIM_BILL[[#This Row],[CODIGO]],POs[status],$GY473,POs[Semana],WEEKNUM(HQ$1))</f>
        <v>0</v>
      </c>
      <c r="HR473" s="15">
        <f>SUMIFS(POs[saldo],POs[cve_prod],DIM_BILL[[#This Row],[CODIGO]],POs[status],$GY473,POs[Semana],WEEKNUM(HR$1))</f>
        <v>0</v>
      </c>
      <c r="HS473" s="15">
        <f>SUMIFS(POs[saldo],POs[cve_prod],DIM_BILL[[#This Row],[CODIGO]],POs[status],$GY473,POs[Semana],WEEKNUM(HS$1))</f>
        <v>0</v>
      </c>
      <c r="HT473" s="15">
        <f>SUMIFS(POs[saldo],POs[cve_prod],DIM_BILL[[#This Row],[CODIGO]],POs[status],$GY473,POs[Semana],WEEKNUM(HT$1))</f>
        <v>0</v>
      </c>
      <c r="HU473" s="22"/>
      <c r="HV473" s="25"/>
      <c r="HW473" t="str">
        <f>DIM_BILL[[#This Row],[Tipo]]</f>
        <v>MATERIAL DE EMPAQUE</v>
      </c>
    </row>
    <row r="474" spans="1:231" x14ac:dyDescent="0.3">
      <c r="A474" s="17" t="s">
        <v>145</v>
      </c>
      <c r="G474">
        <v>1.01</v>
      </c>
      <c r="GR474" s="17" t="s">
        <v>146</v>
      </c>
      <c r="GS474" s="17">
        <v>3</v>
      </c>
      <c r="GT474" s="17" t="s">
        <v>1819</v>
      </c>
      <c r="GU474" s="17" t="s">
        <v>1800</v>
      </c>
      <c r="GV474" s="17">
        <f>SUMIF(FACT_A1[cve_prod],DIM_BILL[[#This Row],[CODIGO]],FACT_A1[Existencia])</f>
        <v>0</v>
      </c>
      <c r="GW474" s="18">
        <f>SUMIF(FACT_A2[cve_prod],DIM_BILL[[#This Row],[CODIGO]],FACT_A2[Existencia])</f>
        <v>3985</v>
      </c>
      <c r="GX474" s="17"/>
      <c r="GY474" s="16" t="s">
        <v>2221</v>
      </c>
      <c r="GZ474" s="24">
        <f>SUMPRODUCT($B474:$GQ474,INDEX(PLAN_PRODUCCION!$B$4:$GQ$24,COLUMN()-COLUMN($GZ$1)+1,0))</f>
        <v>5050</v>
      </c>
      <c r="HA474" s="24">
        <f>SUMPRODUCT($B474:$GQ474,INDEX(PLAN_PRODUCCION!$B$4:$GQ$24,COLUMN()-COLUMN($GZ$1)+1,0))</f>
        <v>0</v>
      </c>
      <c r="HB474" s="24">
        <f>SUMPRODUCT($B474:$GQ474,INDEX(PLAN_PRODUCCION!$B$4:$GQ$24,COLUMN()-COLUMN($GZ$1)+1,0))</f>
        <v>0</v>
      </c>
      <c r="HC474" s="24">
        <f>SUMPRODUCT($B474:$GQ474,INDEX(PLAN_PRODUCCION!$B$4:$GQ$24,COLUMN()-COLUMN($GZ$1)+1,0))</f>
        <v>0</v>
      </c>
      <c r="HD474" s="24">
        <f>SUMPRODUCT($B474:$GQ474,INDEX(PLAN_PRODUCCION!$B$4:$GQ$24,COLUMN()-COLUMN($GZ$1)+1,0))</f>
        <v>0</v>
      </c>
      <c r="HE474" s="24">
        <f>SUMPRODUCT($B474:$GQ474,INDEX(PLAN_PRODUCCION!$B$4:$GQ$24,COLUMN()-COLUMN($GZ$1)+1,0))</f>
        <v>0</v>
      </c>
      <c r="HF474" s="24">
        <f>SUMPRODUCT($B474:$GQ474,INDEX(PLAN_PRODUCCION!$B$4:$GQ$24,COLUMN()-COLUMN($GZ$1)+1,0))</f>
        <v>0</v>
      </c>
      <c r="HG474" s="24">
        <f>SUMPRODUCT($B474:$GQ474,INDEX(PLAN_PRODUCCION!$B$4:$GQ$24,COLUMN()-COLUMN($GZ$1)+1,0))</f>
        <v>0</v>
      </c>
      <c r="HH474" s="24">
        <f>SUMPRODUCT($B474:$GQ474,INDEX(PLAN_PRODUCCION!$B$4:$GQ$24,COLUMN()-COLUMN($GZ$1)+1,0))</f>
        <v>0</v>
      </c>
      <c r="HI474" s="24">
        <f>SUMPRODUCT($B474:$GQ474,INDEX(PLAN_PRODUCCION!$B$4:$GQ$24,COLUMN()-COLUMN($GZ$1)+1,0))</f>
        <v>0</v>
      </c>
      <c r="HJ474" s="24">
        <f>SUMPRODUCT($B474:$GQ474,INDEX(PLAN_PRODUCCION!$B$4:$GQ$24,COLUMN()-COLUMN($GZ$1)+1,0))</f>
        <v>0</v>
      </c>
      <c r="HK474" s="24">
        <f>SUMPRODUCT($B474:$GQ474,INDEX(PLAN_PRODUCCION!$B$4:$GQ$24,COLUMN()-COLUMN($GZ$1)+1,0))</f>
        <v>0</v>
      </c>
      <c r="HL474" s="24">
        <f>SUMPRODUCT($B474:$GQ474,INDEX(PLAN_PRODUCCION!$B$4:$GQ$24,COLUMN()-COLUMN($GZ$1)+1,0))</f>
        <v>0</v>
      </c>
      <c r="HM474" s="24">
        <f>SUMPRODUCT($B474:$GQ474,INDEX(PLAN_PRODUCCION!$B$4:$GQ$24,COLUMN()-COLUMN($GZ$1)+1,0))</f>
        <v>0</v>
      </c>
      <c r="HN474" s="24">
        <f>SUMPRODUCT($B474:$GQ474,INDEX(PLAN_PRODUCCION!$B$4:$GQ$24,COLUMN()-COLUMN($GZ$1)+1,0))</f>
        <v>0</v>
      </c>
      <c r="HO474" s="24">
        <f>SUMPRODUCT($B474:$GQ474,INDEX(PLAN_PRODUCCION!$B$4:$GQ$24,COLUMN()-COLUMN($GZ$1)+1,0))</f>
        <v>0</v>
      </c>
      <c r="HP474" s="24">
        <f>SUMPRODUCT($B474:$GQ474,INDEX(PLAN_PRODUCCION!$B$4:$GQ$24,COLUMN()-COLUMN($GZ$1)+1,0))</f>
        <v>0</v>
      </c>
      <c r="HQ474" s="24">
        <f>SUMPRODUCT($B474:$GQ474,INDEX(PLAN_PRODUCCION!$B$4:$GQ$24,COLUMN()-COLUMN($GZ$1)+1,0))</f>
        <v>0</v>
      </c>
      <c r="HR474" s="24">
        <f>SUMPRODUCT($B474:$GQ474,INDEX(PLAN_PRODUCCION!$B$4:$GQ$24,COLUMN()-COLUMN($GZ$1)+1,0))</f>
        <v>0</v>
      </c>
      <c r="HS474" s="24">
        <f>SUMPRODUCT($B474:$GQ474,INDEX(PLAN_PRODUCCION!$B$4:$GQ$24,COLUMN()-COLUMN($GZ$1)+1,0))</f>
        <v>0</v>
      </c>
      <c r="HT474" s="24">
        <f>SUMPRODUCT($B474:$GQ474,INDEX(PLAN_PRODUCCION!$B$4:$GQ$24,COLUMN()-COLUMN($GZ$1)+1,0))</f>
        <v>0</v>
      </c>
      <c r="HU474" s="22"/>
      <c r="HV474" s="25"/>
      <c r="HW474" t="str">
        <f>DIM_BILL[[#This Row],[Tipo]]</f>
        <v>MATERIAL DE EMPAQUE</v>
      </c>
    </row>
    <row r="475" spans="1:231" x14ac:dyDescent="0.3">
      <c r="A475" s="18" t="s">
        <v>145</v>
      </c>
      <c r="G475">
        <v>1.01</v>
      </c>
      <c r="GR475" s="18" t="s">
        <v>146</v>
      </c>
      <c r="GS475" s="18">
        <v>3</v>
      </c>
      <c r="GT475" s="18" t="s">
        <v>1819</v>
      </c>
      <c r="GU475" s="18" t="s">
        <v>1800</v>
      </c>
      <c r="GV475" s="18">
        <f>SUMIF(FACT_A1[cve_prod],DIM_BILL[[#This Row],[CODIGO]],FACT_A1[Existencia])</f>
        <v>0</v>
      </c>
      <c r="GW475" s="18">
        <f>SUMIF(FACT_A2[cve_prod],DIM_BILL[[#This Row],[CODIGO]],FACT_A2[Existencia])</f>
        <v>3985</v>
      </c>
      <c r="GX475" s="18"/>
      <c r="GY475" s="16" t="s">
        <v>2222</v>
      </c>
      <c r="GZ475" s="26">
        <f t="shared" ref="GZ475" si="3435">GV475+GW475+GX475+GZ473-GZ474</f>
        <v>-1065</v>
      </c>
      <c r="HA475" s="26">
        <f t="shared" ref="HA475" si="3436">GZ475+HA473-HA474</f>
        <v>-1065</v>
      </c>
      <c r="HB475" s="26">
        <f t="shared" ref="HB475" si="3437">HA475+HB473-HB474</f>
        <v>-1065</v>
      </c>
      <c r="HC475" s="26">
        <f t="shared" ref="HC475" si="3438">HB475+HC473-HC474</f>
        <v>-1065</v>
      </c>
      <c r="HD475" s="26">
        <f t="shared" ref="HD475" si="3439">HC475+HD473-HD474</f>
        <v>-1065</v>
      </c>
      <c r="HE475" s="26">
        <f t="shared" ref="HE475" si="3440">HD475+HE473-HE474</f>
        <v>-1065</v>
      </c>
      <c r="HF475" s="26">
        <f t="shared" ref="HF475" si="3441">HE475+HF473-HF474</f>
        <v>-1065</v>
      </c>
      <c r="HG475" s="26">
        <f t="shared" ref="HG475" si="3442">HF475+HG473-HG474</f>
        <v>-1065</v>
      </c>
      <c r="HH475" s="26">
        <f t="shared" ref="HH475" si="3443">HG475+HH473-HH474</f>
        <v>-1065</v>
      </c>
      <c r="HI475" s="26">
        <f t="shared" ref="HI475" si="3444">HH475+HI473-HI474</f>
        <v>-1065</v>
      </c>
      <c r="HJ475" s="26">
        <f t="shared" ref="HJ475" si="3445">HI475+HJ473-HJ474</f>
        <v>-1065</v>
      </c>
      <c r="HK475" s="26">
        <f t="shared" ref="HK475" si="3446">HJ475+HK473-HK474</f>
        <v>-1065</v>
      </c>
      <c r="HL475" s="26">
        <f t="shared" ref="HL475" si="3447">HK475+HL473-HL474</f>
        <v>-1065</v>
      </c>
      <c r="HM475" s="26">
        <f t="shared" ref="HM475" si="3448">HL475+HM473-HM474</f>
        <v>-1065</v>
      </c>
      <c r="HN475" s="26">
        <f t="shared" ref="HN475" si="3449">HM475+HN473-HN474</f>
        <v>-1065</v>
      </c>
      <c r="HO475" s="26">
        <f t="shared" ref="HO475" si="3450">HN475+HO473-HO474</f>
        <v>-1065</v>
      </c>
      <c r="HP475" s="26">
        <f t="shared" ref="HP475" si="3451">HO475+HP473-HP474</f>
        <v>-1065</v>
      </c>
      <c r="HQ475" s="26">
        <f t="shared" ref="HQ475" si="3452">HP475+HQ473-HQ474</f>
        <v>-1065</v>
      </c>
      <c r="HR475" s="26">
        <f t="shared" ref="HR475" si="3453">HQ475+HR473-HR474</f>
        <v>-1065</v>
      </c>
      <c r="HS475" s="26">
        <f t="shared" ref="HS475" si="3454">HR475+HS473-HS474</f>
        <v>-1065</v>
      </c>
      <c r="HT475" s="26">
        <f t="shared" ref="HT475" si="3455">HS475+HT473-HT474</f>
        <v>-1065</v>
      </c>
      <c r="HU475" s="22">
        <f t="shared" ref="HU475" si="3456">COUNTIF(GZ475:HT475,"&lt;0")</f>
        <v>21</v>
      </c>
      <c r="HV475" s="25"/>
      <c r="HW475" t="str">
        <f>DIM_BILL[[#This Row],[Tipo]]</f>
        <v>MATERIAL DE EMPAQUE</v>
      </c>
    </row>
    <row r="476" spans="1:231" x14ac:dyDescent="0.3">
      <c r="A476" s="17" t="s">
        <v>137</v>
      </c>
      <c r="F476">
        <v>1.0631578947368421</v>
      </c>
      <c r="GR476" s="17" t="s">
        <v>138</v>
      </c>
      <c r="GS476" s="17">
        <v>3</v>
      </c>
      <c r="GT476" s="17" t="s">
        <v>1819</v>
      </c>
      <c r="GU476" s="17" t="s">
        <v>1800</v>
      </c>
      <c r="GV476" s="17">
        <f>SUMIF(FACT_A1[cve_prod],DIM_BILL[[#This Row],[CODIGO]],FACT_A1[Existencia])</f>
        <v>0</v>
      </c>
      <c r="GW476" s="18">
        <f>SUMIF(FACT_A2[cve_prod],DIM_BILL[[#This Row],[CODIGO]],FACT_A2[Existencia])</f>
        <v>4296</v>
      </c>
      <c r="GX476" s="17"/>
      <c r="GY476" s="16" t="s">
        <v>2220</v>
      </c>
      <c r="GZ476" s="15">
        <f>SUMIFS(POs[saldo],POs[cve_prod],DIM_BILL[[#This Row],[CODIGO]],POs[status],$GY476,POs[f_ent],GZ$1)</f>
        <v>0</v>
      </c>
      <c r="HA476" s="15">
        <f>SUMIFS(POs[saldo],POs[cve_prod],DIM_BILL[[#This Row],[CODIGO]],POs[status],$GY476,POs[f_ent],HA$1)</f>
        <v>0</v>
      </c>
      <c r="HB476" s="15">
        <f>SUMIFS(POs[saldo],POs[cve_prod],DIM_BILL[[#This Row],[CODIGO]],POs[status],$GY476,POs[f_ent],HB$1)</f>
        <v>0</v>
      </c>
      <c r="HC476" s="15">
        <f>SUMIFS(POs[saldo],POs[cve_prod],DIM_BILL[[#This Row],[CODIGO]],POs[status],$GY476,POs[f_ent],HC$1)</f>
        <v>0</v>
      </c>
      <c r="HD476" s="15">
        <f>SUMIFS(POs[saldo],POs[cve_prod],DIM_BILL[[#This Row],[CODIGO]],POs[status],$GY476,POs[f_ent],HD$1)</f>
        <v>0</v>
      </c>
      <c r="HE476" s="15">
        <f>SUMIFS(POs[saldo],POs[cve_prod],DIM_BILL[[#This Row],[CODIGO]],POs[status],$GY476,POs[f_ent],HE$1)</f>
        <v>0</v>
      </c>
      <c r="HF476" s="15">
        <f>SUMIFS(POs[saldo],POs[cve_prod],DIM_BILL[[#This Row],[CODIGO]],POs[status],$GY476,POs[Semana],WEEKNUM(HF$1))</f>
        <v>0</v>
      </c>
      <c r="HG476" s="15">
        <f>SUMIFS(POs[saldo],POs[cve_prod],DIM_BILL[[#This Row],[CODIGO]],POs[status],$GY476,POs[Semana],WEEKNUM(HG$1))</f>
        <v>0</v>
      </c>
      <c r="HH476" s="15">
        <f>SUMIFS(POs[saldo],POs[cve_prod],DIM_BILL[[#This Row],[CODIGO]],POs[status],$GY476,POs[Semana],WEEKNUM(HH$1))</f>
        <v>0</v>
      </c>
      <c r="HI476" s="15">
        <f>SUMIFS(POs[saldo],POs[cve_prod],DIM_BILL[[#This Row],[CODIGO]],POs[status],$GY476,POs[Semana],WEEKNUM(HI$1))</f>
        <v>0</v>
      </c>
      <c r="HJ476" s="15">
        <f>SUMIFS(POs[saldo],POs[cve_prod],DIM_BILL[[#This Row],[CODIGO]],POs[status],$GY476,POs[Semana],WEEKNUM(HJ$1))</f>
        <v>0</v>
      </c>
      <c r="HK476" s="15">
        <f>SUMIFS(POs[saldo],POs[cve_prod],DIM_BILL[[#This Row],[CODIGO]],POs[status],$GY476,POs[Semana],WEEKNUM(HK$1))</f>
        <v>0</v>
      </c>
      <c r="HL476" s="15">
        <f>SUMIFS(POs[saldo],POs[cve_prod],DIM_BILL[[#This Row],[CODIGO]],POs[status],$GY476,POs[Semana],WEEKNUM(HL$1))</f>
        <v>0</v>
      </c>
      <c r="HM476" s="15">
        <f>SUMIFS(POs[saldo],POs[cve_prod],DIM_BILL[[#This Row],[CODIGO]],POs[status],$GY476,POs[Semana],WEEKNUM(HM$1))</f>
        <v>0</v>
      </c>
      <c r="HN476" s="15">
        <f>SUMIFS(POs[saldo],POs[cve_prod],DIM_BILL[[#This Row],[CODIGO]],POs[status],$GY476,POs[Semana],WEEKNUM(HN$1))</f>
        <v>0</v>
      </c>
      <c r="HO476" s="15">
        <f>SUMIFS(POs[saldo],POs[cve_prod],DIM_BILL[[#This Row],[CODIGO]],POs[status],$GY476,POs[Semana],WEEKNUM(HO$1))</f>
        <v>0</v>
      </c>
      <c r="HP476" s="15">
        <f>SUMIFS(POs[saldo],POs[cve_prod],DIM_BILL[[#This Row],[CODIGO]],POs[status],$GY476,POs[Semana],WEEKNUM(HP$1))</f>
        <v>0</v>
      </c>
      <c r="HQ476" s="15">
        <f>SUMIFS(POs[saldo],POs[cve_prod],DIM_BILL[[#This Row],[CODIGO]],POs[status],$GY476,POs[Semana],WEEKNUM(HQ$1))</f>
        <v>0</v>
      </c>
      <c r="HR476" s="15">
        <f>SUMIFS(POs[saldo],POs[cve_prod],DIM_BILL[[#This Row],[CODIGO]],POs[status],$GY476,POs[Semana],WEEKNUM(HR$1))</f>
        <v>0</v>
      </c>
      <c r="HS476" s="15">
        <f>SUMIFS(POs[saldo],POs[cve_prod],DIM_BILL[[#This Row],[CODIGO]],POs[status],$GY476,POs[Semana],WEEKNUM(HS$1))</f>
        <v>0</v>
      </c>
      <c r="HT476" s="15">
        <f>SUMIFS(POs[saldo],POs[cve_prod],DIM_BILL[[#This Row],[CODIGO]],POs[status],$GY476,POs[Semana],WEEKNUM(HT$1))</f>
        <v>0</v>
      </c>
      <c r="HU476" s="22"/>
      <c r="HV476" s="25"/>
      <c r="HW476" t="str">
        <f>DIM_BILL[[#This Row],[Tipo]]</f>
        <v>MATERIAL DE EMPAQUE</v>
      </c>
    </row>
    <row r="477" spans="1:231" x14ac:dyDescent="0.3">
      <c r="A477" s="17" t="s">
        <v>137</v>
      </c>
      <c r="F477">
        <v>1.0631578947368421</v>
      </c>
      <c r="GR477" s="17" t="s">
        <v>138</v>
      </c>
      <c r="GS477" s="17">
        <v>3</v>
      </c>
      <c r="GT477" s="17" t="s">
        <v>1819</v>
      </c>
      <c r="GU477" s="17" t="s">
        <v>1800</v>
      </c>
      <c r="GV477" s="17">
        <f>SUMIF(FACT_A1[cve_prod],DIM_BILL[[#This Row],[CODIGO]],FACT_A1[Existencia])</f>
        <v>0</v>
      </c>
      <c r="GW477" s="18">
        <f>SUMIF(FACT_A2[cve_prod],DIM_BILL[[#This Row],[CODIGO]],FACT_A2[Existencia])</f>
        <v>4296</v>
      </c>
      <c r="GX477" s="17"/>
      <c r="GY477" s="16" t="s">
        <v>2221</v>
      </c>
      <c r="GZ477" s="24">
        <f>SUMPRODUCT($B477:$GQ477,INDEX(PLAN_PRODUCCION!$B$4:$GQ$24,COLUMN()-COLUMN($GZ$1)+1,0))</f>
        <v>4040</v>
      </c>
      <c r="HA477" s="24">
        <f>SUMPRODUCT($B477:$GQ477,INDEX(PLAN_PRODUCCION!$B$4:$GQ$24,COLUMN()-COLUMN($GZ$1)+1,0))</f>
        <v>0</v>
      </c>
      <c r="HB477" s="24">
        <f>SUMPRODUCT($B477:$GQ477,INDEX(PLAN_PRODUCCION!$B$4:$GQ$24,COLUMN()-COLUMN($GZ$1)+1,0))</f>
        <v>0</v>
      </c>
      <c r="HC477" s="24">
        <f>SUMPRODUCT($B477:$GQ477,INDEX(PLAN_PRODUCCION!$B$4:$GQ$24,COLUMN()-COLUMN($GZ$1)+1,0))</f>
        <v>0</v>
      </c>
      <c r="HD477" s="24">
        <f>SUMPRODUCT($B477:$GQ477,INDEX(PLAN_PRODUCCION!$B$4:$GQ$24,COLUMN()-COLUMN($GZ$1)+1,0))</f>
        <v>0</v>
      </c>
      <c r="HE477" s="24">
        <f>SUMPRODUCT($B477:$GQ477,INDEX(PLAN_PRODUCCION!$B$4:$GQ$24,COLUMN()-COLUMN($GZ$1)+1,0))</f>
        <v>0</v>
      </c>
      <c r="HF477" s="24">
        <f>SUMPRODUCT($B477:$GQ477,INDEX(PLAN_PRODUCCION!$B$4:$GQ$24,COLUMN()-COLUMN($GZ$1)+1,0))</f>
        <v>0</v>
      </c>
      <c r="HG477" s="24">
        <f>SUMPRODUCT($B477:$GQ477,INDEX(PLAN_PRODUCCION!$B$4:$GQ$24,COLUMN()-COLUMN($GZ$1)+1,0))</f>
        <v>0</v>
      </c>
      <c r="HH477" s="24">
        <f>SUMPRODUCT($B477:$GQ477,INDEX(PLAN_PRODUCCION!$B$4:$GQ$24,COLUMN()-COLUMN($GZ$1)+1,0))</f>
        <v>0</v>
      </c>
      <c r="HI477" s="24">
        <f>SUMPRODUCT($B477:$GQ477,INDEX(PLAN_PRODUCCION!$B$4:$GQ$24,COLUMN()-COLUMN($GZ$1)+1,0))</f>
        <v>0</v>
      </c>
      <c r="HJ477" s="24">
        <f>SUMPRODUCT($B477:$GQ477,INDEX(PLAN_PRODUCCION!$B$4:$GQ$24,COLUMN()-COLUMN($GZ$1)+1,0))</f>
        <v>0</v>
      </c>
      <c r="HK477" s="24">
        <f>SUMPRODUCT($B477:$GQ477,INDEX(PLAN_PRODUCCION!$B$4:$GQ$24,COLUMN()-COLUMN($GZ$1)+1,0))</f>
        <v>0</v>
      </c>
      <c r="HL477" s="24">
        <f>SUMPRODUCT($B477:$GQ477,INDEX(PLAN_PRODUCCION!$B$4:$GQ$24,COLUMN()-COLUMN($GZ$1)+1,0))</f>
        <v>0</v>
      </c>
      <c r="HM477" s="24">
        <f>SUMPRODUCT($B477:$GQ477,INDEX(PLAN_PRODUCCION!$B$4:$GQ$24,COLUMN()-COLUMN($GZ$1)+1,0))</f>
        <v>0</v>
      </c>
      <c r="HN477" s="24">
        <f>SUMPRODUCT($B477:$GQ477,INDEX(PLAN_PRODUCCION!$B$4:$GQ$24,COLUMN()-COLUMN($GZ$1)+1,0))</f>
        <v>0</v>
      </c>
      <c r="HO477" s="24">
        <f>SUMPRODUCT($B477:$GQ477,INDEX(PLAN_PRODUCCION!$B$4:$GQ$24,COLUMN()-COLUMN($GZ$1)+1,0))</f>
        <v>0</v>
      </c>
      <c r="HP477" s="24">
        <f>SUMPRODUCT($B477:$GQ477,INDEX(PLAN_PRODUCCION!$B$4:$GQ$24,COLUMN()-COLUMN($GZ$1)+1,0))</f>
        <v>0</v>
      </c>
      <c r="HQ477" s="24">
        <f>SUMPRODUCT($B477:$GQ477,INDEX(PLAN_PRODUCCION!$B$4:$GQ$24,COLUMN()-COLUMN($GZ$1)+1,0))</f>
        <v>0</v>
      </c>
      <c r="HR477" s="24">
        <f>SUMPRODUCT($B477:$GQ477,INDEX(PLAN_PRODUCCION!$B$4:$GQ$24,COLUMN()-COLUMN($GZ$1)+1,0))</f>
        <v>0</v>
      </c>
      <c r="HS477" s="24">
        <f>SUMPRODUCT($B477:$GQ477,INDEX(PLAN_PRODUCCION!$B$4:$GQ$24,COLUMN()-COLUMN($GZ$1)+1,0))</f>
        <v>0</v>
      </c>
      <c r="HT477" s="24">
        <f>SUMPRODUCT($B477:$GQ477,INDEX(PLAN_PRODUCCION!$B$4:$GQ$24,COLUMN()-COLUMN($GZ$1)+1,0))</f>
        <v>0</v>
      </c>
      <c r="HU477" s="22"/>
      <c r="HV477" s="25"/>
      <c r="HW477" t="str">
        <f>DIM_BILL[[#This Row],[Tipo]]</f>
        <v>MATERIAL DE EMPAQUE</v>
      </c>
    </row>
    <row r="478" spans="1:231" x14ac:dyDescent="0.3">
      <c r="A478" s="18" t="s">
        <v>137</v>
      </c>
      <c r="F478">
        <v>1.0631578947368421</v>
      </c>
      <c r="GR478" s="18" t="s">
        <v>138</v>
      </c>
      <c r="GS478" s="18">
        <v>3</v>
      </c>
      <c r="GT478" s="18" t="s">
        <v>1819</v>
      </c>
      <c r="GU478" s="18" t="s">
        <v>1800</v>
      </c>
      <c r="GV478" s="18">
        <f>SUMIF(FACT_A1[cve_prod],DIM_BILL[[#This Row],[CODIGO]],FACT_A1[Existencia])</f>
        <v>0</v>
      </c>
      <c r="GW478" s="18">
        <f>SUMIF(FACT_A2[cve_prod],DIM_BILL[[#This Row],[CODIGO]],FACT_A2[Existencia])</f>
        <v>4296</v>
      </c>
      <c r="GX478" s="18"/>
      <c r="GY478" s="16" t="s">
        <v>2222</v>
      </c>
      <c r="GZ478" s="26">
        <f t="shared" ref="GZ478" si="3457">GV478+GW478+GX478+GZ476-GZ477</f>
        <v>256</v>
      </c>
      <c r="HA478" s="26">
        <f t="shared" ref="HA478" si="3458">GZ478+HA476-HA477</f>
        <v>256</v>
      </c>
      <c r="HB478" s="26">
        <f t="shared" ref="HB478" si="3459">HA478+HB476-HB477</f>
        <v>256</v>
      </c>
      <c r="HC478" s="26">
        <f t="shared" ref="HC478" si="3460">HB478+HC476-HC477</f>
        <v>256</v>
      </c>
      <c r="HD478" s="26">
        <f t="shared" ref="HD478" si="3461">HC478+HD476-HD477</f>
        <v>256</v>
      </c>
      <c r="HE478" s="26">
        <f t="shared" ref="HE478" si="3462">HD478+HE476-HE477</f>
        <v>256</v>
      </c>
      <c r="HF478" s="26">
        <f t="shared" ref="HF478" si="3463">HE478+HF476-HF477</f>
        <v>256</v>
      </c>
      <c r="HG478" s="26">
        <f t="shared" ref="HG478" si="3464">HF478+HG476-HG477</f>
        <v>256</v>
      </c>
      <c r="HH478" s="26">
        <f t="shared" ref="HH478" si="3465">HG478+HH476-HH477</f>
        <v>256</v>
      </c>
      <c r="HI478" s="26">
        <f t="shared" ref="HI478" si="3466">HH478+HI476-HI477</f>
        <v>256</v>
      </c>
      <c r="HJ478" s="26">
        <f t="shared" ref="HJ478" si="3467">HI478+HJ476-HJ477</f>
        <v>256</v>
      </c>
      <c r="HK478" s="26">
        <f t="shared" ref="HK478" si="3468">HJ478+HK476-HK477</f>
        <v>256</v>
      </c>
      <c r="HL478" s="26">
        <f t="shared" ref="HL478" si="3469">HK478+HL476-HL477</f>
        <v>256</v>
      </c>
      <c r="HM478" s="26">
        <f t="shared" ref="HM478" si="3470">HL478+HM476-HM477</f>
        <v>256</v>
      </c>
      <c r="HN478" s="26">
        <f t="shared" ref="HN478" si="3471">HM478+HN476-HN477</f>
        <v>256</v>
      </c>
      <c r="HO478" s="26">
        <f t="shared" ref="HO478" si="3472">HN478+HO476-HO477</f>
        <v>256</v>
      </c>
      <c r="HP478" s="26">
        <f t="shared" ref="HP478" si="3473">HO478+HP476-HP477</f>
        <v>256</v>
      </c>
      <c r="HQ478" s="26">
        <f t="shared" ref="HQ478" si="3474">HP478+HQ476-HQ477</f>
        <v>256</v>
      </c>
      <c r="HR478" s="26">
        <f t="shared" ref="HR478" si="3475">HQ478+HR476-HR477</f>
        <v>256</v>
      </c>
      <c r="HS478" s="26">
        <f t="shared" ref="HS478" si="3476">HR478+HS476-HS477</f>
        <v>256</v>
      </c>
      <c r="HT478" s="26">
        <f t="shared" ref="HT478" si="3477">HS478+HT476-HT477</f>
        <v>256</v>
      </c>
      <c r="HU478" s="22">
        <f t="shared" ref="HU478" si="3478">COUNTIF(GZ478:HT478,"&lt;0")</f>
        <v>0</v>
      </c>
      <c r="HV478" s="25"/>
      <c r="HW478" t="str">
        <f>DIM_BILL[[#This Row],[Tipo]]</f>
        <v>MATERIAL DE EMPAQUE</v>
      </c>
    </row>
    <row r="479" spans="1:231" x14ac:dyDescent="0.3">
      <c r="A479" s="17" t="s">
        <v>1501</v>
      </c>
      <c r="FA479">
        <v>1.05</v>
      </c>
      <c r="GR479" s="17" t="s">
        <v>1502</v>
      </c>
      <c r="GS479" s="17">
        <v>4</v>
      </c>
      <c r="GT479" s="17" t="s">
        <v>1807</v>
      </c>
      <c r="GU479" s="17" t="s">
        <v>1800</v>
      </c>
      <c r="GV479" s="17">
        <f>SUMIF(FACT_A1[cve_prod],DIM_BILL[[#This Row],[CODIGO]],FACT_A1[Existencia])</f>
        <v>0</v>
      </c>
      <c r="GW479" s="18">
        <f>SUMIF(FACT_A2[cve_prod],DIM_BILL[[#This Row],[CODIGO]],FACT_A2[Existencia])</f>
        <v>10189</v>
      </c>
      <c r="GX479" s="17"/>
      <c r="GY479" s="16" t="s">
        <v>2220</v>
      </c>
      <c r="GZ479" s="15">
        <f>SUMIFS(POs[saldo],POs[cve_prod],DIM_BILL[[#This Row],[CODIGO]],POs[status],$GY479,POs[f_ent],GZ$1)</f>
        <v>0</v>
      </c>
      <c r="HA479" s="15">
        <f>SUMIFS(POs[saldo],POs[cve_prod],DIM_BILL[[#This Row],[CODIGO]],POs[status],$GY479,POs[f_ent],HA$1)</f>
        <v>0</v>
      </c>
      <c r="HB479" s="15">
        <f>SUMIFS(POs[saldo],POs[cve_prod],DIM_BILL[[#This Row],[CODIGO]],POs[status],$GY479,POs[f_ent],HB$1)</f>
        <v>0</v>
      </c>
      <c r="HC479" s="15">
        <f>SUMIFS(POs[saldo],POs[cve_prod],DIM_BILL[[#This Row],[CODIGO]],POs[status],$GY479,POs[f_ent],HC$1)</f>
        <v>0</v>
      </c>
      <c r="HD479" s="15">
        <f>SUMIFS(POs[saldo],POs[cve_prod],DIM_BILL[[#This Row],[CODIGO]],POs[status],$GY479,POs[f_ent],HD$1)</f>
        <v>0</v>
      </c>
      <c r="HE479" s="15">
        <f>SUMIFS(POs[saldo],POs[cve_prod],DIM_BILL[[#This Row],[CODIGO]],POs[status],$GY479,POs[f_ent],HE$1)</f>
        <v>0</v>
      </c>
      <c r="HF479" s="15">
        <f>SUMIFS(POs[saldo],POs[cve_prod],DIM_BILL[[#This Row],[CODIGO]],POs[status],$GY479,POs[Semana],WEEKNUM(HF$1))</f>
        <v>0</v>
      </c>
      <c r="HG479" s="15">
        <f>SUMIFS(POs[saldo],POs[cve_prod],DIM_BILL[[#This Row],[CODIGO]],POs[status],$GY479,POs[Semana],WEEKNUM(HG$1))</f>
        <v>0</v>
      </c>
      <c r="HH479" s="15">
        <f>SUMIFS(POs[saldo],POs[cve_prod],DIM_BILL[[#This Row],[CODIGO]],POs[status],$GY479,POs[Semana],WEEKNUM(HH$1))</f>
        <v>0</v>
      </c>
      <c r="HI479" s="15">
        <f>SUMIFS(POs[saldo],POs[cve_prod],DIM_BILL[[#This Row],[CODIGO]],POs[status],$GY479,POs[Semana],WEEKNUM(HI$1))</f>
        <v>0</v>
      </c>
      <c r="HJ479" s="15">
        <f>SUMIFS(POs[saldo],POs[cve_prod],DIM_BILL[[#This Row],[CODIGO]],POs[status],$GY479,POs[Semana],WEEKNUM(HJ$1))</f>
        <v>0</v>
      </c>
      <c r="HK479" s="15">
        <f>SUMIFS(POs[saldo],POs[cve_prod],DIM_BILL[[#This Row],[CODIGO]],POs[status],$GY479,POs[Semana],WEEKNUM(HK$1))</f>
        <v>0</v>
      </c>
      <c r="HL479" s="15">
        <f>SUMIFS(POs[saldo],POs[cve_prod],DIM_BILL[[#This Row],[CODIGO]],POs[status],$GY479,POs[Semana],WEEKNUM(HL$1))</f>
        <v>0</v>
      </c>
      <c r="HM479" s="15">
        <f>SUMIFS(POs[saldo],POs[cve_prod],DIM_BILL[[#This Row],[CODIGO]],POs[status],$GY479,POs[Semana],WEEKNUM(HM$1))</f>
        <v>0</v>
      </c>
      <c r="HN479" s="15">
        <f>SUMIFS(POs[saldo],POs[cve_prod],DIM_BILL[[#This Row],[CODIGO]],POs[status],$GY479,POs[Semana],WEEKNUM(HN$1))</f>
        <v>0</v>
      </c>
      <c r="HO479" s="15">
        <f>SUMIFS(POs[saldo],POs[cve_prod],DIM_BILL[[#This Row],[CODIGO]],POs[status],$GY479,POs[Semana],WEEKNUM(HO$1))</f>
        <v>0</v>
      </c>
      <c r="HP479" s="15">
        <f>SUMIFS(POs[saldo],POs[cve_prod],DIM_BILL[[#This Row],[CODIGO]],POs[status],$GY479,POs[Semana],WEEKNUM(HP$1))</f>
        <v>0</v>
      </c>
      <c r="HQ479" s="15">
        <f>SUMIFS(POs[saldo],POs[cve_prod],DIM_BILL[[#This Row],[CODIGO]],POs[status],$GY479,POs[Semana],WEEKNUM(HQ$1))</f>
        <v>0</v>
      </c>
      <c r="HR479" s="15">
        <f>SUMIFS(POs[saldo],POs[cve_prod],DIM_BILL[[#This Row],[CODIGO]],POs[status],$GY479,POs[Semana],WEEKNUM(HR$1))</f>
        <v>0</v>
      </c>
      <c r="HS479" s="15">
        <f>SUMIFS(POs[saldo],POs[cve_prod],DIM_BILL[[#This Row],[CODIGO]],POs[status],$GY479,POs[Semana],WEEKNUM(HS$1))</f>
        <v>0</v>
      </c>
      <c r="HT479" s="15">
        <f>SUMIFS(POs[saldo],POs[cve_prod],DIM_BILL[[#This Row],[CODIGO]],POs[status],$GY479,POs[Semana],WEEKNUM(HT$1))</f>
        <v>0</v>
      </c>
      <c r="HU479" s="22"/>
      <c r="HV479" s="25"/>
      <c r="HW479" t="str">
        <f>DIM_BILL[[#This Row],[Tipo]]</f>
        <v>MATERIAL DE EMPAQUE</v>
      </c>
    </row>
    <row r="480" spans="1:231" x14ac:dyDescent="0.3">
      <c r="A480" s="17" t="s">
        <v>1501</v>
      </c>
      <c r="FA480">
        <v>1.05</v>
      </c>
      <c r="GR480" s="17" t="s">
        <v>1502</v>
      </c>
      <c r="GS480" s="17">
        <v>4</v>
      </c>
      <c r="GT480" s="17" t="s">
        <v>1807</v>
      </c>
      <c r="GU480" s="17" t="s">
        <v>1800</v>
      </c>
      <c r="GV480" s="17">
        <f>SUMIF(FACT_A1[cve_prod],DIM_BILL[[#This Row],[CODIGO]],FACT_A1[Existencia])</f>
        <v>0</v>
      </c>
      <c r="GW480" s="18">
        <f>SUMIF(FACT_A2[cve_prod],DIM_BILL[[#This Row],[CODIGO]],FACT_A2[Existencia])</f>
        <v>10189</v>
      </c>
      <c r="GX480" s="17"/>
      <c r="GY480" s="16" t="s">
        <v>2221</v>
      </c>
      <c r="GZ480" s="24">
        <f>SUMPRODUCT($B480:$GQ480,INDEX(PLAN_PRODUCCION!$B$4:$GQ$24,COLUMN()-COLUMN($GZ$1)+1,0))</f>
        <v>4200</v>
      </c>
      <c r="HA480" s="24">
        <f>SUMPRODUCT($B480:$GQ480,INDEX(PLAN_PRODUCCION!$B$4:$GQ$24,COLUMN()-COLUMN($GZ$1)+1,0))</f>
        <v>0</v>
      </c>
      <c r="HB480" s="24">
        <f>SUMPRODUCT($B480:$GQ480,INDEX(PLAN_PRODUCCION!$B$4:$GQ$24,COLUMN()-COLUMN($GZ$1)+1,0))</f>
        <v>0</v>
      </c>
      <c r="HC480" s="24">
        <f>SUMPRODUCT($B480:$GQ480,INDEX(PLAN_PRODUCCION!$B$4:$GQ$24,COLUMN()-COLUMN($GZ$1)+1,0))</f>
        <v>0</v>
      </c>
      <c r="HD480" s="24">
        <f>SUMPRODUCT($B480:$GQ480,INDEX(PLAN_PRODUCCION!$B$4:$GQ$24,COLUMN()-COLUMN($GZ$1)+1,0))</f>
        <v>0</v>
      </c>
      <c r="HE480" s="24">
        <f>SUMPRODUCT($B480:$GQ480,INDEX(PLAN_PRODUCCION!$B$4:$GQ$24,COLUMN()-COLUMN($GZ$1)+1,0))</f>
        <v>0</v>
      </c>
      <c r="HF480" s="24">
        <f>SUMPRODUCT($B480:$GQ480,INDEX(PLAN_PRODUCCION!$B$4:$GQ$24,COLUMN()-COLUMN($GZ$1)+1,0))</f>
        <v>0</v>
      </c>
      <c r="HG480" s="24">
        <f>SUMPRODUCT($B480:$GQ480,INDEX(PLAN_PRODUCCION!$B$4:$GQ$24,COLUMN()-COLUMN($GZ$1)+1,0))</f>
        <v>0</v>
      </c>
      <c r="HH480" s="24">
        <f>SUMPRODUCT($B480:$GQ480,INDEX(PLAN_PRODUCCION!$B$4:$GQ$24,COLUMN()-COLUMN($GZ$1)+1,0))</f>
        <v>0</v>
      </c>
      <c r="HI480" s="24">
        <f>SUMPRODUCT($B480:$GQ480,INDEX(PLAN_PRODUCCION!$B$4:$GQ$24,COLUMN()-COLUMN($GZ$1)+1,0))</f>
        <v>0</v>
      </c>
      <c r="HJ480" s="24">
        <f>SUMPRODUCT($B480:$GQ480,INDEX(PLAN_PRODUCCION!$B$4:$GQ$24,COLUMN()-COLUMN($GZ$1)+1,0))</f>
        <v>0</v>
      </c>
      <c r="HK480" s="24">
        <f>SUMPRODUCT($B480:$GQ480,INDEX(PLAN_PRODUCCION!$B$4:$GQ$24,COLUMN()-COLUMN($GZ$1)+1,0))</f>
        <v>0</v>
      </c>
      <c r="HL480" s="24">
        <f>SUMPRODUCT($B480:$GQ480,INDEX(PLAN_PRODUCCION!$B$4:$GQ$24,COLUMN()-COLUMN($GZ$1)+1,0))</f>
        <v>0</v>
      </c>
      <c r="HM480" s="24">
        <f>SUMPRODUCT($B480:$GQ480,INDEX(PLAN_PRODUCCION!$B$4:$GQ$24,COLUMN()-COLUMN($GZ$1)+1,0))</f>
        <v>0</v>
      </c>
      <c r="HN480" s="24">
        <f>SUMPRODUCT($B480:$GQ480,INDEX(PLAN_PRODUCCION!$B$4:$GQ$24,COLUMN()-COLUMN($GZ$1)+1,0))</f>
        <v>0</v>
      </c>
      <c r="HO480" s="24">
        <f>SUMPRODUCT($B480:$GQ480,INDEX(PLAN_PRODUCCION!$B$4:$GQ$24,COLUMN()-COLUMN($GZ$1)+1,0))</f>
        <v>0</v>
      </c>
      <c r="HP480" s="24">
        <f>SUMPRODUCT($B480:$GQ480,INDEX(PLAN_PRODUCCION!$B$4:$GQ$24,COLUMN()-COLUMN($GZ$1)+1,0))</f>
        <v>0</v>
      </c>
      <c r="HQ480" s="24">
        <f>SUMPRODUCT($B480:$GQ480,INDEX(PLAN_PRODUCCION!$B$4:$GQ$24,COLUMN()-COLUMN($GZ$1)+1,0))</f>
        <v>0</v>
      </c>
      <c r="HR480" s="24">
        <f>SUMPRODUCT($B480:$GQ480,INDEX(PLAN_PRODUCCION!$B$4:$GQ$24,COLUMN()-COLUMN($GZ$1)+1,0))</f>
        <v>0</v>
      </c>
      <c r="HS480" s="24">
        <f>SUMPRODUCT($B480:$GQ480,INDEX(PLAN_PRODUCCION!$B$4:$GQ$24,COLUMN()-COLUMN($GZ$1)+1,0))</f>
        <v>0</v>
      </c>
      <c r="HT480" s="24">
        <f>SUMPRODUCT($B480:$GQ480,INDEX(PLAN_PRODUCCION!$B$4:$GQ$24,COLUMN()-COLUMN($GZ$1)+1,0))</f>
        <v>0</v>
      </c>
      <c r="HU480" s="22"/>
      <c r="HV480" s="25"/>
      <c r="HW480" t="str">
        <f>DIM_BILL[[#This Row],[Tipo]]</f>
        <v>MATERIAL DE EMPAQUE</v>
      </c>
    </row>
    <row r="481" spans="1:231" x14ac:dyDescent="0.3">
      <c r="A481" s="18" t="s">
        <v>1501</v>
      </c>
      <c r="FA481">
        <v>1.05</v>
      </c>
      <c r="GR481" s="18" t="s">
        <v>1502</v>
      </c>
      <c r="GS481" s="18">
        <v>4</v>
      </c>
      <c r="GT481" s="18" t="s">
        <v>1807</v>
      </c>
      <c r="GU481" s="18" t="s">
        <v>1800</v>
      </c>
      <c r="GV481" s="18">
        <f>SUMIF(FACT_A1[cve_prod],DIM_BILL[[#This Row],[CODIGO]],FACT_A1[Existencia])</f>
        <v>0</v>
      </c>
      <c r="GW481" s="18">
        <f>SUMIF(FACT_A2[cve_prod],DIM_BILL[[#This Row],[CODIGO]],FACT_A2[Existencia])</f>
        <v>10189</v>
      </c>
      <c r="GX481" s="18"/>
      <c r="GY481" s="16" t="s">
        <v>2222</v>
      </c>
      <c r="GZ481" s="26">
        <f t="shared" ref="GZ481" si="3479">GV481+GW481+GX481+GZ479-GZ480</f>
        <v>5989</v>
      </c>
      <c r="HA481" s="26">
        <f t="shared" ref="HA481" si="3480">GZ481+HA479-HA480</f>
        <v>5989</v>
      </c>
      <c r="HB481" s="26">
        <f t="shared" ref="HB481" si="3481">HA481+HB479-HB480</f>
        <v>5989</v>
      </c>
      <c r="HC481" s="26">
        <f t="shared" ref="HC481" si="3482">HB481+HC479-HC480</f>
        <v>5989</v>
      </c>
      <c r="HD481" s="26">
        <f t="shared" ref="HD481" si="3483">HC481+HD479-HD480</f>
        <v>5989</v>
      </c>
      <c r="HE481" s="26">
        <f t="shared" ref="HE481" si="3484">HD481+HE479-HE480</f>
        <v>5989</v>
      </c>
      <c r="HF481" s="26">
        <f t="shared" ref="HF481" si="3485">HE481+HF479-HF480</f>
        <v>5989</v>
      </c>
      <c r="HG481" s="26">
        <f t="shared" ref="HG481" si="3486">HF481+HG479-HG480</f>
        <v>5989</v>
      </c>
      <c r="HH481" s="26">
        <f t="shared" ref="HH481" si="3487">HG481+HH479-HH480</f>
        <v>5989</v>
      </c>
      <c r="HI481" s="26">
        <f t="shared" ref="HI481" si="3488">HH481+HI479-HI480</f>
        <v>5989</v>
      </c>
      <c r="HJ481" s="26">
        <f t="shared" ref="HJ481" si="3489">HI481+HJ479-HJ480</f>
        <v>5989</v>
      </c>
      <c r="HK481" s="26">
        <f t="shared" ref="HK481" si="3490">HJ481+HK479-HK480</f>
        <v>5989</v>
      </c>
      <c r="HL481" s="26">
        <f t="shared" ref="HL481" si="3491">HK481+HL479-HL480</f>
        <v>5989</v>
      </c>
      <c r="HM481" s="26">
        <f t="shared" ref="HM481" si="3492">HL481+HM479-HM480</f>
        <v>5989</v>
      </c>
      <c r="HN481" s="26">
        <f t="shared" ref="HN481" si="3493">HM481+HN479-HN480</f>
        <v>5989</v>
      </c>
      <c r="HO481" s="26">
        <f t="shared" ref="HO481" si="3494">HN481+HO479-HO480</f>
        <v>5989</v>
      </c>
      <c r="HP481" s="26">
        <f t="shared" ref="HP481" si="3495">HO481+HP479-HP480</f>
        <v>5989</v>
      </c>
      <c r="HQ481" s="26">
        <f t="shared" ref="HQ481" si="3496">HP481+HQ479-HQ480</f>
        <v>5989</v>
      </c>
      <c r="HR481" s="26">
        <f t="shared" ref="HR481" si="3497">HQ481+HR479-HR480</f>
        <v>5989</v>
      </c>
      <c r="HS481" s="26">
        <f t="shared" ref="HS481" si="3498">HR481+HS479-HS480</f>
        <v>5989</v>
      </c>
      <c r="HT481" s="26">
        <f t="shared" ref="HT481" si="3499">HS481+HT479-HT480</f>
        <v>5989</v>
      </c>
      <c r="HU481" s="22">
        <f t="shared" ref="HU481" si="3500">COUNTIF(GZ481:HT481,"&lt;0")</f>
        <v>0</v>
      </c>
      <c r="HV481" s="25"/>
      <c r="HW481" t="str">
        <f>DIM_BILL[[#This Row],[Tipo]]</f>
        <v>MATERIAL DE EMPAQUE</v>
      </c>
    </row>
    <row r="482" spans="1:231" x14ac:dyDescent="0.3">
      <c r="A482" s="17" t="s">
        <v>1556</v>
      </c>
      <c r="FI482">
        <v>1.05</v>
      </c>
      <c r="GR482" s="17" t="s">
        <v>1557</v>
      </c>
      <c r="GS482" s="17">
        <v>4</v>
      </c>
      <c r="GT482" s="17" t="s">
        <v>1807</v>
      </c>
      <c r="GU482" s="17" t="s">
        <v>1800</v>
      </c>
      <c r="GV482" s="17">
        <f>SUMIF(FACT_A1[cve_prod],DIM_BILL[[#This Row],[CODIGO]],FACT_A1[Existencia])</f>
        <v>0</v>
      </c>
      <c r="GW482" s="18">
        <f>SUMIF(FACT_A2[cve_prod],DIM_BILL[[#This Row],[CODIGO]],FACT_A2[Existencia])</f>
        <v>7000</v>
      </c>
      <c r="GX482" s="17"/>
      <c r="GY482" s="16" t="s">
        <v>2220</v>
      </c>
      <c r="GZ482" s="15">
        <f>SUMIFS(POs[saldo],POs[cve_prod],DIM_BILL[[#This Row],[CODIGO]],POs[status],$GY482,POs[f_ent],GZ$1)</f>
        <v>0</v>
      </c>
      <c r="HA482" s="15">
        <f>SUMIFS(POs[saldo],POs[cve_prod],DIM_BILL[[#This Row],[CODIGO]],POs[status],$GY482,POs[f_ent],HA$1)</f>
        <v>0</v>
      </c>
      <c r="HB482" s="15">
        <f>SUMIFS(POs[saldo],POs[cve_prod],DIM_BILL[[#This Row],[CODIGO]],POs[status],$GY482,POs[f_ent],HB$1)</f>
        <v>0</v>
      </c>
      <c r="HC482" s="15">
        <f>SUMIFS(POs[saldo],POs[cve_prod],DIM_BILL[[#This Row],[CODIGO]],POs[status],$GY482,POs[f_ent],HC$1)</f>
        <v>0</v>
      </c>
      <c r="HD482" s="15">
        <f>SUMIFS(POs[saldo],POs[cve_prod],DIM_BILL[[#This Row],[CODIGO]],POs[status],$GY482,POs[f_ent],HD$1)</f>
        <v>0</v>
      </c>
      <c r="HE482" s="15">
        <f>SUMIFS(POs[saldo],POs[cve_prod],DIM_BILL[[#This Row],[CODIGO]],POs[status],$GY482,POs[f_ent],HE$1)</f>
        <v>0</v>
      </c>
      <c r="HF482" s="15">
        <f>SUMIFS(POs[saldo],POs[cve_prod],DIM_BILL[[#This Row],[CODIGO]],POs[status],$GY482,POs[Semana],WEEKNUM(HF$1))</f>
        <v>0</v>
      </c>
      <c r="HG482" s="15">
        <f>SUMIFS(POs[saldo],POs[cve_prod],DIM_BILL[[#This Row],[CODIGO]],POs[status],$GY482,POs[Semana],WEEKNUM(HG$1))</f>
        <v>0</v>
      </c>
      <c r="HH482" s="15">
        <f>SUMIFS(POs[saldo],POs[cve_prod],DIM_BILL[[#This Row],[CODIGO]],POs[status],$GY482,POs[Semana],WEEKNUM(HH$1))</f>
        <v>0</v>
      </c>
      <c r="HI482" s="15">
        <f>SUMIFS(POs[saldo],POs[cve_prod],DIM_BILL[[#This Row],[CODIGO]],POs[status],$GY482,POs[Semana],WEEKNUM(HI$1))</f>
        <v>0</v>
      </c>
      <c r="HJ482" s="15">
        <f>SUMIFS(POs[saldo],POs[cve_prod],DIM_BILL[[#This Row],[CODIGO]],POs[status],$GY482,POs[Semana],WEEKNUM(HJ$1))</f>
        <v>0</v>
      </c>
      <c r="HK482" s="15">
        <f>SUMIFS(POs[saldo],POs[cve_prod],DIM_BILL[[#This Row],[CODIGO]],POs[status],$GY482,POs[Semana],WEEKNUM(HK$1))</f>
        <v>0</v>
      </c>
      <c r="HL482" s="15">
        <f>SUMIFS(POs[saldo],POs[cve_prod],DIM_BILL[[#This Row],[CODIGO]],POs[status],$GY482,POs[Semana],WEEKNUM(HL$1))</f>
        <v>0</v>
      </c>
      <c r="HM482" s="15">
        <f>SUMIFS(POs[saldo],POs[cve_prod],DIM_BILL[[#This Row],[CODIGO]],POs[status],$GY482,POs[Semana],WEEKNUM(HM$1))</f>
        <v>0</v>
      </c>
      <c r="HN482" s="15">
        <f>SUMIFS(POs[saldo],POs[cve_prod],DIM_BILL[[#This Row],[CODIGO]],POs[status],$GY482,POs[Semana],WEEKNUM(HN$1))</f>
        <v>0</v>
      </c>
      <c r="HO482" s="15">
        <f>SUMIFS(POs[saldo],POs[cve_prod],DIM_BILL[[#This Row],[CODIGO]],POs[status],$GY482,POs[Semana],WEEKNUM(HO$1))</f>
        <v>0</v>
      </c>
      <c r="HP482" s="15">
        <f>SUMIFS(POs[saldo],POs[cve_prod],DIM_BILL[[#This Row],[CODIGO]],POs[status],$GY482,POs[Semana],WEEKNUM(HP$1))</f>
        <v>0</v>
      </c>
      <c r="HQ482" s="15">
        <f>SUMIFS(POs[saldo],POs[cve_prod],DIM_BILL[[#This Row],[CODIGO]],POs[status],$GY482,POs[Semana],WEEKNUM(HQ$1))</f>
        <v>0</v>
      </c>
      <c r="HR482" s="15">
        <f>SUMIFS(POs[saldo],POs[cve_prod],DIM_BILL[[#This Row],[CODIGO]],POs[status],$GY482,POs[Semana],WEEKNUM(HR$1))</f>
        <v>0</v>
      </c>
      <c r="HS482" s="15">
        <f>SUMIFS(POs[saldo],POs[cve_prod],DIM_BILL[[#This Row],[CODIGO]],POs[status],$GY482,POs[Semana],WEEKNUM(HS$1))</f>
        <v>0</v>
      </c>
      <c r="HT482" s="15">
        <f>SUMIFS(POs[saldo],POs[cve_prod],DIM_BILL[[#This Row],[CODIGO]],POs[status],$GY482,POs[Semana],WEEKNUM(HT$1))</f>
        <v>0</v>
      </c>
      <c r="HU482" s="22"/>
      <c r="HV482" s="25"/>
      <c r="HW482" t="str">
        <f>DIM_BILL[[#This Row],[Tipo]]</f>
        <v>MATERIAL DE EMPAQUE</v>
      </c>
    </row>
    <row r="483" spans="1:231" x14ac:dyDescent="0.3">
      <c r="A483" s="17" t="s">
        <v>1556</v>
      </c>
      <c r="FI483">
        <v>1.05</v>
      </c>
      <c r="GR483" s="17" t="s">
        <v>1557</v>
      </c>
      <c r="GS483" s="17">
        <v>4</v>
      </c>
      <c r="GT483" s="17" t="s">
        <v>1807</v>
      </c>
      <c r="GU483" s="17" t="s">
        <v>1800</v>
      </c>
      <c r="GV483" s="17">
        <f>SUMIF(FACT_A1[cve_prod],DIM_BILL[[#This Row],[CODIGO]],FACT_A1[Existencia])</f>
        <v>0</v>
      </c>
      <c r="GW483" s="18">
        <f>SUMIF(FACT_A2[cve_prod],DIM_BILL[[#This Row],[CODIGO]],FACT_A2[Existencia])</f>
        <v>7000</v>
      </c>
      <c r="GX483" s="17"/>
      <c r="GY483" s="16" t="s">
        <v>2221</v>
      </c>
      <c r="GZ483" s="24">
        <f>SUMPRODUCT($B483:$GQ483,INDEX(PLAN_PRODUCCION!$B$4:$GQ$24,COLUMN()-COLUMN($GZ$1)+1,0))</f>
        <v>5670</v>
      </c>
      <c r="HA483" s="24">
        <f>SUMPRODUCT($B483:$GQ483,INDEX(PLAN_PRODUCCION!$B$4:$GQ$24,COLUMN()-COLUMN($GZ$1)+1,0))</f>
        <v>0</v>
      </c>
      <c r="HB483" s="24">
        <f>SUMPRODUCT($B483:$GQ483,INDEX(PLAN_PRODUCCION!$B$4:$GQ$24,COLUMN()-COLUMN($GZ$1)+1,0))</f>
        <v>0</v>
      </c>
      <c r="HC483" s="24">
        <f>SUMPRODUCT($B483:$GQ483,INDEX(PLAN_PRODUCCION!$B$4:$GQ$24,COLUMN()-COLUMN($GZ$1)+1,0))</f>
        <v>0</v>
      </c>
      <c r="HD483" s="24">
        <f>SUMPRODUCT($B483:$GQ483,INDEX(PLAN_PRODUCCION!$B$4:$GQ$24,COLUMN()-COLUMN($GZ$1)+1,0))</f>
        <v>0</v>
      </c>
      <c r="HE483" s="24">
        <f>SUMPRODUCT($B483:$GQ483,INDEX(PLAN_PRODUCCION!$B$4:$GQ$24,COLUMN()-COLUMN($GZ$1)+1,0))</f>
        <v>0</v>
      </c>
      <c r="HF483" s="24">
        <f>SUMPRODUCT($B483:$GQ483,INDEX(PLAN_PRODUCCION!$B$4:$GQ$24,COLUMN()-COLUMN($GZ$1)+1,0))</f>
        <v>0</v>
      </c>
      <c r="HG483" s="24">
        <f>SUMPRODUCT($B483:$GQ483,INDEX(PLAN_PRODUCCION!$B$4:$GQ$24,COLUMN()-COLUMN($GZ$1)+1,0))</f>
        <v>0</v>
      </c>
      <c r="HH483" s="24">
        <f>SUMPRODUCT($B483:$GQ483,INDEX(PLAN_PRODUCCION!$B$4:$GQ$24,COLUMN()-COLUMN($GZ$1)+1,0))</f>
        <v>0</v>
      </c>
      <c r="HI483" s="24">
        <f>SUMPRODUCT($B483:$GQ483,INDEX(PLAN_PRODUCCION!$B$4:$GQ$24,COLUMN()-COLUMN($GZ$1)+1,0))</f>
        <v>0</v>
      </c>
      <c r="HJ483" s="24">
        <f>SUMPRODUCT($B483:$GQ483,INDEX(PLAN_PRODUCCION!$B$4:$GQ$24,COLUMN()-COLUMN($GZ$1)+1,0))</f>
        <v>0</v>
      </c>
      <c r="HK483" s="24">
        <f>SUMPRODUCT($B483:$GQ483,INDEX(PLAN_PRODUCCION!$B$4:$GQ$24,COLUMN()-COLUMN($GZ$1)+1,0))</f>
        <v>5670</v>
      </c>
      <c r="HL483" s="24">
        <f>SUMPRODUCT($B483:$GQ483,INDEX(PLAN_PRODUCCION!$B$4:$GQ$24,COLUMN()-COLUMN($GZ$1)+1,0))</f>
        <v>0</v>
      </c>
      <c r="HM483" s="24">
        <f>SUMPRODUCT($B483:$GQ483,INDEX(PLAN_PRODUCCION!$B$4:$GQ$24,COLUMN()-COLUMN($GZ$1)+1,0))</f>
        <v>0</v>
      </c>
      <c r="HN483" s="24">
        <f>SUMPRODUCT($B483:$GQ483,INDEX(PLAN_PRODUCCION!$B$4:$GQ$24,COLUMN()-COLUMN($GZ$1)+1,0))</f>
        <v>0</v>
      </c>
      <c r="HO483" s="24">
        <f>SUMPRODUCT($B483:$GQ483,INDEX(PLAN_PRODUCCION!$B$4:$GQ$24,COLUMN()-COLUMN($GZ$1)+1,0))</f>
        <v>0</v>
      </c>
      <c r="HP483" s="24">
        <f>SUMPRODUCT($B483:$GQ483,INDEX(PLAN_PRODUCCION!$B$4:$GQ$24,COLUMN()-COLUMN($GZ$1)+1,0))</f>
        <v>0</v>
      </c>
      <c r="HQ483" s="24">
        <f>SUMPRODUCT($B483:$GQ483,INDEX(PLAN_PRODUCCION!$B$4:$GQ$24,COLUMN()-COLUMN($GZ$1)+1,0))</f>
        <v>0</v>
      </c>
      <c r="HR483" s="24">
        <f>SUMPRODUCT($B483:$GQ483,INDEX(PLAN_PRODUCCION!$B$4:$GQ$24,COLUMN()-COLUMN($GZ$1)+1,0))</f>
        <v>0</v>
      </c>
      <c r="HS483" s="24">
        <f>SUMPRODUCT($B483:$GQ483,INDEX(PLAN_PRODUCCION!$B$4:$GQ$24,COLUMN()-COLUMN($GZ$1)+1,0))</f>
        <v>0</v>
      </c>
      <c r="HT483" s="24">
        <f>SUMPRODUCT($B483:$GQ483,INDEX(PLAN_PRODUCCION!$B$4:$GQ$24,COLUMN()-COLUMN($GZ$1)+1,0))</f>
        <v>0</v>
      </c>
      <c r="HU483" s="22"/>
      <c r="HV483" s="25"/>
      <c r="HW483" t="str">
        <f>DIM_BILL[[#This Row],[Tipo]]</f>
        <v>MATERIAL DE EMPAQUE</v>
      </c>
    </row>
    <row r="484" spans="1:231" x14ac:dyDescent="0.3">
      <c r="A484" s="18" t="s">
        <v>1556</v>
      </c>
      <c r="FI484">
        <v>1.05</v>
      </c>
      <c r="GR484" s="18" t="s">
        <v>1557</v>
      </c>
      <c r="GS484" s="18">
        <v>4</v>
      </c>
      <c r="GT484" s="18" t="s">
        <v>1807</v>
      </c>
      <c r="GU484" s="18" t="s">
        <v>1800</v>
      </c>
      <c r="GV484" s="18">
        <f>SUMIF(FACT_A1[cve_prod],DIM_BILL[[#This Row],[CODIGO]],FACT_A1[Existencia])</f>
        <v>0</v>
      </c>
      <c r="GW484" s="18">
        <f>SUMIF(FACT_A2[cve_prod],DIM_BILL[[#This Row],[CODIGO]],FACT_A2[Existencia])</f>
        <v>7000</v>
      </c>
      <c r="GX484" s="18"/>
      <c r="GY484" s="16" t="s">
        <v>2222</v>
      </c>
      <c r="GZ484" s="26">
        <f t="shared" ref="GZ484" si="3501">GV484+GW484+GX484+GZ482-GZ483</f>
        <v>1330</v>
      </c>
      <c r="HA484" s="26">
        <f t="shared" ref="HA484" si="3502">GZ484+HA482-HA483</f>
        <v>1330</v>
      </c>
      <c r="HB484" s="26">
        <f t="shared" ref="HB484" si="3503">HA484+HB482-HB483</f>
        <v>1330</v>
      </c>
      <c r="HC484" s="26">
        <f t="shared" ref="HC484" si="3504">HB484+HC482-HC483</f>
        <v>1330</v>
      </c>
      <c r="HD484" s="26">
        <f t="shared" ref="HD484" si="3505">HC484+HD482-HD483</f>
        <v>1330</v>
      </c>
      <c r="HE484" s="26">
        <f t="shared" ref="HE484" si="3506">HD484+HE482-HE483</f>
        <v>1330</v>
      </c>
      <c r="HF484" s="26">
        <f t="shared" ref="HF484" si="3507">HE484+HF482-HF483</f>
        <v>1330</v>
      </c>
      <c r="HG484" s="26">
        <f t="shared" ref="HG484" si="3508">HF484+HG482-HG483</f>
        <v>1330</v>
      </c>
      <c r="HH484" s="26">
        <f t="shared" ref="HH484" si="3509">HG484+HH482-HH483</f>
        <v>1330</v>
      </c>
      <c r="HI484" s="26">
        <f t="shared" ref="HI484" si="3510">HH484+HI482-HI483</f>
        <v>1330</v>
      </c>
      <c r="HJ484" s="26">
        <f t="shared" ref="HJ484" si="3511">HI484+HJ482-HJ483</f>
        <v>1330</v>
      </c>
      <c r="HK484" s="26">
        <f t="shared" ref="HK484" si="3512">HJ484+HK482-HK483</f>
        <v>-4340</v>
      </c>
      <c r="HL484" s="26">
        <f t="shared" ref="HL484" si="3513">HK484+HL482-HL483</f>
        <v>-4340</v>
      </c>
      <c r="HM484" s="26">
        <f t="shared" ref="HM484" si="3514">HL484+HM482-HM483</f>
        <v>-4340</v>
      </c>
      <c r="HN484" s="26">
        <f t="shared" ref="HN484" si="3515">HM484+HN482-HN483</f>
        <v>-4340</v>
      </c>
      <c r="HO484" s="26">
        <f t="shared" ref="HO484" si="3516">HN484+HO482-HO483</f>
        <v>-4340</v>
      </c>
      <c r="HP484" s="26">
        <f t="shared" ref="HP484" si="3517">HO484+HP482-HP483</f>
        <v>-4340</v>
      </c>
      <c r="HQ484" s="26">
        <f t="shared" ref="HQ484" si="3518">HP484+HQ482-HQ483</f>
        <v>-4340</v>
      </c>
      <c r="HR484" s="26">
        <f t="shared" ref="HR484" si="3519">HQ484+HR482-HR483</f>
        <v>-4340</v>
      </c>
      <c r="HS484" s="26">
        <f t="shared" ref="HS484" si="3520">HR484+HS482-HS483</f>
        <v>-4340</v>
      </c>
      <c r="HT484" s="26">
        <f t="shared" ref="HT484" si="3521">HS484+HT482-HT483</f>
        <v>-4340</v>
      </c>
      <c r="HU484" s="22">
        <f t="shared" ref="HU484" si="3522">COUNTIF(GZ484:HT484,"&lt;0")</f>
        <v>10</v>
      </c>
      <c r="HV484" s="25"/>
      <c r="HW484" t="str">
        <f>DIM_BILL[[#This Row],[Tipo]]</f>
        <v>MATERIAL DE EMPAQUE</v>
      </c>
    </row>
    <row r="485" spans="1:231" x14ac:dyDescent="0.3">
      <c r="A485" s="17" t="s">
        <v>529</v>
      </c>
      <c r="AQ485">
        <v>1.0605488850771869</v>
      </c>
      <c r="GR485" s="17" t="s">
        <v>530</v>
      </c>
      <c r="GS485" s="17">
        <v>4</v>
      </c>
      <c r="GT485" s="17" t="s">
        <v>1807</v>
      </c>
      <c r="GU485" s="17" t="s">
        <v>1800</v>
      </c>
      <c r="GV485" s="17">
        <f>SUMIF(FACT_A1[cve_prod],DIM_BILL[[#This Row],[CODIGO]],FACT_A1[Existencia])</f>
        <v>0</v>
      </c>
      <c r="GW485" s="18">
        <f>SUMIF(FACT_A2[cve_prod],DIM_BILL[[#This Row],[CODIGO]],FACT_A2[Existencia])</f>
        <v>6000</v>
      </c>
      <c r="GX485" s="17"/>
      <c r="GY485" s="16" t="s">
        <v>2220</v>
      </c>
      <c r="GZ485" s="15">
        <f>SUMIFS(POs[saldo],POs[cve_prod],DIM_BILL[[#This Row],[CODIGO]],POs[status],$GY485,POs[f_ent],GZ$1)</f>
        <v>0</v>
      </c>
      <c r="HA485" s="15">
        <f>SUMIFS(POs[saldo],POs[cve_prod],DIM_BILL[[#This Row],[CODIGO]],POs[status],$GY485,POs[f_ent],HA$1)</f>
        <v>0</v>
      </c>
      <c r="HB485" s="15">
        <f>SUMIFS(POs[saldo],POs[cve_prod],DIM_BILL[[#This Row],[CODIGO]],POs[status],$GY485,POs[f_ent],HB$1)</f>
        <v>0</v>
      </c>
      <c r="HC485" s="15">
        <f>SUMIFS(POs[saldo],POs[cve_prod],DIM_BILL[[#This Row],[CODIGO]],POs[status],$GY485,POs[f_ent],HC$1)</f>
        <v>0</v>
      </c>
      <c r="HD485" s="15">
        <f>SUMIFS(POs[saldo],POs[cve_prod],DIM_BILL[[#This Row],[CODIGO]],POs[status],$GY485,POs[f_ent],HD$1)</f>
        <v>0</v>
      </c>
      <c r="HE485" s="15">
        <f>SUMIFS(POs[saldo],POs[cve_prod],DIM_BILL[[#This Row],[CODIGO]],POs[status],$GY485,POs[f_ent],HE$1)</f>
        <v>0</v>
      </c>
      <c r="HF485" s="15">
        <f>SUMIFS(POs[saldo],POs[cve_prod],DIM_BILL[[#This Row],[CODIGO]],POs[status],$GY485,POs[Semana],WEEKNUM(HF$1))</f>
        <v>0</v>
      </c>
      <c r="HG485" s="15">
        <f>SUMIFS(POs[saldo],POs[cve_prod],DIM_BILL[[#This Row],[CODIGO]],POs[status],$GY485,POs[Semana],WEEKNUM(HG$1))</f>
        <v>0</v>
      </c>
      <c r="HH485" s="15">
        <f>SUMIFS(POs[saldo],POs[cve_prod],DIM_BILL[[#This Row],[CODIGO]],POs[status],$GY485,POs[Semana],WEEKNUM(HH$1))</f>
        <v>0</v>
      </c>
      <c r="HI485" s="15">
        <f>SUMIFS(POs[saldo],POs[cve_prod],DIM_BILL[[#This Row],[CODIGO]],POs[status],$GY485,POs[Semana],WEEKNUM(HI$1))</f>
        <v>0</v>
      </c>
      <c r="HJ485" s="15">
        <f>SUMIFS(POs[saldo],POs[cve_prod],DIM_BILL[[#This Row],[CODIGO]],POs[status],$GY485,POs[Semana],WEEKNUM(HJ$1))</f>
        <v>0</v>
      </c>
      <c r="HK485" s="15">
        <f>SUMIFS(POs[saldo],POs[cve_prod],DIM_BILL[[#This Row],[CODIGO]],POs[status],$GY485,POs[Semana],WEEKNUM(HK$1))</f>
        <v>0</v>
      </c>
      <c r="HL485" s="15">
        <f>SUMIFS(POs[saldo],POs[cve_prod],DIM_BILL[[#This Row],[CODIGO]],POs[status],$GY485,POs[Semana],WEEKNUM(HL$1))</f>
        <v>0</v>
      </c>
      <c r="HM485" s="15">
        <f>SUMIFS(POs[saldo],POs[cve_prod],DIM_BILL[[#This Row],[CODIGO]],POs[status],$GY485,POs[Semana],WEEKNUM(HM$1))</f>
        <v>0</v>
      </c>
      <c r="HN485" s="15">
        <f>SUMIFS(POs[saldo],POs[cve_prod],DIM_BILL[[#This Row],[CODIGO]],POs[status],$GY485,POs[Semana],WEEKNUM(HN$1))</f>
        <v>0</v>
      </c>
      <c r="HO485" s="15">
        <f>SUMIFS(POs[saldo],POs[cve_prod],DIM_BILL[[#This Row],[CODIGO]],POs[status],$GY485,POs[Semana],WEEKNUM(HO$1))</f>
        <v>0</v>
      </c>
      <c r="HP485" s="15">
        <f>SUMIFS(POs[saldo],POs[cve_prod],DIM_BILL[[#This Row],[CODIGO]],POs[status],$GY485,POs[Semana],WEEKNUM(HP$1))</f>
        <v>0</v>
      </c>
      <c r="HQ485" s="15">
        <f>SUMIFS(POs[saldo],POs[cve_prod],DIM_BILL[[#This Row],[CODIGO]],POs[status],$GY485,POs[Semana],WEEKNUM(HQ$1))</f>
        <v>0</v>
      </c>
      <c r="HR485" s="15">
        <f>SUMIFS(POs[saldo],POs[cve_prod],DIM_BILL[[#This Row],[CODIGO]],POs[status],$GY485,POs[Semana],WEEKNUM(HR$1))</f>
        <v>0</v>
      </c>
      <c r="HS485" s="15">
        <f>SUMIFS(POs[saldo],POs[cve_prod],DIM_BILL[[#This Row],[CODIGO]],POs[status],$GY485,POs[Semana],WEEKNUM(HS$1))</f>
        <v>0</v>
      </c>
      <c r="HT485" s="15">
        <f>SUMIFS(POs[saldo],POs[cve_prod],DIM_BILL[[#This Row],[CODIGO]],POs[status],$GY485,POs[Semana],WEEKNUM(HT$1))</f>
        <v>0</v>
      </c>
      <c r="HU485" s="22"/>
      <c r="HV485" s="25"/>
      <c r="HW485" t="str">
        <f>DIM_BILL[[#This Row],[Tipo]]</f>
        <v>MATERIAL DE EMPAQUE</v>
      </c>
    </row>
    <row r="486" spans="1:231" x14ac:dyDescent="0.3">
      <c r="A486" s="17" t="s">
        <v>529</v>
      </c>
      <c r="AQ486">
        <v>1.0605488850771869</v>
      </c>
      <c r="GR486" s="17" t="s">
        <v>530</v>
      </c>
      <c r="GS486" s="17">
        <v>4</v>
      </c>
      <c r="GT486" s="17" t="s">
        <v>1807</v>
      </c>
      <c r="GU486" s="17" t="s">
        <v>1800</v>
      </c>
      <c r="GV486" s="17">
        <f>SUMIF(FACT_A1[cve_prod],DIM_BILL[[#This Row],[CODIGO]],FACT_A1[Existencia])</f>
        <v>0</v>
      </c>
      <c r="GW486" s="18">
        <f>SUMIF(FACT_A2[cve_prod],DIM_BILL[[#This Row],[CODIGO]],FACT_A2[Existencia])</f>
        <v>6000</v>
      </c>
      <c r="GX486" s="17"/>
      <c r="GY486" s="16" t="s">
        <v>2221</v>
      </c>
      <c r="GZ486" s="24">
        <f>SUMPRODUCT($B486:$GQ486,INDEX(PLAN_PRODUCCION!$B$4:$GQ$24,COLUMN()-COLUMN($GZ$1)+1,0))</f>
        <v>5122.4511149228128</v>
      </c>
      <c r="HA486" s="24">
        <f>SUMPRODUCT($B486:$GQ486,INDEX(PLAN_PRODUCCION!$B$4:$GQ$24,COLUMN()-COLUMN($GZ$1)+1,0))</f>
        <v>0</v>
      </c>
      <c r="HB486" s="24">
        <f>SUMPRODUCT($B486:$GQ486,INDEX(PLAN_PRODUCCION!$B$4:$GQ$24,COLUMN()-COLUMN($GZ$1)+1,0))</f>
        <v>0</v>
      </c>
      <c r="HC486" s="24">
        <f>SUMPRODUCT($B486:$GQ486,INDEX(PLAN_PRODUCCION!$B$4:$GQ$24,COLUMN()-COLUMN($GZ$1)+1,0))</f>
        <v>0</v>
      </c>
      <c r="HD486" s="24">
        <f>SUMPRODUCT($B486:$GQ486,INDEX(PLAN_PRODUCCION!$B$4:$GQ$24,COLUMN()-COLUMN($GZ$1)+1,0))</f>
        <v>0</v>
      </c>
      <c r="HE486" s="24">
        <f>SUMPRODUCT($B486:$GQ486,INDEX(PLAN_PRODUCCION!$B$4:$GQ$24,COLUMN()-COLUMN($GZ$1)+1,0))</f>
        <v>0</v>
      </c>
      <c r="HF486" s="24">
        <f>SUMPRODUCT($B486:$GQ486,INDEX(PLAN_PRODUCCION!$B$4:$GQ$24,COLUMN()-COLUMN($GZ$1)+1,0))</f>
        <v>0</v>
      </c>
      <c r="HG486" s="24">
        <f>SUMPRODUCT($B486:$GQ486,INDEX(PLAN_PRODUCCION!$B$4:$GQ$24,COLUMN()-COLUMN($GZ$1)+1,0))</f>
        <v>1060.5488850771869</v>
      </c>
      <c r="HH486" s="24">
        <f>SUMPRODUCT($B486:$GQ486,INDEX(PLAN_PRODUCCION!$B$4:$GQ$24,COLUMN()-COLUMN($GZ$1)+1,0))</f>
        <v>0</v>
      </c>
      <c r="HI486" s="24">
        <f>SUMPRODUCT($B486:$GQ486,INDEX(PLAN_PRODUCCION!$B$4:$GQ$24,COLUMN()-COLUMN($GZ$1)+1,0))</f>
        <v>0</v>
      </c>
      <c r="HJ486" s="24">
        <f>SUMPRODUCT($B486:$GQ486,INDEX(PLAN_PRODUCCION!$B$4:$GQ$24,COLUMN()-COLUMN($GZ$1)+1,0))</f>
        <v>0</v>
      </c>
      <c r="HK486" s="24">
        <f>SUMPRODUCT($B486:$GQ486,INDEX(PLAN_PRODUCCION!$B$4:$GQ$24,COLUMN()-COLUMN($GZ$1)+1,0))</f>
        <v>1060.5488850771869</v>
      </c>
      <c r="HL486" s="24">
        <f>SUMPRODUCT($B486:$GQ486,INDEX(PLAN_PRODUCCION!$B$4:$GQ$24,COLUMN()-COLUMN($GZ$1)+1,0))</f>
        <v>0</v>
      </c>
      <c r="HM486" s="24">
        <f>SUMPRODUCT($B486:$GQ486,INDEX(PLAN_PRODUCCION!$B$4:$GQ$24,COLUMN()-COLUMN($GZ$1)+1,0))</f>
        <v>0</v>
      </c>
      <c r="HN486" s="24">
        <f>SUMPRODUCT($B486:$GQ486,INDEX(PLAN_PRODUCCION!$B$4:$GQ$24,COLUMN()-COLUMN($GZ$1)+1,0))</f>
        <v>0</v>
      </c>
      <c r="HO486" s="24">
        <f>SUMPRODUCT($B486:$GQ486,INDEX(PLAN_PRODUCCION!$B$4:$GQ$24,COLUMN()-COLUMN($GZ$1)+1,0))</f>
        <v>0</v>
      </c>
      <c r="HP486" s="24">
        <f>SUMPRODUCT($B486:$GQ486,INDEX(PLAN_PRODUCCION!$B$4:$GQ$24,COLUMN()-COLUMN($GZ$1)+1,0))</f>
        <v>0</v>
      </c>
      <c r="HQ486" s="24">
        <f>SUMPRODUCT($B486:$GQ486,INDEX(PLAN_PRODUCCION!$B$4:$GQ$24,COLUMN()-COLUMN($GZ$1)+1,0))</f>
        <v>0</v>
      </c>
      <c r="HR486" s="24">
        <f>SUMPRODUCT($B486:$GQ486,INDEX(PLAN_PRODUCCION!$B$4:$GQ$24,COLUMN()-COLUMN($GZ$1)+1,0))</f>
        <v>0</v>
      </c>
      <c r="HS486" s="24">
        <f>SUMPRODUCT($B486:$GQ486,INDEX(PLAN_PRODUCCION!$B$4:$GQ$24,COLUMN()-COLUMN($GZ$1)+1,0))</f>
        <v>0</v>
      </c>
      <c r="HT486" s="24">
        <f>SUMPRODUCT($B486:$GQ486,INDEX(PLAN_PRODUCCION!$B$4:$GQ$24,COLUMN()-COLUMN($GZ$1)+1,0))</f>
        <v>0</v>
      </c>
      <c r="HU486" s="22"/>
      <c r="HV486" s="25"/>
      <c r="HW486" t="str">
        <f>DIM_BILL[[#This Row],[Tipo]]</f>
        <v>MATERIAL DE EMPAQUE</v>
      </c>
    </row>
    <row r="487" spans="1:231" x14ac:dyDescent="0.3">
      <c r="A487" s="18" t="s">
        <v>529</v>
      </c>
      <c r="AQ487">
        <v>1.0605488850771869</v>
      </c>
      <c r="GR487" s="18" t="s">
        <v>530</v>
      </c>
      <c r="GS487" s="18">
        <v>4</v>
      </c>
      <c r="GT487" s="18" t="s">
        <v>1807</v>
      </c>
      <c r="GU487" s="18" t="s">
        <v>1800</v>
      </c>
      <c r="GV487" s="18">
        <f>SUMIF(FACT_A1[cve_prod],DIM_BILL[[#This Row],[CODIGO]],FACT_A1[Existencia])</f>
        <v>0</v>
      </c>
      <c r="GW487" s="18">
        <f>SUMIF(FACT_A2[cve_prod],DIM_BILL[[#This Row],[CODIGO]],FACT_A2[Existencia])</f>
        <v>6000</v>
      </c>
      <c r="GX487" s="18"/>
      <c r="GY487" s="16" t="s">
        <v>2222</v>
      </c>
      <c r="GZ487" s="26">
        <f t="shared" ref="GZ487" si="3523">GV487+GW487+GX487+GZ485-GZ486</f>
        <v>877.54888507718715</v>
      </c>
      <c r="HA487" s="26">
        <f t="shared" ref="HA487" si="3524">GZ487+HA485-HA486</f>
        <v>877.54888507718715</v>
      </c>
      <c r="HB487" s="26">
        <f t="shared" ref="HB487" si="3525">HA487+HB485-HB486</f>
        <v>877.54888507718715</v>
      </c>
      <c r="HC487" s="26">
        <f t="shared" ref="HC487" si="3526">HB487+HC485-HC486</f>
        <v>877.54888507718715</v>
      </c>
      <c r="HD487" s="26">
        <f t="shared" ref="HD487" si="3527">HC487+HD485-HD486</f>
        <v>877.54888507718715</v>
      </c>
      <c r="HE487" s="26">
        <f t="shared" ref="HE487" si="3528">HD487+HE485-HE486</f>
        <v>877.54888507718715</v>
      </c>
      <c r="HF487" s="26">
        <f t="shared" ref="HF487" si="3529">HE487+HF485-HF486</f>
        <v>877.54888507718715</v>
      </c>
      <c r="HG487" s="26">
        <f t="shared" ref="HG487" si="3530">HF487+HG485-HG486</f>
        <v>-182.99999999999977</v>
      </c>
      <c r="HH487" s="26">
        <f t="shared" ref="HH487" si="3531">HG487+HH485-HH486</f>
        <v>-182.99999999999977</v>
      </c>
      <c r="HI487" s="26">
        <f t="shared" ref="HI487" si="3532">HH487+HI485-HI486</f>
        <v>-182.99999999999977</v>
      </c>
      <c r="HJ487" s="26">
        <f t="shared" ref="HJ487" si="3533">HI487+HJ485-HJ486</f>
        <v>-182.99999999999977</v>
      </c>
      <c r="HK487" s="26">
        <f t="shared" ref="HK487" si="3534">HJ487+HK485-HK486</f>
        <v>-1243.5488850771867</v>
      </c>
      <c r="HL487" s="26">
        <f t="shared" ref="HL487" si="3535">HK487+HL485-HL486</f>
        <v>-1243.5488850771867</v>
      </c>
      <c r="HM487" s="26">
        <f t="shared" ref="HM487" si="3536">HL487+HM485-HM486</f>
        <v>-1243.5488850771867</v>
      </c>
      <c r="HN487" s="26">
        <f t="shared" ref="HN487" si="3537">HM487+HN485-HN486</f>
        <v>-1243.5488850771867</v>
      </c>
      <c r="HO487" s="26">
        <f t="shared" ref="HO487" si="3538">HN487+HO485-HO486</f>
        <v>-1243.5488850771867</v>
      </c>
      <c r="HP487" s="26">
        <f t="shared" ref="HP487" si="3539">HO487+HP485-HP486</f>
        <v>-1243.5488850771867</v>
      </c>
      <c r="HQ487" s="26">
        <f t="shared" ref="HQ487" si="3540">HP487+HQ485-HQ486</f>
        <v>-1243.5488850771867</v>
      </c>
      <c r="HR487" s="26">
        <f t="shared" ref="HR487" si="3541">HQ487+HR485-HR486</f>
        <v>-1243.5488850771867</v>
      </c>
      <c r="HS487" s="26">
        <f t="shared" ref="HS487" si="3542">HR487+HS485-HS486</f>
        <v>-1243.5488850771867</v>
      </c>
      <c r="HT487" s="26">
        <f t="shared" ref="HT487" si="3543">HS487+HT485-HT486</f>
        <v>-1243.5488850771867</v>
      </c>
      <c r="HU487" s="22">
        <f t="shared" ref="HU487" si="3544">COUNTIF(GZ487:HT487,"&lt;0")</f>
        <v>14</v>
      </c>
      <c r="HV487" s="25"/>
      <c r="HW487" t="str">
        <f>DIM_BILL[[#This Row],[Tipo]]</f>
        <v>MATERIAL DE EMPAQUE</v>
      </c>
    </row>
    <row r="488" spans="1:231" x14ac:dyDescent="0.3">
      <c r="A488" s="17" t="s">
        <v>533</v>
      </c>
      <c r="AR488">
        <v>1.0605488850771869</v>
      </c>
      <c r="GR488" s="17" t="s">
        <v>534</v>
      </c>
      <c r="GS488" s="17">
        <v>4</v>
      </c>
      <c r="GT488" s="17" t="s">
        <v>1807</v>
      </c>
      <c r="GU488" s="17" t="s">
        <v>1800</v>
      </c>
      <c r="GV488" s="17">
        <f>SUMIF(FACT_A1[cve_prod],DIM_BILL[[#This Row],[CODIGO]],FACT_A1[Existencia])</f>
        <v>0</v>
      </c>
      <c r="GW488" s="18">
        <f>SUMIF(FACT_A2[cve_prod],DIM_BILL[[#This Row],[CODIGO]],FACT_A2[Existencia])</f>
        <v>14390</v>
      </c>
      <c r="GX488" s="17"/>
      <c r="GY488" s="16" t="s">
        <v>2220</v>
      </c>
      <c r="GZ488" s="15">
        <f>SUMIFS(POs[saldo],POs[cve_prod],DIM_BILL[[#This Row],[CODIGO]],POs[status],$GY488,POs[f_ent],GZ$1)</f>
        <v>0</v>
      </c>
      <c r="HA488" s="15">
        <f>SUMIFS(POs[saldo],POs[cve_prod],DIM_BILL[[#This Row],[CODIGO]],POs[status],$GY488,POs[f_ent],HA$1)</f>
        <v>0</v>
      </c>
      <c r="HB488" s="15">
        <f>SUMIFS(POs[saldo],POs[cve_prod],DIM_BILL[[#This Row],[CODIGO]],POs[status],$GY488,POs[f_ent],HB$1)</f>
        <v>0</v>
      </c>
      <c r="HC488" s="15">
        <f>SUMIFS(POs[saldo],POs[cve_prod],DIM_BILL[[#This Row],[CODIGO]],POs[status],$GY488,POs[f_ent],HC$1)</f>
        <v>0</v>
      </c>
      <c r="HD488" s="15">
        <f>SUMIFS(POs[saldo],POs[cve_prod],DIM_BILL[[#This Row],[CODIGO]],POs[status],$GY488,POs[f_ent],HD$1)</f>
        <v>0</v>
      </c>
      <c r="HE488" s="15">
        <f>SUMIFS(POs[saldo],POs[cve_prod],DIM_BILL[[#This Row],[CODIGO]],POs[status],$GY488,POs[f_ent],HE$1)</f>
        <v>0</v>
      </c>
      <c r="HF488" s="15">
        <f>SUMIFS(POs[saldo],POs[cve_prod],DIM_BILL[[#This Row],[CODIGO]],POs[status],$GY488,POs[Semana],WEEKNUM(HF$1))</f>
        <v>0</v>
      </c>
      <c r="HG488" s="15">
        <f>SUMIFS(POs[saldo],POs[cve_prod],DIM_BILL[[#This Row],[CODIGO]],POs[status],$GY488,POs[Semana],WEEKNUM(HG$1))</f>
        <v>0</v>
      </c>
      <c r="HH488" s="15">
        <f>SUMIFS(POs[saldo],POs[cve_prod],DIM_BILL[[#This Row],[CODIGO]],POs[status],$GY488,POs[Semana],WEEKNUM(HH$1))</f>
        <v>0</v>
      </c>
      <c r="HI488" s="15">
        <f>SUMIFS(POs[saldo],POs[cve_prod],DIM_BILL[[#This Row],[CODIGO]],POs[status],$GY488,POs[Semana],WEEKNUM(HI$1))</f>
        <v>0</v>
      </c>
      <c r="HJ488" s="15">
        <f>SUMIFS(POs[saldo],POs[cve_prod],DIM_BILL[[#This Row],[CODIGO]],POs[status],$GY488,POs[Semana],WEEKNUM(HJ$1))</f>
        <v>0</v>
      </c>
      <c r="HK488" s="15">
        <f>SUMIFS(POs[saldo],POs[cve_prod],DIM_BILL[[#This Row],[CODIGO]],POs[status],$GY488,POs[Semana],WEEKNUM(HK$1))</f>
        <v>0</v>
      </c>
      <c r="HL488" s="15">
        <f>SUMIFS(POs[saldo],POs[cve_prod],DIM_BILL[[#This Row],[CODIGO]],POs[status],$GY488,POs[Semana],WEEKNUM(HL$1))</f>
        <v>0</v>
      </c>
      <c r="HM488" s="15">
        <f>SUMIFS(POs[saldo],POs[cve_prod],DIM_BILL[[#This Row],[CODIGO]],POs[status],$GY488,POs[Semana],WEEKNUM(HM$1))</f>
        <v>0</v>
      </c>
      <c r="HN488" s="15">
        <f>SUMIFS(POs[saldo],POs[cve_prod],DIM_BILL[[#This Row],[CODIGO]],POs[status],$GY488,POs[Semana],WEEKNUM(HN$1))</f>
        <v>0</v>
      </c>
      <c r="HO488" s="15">
        <f>SUMIFS(POs[saldo],POs[cve_prod],DIM_BILL[[#This Row],[CODIGO]],POs[status],$GY488,POs[Semana],WEEKNUM(HO$1))</f>
        <v>0</v>
      </c>
      <c r="HP488" s="15">
        <f>SUMIFS(POs[saldo],POs[cve_prod],DIM_BILL[[#This Row],[CODIGO]],POs[status],$GY488,POs[Semana],WEEKNUM(HP$1))</f>
        <v>0</v>
      </c>
      <c r="HQ488" s="15">
        <f>SUMIFS(POs[saldo],POs[cve_prod],DIM_BILL[[#This Row],[CODIGO]],POs[status],$GY488,POs[Semana],WEEKNUM(HQ$1))</f>
        <v>0</v>
      </c>
      <c r="HR488" s="15">
        <f>SUMIFS(POs[saldo],POs[cve_prod],DIM_BILL[[#This Row],[CODIGO]],POs[status],$GY488,POs[Semana],WEEKNUM(HR$1))</f>
        <v>0</v>
      </c>
      <c r="HS488" s="15">
        <f>SUMIFS(POs[saldo],POs[cve_prod],DIM_BILL[[#This Row],[CODIGO]],POs[status],$GY488,POs[Semana],WEEKNUM(HS$1))</f>
        <v>0</v>
      </c>
      <c r="HT488" s="15">
        <f>SUMIFS(POs[saldo],POs[cve_prod],DIM_BILL[[#This Row],[CODIGO]],POs[status],$GY488,POs[Semana],WEEKNUM(HT$1))</f>
        <v>0</v>
      </c>
      <c r="HU488" s="22"/>
      <c r="HV488" s="25"/>
      <c r="HW488" t="str">
        <f>DIM_BILL[[#This Row],[Tipo]]</f>
        <v>MATERIAL DE EMPAQUE</v>
      </c>
    </row>
    <row r="489" spans="1:231" x14ac:dyDescent="0.3">
      <c r="A489" s="17" t="s">
        <v>533</v>
      </c>
      <c r="AR489">
        <v>1.0605488850771869</v>
      </c>
      <c r="GR489" s="17" t="s">
        <v>534</v>
      </c>
      <c r="GS489" s="17">
        <v>4</v>
      </c>
      <c r="GT489" s="17" t="s">
        <v>1807</v>
      </c>
      <c r="GU489" s="17" t="s">
        <v>1800</v>
      </c>
      <c r="GV489" s="17">
        <f>SUMIF(FACT_A1[cve_prod],DIM_BILL[[#This Row],[CODIGO]],FACT_A1[Existencia])</f>
        <v>0</v>
      </c>
      <c r="GW489" s="18">
        <f>SUMIF(FACT_A2[cve_prod],DIM_BILL[[#This Row],[CODIGO]],FACT_A2[Existencia])</f>
        <v>14390</v>
      </c>
      <c r="GX489" s="17"/>
      <c r="GY489" s="16" t="s">
        <v>2221</v>
      </c>
      <c r="GZ489" s="24">
        <f>SUMPRODUCT($B489:$GQ489,INDEX(PLAN_PRODUCCION!$B$4:$GQ$24,COLUMN()-COLUMN($GZ$1)+1,0))</f>
        <v>8380.4572898799306</v>
      </c>
      <c r="HA489" s="24">
        <f>SUMPRODUCT($B489:$GQ489,INDEX(PLAN_PRODUCCION!$B$4:$GQ$24,COLUMN()-COLUMN($GZ$1)+1,0))</f>
        <v>0</v>
      </c>
      <c r="HB489" s="24">
        <f>SUMPRODUCT($B489:$GQ489,INDEX(PLAN_PRODUCCION!$B$4:$GQ$24,COLUMN()-COLUMN($GZ$1)+1,0))</f>
        <v>0</v>
      </c>
      <c r="HC489" s="24">
        <f>SUMPRODUCT($B489:$GQ489,INDEX(PLAN_PRODUCCION!$B$4:$GQ$24,COLUMN()-COLUMN($GZ$1)+1,0))</f>
        <v>0</v>
      </c>
      <c r="HD489" s="24">
        <f>SUMPRODUCT($B489:$GQ489,INDEX(PLAN_PRODUCCION!$B$4:$GQ$24,COLUMN()-COLUMN($GZ$1)+1,0))</f>
        <v>0</v>
      </c>
      <c r="HE489" s="24">
        <f>SUMPRODUCT($B489:$GQ489,INDEX(PLAN_PRODUCCION!$B$4:$GQ$24,COLUMN()-COLUMN($GZ$1)+1,0))</f>
        <v>0</v>
      </c>
      <c r="HF489" s="24">
        <f>SUMPRODUCT($B489:$GQ489,INDEX(PLAN_PRODUCCION!$B$4:$GQ$24,COLUMN()-COLUMN($GZ$1)+1,0))</f>
        <v>0</v>
      </c>
      <c r="HG489" s="24">
        <f>SUMPRODUCT($B489:$GQ489,INDEX(PLAN_PRODUCCION!$B$4:$GQ$24,COLUMN()-COLUMN($GZ$1)+1,0))</f>
        <v>4560.3602058319038</v>
      </c>
      <c r="HH489" s="24">
        <f>SUMPRODUCT($B489:$GQ489,INDEX(PLAN_PRODUCCION!$B$4:$GQ$24,COLUMN()-COLUMN($GZ$1)+1,0))</f>
        <v>0</v>
      </c>
      <c r="HI489" s="24">
        <f>SUMPRODUCT($B489:$GQ489,INDEX(PLAN_PRODUCCION!$B$4:$GQ$24,COLUMN()-COLUMN($GZ$1)+1,0))</f>
        <v>0</v>
      </c>
      <c r="HJ489" s="24">
        <f>SUMPRODUCT($B489:$GQ489,INDEX(PLAN_PRODUCCION!$B$4:$GQ$24,COLUMN()-COLUMN($GZ$1)+1,0))</f>
        <v>0</v>
      </c>
      <c r="HK489" s="24">
        <f>SUMPRODUCT($B489:$GQ489,INDEX(PLAN_PRODUCCION!$B$4:$GQ$24,COLUMN()-COLUMN($GZ$1)+1,0))</f>
        <v>4242.1955403087477</v>
      </c>
      <c r="HL489" s="24">
        <f>SUMPRODUCT($B489:$GQ489,INDEX(PLAN_PRODUCCION!$B$4:$GQ$24,COLUMN()-COLUMN($GZ$1)+1,0))</f>
        <v>0</v>
      </c>
      <c r="HM489" s="24">
        <f>SUMPRODUCT($B489:$GQ489,INDEX(PLAN_PRODUCCION!$B$4:$GQ$24,COLUMN()-COLUMN($GZ$1)+1,0))</f>
        <v>0</v>
      </c>
      <c r="HN489" s="24">
        <f>SUMPRODUCT($B489:$GQ489,INDEX(PLAN_PRODUCCION!$B$4:$GQ$24,COLUMN()-COLUMN($GZ$1)+1,0))</f>
        <v>0</v>
      </c>
      <c r="HO489" s="24">
        <f>SUMPRODUCT($B489:$GQ489,INDEX(PLAN_PRODUCCION!$B$4:$GQ$24,COLUMN()-COLUMN($GZ$1)+1,0))</f>
        <v>4242.1955403087477</v>
      </c>
      <c r="HP489" s="24">
        <f>SUMPRODUCT($B489:$GQ489,INDEX(PLAN_PRODUCCION!$B$4:$GQ$24,COLUMN()-COLUMN($GZ$1)+1,0))</f>
        <v>0</v>
      </c>
      <c r="HQ489" s="24">
        <f>SUMPRODUCT($B489:$GQ489,INDEX(PLAN_PRODUCCION!$B$4:$GQ$24,COLUMN()-COLUMN($GZ$1)+1,0))</f>
        <v>0</v>
      </c>
      <c r="HR489" s="24">
        <f>SUMPRODUCT($B489:$GQ489,INDEX(PLAN_PRODUCCION!$B$4:$GQ$24,COLUMN()-COLUMN($GZ$1)+1,0))</f>
        <v>0</v>
      </c>
      <c r="HS489" s="24">
        <f>SUMPRODUCT($B489:$GQ489,INDEX(PLAN_PRODUCCION!$B$4:$GQ$24,COLUMN()-COLUMN($GZ$1)+1,0))</f>
        <v>4242.1955403087477</v>
      </c>
      <c r="HT489" s="24">
        <f>SUMPRODUCT($B489:$GQ489,INDEX(PLAN_PRODUCCION!$B$4:$GQ$24,COLUMN()-COLUMN($GZ$1)+1,0))</f>
        <v>0</v>
      </c>
      <c r="HU489" s="22"/>
      <c r="HV489" s="25"/>
      <c r="HW489" t="str">
        <f>DIM_BILL[[#This Row],[Tipo]]</f>
        <v>MATERIAL DE EMPAQUE</v>
      </c>
    </row>
    <row r="490" spans="1:231" x14ac:dyDescent="0.3">
      <c r="A490" s="18" t="s">
        <v>533</v>
      </c>
      <c r="AR490">
        <v>1.0605488850771869</v>
      </c>
      <c r="GR490" s="18" t="s">
        <v>534</v>
      </c>
      <c r="GS490" s="18">
        <v>4</v>
      </c>
      <c r="GT490" s="18" t="s">
        <v>1807</v>
      </c>
      <c r="GU490" s="18" t="s">
        <v>1800</v>
      </c>
      <c r="GV490" s="18">
        <f>SUMIF(FACT_A1[cve_prod],DIM_BILL[[#This Row],[CODIGO]],FACT_A1[Existencia])</f>
        <v>0</v>
      </c>
      <c r="GW490" s="18">
        <f>SUMIF(FACT_A2[cve_prod],DIM_BILL[[#This Row],[CODIGO]],FACT_A2[Existencia])</f>
        <v>14390</v>
      </c>
      <c r="GX490" s="18"/>
      <c r="GY490" s="16" t="s">
        <v>2222</v>
      </c>
      <c r="GZ490" s="26">
        <f t="shared" ref="GZ490" si="3545">GV490+GW490+GX490+GZ488-GZ489</f>
        <v>6009.5427101200694</v>
      </c>
      <c r="HA490" s="26">
        <f t="shared" ref="HA490" si="3546">GZ490+HA488-HA489</f>
        <v>6009.5427101200694</v>
      </c>
      <c r="HB490" s="26">
        <f t="shared" ref="HB490" si="3547">HA490+HB488-HB489</f>
        <v>6009.5427101200694</v>
      </c>
      <c r="HC490" s="26">
        <f t="shared" ref="HC490" si="3548">HB490+HC488-HC489</f>
        <v>6009.5427101200694</v>
      </c>
      <c r="HD490" s="26">
        <f t="shared" ref="HD490" si="3549">HC490+HD488-HD489</f>
        <v>6009.5427101200694</v>
      </c>
      <c r="HE490" s="26">
        <f t="shared" ref="HE490" si="3550">HD490+HE488-HE489</f>
        <v>6009.5427101200694</v>
      </c>
      <c r="HF490" s="26">
        <f t="shared" ref="HF490" si="3551">HE490+HF488-HF489</f>
        <v>6009.5427101200694</v>
      </c>
      <c r="HG490" s="26">
        <f t="shared" ref="HG490" si="3552">HF490+HG488-HG489</f>
        <v>1449.1825042881655</v>
      </c>
      <c r="HH490" s="26">
        <f t="shared" ref="HH490" si="3553">HG490+HH488-HH489</f>
        <v>1449.1825042881655</v>
      </c>
      <c r="HI490" s="26">
        <f t="shared" ref="HI490" si="3554">HH490+HI488-HI489</f>
        <v>1449.1825042881655</v>
      </c>
      <c r="HJ490" s="26">
        <f t="shared" ref="HJ490" si="3555">HI490+HJ488-HJ489</f>
        <v>1449.1825042881655</v>
      </c>
      <c r="HK490" s="26">
        <f t="shared" ref="HK490" si="3556">HJ490+HK488-HK489</f>
        <v>-2793.0130360205821</v>
      </c>
      <c r="HL490" s="26">
        <f t="shared" ref="HL490" si="3557">HK490+HL488-HL489</f>
        <v>-2793.0130360205821</v>
      </c>
      <c r="HM490" s="26">
        <f t="shared" ref="HM490" si="3558">HL490+HM488-HM489</f>
        <v>-2793.0130360205821</v>
      </c>
      <c r="HN490" s="26">
        <f t="shared" ref="HN490" si="3559">HM490+HN488-HN489</f>
        <v>-2793.0130360205821</v>
      </c>
      <c r="HO490" s="26">
        <f t="shared" ref="HO490" si="3560">HN490+HO488-HO489</f>
        <v>-7035.2085763293298</v>
      </c>
      <c r="HP490" s="26">
        <f t="shared" ref="HP490" si="3561">HO490+HP488-HP489</f>
        <v>-7035.2085763293298</v>
      </c>
      <c r="HQ490" s="26">
        <f t="shared" ref="HQ490" si="3562">HP490+HQ488-HQ489</f>
        <v>-7035.2085763293298</v>
      </c>
      <c r="HR490" s="26">
        <f t="shared" ref="HR490" si="3563">HQ490+HR488-HR489</f>
        <v>-7035.2085763293298</v>
      </c>
      <c r="HS490" s="26">
        <f t="shared" ref="HS490" si="3564">HR490+HS488-HS489</f>
        <v>-11277.404116638078</v>
      </c>
      <c r="HT490" s="26">
        <f t="shared" ref="HT490" si="3565">HS490+HT488-HT489</f>
        <v>-11277.404116638078</v>
      </c>
      <c r="HU490" s="22">
        <f t="shared" ref="HU490" si="3566">COUNTIF(GZ490:HT490,"&lt;0")</f>
        <v>10</v>
      </c>
      <c r="HV490" s="25"/>
      <c r="HW490" t="str">
        <f>DIM_BILL[[#This Row],[Tipo]]</f>
        <v>MATERIAL DE EMPAQUE</v>
      </c>
    </row>
    <row r="491" spans="1:231" x14ac:dyDescent="0.3">
      <c r="A491" s="17" t="s">
        <v>1755</v>
      </c>
      <c r="GJ491">
        <v>1.0502732240437158</v>
      </c>
      <c r="GR491" s="17" t="s">
        <v>1756</v>
      </c>
      <c r="GS491" s="17">
        <v>4</v>
      </c>
      <c r="GT491" s="17" t="s">
        <v>1807</v>
      </c>
      <c r="GU491" s="17" t="s">
        <v>1800</v>
      </c>
      <c r="GV491" s="17">
        <f>SUMIF(FACT_A1[cve_prod],DIM_BILL[[#This Row],[CODIGO]],FACT_A1[Existencia])</f>
        <v>0</v>
      </c>
      <c r="GW491" s="18">
        <f>SUMIF(FACT_A2[cve_prod],DIM_BILL[[#This Row],[CODIGO]],FACT_A2[Existencia])</f>
        <v>3634</v>
      </c>
      <c r="GX491" s="17"/>
      <c r="GY491" s="16" t="s">
        <v>2220</v>
      </c>
      <c r="GZ491" s="15">
        <f>SUMIFS(POs[saldo],POs[cve_prod],DIM_BILL[[#This Row],[CODIGO]],POs[status],$GY491,POs[f_ent],GZ$1)</f>
        <v>0</v>
      </c>
      <c r="HA491" s="15">
        <f>SUMIFS(POs[saldo],POs[cve_prod],DIM_BILL[[#This Row],[CODIGO]],POs[status],$GY491,POs[f_ent],HA$1)</f>
        <v>0</v>
      </c>
      <c r="HB491" s="15">
        <f>SUMIFS(POs[saldo],POs[cve_prod],DIM_BILL[[#This Row],[CODIGO]],POs[status],$GY491,POs[f_ent],HB$1)</f>
        <v>0</v>
      </c>
      <c r="HC491" s="15">
        <f>SUMIFS(POs[saldo],POs[cve_prod],DIM_BILL[[#This Row],[CODIGO]],POs[status],$GY491,POs[f_ent],HC$1)</f>
        <v>0</v>
      </c>
      <c r="HD491" s="15">
        <f>SUMIFS(POs[saldo],POs[cve_prod],DIM_BILL[[#This Row],[CODIGO]],POs[status],$GY491,POs[f_ent],HD$1)</f>
        <v>0</v>
      </c>
      <c r="HE491" s="15">
        <f>SUMIFS(POs[saldo],POs[cve_prod],DIM_BILL[[#This Row],[CODIGO]],POs[status],$GY491,POs[f_ent],HE$1)</f>
        <v>0</v>
      </c>
      <c r="HF491" s="15">
        <f>SUMIFS(POs[saldo],POs[cve_prod],DIM_BILL[[#This Row],[CODIGO]],POs[status],$GY491,POs[Semana],WEEKNUM(HF$1))</f>
        <v>0</v>
      </c>
      <c r="HG491" s="15">
        <f>SUMIFS(POs[saldo],POs[cve_prod],DIM_BILL[[#This Row],[CODIGO]],POs[status],$GY491,POs[Semana],WEEKNUM(HG$1))</f>
        <v>0</v>
      </c>
      <c r="HH491" s="15">
        <f>SUMIFS(POs[saldo],POs[cve_prod],DIM_BILL[[#This Row],[CODIGO]],POs[status],$GY491,POs[Semana],WEEKNUM(HH$1))</f>
        <v>0</v>
      </c>
      <c r="HI491" s="15">
        <f>SUMIFS(POs[saldo],POs[cve_prod],DIM_BILL[[#This Row],[CODIGO]],POs[status],$GY491,POs[Semana],WEEKNUM(HI$1))</f>
        <v>0</v>
      </c>
      <c r="HJ491" s="15">
        <f>SUMIFS(POs[saldo],POs[cve_prod],DIM_BILL[[#This Row],[CODIGO]],POs[status],$GY491,POs[Semana],WEEKNUM(HJ$1))</f>
        <v>0</v>
      </c>
      <c r="HK491" s="15">
        <f>SUMIFS(POs[saldo],POs[cve_prod],DIM_BILL[[#This Row],[CODIGO]],POs[status],$GY491,POs[Semana],WEEKNUM(HK$1))</f>
        <v>0</v>
      </c>
      <c r="HL491" s="15">
        <f>SUMIFS(POs[saldo],POs[cve_prod],DIM_BILL[[#This Row],[CODIGO]],POs[status],$GY491,POs[Semana],WEEKNUM(HL$1))</f>
        <v>0</v>
      </c>
      <c r="HM491" s="15">
        <f>SUMIFS(POs[saldo],POs[cve_prod],DIM_BILL[[#This Row],[CODIGO]],POs[status],$GY491,POs[Semana],WEEKNUM(HM$1))</f>
        <v>0</v>
      </c>
      <c r="HN491" s="15">
        <f>SUMIFS(POs[saldo],POs[cve_prod],DIM_BILL[[#This Row],[CODIGO]],POs[status],$GY491,POs[Semana],WEEKNUM(HN$1))</f>
        <v>0</v>
      </c>
      <c r="HO491" s="15">
        <f>SUMIFS(POs[saldo],POs[cve_prod],DIM_BILL[[#This Row],[CODIGO]],POs[status],$GY491,POs[Semana],WEEKNUM(HO$1))</f>
        <v>0</v>
      </c>
      <c r="HP491" s="15">
        <f>SUMIFS(POs[saldo],POs[cve_prod],DIM_BILL[[#This Row],[CODIGO]],POs[status],$GY491,POs[Semana],WEEKNUM(HP$1))</f>
        <v>0</v>
      </c>
      <c r="HQ491" s="15">
        <f>SUMIFS(POs[saldo],POs[cve_prod],DIM_BILL[[#This Row],[CODIGO]],POs[status],$GY491,POs[Semana],WEEKNUM(HQ$1))</f>
        <v>0</v>
      </c>
      <c r="HR491" s="15">
        <f>SUMIFS(POs[saldo],POs[cve_prod],DIM_BILL[[#This Row],[CODIGO]],POs[status],$GY491,POs[Semana],WEEKNUM(HR$1))</f>
        <v>0</v>
      </c>
      <c r="HS491" s="15">
        <f>SUMIFS(POs[saldo],POs[cve_prod],DIM_BILL[[#This Row],[CODIGO]],POs[status],$GY491,POs[Semana],WEEKNUM(HS$1))</f>
        <v>0</v>
      </c>
      <c r="HT491" s="15">
        <f>SUMIFS(POs[saldo],POs[cve_prod],DIM_BILL[[#This Row],[CODIGO]],POs[status],$GY491,POs[Semana],WEEKNUM(HT$1))</f>
        <v>0</v>
      </c>
      <c r="HU491" s="22"/>
      <c r="HV491" s="25"/>
      <c r="HW491" t="str">
        <f>DIM_BILL[[#This Row],[Tipo]]</f>
        <v>MATERIAL DE EMPAQUE</v>
      </c>
    </row>
    <row r="492" spans="1:231" x14ac:dyDescent="0.3">
      <c r="A492" s="17" t="s">
        <v>1755</v>
      </c>
      <c r="GJ492">
        <v>1.0502732240437158</v>
      </c>
      <c r="GR492" s="17" t="s">
        <v>1756</v>
      </c>
      <c r="GS492" s="17">
        <v>4</v>
      </c>
      <c r="GT492" s="17" t="s">
        <v>1807</v>
      </c>
      <c r="GU492" s="17" t="s">
        <v>1800</v>
      </c>
      <c r="GV492" s="17">
        <f>SUMIF(FACT_A1[cve_prod],DIM_BILL[[#This Row],[CODIGO]],FACT_A1[Existencia])</f>
        <v>0</v>
      </c>
      <c r="GW492" s="18">
        <f>SUMIF(FACT_A2[cve_prod],DIM_BILL[[#This Row],[CODIGO]],FACT_A2[Existencia])</f>
        <v>3634</v>
      </c>
      <c r="GX492" s="17"/>
      <c r="GY492" s="16" t="s">
        <v>2221</v>
      </c>
      <c r="GZ492" s="24">
        <f>SUMPRODUCT($B492:$GQ492,INDEX(PLAN_PRODUCCION!$B$4:$GQ$24,COLUMN()-COLUMN($GZ$1)+1,0))</f>
        <v>3844</v>
      </c>
      <c r="HA492" s="24">
        <f>SUMPRODUCT($B492:$GQ492,INDEX(PLAN_PRODUCCION!$B$4:$GQ$24,COLUMN()-COLUMN($GZ$1)+1,0))</f>
        <v>0</v>
      </c>
      <c r="HB492" s="24">
        <f>SUMPRODUCT($B492:$GQ492,INDEX(PLAN_PRODUCCION!$B$4:$GQ$24,COLUMN()-COLUMN($GZ$1)+1,0))</f>
        <v>0</v>
      </c>
      <c r="HC492" s="24">
        <f>SUMPRODUCT($B492:$GQ492,INDEX(PLAN_PRODUCCION!$B$4:$GQ$24,COLUMN()-COLUMN($GZ$1)+1,0))</f>
        <v>0</v>
      </c>
      <c r="HD492" s="24">
        <f>SUMPRODUCT($B492:$GQ492,INDEX(PLAN_PRODUCCION!$B$4:$GQ$24,COLUMN()-COLUMN($GZ$1)+1,0))</f>
        <v>0</v>
      </c>
      <c r="HE492" s="24">
        <f>SUMPRODUCT($B492:$GQ492,INDEX(PLAN_PRODUCCION!$B$4:$GQ$24,COLUMN()-COLUMN($GZ$1)+1,0))</f>
        <v>0</v>
      </c>
      <c r="HF492" s="24">
        <f>SUMPRODUCT($B492:$GQ492,INDEX(PLAN_PRODUCCION!$B$4:$GQ$24,COLUMN()-COLUMN($GZ$1)+1,0))</f>
        <v>0</v>
      </c>
      <c r="HG492" s="24">
        <f>SUMPRODUCT($B492:$GQ492,INDEX(PLAN_PRODUCCION!$B$4:$GQ$24,COLUMN()-COLUMN($GZ$1)+1,0))</f>
        <v>0</v>
      </c>
      <c r="HH492" s="24">
        <f>SUMPRODUCT($B492:$GQ492,INDEX(PLAN_PRODUCCION!$B$4:$GQ$24,COLUMN()-COLUMN($GZ$1)+1,0))</f>
        <v>0</v>
      </c>
      <c r="HI492" s="24">
        <f>SUMPRODUCT($B492:$GQ492,INDEX(PLAN_PRODUCCION!$B$4:$GQ$24,COLUMN()-COLUMN($GZ$1)+1,0))</f>
        <v>0</v>
      </c>
      <c r="HJ492" s="24">
        <f>SUMPRODUCT($B492:$GQ492,INDEX(PLAN_PRODUCCION!$B$4:$GQ$24,COLUMN()-COLUMN($GZ$1)+1,0))</f>
        <v>0</v>
      </c>
      <c r="HK492" s="24">
        <f>SUMPRODUCT($B492:$GQ492,INDEX(PLAN_PRODUCCION!$B$4:$GQ$24,COLUMN()-COLUMN($GZ$1)+1,0))</f>
        <v>0</v>
      </c>
      <c r="HL492" s="24">
        <f>SUMPRODUCT($B492:$GQ492,INDEX(PLAN_PRODUCCION!$B$4:$GQ$24,COLUMN()-COLUMN($GZ$1)+1,0))</f>
        <v>0</v>
      </c>
      <c r="HM492" s="24">
        <f>SUMPRODUCT($B492:$GQ492,INDEX(PLAN_PRODUCCION!$B$4:$GQ$24,COLUMN()-COLUMN($GZ$1)+1,0))</f>
        <v>0</v>
      </c>
      <c r="HN492" s="24">
        <f>SUMPRODUCT($B492:$GQ492,INDEX(PLAN_PRODUCCION!$B$4:$GQ$24,COLUMN()-COLUMN($GZ$1)+1,0))</f>
        <v>0</v>
      </c>
      <c r="HO492" s="24">
        <f>SUMPRODUCT($B492:$GQ492,INDEX(PLAN_PRODUCCION!$B$4:$GQ$24,COLUMN()-COLUMN($GZ$1)+1,0))</f>
        <v>0</v>
      </c>
      <c r="HP492" s="24">
        <f>SUMPRODUCT($B492:$GQ492,INDEX(PLAN_PRODUCCION!$B$4:$GQ$24,COLUMN()-COLUMN($GZ$1)+1,0))</f>
        <v>0</v>
      </c>
      <c r="HQ492" s="24">
        <f>SUMPRODUCT($B492:$GQ492,INDEX(PLAN_PRODUCCION!$B$4:$GQ$24,COLUMN()-COLUMN($GZ$1)+1,0))</f>
        <v>0</v>
      </c>
      <c r="HR492" s="24">
        <f>SUMPRODUCT($B492:$GQ492,INDEX(PLAN_PRODUCCION!$B$4:$GQ$24,COLUMN()-COLUMN($GZ$1)+1,0))</f>
        <v>0</v>
      </c>
      <c r="HS492" s="24">
        <f>SUMPRODUCT($B492:$GQ492,INDEX(PLAN_PRODUCCION!$B$4:$GQ$24,COLUMN()-COLUMN($GZ$1)+1,0))</f>
        <v>0</v>
      </c>
      <c r="HT492" s="24">
        <f>SUMPRODUCT($B492:$GQ492,INDEX(PLAN_PRODUCCION!$B$4:$GQ$24,COLUMN()-COLUMN($GZ$1)+1,0))</f>
        <v>0</v>
      </c>
      <c r="HU492" s="22"/>
      <c r="HV492" s="25"/>
      <c r="HW492" t="str">
        <f>DIM_BILL[[#This Row],[Tipo]]</f>
        <v>MATERIAL DE EMPAQUE</v>
      </c>
    </row>
    <row r="493" spans="1:231" x14ac:dyDescent="0.3">
      <c r="A493" s="18" t="s">
        <v>1755</v>
      </c>
      <c r="GJ493">
        <v>1.0502732240437158</v>
      </c>
      <c r="GR493" s="18" t="s">
        <v>1756</v>
      </c>
      <c r="GS493" s="18">
        <v>4</v>
      </c>
      <c r="GT493" s="18" t="s">
        <v>1807</v>
      </c>
      <c r="GU493" s="18" t="s">
        <v>1800</v>
      </c>
      <c r="GV493" s="18">
        <f>SUMIF(FACT_A1[cve_prod],DIM_BILL[[#This Row],[CODIGO]],FACT_A1[Existencia])</f>
        <v>0</v>
      </c>
      <c r="GW493" s="18">
        <f>SUMIF(FACT_A2[cve_prod],DIM_BILL[[#This Row],[CODIGO]],FACT_A2[Existencia])</f>
        <v>3634</v>
      </c>
      <c r="GX493" s="18"/>
      <c r="GY493" s="16" t="s">
        <v>2222</v>
      </c>
      <c r="GZ493" s="26">
        <f t="shared" ref="GZ493" si="3567">GV493+GW493+GX493+GZ491-GZ492</f>
        <v>-210</v>
      </c>
      <c r="HA493" s="26">
        <f t="shared" ref="HA493" si="3568">GZ493+HA491-HA492</f>
        <v>-210</v>
      </c>
      <c r="HB493" s="26">
        <f t="shared" ref="HB493" si="3569">HA493+HB491-HB492</f>
        <v>-210</v>
      </c>
      <c r="HC493" s="26">
        <f t="shared" ref="HC493" si="3570">HB493+HC491-HC492</f>
        <v>-210</v>
      </c>
      <c r="HD493" s="26">
        <f t="shared" ref="HD493" si="3571">HC493+HD491-HD492</f>
        <v>-210</v>
      </c>
      <c r="HE493" s="26">
        <f t="shared" ref="HE493" si="3572">HD493+HE491-HE492</f>
        <v>-210</v>
      </c>
      <c r="HF493" s="26">
        <f t="shared" ref="HF493" si="3573">HE493+HF491-HF492</f>
        <v>-210</v>
      </c>
      <c r="HG493" s="26">
        <f t="shared" ref="HG493" si="3574">HF493+HG491-HG492</f>
        <v>-210</v>
      </c>
      <c r="HH493" s="26">
        <f t="shared" ref="HH493" si="3575">HG493+HH491-HH492</f>
        <v>-210</v>
      </c>
      <c r="HI493" s="26">
        <f t="shared" ref="HI493" si="3576">HH493+HI491-HI492</f>
        <v>-210</v>
      </c>
      <c r="HJ493" s="26">
        <f t="shared" ref="HJ493" si="3577">HI493+HJ491-HJ492</f>
        <v>-210</v>
      </c>
      <c r="HK493" s="26">
        <f t="shared" ref="HK493" si="3578">HJ493+HK491-HK492</f>
        <v>-210</v>
      </c>
      <c r="HL493" s="26">
        <f t="shared" ref="HL493" si="3579">HK493+HL491-HL492</f>
        <v>-210</v>
      </c>
      <c r="HM493" s="26">
        <f t="shared" ref="HM493" si="3580">HL493+HM491-HM492</f>
        <v>-210</v>
      </c>
      <c r="HN493" s="26">
        <f t="shared" ref="HN493" si="3581">HM493+HN491-HN492</f>
        <v>-210</v>
      </c>
      <c r="HO493" s="26">
        <f t="shared" ref="HO493" si="3582">HN493+HO491-HO492</f>
        <v>-210</v>
      </c>
      <c r="HP493" s="26">
        <f t="shared" ref="HP493" si="3583">HO493+HP491-HP492</f>
        <v>-210</v>
      </c>
      <c r="HQ493" s="26">
        <f t="shared" ref="HQ493" si="3584">HP493+HQ491-HQ492</f>
        <v>-210</v>
      </c>
      <c r="HR493" s="26">
        <f t="shared" ref="HR493" si="3585">HQ493+HR491-HR492</f>
        <v>-210</v>
      </c>
      <c r="HS493" s="26">
        <f t="shared" ref="HS493" si="3586">HR493+HS491-HS492</f>
        <v>-210</v>
      </c>
      <c r="HT493" s="26">
        <f t="shared" ref="HT493" si="3587">HS493+HT491-HT492</f>
        <v>-210</v>
      </c>
      <c r="HU493" s="22">
        <f t="shared" ref="HU493" si="3588">COUNTIF(GZ493:HT493,"&lt;0")</f>
        <v>21</v>
      </c>
      <c r="HV493" s="25"/>
      <c r="HW493" t="str">
        <f>DIM_BILL[[#This Row],[Tipo]]</f>
        <v>MATERIAL DE EMPAQUE</v>
      </c>
    </row>
    <row r="494" spans="1:231" x14ac:dyDescent="0.3">
      <c r="A494" s="17" t="s">
        <v>1785</v>
      </c>
      <c r="GQ494">
        <v>1.05</v>
      </c>
      <c r="GR494" s="17" t="s">
        <v>1786</v>
      </c>
      <c r="GS494" s="17">
        <v>4</v>
      </c>
      <c r="GT494" s="17" t="s">
        <v>1807</v>
      </c>
      <c r="GU494" s="17" t="s">
        <v>1800</v>
      </c>
      <c r="GV494" s="17">
        <f>SUMIF(FACT_A1[cve_prod],DIM_BILL[[#This Row],[CODIGO]],FACT_A1[Existencia])</f>
        <v>0</v>
      </c>
      <c r="GW494" s="18">
        <f>SUMIF(FACT_A2[cve_prod],DIM_BILL[[#This Row],[CODIGO]],FACT_A2[Existencia])</f>
        <v>2400</v>
      </c>
      <c r="GX494" s="17"/>
      <c r="GY494" s="16" t="s">
        <v>2220</v>
      </c>
      <c r="GZ494" s="15">
        <f>SUMIFS(POs[saldo],POs[cve_prod],DIM_BILL[[#This Row],[CODIGO]],POs[status],$GY494,POs[f_ent],GZ$1)</f>
        <v>0</v>
      </c>
      <c r="HA494" s="15">
        <f>SUMIFS(POs[saldo],POs[cve_prod],DIM_BILL[[#This Row],[CODIGO]],POs[status],$GY494,POs[f_ent],HA$1)</f>
        <v>0</v>
      </c>
      <c r="HB494" s="15">
        <f>SUMIFS(POs[saldo],POs[cve_prod],DIM_BILL[[#This Row],[CODIGO]],POs[status],$GY494,POs[f_ent],HB$1)</f>
        <v>0</v>
      </c>
      <c r="HC494" s="15">
        <f>SUMIFS(POs[saldo],POs[cve_prod],DIM_BILL[[#This Row],[CODIGO]],POs[status],$GY494,POs[f_ent],HC$1)</f>
        <v>0</v>
      </c>
      <c r="HD494" s="15">
        <f>SUMIFS(POs[saldo],POs[cve_prod],DIM_BILL[[#This Row],[CODIGO]],POs[status],$GY494,POs[f_ent],HD$1)</f>
        <v>0</v>
      </c>
      <c r="HE494" s="15">
        <f>SUMIFS(POs[saldo],POs[cve_prod],DIM_BILL[[#This Row],[CODIGO]],POs[status],$GY494,POs[f_ent],HE$1)</f>
        <v>0</v>
      </c>
      <c r="HF494" s="15">
        <f>SUMIFS(POs[saldo],POs[cve_prod],DIM_BILL[[#This Row],[CODIGO]],POs[status],$GY494,POs[Semana],WEEKNUM(HF$1))</f>
        <v>0</v>
      </c>
      <c r="HG494" s="15">
        <f>SUMIFS(POs[saldo],POs[cve_prod],DIM_BILL[[#This Row],[CODIGO]],POs[status],$GY494,POs[Semana],WEEKNUM(HG$1))</f>
        <v>0</v>
      </c>
      <c r="HH494" s="15">
        <f>SUMIFS(POs[saldo],POs[cve_prod],DIM_BILL[[#This Row],[CODIGO]],POs[status],$GY494,POs[Semana],WEEKNUM(HH$1))</f>
        <v>0</v>
      </c>
      <c r="HI494" s="15">
        <f>SUMIFS(POs[saldo],POs[cve_prod],DIM_BILL[[#This Row],[CODIGO]],POs[status],$GY494,POs[Semana],WEEKNUM(HI$1))</f>
        <v>0</v>
      </c>
      <c r="HJ494" s="15">
        <f>SUMIFS(POs[saldo],POs[cve_prod],DIM_BILL[[#This Row],[CODIGO]],POs[status],$GY494,POs[Semana],WEEKNUM(HJ$1))</f>
        <v>0</v>
      </c>
      <c r="HK494" s="15">
        <f>SUMIFS(POs[saldo],POs[cve_prod],DIM_BILL[[#This Row],[CODIGO]],POs[status],$GY494,POs[Semana],WEEKNUM(HK$1))</f>
        <v>0</v>
      </c>
      <c r="HL494" s="15">
        <f>SUMIFS(POs[saldo],POs[cve_prod],DIM_BILL[[#This Row],[CODIGO]],POs[status],$GY494,POs[Semana],WEEKNUM(HL$1))</f>
        <v>0</v>
      </c>
      <c r="HM494" s="15">
        <f>SUMIFS(POs[saldo],POs[cve_prod],DIM_BILL[[#This Row],[CODIGO]],POs[status],$GY494,POs[Semana],WEEKNUM(HM$1))</f>
        <v>0</v>
      </c>
      <c r="HN494" s="15">
        <f>SUMIFS(POs[saldo],POs[cve_prod],DIM_BILL[[#This Row],[CODIGO]],POs[status],$GY494,POs[Semana],WEEKNUM(HN$1))</f>
        <v>0</v>
      </c>
      <c r="HO494" s="15">
        <f>SUMIFS(POs[saldo],POs[cve_prod],DIM_BILL[[#This Row],[CODIGO]],POs[status],$GY494,POs[Semana],WEEKNUM(HO$1))</f>
        <v>0</v>
      </c>
      <c r="HP494" s="15">
        <f>SUMIFS(POs[saldo],POs[cve_prod],DIM_BILL[[#This Row],[CODIGO]],POs[status],$GY494,POs[Semana],WEEKNUM(HP$1))</f>
        <v>0</v>
      </c>
      <c r="HQ494" s="15">
        <f>SUMIFS(POs[saldo],POs[cve_prod],DIM_BILL[[#This Row],[CODIGO]],POs[status],$GY494,POs[Semana],WEEKNUM(HQ$1))</f>
        <v>0</v>
      </c>
      <c r="HR494" s="15">
        <f>SUMIFS(POs[saldo],POs[cve_prod],DIM_BILL[[#This Row],[CODIGO]],POs[status],$GY494,POs[Semana],WEEKNUM(HR$1))</f>
        <v>0</v>
      </c>
      <c r="HS494" s="15">
        <f>SUMIFS(POs[saldo],POs[cve_prod],DIM_BILL[[#This Row],[CODIGO]],POs[status],$GY494,POs[Semana],WEEKNUM(HS$1))</f>
        <v>0</v>
      </c>
      <c r="HT494" s="15">
        <f>SUMIFS(POs[saldo],POs[cve_prod],DIM_BILL[[#This Row],[CODIGO]],POs[status],$GY494,POs[Semana],WEEKNUM(HT$1))</f>
        <v>0</v>
      </c>
      <c r="HU494" s="22"/>
      <c r="HV494" s="25"/>
      <c r="HW494" t="str">
        <f>DIM_BILL[[#This Row],[Tipo]]</f>
        <v>MATERIAL DE EMPAQUE</v>
      </c>
    </row>
    <row r="495" spans="1:231" x14ac:dyDescent="0.3">
      <c r="A495" s="17" t="s">
        <v>1785</v>
      </c>
      <c r="GQ495">
        <v>1.05</v>
      </c>
      <c r="GR495" s="17" t="s">
        <v>1786</v>
      </c>
      <c r="GS495" s="17">
        <v>4</v>
      </c>
      <c r="GT495" s="17" t="s">
        <v>1807</v>
      </c>
      <c r="GU495" s="17" t="s">
        <v>1800</v>
      </c>
      <c r="GV495" s="17">
        <f>SUMIF(FACT_A1[cve_prod],DIM_BILL[[#This Row],[CODIGO]],FACT_A1[Existencia])</f>
        <v>0</v>
      </c>
      <c r="GW495" s="18">
        <f>SUMIF(FACT_A2[cve_prod],DIM_BILL[[#This Row],[CODIGO]],FACT_A2[Existencia])</f>
        <v>2400</v>
      </c>
      <c r="GX495" s="17"/>
      <c r="GY495" s="16" t="s">
        <v>2221</v>
      </c>
      <c r="GZ495" s="24">
        <f>SUMPRODUCT($B495:$GQ495,INDEX(PLAN_PRODUCCION!$B$4:$GQ$24,COLUMN()-COLUMN($GZ$1)+1,0))</f>
        <v>3465</v>
      </c>
      <c r="HA495" s="24">
        <f>SUMPRODUCT($B495:$GQ495,INDEX(PLAN_PRODUCCION!$B$4:$GQ$24,COLUMN()-COLUMN($GZ$1)+1,0))</f>
        <v>0</v>
      </c>
      <c r="HB495" s="24">
        <f>SUMPRODUCT($B495:$GQ495,INDEX(PLAN_PRODUCCION!$B$4:$GQ$24,COLUMN()-COLUMN($GZ$1)+1,0))</f>
        <v>0</v>
      </c>
      <c r="HC495" s="24">
        <f>SUMPRODUCT($B495:$GQ495,INDEX(PLAN_PRODUCCION!$B$4:$GQ$24,COLUMN()-COLUMN($GZ$1)+1,0))</f>
        <v>0</v>
      </c>
      <c r="HD495" s="24">
        <f>SUMPRODUCT($B495:$GQ495,INDEX(PLAN_PRODUCCION!$B$4:$GQ$24,COLUMN()-COLUMN($GZ$1)+1,0))</f>
        <v>0</v>
      </c>
      <c r="HE495" s="24">
        <f>SUMPRODUCT($B495:$GQ495,INDEX(PLAN_PRODUCCION!$B$4:$GQ$24,COLUMN()-COLUMN($GZ$1)+1,0))</f>
        <v>0</v>
      </c>
      <c r="HF495" s="24">
        <f>SUMPRODUCT($B495:$GQ495,INDEX(PLAN_PRODUCCION!$B$4:$GQ$24,COLUMN()-COLUMN($GZ$1)+1,0))</f>
        <v>0</v>
      </c>
      <c r="HG495" s="24">
        <f>SUMPRODUCT($B495:$GQ495,INDEX(PLAN_PRODUCCION!$B$4:$GQ$24,COLUMN()-COLUMN($GZ$1)+1,0))</f>
        <v>0</v>
      </c>
      <c r="HH495" s="24">
        <f>SUMPRODUCT($B495:$GQ495,INDEX(PLAN_PRODUCCION!$B$4:$GQ$24,COLUMN()-COLUMN($GZ$1)+1,0))</f>
        <v>0</v>
      </c>
      <c r="HI495" s="24">
        <f>SUMPRODUCT($B495:$GQ495,INDEX(PLAN_PRODUCCION!$B$4:$GQ$24,COLUMN()-COLUMN($GZ$1)+1,0))</f>
        <v>0</v>
      </c>
      <c r="HJ495" s="24">
        <f>SUMPRODUCT($B495:$GQ495,INDEX(PLAN_PRODUCCION!$B$4:$GQ$24,COLUMN()-COLUMN($GZ$1)+1,0))</f>
        <v>0</v>
      </c>
      <c r="HK495" s="24">
        <f>SUMPRODUCT($B495:$GQ495,INDEX(PLAN_PRODUCCION!$B$4:$GQ$24,COLUMN()-COLUMN($GZ$1)+1,0))</f>
        <v>0</v>
      </c>
      <c r="HL495" s="24">
        <f>SUMPRODUCT($B495:$GQ495,INDEX(PLAN_PRODUCCION!$B$4:$GQ$24,COLUMN()-COLUMN($GZ$1)+1,0))</f>
        <v>0</v>
      </c>
      <c r="HM495" s="24">
        <f>SUMPRODUCT($B495:$GQ495,INDEX(PLAN_PRODUCCION!$B$4:$GQ$24,COLUMN()-COLUMN($GZ$1)+1,0))</f>
        <v>0</v>
      </c>
      <c r="HN495" s="24">
        <f>SUMPRODUCT($B495:$GQ495,INDEX(PLAN_PRODUCCION!$B$4:$GQ$24,COLUMN()-COLUMN($GZ$1)+1,0))</f>
        <v>0</v>
      </c>
      <c r="HO495" s="24">
        <f>SUMPRODUCT($B495:$GQ495,INDEX(PLAN_PRODUCCION!$B$4:$GQ$24,COLUMN()-COLUMN($GZ$1)+1,0))</f>
        <v>0</v>
      </c>
      <c r="HP495" s="24">
        <f>SUMPRODUCT($B495:$GQ495,INDEX(PLAN_PRODUCCION!$B$4:$GQ$24,COLUMN()-COLUMN($GZ$1)+1,0))</f>
        <v>0</v>
      </c>
      <c r="HQ495" s="24">
        <f>SUMPRODUCT($B495:$GQ495,INDEX(PLAN_PRODUCCION!$B$4:$GQ$24,COLUMN()-COLUMN($GZ$1)+1,0))</f>
        <v>0</v>
      </c>
      <c r="HR495" s="24">
        <f>SUMPRODUCT($B495:$GQ495,INDEX(PLAN_PRODUCCION!$B$4:$GQ$24,COLUMN()-COLUMN($GZ$1)+1,0))</f>
        <v>0</v>
      </c>
      <c r="HS495" s="24">
        <f>SUMPRODUCT($B495:$GQ495,INDEX(PLAN_PRODUCCION!$B$4:$GQ$24,COLUMN()-COLUMN($GZ$1)+1,0))</f>
        <v>0</v>
      </c>
      <c r="HT495" s="24">
        <f>SUMPRODUCT($B495:$GQ495,INDEX(PLAN_PRODUCCION!$B$4:$GQ$24,COLUMN()-COLUMN($GZ$1)+1,0))</f>
        <v>0</v>
      </c>
      <c r="HU495" s="22"/>
      <c r="HV495" s="25"/>
      <c r="HW495" t="str">
        <f>DIM_BILL[[#This Row],[Tipo]]</f>
        <v>MATERIAL DE EMPAQUE</v>
      </c>
    </row>
    <row r="496" spans="1:231" x14ac:dyDescent="0.3">
      <c r="A496" s="18" t="s">
        <v>1785</v>
      </c>
      <c r="GQ496">
        <v>1.05</v>
      </c>
      <c r="GR496" s="18" t="s">
        <v>1786</v>
      </c>
      <c r="GS496" s="18">
        <v>4</v>
      </c>
      <c r="GT496" s="18" t="s">
        <v>1807</v>
      </c>
      <c r="GU496" s="18" t="s">
        <v>1800</v>
      </c>
      <c r="GV496" s="18">
        <f>SUMIF(FACT_A1[cve_prod],DIM_BILL[[#This Row],[CODIGO]],FACT_A1[Existencia])</f>
        <v>0</v>
      </c>
      <c r="GW496" s="18">
        <f>SUMIF(FACT_A2[cve_prod],DIM_BILL[[#This Row],[CODIGO]],FACT_A2[Existencia])</f>
        <v>2400</v>
      </c>
      <c r="GX496" s="18"/>
      <c r="GY496" s="16" t="s">
        <v>2222</v>
      </c>
      <c r="GZ496" s="26">
        <f t="shared" ref="GZ496" si="3589">GV496+GW496+GX496+GZ494-GZ495</f>
        <v>-1065</v>
      </c>
      <c r="HA496" s="26">
        <f t="shared" ref="HA496" si="3590">GZ496+HA494-HA495</f>
        <v>-1065</v>
      </c>
      <c r="HB496" s="26">
        <f t="shared" ref="HB496" si="3591">HA496+HB494-HB495</f>
        <v>-1065</v>
      </c>
      <c r="HC496" s="26">
        <f t="shared" ref="HC496" si="3592">HB496+HC494-HC495</f>
        <v>-1065</v>
      </c>
      <c r="HD496" s="26">
        <f t="shared" ref="HD496" si="3593">HC496+HD494-HD495</f>
        <v>-1065</v>
      </c>
      <c r="HE496" s="26">
        <f t="shared" ref="HE496" si="3594">HD496+HE494-HE495</f>
        <v>-1065</v>
      </c>
      <c r="HF496" s="26">
        <f t="shared" ref="HF496" si="3595">HE496+HF494-HF495</f>
        <v>-1065</v>
      </c>
      <c r="HG496" s="26">
        <f t="shared" ref="HG496" si="3596">HF496+HG494-HG495</f>
        <v>-1065</v>
      </c>
      <c r="HH496" s="26">
        <f t="shared" ref="HH496" si="3597">HG496+HH494-HH495</f>
        <v>-1065</v>
      </c>
      <c r="HI496" s="26">
        <f t="shared" ref="HI496" si="3598">HH496+HI494-HI495</f>
        <v>-1065</v>
      </c>
      <c r="HJ496" s="26">
        <f t="shared" ref="HJ496" si="3599">HI496+HJ494-HJ495</f>
        <v>-1065</v>
      </c>
      <c r="HK496" s="26">
        <f t="shared" ref="HK496" si="3600">HJ496+HK494-HK495</f>
        <v>-1065</v>
      </c>
      <c r="HL496" s="26">
        <f t="shared" ref="HL496" si="3601">HK496+HL494-HL495</f>
        <v>-1065</v>
      </c>
      <c r="HM496" s="26">
        <f t="shared" ref="HM496" si="3602">HL496+HM494-HM495</f>
        <v>-1065</v>
      </c>
      <c r="HN496" s="26">
        <f t="shared" ref="HN496" si="3603">HM496+HN494-HN495</f>
        <v>-1065</v>
      </c>
      <c r="HO496" s="26">
        <f t="shared" ref="HO496" si="3604">HN496+HO494-HO495</f>
        <v>-1065</v>
      </c>
      <c r="HP496" s="26">
        <f t="shared" ref="HP496" si="3605">HO496+HP494-HP495</f>
        <v>-1065</v>
      </c>
      <c r="HQ496" s="26">
        <f t="shared" ref="HQ496" si="3606">HP496+HQ494-HQ495</f>
        <v>-1065</v>
      </c>
      <c r="HR496" s="26">
        <f t="shared" ref="HR496" si="3607">HQ496+HR494-HR495</f>
        <v>-1065</v>
      </c>
      <c r="HS496" s="26">
        <f t="shared" ref="HS496" si="3608">HR496+HS494-HS495</f>
        <v>-1065</v>
      </c>
      <c r="HT496" s="26">
        <f t="shared" ref="HT496" si="3609">HS496+HT494-HT495</f>
        <v>-1065</v>
      </c>
      <c r="HU496" s="22">
        <f t="shared" ref="HU496" si="3610">COUNTIF(GZ496:HT496,"&lt;0")</f>
        <v>21</v>
      </c>
      <c r="HV496" s="25"/>
      <c r="HW496" t="str">
        <f>DIM_BILL[[#This Row],[Tipo]]</f>
        <v>MATERIAL DE EMPAQUE</v>
      </c>
    </row>
    <row r="497" spans="1:231" x14ac:dyDescent="0.3">
      <c r="A497" s="17" t="s">
        <v>1535</v>
      </c>
      <c r="FF497">
        <v>2.0666666666666667E-2</v>
      </c>
      <c r="FG497">
        <v>2.0666666666666667E-2</v>
      </c>
      <c r="GR497" s="17" t="s">
        <v>1536</v>
      </c>
      <c r="GS497" s="17">
        <v>3</v>
      </c>
      <c r="GT497" s="17" t="s">
        <v>1820</v>
      </c>
      <c r="GU497" s="17" t="s">
        <v>1800</v>
      </c>
      <c r="GV497" s="17">
        <f>SUMIF(FACT_A1[cve_prod],DIM_BILL[[#This Row],[CODIGO]],FACT_A1[Existencia])</f>
        <v>0</v>
      </c>
      <c r="GW497" s="18">
        <f>SUMIF(FACT_A2[cve_prod],DIM_BILL[[#This Row],[CODIGO]],FACT_A2[Existencia])</f>
        <v>0</v>
      </c>
      <c r="GX497" s="17"/>
      <c r="GY497" s="16" t="s">
        <v>2220</v>
      </c>
      <c r="GZ497" s="15">
        <f>SUMIFS(POs[saldo],POs[cve_prod],DIM_BILL[[#This Row],[CODIGO]],POs[status],$GY497,POs[f_ent],GZ$1)</f>
        <v>0</v>
      </c>
      <c r="HA497" s="15">
        <f>SUMIFS(POs[saldo],POs[cve_prod],DIM_BILL[[#This Row],[CODIGO]],POs[status],$GY497,POs[f_ent],HA$1)</f>
        <v>0</v>
      </c>
      <c r="HB497" s="15">
        <f>SUMIFS(POs[saldo],POs[cve_prod],DIM_BILL[[#This Row],[CODIGO]],POs[status],$GY497,POs[f_ent],HB$1)</f>
        <v>0</v>
      </c>
      <c r="HC497" s="15">
        <f>SUMIFS(POs[saldo],POs[cve_prod],DIM_BILL[[#This Row],[CODIGO]],POs[status],$GY497,POs[f_ent],HC$1)</f>
        <v>0</v>
      </c>
      <c r="HD497" s="15">
        <f>SUMIFS(POs[saldo],POs[cve_prod],DIM_BILL[[#This Row],[CODIGO]],POs[status],$GY497,POs[f_ent],HD$1)</f>
        <v>0</v>
      </c>
      <c r="HE497" s="15">
        <f>SUMIFS(POs[saldo],POs[cve_prod],DIM_BILL[[#This Row],[CODIGO]],POs[status],$GY497,POs[f_ent],HE$1)</f>
        <v>0</v>
      </c>
      <c r="HF497" s="15">
        <f>SUMIFS(POs[saldo],POs[cve_prod],DIM_BILL[[#This Row],[CODIGO]],POs[status],$GY497,POs[Semana],WEEKNUM(HF$1))</f>
        <v>0</v>
      </c>
      <c r="HG497" s="15">
        <f>SUMIFS(POs[saldo],POs[cve_prod],DIM_BILL[[#This Row],[CODIGO]],POs[status],$GY497,POs[Semana],WEEKNUM(HG$1))</f>
        <v>0</v>
      </c>
      <c r="HH497" s="15">
        <f>SUMIFS(POs[saldo],POs[cve_prod],DIM_BILL[[#This Row],[CODIGO]],POs[status],$GY497,POs[Semana],WEEKNUM(HH$1))</f>
        <v>0</v>
      </c>
      <c r="HI497" s="15">
        <f>SUMIFS(POs[saldo],POs[cve_prod],DIM_BILL[[#This Row],[CODIGO]],POs[status],$GY497,POs[Semana],WEEKNUM(HI$1))</f>
        <v>0</v>
      </c>
      <c r="HJ497" s="15">
        <f>SUMIFS(POs[saldo],POs[cve_prod],DIM_BILL[[#This Row],[CODIGO]],POs[status],$GY497,POs[Semana],WEEKNUM(HJ$1))</f>
        <v>0</v>
      </c>
      <c r="HK497" s="15">
        <f>SUMIFS(POs[saldo],POs[cve_prod],DIM_BILL[[#This Row],[CODIGO]],POs[status],$GY497,POs[Semana],WEEKNUM(HK$1))</f>
        <v>0</v>
      </c>
      <c r="HL497" s="15">
        <f>SUMIFS(POs[saldo],POs[cve_prod],DIM_BILL[[#This Row],[CODIGO]],POs[status],$GY497,POs[Semana],WEEKNUM(HL$1))</f>
        <v>0</v>
      </c>
      <c r="HM497" s="15">
        <f>SUMIFS(POs[saldo],POs[cve_prod],DIM_BILL[[#This Row],[CODIGO]],POs[status],$GY497,POs[Semana],WEEKNUM(HM$1))</f>
        <v>0</v>
      </c>
      <c r="HN497" s="15">
        <f>SUMIFS(POs[saldo],POs[cve_prod],DIM_BILL[[#This Row],[CODIGO]],POs[status],$GY497,POs[Semana],WEEKNUM(HN$1))</f>
        <v>0</v>
      </c>
      <c r="HO497" s="15">
        <f>SUMIFS(POs[saldo],POs[cve_prod],DIM_BILL[[#This Row],[CODIGO]],POs[status],$GY497,POs[Semana],WEEKNUM(HO$1))</f>
        <v>0</v>
      </c>
      <c r="HP497" s="15">
        <f>SUMIFS(POs[saldo],POs[cve_prod],DIM_BILL[[#This Row],[CODIGO]],POs[status],$GY497,POs[Semana],WEEKNUM(HP$1))</f>
        <v>0</v>
      </c>
      <c r="HQ497" s="15">
        <f>SUMIFS(POs[saldo],POs[cve_prod],DIM_BILL[[#This Row],[CODIGO]],POs[status],$GY497,POs[Semana],WEEKNUM(HQ$1))</f>
        <v>0</v>
      </c>
      <c r="HR497" s="15">
        <f>SUMIFS(POs[saldo],POs[cve_prod],DIM_BILL[[#This Row],[CODIGO]],POs[status],$GY497,POs[Semana],WEEKNUM(HR$1))</f>
        <v>0</v>
      </c>
      <c r="HS497" s="15">
        <f>SUMIFS(POs[saldo],POs[cve_prod],DIM_BILL[[#This Row],[CODIGO]],POs[status],$GY497,POs[Semana],WEEKNUM(HS$1))</f>
        <v>0</v>
      </c>
      <c r="HT497" s="15">
        <f>SUMIFS(POs[saldo],POs[cve_prod],DIM_BILL[[#This Row],[CODIGO]],POs[status],$GY497,POs[Semana],WEEKNUM(HT$1))</f>
        <v>0</v>
      </c>
      <c r="HU497" s="22"/>
      <c r="HV497" s="25"/>
      <c r="HW497" t="str">
        <f>DIM_BILL[[#This Row],[Tipo]]</f>
        <v>MATERIAL DE EMPAQUE</v>
      </c>
    </row>
    <row r="498" spans="1:231" x14ac:dyDescent="0.3">
      <c r="A498" s="17" t="s">
        <v>1535</v>
      </c>
      <c r="FF498">
        <v>2.0666666666666667E-2</v>
      </c>
      <c r="FG498">
        <v>2.0666666666666667E-2</v>
      </c>
      <c r="GR498" s="17" t="s">
        <v>1536</v>
      </c>
      <c r="GS498" s="17">
        <v>3</v>
      </c>
      <c r="GT498" s="17" t="s">
        <v>1820</v>
      </c>
      <c r="GU498" s="17" t="s">
        <v>1800</v>
      </c>
      <c r="GV498" s="17">
        <f>SUMIF(FACT_A1[cve_prod],DIM_BILL[[#This Row],[CODIGO]],FACT_A1[Existencia])</f>
        <v>0</v>
      </c>
      <c r="GW498" s="18">
        <f>SUMIF(FACT_A2[cve_prod],DIM_BILL[[#This Row],[CODIGO]],FACT_A2[Existencia])</f>
        <v>0</v>
      </c>
      <c r="GX498" s="17"/>
      <c r="GY498" s="16" t="s">
        <v>2221</v>
      </c>
      <c r="GZ498" s="24">
        <f>SUMPRODUCT($B498:$GQ498,INDEX(PLAN_PRODUCCION!$B$4:$GQ$24,COLUMN()-COLUMN($GZ$1)+1,0))</f>
        <v>0</v>
      </c>
      <c r="HA498" s="24">
        <f>SUMPRODUCT($B498:$GQ498,INDEX(PLAN_PRODUCCION!$B$4:$GQ$24,COLUMN()-COLUMN($GZ$1)+1,0))</f>
        <v>0</v>
      </c>
      <c r="HB498" s="24">
        <f>SUMPRODUCT($B498:$GQ498,INDEX(PLAN_PRODUCCION!$B$4:$GQ$24,COLUMN()-COLUMN($GZ$1)+1,0))</f>
        <v>0</v>
      </c>
      <c r="HC498" s="24">
        <f>SUMPRODUCT($B498:$GQ498,INDEX(PLAN_PRODUCCION!$B$4:$GQ$24,COLUMN()-COLUMN($GZ$1)+1,0))</f>
        <v>0</v>
      </c>
      <c r="HD498" s="24">
        <f>SUMPRODUCT($B498:$GQ498,INDEX(PLAN_PRODUCCION!$B$4:$GQ$24,COLUMN()-COLUMN($GZ$1)+1,0))</f>
        <v>0</v>
      </c>
      <c r="HE498" s="24">
        <f>SUMPRODUCT($B498:$GQ498,INDEX(PLAN_PRODUCCION!$B$4:$GQ$24,COLUMN()-COLUMN($GZ$1)+1,0))</f>
        <v>0</v>
      </c>
      <c r="HF498" s="24">
        <f>SUMPRODUCT($B498:$GQ498,INDEX(PLAN_PRODUCCION!$B$4:$GQ$24,COLUMN()-COLUMN($GZ$1)+1,0))</f>
        <v>0</v>
      </c>
      <c r="HG498" s="24">
        <f>SUMPRODUCT($B498:$GQ498,INDEX(PLAN_PRODUCCION!$B$4:$GQ$24,COLUMN()-COLUMN($GZ$1)+1,0))</f>
        <v>0</v>
      </c>
      <c r="HH498" s="24">
        <f>SUMPRODUCT($B498:$GQ498,INDEX(PLAN_PRODUCCION!$B$4:$GQ$24,COLUMN()-COLUMN($GZ$1)+1,0))</f>
        <v>0</v>
      </c>
      <c r="HI498" s="24">
        <f>SUMPRODUCT($B498:$GQ498,INDEX(PLAN_PRODUCCION!$B$4:$GQ$24,COLUMN()-COLUMN($GZ$1)+1,0))</f>
        <v>0</v>
      </c>
      <c r="HJ498" s="24">
        <f>SUMPRODUCT($B498:$GQ498,INDEX(PLAN_PRODUCCION!$B$4:$GQ$24,COLUMN()-COLUMN($GZ$1)+1,0))</f>
        <v>0</v>
      </c>
      <c r="HK498" s="24">
        <f>SUMPRODUCT($B498:$GQ498,INDEX(PLAN_PRODUCCION!$B$4:$GQ$24,COLUMN()-COLUMN($GZ$1)+1,0))</f>
        <v>0</v>
      </c>
      <c r="HL498" s="24">
        <f>SUMPRODUCT($B498:$GQ498,INDEX(PLAN_PRODUCCION!$B$4:$GQ$24,COLUMN()-COLUMN($GZ$1)+1,0))</f>
        <v>0</v>
      </c>
      <c r="HM498" s="24">
        <f>SUMPRODUCT($B498:$GQ498,INDEX(PLAN_PRODUCCION!$B$4:$GQ$24,COLUMN()-COLUMN($GZ$1)+1,0))</f>
        <v>0</v>
      </c>
      <c r="HN498" s="24">
        <f>SUMPRODUCT($B498:$GQ498,INDEX(PLAN_PRODUCCION!$B$4:$GQ$24,COLUMN()-COLUMN($GZ$1)+1,0))</f>
        <v>0</v>
      </c>
      <c r="HO498" s="24">
        <f>SUMPRODUCT($B498:$GQ498,INDEX(PLAN_PRODUCCION!$B$4:$GQ$24,COLUMN()-COLUMN($GZ$1)+1,0))</f>
        <v>0</v>
      </c>
      <c r="HP498" s="24">
        <f>SUMPRODUCT($B498:$GQ498,INDEX(PLAN_PRODUCCION!$B$4:$GQ$24,COLUMN()-COLUMN($GZ$1)+1,0))</f>
        <v>0</v>
      </c>
      <c r="HQ498" s="24">
        <f>SUMPRODUCT($B498:$GQ498,INDEX(PLAN_PRODUCCION!$B$4:$GQ$24,COLUMN()-COLUMN($GZ$1)+1,0))</f>
        <v>0</v>
      </c>
      <c r="HR498" s="24">
        <f>SUMPRODUCT($B498:$GQ498,INDEX(PLAN_PRODUCCION!$B$4:$GQ$24,COLUMN()-COLUMN($GZ$1)+1,0))</f>
        <v>0</v>
      </c>
      <c r="HS498" s="24">
        <f>SUMPRODUCT($B498:$GQ498,INDEX(PLAN_PRODUCCION!$B$4:$GQ$24,COLUMN()-COLUMN($GZ$1)+1,0))</f>
        <v>0</v>
      </c>
      <c r="HT498" s="24">
        <f>SUMPRODUCT($B498:$GQ498,INDEX(PLAN_PRODUCCION!$B$4:$GQ$24,COLUMN()-COLUMN($GZ$1)+1,0))</f>
        <v>0</v>
      </c>
      <c r="HU498" s="22"/>
      <c r="HV498" s="25"/>
      <c r="HW498" t="str">
        <f>DIM_BILL[[#This Row],[Tipo]]</f>
        <v>MATERIAL DE EMPAQUE</v>
      </c>
    </row>
    <row r="499" spans="1:231" x14ac:dyDescent="0.3">
      <c r="A499" s="18" t="s">
        <v>1535</v>
      </c>
      <c r="FF499">
        <v>2.0666666666666667E-2</v>
      </c>
      <c r="FG499">
        <v>2.0666666666666667E-2</v>
      </c>
      <c r="GR499" s="18" t="s">
        <v>1536</v>
      </c>
      <c r="GS499" s="18">
        <v>3</v>
      </c>
      <c r="GT499" s="18" t="s">
        <v>1820</v>
      </c>
      <c r="GU499" s="18" t="s">
        <v>1800</v>
      </c>
      <c r="GV499" s="18">
        <f>SUMIF(FACT_A1[cve_prod],DIM_BILL[[#This Row],[CODIGO]],FACT_A1[Existencia])</f>
        <v>0</v>
      </c>
      <c r="GW499" s="18">
        <f>SUMIF(FACT_A2[cve_prod],DIM_BILL[[#This Row],[CODIGO]],FACT_A2[Existencia])</f>
        <v>0</v>
      </c>
      <c r="GX499" s="18"/>
      <c r="GY499" s="16" t="s">
        <v>2222</v>
      </c>
      <c r="GZ499" s="26">
        <f t="shared" ref="GZ499" si="3611">GV499+GW499+GX499+GZ497-GZ498</f>
        <v>0</v>
      </c>
      <c r="HA499" s="26">
        <f t="shared" ref="HA499" si="3612">GZ499+HA497-HA498</f>
        <v>0</v>
      </c>
      <c r="HB499" s="26">
        <f t="shared" ref="HB499" si="3613">HA499+HB497-HB498</f>
        <v>0</v>
      </c>
      <c r="HC499" s="26">
        <f t="shared" ref="HC499" si="3614">HB499+HC497-HC498</f>
        <v>0</v>
      </c>
      <c r="HD499" s="26">
        <f t="shared" ref="HD499" si="3615">HC499+HD497-HD498</f>
        <v>0</v>
      </c>
      <c r="HE499" s="26">
        <f t="shared" ref="HE499" si="3616">HD499+HE497-HE498</f>
        <v>0</v>
      </c>
      <c r="HF499" s="26">
        <f t="shared" ref="HF499" si="3617">HE499+HF497-HF498</f>
        <v>0</v>
      </c>
      <c r="HG499" s="26">
        <f t="shared" ref="HG499" si="3618">HF499+HG497-HG498</f>
        <v>0</v>
      </c>
      <c r="HH499" s="26">
        <f t="shared" ref="HH499" si="3619">HG499+HH497-HH498</f>
        <v>0</v>
      </c>
      <c r="HI499" s="26">
        <f t="shared" ref="HI499" si="3620">HH499+HI497-HI498</f>
        <v>0</v>
      </c>
      <c r="HJ499" s="26">
        <f t="shared" ref="HJ499" si="3621">HI499+HJ497-HJ498</f>
        <v>0</v>
      </c>
      <c r="HK499" s="26">
        <f t="shared" ref="HK499" si="3622">HJ499+HK497-HK498</f>
        <v>0</v>
      </c>
      <c r="HL499" s="26">
        <f t="shared" ref="HL499" si="3623">HK499+HL497-HL498</f>
        <v>0</v>
      </c>
      <c r="HM499" s="26">
        <f t="shared" ref="HM499" si="3624">HL499+HM497-HM498</f>
        <v>0</v>
      </c>
      <c r="HN499" s="26">
        <f t="shared" ref="HN499" si="3625">HM499+HN497-HN498</f>
        <v>0</v>
      </c>
      <c r="HO499" s="26">
        <f t="shared" ref="HO499" si="3626">HN499+HO497-HO498</f>
        <v>0</v>
      </c>
      <c r="HP499" s="26">
        <f t="shared" ref="HP499" si="3627">HO499+HP497-HP498</f>
        <v>0</v>
      </c>
      <c r="HQ499" s="26">
        <f t="shared" ref="HQ499" si="3628">HP499+HQ497-HQ498</f>
        <v>0</v>
      </c>
      <c r="HR499" s="26">
        <f t="shared" ref="HR499" si="3629">HQ499+HR497-HR498</f>
        <v>0</v>
      </c>
      <c r="HS499" s="26">
        <f t="shared" ref="HS499" si="3630">HR499+HS497-HS498</f>
        <v>0</v>
      </c>
      <c r="HT499" s="26">
        <f t="shared" ref="HT499" si="3631">HS499+HT497-HT498</f>
        <v>0</v>
      </c>
      <c r="HU499" s="22">
        <f t="shared" ref="HU499" si="3632">COUNTIF(GZ499:HT499,"&lt;0")</f>
        <v>0</v>
      </c>
      <c r="HV499" s="25"/>
      <c r="HW499" t="str">
        <f>DIM_BILL[[#This Row],[Tipo]]</f>
        <v>MATERIAL DE EMPAQUE</v>
      </c>
    </row>
    <row r="500" spans="1:231" x14ac:dyDescent="0.3">
      <c r="A500" s="17" t="s">
        <v>1315</v>
      </c>
      <c r="EB500">
        <v>8.3333333333333332E-3</v>
      </c>
      <c r="EC500">
        <v>8.3333333333333332E-3</v>
      </c>
      <c r="ED500">
        <v>8.3333333333333332E-3</v>
      </c>
      <c r="EE500">
        <v>8.3333333333333332E-3</v>
      </c>
      <c r="EF500">
        <v>8.3333333333333332E-3</v>
      </c>
      <c r="EG500">
        <v>8.3333333333333332E-3</v>
      </c>
      <c r="EH500">
        <v>6.1111111111111114E-3</v>
      </c>
      <c r="GR500" s="17" t="s">
        <v>1316</v>
      </c>
      <c r="GS500" s="17">
        <v>2</v>
      </c>
      <c r="GT500" s="17" t="s">
        <v>1791</v>
      </c>
      <c r="GU500" s="17" t="s">
        <v>1791</v>
      </c>
      <c r="GV500" s="17">
        <f>SUMIF(FACT_A1[cve_prod],DIM_BILL[[#This Row],[CODIGO]],FACT_A1[Existencia])</f>
        <v>0</v>
      </c>
      <c r="GW500" s="18">
        <f>SUMIF(FACT_A2[cve_prod],DIM_BILL[[#This Row],[CODIGO]],FACT_A2[Existencia])</f>
        <v>510</v>
      </c>
      <c r="GX500" s="17"/>
      <c r="GY500" s="16" t="s">
        <v>2220</v>
      </c>
      <c r="GZ500" s="15">
        <f>SUMIFS(POs[saldo],POs[cve_prod],DIM_BILL[[#This Row],[CODIGO]],POs[status],$GY500,POs[f_ent],GZ$1)</f>
        <v>0</v>
      </c>
      <c r="HA500" s="15">
        <f>SUMIFS(POs[saldo],POs[cve_prod],DIM_BILL[[#This Row],[CODIGO]],POs[status],$GY500,POs[f_ent],HA$1)</f>
        <v>0</v>
      </c>
      <c r="HB500" s="15">
        <f>SUMIFS(POs[saldo],POs[cve_prod],DIM_BILL[[#This Row],[CODIGO]],POs[status],$GY500,POs[f_ent],HB$1)</f>
        <v>0</v>
      </c>
      <c r="HC500" s="15">
        <f>SUMIFS(POs[saldo],POs[cve_prod],DIM_BILL[[#This Row],[CODIGO]],POs[status],$GY500,POs[f_ent],HC$1)</f>
        <v>0</v>
      </c>
      <c r="HD500" s="15">
        <f>SUMIFS(POs[saldo],POs[cve_prod],DIM_BILL[[#This Row],[CODIGO]],POs[status],$GY500,POs[f_ent],HD$1)</f>
        <v>0</v>
      </c>
      <c r="HE500" s="15">
        <f>SUMIFS(POs[saldo],POs[cve_prod],DIM_BILL[[#This Row],[CODIGO]],POs[status],$GY500,POs[f_ent],HE$1)</f>
        <v>0</v>
      </c>
      <c r="HF500" s="15">
        <f>SUMIFS(POs[saldo],POs[cve_prod],DIM_BILL[[#This Row],[CODIGO]],POs[status],$GY500,POs[Semana],WEEKNUM(HF$1))</f>
        <v>0</v>
      </c>
      <c r="HG500" s="15">
        <f>SUMIFS(POs[saldo],POs[cve_prod],DIM_BILL[[#This Row],[CODIGO]],POs[status],$GY500,POs[Semana],WEEKNUM(HG$1))</f>
        <v>0</v>
      </c>
      <c r="HH500" s="15">
        <f>SUMIFS(POs[saldo],POs[cve_prod],DIM_BILL[[#This Row],[CODIGO]],POs[status],$GY500,POs[Semana],WEEKNUM(HH$1))</f>
        <v>0</v>
      </c>
      <c r="HI500" s="15">
        <f>SUMIFS(POs[saldo],POs[cve_prod],DIM_BILL[[#This Row],[CODIGO]],POs[status],$GY500,POs[Semana],WEEKNUM(HI$1))</f>
        <v>0</v>
      </c>
      <c r="HJ500" s="15">
        <f>SUMIFS(POs[saldo],POs[cve_prod],DIM_BILL[[#This Row],[CODIGO]],POs[status],$GY500,POs[Semana],WEEKNUM(HJ$1))</f>
        <v>0</v>
      </c>
      <c r="HK500" s="15">
        <f>SUMIFS(POs[saldo],POs[cve_prod],DIM_BILL[[#This Row],[CODIGO]],POs[status],$GY500,POs[Semana],WEEKNUM(HK$1))</f>
        <v>0</v>
      </c>
      <c r="HL500" s="15">
        <f>SUMIFS(POs[saldo],POs[cve_prod],DIM_BILL[[#This Row],[CODIGO]],POs[status],$GY500,POs[Semana],WEEKNUM(HL$1))</f>
        <v>0</v>
      </c>
      <c r="HM500" s="15">
        <f>SUMIFS(POs[saldo],POs[cve_prod],DIM_BILL[[#This Row],[CODIGO]],POs[status],$GY500,POs[Semana],WEEKNUM(HM$1))</f>
        <v>0</v>
      </c>
      <c r="HN500" s="15">
        <f>SUMIFS(POs[saldo],POs[cve_prod],DIM_BILL[[#This Row],[CODIGO]],POs[status],$GY500,POs[Semana],WEEKNUM(HN$1))</f>
        <v>0</v>
      </c>
      <c r="HO500" s="15">
        <f>SUMIFS(POs[saldo],POs[cve_prod],DIM_BILL[[#This Row],[CODIGO]],POs[status],$GY500,POs[Semana],WEEKNUM(HO$1))</f>
        <v>0</v>
      </c>
      <c r="HP500" s="15">
        <f>SUMIFS(POs[saldo],POs[cve_prod],DIM_BILL[[#This Row],[CODIGO]],POs[status],$GY500,POs[Semana],WEEKNUM(HP$1))</f>
        <v>0</v>
      </c>
      <c r="HQ500" s="15">
        <f>SUMIFS(POs[saldo],POs[cve_prod],DIM_BILL[[#This Row],[CODIGO]],POs[status],$GY500,POs[Semana],WEEKNUM(HQ$1))</f>
        <v>0</v>
      </c>
      <c r="HR500" s="15">
        <f>SUMIFS(POs[saldo],POs[cve_prod],DIM_BILL[[#This Row],[CODIGO]],POs[status],$GY500,POs[Semana],WEEKNUM(HR$1))</f>
        <v>0</v>
      </c>
      <c r="HS500" s="15">
        <f>SUMIFS(POs[saldo],POs[cve_prod],DIM_BILL[[#This Row],[CODIGO]],POs[status],$GY500,POs[Semana],WEEKNUM(HS$1))</f>
        <v>0</v>
      </c>
      <c r="HT500" s="15">
        <f>SUMIFS(POs[saldo],POs[cve_prod],DIM_BILL[[#This Row],[CODIGO]],POs[status],$GY500,POs[Semana],WEEKNUM(HT$1))</f>
        <v>0</v>
      </c>
      <c r="HU500" s="22"/>
      <c r="HV500" s="25"/>
      <c r="HW500" t="str">
        <f>DIM_BILL[[#This Row],[Tipo]]</f>
        <v/>
      </c>
    </row>
    <row r="501" spans="1:231" x14ac:dyDescent="0.3">
      <c r="A501" s="17" t="s">
        <v>1315</v>
      </c>
      <c r="EB501">
        <v>8.3333333333333332E-3</v>
      </c>
      <c r="EC501">
        <v>8.3333333333333332E-3</v>
      </c>
      <c r="ED501">
        <v>8.3333333333333332E-3</v>
      </c>
      <c r="EE501">
        <v>8.3333333333333332E-3</v>
      </c>
      <c r="EF501">
        <v>8.3333333333333332E-3</v>
      </c>
      <c r="EG501">
        <v>8.3333333333333332E-3</v>
      </c>
      <c r="EH501">
        <v>6.1111111111111114E-3</v>
      </c>
      <c r="GR501" s="17" t="s">
        <v>1316</v>
      </c>
      <c r="GS501" s="17">
        <v>2</v>
      </c>
      <c r="GT501" s="17" t="s">
        <v>1791</v>
      </c>
      <c r="GU501" s="17" t="s">
        <v>1791</v>
      </c>
      <c r="GV501" s="17">
        <f>SUMIF(FACT_A1[cve_prod],DIM_BILL[[#This Row],[CODIGO]],FACT_A1[Existencia])</f>
        <v>0</v>
      </c>
      <c r="GW501" s="18">
        <f>SUMIF(FACT_A2[cve_prod],DIM_BILL[[#This Row],[CODIGO]],FACT_A2[Existencia])</f>
        <v>510</v>
      </c>
      <c r="GX501" s="17"/>
      <c r="GY501" s="16" t="s">
        <v>2221</v>
      </c>
      <c r="GZ501" s="24">
        <f>SUMPRODUCT($B501:$GQ501,INDEX(PLAN_PRODUCCION!$B$4:$GQ$24,COLUMN()-COLUMN($GZ$1)+1,0))</f>
        <v>0</v>
      </c>
      <c r="HA501" s="24">
        <f>SUMPRODUCT($B501:$GQ501,INDEX(PLAN_PRODUCCION!$B$4:$GQ$24,COLUMN()-COLUMN($GZ$1)+1,0))</f>
        <v>0</v>
      </c>
      <c r="HB501" s="24">
        <f>SUMPRODUCT($B501:$GQ501,INDEX(PLAN_PRODUCCION!$B$4:$GQ$24,COLUMN()-COLUMN($GZ$1)+1,0))</f>
        <v>0</v>
      </c>
      <c r="HC501" s="24">
        <f>SUMPRODUCT($B501:$GQ501,INDEX(PLAN_PRODUCCION!$B$4:$GQ$24,COLUMN()-COLUMN($GZ$1)+1,0))</f>
        <v>0</v>
      </c>
      <c r="HD501" s="24">
        <f>SUMPRODUCT($B501:$GQ501,INDEX(PLAN_PRODUCCION!$B$4:$GQ$24,COLUMN()-COLUMN($GZ$1)+1,0))</f>
        <v>0</v>
      </c>
      <c r="HE501" s="24">
        <f>SUMPRODUCT($B501:$GQ501,INDEX(PLAN_PRODUCCION!$B$4:$GQ$24,COLUMN()-COLUMN($GZ$1)+1,0))</f>
        <v>0</v>
      </c>
      <c r="HF501" s="24">
        <f>SUMPRODUCT($B501:$GQ501,INDEX(PLAN_PRODUCCION!$B$4:$GQ$24,COLUMN()-COLUMN($GZ$1)+1,0))</f>
        <v>0</v>
      </c>
      <c r="HG501" s="24">
        <f>SUMPRODUCT($B501:$GQ501,INDEX(PLAN_PRODUCCION!$B$4:$GQ$24,COLUMN()-COLUMN($GZ$1)+1,0))</f>
        <v>0</v>
      </c>
      <c r="HH501" s="24">
        <f>SUMPRODUCT($B501:$GQ501,INDEX(PLAN_PRODUCCION!$B$4:$GQ$24,COLUMN()-COLUMN($GZ$1)+1,0))</f>
        <v>0</v>
      </c>
      <c r="HI501" s="24">
        <f>SUMPRODUCT($B501:$GQ501,INDEX(PLAN_PRODUCCION!$B$4:$GQ$24,COLUMN()-COLUMN($GZ$1)+1,0))</f>
        <v>0</v>
      </c>
      <c r="HJ501" s="24">
        <f>SUMPRODUCT($B501:$GQ501,INDEX(PLAN_PRODUCCION!$B$4:$GQ$24,COLUMN()-COLUMN($GZ$1)+1,0))</f>
        <v>0</v>
      </c>
      <c r="HK501" s="24">
        <f>SUMPRODUCT($B501:$GQ501,INDEX(PLAN_PRODUCCION!$B$4:$GQ$24,COLUMN()-COLUMN($GZ$1)+1,0))</f>
        <v>0</v>
      </c>
      <c r="HL501" s="24">
        <f>SUMPRODUCT($B501:$GQ501,INDEX(PLAN_PRODUCCION!$B$4:$GQ$24,COLUMN()-COLUMN($GZ$1)+1,0))</f>
        <v>0</v>
      </c>
      <c r="HM501" s="24">
        <f>SUMPRODUCT($B501:$GQ501,INDEX(PLAN_PRODUCCION!$B$4:$GQ$24,COLUMN()-COLUMN($GZ$1)+1,0))</f>
        <v>0</v>
      </c>
      <c r="HN501" s="24">
        <f>SUMPRODUCT($B501:$GQ501,INDEX(PLAN_PRODUCCION!$B$4:$GQ$24,COLUMN()-COLUMN($GZ$1)+1,0))</f>
        <v>0</v>
      </c>
      <c r="HO501" s="24">
        <f>SUMPRODUCT($B501:$GQ501,INDEX(PLAN_PRODUCCION!$B$4:$GQ$24,COLUMN()-COLUMN($GZ$1)+1,0))</f>
        <v>0</v>
      </c>
      <c r="HP501" s="24">
        <f>SUMPRODUCT($B501:$GQ501,INDEX(PLAN_PRODUCCION!$B$4:$GQ$24,COLUMN()-COLUMN($GZ$1)+1,0))</f>
        <v>0</v>
      </c>
      <c r="HQ501" s="24">
        <f>SUMPRODUCT($B501:$GQ501,INDEX(PLAN_PRODUCCION!$B$4:$GQ$24,COLUMN()-COLUMN($GZ$1)+1,0))</f>
        <v>0</v>
      </c>
      <c r="HR501" s="24">
        <f>SUMPRODUCT($B501:$GQ501,INDEX(PLAN_PRODUCCION!$B$4:$GQ$24,COLUMN()-COLUMN($GZ$1)+1,0))</f>
        <v>0</v>
      </c>
      <c r="HS501" s="24">
        <f>SUMPRODUCT($B501:$GQ501,INDEX(PLAN_PRODUCCION!$B$4:$GQ$24,COLUMN()-COLUMN($GZ$1)+1,0))</f>
        <v>0</v>
      </c>
      <c r="HT501" s="24">
        <f>SUMPRODUCT($B501:$GQ501,INDEX(PLAN_PRODUCCION!$B$4:$GQ$24,COLUMN()-COLUMN($GZ$1)+1,0))</f>
        <v>0</v>
      </c>
      <c r="HU501" s="22"/>
      <c r="HV501" s="25"/>
      <c r="HW501" t="str">
        <f>DIM_BILL[[#This Row],[Tipo]]</f>
        <v/>
      </c>
    </row>
    <row r="502" spans="1:231" x14ac:dyDescent="0.3">
      <c r="A502" s="18" t="s">
        <v>1315</v>
      </c>
      <c r="EB502">
        <v>8.3333333333333332E-3</v>
      </c>
      <c r="EC502">
        <v>8.3333333333333332E-3</v>
      </c>
      <c r="ED502">
        <v>8.3333333333333332E-3</v>
      </c>
      <c r="EE502">
        <v>8.3333333333333332E-3</v>
      </c>
      <c r="EF502">
        <v>8.3333333333333332E-3</v>
      </c>
      <c r="EG502">
        <v>8.3333333333333332E-3</v>
      </c>
      <c r="EH502">
        <v>6.1111111111111114E-3</v>
      </c>
      <c r="GR502" s="18" t="s">
        <v>1316</v>
      </c>
      <c r="GS502" s="18">
        <v>2</v>
      </c>
      <c r="GT502" s="18" t="s">
        <v>1791</v>
      </c>
      <c r="GU502" s="18" t="s">
        <v>1791</v>
      </c>
      <c r="GV502" s="18">
        <f>SUMIF(FACT_A1[cve_prod],DIM_BILL[[#This Row],[CODIGO]],FACT_A1[Existencia])</f>
        <v>0</v>
      </c>
      <c r="GW502" s="18">
        <f>SUMIF(FACT_A2[cve_prod],DIM_BILL[[#This Row],[CODIGO]],FACT_A2[Existencia])</f>
        <v>510</v>
      </c>
      <c r="GX502" s="18"/>
      <c r="GY502" s="16" t="s">
        <v>2222</v>
      </c>
      <c r="GZ502" s="26">
        <f t="shared" ref="GZ502" si="3633">GV502+GW502+GX502+GZ500-GZ501</f>
        <v>510</v>
      </c>
      <c r="HA502" s="26">
        <f t="shared" ref="HA502" si="3634">GZ502+HA500-HA501</f>
        <v>510</v>
      </c>
      <c r="HB502" s="26">
        <f t="shared" ref="HB502" si="3635">HA502+HB500-HB501</f>
        <v>510</v>
      </c>
      <c r="HC502" s="26">
        <f t="shared" ref="HC502" si="3636">HB502+HC500-HC501</f>
        <v>510</v>
      </c>
      <c r="HD502" s="26">
        <f t="shared" ref="HD502" si="3637">HC502+HD500-HD501</f>
        <v>510</v>
      </c>
      <c r="HE502" s="26">
        <f t="shared" ref="HE502" si="3638">HD502+HE500-HE501</f>
        <v>510</v>
      </c>
      <c r="HF502" s="26">
        <f t="shared" ref="HF502" si="3639">HE502+HF500-HF501</f>
        <v>510</v>
      </c>
      <c r="HG502" s="26">
        <f t="shared" ref="HG502" si="3640">HF502+HG500-HG501</f>
        <v>510</v>
      </c>
      <c r="HH502" s="26">
        <f t="shared" ref="HH502" si="3641">HG502+HH500-HH501</f>
        <v>510</v>
      </c>
      <c r="HI502" s="26">
        <f t="shared" ref="HI502" si="3642">HH502+HI500-HI501</f>
        <v>510</v>
      </c>
      <c r="HJ502" s="26">
        <f t="shared" ref="HJ502" si="3643">HI502+HJ500-HJ501</f>
        <v>510</v>
      </c>
      <c r="HK502" s="26">
        <f t="shared" ref="HK502" si="3644">HJ502+HK500-HK501</f>
        <v>510</v>
      </c>
      <c r="HL502" s="26">
        <f t="shared" ref="HL502" si="3645">HK502+HL500-HL501</f>
        <v>510</v>
      </c>
      <c r="HM502" s="26">
        <f t="shared" ref="HM502" si="3646">HL502+HM500-HM501</f>
        <v>510</v>
      </c>
      <c r="HN502" s="26">
        <f t="shared" ref="HN502" si="3647">HM502+HN500-HN501</f>
        <v>510</v>
      </c>
      <c r="HO502" s="26">
        <f t="shared" ref="HO502" si="3648">HN502+HO500-HO501</f>
        <v>510</v>
      </c>
      <c r="HP502" s="26">
        <f t="shared" ref="HP502" si="3649">HO502+HP500-HP501</f>
        <v>510</v>
      </c>
      <c r="HQ502" s="26">
        <f t="shared" ref="HQ502" si="3650">HP502+HQ500-HQ501</f>
        <v>510</v>
      </c>
      <c r="HR502" s="26">
        <f t="shared" ref="HR502" si="3651">HQ502+HR500-HR501</f>
        <v>510</v>
      </c>
      <c r="HS502" s="26">
        <f t="shared" ref="HS502" si="3652">HR502+HS500-HS501</f>
        <v>510</v>
      </c>
      <c r="HT502" s="26">
        <f t="shared" ref="HT502" si="3653">HS502+HT500-HT501</f>
        <v>510</v>
      </c>
      <c r="HU502" s="22">
        <f t="shared" ref="HU502" si="3654">COUNTIF(GZ502:HT502,"&lt;0")</f>
        <v>0</v>
      </c>
      <c r="HV502" s="25"/>
      <c r="HW502" t="str">
        <f>DIM_BILL[[#This Row],[Tipo]]</f>
        <v/>
      </c>
    </row>
    <row r="503" spans="1:231" x14ac:dyDescent="0.3">
      <c r="A503" s="17" t="s">
        <v>1595</v>
      </c>
      <c r="FN503">
        <v>1.02</v>
      </c>
      <c r="GR503" s="17" t="s">
        <v>1596</v>
      </c>
      <c r="GS503" s="17">
        <v>4</v>
      </c>
      <c r="GT503" s="17" t="s">
        <v>1807</v>
      </c>
      <c r="GU503" s="17" t="s">
        <v>1800</v>
      </c>
      <c r="GV503" s="17">
        <f>SUMIF(FACT_A1[cve_prod],DIM_BILL[[#This Row],[CODIGO]],FACT_A1[Existencia])</f>
        <v>0</v>
      </c>
      <c r="GW503" s="18">
        <f>SUMIF(FACT_A2[cve_prod],DIM_BILL[[#This Row],[CODIGO]],FACT_A2[Existencia])</f>
        <v>12000</v>
      </c>
      <c r="GX503" s="17"/>
      <c r="GY503" s="16" t="s">
        <v>2220</v>
      </c>
      <c r="GZ503" s="15">
        <f>SUMIFS(POs[saldo],POs[cve_prod],DIM_BILL[[#This Row],[CODIGO]],POs[status],$GY503,POs[f_ent],GZ$1)</f>
        <v>0</v>
      </c>
      <c r="HA503" s="15">
        <f>SUMIFS(POs[saldo],POs[cve_prod],DIM_BILL[[#This Row],[CODIGO]],POs[status],$GY503,POs[f_ent],HA$1)</f>
        <v>0</v>
      </c>
      <c r="HB503" s="15">
        <f>SUMIFS(POs[saldo],POs[cve_prod],DIM_BILL[[#This Row],[CODIGO]],POs[status],$GY503,POs[f_ent],HB$1)</f>
        <v>0</v>
      </c>
      <c r="HC503" s="15">
        <f>SUMIFS(POs[saldo],POs[cve_prod],DIM_BILL[[#This Row],[CODIGO]],POs[status],$GY503,POs[f_ent],HC$1)</f>
        <v>0</v>
      </c>
      <c r="HD503" s="15">
        <f>SUMIFS(POs[saldo],POs[cve_prod],DIM_BILL[[#This Row],[CODIGO]],POs[status],$GY503,POs[f_ent],HD$1)</f>
        <v>0</v>
      </c>
      <c r="HE503" s="15">
        <f>SUMIFS(POs[saldo],POs[cve_prod],DIM_BILL[[#This Row],[CODIGO]],POs[status],$GY503,POs[f_ent],HE$1)</f>
        <v>0</v>
      </c>
      <c r="HF503" s="15">
        <f>SUMIFS(POs[saldo],POs[cve_prod],DIM_BILL[[#This Row],[CODIGO]],POs[status],$GY503,POs[Semana],WEEKNUM(HF$1))</f>
        <v>0</v>
      </c>
      <c r="HG503" s="15">
        <f>SUMIFS(POs[saldo],POs[cve_prod],DIM_BILL[[#This Row],[CODIGO]],POs[status],$GY503,POs[Semana],WEEKNUM(HG$1))</f>
        <v>0</v>
      </c>
      <c r="HH503" s="15">
        <f>SUMIFS(POs[saldo],POs[cve_prod],DIM_BILL[[#This Row],[CODIGO]],POs[status],$GY503,POs[Semana],WEEKNUM(HH$1))</f>
        <v>0</v>
      </c>
      <c r="HI503" s="15">
        <f>SUMIFS(POs[saldo],POs[cve_prod],DIM_BILL[[#This Row],[CODIGO]],POs[status],$GY503,POs[Semana],WEEKNUM(HI$1))</f>
        <v>0</v>
      </c>
      <c r="HJ503" s="15">
        <f>SUMIFS(POs[saldo],POs[cve_prod],DIM_BILL[[#This Row],[CODIGO]],POs[status],$GY503,POs[Semana],WEEKNUM(HJ$1))</f>
        <v>0</v>
      </c>
      <c r="HK503" s="15">
        <f>SUMIFS(POs[saldo],POs[cve_prod],DIM_BILL[[#This Row],[CODIGO]],POs[status],$GY503,POs[Semana],WEEKNUM(HK$1))</f>
        <v>0</v>
      </c>
      <c r="HL503" s="15">
        <f>SUMIFS(POs[saldo],POs[cve_prod],DIM_BILL[[#This Row],[CODIGO]],POs[status],$GY503,POs[Semana],WEEKNUM(HL$1))</f>
        <v>0</v>
      </c>
      <c r="HM503" s="15">
        <f>SUMIFS(POs[saldo],POs[cve_prod],DIM_BILL[[#This Row],[CODIGO]],POs[status],$GY503,POs[Semana],WEEKNUM(HM$1))</f>
        <v>0</v>
      </c>
      <c r="HN503" s="15">
        <f>SUMIFS(POs[saldo],POs[cve_prod],DIM_BILL[[#This Row],[CODIGO]],POs[status],$GY503,POs[Semana],WEEKNUM(HN$1))</f>
        <v>0</v>
      </c>
      <c r="HO503" s="15">
        <f>SUMIFS(POs[saldo],POs[cve_prod],DIM_BILL[[#This Row],[CODIGO]],POs[status],$GY503,POs[Semana],WEEKNUM(HO$1))</f>
        <v>0</v>
      </c>
      <c r="HP503" s="15">
        <f>SUMIFS(POs[saldo],POs[cve_prod],DIM_BILL[[#This Row],[CODIGO]],POs[status],$GY503,POs[Semana],WEEKNUM(HP$1))</f>
        <v>0</v>
      </c>
      <c r="HQ503" s="15">
        <f>SUMIFS(POs[saldo],POs[cve_prod],DIM_BILL[[#This Row],[CODIGO]],POs[status],$GY503,POs[Semana],WEEKNUM(HQ$1))</f>
        <v>0</v>
      </c>
      <c r="HR503" s="15">
        <f>SUMIFS(POs[saldo],POs[cve_prod],DIM_BILL[[#This Row],[CODIGO]],POs[status],$GY503,POs[Semana],WEEKNUM(HR$1))</f>
        <v>0</v>
      </c>
      <c r="HS503" s="15">
        <f>SUMIFS(POs[saldo],POs[cve_prod],DIM_BILL[[#This Row],[CODIGO]],POs[status],$GY503,POs[Semana],WEEKNUM(HS$1))</f>
        <v>0</v>
      </c>
      <c r="HT503" s="15">
        <f>SUMIFS(POs[saldo],POs[cve_prod],DIM_BILL[[#This Row],[CODIGO]],POs[status],$GY503,POs[Semana],WEEKNUM(HT$1))</f>
        <v>0</v>
      </c>
      <c r="HU503" s="22"/>
      <c r="HV503" s="25"/>
      <c r="HW503" t="str">
        <f>DIM_BILL[[#This Row],[Tipo]]</f>
        <v>MATERIAL DE EMPAQUE</v>
      </c>
    </row>
    <row r="504" spans="1:231" x14ac:dyDescent="0.3">
      <c r="A504" s="17" t="s">
        <v>1595</v>
      </c>
      <c r="FN504">
        <v>1.02</v>
      </c>
      <c r="GR504" s="17" t="s">
        <v>1596</v>
      </c>
      <c r="GS504" s="17">
        <v>4</v>
      </c>
      <c r="GT504" s="17" t="s">
        <v>1807</v>
      </c>
      <c r="GU504" s="17" t="s">
        <v>1800</v>
      </c>
      <c r="GV504" s="17">
        <f>SUMIF(FACT_A1[cve_prod],DIM_BILL[[#This Row],[CODIGO]],FACT_A1[Existencia])</f>
        <v>0</v>
      </c>
      <c r="GW504" s="18">
        <f>SUMIF(FACT_A2[cve_prod],DIM_BILL[[#This Row],[CODIGO]],FACT_A2[Existencia])</f>
        <v>12000</v>
      </c>
      <c r="GX504" s="17"/>
      <c r="GY504" s="16" t="s">
        <v>2221</v>
      </c>
      <c r="GZ504" s="24">
        <f>SUMPRODUCT($B504:$GQ504,INDEX(PLAN_PRODUCCION!$B$4:$GQ$24,COLUMN()-COLUMN($GZ$1)+1,0))</f>
        <v>11322</v>
      </c>
      <c r="HA504" s="24">
        <f>SUMPRODUCT($B504:$GQ504,INDEX(PLAN_PRODUCCION!$B$4:$GQ$24,COLUMN()-COLUMN($GZ$1)+1,0))</f>
        <v>0</v>
      </c>
      <c r="HB504" s="24">
        <f>SUMPRODUCT($B504:$GQ504,INDEX(PLAN_PRODUCCION!$B$4:$GQ$24,COLUMN()-COLUMN($GZ$1)+1,0))</f>
        <v>0</v>
      </c>
      <c r="HC504" s="24">
        <f>SUMPRODUCT($B504:$GQ504,INDEX(PLAN_PRODUCCION!$B$4:$GQ$24,COLUMN()-COLUMN($GZ$1)+1,0))</f>
        <v>0</v>
      </c>
      <c r="HD504" s="24">
        <f>SUMPRODUCT($B504:$GQ504,INDEX(PLAN_PRODUCCION!$B$4:$GQ$24,COLUMN()-COLUMN($GZ$1)+1,0))</f>
        <v>0</v>
      </c>
      <c r="HE504" s="24">
        <f>SUMPRODUCT($B504:$GQ504,INDEX(PLAN_PRODUCCION!$B$4:$GQ$24,COLUMN()-COLUMN($GZ$1)+1,0))</f>
        <v>0</v>
      </c>
      <c r="HF504" s="24">
        <f>SUMPRODUCT($B504:$GQ504,INDEX(PLAN_PRODUCCION!$B$4:$GQ$24,COLUMN()-COLUMN($GZ$1)+1,0))</f>
        <v>0</v>
      </c>
      <c r="HG504" s="24">
        <f>SUMPRODUCT($B504:$GQ504,INDEX(PLAN_PRODUCCION!$B$4:$GQ$24,COLUMN()-COLUMN($GZ$1)+1,0))</f>
        <v>0</v>
      </c>
      <c r="HH504" s="24">
        <f>SUMPRODUCT($B504:$GQ504,INDEX(PLAN_PRODUCCION!$B$4:$GQ$24,COLUMN()-COLUMN($GZ$1)+1,0))</f>
        <v>0</v>
      </c>
      <c r="HI504" s="24">
        <f>SUMPRODUCT($B504:$GQ504,INDEX(PLAN_PRODUCCION!$B$4:$GQ$24,COLUMN()-COLUMN($GZ$1)+1,0))</f>
        <v>0</v>
      </c>
      <c r="HJ504" s="24">
        <f>SUMPRODUCT($B504:$GQ504,INDEX(PLAN_PRODUCCION!$B$4:$GQ$24,COLUMN()-COLUMN($GZ$1)+1,0))</f>
        <v>0</v>
      </c>
      <c r="HK504" s="24">
        <f>SUMPRODUCT($B504:$GQ504,INDEX(PLAN_PRODUCCION!$B$4:$GQ$24,COLUMN()-COLUMN($GZ$1)+1,0))</f>
        <v>0</v>
      </c>
      <c r="HL504" s="24">
        <f>SUMPRODUCT($B504:$GQ504,INDEX(PLAN_PRODUCCION!$B$4:$GQ$24,COLUMN()-COLUMN($GZ$1)+1,0))</f>
        <v>0</v>
      </c>
      <c r="HM504" s="24">
        <f>SUMPRODUCT($B504:$GQ504,INDEX(PLAN_PRODUCCION!$B$4:$GQ$24,COLUMN()-COLUMN($GZ$1)+1,0))</f>
        <v>0</v>
      </c>
      <c r="HN504" s="24">
        <f>SUMPRODUCT($B504:$GQ504,INDEX(PLAN_PRODUCCION!$B$4:$GQ$24,COLUMN()-COLUMN($GZ$1)+1,0))</f>
        <v>0</v>
      </c>
      <c r="HO504" s="24">
        <f>SUMPRODUCT($B504:$GQ504,INDEX(PLAN_PRODUCCION!$B$4:$GQ$24,COLUMN()-COLUMN($GZ$1)+1,0))</f>
        <v>0</v>
      </c>
      <c r="HP504" s="24">
        <f>SUMPRODUCT($B504:$GQ504,INDEX(PLAN_PRODUCCION!$B$4:$GQ$24,COLUMN()-COLUMN($GZ$1)+1,0))</f>
        <v>0</v>
      </c>
      <c r="HQ504" s="24">
        <f>SUMPRODUCT($B504:$GQ504,INDEX(PLAN_PRODUCCION!$B$4:$GQ$24,COLUMN()-COLUMN($GZ$1)+1,0))</f>
        <v>0</v>
      </c>
      <c r="HR504" s="24">
        <f>SUMPRODUCT($B504:$GQ504,INDEX(PLAN_PRODUCCION!$B$4:$GQ$24,COLUMN()-COLUMN($GZ$1)+1,0))</f>
        <v>0</v>
      </c>
      <c r="HS504" s="24">
        <f>SUMPRODUCT($B504:$GQ504,INDEX(PLAN_PRODUCCION!$B$4:$GQ$24,COLUMN()-COLUMN($GZ$1)+1,0))</f>
        <v>0</v>
      </c>
      <c r="HT504" s="24">
        <f>SUMPRODUCT($B504:$GQ504,INDEX(PLAN_PRODUCCION!$B$4:$GQ$24,COLUMN()-COLUMN($GZ$1)+1,0))</f>
        <v>0</v>
      </c>
      <c r="HU504" s="22"/>
      <c r="HV504" s="25"/>
      <c r="HW504" t="str">
        <f>DIM_BILL[[#This Row],[Tipo]]</f>
        <v>MATERIAL DE EMPAQUE</v>
      </c>
    </row>
    <row r="505" spans="1:231" x14ac:dyDescent="0.3">
      <c r="A505" s="18" t="s">
        <v>1595</v>
      </c>
      <c r="FN505">
        <v>1.02</v>
      </c>
      <c r="GR505" s="18" t="s">
        <v>1596</v>
      </c>
      <c r="GS505" s="18">
        <v>4</v>
      </c>
      <c r="GT505" s="18" t="s">
        <v>1807</v>
      </c>
      <c r="GU505" s="18" t="s">
        <v>1800</v>
      </c>
      <c r="GV505" s="18">
        <f>SUMIF(FACT_A1[cve_prod],DIM_BILL[[#This Row],[CODIGO]],FACT_A1[Existencia])</f>
        <v>0</v>
      </c>
      <c r="GW505" s="18">
        <f>SUMIF(FACT_A2[cve_prod],DIM_BILL[[#This Row],[CODIGO]],FACT_A2[Existencia])</f>
        <v>12000</v>
      </c>
      <c r="GX505" s="18"/>
      <c r="GY505" s="16" t="s">
        <v>2222</v>
      </c>
      <c r="GZ505" s="26">
        <f t="shared" ref="GZ505" si="3655">GV505+GW505+GX505+GZ503-GZ504</f>
        <v>678</v>
      </c>
      <c r="HA505" s="26">
        <f t="shared" ref="HA505" si="3656">GZ505+HA503-HA504</f>
        <v>678</v>
      </c>
      <c r="HB505" s="26">
        <f t="shared" ref="HB505" si="3657">HA505+HB503-HB504</f>
        <v>678</v>
      </c>
      <c r="HC505" s="26">
        <f t="shared" ref="HC505" si="3658">HB505+HC503-HC504</f>
        <v>678</v>
      </c>
      <c r="HD505" s="26">
        <f t="shared" ref="HD505" si="3659">HC505+HD503-HD504</f>
        <v>678</v>
      </c>
      <c r="HE505" s="26">
        <f t="shared" ref="HE505" si="3660">HD505+HE503-HE504</f>
        <v>678</v>
      </c>
      <c r="HF505" s="26">
        <f t="shared" ref="HF505" si="3661">HE505+HF503-HF504</f>
        <v>678</v>
      </c>
      <c r="HG505" s="26">
        <f t="shared" ref="HG505" si="3662">HF505+HG503-HG504</f>
        <v>678</v>
      </c>
      <c r="HH505" s="26">
        <f t="shared" ref="HH505" si="3663">HG505+HH503-HH504</f>
        <v>678</v>
      </c>
      <c r="HI505" s="26">
        <f t="shared" ref="HI505" si="3664">HH505+HI503-HI504</f>
        <v>678</v>
      </c>
      <c r="HJ505" s="26">
        <f t="shared" ref="HJ505" si="3665">HI505+HJ503-HJ504</f>
        <v>678</v>
      </c>
      <c r="HK505" s="26">
        <f t="shared" ref="HK505" si="3666">HJ505+HK503-HK504</f>
        <v>678</v>
      </c>
      <c r="HL505" s="26">
        <f t="shared" ref="HL505" si="3667">HK505+HL503-HL504</f>
        <v>678</v>
      </c>
      <c r="HM505" s="26">
        <f t="shared" ref="HM505" si="3668">HL505+HM503-HM504</f>
        <v>678</v>
      </c>
      <c r="HN505" s="26">
        <f t="shared" ref="HN505" si="3669">HM505+HN503-HN504</f>
        <v>678</v>
      </c>
      <c r="HO505" s="26">
        <f t="shared" ref="HO505" si="3670">HN505+HO503-HO504</f>
        <v>678</v>
      </c>
      <c r="HP505" s="26">
        <f t="shared" ref="HP505" si="3671">HO505+HP503-HP504</f>
        <v>678</v>
      </c>
      <c r="HQ505" s="26">
        <f t="shared" ref="HQ505" si="3672">HP505+HQ503-HQ504</f>
        <v>678</v>
      </c>
      <c r="HR505" s="26">
        <f t="shared" ref="HR505" si="3673">HQ505+HR503-HR504</f>
        <v>678</v>
      </c>
      <c r="HS505" s="26">
        <f t="shared" ref="HS505" si="3674">HR505+HS503-HS504</f>
        <v>678</v>
      </c>
      <c r="HT505" s="26">
        <f t="shared" ref="HT505" si="3675">HS505+HT503-HT504</f>
        <v>678</v>
      </c>
      <c r="HU505" s="22">
        <f t="shared" ref="HU505" si="3676">COUNTIF(GZ505:HT505,"&lt;0")</f>
        <v>0</v>
      </c>
      <c r="HV505" s="25"/>
      <c r="HW505" t="str">
        <f>DIM_BILL[[#This Row],[Tipo]]</f>
        <v>MATERIAL DE EMPAQUE</v>
      </c>
    </row>
    <row r="506" spans="1:231" x14ac:dyDescent="0.3">
      <c r="A506" s="17" t="s">
        <v>25</v>
      </c>
      <c r="B506">
        <v>4.3333333333333335E-2</v>
      </c>
      <c r="C506">
        <v>4.1000000000000002E-2</v>
      </c>
      <c r="D506">
        <v>4.1200000000000001E-2</v>
      </c>
      <c r="I506">
        <v>4.1200000000000001E-2</v>
      </c>
      <c r="J506">
        <v>4.1200000000000001E-2</v>
      </c>
      <c r="M506">
        <v>4.1000000000000002E-2</v>
      </c>
      <c r="N506">
        <v>0.04</v>
      </c>
      <c r="O506">
        <v>0.04</v>
      </c>
      <c r="R506">
        <v>4.2000000000000003E-2</v>
      </c>
      <c r="S506">
        <v>4.2000000000000003E-2</v>
      </c>
      <c r="T506">
        <v>4.1200000000000001E-2</v>
      </c>
      <c r="V506">
        <v>4.1000000000000002E-2</v>
      </c>
      <c r="W506">
        <v>4.1000000000000002E-2</v>
      </c>
      <c r="X506">
        <v>4.1000000000000002E-2</v>
      </c>
      <c r="Y506">
        <v>2.1047619047619048E-2</v>
      </c>
      <c r="Z506">
        <v>4.4200000000000003E-2</v>
      </c>
      <c r="AA506">
        <v>4.3999999999999997E-2</v>
      </c>
      <c r="AD506">
        <v>4.123809523809524E-2</v>
      </c>
      <c r="AG506">
        <v>0.04</v>
      </c>
      <c r="AJ506">
        <v>0.04</v>
      </c>
      <c r="AK506">
        <v>1.3333333333333334E-2</v>
      </c>
      <c r="AL506">
        <v>1.3333333333333334E-2</v>
      </c>
      <c r="AM506">
        <v>4.1904761904761903E-2</v>
      </c>
      <c r="AO506">
        <v>4.074626865671642E-2</v>
      </c>
      <c r="AP506">
        <v>4.1200000000000001E-2</v>
      </c>
      <c r="AQ506">
        <v>4.2367066895368781E-2</v>
      </c>
      <c r="AR506">
        <v>4.2367066895368781E-2</v>
      </c>
      <c r="AS506">
        <v>4.1200000000000001E-2</v>
      </c>
      <c r="AT506">
        <v>4.7047619047619046E-2</v>
      </c>
      <c r="AV506">
        <v>4.1200000000000001E-2</v>
      </c>
      <c r="AY506">
        <v>4.1000000000000002E-2</v>
      </c>
      <c r="AZ506">
        <v>4.1000000000000002E-2</v>
      </c>
      <c r="BA506">
        <v>4.0800000000000003E-2</v>
      </c>
      <c r="BB506">
        <v>4.0769230769230766E-2</v>
      </c>
      <c r="BC506">
        <v>4.0769230769230766E-2</v>
      </c>
      <c r="BD506">
        <v>4.0769230769230766E-2</v>
      </c>
      <c r="FA506">
        <v>4.2000000000000003E-2</v>
      </c>
      <c r="FB506">
        <v>2.061904761904762E-2</v>
      </c>
      <c r="FC506">
        <v>4.1200000000000001E-2</v>
      </c>
      <c r="FD506">
        <v>4.1142857142857141E-2</v>
      </c>
      <c r="FE506">
        <v>4.0800000000000003E-2</v>
      </c>
      <c r="FF506">
        <v>4.1000000000000002E-2</v>
      </c>
      <c r="FG506">
        <v>4.1000000000000002E-2</v>
      </c>
      <c r="FI506">
        <v>4.1851851851851848E-2</v>
      </c>
      <c r="FJ506">
        <v>4.1190476190476187E-2</v>
      </c>
      <c r="FK506">
        <v>4.0666666666666663E-2</v>
      </c>
      <c r="FL506">
        <v>4.1142857142857141E-2</v>
      </c>
      <c r="FN506">
        <v>4.0800000000000003E-2</v>
      </c>
      <c r="FV506">
        <v>0.04</v>
      </c>
      <c r="FW506">
        <v>1.3333333333333334E-2</v>
      </c>
      <c r="FY506">
        <v>4.0800000000000003E-2</v>
      </c>
      <c r="FZ506">
        <v>4.0804080408040802E-2</v>
      </c>
      <c r="GH506">
        <v>4.0800000000000003E-2</v>
      </c>
      <c r="GI506">
        <v>4.07979601019949E-2</v>
      </c>
      <c r="GJ506">
        <v>4.2076502732240437E-2</v>
      </c>
      <c r="GL506">
        <v>2.057142857142857E-2</v>
      </c>
      <c r="GM506">
        <v>2.061904761904762E-2</v>
      </c>
      <c r="GN506">
        <v>4.2999999999999997E-2</v>
      </c>
      <c r="GO506">
        <v>4.1200000000000001E-2</v>
      </c>
      <c r="GP506">
        <v>0.04</v>
      </c>
      <c r="GQ506">
        <v>4.2121212121212122E-2</v>
      </c>
      <c r="GR506" s="17" t="s">
        <v>26</v>
      </c>
      <c r="GS506" s="17">
        <v>3</v>
      </c>
      <c r="GT506" s="17" t="s">
        <v>1820</v>
      </c>
      <c r="GU506" s="17" t="s">
        <v>1800</v>
      </c>
      <c r="GV506" s="17">
        <f>SUMIF(FACT_A1[cve_prod],DIM_BILL[[#This Row],[CODIGO]],FACT_A1[Existencia])</f>
        <v>0</v>
      </c>
      <c r="GW506" s="18">
        <f>SUMIF(FACT_A2[cve_prod],DIM_BILL[[#This Row],[CODIGO]],FACT_A2[Existencia])</f>
        <v>7295</v>
      </c>
      <c r="GX506" s="17"/>
      <c r="GY506" s="16" t="s">
        <v>2220</v>
      </c>
      <c r="GZ506" s="15">
        <f>SUMIFS(POs[saldo],POs[cve_prod],DIM_BILL[[#This Row],[CODIGO]],POs[status],$GY506,POs[f_ent],GZ$1)</f>
        <v>0</v>
      </c>
      <c r="HA506" s="15">
        <f>SUMIFS(POs[saldo],POs[cve_prod],DIM_BILL[[#This Row],[CODIGO]],POs[status],$GY506,POs[f_ent],HA$1)</f>
        <v>0</v>
      </c>
      <c r="HB506" s="15">
        <f>SUMIFS(POs[saldo],POs[cve_prod],DIM_BILL[[#This Row],[CODIGO]],POs[status],$GY506,POs[f_ent],HB$1)</f>
        <v>0</v>
      </c>
      <c r="HC506" s="15">
        <f>SUMIFS(POs[saldo],POs[cve_prod],DIM_BILL[[#This Row],[CODIGO]],POs[status],$GY506,POs[f_ent],HC$1)</f>
        <v>0</v>
      </c>
      <c r="HD506" s="15">
        <f>SUMIFS(POs[saldo],POs[cve_prod],DIM_BILL[[#This Row],[CODIGO]],POs[status],$GY506,POs[f_ent],HD$1)</f>
        <v>0</v>
      </c>
      <c r="HE506" s="15">
        <f>SUMIFS(POs[saldo],POs[cve_prod],DIM_BILL[[#This Row],[CODIGO]],POs[status],$GY506,POs[f_ent],HE$1)</f>
        <v>0</v>
      </c>
      <c r="HF506" s="15">
        <f>SUMIFS(POs[saldo],POs[cve_prod],DIM_BILL[[#This Row],[CODIGO]],POs[status],$GY506,POs[Semana],WEEKNUM(HF$1))</f>
        <v>0</v>
      </c>
      <c r="HG506" s="15">
        <f>SUMIFS(POs[saldo],POs[cve_prod],DIM_BILL[[#This Row],[CODIGO]],POs[status],$GY506,POs[Semana],WEEKNUM(HG$1))</f>
        <v>0</v>
      </c>
      <c r="HH506" s="15">
        <f>SUMIFS(POs[saldo],POs[cve_prod],DIM_BILL[[#This Row],[CODIGO]],POs[status],$GY506,POs[Semana],WEEKNUM(HH$1))</f>
        <v>0</v>
      </c>
      <c r="HI506" s="15">
        <f>SUMIFS(POs[saldo],POs[cve_prod],DIM_BILL[[#This Row],[CODIGO]],POs[status],$GY506,POs[Semana],WEEKNUM(HI$1))</f>
        <v>0</v>
      </c>
      <c r="HJ506" s="15">
        <f>SUMIFS(POs[saldo],POs[cve_prod],DIM_BILL[[#This Row],[CODIGO]],POs[status],$GY506,POs[Semana],WEEKNUM(HJ$1))</f>
        <v>0</v>
      </c>
      <c r="HK506" s="15">
        <f>SUMIFS(POs[saldo],POs[cve_prod],DIM_BILL[[#This Row],[CODIGO]],POs[status],$GY506,POs[Semana],WEEKNUM(HK$1))</f>
        <v>0</v>
      </c>
      <c r="HL506" s="15">
        <f>SUMIFS(POs[saldo],POs[cve_prod],DIM_BILL[[#This Row],[CODIGO]],POs[status],$GY506,POs[Semana],WEEKNUM(HL$1))</f>
        <v>0</v>
      </c>
      <c r="HM506" s="15">
        <f>SUMIFS(POs[saldo],POs[cve_prod],DIM_BILL[[#This Row],[CODIGO]],POs[status],$GY506,POs[Semana],WEEKNUM(HM$1))</f>
        <v>0</v>
      </c>
      <c r="HN506" s="15">
        <f>SUMIFS(POs[saldo],POs[cve_prod],DIM_BILL[[#This Row],[CODIGO]],POs[status],$GY506,POs[Semana],WEEKNUM(HN$1))</f>
        <v>0</v>
      </c>
      <c r="HO506" s="15">
        <f>SUMIFS(POs[saldo],POs[cve_prod],DIM_BILL[[#This Row],[CODIGO]],POs[status],$GY506,POs[Semana],WEEKNUM(HO$1))</f>
        <v>0</v>
      </c>
      <c r="HP506" s="15">
        <f>SUMIFS(POs[saldo],POs[cve_prod],DIM_BILL[[#This Row],[CODIGO]],POs[status],$GY506,POs[Semana],WEEKNUM(HP$1))</f>
        <v>0</v>
      </c>
      <c r="HQ506" s="15">
        <f>SUMIFS(POs[saldo],POs[cve_prod],DIM_BILL[[#This Row],[CODIGO]],POs[status],$GY506,POs[Semana],WEEKNUM(HQ$1))</f>
        <v>0</v>
      </c>
      <c r="HR506" s="15">
        <f>SUMIFS(POs[saldo],POs[cve_prod],DIM_BILL[[#This Row],[CODIGO]],POs[status],$GY506,POs[Semana],WEEKNUM(HR$1))</f>
        <v>0</v>
      </c>
      <c r="HS506" s="15">
        <f>SUMIFS(POs[saldo],POs[cve_prod],DIM_BILL[[#This Row],[CODIGO]],POs[status],$GY506,POs[Semana],WEEKNUM(HS$1))</f>
        <v>0</v>
      </c>
      <c r="HT506" s="15">
        <f>SUMIFS(POs[saldo],POs[cve_prod],DIM_BILL[[#This Row],[CODIGO]],POs[status],$GY506,POs[Semana],WEEKNUM(HT$1))</f>
        <v>0</v>
      </c>
      <c r="HU506" s="22"/>
      <c r="HV506" s="25"/>
      <c r="HW506" t="str">
        <f>DIM_BILL[[#This Row],[Tipo]]</f>
        <v>MATERIAL DE EMPAQUE</v>
      </c>
    </row>
    <row r="507" spans="1:231" x14ac:dyDescent="0.3">
      <c r="A507" s="17" t="s">
        <v>25</v>
      </c>
      <c r="B507">
        <v>4.3333333333333335E-2</v>
      </c>
      <c r="C507">
        <v>4.1000000000000002E-2</v>
      </c>
      <c r="D507">
        <v>4.1200000000000001E-2</v>
      </c>
      <c r="I507">
        <v>4.1200000000000001E-2</v>
      </c>
      <c r="J507">
        <v>4.1200000000000001E-2</v>
      </c>
      <c r="M507">
        <v>4.1000000000000002E-2</v>
      </c>
      <c r="N507">
        <v>0.04</v>
      </c>
      <c r="O507">
        <v>0.04</v>
      </c>
      <c r="R507">
        <v>4.2000000000000003E-2</v>
      </c>
      <c r="S507">
        <v>4.2000000000000003E-2</v>
      </c>
      <c r="T507">
        <v>4.1200000000000001E-2</v>
      </c>
      <c r="V507">
        <v>4.1000000000000002E-2</v>
      </c>
      <c r="W507">
        <v>4.1000000000000002E-2</v>
      </c>
      <c r="X507">
        <v>4.1000000000000002E-2</v>
      </c>
      <c r="Y507">
        <v>2.1047619047619048E-2</v>
      </c>
      <c r="Z507">
        <v>4.4200000000000003E-2</v>
      </c>
      <c r="AA507">
        <v>4.3999999999999997E-2</v>
      </c>
      <c r="AD507">
        <v>4.123809523809524E-2</v>
      </c>
      <c r="AG507">
        <v>0.04</v>
      </c>
      <c r="AJ507">
        <v>0.04</v>
      </c>
      <c r="AK507">
        <v>1.3333333333333334E-2</v>
      </c>
      <c r="AL507">
        <v>1.3333333333333334E-2</v>
      </c>
      <c r="AM507">
        <v>4.1904761904761903E-2</v>
      </c>
      <c r="AO507">
        <v>4.074626865671642E-2</v>
      </c>
      <c r="AP507">
        <v>4.1200000000000001E-2</v>
      </c>
      <c r="AQ507">
        <v>4.2367066895368781E-2</v>
      </c>
      <c r="AR507">
        <v>4.2367066895368781E-2</v>
      </c>
      <c r="AS507">
        <v>4.1200000000000001E-2</v>
      </c>
      <c r="AT507">
        <v>4.7047619047619046E-2</v>
      </c>
      <c r="AV507">
        <v>4.1200000000000001E-2</v>
      </c>
      <c r="AY507">
        <v>4.1000000000000002E-2</v>
      </c>
      <c r="AZ507">
        <v>4.1000000000000002E-2</v>
      </c>
      <c r="BA507">
        <v>4.0800000000000003E-2</v>
      </c>
      <c r="BB507">
        <v>4.0769230769230766E-2</v>
      </c>
      <c r="BC507">
        <v>4.0769230769230766E-2</v>
      </c>
      <c r="BD507">
        <v>4.0769230769230766E-2</v>
      </c>
      <c r="FA507">
        <v>4.2000000000000003E-2</v>
      </c>
      <c r="FB507">
        <v>2.061904761904762E-2</v>
      </c>
      <c r="FC507">
        <v>4.1200000000000001E-2</v>
      </c>
      <c r="FD507">
        <v>4.1142857142857141E-2</v>
      </c>
      <c r="FE507">
        <v>4.0800000000000003E-2</v>
      </c>
      <c r="FF507">
        <v>4.1000000000000002E-2</v>
      </c>
      <c r="FG507">
        <v>4.1000000000000002E-2</v>
      </c>
      <c r="FI507">
        <v>4.1851851851851848E-2</v>
      </c>
      <c r="FJ507">
        <v>4.1190476190476187E-2</v>
      </c>
      <c r="FK507">
        <v>4.0666666666666663E-2</v>
      </c>
      <c r="FL507">
        <v>4.1142857142857141E-2</v>
      </c>
      <c r="FN507">
        <v>4.0800000000000003E-2</v>
      </c>
      <c r="FV507">
        <v>0.04</v>
      </c>
      <c r="FW507">
        <v>1.3333333333333334E-2</v>
      </c>
      <c r="FY507">
        <v>4.0800000000000003E-2</v>
      </c>
      <c r="FZ507">
        <v>4.0804080408040802E-2</v>
      </c>
      <c r="GH507">
        <v>4.0800000000000003E-2</v>
      </c>
      <c r="GI507">
        <v>4.07979601019949E-2</v>
      </c>
      <c r="GJ507">
        <v>4.2076502732240437E-2</v>
      </c>
      <c r="GL507">
        <v>2.057142857142857E-2</v>
      </c>
      <c r="GM507">
        <v>2.061904761904762E-2</v>
      </c>
      <c r="GN507">
        <v>4.2999999999999997E-2</v>
      </c>
      <c r="GO507">
        <v>4.1200000000000001E-2</v>
      </c>
      <c r="GP507">
        <v>0.04</v>
      </c>
      <c r="GQ507">
        <v>4.2121212121212122E-2</v>
      </c>
      <c r="GR507" s="17" t="s">
        <v>26</v>
      </c>
      <c r="GS507" s="17">
        <v>3</v>
      </c>
      <c r="GT507" s="17" t="s">
        <v>1820</v>
      </c>
      <c r="GU507" s="17" t="s">
        <v>1800</v>
      </c>
      <c r="GV507" s="17">
        <f>SUMIF(FACT_A1[cve_prod],DIM_BILL[[#This Row],[CODIGO]],FACT_A1[Existencia])</f>
        <v>0</v>
      </c>
      <c r="GW507" s="18">
        <f>SUMIF(FACT_A2[cve_prod],DIM_BILL[[#This Row],[CODIGO]],FACT_A2[Existencia])</f>
        <v>7295</v>
      </c>
      <c r="GX507" s="17"/>
      <c r="GY507" s="16" t="s">
        <v>2221</v>
      </c>
      <c r="GZ507" s="24">
        <f>SUMPRODUCT($B507:$GQ507,INDEX(PLAN_PRODUCCION!$B$4:$GQ$24,COLUMN()-COLUMN($GZ$1)+1,0))</f>
        <v>12070.695948459086</v>
      </c>
      <c r="HA507" s="24">
        <f>SUMPRODUCT($B507:$GQ507,INDEX(PLAN_PRODUCCION!$B$4:$GQ$24,COLUMN()-COLUMN($GZ$1)+1,0))</f>
        <v>0</v>
      </c>
      <c r="HB507" s="24">
        <f>SUMPRODUCT($B507:$GQ507,INDEX(PLAN_PRODUCCION!$B$4:$GQ$24,COLUMN()-COLUMN($GZ$1)+1,0))</f>
        <v>0</v>
      </c>
      <c r="HC507" s="24">
        <f>SUMPRODUCT($B507:$GQ507,INDEX(PLAN_PRODUCCION!$B$4:$GQ$24,COLUMN()-COLUMN($GZ$1)+1,0))</f>
        <v>0</v>
      </c>
      <c r="HD507" s="24">
        <f>SUMPRODUCT($B507:$GQ507,INDEX(PLAN_PRODUCCION!$B$4:$GQ$24,COLUMN()-COLUMN($GZ$1)+1,0))</f>
        <v>0</v>
      </c>
      <c r="HE507" s="24">
        <f>SUMPRODUCT($B507:$GQ507,INDEX(PLAN_PRODUCCION!$B$4:$GQ$24,COLUMN()-COLUMN($GZ$1)+1,0))</f>
        <v>0</v>
      </c>
      <c r="HF507" s="24">
        <f>SUMPRODUCT($B507:$GQ507,INDEX(PLAN_PRODUCCION!$B$4:$GQ$24,COLUMN()-COLUMN($GZ$1)+1,0))</f>
        <v>0</v>
      </c>
      <c r="HG507" s="24">
        <f>SUMPRODUCT($B507:$GQ507,INDEX(PLAN_PRODUCCION!$B$4:$GQ$24,COLUMN()-COLUMN($GZ$1)+1,0))</f>
        <v>1264.5454545454545</v>
      </c>
      <c r="HH507" s="24">
        <f>SUMPRODUCT($B507:$GQ507,INDEX(PLAN_PRODUCCION!$B$4:$GQ$24,COLUMN()-COLUMN($GZ$1)+1,0))</f>
        <v>0</v>
      </c>
      <c r="HI507" s="24">
        <f>SUMPRODUCT($B507:$GQ507,INDEX(PLAN_PRODUCCION!$B$4:$GQ$24,COLUMN()-COLUMN($GZ$1)+1,0))</f>
        <v>0</v>
      </c>
      <c r="HJ507" s="24">
        <f>SUMPRODUCT($B507:$GQ507,INDEX(PLAN_PRODUCCION!$B$4:$GQ$24,COLUMN()-COLUMN($GZ$1)+1,0))</f>
        <v>0</v>
      </c>
      <c r="HK507" s="24">
        <f>SUMPRODUCT($B507:$GQ507,INDEX(PLAN_PRODUCCION!$B$4:$GQ$24,COLUMN()-COLUMN($GZ$1)+1,0))</f>
        <v>437.83533447684385</v>
      </c>
      <c r="HL507" s="24">
        <f>SUMPRODUCT($B507:$GQ507,INDEX(PLAN_PRODUCCION!$B$4:$GQ$24,COLUMN()-COLUMN($GZ$1)+1,0))</f>
        <v>200</v>
      </c>
      <c r="HM507" s="24">
        <f>SUMPRODUCT($B507:$GQ507,INDEX(PLAN_PRODUCCION!$B$4:$GQ$24,COLUMN()-COLUMN($GZ$1)+1,0))</f>
        <v>0</v>
      </c>
      <c r="HN507" s="24">
        <f>SUMPRODUCT($B507:$GQ507,INDEX(PLAN_PRODUCCION!$B$4:$GQ$24,COLUMN()-COLUMN($GZ$1)+1,0))</f>
        <v>0</v>
      </c>
      <c r="HO507" s="24">
        <f>SUMPRODUCT($B507:$GQ507,INDEX(PLAN_PRODUCCION!$B$4:$GQ$24,COLUMN()-COLUMN($GZ$1)+1,0))</f>
        <v>169.46826758147512</v>
      </c>
      <c r="HP507" s="24">
        <f>SUMPRODUCT($B507:$GQ507,INDEX(PLAN_PRODUCCION!$B$4:$GQ$24,COLUMN()-COLUMN($GZ$1)+1,0))</f>
        <v>0</v>
      </c>
      <c r="HQ507" s="24">
        <f>SUMPRODUCT($B507:$GQ507,INDEX(PLAN_PRODUCCION!$B$4:$GQ$24,COLUMN()-COLUMN($GZ$1)+1,0))</f>
        <v>0</v>
      </c>
      <c r="HR507" s="24">
        <f>SUMPRODUCT($B507:$GQ507,INDEX(PLAN_PRODUCCION!$B$4:$GQ$24,COLUMN()-COLUMN($GZ$1)+1,0))</f>
        <v>0</v>
      </c>
      <c r="HS507" s="24">
        <f>SUMPRODUCT($B507:$GQ507,INDEX(PLAN_PRODUCCION!$B$4:$GQ$24,COLUMN()-COLUMN($GZ$1)+1,0))</f>
        <v>169.46826758147512</v>
      </c>
      <c r="HT507" s="24">
        <f>SUMPRODUCT($B507:$GQ507,INDEX(PLAN_PRODUCCION!$B$4:$GQ$24,COLUMN()-COLUMN($GZ$1)+1,0))</f>
        <v>0</v>
      </c>
      <c r="HU507" s="22"/>
      <c r="HV507" s="25"/>
      <c r="HW507" t="str">
        <f>DIM_BILL[[#This Row],[Tipo]]</f>
        <v>MATERIAL DE EMPAQUE</v>
      </c>
    </row>
    <row r="508" spans="1:231" x14ac:dyDescent="0.3">
      <c r="A508" s="18" t="s">
        <v>25</v>
      </c>
      <c r="B508">
        <v>4.3333333333333335E-2</v>
      </c>
      <c r="C508">
        <v>4.1000000000000002E-2</v>
      </c>
      <c r="D508">
        <v>4.1200000000000001E-2</v>
      </c>
      <c r="I508">
        <v>4.1200000000000001E-2</v>
      </c>
      <c r="J508">
        <v>4.1200000000000001E-2</v>
      </c>
      <c r="M508">
        <v>4.1000000000000002E-2</v>
      </c>
      <c r="N508">
        <v>0.04</v>
      </c>
      <c r="O508">
        <v>0.04</v>
      </c>
      <c r="R508">
        <v>4.2000000000000003E-2</v>
      </c>
      <c r="S508">
        <v>4.2000000000000003E-2</v>
      </c>
      <c r="T508">
        <v>4.1200000000000001E-2</v>
      </c>
      <c r="V508">
        <v>4.1000000000000002E-2</v>
      </c>
      <c r="W508">
        <v>4.1000000000000002E-2</v>
      </c>
      <c r="X508">
        <v>4.1000000000000002E-2</v>
      </c>
      <c r="Y508">
        <v>2.1047619047619048E-2</v>
      </c>
      <c r="Z508">
        <v>4.4200000000000003E-2</v>
      </c>
      <c r="AA508">
        <v>4.3999999999999997E-2</v>
      </c>
      <c r="AD508">
        <v>4.123809523809524E-2</v>
      </c>
      <c r="AG508">
        <v>0.04</v>
      </c>
      <c r="AJ508">
        <v>0.04</v>
      </c>
      <c r="AK508">
        <v>1.3333333333333334E-2</v>
      </c>
      <c r="AL508">
        <v>1.3333333333333334E-2</v>
      </c>
      <c r="AM508">
        <v>4.1904761904761903E-2</v>
      </c>
      <c r="AO508">
        <v>4.074626865671642E-2</v>
      </c>
      <c r="AP508">
        <v>4.1200000000000001E-2</v>
      </c>
      <c r="AQ508">
        <v>4.2367066895368781E-2</v>
      </c>
      <c r="AR508">
        <v>4.2367066895368781E-2</v>
      </c>
      <c r="AS508">
        <v>4.1200000000000001E-2</v>
      </c>
      <c r="AT508">
        <v>4.7047619047619046E-2</v>
      </c>
      <c r="AV508">
        <v>4.1200000000000001E-2</v>
      </c>
      <c r="AY508">
        <v>4.1000000000000002E-2</v>
      </c>
      <c r="AZ508">
        <v>4.1000000000000002E-2</v>
      </c>
      <c r="BA508">
        <v>4.0800000000000003E-2</v>
      </c>
      <c r="BB508">
        <v>4.0769230769230766E-2</v>
      </c>
      <c r="BC508">
        <v>4.0769230769230766E-2</v>
      </c>
      <c r="BD508">
        <v>4.0769230769230766E-2</v>
      </c>
      <c r="FA508">
        <v>4.2000000000000003E-2</v>
      </c>
      <c r="FB508">
        <v>2.061904761904762E-2</v>
      </c>
      <c r="FC508">
        <v>4.1200000000000001E-2</v>
      </c>
      <c r="FD508">
        <v>4.1142857142857141E-2</v>
      </c>
      <c r="FE508">
        <v>4.0800000000000003E-2</v>
      </c>
      <c r="FF508">
        <v>4.1000000000000002E-2</v>
      </c>
      <c r="FG508">
        <v>4.1000000000000002E-2</v>
      </c>
      <c r="FI508">
        <v>4.1851851851851848E-2</v>
      </c>
      <c r="FJ508">
        <v>4.1190476190476187E-2</v>
      </c>
      <c r="FK508">
        <v>4.0666666666666663E-2</v>
      </c>
      <c r="FL508">
        <v>4.1142857142857141E-2</v>
      </c>
      <c r="FN508">
        <v>4.0800000000000003E-2</v>
      </c>
      <c r="FV508">
        <v>0.04</v>
      </c>
      <c r="FW508">
        <v>1.3333333333333334E-2</v>
      </c>
      <c r="FY508">
        <v>4.0800000000000003E-2</v>
      </c>
      <c r="FZ508">
        <v>4.0804080408040802E-2</v>
      </c>
      <c r="GH508">
        <v>4.0800000000000003E-2</v>
      </c>
      <c r="GI508">
        <v>4.07979601019949E-2</v>
      </c>
      <c r="GJ508">
        <v>4.2076502732240437E-2</v>
      </c>
      <c r="GL508">
        <v>2.057142857142857E-2</v>
      </c>
      <c r="GM508">
        <v>2.061904761904762E-2</v>
      </c>
      <c r="GN508">
        <v>4.2999999999999997E-2</v>
      </c>
      <c r="GO508">
        <v>4.1200000000000001E-2</v>
      </c>
      <c r="GP508">
        <v>0.04</v>
      </c>
      <c r="GQ508">
        <v>4.2121212121212122E-2</v>
      </c>
      <c r="GR508" s="18" t="s">
        <v>26</v>
      </c>
      <c r="GS508" s="18">
        <v>3</v>
      </c>
      <c r="GT508" s="18" t="s">
        <v>1820</v>
      </c>
      <c r="GU508" s="18" t="s">
        <v>1800</v>
      </c>
      <c r="GV508" s="18">
        <f>SUMIF(FACT_A1[cve_prod],DIM_BILL[[#This Row],[CODIGO]],FACT_A1[Existencia])</f>
        <v>0</v>
      </c>
      <c r="GW508" s="18">
        <f>SUMIF(FACT_A2[cve_prod],DIM_BILL[[#This Row],[CODIGO]],FACT_A2[Existencia])</f>
        <v>7295</v>
      </c>
      <c r="GX508" s="18"/>
      <c r="GY508" s="16" t="s">
        <v>2222</v>
      </c>
      <c r="GZ508" s="26">
        <f t="shared" ref="GZ508" si="3677">GV508+GW508+GX508+GZ506-GZ507</f>
        <v>-4775.6959484590861</v>
      </c>
      <c r="HA508" s="26">
        <f t="shared" ref="HA508" si="3678">GZ508+HA506-HA507</f>
        <v>-4775.6959484590861</v>
      </c>
      <c r="HB508" s="26">
        <f t="shared" ref="HB508" si="3679">HA508+HB506-HB507</f>
        <v>-4775.6959484590861</v>
      </c>
      <c r="HC508" s="26">
        <f t="shared" ref="HC508" si="3680">HB508+HC506-HC507</f>
        <v>-4775.6959484590861</v>
      </c>
      <c r="HD508" s="26">
        <f t="shared" ref="HD508" si="3681">HC508+HD506-HD507</f>
        <v>-4775.6959484590861</v>
      </c>
      <c r="HE508" s="26">
        <f t="shared" ref="HE508" si="3682">HD508+HE506-HE507</f>
        <v>-4775.6959484590861</v>
      </c>
      <c r="HF508" s="26">
        <f t="shared" ref="HF508" si="3683">HE508+HF506-HF507</f>
        <v>-4775.6959484590861</v>
      </c>
      <c r="HG508" s="26">
        <f t="shared" ref="HG508" si="3684">HF508+HG506-HG507</f>
        <v>-6040.2414030045402</v>
      </c>
      <c r="HH508" s="26">
        <f t="shared" ref="HH508" si="3685">HG508+HH506-HH507</f>
        <v>-6040.2414030045402</v>
      </c>
      <c r="HI508" s="26">
        <f t="shared" ref="HI508" si="3686">HH508+HI506-HI507</f>
        <v>-6040.2414030045402</v>
      </c>
      <c r="HJ508" s="26">
        <f t="shared" ref="HJ508" si="3687">HI508+HJ506-HJ507</f>
        <v>-6040.2414030045402</v>
      </c>
      <c r="HK508" s="26">
        <f t="shared" ref="HK508" si="3688">HJ508+HK506-HK507</f>
        <v>-6478.076737481384</v>
      </c>
      <c r="HL508" s="26">
        <f t="shared" ref="HL508" si="3689">HK508+HL506-HL507</f>
        <v>-6678.076737481384</v>
      </c>
      <c r="HM508" s="26">
        <f t="shared" ref="HM508" si="3690">HL508+HM506-HM507</f>
        <v>-6678.076737481384</v>
      </c>
      <c r="HN508" s="26">
        <f t="shared" ref="HN508" si="3691">HM508+HN506-HN507</f>
        <v>-6678.076737481384</v>
      </c>
      <c r="HO508" s="26">
        <f t="shared" ref="HO508" si="3692">HN508+HO506-HO507</f>
        <v>-6847.5450050628588</v>
      </c>
      <c r="HP508" s="26">
        <f t="shared" ref="HP508" si="3693">HO508+HP506-HP507</f>
        <v>-6847.5450050628588</v>
      </c>
      <c r="HQ508" s="26">
        <f t="shared" ref="HQ508" si="3694">HP508+HQ506-HQ507</f>
        <v>-6847.5450050628588</v>
      </c>
      <c r="HR508" s="26">
        <f t="shared" ref="HR508" si="3695">HQ508+HR506-HR507</f>
        <v>-6847.5450050628588</v>
      </c>
      <c r="HS508" s="26">
        <f t="shared" ref="HS508" si="3696">HR508+HS506-HS507</f>
        <v>-7017.0132726443335</v>
      </c>
      <c r="HT508" s="26">
        <f t="shared" ref="HT508" si="3697">HS508+HT506-HT507</f>
        <v>-7017.0132726443335</v>
      </c>
      <c r="HU508" s="22">
        <f t="shared" ref="HU508" si="3698">COUNTIF(GZ508:HT508,"&lt;0")</f>
        <v>21</v>
      </c>
      <c r="HV508" s="25"/>
      <c r="HW508" t="str">
        <f>DIM_BILL[[#This Row],[Tipo]]</f>
        <v>MATERIAL DE EMPAQUE</v>
      </c>
    </row>
    <row r="509" spans="1:231" x14ac:dyDescent="0.3">
      <c r="A509" s="17" t="s">
        <v>27</v>
      </c>
      <c r="B509">
        <v>0.02</v>
      </c>
      <c r="C509">
        <v>2.1000000000000001E-2</v>
      </c>
      <c r="D509">
        <v>2.06E-2</v>
      </c>
      <c r="I509">
        <v>2.06E-2</v>
      </c>
      <c r="J509">
        <v>2.0799999999999999E-2</v>
      </c>
      <c r="M509">
        <v>2.0500000000000001E-2</v>
      </c>
      <c r="N509">
        <v>0.02</v>
      </c>
      <c r="O509">
        <v>0.02</v>
      </c>
      <c r="R509">
        <v>2.1333333333333333E-2</v>
      </c>
      <c r="S509">
        <v>2.1000000000000001E-2</v>
      </c>
      <c r="T509">
        <v>2.06E-2</v>
      </c>
      <c r="V509">
        <v>2.1000000000000001E-2</v>
      </c>
      <c r="W509">
        <v>2.1000000000000001E-2</v>
      </c>
      <c r="X509">
        <v>2.1000000000000001E-2</v>
      </c>
      <c r="Y509">
        <v>1.0476190476190476E-2</v>
      </c>
      <c r="Z509">
        <v>2.1999999999999999E-2</v>
      </c>
      <c r="AA509">
        <v>4.36E-2</v>
      </c>
      <c r="AD509">
        <v>2.057142857142857E-2</v>
      </c>
      <c r="AG509">
        <v>0.02</v>
      </c>
      <c r="AJ509">
        <v>0.02</v>
      </c>
      <c r="AK509">
        <v>6.6666666666666671E-3</v>
      </c>
      <c r="AL509">
        <v>6.6666666666666671E-3</v>
      </c>
      <c r="AM509">
        <v>2.0952380952380951E-2</v>
      </c>
      <c r="AO509">
        <v>2.044776119402985E-2</v>
      </c>
      <c r="AP509">
        <v>2.06E-2</v>
      </c>
      <c r="AQ509">
        <v>2.1269296740994856E-2</v>
      </c>
      <c r="AR509">
        <v>2.1269296740994856E-2</v>
      </c>
      <c r="AS509">
        <v>2.06E-2</v>
      </c>
      <c r="AT509">
        <v>2.3523809523809523E-2</v>
      </c>
      <c r="AV509">
        <v>2.06E-2</v>
      </c>
      <c r="AY509">
        <v>2.0500000000000001E-2</v>
      </c>
      <c r="AZ509">
        <v>2.0500000000000001E-2</v>
      </c>
      <c r="BA509">
        <v>2.0400000000000001E-2</v>
      </c>
      <c r="BB509">
        <v>2.0384615384615383E-2</v>
      </c>
      <c r="BC509">
        <v>2.0384615384615383E-2</v>
      </c>
      <c r="BD509">
        <v>2.0384615384615383E-2</v>
      </c>
      <c r="FA509">
        <v>2.1000000000000001E-2</v>
      </c>
      <c r="FB509">
        <v>1.0285714285714285E-2</v>
      </c>
      <c r="FC509">
        <v>2.06E-2</v>
      </c>
      <c r="FD509">
        <v>2.057142857142857E-2</v>
      </c>
      <c r="FE509">
        <v>2.0400000000000001E-2</v>
      </c>
      <c r="FF509">
        <v>2.0666666666666667E-2</v>
      </c>
      <c r="FG509">
        <v>2.0666666666666667E-2</v>
      </c>
      <c r="FI509">
        <v>2.1111111111111112E-2</v>
      </c>
      <c r="FJ509">
        <v>2.061904761904762E-2</v>
      </c>
      <c r="FK509">
        <v>2.0333333333333332E-2</v>
      </c>
      <c r="FL509">
        <v>2.057142857142857E-2</v>
      </c>
      <c r="FN509">
        <v>2.0400000000000001E-2</v>
      </c>
      <c r="FV509">
        <v>0.02</v>
      </c>
      <c r="FW509">
        <v>6.6666666666666671E-3</v>
      </c>
      <c r="FY509">
        <v>2.0400000000000001E-2</v>
      </c>
      <c r="FZ509">
        <v>2.0402040204020401E-2</v>
      </c>
      <c r="GH509">
        <v>2.0400000000000001E-2</v>
      </c>
      <c r="GI509">
        <v>2.039898005099745E-2</v>
      </c>
      <c r="GJ509">
        <v>2.0765027322404372E-2</v>
      </c>
      <c r="GL509">
        <v>1.0285714285714285E-2</v>
      </c>
      <c r="GM509">
        <v>1.0285714285714285E-2</v>
      </c>
      <c r="GN509">
        <v>2.1999999999999999E-2</v>
      </c>
      <c r="GO509">
        <v>2.06E-2</v>
      </c>
      <c r="GP509">
        <v>0.02</v>
      </c>
      <c r="GQ509">
        <v>2.0909090909090908E-2</v>
      </c>
      <c r="GR509" s="17" t="s">
        <v>28</v>
      </c>
      <c r="GS509" s="17">
        <v>3</v>
      </c>
      <c r="GT509" s="17" t="s">
        <v>1820</v>
      </c>
      <c r="GU509" s="17" t="s">
        <v>1800</v>
      </c>
      <c r="GV509" s="17">
        <f>SUMIF(FACT_A1[cve_prod],DIM_BILL[[#This Row],[CODIGO]],FACT_A1[Existencia])</f>
        <v>0</v>
      </c>
      <c r="GW509" s="18">
        <f>SUMIF(FACT_A2[cve_prod],DIM_BILL[[#This Row],[CODIGO]],FACT_A2[Existencia])</f>
        <v>1714</v>
      </c>
      <c r="GX509" s="17"/>
      <c r="GY509" s="16" t="s">
        <v>2220</v>
      </c>
      <c r="GZ509" s="15">
        <f>SUMIFS(POs[saldo],POs[cve_prod],DIM_BILL[[#This Row],[CODIGO]],POs[status],$GY509,POs[f_ent],GZ$1)</f>
        <v>0</v>
      </c>
      <c r="HA509" s="15">
        <f>SUMIFS(POs[saldo],POs[cve_prod],DIM_BILL[[#This Row],[CODIGO]],POs[status],$GY509,POs[f_ent],HA$1)</f>
        <v>0</v>
      </c>
      <c r="HB509" s="15">
        <f>SUMIFS(POs[saldo],POs[cve_prod],DIM_BILL[[#This Row],[CODIGO]],POs[status],$GY509,POs[f_ent],HB$1)</f>
        <v>0</v>
      </c>
      <c r="HC509" s="15">
        <f>SUMIFS(POs[saldo],POs[cve_prod],DIM_BILL[[#This Row],[CODIGO]],POs[status],$GY509,POs[f_ent],HC$1)</f>
        <v>0</v>
      </c>
      <c r="HD509" s="15">
        <f>SUMIFS(POs[saldo],POs[cve_prod],DIM_BILL[[#This Row],[CODIGO]],POs[status],$GY509,POs[f_ent],HD$1)</f>
        <v>0</v>
      </c>
      <c r="HE509" s="15">
        <f>SUMIFS(POs[saldo],POs[cve_prod],DIM_BILL[[#This Row],[CODIGO]],POs[status],$GY509,POs[f_ent],HE$1)</f>
        <v>0</v>
      </c>
      <c r="HF509" s="15">
        <f>SUMIFS(POs[saldo],POs[cve_prod],DIM_BILL[[#This Row],[CODIGO]],POs[status],$GY509,POs[Semana],WEEKNUM(HF$1))</f>
        <v>0</v>
      </c>
      <c r="HG509" s="15">
        <f>SUMIFS(POs[saldo],POs[cve_prod],DIM_BILL[[#This Row],[CODIGO]],POs[status],$GY509,POs[Semana],WEEKNUM(HG$1))</f>
        <v>0</v>
      </c>
      <c r="HH509" s="15">
        <f>SUMIFS(POs[saldo],POs[cve_prod],DIM_BILL[[#This Row],[CODIGO]],POs[status],$GY509,POs[Semana],WEEKNUM(HH$1))</f>
        <v>0</v>
      </c>
      <c r="HI509" s="15">
        <f>SUMIFS(POs[saldo],POs[cve_prod],DIM_BILL[[#This Row],[CODIGO]],POs[status],$GY509,POs[Semana],WEEKNUM(HI$1))</f>
        <v>0</v>
      </c>
      <c r="HJ509" s="15">
        <f>SUMIFS(POs[saldo],POs[cve_prod],DIM_BILL[[#This Row],[CODIGO]],POs[status],$GY509,POs[Semana],WEEKNUM(HJ$1))</f>
        <v>0</v>
      </c>
      <c r="HK509" s="15">
        <f>SUMIFS(POs[saldo],POs[cve_prod],DIM_BILL[[#This Row],[CODIGO]],POs[status],$GY509,POs[Semana],WEEKNUM(HK$1))</f>
        <v>0</v>
      </c>
      <c r="HL509" s="15">
        <f>SUMIFS(POs[saldo],POs[cve_prod],DIM_BILL[[#This Row],[CODIGO]],POs[status],$GY509,POs[Semana],WEEKNUM(HL$1))</f>
        <v>0</v>
      </c>
      <c r="HM509" s="15">
        <f>SUMIFS(POs[saldo],POs[cve_prod],DIM_BILL[[#This Row],[CODIGO]],POs[status],$GY509,POs[Semana],WEEKNUM(HM$1))</f>
        <v>0</v>
      </c>
      <c r="HN509" s="15">
        <f>SUMIFS(POs[saldo],POs[cve_prod],DIM_BILL[[#This Row],[CODIGO]],POs[status],$GY509,POs[Semana],WEEKNUM(HN$1))</f>
        <v>0</v>
      </c>
      <c r="HO509" s="15">
        <f>SUMIFS(POs[saldo],POs[cve_prod],DIM_BILL[[#This Row],[CODIGO]],POs[status],$GY509,POs[Semana],WEEKNUM(HO$1))</f>
        <v>0</v>
      </c>
      <c r="HP509" s="15">
        <f>SUMIFS(POs[saldo],POs[cve_prod],DIM_BILL[[#This Row],[CODIGO]],POs[status],$GY509,POs[Semana],WEEKNUM(HP$1))</f>
        <v>0</v>
      </c>
      <c r="HQ509" s="15">
        <f>SUMIFS(POs[saldo],POs[cve_prod],DIM_BILL[[#This Row],[CODIGO]],POs[status],$GY509,POs[Semana],WEEKNUM(HQ$1))</f>
        <v>0</v>
      </c>
      <c r="HR509" s="15">
        <f>SUMIFS(POs[saldo],POs[cve_prod],DIM_BILL[[#This Row],[CODIGO]],POs[status],$GY509,POs[Semana],WEEKNUM(HR$1))</f>
        <v>0</v>
      </c>
      <c r="HS509" s="15">
        <f>SUMIFS(POs[saldo],POs[cve_prod],DIM_BILL[[#This Row],[CODIGO]],POs[status],$GY509,POs[Semana],WEEKNUM(HS$1))</f>
        <v>0</v>
      </c>
      <c r="HT509" s="15">
        <f>SUMIFS(POs[saldo],POs[cve_prod],DIM_BILL[[#This Row],[CODIGO]],POs[status],$GY509,POs[Semana],WEEKNUM(HT$1))</f>
        <v>0</v>
      </c>
      <c r="HU509" s="22"/>
      <c r="HV509" s="25"/>
      <c r="HW509" t="str">
        <f>DIM_BILL[[#This Row],[Tipo]]</f>
        <v>MATERIAL DE EMPAQUE</v>
      </c>
    </row>
    <row r="510" spans="1:231" x14ac:dyDescent="0.3">
      <c r="A510" s="17" t="s">
        <v>27</v>
      </c>
      <c r="B510">
        <v>0.02</v>
      </c>
      <c r="C510">
        <v>2.1000000000000001E-2</v>
      </c>
      <c r="D510">
        <v>2.06E-2</v>
      </c>
      <c r="I510">
        <v>2.06E-2</v>
      </c>
      <c r="J510">
        <v>2.0799999999999999E-2</v>
      </c>
      <c r="M510">
        <v>2.0500000000000001E-2</v>
      </c>
      <c r="N510">
        <v>0.02</v>
      </c>
      <c r="O510">
        <v>0.02</v>
      </c>
      <c r="R510">
        <v>2.1333333333333333E-2</v>
      </c>
      <c r="S510">
        <v>2.1000000000000001E-2</v>
      </c>
      <c r="T510">
        <v>2.06E-2</v>
      </c>
      <c r="V510">
        <v>2.1000000000000001E-2</v>
      </c>
      <c r="W510">
        <v>2.1000000000000001E-2</v>
      </c>
      <c r="X510">
        <v>2.1000000000000001E-2</v>
      </c>
      <c r="Y510">
        <v>1.0476190476190476E-2</v>
      </c>
      <c r="Z510">
        <v>2.1999999999999999E-2</v>
      </c>
      <c r="AA510">
        <v>4.36E-2</v>
      </c>
      <c r="AD510">
        <v>2.057142857142857E-2</v>
      </c>
      <c r="AG510">
        <v>0.02</v>
      </c>
      <c r="AJ510">
        <v>0.02</v>
      </c>
      <c r="AK510">
        <v>6.6666666666666671E-3</v>
      </c>
      <c r="AL510">
        <v>6.6666666666666671E-3</v>
      </c>
      <c r="AM510">
        <v>2.0952380952380951E-2</v>
      </c>
      <c r="AO510">
        <v>2.044776119402985E-2</v>
      </c>
      <c r="AP510">
        <v>2.06E-2</v>
      </c>
      <c r="AQ510">
        <v>2.1269296740994856E-2</v>
      </c>
      <c r="AR510">
        <v>2.1269296740994856E-2</v>
      </c>
      <c r="AS510">
        <v>2.06E-2</v>
      </c>
      <c r="AT510">
        <v>2.3523809523809523E-2</v>
      </c>
      <c r="AV510">
        <v>2.06E-2</v>
      </c>
      <c r="AY510">
        <v>2.0500000000000001E-2</v>
      </c>
      <c r="AZ510">
        <v>2.0500000000000001E-2</v>
      </c>
      <c r="BA510">
        <v>2.0400000000000001E-2</v>
      </c>
      <c r="BB510">
        <v>2.0384615384615383E-2</v>
      </c>
      <c r="BC510">
        <v>2.0384615384615383E-2</v>
      </c>
      <c r="BD510">
        <v>2.0384615384615383E-2</v>
      </c>
      <c r="FA510">
        <v>2.1000000000000001E-2</v>
      </c>
      <c r="FB510">
        <v>1.0285714285714285E-2</v>
      </c>
      <c r="FC510">
        <v>2.06E-2</v>
      </c>
      <c r="FD510">
        <v>2.057142857142857E-2</v>
      </c>
      <c r="FE510">
        <v>2.0400000000000001E-2</v>
      </c>
      <c r="FF510">
        <v>2.0666666666666667E-2</v>
      </c>
      <c r="FG510">
        <v>2.0666666666666667E-2</v>
      </c>
      <c r="FI510">
        <v>2.1111111111111112E-2</v>
      </c>
      <c r="FJ510">
        <v>2.061904761904762E-2</v>
      </c>
      <c r="FK510">
        <v>2.0333333333333332E-2</v>
      </c>
      <c r="FL510">
        <v>2.057142857142857E-2</v>
      </c>
      <c r="FN510">
        <v>2.0400000000000001E-2</v>
      </c>
      <c r="FV510">
        <v>0.02</v>
      </c>
      <c r="FW510">
        <v>6.6666666666666671E-3</v>
      </c>
      <c r="FY510">
        <v>2.0400000000000001E-2</v>
      </c>
      <c r="FZ510">
        <v>2.0402040204020401E-2</v>
      </c>
      <c r="GH510">
        <v>2.0400000000000001E-2</v>
      </c>
      <c r="GI510">
        <v>2.039898005099745E-2</v>
      </c>
      <c r="GJ510">
        <v>2.0765027322404372E-2</v>
      </c>
      <c r="GL510">
        <v>1.0285714285714285E-2</v>
      </c>
      <c r="GM510">
        <v>1.0285714285714285E-2</v>
      </c>
      <c r="GN510">
        <v>2.1999999999999999E-2</v>
      </c>
      <c r="GO510">
        <v>2.06E-2</v>
      </c>
      <c r="GP510">
        <v>0.02</v>
      </c>
      <c r="GQ510">
        <v>2.0909090909090908E-2</v>
      </c>
      <c r="GR510" s="17" t="s">
        <v>28</v>
      </c>
      <c r="GS510" s="17">
        <v>3</v>
      </c>
      <c r="GT510" s="17" t="s">
        <v>1820</v>
      </c>
      <c r="GU510" s="17" t="s">
        <v>1800</v>
      </c>
      <c r="GV510" s="17">
        <f>SUMIF(FACT_A1[cve_prod],DIM_BILL[[#This Row],[CODIGO]],FACT_A1[Existencia])</f>
        <v>0</v>
      </c>
      <c r="GW510" s="18">
        <f>SUMIF(FACT_A2[cve_prod],DIM_BILL[[#This Row],[CODIGO]],FACT_A2[Existencia])</f>
        <v>1714</v>
      </c>
      <c r="GX510" s="17"/>
      <c r="GY510" s="16" t="s">
        <v>2221</v>
      </c>
      <c r="GZ510" s="24">
        <f>SUMPRODUCT($B510:$GQ510,INDEX(PLAN_PRODUCCION!$B$4:$GQ$24,COLUMN()-COLUMN($GZ$1)+1,0))</f>
        <v>6039.6958648609243</v>
      </c>
      <c r="HA510" s="24">
        <f>SUMPRODUCT($B510:$GQ510,INDEX(PLAN_PRODUCCION!$B$4:$GQ$24,COLUMN()-COLUMN($GZ$1)+1,0))</f>
        <v>0</v>
      </c>
      <c r="HB510" s="24">
        <f>SUMPRODUCT($B510:$GQ510,INDEX(PLAN_PRODUCCION!$B$4:$GQ$24,COLUMN()-COLUMN($GZ$1)+1,0))</f>
        <v>0</v>
      </c>
      <c r="HC510" s="24">
        <f>SUMPRODUCT($B510:$GQ510,INDEX(PLAN_PRODUCCION!$B$4:$GQ$24,COLUMN()-COLUMN($GZ$1)+1,0))</f>
        <v>0</v>
      </c>
      <c r="HD510" s="24">
        <f>SUMPRODUCT($B510:$GQ510,INDEX(PLAN_PRODUCCION!$B$4:$GQ$24,COLUMN()-COLUMN($GZ$1)+1,0))</f>
        <v>0</v>
      </c>
      <c r="HE510" s="24">
        <f>SUMPRODUCT($B510:$GQ510,INDEX(PLAN_PRODUCCION!$B$4:$GQ$24,COLUMN()-COLUMN($GZ$1)+1,0))</f>
        <v>0</v>
      </c>
      <c r="HF510" s="24">
        <f>SUMPRODUCT($B510:$GQ510,INDEX(PLAN_PRODUCCION!$B$4:$GQ$24,COLUMN()-COLUMN($GZ$1)+1,0))</f>
        <v>0</v>
      </c>
      <c r="HG510" s="24">
        <f>SUMPRODUCT($B510:$GQ510,INDEX(PLAN_PRODUCCION!$B$4:$GQ$24,COLUMN()-COLUMN($GZ$1)+1,0))</f>
        <v>632.72727272727275</v>
      </c>
      <c r="HH510" s="24">
        <f>SUMPRODUCT($B510:$GQ510,INDEX(PLAN_PRODUCCION!$B$4:$GQ$24,COLUMN()-COLUMN($GZ$1)+1,0))</f>
        <v>0</v>
      </c>
      <c r="HI510" s="24">
        <f>SUMPRODUCT($B510:$GQ510,INDEX(PLAN_PRODUCCION!$B$4:$GQ$24,COLUMN()-COLUMN($GZ$1)+1,0))</f>
        <v>0</v>
      </c>
      <c r="HJ510" s="24">
        <f>SUMPRODUCT($B510:$GQ510,INDEX(PLAN_PRODUCCION!$B$4:$GQ$24,COLUMN()-COLUMN($GZ$1)+1,0))</f>
        <v>0</v>
      </c>
      <c r="HK510" s="24">
        <f>SUMPRODUCT($B510:$GQ510,INDEX(PLAN_PRODUCCION!$B$4:$GQ$24,COLUMN()-COLUMN($GZ$1)+1,0))</f>
        <v>220.34648370497428</v>
      </c>
      <c r="HL510" s="24">
        <f>SUMPRODUCT($B510:$GQ510,INDEX(PLAN_PRODUCCION!$B$4:$GQ$24,COLUMN()-COLUMN($GZ$1)+1,0))</f>
        <v>100</v>
      </c>
      <c r="HM510" s="24">
        <f>SUMPRODUCT($B510:$GQ510,INDEX(PLAN_PRODUCCION!$B$4:$GQ$24,COLUMN()-COLUMN($GZ$1)+1,0))</f>
        <v>0</v>
      </c>
      <c r="HN510" s="24">
        <f>SUMPRODUCT($B510:$GQ510,INDEX(PLAN_PRODUCCION!$B$4:$GQ$24,COLUMN()-COLUMN($GZ$1)+1,0))</f>
        <v>0</v>
      </c>
      <c r="HO510" s="24">
        <f>SUMPRODUCT($B510:$GQ510,INDEX(PLAN_PRODUCCION!$B$4:$GQ$24,COLUMN()-COLUMN($GZ$1)+1,0))</f>
        <v>85.077186963979429</v>
      </c>
      <c r="HP510" s="24">
        <f>SUMPRODUCT($B510:$GQ510,INDEX(PLAN_PRODUCCION!$B$4:$GQ$24,COLUMN()-COLUMN($GZ$1)+1,0))</f>
        <v>0</v>
      </c>
      <c r="HQ510" s="24">
        <f>SUMPRODUCT($B510:$GQ510,INDEX(PLAN_PRODUCCION!$B$4:$GQ$24,COLUMN()-COLUMN($GZ$1)+1,0))</f>
        <v>0</v>
      </c>
      <c r="HR510" s="24">
        <f>SUMPRODUCT($B510:$GQ510,INDEX(PLAN_PRODUCCION!$B$4:$GQ$24,COLUMN()-COLUMN($GZ$1)+1,0))</f>
        <v>0</v>
      </c>
      <c r="HS510" s="24">
        <f>SUMPRODUCT($B510:$GQ510,INDEX(PLAN_PRODUCCION!$B$4:$GQ$24,COLUMN()-COLUMN($GZ$1)+1,0))</f>
        <v>85.077186963979429</v>
      </c>
      <c r="HT510" s="24">
        <f>SUMPRODUCT($B510:$GQ510,INDEX(PLAN_PRODUCCION!$B$4:$GQ$24,COLUMN()-COLUMN($GZ$1)+1,0))</f>
        <v>0</v>
      </c>
      <c r="HU510" s="22"/>
      <c r="HV510" s="25"/>
      <c r="HW510" t="str">
        <f>DIM_BILL[[#This Row],[Tipo]]</f>
        <v>MATERIAL DE EMPAQUE</v>
      </c>
    </row>
    <row r="511" spans="1:231" x14ac:dyDescent="0.3">
      <c r="A511" s="18" t="s">
        <v>27</v>
      </c>
      <c r="B511">
        <v>0.02</v>
      </c>
      <c r="C511">
        <v>2.1000000000000001E-2</v>
      </c>
      <c r="D511">
        <v>2.06E-2</v>
      </c>
      <c r="I511">
        <v>2.06E-2</v>
      </c>
      <c r="J511">
        <v>2.0799999999999999E-2</v>
      </c>
      <c r="M511">
        <v>2.0500000000000001E-2</v>
      </c>
      <c r="N511">
        <v>0.02</v>
      </c>
      <c r="O511">
        <v>0.02</v>
      </c>
      <c r="R511">
        <v>2.1333333333333333E-2</v>
      </c>
      <c r="S511">
        <v>2.1000000000000001E-2</v>
      </c>
      <c r="T511">
        <v>2.06E-2</v>
      </c>
      <c r="V511">
        <v>2.1000000000000001E-2</v>
      </c>
      <c r="W511">
        <v>2.1000000000000001E-2</v>
      </c>
      <c r="X511">
        <v>2.1000000000000001E-2</v>
      </c>
      <c r="Y511">
        <v>1.0476190476190476E-2</v>
      </c>
      <c r="Z511">
        <v>2.1999999999999999E-2</v>
      </c>
      <c r="AA511">
        <v>4.36E-2</v>
      </c>
      <c r="AD511">
        <v>2.057142857142857E-2</v>
      </c>
      <c r="AG511">
        <v>0.02</v>
      </c>
      <c r="AJ511">
        <v>0.02</v>
      </c>
      <c r="AK511">
        <v>6.6666666666666671E-3</v>
      </c>
      <c r="AL511">
        <v>6.6666666666666671E-3</v>
      </c>
      <c r="AM511">
        <v>2.0952380952380951E-2</v>
      </c>
      <c r="AO511">
        <v>2.044776119402985E-2</v>
      </c>
      <c r="AP511">
        <v>2.06E-2</v>
      </c>
      <c r="AQ511">
        <v>2.1269296740994856E-2</v>
      </c>
      <c r="AR511">
        <v>2.1269296740994856E-2</v>
      </c>
      <c r="AS511">
        <v>2.06E-2</v>
      </c>
      <c r="AT511">
        <v>2.3523809523809523E-2</v>
      </c>
      <c r="AV511">
        <v>2.06E-2</v>
      </c>
      <c r="AY511">
        <v>2.0500000000000001E-2</v>
      </c>
      <c r="AZ511">
        <v>2.0500000000000001E-2</v>
      </c>
      <c r="BA511">
        <v>2.0400000000000001E-2</v>
      </c>
      <c r="BB511">
        <v>2.0384615384615383E-2</v>
      </c>
      <c r="BC511">
        <v>2.0384615384615383E-2</v>
      </c>
      <c r="BD511">
        <v>2.0384615384615383E-2</v>
      </c>
      <c r="FA511">
        <v>2.1000000000000001E-2</v>
      </c>
      <c r="FB511">
        <v>1.0285714285714285E-2</v>
      </c>
      <c r="FC511">
        <v>2.06E-2</v>
      </c>
      <c r="FD511">
        <v>2.057142857142857E-2</v>
      </c>
      <c r="FE511">
        <v>2.0400000000000001E-2</v>
      </c>
      <c r="FF511">
        <v>2.0666666666666667E-2</v>
      </c>
      <c r="FG511">
        <v>2.0666666666666667E-2</v>
      </c>
      <c r="FI511">
        <v>2.1111111111111112E-2</v>
      </c>
      <c r="FJ511">
        <v>2.061904761904762E-2</v>
      </c>
      <c r="FK511">
        <v>2.0333333333333332E-2</v>
      </c>
      <c r="FL511">
        <v>2.057142857142857E-2</v>
      </c>
      <c r="FN511">
        <v>2.0400000000000001E-2</v>
      </c>
      <c r="FV511">
        <v>0.02</v>
      </c>
      <c r="FW511">
        <v>6.6666666666666671E-3</v>
      </c>
      <c r="FY511">
        <v>2.0400000000000001E-2</v>
      </c>
      <c r="FZ511">
        <v>2.0402040204020401E-2</v>
      </c>
      <c r="GH511">
        <v>2.0400000000000001E-2</v>
      </c>
      <c r="GI511">
        <v>2.039898005099745E-2</v>
      </c>
      <c r="GJ511">
        <v>2.0765027322404372E-2</v>
      </c>
      <c r="GL511">
        <v>1.0285714285714285E-2</v>
      </c>
      <c r="GM511">
        <v>1.0285714285714285E-2</v>
      </c>
      <c r="GN511">
        <v>2.1999999999999999E-2</v>
      </c>
      <c r="GO511">
        <v>2.06E-2</v>
      </c>
      <c r="GP511">
        <v>0.02</v>
      </c>
      <c r="GQ511">
        <v>2.0909090909090908E-2</v>
      </c>
      <c r="GR511" s="18" t="s">
        <v>28</v>
      </c>
      <c r="GS511" s="18">
        <v>3</v>
      </c>
      <c r="GT511" s="18" t="s">
        <v>1820</v>
      </c>
      <c r="GU511" s="18" t="s">
        <v>1800</v>
      </c>
      <c r="GV511" s="18">
        <f>SUMIF(FACT_A1[cve_prod],DIM_BILL[[#This Row],[CODIGO]],FACT_A1[Existencia])</f>
        <v>0</v>
      </c>
      <c r="GW511" s="18">
        <f>SUMIF(FACT_A2[cve_prod],DIM_BILL[[#This Row],[CODIGO]],FACT_A2[Existencia])</f>
        <v>1714</v>
      </c>
      <c r="GX511" s="18"/>
      <c r="GY511" s="16" t="s">
        <v>2222</v>
      </c>
      <c r="GZ511" s="26">
        <f t="shared" ref="GZ511" si="3699">GV511+GW511+GX511+GZ509-GZ510</f>
        <v>-4325.6958648609243</v>
      </c>
      <c r="HA511" s="26">
        <f t="shared" ref="HA511" si="3700">GZ511+HA509-HA510</f>
        <v>-4325.6958648609243</v>
      </c>
      <c r="HB511" s="26">
        <f t="shared" ref="HB511" si="3701">HA511+HB509-HB510</f>
        <v>-4325.6958648609243</v>
      </c>
      <c r="HC511" s="26">
        <f t="shared" ref="HC511" si="3702">HB511+HC509-HC510</f>
        <v>-4325.6958648609243</v>
      </c>
      <c r="HD511" s="26">
        <f t="shared" ref="HD511" si="3703">HC511+HD509-HD510</f>
        <v>-4325.6958648609243</v>
      </c>
      <c r="HE511" s="26">
        <f t="shared" ref="HE511" si="3704">HD511+HE509-HE510</f>
        <v>-4325.6958648609243</v>
      </c>
      <c r="HF511" s="26">
        <f t="shared" ref="HF511" si="3705">HE511+HF509-HF510</f>
        <v>-4325.6958648609243</v>
      </c>
      <c r="HG511" s="26">
        <f t="shared" ref="HG511" si="3706">HF511+HG509-HG510</f>
        <v>-4958.4231375881973</v>
      </c>
      <c r="HH511" s="26">
        <f t="shared" ref="HH511" si="3707">HG511+HH509-HH510</f>
        <v>-4958.4231375881973</v>
      </c>
      <c r="HI511" s="26">
        <f t="shared" ref="HI511" si="3708">HH511+HI509-HI510</f>
        <v>-4958.4231375881973</v>
      </c>
      <c r="HJ511" s="26">
        <f t="shared" ref="HJ511" si="3709">HI511+HJ509-HJ510</f>
        <v>-4958.4231375881973</v>
      </c>
      <c r="HK511" s="26">
        <f t="shared" ref="HK511" si="3710">HJ511+HK509-HK510</f>
        <v>-5178.7696212931714</v>
      </c>
      <c r="HL511" s="26">
        <f t="shared" ref="HL511" si="3711">HK511+HL509-HL510</f>
        <v>-5278.7696212931714</v>
      </c>
      <c r="HM511" s="26">
        <f t="shared" ref="HM511" si="3712">HL511+HM509-HM510</f>
        <v>-5278.7696212931714</v>
      </c>
      <c r="HN511" s="26">
        <f t="shared" ref="HN511" si="3713">HM511+HN509-HN510</f>
        <v>-5278.7696212931714</v>
      </c>
      <c r="HO511" s="26">
        <f t="shared" ref="HO511" si="3714">HN511+HO509-HO510</f>
        <v>-5363.8468082571508</v>
      </c>
      <c r="HP511" s="26">
        <f t="shared" ref="HP511" si="3715">HO511+HP509-HP510</f>
        <v>-5363.8468082571508</v>
      </c>
      <c r="HQ511" s="26">
        <f t="shared" ref="HQ511" si="3716">HP511+HQ509-HQ510</f>
        <v>-5363.8468082571508</v>
      </c>
      <c r="HR511" s="26">
        <f t="shared" ref="HR511" si="3717">HQ511+HR509-HR510</f>
        <v>-5363.8468082571508</v>
      </c>
      <c r="HS511" s="26">
        <f t="shared" ref="HS511" si="3718">HR511+HS509-HS510</f>
        <v>-5448.9239952211301</v>
      </c>
      <c r="HT511" s="26">
        <f t="shared" ref="HT511" si="3719">HS511+HT509-HT510</f>
        <v>-5448.9239952211301</v>
      </c>
      <c r="HU511" s="22">
        <f t="shared" ref="HU511" si="3720">COUNTIF(GZ511:HT511,"&lt;0")</f>
        <v>21</v>
      </c>
      <c r="HV511" s="25"/>
      <c r="HW511" t="str">
        <f>DIM_BILL[[#This Row],[Tipo]]</f>
        <v>MATERIAL DE EMPAQUE</v>
      </c>
    </row>
    <row r="512" spans="1:231" x14ac:dyDescent="0.3">
      <c r="A512" s="17" t="s">
        <v>1220</v>
      </c>
      <c r="DO512">
        <v>1</v>
      </c>
      <c r="GR512" s="17" t="s">
        <v>1221</v>
      </c>
      <c r="GS512" s="17">
        <v>3</v>
      </c>
      <c r="GT512" s="17" t="s">
        <v>1823</v>
      </c>
      <c r="GU512" s="17" t="s">
        <v>1800</v>
      </c>
      <c r="GV512" s="17">
        <f>SUMIF(FACT_A1[cve_prod],DIM_BILL[[#This Row],[CODIGO]],FACT_A1[Existencia])</f>
        <v>0</v>
      </c>
      <c r="GW512" s="18">
        <f>SUMIF(FACT_A2[cve_prod],DIM_BILL[[#This Row],[CODIGO]],FACT_A2[Existencia])</f>
        <v>0</v>
      </c>
      <c r="GX512" s="17"/>
      <c r="GY512" s="16" t="s">
        <v>2220</v>
      </c>
      <c r="GZ512" s="15">
        <f>SUMIFS(POs[saldo],POs[cve_prod],DIM_BILL[[#This Row],[CODIGO]],POs[status],$GY512,POs[f_ent],GZ$1)</f>
        <v>0</v>
      </c>
      <c r="HA512" s="15">
        <f>SUMIFS(POs[saldo],POs[cve_prod],DIM_BILL[[#This Row],[CODIGO]],POs[status],$GY512,POs[f_ent],HA$1)</f>
        <v>0</v>
      </c>
      <c r="HB512" s="15">
        <f>SUMIFS(POs[saldo],POs[cve_prod],DIM_BILL[[#This Row],[CODIGO]],POs[status],$GY512,POs[f_ent],HB$1)</f>
        <v>0</v>
      </c>
      <c r="HC512" s="15">
        <f>SUMIFS(POs[saldo],POs[cve_prod],DIM_BILL[[#This Row],[CODIGO]],POs[status],$GY512,POs[f_ent],HC$1)</f>
        <v>0</v>
      </c>
      <c r="HD512" s="15">
        <f>SUMIFS(POs[saldo],POs[cve_prod],DIM_BILL[[#This Row],[CODIGO]],POs[status],$GY512,POs[f_ent],HD$1)</f>
        <v>0</v>
      </c>
      <c r="HE512" s="15">
        <f>SUMIFS(POs[saldo],POs[cve_prod],DIM_BILL[[#This Row],[CODIGO]],POs[status],$GY512,POs[f_ent],HE$1)</f>
        <v>0</v>
      </c>
      <c r="HF512" s="15">
        <f>SUMIFS(POs[saldo],POs[cve_prod],DIM_BILL[[#This Row],[CODIGO]],POs[status],$GY512,POs[Semana],WEEKNUM(HF$1))</f>
        <v>0</v>
      </c>
      <c r="HG512" s="15">
        <f>SUMIFS(POs[saldo],POs[cve_prod],DIM_BILL[[#This Row],[CODIGO]],POs[status],$GY512,POs[Semana],WEEKNUM(HG$1))</f>
        <v>0</v>
      </c>
      <c r="HH512" s="15">
        <f>SUMIFS(POs[saldo],POs[cve_prod],DIM_BILL[[#This Row],[CODIGO]],POs[status],$GY512,POs[Semana],WEEKNUM(HH$1))</f>
        <v>0</v>
      </c>
      <c r="HI512" s="15">
        <f>SUMIFS(POs[saldo],POs[cve_prod],DIM_BILL[[#This Row],[CODIGO]],POs[status],$GY512,POs[Semana],WEEKNUM(HI$1))</f>
        <v>0</v>
      </c>
      <c r="HJ512" s="15">
        <f>SUMIFS(POs[saldo],POs[cve_prod],DIM_BILL[[#This Row],[CODIGO]],POs[status],$GY512,POs[Semana],WEEKNUM(HJ$1))</f>
        <v>0</v>
      </c>
      <c r="HK512" s="15">
        <f>SUMIFS(POs[saldo],POs[cve_prod],DIM_BILL[[#This Row],[CODIGO]],POs[status],$GY512,POs[Semana],WEEKNUM(HK$1))</f>
        <v>0</v>
      </c>
      <c r="HL512" s="15">
        <f>SUMIFS(POs[saldo],POs[cve_prod],DIM_BILL[[#This Row],[CODIGO]],POs[status],$GY512,POs[Semana],WEEKNUM(HL$1))</f>
        <v>0</v>
      </c>
      <c r="HM512" s="15">
        <f>SUMIFS(POs[saldo],POs[cve_prod],DIM_BILL[[#This Row],[CODIGO]],POs[status],$GY512,POs[Semana],WEEKNUM(HM$1))</f>
        <v>0</v>
      </c>
      <c r="HN512" s="15">
        <f>SUMIFS(POs[saldo],POs[cve_prod],DIM_BILL[[#This Row],[CODIGO]],POs[status],$GY512,POs[Semana],WEEKNUM(HN$1))</f>
        <v>0</v>
      </c>
      <c r="HO512" s="15">
        <f>SUMIFS(POs[saldo],POs[cve_prod],DIM_BILL[[#This Row],[CODIGO]],POs[status],$GY512,POs[Semana],WEEKNUM(HO$1))</f>
        <v>0</v>
      </c>
      <c r="HP512" s="15">
        <f>SUMIFS(POs[saldo],POs[cve_prod],DIM_BILL[[#This Row],[CODIGO]],POs[status],$GY512,POs[Semana],WEEKNUM(HP$1))</f>
        <v>0</v>
      </c>
      <c r="HQ512" s="15">
        <f>SUMIFS(POs[saldo],POs[cve_prod],DIM_BILL[[#This Row],[CODIGO]],POs[status],$GY512,POs[Semana],WEEKNUM(HQ$1))</f>
        <v>0</v>
      </c>
      <c r="HR512" s="15">
        <f>SUMIFS(POs[saldo],POs[cve_prod],DIM_BILL[[#This Row],[CODIGO]],POs[status],$GY512,POs[Semana],WEEKNUM(HR$1))</f>
        <v>0</v>
      </c>
      <c r="HS512" s="15">
        <f>SUMIFS(POs[saldo],POs[cve_prod],DIM_BILL[[#This Row],[CODIGO]],POs[status],$GY512,POs[Semana],WEEKNUM(HS$1))</f>
        <v>0</v>
      </c>
      <c r="HT512" s="15">
        <f>SUMIFS(POs[saldo],POs[cve_prod],DIM_BILL[[#This Row],[CODIGO]],POs[status],$GY512,POs[Semana],WEEKNUM(HT$1))</f>
        <v>0</v>
      </c>
      <c r="HU512" s="22"/>
      <c r="HV512" s="25"/>
      <c r="HW512" t="str">
        <f>DIM_BILL[[#This Row],[Tipo]]</f>
        <v>MATERIAL DE EMPAQUE</v>
      </c>
    </row>
    <row r="513" spans="1:231" x14ac:dyDescent="0.3">
      <c r="A513" s="17" t="s">
        <v>1220</v>
      </c>
      <c r="DO513">
        <v>1</v>
      </c>
      <c r="GR513" s="17" t="s">
        <v>1221</v>
      </c>
      <c r="GS513" s="17">
        <v>3</v>
      </c>
      <c r="GT513" s="17" t="s">
        <v>1823</v>
      </c>
      <c r="GU513" s="17" t="s">
        <v>1800</v>
      </c>
      <c r="GV513" s="17">
        <f>SUMIF(FACT_A1[cve_prod],DIM_BILL[[#This Row],[CODIGO]],FACT_A1[Existencia])</f>
        <v>0</v>
      </c>
      <c r="GW513" s="18">
        <f>SUMIF(FACT_A2[cve_prod],DIM_BILL[[#This Row],[CODIGO]],FACT_A2[Existencia])</f>
        <v>0</v>
      </c>
      <c r="GX513" s="17"/>
      <c r="GY513" s="16" t="s">
        <v>2221</v>
      </c>
      <c r="GZ513" s="24">
        <f>SUMPRODUCT($B513:$GQ513,INDEX(PLAN_PRODUCCION!$B$4:$GQ$24,COLUMN()-COLUMN($GZ$1)+1,0))</f>
        <v>0</v>
      </c>
      <c r="HA513" s="24">
        <f>SUMPRODUCT($B513:$GQ513,INDEX(PLAN_PRODUCCION!$B$4:$GQ$24,COLUMN()-COLUMN($GZ$1)+1,0))</f>
        <v>0</v>
      </c>
      <c r="HB513" s="24">
        <f>SUMPRODUCT($B513:$GQ513,INDEX(PLAN_PRODUCCION!$B$4:$GQ$24,COLUMN()-COLUMN($GZ$1)+1,0))</f>
        <v>0</v>
      </c>
      <c r="HC513" s="24">
        <f>SUMPRODUCT($B513:$GQ513,INDEX(PLAN_PRODUCCION!$B$4:$GQ$24,COLUMN()-COLUMN($GZ$1)+1,0))</f>
        <v>0</v>
      </c>
      <c r="HD513" s="24">
        <f>SUMPRODUCT($B513:$GQ513,INDEX(PLAN_PRODUCCION!$B$4:$GQ$24,COLUMN()-COLUMN($GZ$1)+1,0))</f>
        <v>0</v>
      </c>
      <c r="HE513" s="24">
        <f>SUMPRODUCT($B513:$GQ513,INDEX(PLAN_PRODUCCION!$B$4:$GQ$24,COLUMN()-COLUMN($GZ$1)+1,0))</f>
        <v>0</v>
      </c>
      <c r="HF513" s="24">
        <f>SUMPRODUCT($B513:$GQ513,INDEX(PLAN_PRODUCCION!$B$4:$GQ$24,COLUMN()-COLUMN($GZ$1)+1,0))</f>
        <v>0</v>
      </c>
      <c r="HG513" s="24">
        <f>SUMPRODUCT($B513:$GQ513,INDEX(PLAN_PRODUCCION!$B$4:$GQ$24,COLUMN()-COLUMN($GZ$1)+1,0))</f>
        <v>0</v>
      </c>
      <c r="HH513" s="24">
        <f>SUMPRODUCT($B513:$GQ513,INDEX(PLAN_PRODUCCION!$B$4:$GQ$24,COLUMN()-COLUMN($GZ$1)+1,0))</f>
        <v>0</v>
      </c>
      <c r="HI513" s="24">
        <f>SUMPRODUCT($B513:$GQ513,INDEX(PLAN_PRODUCCION!$B$4:$GQ$24,COLUMN()-COLUMN($GZ$1)+1,0))</f>
        <v>0</v>
      </c>
      <c r="HJ513" s="24">
        <f>SUMPRODUCT($B513:$GQ513,INDEX(PLAN_PRODUCCION!$B$4:$GQ$24,COLUMN()-COLUMN($GZ$1)+1,0))</f>
        <v>0</v>
      </c>
      <c r="HK513" s="24">
        <f>SUMPRODUCT($B513:$GQ513,INDEX(PLAN_PRODUCCION!$B$4:$GQ$24,COLUMN()-COLUMN($GZ$1)+1,0))</f>
        <v>0</v>
      </c>
      <c r="HL513" s="24">
        <f>SUMPRODUCT($B513:$GQ513,INDEX(PLAN_PRODUCCION!$B$4:$GQ$24,COLUMN()-COLUMN($GZ$1)+1,0))</f>
        <v>0</v>
      </c>
      <c r="HM513" s="24">
        <f>SUMPRODUCT($B513:$GQ513,INDEX(PLAN_PRODUCCION!$B$4:$GQ$24,COLUMN()-COLUMN($GZ$1)+1,0))</f>
        <v>0</v>
      </c>
      <c r="HN513" s="24">
        <f>SUMPRODUCT($B513:$GQ513,INDEX(PLAN_PRODUCCION!$B$4:$GQ$24,COLUMN()-COLUMN($GZ$1)+1,0))</f>
        <v>0</v>
      </c>
      <c r="HO513" s="24">
        <f>SUMPRODUCT($B513:$GQ513,INDEX(PLAN_PRODUCCION!$B$4:$GQ$24,COLUMN()-COLUMN($GZ$1)+1,0))</f>
        <v>0</v>
      </c>
      <c r="HP513" s="24">
        <f>SUMPRODUCT($B513:$GQ513,INDEX(PLAN_PRODUCCION!$B$4:$GQ$24,COLUMN()-COLUMN($GZ$1)+1,0))</f>
        <v>0</v>
      </c>
      <c r="HQ513" s="24">
        <f>SUMPRODUCT($B513:$GQ513,INDEX(PLAN_PRODUCCION!$B$4:$GQ$24,COLUMN()-COLUMN($GZ$1)+1,0))</f>
        <v>0</v>
      </c>
      <c r="HR513" s="24">
        <f>SUMPRODUCT($B513:$GQ513,INDEX(PLAN_PRODUCCION!$B$4:$GQ$24,COLUMN()-COLUMN($GZ$1)+1,0))</f>
        <v>0</v>
      </c>
      <c r="HS513" s="24">
        <f>SUMPRODUCT($B513:$GQ513,INDEX(PLAN_PRODUCCION!$B$4:$GQ$24,COLUMN()-COLUMN($GZ$1)+1,0))</f>
        <v>0</v>
      </c>
      <c r="HT513" s="24">
        <f>SUMPRODUCT($B513:$GQ513,INDEX(PLAN_PRODUCCION!$B$4:$GQ$24,COLUMN()-COLUMN($GZ$1)+1,0))</f>
        <v>0</v>
      </c>
      <c r="HU513" s="22"/>
      <c r="HV513" s="25"/>
      <c r="HW513" t="str">
        <f>DIM_BILL[[#This Row],[Tipo]]</f>
        <v>MATERIAL DE EMPAQUE</v>
      </c>
    </row>
    <row r="514" spans="1:231" x14ac:dyDescent="0.3">
      <c r="A514" s="18" t="s">
        <v>1220</v>
      </c>
      <c r="DO514">
        <v>1</v>
      </c>
      <c r="GR514" s="18" t="s">
        <v>1221</v>
      </c>
      <c r="GS514" s="18">
        <v>3</v>
      </c>
      <c r="GT514" s="18" t="s">
        <v>1823</v>
      </c>
      <c r="GU514" s="18" t="s">
        <v>1800</v>
      </c>
      <c r="GV514" s="18">
        <f>SUMIF(FACT_A1[cve_prod],DIM_BILL[[#This Row],[CODIGO]],FACT_A1[Existencia])</f>
        <v>0</v>
      </c>
      <c r="GW514" s="18">
        <f>SUMIF(FACT_A2[cve_prod],DIM_BILL[[#This Row],[CODIGO]],FACT_A2[Existencia])</f>
        <v>0</v>
      </c>
      <c r="GX514" s="18"/>
      <c r="GY514" s="16" t="s">
        <v>2222</v>
      </c>
      <c r="GZ514" s="26">
        <f t="shared" ref="GZ514" si="3721">GV514+GW514+GX514+GZ512-GZ513</f>
        <v>0</v>
      </c>
      <c r="HA514" s="26">
        <f t="shared" ref="HA514" si="3722">GZ514+HA512-HA513</f>
        <v>0</v>
      </c>
      <c r="HB514" s="26">
        <f t="shared" ref="HB514" si="3723">HA514+HB512-HB513</f>
        <v>0</v>
      </c>
      <c r="HC514" s="26">
        <f t="shared" ref="HC514" si="3724">HB514+HC512-HC513</f>
        <v>0</v>
      </c>
      <c r="HD514" s="26">
        <f t="shared" ref="HD514" si="3725">HC514+HD512-HD513</f>
        <v>0</v>
      </c>
      <c r="HE514" s="26">
        <f t="shared" ref="HE514" si="3726">HD514+HE512-HE513</f>
        <v>0</v>
      </c>
      <c r="HF514" s="26">
        <f t="shared" ref="HF514" si="3727">HE514+HF512-HF513</f>
        <v>0</v>
      </c>
      <c r="HG514" s="26">
        <f t="shared" ref="HG514" si="3728">HF514+HG512-HG513</f>
        <v>0</v>
      </c>
      <c r="HH514" s="26">
        <f t="shared" ref="HH514" si="3729">HG514+HH512-HH513</f>
        <v>0</v>
      </c>
      <c r="HI514" s="26">
        <f t="shared" ref="HI514" si="3730">HH514+HI512-HI513</f>
        <v>0</v>
      </c>
      <c r="HJ514" s="26">
        <f t="shared" ref="HJ514" si="3731">HI514+HJ512-HJ513</f>
        <v>0</v>
      </c>
      <c r="HK514" s="26">
        <f t="shared" ref="HK514" si="3732">HJ514+HK512-HK513</f>
        <v>0</v>
      </c>
      <c r="HL514" s="26">
        <f t="shared" ref="HL514" si="3733">HK514+HL512-HL513</f>
        <v>0</v>
      </c>
      <c r="HM514" s="26">
        <f t="shared" ref="HM514" si="3734">HL514+HM512-HM513</f>
        <v>0</v>
      </c>
      <c r="HN514" s="26">
        <f t="shared" ref="HN514" si="3735">HM514+HN512-HN513</f>
        <v>0</v>
      </c>
      <c r="HO514" s="26">
        <f t="shared" ref="HO514" si="3736">HN514+HO512-HO513</f>
        <v>0</v>
      </c>
      <c r="HP514" s="26">
        <f t="shared" ref="HP514" si="3737">HO514+HP512-HP513</f>
        <v>0</v>
      </c>
      <c r="HQ514" s="26">
        <f t="shared" ref="HQ514" si="3738">HP514+HQ512-HQ513</f>
        <v>0</v>
      </c>
      <c r="HR514" s="26">
        <f t="shared" ref="HR514" si="3739">HQ514+HR512-HR513</f>
        <v>0</v>
      </c>
      <c r="HS514" s="26">
        <f t="shared" ref="HS514" si="3740">HR514+HS512-HS513</f>
        <v>0</v>
      </c>
      <c r="HT514" s="26">
        <f t="shared" ref="HT514" si="3741">HS514+HT512-HT513</f>
        <v>0</v>
      </c>
      <c r="HU514" s="22">
        <f t="shared" ref="HU514" si="3742">COUNTIF(GZ514:HT514,"&lt;0")</f>
        <v>0</v>
      </c>
      <c r="HV514" s="25"/>
      <c r="HW514" t="str">
        <f>DIM_BILL[[#This Row],[Tipo]]</f>
        <v>MATERIAL DE EMPAQUE</v>
      </c>
    </row>
    <row r="515" spans="1:231" x14ac:dyDescent="0.3">
      <c r="A515" s="17" t="s">
        <v>1222</v>
      </c>
      <c r="DO515">
        <v>1</v>
      </c>
      <c r="GR515" s="17" t="s">
        <v>1223</v>
      </c>
      <c r="GS515" s="17">
        <v>3</v>
      </c>
      <c r="GT515" s="17" t="s">
        <v>1824</v>
      </c>
      <c r="GU515" s="17" t="s">
        <v>1800</v>
      </c>
      <c r="GV515" s="17">
        <f>SUMIF(FACT_A1[cve_prod],DIM_BILL[[#This Row],[CODIGO]],FACT_A1[Existencia])</f>
        <v>0</v>
      </c>
      <c r="GW515" s="18">
        <f>SUMIF(FACT_A2[cve_prod],DIM_BILL[[#This Row],[CODIGO]],FACT_A2[Existencia])</f>
        <v>3640</v>
      </c>
      <c r="GX515" s="17"/>
      <c r="GY515" s="16" t="s">
        <v>2220</v>
      </c>
      <c r="GZ515" s="15">
        <f>SUMIFS(POs[saldo],POs[cve_prod],DIM_BILL[[#This Row],[CODIGO]],POs[status],$GY515,POs[f_ent],GZ$1)</f>
        <v>0</v>
      </c>
      <c r="HA515" s="15">
        <f>SUMIFS(POs[saldo],POs[cve_prod],DIM_BILL[[#This Row],[CODIGO]],POs[status],$GY515,POs[f_ent],HA$1)</f>
        <v>0</v>
      </c>
      <c r="HB515" s="15">
        <f>SUMIFS(POs[saldo],POs[cve_prod],DIM_BILL[[#This Row],[CODIGO]],POs[status],$GY515,POs[f_ent],HB$1)</f>
        <v>0</v>
      </c>
      <c r="HC515" s="15">
        <f>SUMIFS(POs[saldo],POs[cve_prod],DIM_BILL[[#This Row],[CODIGO]],POs[status],$GY515,POs[f_ent],HC$1)</f>
        <v>0</v>
      </c>
      <c r="HD515" s="15">
        <f>SUMIFS(POs[saldo],POs[cve_prod],DIM_BILL[[#This Row],[CODIGO]],POs[status],$GY515,POs[f_ent],HD$1)</f>
        <v>0</v>
      </c>
      <c r="HE515" s="15">
        <f>SUMIFS(POs[saldo],POs[cve_prod],DIM_BILL[[#This Row],[CODIGO]],POs[status],$GY515,POs[f_ent],HE$1)</f>
        <v>0</v>
      </c>
      <c r="HF515" s="15">
        <f>SUMIFS(POs[saldo],POs[cve_prod],DIM_BILL[[#This Row],[CODIGO]],POs[status],$GY515,POs[Semana],WEEKNUM(HF$1))</f>
        <v>0</v>
      </c>
      <c r="HG515" s="15">
        <f>SUMIFS(POs[saldo],POs[cve_prod],DIM_BILL[[#This Row],[CODIGO]],POs[status],$GY515,POs[Semana],WEEKNUM(HG$1))</f>
        <v>0</v>
      </c>
      <c r="HH515" s="15">
        <f>SUMIFS(POs[saldo],POs[cve_prod],DIM_BILL[[#This Row],[CODIGO]],POs[status],$GY515,POs[Semana],WEEKNUM(HH$1))</f>
        <v>0</v>
      </c>
      <c r="HI515" s="15">
        <f>SUMIFS(POs[saldo],POs[cve_prod],DIM_BILL[[#This Row],[CODIGO]],POs[status],$GY515,POs[Semana],WEEKNUM(HI$1))</f>
        <v>0</v>
      </c>
      <c r="HJ515" s="15">
        <f>SUMIFS(POs[saldo],POs[cve_prod],DIM_BILL[[#This Row],[CODIGO]],POs[status],$GY515,POs[Semana],WEEKNUM(HJ$1))</f>
        <v>0</v>
      </c>
      <c r="HK515" s="15">
        <f>SUMIFS(POs[saldo],POs[cve_prod],DIM_BILL[[#This Row],[CODIGO]],POs[status],$GY515,POs[Semana],WEEKNUM(HK$1))</f>
        <v>0</v>
      </c>
      <c r="HL515" s="15">
        <f>SUMIFS(POs[saldo],POs[cve_prod],DIM_BILL[[#This Row],[CODIGO]],POs[status],$GY515,POs[Semana],WEEKNUM(HL$1))</f>
        <v>0</v>
      </c>
      <c r="HM515" s="15">
        <f>SUMIFS(POs[saldo],POs[cve_prod],DIM_BILL[[#This Row],[CODIGO]],POs[status],$GY515,POs[Semana],WEEKNUM(HM$1))</f>
        <v>0</v>
      </c>
      <c r="HN515" s="15">
        <f>SUMIFS(POs[saldo],POs[cve_prod],DIM_BILL[[#This Row],[CODIGO]],POs[status],$GY515,POs[Semana],WEEKNUM(HN$1))</f>
        <v>0</v>
      </c>
      <c r="HO515" s="15">
        <f>SUMIFS(POs[saldo],POs[cve_prod],DIM_BILL[[#This Row],[CODIGO]],POs[status],$GY515,POs[Semana],WEEKNUM(HO$1))</f>
        <v>0</v>
      </c>
      <c r="HP515" s="15">
        <f>SUMIFS(POs[saldo],POs[cve_prod],DIM_BILL[[#This Row],[CODIGO]],POs[status],$GY515,POs[Semana],WEEKNUM(HP$1))</f>
        <v>0</v>
      </c>
      <c r="HQ515" s="15">
        <f>SUMIFS(POs[saldo],POs[cve_prod],DIM_BILL[[#This Row],[CODIGO]],POs[status],$GY515,POs[Semana],WEEKNUM(HQ$1))</f>
        <v>0</v>
      </c>
      <c r="HR515" s="15">
        <f>SUMIFS(POs[saldo],POs[cve_prod],DIM_BILL[[#This Row],[CODIGO]],POs[status],$GY515,POs[Semana],WEEKNUM(HR$1))</f>
        <v>0</v>
      </c>
      <c r="HS515" s="15">
        <f>SUMIFS(POs[saldo],POs[cve_prod],DIM_BILL[[#This Row],[CODIGO]],POs[status],$GY515,POs[Semana],WEEKNUM(HS$1))</f>
        <v>0</v>
      </c>
      <c r="HT515" s="15">
        <f>SUMIFS(POs[saldo],POs[cve_prod],DIM_BILL[[#This Row],[CODIGO]],POs[status],$GY515,POs[Semana],WEEKNUM(HT$1))</f>
        <v>0</v>
      </c>
      <c r="HU515" s="22"/>
      <c r="HV515" s="25"/>
      <c r="HW515" t="str">
        <f>DIM_BILL[[#This Row],[Tipo]]</f>
        <v>MATERIAL DE EMPAQUE</v>
      </c>
    </row>
    <row r="516" spans="1:231" x14ac:dyDescent="0.3">
      <c r="A516" s="17" t="s">
        <v>1222</v>
      </c>
      <c r="DO516">
        <v>1</v>
      </c>
      <c r="GR516" s="17" t="s">
        <v>1223</v>
      </c>
      <c r="GS516" s="17">
        <v>3</v>
      </c>
      <c r="GT516" s="17" t="s">
        <v>1824</v>
      </c>
      <c r="GU516" s="17" t="s">
        <v>1800</v>
      </c>
      <c r="GV516" s="17">
        <f>SUMIF(FACT_A1[cve_prod],DIM_BILL[[#This Row],[CODIGO]],FACT_A1[Existencia])</f>
        <v>0</v>
      </c>
      <c r="GW516" s="18">
        <f>SUMIF(FACT_A2[cve_prod],DIM_BILL[[#This Row],[CODIGO]],FACT_A2[Existencia])</f>
        <v>3640</v>
      </c>
      <c r="GX516" s="17"/>
      <c r="GY516" s="16" t="s">
        <v>2221</v>
      </c>
      <c r="GZ516" s="24">
        <f>SUMPRODUCT($B516:$GQ516,INDEX(PLAN_PRODUCCION!$B$4:$GQ$24,COLUMN()-COLUMN($GZ$1)+1,0))</f>
        <v>0</v>
      </c>
      <c r="HA516" s="24">
        <f>SUMPRODUCT($B516:$GQ516,INDEX(PLAN_PRODUCCION!$B$4:$GQ$24,COLUMN()-COLUMN($GZ$1)+1,0))</f>
        <v>0</v>
      </c>
      <c r="HB516" s="24">
        <f>SUMPRODUCT($B516:$GQ516,INDEX(PLAN_PRODUCCION!$B$4:$GQ$24,COLUMN()-COLUMN($GZ$1)+1,0))</f>
        <v>0</v>
      </c>
      <c r="HC516" s="24">
        <f>SUMPRODUCT($B516:$GQ516,INDEX(PLAN_PRODUCCION!$B$4:$GQ$24,COLUMN()-COLUMN($GZ$1)+1,0))</f>
        <v>0</v>
      </c>
      <c r="HD516" s="24">
        <f>SUMPRODUCT($B516:$GQ516,INDEX(PLAN_PRODUCCION!$B$4:$GQ$24,COLUMN()-COLUMN($GZ$1)+1,0))</f>
        <v>0</v>
      </c>
      <c r="HE516" s="24">
        <f>SUMPRODUCT($B516:$GQ516,INDEX(PLAN_PRODUCCION!$B$4:$GQ$24,COLUMN()-COLUMN($GZ$1)+1,0))</f>
        <v>0</v>
      </c>
      <c r="HF516" s="24">
        <f>SUMPRODUCT($B516:$GQ516,INDEX(PLAN_PRODUCCION!$B$4:$GQ$24,COLUMN()-COLUMN($GZ$1)+1,0))</f>
        <v>0</v>
      </c>
      <c r="HG516" s="24">
        <f>SUMPRODUCT($B516:$GQ516,INDEX(PLAN_PRODUCCION!$B$4:$GQ$24,COLUMN()-COLUMN($GZ$1)+1,0))</f>
        <v>0</v>
      </c>
      <c r="HH516" s="24">
        <f>SUMPRODUCT($B516:$GQ516,INDEX(PLAN_PRODUCCION!$B$4:$GQ$24,COLUMN()-COLUMN($GZ$1)+1,0))</f>
        <v>0</v>
      </c>
      <c r="HI516" s="24">
        <f>SUMPRODUCT($B516:$GQ516,INDEX(PLAN_PRODUCCION!$B$4:$GQ$24,COLUMN()-COLUMN($GZ$1)+1,0))</f>
        <v>0</v>
      </c>
      <c r="HJ516" s="24">
        <f>SUMPRODUCT($B516:$GQ516,INDEX(PLAN_PRODUCCION!$B$4:$GQ$24,COLUMN()-COLUMN($GZ$1)+1,0))</f>
        <v>0</v>
      </c>
      <c r="HK516" s="24">
        <f>SUMPRODUCT($B516:$GQ516,INDEX(PLAN_PRODUCCION!$B$4:$GQ$24,COLUMN()-COLUMN($GZ$1)+1,0))</f>
        <v>0</v>
      </c>
      <c r="HL516" s="24">
        <f>SUMPRODUCT($B516:$GQ516,INDEX(PLAN_PRODUCCION!$B$4:$GQ$24,COLUMN()-COLUMN($GZ$1)+1,0))</f>
        <v>0</v>
      </c>
      <c r="HM516" s="24">
        <f>SUMPRODUCT($B516:$GQ516,INDEX(PLAN_PRODUCCION!$B$4:$GQ$24,COLUMN()-COLUMN($GZ$1)+1,0))</f>
        <v>0</v>
      </c>
      <c r="HN516" s="24">
        <f>SUMPRODUCT($B516:$GQ516,INDEX(PLAN_PRODUCCION!$B$4:$GQ$24,COLUMN()-COLUMN($GZ$1)+1,0))</f>
        <v>0</v>
      </c>
      <c r="HO516" s="24">
        <f>SUMPRODUCT($B516:$GQ516,INDEX(PLAN_PRODUCCION!$B$4:$GQ$24,COLUMN()-COLUMN($GZ$1)+1,0))</f>
        <v>0</v>
      </c>
      <c r="HP516" s="24">
        <f>SUMPRODUCT($B516:$GQ516,INDEX(PLAN_PRODUCCION!$B$4:$GQ$24,COLUMN()-COLUMN($GZ$1)+1,0))</f>
        <v>0</v>
      </c>
      <c r="HQ516" s="24">
        <f>SUMPRODUCT($B516:$GQ516,INDEX(PLAN_PRODUCCION!$B$4:$GQ$24,COLUMN()-COLUMN($GZ$1)+1,0))</f>
        <v>0</v>
      </c>
      <c r="HR516" s="24">
        <f>SUMPRODUCT($B516:$GQ516,INDEX(PLAN_PRODUCCION!$B$4:$GQ$24,COLUMN()-COLUMN($GZ$1)+1,0))</f>
        <v>0</v>
      </c>
      <c r="HS516" s="24">
        <f>SUMPRODUCT($B516:$GQ516,INDEX(PLAN_PRODUCCION!$B$4:$GQ$24,COLUMN()-COLUMN($GZ$1)+1,0))</f>
        <v>0</v>
      </c>
      <c r="HT516" s="24">
        <f>SUMPRODUCT($B516:$GQ516,INDEX(PLAN_PRODUCCION!$B$4:$GQ$24,COLUMN()-COLUMN($GZ$1)+1,0))</f>
        <v>0</v>
      </c>
      <c r="HU516" s="22"/>
      <c r="HV516" s="25"/>
      <c r="HW516" t="str">
        <f>DIM_BILL[[#This Row],[Tipo]]</f>
        <v>MATERIAL DE EMPAQUE</v>
      </c>
    </row>
    <row r="517" spans="1:231" x14ac:dyDescent="0.3">
      <c r="A517" s="18" t="s">
        <v>1222</v>
      </c>
      <c r="DO517">
        <v>1</v>
      </c>
      <c r="GR517" s="18" t="s">
        <v>1223</v>
      </c>
      <c r="GS517" s="18">
        <v>3</v>
      </c>
      <c r="GT517" s="18" t="s">
        <v>1824</v>
      </c>
      <c r="GU517" s="18" t="s">
        <v>1800</v>
      </c>
      <c r="GV517" s="18">
        <f>SUMIF(FACT_A1[cve_prod],DIM_BILL[[#This Row],[CODIGO]],FACT_A1[Existencia])</f>
        <v>0</v>
      </c>
      <c r="GW517" s="18">
        <f>SUMIF(FACT_A2[cve_prod],DIM_BILL[[#This Row],[CODIGO]],FACT_A2[Existencia])</f>
        <v>3640</v>
      </c>
      <c r="GX517" s="18"/>
      <c r="GY517" s="16" t="s">
        <v>2222</v>
      </c>
      <c r="GZ517" s="26">
        <f t="shared" ref="GZ517" si="3743">GV517+GW517+GX517+GZ515-GZ516</f>
        <v>3640</v>
      </c>
      <c r="HA517" s="26">
        <f t="shared" ref="HA517" si="3744">GZ517+HA515-HA516</f>
        <v>3640</v>
      </c>
      <c r="HB517" s="26">
        <f t="shared" ref="HB517" si="3745">HA517+HB515-HB516</f>
        <v>3640</v>
      </c>
      <c r="HC517" s="26">
        <f t="shared" ref="HC517" si="3746">HB517+HC515-HC516</f>
        <v>3640</v>
      </c>
      <c r="HD517" s="26">
        <f t="shared" ref="HD517" si="3747">HC517+HD515-HD516</f>
        <v>3640</v>
      </c>
      <c r="HE517" s="26">
        <f t="shared" ref="HE517" si="3748">HD517+HE515-HE516</f>
        <v>3640</v>
      </c>
      <c r="HF517" s="26">
        <f t="shared" ref="HF517" si="3749">HE517+HF515-HF516</f>
        <v>3640</v>
      </c>
      <c r="HG517" s="26">
        <f t="shared" ref="HG517" si="3750">HF517+HG515-HG516</f>
        <v>3640</v>
      </c>
      <c r="HH517" s="26">
        <f t="shared" ref="HH517" si="3751">HG517+HH515-HH516</f>
        <v>3640</v>
      </c>
      <c r="HI517" s="26">
        <f t="shared" ref="HI517" si="3752">HH517+HI515-HI516</f>
        <v>3640</v>
      </c>
      <c r="HJ517" s="26">
        <f t="shared" ref="HJ517" si="3753">HI517+HJ515-HJ516</f>
        <v>3640</v>
      </c>
      <c r="HK517" s="26">
        <f t="shared" ref="HK517" si="3754">HJ517+HK515-HK516</f>
        <v>3640</v>
      </c>
      <c r="HL517" s="26">
        <f t="shared" ref="HL517" si="3755">HK517+HL515-HL516</f>
        <v>3640</v>
      </c>
      <c r="HM517" s="26">
        <f t="shared" ref="HM517" si="3756">HL517+HM515-HM516</f>
        <v>3640</v>
      </c>
      <c r="HN517" s="26">
        <f t="shared" ref="HN517" si="3757">HM517+HN515-HN516</f>
        <v>3640</v>
      </c>
      <c r="HO517" s="26">
        <f t="shared" ref="HO517" si="3758">HN517+HO515-HO516</f>
        <v>3640</v>
      </c>
      <c r="HP517" s="26">
        <f t="shared" ref="HP517" si="3759">HO517+HP515-HP516</f>
        <v>3640</v>
      </c>
      <c r="HQ517" s="26">
        <f t="shared" ref="HQ517" si="3760">HP517+HQ515-HQ516</f>
        <v>3640</v>
      </c>
      <c r="HR517" s="26">
        <f t="shared" ref="HR517" si="3761">HQ517+HR515-HR516</f>
        <v>3640</v>
      </c>
      <c r="HS517" s="26">
        <f t="shared" ref="HS517" si="3762">HR517+HS515-HS516</f>
        <v>3640</v>
      </c>
      <c r="HT517" s="26">
        <f t="shared" ref="HT517" si="3763">HS517+HT515-HT516</f>
        <v>3640</v>
      </c>
      <c r="HU517" s="22">
        <f t="shared" ref="HU517" si="3764">COUNTIF(GZ517:HT517,"&lt;0")</f>
        <v>0</v>
      </c>
      <c r="HV517" s="25"/>
      <c r="HW517" t="str">
        <f>DIM_BILL[[#This Row],[Tipo]]</f>
        <v>MATERIAL DE EMPAQUE</v>
      </c>
    </row>
    <row r="518" spans="1:231" x14ac:dyDescent="0.3">
      <c r="A518" s="17" t="s">
        <v>1224</v>
      </c>
      <c r="DO518">
        <v>4.2000000000000003E-2</v>
      </c>
      <c r="EY518">
        <v>2.4675324675324677E-2</v>
      </c>
      <c r="GR518" s="17" t="s">
        <v>1225</v>
      </c>
      <c r="GS518" s="17">
        <v>3</v>
      </c>
      <c r="GT518" s="17" t="s">
        <v>1820</v>
      </c>
      <c r="GU518" s="17" t="s">
        <v>1800</v>
      </c>
      <c r="GV518" s="17">
        <f>SUMIF(FACT_A1[cve_prod],DIM_BILL[[#This Row],[CODIGO]],FACT_A1[Existencia])</f>
        <v>0</v>
      </c>
      <c r="GW518" s="18">
        <f>SUMIF(FACT_A2[cve_prod],DIM_BILL[[#This Row],[CODIGO]],FACT_A2[Existencia])</f>
        <v>190</v>
      </c>
      <c r="GX518" s="17"/>
      <c r="GY518" s="16" t="s">
        <v>2220</v>
      </c>
      <c r="GZ518" s="15">
        <f>SUMIFS(POs[saldo],POs[cve_prod],DIM_BILL[[#This Row],[CODIGO]],POs[status],$GY518,POs[f_ent],GZ$1)</f>
        <v>0</v>
      </c>
      <c r="HA518" s="15">
        <f>SUMIFS(POs[saldo],POs[cve_prod],DIM_BILL[[#This Row],[CODIGO]],POs[status],$GY518,POs[f_ent],HA$1)</f>
        <v>0</v>
      </c>
      <c r="HB518" s="15">
        <f>SUMIFS(POs[saldo],POs[cve_prod],DIM_BILL[[#This Row],[CODIGO]],POs[status],$GY518,POs[f_ent],HB$1)</f>
        <v>0</v>
      </c>
      <c r="HC518" s="15">
        <f>SUMIFS(POs[saldo],POs[cve_prod],DIM_BILL[[#This Row],[CODIGO]],POs[status],$GY518,POs[f_ent],HC$1)</f>
        <v>0</v>
      </c>
      <c r="HD518" s="15">
        <f>SUMIFS(POs[saldo],POs[cve_prod],DIM_BILL[[#This Row],[CODIGO]],POs[status],$GY518,POs[f_ent],HD$1)</f>
        <v>0</v>
      </c>
      <c r="HE518" s="15">
        <f>SUMIFS(POs[saldo],POs[cve_prod],DIM_BILL[[#This Row],[CODIGO]],POs[status],$GY518,POs[f_ent],HE$1)</f>
        <v>0</v>
      </c>
      <c r="HF518" s="15">
        <f>SUMIFS(POs[saldo],POs[cve_prod],DIM_BILL[[#This Row],[CODIGO]],POs[status],$GY518,POs[Semana],WEEKNUM(HF$1))</f>
        <v>0</v>
      </c>
      <c r="HG518" s="15">
        <f>SUMIFS(POs[saldo],POs[cve_prod],DIM_BILL[[#This Row],[CODIGO]],POs[status],$GY518,POs[Semana],WEEKNUM(HG$1))</f>
        <v>0</v>
      </c>
      <c r="HH518" s="15">
        <f>SUMIFS(POs[saldo],POs[cve_prod],DIM_BILL[[#This Row],[CODIGO]],POs[status],$GY518,POs[Semana],WEEKNUM(HH$1))</f>
        <v>0</v>
      </c>
      <c r="HI518" s="15">
        <f>SUMIFS(POs[saldo],POs[cve_prod],DIM_BILL[[#This Row],[CODIGO]],POs[status],$GY518,POs[Semana],WEEKNUM(HI$1))</f>
        <v>0</v>
      </c>
      <c r="HJ518" s="15">
        <f>SUMIFS(POs[saldo],POs[cve_prod],DIM_BILL[[#This Row],[CODIGO]],POs[status],$GY518,POs[Semana],WEEKNUM(HJ$1))</f>
        <v>0</v>
      </c>
      <c r="HK518" s="15">
        <f>SUMIFS(POs[saldo],POs[cve_prod],DIM_BILL[[#This Row],[CODIGO]],POs[status],$GY518,POs[Semana],WEEKNUM(HK$1))</f>
        <v>0</v>
      </c>
      <c r="HL518" s="15">
        <f>SUMIFS(POs[saldo],POs[cve_prod],DIM_BILL[[#This Row],[CODIGO]],POs[status],$GY518,POs[Semana],WEEKNUM(HL$1))</f>
        <v>0</v>
      </c>
      <c r="HM518" s="15">
        <f>SUMIFS(POs[saldo],POs[cve_prod],DIM_BILL[[#This Row],[CODIGO]],POs[status],$GY518,POs[Semana],WEEKNUM(HM$1))</f>
        <v>0</v>
      </c>
      <c r="HN518" s="15">
        <f>SUMIFS(POs[saldo],POs[cve_prod],DIM_BILL[[#This Row],[CODIGO]],POs[status],$GY518,POs[Semana],WEEKNUM(HN$1))</f>
        <v>0</v>
      </c>
      <c r="HO518" s="15">
        <f>SUMIFS(POs[saldo],POs[cve_prod],DIM_BILL[[#This Row],[CODIGO]],POs[status],$GY518,POs[Semana],WEEKNUM(HO$1))</f>
        <v>0</v>
      </c>
      <c r="HP518" s="15">
        <f>SUMIFS(POs[saldo],POs[cve_prod],DIM_BILL[[#This Row],[CODIGO]],POs[status],$GY518,POs[Semana],WEEKNUM(HP$1))</f>
        <v>0</v>
      </c>
      <c r="HQ518" s="15">
        <f>SUMIFS(POs[saldo],POs[cve_prod],DIM_BILL[[#This Row],[CODIGO]],POs[status],$GY518,POs[Semana],WEEKNUM(HQ$1))</f>
        <v>0</v>
      </c>
      <c r="HR518" s="15">
        <f>SUMIFS(POs[saldo],POs[cve_prod],DIM_BILL[[#This Row],[CODIGO]],POs[status],$GY518,POs[Semana],WEEKNUM(HR$1))</f>
        <v>0</v>
      </c>
      <c r="HS518" s="15">
        <f>SUMIFS(POs[saldo],POs[cve_prod],DIM_BILL[[#This Row],[CODIGO]],POs[status],$GY518,POs[Semana],WEEKNUM(HS$1))</f>
        <v>0</v>
      </c>
      <c r="HT518" s="15">
        <f>SUMIFS(POs[saldo],POs[cve_prod],DIM_BILL[[#This Row],[CODIGO]],POs[status],$GY518,POs[Semana],WEEKNUM(HT$1))</f>
        <v>0</v>
      </c>
      <c r="HU518" s="22"/>
      <c r="HV518" s="25"/>
      <c r="HW518" t="str">
        <f>DIM_BILL[[#This Row],[Tipo]]</f>
        <v>MATERIAL DE EMPAQUE</v>
      </c>
    </row>
    <row r="519" spans="1:231" x14ac:dyDescent="0.3">
      <c r="A519" s="17" t="s">
        <v>1224</v>
      </c>
      <c r="DO519">
        <v>4.2000000000000003E-2</v>
      </c>
      <c r="EY519">
        <v>2.4675324675324677E-2</v>
      </c>
      <c r="GR519" s="17" t="s">
        <v>1225</v>
      </c>
      <c r="GS519" s="17">
        <v>3</v>
      </c>
      <c r="GT519" s="17" t="s">
        <v>1820</v>
      </c>
      <c r="GU519" s="17" t="s">
        <v>1800</v>
      </c>
      <c r="GV519" s="17">
        <f>SUMIF(FACT_A1[cve_prod],DIM_BILL[[#This Row],[CODIGO]],FACT_A1[Existencia])</f>
        <v>0</v>
      </c>
      <c r="GW519" s="18">
        <f>SUMIF(FACT_A2[cve_prod],DIM_BILL[[#This Row],[CODIGO]],FACT_A2[Existencia])</f>
        <v>190</v>
      </c>
      <c r="GX519" s="17"/>
      <c r="GY519" s="16" t="s">
        <v>2221</v>
      </c>
      <c r="GZ519" s="24">
        <f>SUMPRODUCT($B519:$GQ519,INDEX(PLAN_PRODUCCION!$B$4:$GQ$24,COLUMN()-COLUMN($GZ$1)+1,0))</f>
        <v>0</v>
      </c>
      <c r="HA519" s="24">
        <f>SUMPRODUCT($B519:$GQ519,INDEX(PLAN_PRODUCCION!$B$4:$GQ$24,COLUMN()-COLUMN($GZ$1)+1,0))</f>
        <v>0</v>
      </c>
      <c r="HB519" s="24">
        <f>SUMPRODUCT($B519:$GQ519,INDEX(PLAN_PRODUCCION!$B$4:$GQ$24,COLUMN()-COLUMN($GZ$1)+1,0))</f>
        <v>0</v>
      </c>
      <c r="HC519" s="24">
        <f>SUMPRODUCT($B519:$GQ519,INDEX(PLAN_PRODUCCION!$B$4:$GQ$24,COLUMN()-COLUMN($GZ$1)+1,0))</f>
        <v>0</v>
      </c>
      <c r="HD519" s="24">
        <f>SUMPRODUCT($B519:$GQ519,INDEX(PLAN_PRODUCCION!$B$4:$GQ$24,COLUMN()-COLUMN($GZ$1)+1,0))</f>
        <v>0</v>
      </c>
      <c r="HE519" s="24">
        <f>SUMPRODUCT($B519:$GQ519,INDEX(PLAN_PRODUCCION!$B$4:$GQ$24,COLUMN()-COLUMN($GZ$1)+1,0))</f>
        <v>0</v>
      </c>
      <c r="HF519" s="24">
        <f>SUMPRODUCT($B519:$GQ519,INDEX(PLAN_PRODUCCION!$B$4:$GQ$24,COLUMN()-COLUMN($GZ$1)+1,0))</f>
        <v>0</v>
      </c>
      <c r="HG519" s="24">
        <f>SUMPRODUCT($B519:$GQ519,INDEX(PLAN_PRODUCCION!$B$4:$GQ$24,COLUMN()-COLUMN($GZ$1)+1,0))</f>
        <v>0</v>
      </c>
      <c r="HH519" s="24">
        <f>SUMPRODUCT($B519:$GQ519,INDEX(PLAN_PRODUCCION!$B$4:$GQ$24,COLUMN()-COLUMN($GZ$1)+1,0))</f>
        <v>0</v>
      </c>
      <c r="HI519" s="24">
        <f>SUMPRODUCT($B519:$GQ519,INDEX(PLAN_PRODUCCION!$B$4:$GQ$24,COLUMN()-COLUMN($GZ$1)+1,0))</f>
        <v>0</v>
      </c>
      <c r="HJ519" s="24">
        <f>SUMPRODUCT($B519:$GQ519,INDEX(PLAN_PRODUCCION!$B$4:$GQ$24,COLUMN()-COLUMN($GZ$1)+1,0))</f>
        <v>0</v>
      </c>
      <c r="HK519" s="24">
        <f>SUMPRODUCT($B519:$GQ519,INDEX(PLAN_PRODUCCION!$B$4:$GQ$24,COLUMN()-COLUMN($GZ$1)+1,0))</f>
        <v>0</v>
      </c>
      <c r="HL519" s="24">
        <f>SUMPRODUCT($B519:$GQ519,INDEX(PLAN_PRODUCCION!$B$4:$GQ$24,COLUMN()-COLUMN($GZ$1)+1,0))</f>
        <v>0</v>
      </c>
      <c r="HM519" s="24">
        <f>SUMPRODUCT($B519:$GQ519,INDEX(PLAN_PRODUCCION!$B$4:$GQ$24,COLUMN()-COLUMN($GZ$1)+1,0))</f>
        <v>0</v>
      </c>
      <c r="HN519" s="24">
        <f>SUMPRODUCT($B519:$GQ519,INDEX(PLAN_PRODUCCION!$B$4:$GQ$24,COLUMN()-COLUMN($GZ$1)+1,0))</f>
        <v>0</v>
      </c>
      <c r="HO519" s="24">
        <f>SUMPRODUCT($B519:$GQ519,INDEX(PLAN_PRODUCCION!$B$4:$GQ$24,COLUMN()-COLUMN($GZ$1)+1,0))</f>
        <v>0</v>
      </c>
      <c r="HP519" s="24">
        <f>SUMPRODUCT($B519:$GQ519,INDEX(PLAN_PRODUCCION!$B$4:$GQ$24,COLUMN()-COLUMN($GZ$1)+1,0))</f>
        <v>0</v>
      </c>
      <c r="HQ519" s="24">
        <f>SUMPRODUCT($B519:$GQ519,INDEX(PLAN_PRODUCCION!$B$4:$GQ$24,COLUMN()-COLUMN($GZ$1)+1,0))</f>
        <v>0</v>
      </c>
      <c r="HR519" s="24">
        <f>SUMPRODUCT($B519:$GQ519,INDEX(PLAN_PRODUCCION!$B$4:$GQ$24,COLUMN()-COLUMN($GZ$1)+1,0))</f>
        <v>0</v>
      </c>
      <c r="HS519" s="24">
        <f>SUMPRODUCT($B519:$GQ519,INDEX(PLAN_PRODUCCION!$B$4:$GQ$24,COLUMN()-COLUMN($GZ$1)+1,0))</f>
        <v>0</v>
      </c>
      <c r="HT519" s="24">
        <f>SUMPRODUCT($B519:$GQ519,INDEX(PLAN_PRODUCCION!$B$4:$GQ$24,COLUMN()-COLUMN($GZ$1)+1,0))</f>
        <v>0</v>
      </c>
      <c r="HU519" s="22"/>
      <c r="HV519" s="25"/>
      <c r="HW519" t="str">
        <f>DIM_BILL[[#This Row],[Tipo]]</f>
        <v>MATERIAL DE EMPAQUE</v>
      </c>
    </row>
    <row r="520" spans="1:231" x14ac:dyDescent="0.3">
      <c r="A520" s="18" t="s">
        <v>1224</v>
      </c>
      <c r="DO520">
        <v>4.2000000000000003E-2</v>
      </c>
      <c r="EY520">
        <v>2.4675324675324677E-2</v>
      </c>
      <c r="GR520" s="18" t="s">
        <v>1225</v>
      </c>
      <c r="GS520" s="18">
        <v>3</v>
      </c>
      <c r="GT520" s="18" t="s">
        <v>1820</v>
      </c>
      <c r="GU520" s="18" t="s">
        <v>1800</v>
      </c>
      <c r="GV520" s="18">
        <f>SUMIF(FACT_A1[cve_prod],DIM_BILL[[#This Row],[CODIGO]],FACT_A1[Existencia])</f>
        <v>0</v>
      </c>
      <c r="GW520" s="18">
        <f>SUMIF(FACT_A2[cve_prod],DIM_BILL[[#This Row],[CODIGO]],FACT_A2[Existencia])</f>
        <v>190</v>
      </c>
      <c r="GX520" s="18"/>
      <c r="GY520" s="16" t="s">
        <v>2222</v>
      </c>
      <c r="GZ520" s="26">
        <f t="shared" ref="GZ520" si="3765">GV520+GW520+GX520+GZ518-GZ519</f>
        <v>190</v>
      </c>
      <c r="HA520" s="26">
        <f t="shared" ref="HA520" si="3766">GZ520+HA518-HA519</f>
        <v>190</v>
      </c>
      <c r="HB520" s="26">
        <f t="shared" ref="HB520" si="3767">HA520+HB518-HB519</f>
        <v>190</v>
      </c>
      <c r="HC520" s="26">
        <f t="shared" ref="HC520" si="3768">HB520+HC518-HC519</f>
        <v>190</v>
      </c>
      <c r="HD520" s="26">
        <f t="shared" ref="HD520" si="3769">HC520+HD518-HD519</f>
        <v>190</v>
      </c>
      <c r="HE520" s="26">
        <f t="shared" ref="HE520" si="3770">HD520+HE518-HE519</f>
        <v>190</v>
      </c>
      <c r="HF520" s="26">
        <f t="shared" ref="HF520" si="3771">HE520+HF518-HF519</f>
        <v>190</v>
      </c>
      <c r="HG520" s="26">
        <f t="shared" ref="HG520" si="3772">HF520+HG518-HG519</f>
        <v>190</v>
      </c>
      <c r="HH520" s="26">
        <f t="shared" ref="HH520" si="3773">HG520+HH518-HH519</f>
        <v>190</v>
      </c>
      <c r="HI520" s="26">
        <f t="shared" ref="HI520" si="3774">HH520+HI518-HI519</f>
        <v>190</v>
      </c>
      <c r="HJ520" s="26">
        <f t="shared" ref="HJ520" si="3775">HI520+HJ518-HJ519</f>
        <v>190</v>
      </c>
      <c r="HK520" s="26">
        <f t="shared" ref="HK520" si="3776">HJ520+HK518-HK519</f>
        <v>190</v>
      </c>
      <c r="HL520" s="26">
        <f t="shared" ref="HL520" si="3777">HK520+HL518-HL519</f>
        <v>190</v>
      </c>
      <c r="HM520" s="26">
        <f t="shared" ref="HM520" si="3778">HL520+HM518-HM519</f>
        <v>190</v>
      </c>
      <c r="HN520" s="26">
        <f t="shared" ref="HN520" si="3779">HM520+HN518-HN519</f>
        <v>190</v>
      </c>
      <c r="HO520" s="26">
        <f t="shared" ref="HO520" si="3780">HN520+HO518-HO519</f>
        <v>190</v>
      </c>
      <c r="HP520" s="26">
        <f t="shared" ref="HP520" si="3781">HO520+HP518-HP519</f>
        <v>190</v>
      </c>
      <c r="HQ520" s="26">
        <f t="shared" ref="HQ520" si="3782">HP520+HQ518-HQ519</f>
        <v>190</v>
      </c>
      <c r="HR520" s="26">
        <f t="shared" ref="HR520" si="3783">HQ520+HR518-HR519</f>
        <v>190</v>
      </c>
      <c r="HS520" s="26">
        <f t="shared" ref="HS520" si="3784">HR520+HS518-HS519</f>
        <v>190</v>
      </c>
      <c r="HT520" s="26">
        <f t="shared" ref="HT520" si="3785">HS520+HT518-HT519</f>
        <v>190</v>
      </c>
      <c r="HU520" s="22">
        <f t="shared" ref="HU520" si="3786">COUNTIF(GZ520:HT520,"&lt;0")</f>
        <v>0</v>
      </c>
      <c r="HV520" s="25"/>
      <c r="HW520" t="str">
        <f>DIM_BILL[[#This Row],[Tipo]]</f>
        <v>MATERIAL DE EMPAQUE</v>
      </c>
    </row>
    <row r="521" spans="1:231" x14ac:dyDescent="0.3">
      <c r="A521" s="17" t="s">
        <v>551</v>
      </c>
      <c r="AU521">
        <v>1.02</v>
      </c>
      <c r="GR521" s="17" t="s">
        <v>552</v>
      </c>
      <c r="GS521" s="17">
        <v>4</v>
      </c>
      <c r="GT521" s="17" t="s">
        <v>1807</v>
      </c>
      <c r="GU521" s="17" t="s">
        <v>1800</v>
      </c>
      <c r="GV521" s="17">
        <f>SUMIF(FACT_A1[cve_prod],DIM_BILL[[#This Row],[CODIGO]],FACT_A1[Existencia])</f>
        <v>0</v>
      </c>
      <c r="GW521" s="18">
        <f>SUMIF(FACT_A2[cve_prod],DIM_BILL[[#This Row],[CODIGO]],FACT_A2[Existencia])</f>
        <v>0</v>
      </c>
      <c r="GX521" s="17"/>
      <c r="GY521" s="16" t="s">
        <v>2220</v>
      </c>
      <c r="GZ521" s="15">
        <f>SUMIFS(POs[saldo],POs[cve_prod],DIM_BILL[[#This Row],[CODIGO]],POs[status],$GY521,POs[f_ent],GZ$1)</f>
        <v>0</v>
      </c>
      <c r="HA521" s="15">
        <f>SUMIFS(POs[saldo],POs[cve_prod],DIM_BILL[[#This Row],[CODIGO]],POs[status],$GY521,POs[f_ent],HA$1)</f>
        <v>0</v>
      </c>
      <c r="HB521" s="15">
        <f>SUMIFS(POs[saldo],POs[cve_prod],DIM_BILL[[#This Row],[CODIGO]],POs[status],$GY521,POs[f_ent],HB$1)</f>
        <v>0</v>
      </c>
      <c r="HC521" s="15">
        <f>SUMIFS(POs[saldo],POs[cve_prod],DIM_BILL[[#This Row],[CODIGO]],POs[status],$GY521,POs[f_ent],HC$1)</f>
        <v>0</v>
      </c>
      <c r="HD521" s="15">
        <f>SUMIFS(POs[saldo],POs[cve_prod],DIM_BILL[[#This Row],[CODIGO]],POs[status],$GY521,POs[f_ent],HD$1)</f>
        <v>0</v>
      </c>
      <c r="HE521" s="15">
        <f>SUMIFS(POs[saldo],POs[cve_prod],DIM_BILL[[#This Row],[CODIGO]],POs[status],$GY521,POs[f_ent],HE$1)</f>
        <v>0</v>
      </c>
      <c r="HF521" s="15">
        <f>SUMIFS(POs[saldo],POs[cve_prod],DIM_BILL[[#This Row],[CODIGO]],POs[status],$GY521,POs[Semana],WEEKNUM(HF$1))</f>
        <v>0</v>
      </c>
      <c r="HG521" s="15">
        <f>SUMIFS(POs[saldo],POs[cve_prod],DIM_BILL[[#This Row],[CODIGO]],POs[status],$GY521,POs[Semana],WEEKNUM(HG$1))</f>
        <v>0</v>
      </c>
      <c r="HH521" s="15">
        <f>SUMIFS(POs[saldo],POs[cve_prod],DIM_BILL[[#This Row],[CODIGO]],POs[status],$GY521,POs[Semana],WEEKNUM(HH$1))</f>
        <v>0</v>
      </c>
      <c r="HI521" s="15">
        <f>SUMIFS(POs[saldo],POs[cve_prod],DIM_BILL[[#This Row],[CODIGO]],POs[status],$GY521,POs[Semana],WEEKNUM(HI$1))</f>
        <v>0</v>
      </c>
      <c r="HJ521" s="15">
        <f>SUMIFS(POs[saldo],POs[cve_prod],DIM_BILL[[#This Row],[CODIGO]],POs[status],$GY521,POs[Semana],WEEKNUM(HJ$1))</f>
        <v>0</v>
      </c>
      <c r="HK521" s="15">
        <f>SUMIFS(POs[saldo],POs[cve_prod],DIM_BILL[[#This Row],[CODIGO]],POs[status],$GY521,POs[Semana],WEEKNUM(HK$1))</f>
        <v>0</v>
      </c>
      <c r="HL521" s="15">
        <f>SUMIFS(POs[saldo],POs[cve_prod],DIM_BILL[[#This Row],[CODIGO]],POs[status],$GY521,POs[Semana],WEEKNUM(HL$1))</f>
        <v>0</v>
      </c>
      <c r="HM521" s="15">
        <f>SUMIFS(POs[saldo],POs[cve_prod],DIM_BILL[[#This Row],[CODIGO]],POs[status],$GY521,POs[Semana],WEEKNUM(HM$1))</f>
        <v>0</v>
      </c>
      <c r="HN521" s="15">
        <f>SUMIFS(POs[saldo],POs[cve_prod],DIM_BILL[[#This Row],[CODIGO]],POs[status],$GY521,POs[Semana],WEEKNUM(HN$1))</f>
        <v>0</v>
      </c>
      <c r="HO521" s="15">
        <f>SUMIFS(POs[saldo],POs[cve_prod],DIM_BILL[[#This Row],[CODIGO]],POs[status],$GY521,POs[Semana],WEEKNUM(HO$1))</f>
        <v>0</v>
      </c>
      <c r="HP521" s="15">
        <f>SUMIFS(POs[saldo],POs[cve_prod],DIM_BILL[[#This Row],[CODIGO]],POs[status],$GY521,POs[Semana],WEEKNUM(HP$1))</f>
        <v>0</v>
      </c>
      <c r="HQ521" s="15">
        <f>SUMIFS(POs[saldo],POs[cve_prod],DIM_BILL[[#This Row],[CODIGO]],POs[status],$GY521,POs[Semana],WEEKNUM(HQ$1))</f>
        <v>0</v>
      </c>
      <c r="HR521" s="15">
        <f>SUMIFS(POs[saldo],POs[cve_prod],DIM_BILL[[#This Row],[CODIGO]],POs[status],$GY521,POs[Semana],WEEKNUM(HR$1))</f>
        <v>0</v>
      </c>
      <c r="HS521" s="15">
        <f>SUMIFS(POs[saldo],POs[cve_prod],DIM_BILL[[#This Row],[CODIGO]],POs[status],$GY521,POs[Semana],WEEKNUM(HS$1))</f>
        <v>0</v>
      </c>
      <c r="HT521" s="15">
        <f>SUMIFS(POs[saldo],POs[cve_prod],DIM_BILL[[#This Row],[CODIGO]],POs[status],$GY521,POs[Semana],WEEKNUM(HT$1))</f>
        <v>0</v>
      </c>
      <c r="HU521" s="22"/>
      <c r="HV521" s="25"/>
      <c r="HW521" t="str">
        <f>DIM_BILL[[#This Row],[Tipo]]</f>
        <v>MATERIAL DE EMPAQUE</v>
      </c>
    </row>
    <row r="522" spans="1:231" x14ac:dyDescent="0.3">
      <c r="A522" s="17" t="s">
        <v>551</v>
      </c>
      <c r="AU522">
        <v>1.02</v>
      </c>
      <c r="GR522" s="17" t="s">
        <v>552</v>
      </c>
      <c r="GS522" s="17">
        <v>4</v>
      </c>
      <c r="GT522" s="17" t="s">
        <v>1807</v>
      </c>
      <c r="GU522" s="17" t="s">
        <v>1800</v>
      </c>
      <c r="GV522" s="17">
        <f>SUMIF(FACT_A1[cve_prod],DIM_BILL[[#This Row],[CODIGO]],FACT_A1[Existencia])</f>
        <v>0</v>
      </c>
      <c r="GW522" s="18">
        <f>SUMIF(FACT_A2[cve_prod],DIM_BILL[[#This Row],[CODIGO]],FACT_A2[Existencia])</f>
        <v>0</v>
      </c>
      <c r="GX522" s="17"/>
      <c r="GY522" s="16" t="s">
        <v>2221</v>
      </c>
      <c r="GZ522" s="24">
        <f>SUMPRODUCT($B522:$GQ522,INDEX(PLAN_PRODUCCION!$B$4:$GQ$24,COLUMN()-COLUMN($GZ$1)+1,0))</f>
        <v>0</v>
      </c>
      <c r="HA522" s="24">
        <f>SUMPRODUCT($B522:$GQ522,INDEX(PLAN_PRODUCCION!$B$4:$GQ$24,COLUMN()-COLUMN($GZ$1)+1,0))</f>
        <v>0</v>
      </c>
      <c r="HB522" s="24">
        <f>SUMPRODUCT($B522:$GQ522,INDEX(PLAN_PRODUCCION!$B$4:$GQ$24,COLUMN()-COLUMN($GZ$1)+1,0))</f>
        <v>0</v>
      </c>
      <c r="HC522" s="24">
        <f>SUMPRODUCT($B522:$GQ522,INDEX(PLAN_PRODUCCION!$B$4:$GQ$24,COLUMN()-COLUMN($GZ$1)+1,0))</f>
        <v>0</v>
      </c>
      <c r="HD522" s="24">
        <f>SUMPRODUCT($B522:$GQ522,INDEX(PLAN_PRODUCCION!$B$4:$GQ$24,COLUMN()-COLUMN($GZ$1)+1,0))</f>
        <v>0</v>
      </c>
      <c r="HE522" s="24">
        <f>SUMPRODUCT($B522:$GQ522,INDEX(PLAN_PRODUCCION!$B$4:$GQ$24,COLUMN()-COLUMN($GZ$1)+1,0))</f>
        <v>0</v>
      </c>
      <c r="HF522" s="24">
        <f>SUMPRODUCT($B522:$GQ522,INDEX(PLAN_PRODUCCION!$B$4:$GQ$24,COLUMN()-COLUMN($GZ$1)+1,0))</f>
        <v>0</v>
      </c>
      <c r="HG522" s="24">
        <f>SUMPRODUCT($B522:$GQ522,INDEX(PLAN_PRODUCCION!$B$4:$GQ$24,COLUMN()-COLUMN($GZ$1)+1,0))</f>
        <v>0</v>
      </c>
      <c r="HH522" s="24">
        <f>SUMPRODUCT($B522:$GQ522,INDEX(PLAN_PRODUCCION!$B$4:$GQ$24,COLUMN()-COLUMN($GZ$1)+1,0))</f>
        <v>0</v>
      </c>
      <c r="HI522" s="24">
        <f>SUMPRODUCT($B522:$GQ522,INDEX(PLAN_PRODUCCION!$B$4:$GQ$24,COLUMN()-COLUMN($GZ$1)+1,0))</f>
        <v>0</v>
      </c>
      <c r="HJ522" s="24">
        <f>SUMPRODUCT($B522:$GQ522,INDEX(PLAN_PRODUCCION!$B$4:$GQ$24,COLUMN()-COLUMN($GZ$1)+1,0))</f>
        <v>0</v>
      </c>
      <c r="HK522" s="24">
        <f>SUMPRODUCT($B522:$GQ522,INDEX(PLAN_PRODUCCION!$B$4:$GQ$24,COLUMN()-COLUMN($GZ$1)+1,0))</f>
        <v>0</v>
      </c>
      <c r="HL522" s="24">
        <f>SUMPRODUCT($B522:$GQ522,INDEX(PLAN_PRODUCCION!$B$4:$GQ$24,COLUMN()-COLUMN($GZ$1)+1,0))</f>
        <v>0</v>
      </c>
      <c r="HM522" s="24">
        <f>SUMPRODUCT($B522:$GQ522,INDEX(PLAN_PRODUCCION!$B$4:$GQ$24,COLUMN()-COLUMN($GZ$1)+1,0))</f>
        <v>0</v>
      </c>
      <c r="HN522" s="24">
        <f>SUMPRODUCT($B522:$GQ522,INDEX(PLAN_PRODUCCION!$B$4:$GQ$24,COLUMN()-COLUMN($GZ$1)+1,0))</f>
        <v>0</v>
      </c>
      <c r="HO522" s="24">
        <f>SUMPRODUCT($B522:$GQ522,INDEX(PLAN_PRODUCCION!$B$4:$GQ$24,COLUMN()-COLUMN($GZ$1)+1,0))</f>
        <v>0</v>
      </c>
      <c r="HP522" s="24">
        <f>SUMPRODUCT($B522:$GQ522,INDEX(PLAN_PRODUCCION!$B$4:$GQ$24,COLUMN()-COLUMN($GZ$1)+1,0))</f>
        <v>0</v>
      </c>
      <c r="HQ522" s="24">
        <f>SUMPRODUCT($B522:$GQ522,INDEX(PLAN_PRODUCCION!$B$4:$GQ$24,COLUMN()-COLUMN($GZ$1)+1,0))</f>
        <v>0</v>
      </c>
      <c r="HR522" s="24">
        <f>SUMPRODUCT($B522:$GQ522,INDEX(PLAN_PRODUCCION!$B$4:$GQ$24,COLUMN()-COLUMN($GZ$1)+1,0))</f>
        <v>0</v>
      </c>
      <c r="HS522" s="24">
        <f>SUMPRODUCT($B522:$GQ522,INDEX(PLAN_PRODUCCION!$B$4:$GQ$24,COLUMN()-COLUMN($GZ$1)+1,0))</f>
        <v>0</v>
      </c>
      <c r="HT522" s="24">
        <f>SUMPRODUCT($B522:$GQ522,INDEX(PLAN_PRODUCCION!$B$4:$GQ$24,COLUMN()-COLUMN($GZ$1)+1,0))</f>
        <v>0</v>
      </c>
      <c r="HU522" s="22"/>
      <c r="HV522" s="25"/>
      <c r="HW522" t="str">
        <f>DIM_BILL[[#This Row],[Tipo]]</f>
        <v>MATERIAL DE EMPAQUE</v>
      </c>
    </row>
    <row r="523" spans="1:231" x14ac:dyDescent="0.3">
      <c r="A523" s="18" t="s">
        <v>551</v>
      </c>
      <c r="AU523">
        <v>1.02</v>
      </c>
      <c r="GR523" s="18" t="s">
        <v>552</v>
      </c>
      <c r="GS523" s="18">
        <v>4</v>
      </c>
      <c r="GT523" s="18" t="s">
        <v>1807</v>
      </c>
      <c r="GU523" s="18" t="s">
        <v>1800</v>
      </c>
      <c r="GV523" s="18">
        <f>SUMIF(FACT_A1[cve_prod],DIM_BILL[[#This Row],[CODIGO]],FACT_A1[Existencia])</f>
        <v>0</v>
      </c>
      <c r="GW523" s="18">
        <f>SUMIF(FACT_A2[cve_prod],DIM_BILL[[#This Row],[CODIGO]],FACT_A2[Existencia])</f>
        <v>0</v>
      </c>
      <c r="GX523" s="18"/>
      <c r="GY523" s="16" t="s">
        <v>2222</v>
      </c>
      <c r="GZ523" s="26">
        <f t="shared" ref="GZ523" si="3787">GV523+GW523+GX523+GZ521-GZ522</f>
        <v>0</v>
      </c>
      <c r="HA523" s="26">
        <f t="shared" ref="HA523" si="3788">GZ523+HA521-HA522</f>
        <v>0</v>
      </c>
      <c r="HB523" s="26">
        <f t="shared" ref="HB523" si="3789">HA523+HB521-HB522</f>
        <v>0</v>
      </c>
      <c r="HC523" s="26">
        <f t="shared" ref="HC523" si="3790">HB523+HC521-HC522</f>
        <v>0</v>
      </c>
      <c r="HD523" s="26">
        <f t="shared" ref="HD523" si="3791">HC523+HD521-HD522</f>
        <v>0</v>
      </c>
      <c r="HE523" s="26">
        <f t="shared" ref="HE523" si="3792">HD523+HE521-HE522</f>
        <v>0</v>
      </c>
      <c r="HF523" s="26">
        <f t="shared" ref="HF523" si="3793">HE523+HF521-HF522</f>
        <v>0</v>
      </c>
      <c r="HG523" s="26">
        <f t="shared" ref="HG523" si="3794">HF523+HG521-HG522</f>
        <v>0</v>
      </c>
      <c r="HH523" s="26">
        <f t="shared" ref="HH523" si="3795">HG523+HH521-HH522</f>
        <v>0</v>
      </c>
      <c r="HI523" s="26">
        <f t="shared" ref="HI523" si="3796">HH523+HI521-HI522</f>
        <v>0</v>
      </c>
      <c r="HJ523" s="26">
        <f t="shared" ref="HJ523" si="3797">HI523+HJ521-HJ522</f>
        <v>0</v>
      </c>
      <c r="HK523" s="26">
        <f t="shared" ref="HK523" si="3798">HJ523+HK521-HK522</f>
        <v>0</v>
      </c>
      <c r="HL523" s="26">
        <f t="shared" ref="HL523" si="3799">HK523+HL521-HL522</f>
        <v>0</v>
      </c>
      <c r="HM523" s="26">
        <f t="shared" ref="HM523" si="3800">HL523+HM521-HM522</f>
        <v>0</v>
      </c>
      <c r="HN523" s="26">
        <f t="shared" ref="HN523" si="3801">HM523+HN521-HN522</f>
        <v>0</v>
      </c>
      <c r="HO523" s="26">
        <f t="shared" ref="HO523" si="3802">HN523+HO521-HO522</f>
        <v>0</v>
      </c>
      <c r="HP523" s="26">
        <f t="shared" ref="HP523" si="3803">HO523+HP521-HP522</f>
        <v>0</v>
      </c>
      <c r="HQ523" s="26">
        <f t="shared" ref="HQ523" si="3804">HP523+HQ521-HQ522</f>
        <v>0</v>
      </c>
      <c r="HR523" s="26">
        <f t="shared" ref="HR523" si="3805">HQ523+HR521-HR522</f>
        <v>0</v>
      </c>
      <c r="HS523" s="26">
        <f t="shared" ref="HS523" si="3806">HR523+HS521-HS522</f>
        <v>0</v>
      </c>
      <c r="HT523" s="26">
        <f t="shared" ref="HT523" si="3807">HS523+HT521-HT522</f>
        <v>0</v>
      </c>
      <c r="HU523" s="22">
        <f t="shared" ref="HU523" si="3808">COUNTIF(GZ523:HT523,"&lt;0")</f>
        <v>0</v>
      </c>
      <c r="HV523" s="25"/>
      <c r="HW523" t="str">
        <f>DIM_BILL[[#This Row],[Tipo]]</f>
        <v>MATERIAL DE EMPAQUE</v>
      </c>
    </row>
    <row r="524" spans="1:231" x14ac:dyDescent="0.3">
      <c r="A524" s="17" t="s">
        <v>599</v>
      </c>
      <c r="BB524">
        <v>1.02</v>
      </c>
      <c r="FF524">
        <v>1.02</v>
      </c>
      <c r="FG524">
        <v>1.02</v>
      </c>
      <c r="GR524" s="17" t="s">
        <v>600</v>
      </c>
      <c r="GS524" s="17">
        <v>2</v>
      </c>
      <c r="GT524" s="17" t="s">
        <v>1825</v>
      </c>
      <c r="GU524" s="17" t="s">
        <v>1800</v>
      </c>
      <c r="GV524" s="17">
        <f>SUMIF(FACT_A1[cve_prod],DIM_BILL[[#This Row],[CODIGO]],FACT_A1[Existencia])</f>
        <v>0</v>
      </c>
      <c r="GW524" s="18">
        <f>SUMIF(FACT_A2[cve_prod],DIM_BILL[[#This Row],[CODIGO]],FACT_A2[Existencia])</f>
        <v>0</v>
      </c>
      <c r="GX524" s="17"/>
      <c r="GY524" s="16" t="s">
        <v>2220</v>
      </c>
      <c r="GZ524" s="15">
        <f>SUMIFS(POs[saldo],POs[cve_prod],DIM_BILL[[#This Row],[CODIGO]],POs[status],$GY524,POs[f_ent],GZ$1)</f>
        <v>0</v>
      </c>
      <c r="HA524" s="15">
        <f>SUMIFS(POs[saldo],POs[cve_prod],DIM_BILL[[#This Row],[CODIGO]],POs[status],$GY524,POs[f_ent],HA$1)</f>
        <v>0</v>
      </c>
      <c r="HB524" s="15">
        <f>SUMIFS(POs[saldo],POs[cve_prod],DIM_BILL[[#This Row],[CODIGO]],POs[status],$GY524,POs[f_ent],HB$1)</f>
        <v>0</v>
      </c>
      <c r="HC524" s="15">
        <f>SUMIFS(POs[saldo],POs[cve_prod],DIM_BILL[[#This Row],[CODIGO]],POs[status],$GY524,POs[f_ent],HC$1)</f>
        <v>0</v>
      </c>
      <c r="HD524" s="15">
        <f>SUMIFS(POs[saldo],POs[cve_prod],DIM_BILL[[#This Row],[CODIGO]],POs[status],$GY524,POs[f_ent],HD$1)</f>
        <v>0</v>
      </c>
      <c r="HE524" s="15">
        <f>SUMIFS(POs[saldo],POs[cve_prod],DIM_BILL[[#This Row],[CODIGO]],POs[status],$GY524,POs[f_ent],HE$1)</f>
        <v>0</v>
      </c>
      <c r="HF524" s="15">
        <f>SUMIFS(POs[saldo],POs[cve_prod],DIM_BILL[[#This Row],[CODIGO]],POs[status],$GY524,POs[Semana],WEEKNUM(HF$1))</f>
        <v>0</v>
      </c>
      <c r="HG524" s="15">
        <f>SUMIFS(POs[saldo],POs[cve_prod],DIM_BILL[[#This Row],[CODIGO]],POs[status],$GY524,POs[Semana],WEEKNUM(HG$1))</f>
        <v>0</v>
      </c>
      <c r="HH524" s="15">
        <f>SUMIFS(POs[saldo],POs[cve_prod],DIM_BILL[[#This Row],[CODIGO]],POs[status],$GY524,POs[Semana],WEEKNUM(HH$1))</f>
        <v>0</v>
      </c>
      <c r="HI524" s="15">
        <f>SUMIFS(POs[saldo],POs[cve_prod],DIM_BILL[[#This Row],[CODIGO]],POs[status],$GY524,POs[Semana],WEEKNUM(HI$1))</f>
        <v>0</v>
      </c>
      <c r="HJ524" s="15">
        <f>SUMIFS(POs[saldo],POs[cve_prod],DIM_BILL[[#This Row],[CODIGO]],POs[status],$GY524,POs[Semana],WEEKNUM(HJ$1))</f>
        <v>0</v>
      </c>
      <c r="HK524" s="15">
        <f>SUMIFS(POs[saldo],POs[cve_prod],DIM_BILL[[#This Row],[CODIGO]],POs[status],$GY524,POs[Semana],WEEKNUM(HK$1))</f>
        <v>0</v>
      </c>
      <c r="HL524" s="15">
        <f>SUMIFS(POs[saldo],POs[cve_prod],DIM_BILL[[#This Row],[CODIGO]],POs[status],$GY524,POs[Semana],WEEKNUM(HL$1))</f>
        <v>0</v>
      </c>
      <c r="HM524" s="15">
        <f>SUMIFS(POs[saldo],POs[cve_prod],DIM_BILL[[#This Row],[CODIGO]],POs[status],$GY524,POs[Semana],WEEKNUM(HM$1))</f>
        <v>0</v>
      </c>
      <c r="HN524" s="15">
        <f>SUMIFS(POs[saldo],POs[cve_prod],DIM_BILL[[#This Row],[CODIGO]],POs[status],$GY524,POs[Semana],WEEKNUM(HN$1))</f>
        <v>0</v>
      </c>
      <c r="HO524" s="15">
        <f>SUMIFS(POs[saldo],POs[cve_prod],DIM_BILL[[#This Row],[CODIGO]],POs[status],$GY524,POs[Semana],WEEKNUM(HO$1))</f>
        <v>0</v>
      </c>
      <c r="HP524" s="15">
        <f>SUMIFS(POs[saldo],POs[cve_prod],DIM_BILL[[#This Row],[CODIGO]],POs[status],$GY524,POs[Semana],WEEKNUM(HP$1))</f>
        <v>0</v>
      </c>
      <c r="HQ524" s="15">
        <f>SUMIFS(POs[saldo],POs[cve_prod],DIM_BILL[[#This Row],[CODIGO]],POs[status],$GY524,POs[Semana],WEEKNUM(HQ$1))</f>
        <v>0</v>
      </c>
      <c r="HR524" s="15">
        <f>SUMIFS(POs[saldo],POs[cve_prod],DIM_BILL[[#This Row],[CODIGO]],POs[status],$GY524,POs[Semana],WEEKNUM(HR$1))</f>
        <v>0</v>
      </c>
      <c r="HS524" s="15">
        <f>SUMIFS(POs[saldo],POs[cve_prod],DIM_BILL[[#This Row],[CODIGO]],POs[status],$GY524,POs[Semana],WEEKNUM(HS$1))</f>
        <v>0</v>
      </c>
      <c r="HT524" s="15">
        <f>SUMIFS(POs[saldo],POs[cve_prod],DIM_BILL[[#This Row],[CODIGO]],POs[status],$GY524,POs[Semana],WEEKNUM(HT$1))</f>
        <v>0</v>
      </c>
      <c r="HU524" s="22"/>
      <c r="HV524" s="25"/>
      <c r="HW524" t="str">
        <f>DIM_BILL[[#This Row],[Tipo]]</f>
        <v>MATERIAL DE EMPAQUE</v>
      </c>
    </row>
    <row r="525" spans="1:231" x14ac:dyDescent="0.3">
      <c r="A525" s="17" t="s">
        <v>599</v>
      </c>
      <c r="BB525">
        <v>1.02</v>
      </c>
      <c r="FF525">
        <v>1.02</v>
      </c>
      <c r="FG525">
        <v>1.02</v>
      </c>
      <c r="GR525" s="17" t="s">
        <v>600</v>
      </c>
      <c r="GS525" s="17">
        <v>2</v>
      </c>
      <c r="GT525" s="17" t="s">
        <v>1825</v>
      </c>
      <c r="GU525" s="17" t="s">
        <v>1800</v>
      </c>
      <c r="GV525" s="17">
        <f>SUMIF(FACT_A1[cve_prod],DIM_BILL[[#This Row],[CODIGO]],FACT_A1[Existencia])</f>
        <v>0</v>
      </c>
      <c r="GW525" s="18">
        <f>SUMIF(FACT_A2[cve_prod],DIM_BILL[[#This Row],[CODIGO]],FACT_A2[Existencia])</f>
        <v>0</v>
      </c>
      <c r="GX525" s="17"/>
      <c r="GY525" s="16" t="s">
        <v>2221</v>
      </c>
      <c r="GZ525" s="24">
        <f>SUMPRODUCT($B525:$GQ525,INDEX(PLAN_PRODUCCION!$B$4:$GQ$24,COLUMN()-COLUMN($GZ$1)+1,0))</f>
        <v>17162.52</v>
      </c>
      <c r="HA525" s="24">
        <f>SUMPRODUCT($B525:$GQ525,INDEX(PLAN_PRODUCCION!$B$4:$GQ$24,COLUMN()-COLUMN($GZ$1)+1,0))</f>
        <v>0</v>
      </c>
      <c r="HB525" s="24">
        <f>SUMPRODUCT($B525:$GQ525,INDEX(PLAN_PRODUCCION!$B$4:$GQ$24,COLUMN()-COLUMN($GZ$1)+1,0))</f>
        <v>0</v>
      </c>
      <c r="HC525" s="24">
        <f>SUMPRODUCT($B525:$GQ525,INDEX(PLAN_PRODUCCION!$B$4:$GQ$24,COLUMN()-COLUMN($GZ$1)+1,0))</f>
        <v>0</v>
      </c>
      <c r="HD525" s="24">
        <f>SUMPRODUCT($B525:$GQ525,INDEX(PLAN_PRODUCCION!$B$4:$GQ$24,COLUMN()-COLUMN($GZ$1)+1,0))</f>
        <v>0</v>
      </c>
      <c r="HE525" s="24">
        <f>SUMPRODUCT($B525:$GQ525,INDEX(PLAN_PRODUCCION!$B$4:$GQ$24,COLUMN()-COLUMN($GZ$1)+1,0))</f>
        <v>0</v>
      </c>
      <c r="HF525" s="24">
        <f>SUMPRODUCT($B525:$GQ525,INDEX(PLAN_PRODUCCION!$B$4:$GQ$24,COLUMN()-COLUMN($GZ$1)+1,0))</f>
        <v>0</v>
      </c>
      <c r="HG525" s="24">
        <f>SUMPRODUCT($B525:$GQ525,INDEX(PLAN_PRODUCCION!$B$4:$GQ$24,COLUMN()-COLUMN($GZ$1)+1,0))</f>
        <v>0</v>
      </c>
      <c r="HH525" s="24">
        <f>SUMPRODUCT($B525:$GQ525,INDEX(PLAN_PRODUCCION!$B$4:$GQ$24,COLUMN()-COLUMN($GZ$1)+1,0))</f>
        <v>0</v>
      </c>
      <c r="HI525" s="24">
        <f>SUMPRODUCT($B525:$GQ525,INDEX(PLAN_PRODUCCION!$B$4:$GQ$24,COLUMN()-COLUMN($GZ$1)+1,0))</f>
        <v>0</v>
      </c>
      <c r="HJ525" s="24">
        <f>SUMPRODUCT($B525:$GQ525,INDEX(PLAN_PRODUCCION!$B$4:$GQ$24,COLUMN()-COLUMN($GZ$1)+1,0))</f>
        <v>0</v>
      </c>
      <c r="HK525" s="24">
        <f>SUMPRODUCT($B525:$GQ525,INDEX(PLAN_PRODUCCION!$B$4:$GQ$24,COLUMN()-COLUMN($GZ$1)+1,0))</f>
        <v>0</v>
      </c>
      <c r="HL525" s="24">
        <f>SUMPRODUCT($B525:$GQ525,INDEX(PLAN_PRODUCCION!$B$4:$GQ$24,COLUMN()-COLUMN($GZ$1)+1,0))</f>
        <v>0</v>
      </c>
      <c r="HM525" s="24">
        <f>SUMPRODUCT($B525:$GQ525,INDEX(PLAN_PRODUCCION!$B$4:$GQ$24,COLUMN()-COLUMN($GZ$1)+1,0))</f>
        <v>0</v>
      </c>
      <c r="HN525" s="24">
        <f>SUMPRODUCT($B525:$GQ525,INDEX(PLAN_PRODUCCION!$B$4:$GQ$24,COLUMN()-COLUMN($GZ$1)+1,0))</f>
        <v>0</v>
      </c>
      <c r="HO525" s="24">
        <f>SUMPRODUCT($B525:$GQ525,INDEX(PLAN_PRODUCCION!$B$4:$GQ$24,COLUMN()-COLUMN($GZ$1)+1,0))</f>
        <v>0</v>
      </c>
      <c r="HP525" s="24">
        <f>SUMPRODUCT($B525:$GQ525,INDEX(PLAN_PRODUCCION!$B$4:$GQ$24,COLUMN()-COLUMN($GZ$1)+1,0))</f>
        <v>0</v>
      </c>
      <c r="HQ525" s="24">
        <f>SUMPRODUCT($B525:$GQ525,INDEX(PLAN_PRODUCCION!$B$4:$GQ$24,COLUMN()-COLUMN($GZ$1)+1,0))</f>
        <v>0</v>
      </c>
      <c r="HR525" s="24">
        <f>SUMPRODUCT($B525:$GQ525,INDEX(PLAN_PRODUCCION!$B$4:$GQ$24,COLUMN()-COLUMN($GZ$1)+1,0))</f>
        <v>0</v>
      </c>
      <c r="HS525" s="24">
        <f>SUMPRODUCT($B525:$GQ525,INDEX(PLAN_PRODUCCION!$B$4:$GQ$24,COLUMN()-COLUMN($GZ$1)+1,0))</f>
        <v>0</v>
      </c>
      <c r="HT525" s="24">
        <f>SUMPRODUCT($B525:$GQ525,INDEX(PLAN_PRODUCCION!$B$4:$GQ$24,COLUMN()-COLUMN($GZ$1)+1,0))</f>
        <v>0</v>
      </c>
      <c r="HU525" s="22"/>
      <c r="HV525" s="25"/>
      <c r="HW525" t="str">
        <f>DIM_BILL[[#This Row],[Tipo]]</f>
        <v>MATERIAL DE EMPAQUE</v>
      </c>
    </row>
    <row r="526" spans="1:231" x14ac:dyDescent="0.3">
      <c r="A526" s="18" t="s">
        <v>599</v>
      </c>
      <c r="BB526">
        <v>1.02</v>
      </c>
      <c r="FF526">
        <v>1.02</v>
      </c>
      <c r="FG526">
        <v>1.02</v>
      </c>
      <c r="GR526" s="18" t="s">
        <v>600</v>
      </c>
      <c r="GS526" s="18">
        <v>2</v>
      </c>
      <c r="GT526" s="18" t="s">
        <v>1825</v>
      </c>
      <c r="GU526" s="18" t="s">
        <v>1800</v>
      </c>
      <c r="GV526" s="18">
        <f>SUMIF(FACT_A1[cve_prod],DIM_BILL[[#This Row],[CODIGO]],FACT_A1[Existencia])</f>
        <v>0</v>
      </c>
      <c r="GW526" s="18">
        <f>SUMIF(FACT_A2[cve_prod],DIM_BILL[[#This Row],[CODIGO]],FACT_A2[Existencia])</f>
        <v>0</v>
      </c>
      <c r="GX526" s="18"/>
      <c r="GY526" s="16" t="s">
        <v>2222</v>
      </c>
      <c r="GZ526" s="26">
        <f t="shared" ref="GZ526" si="3809">GV526+GW526+GX526+GZ524-GZ525</f>
        <v>-17162.52</v>
      </c>
      <c r="HA526" s="26">
        <f t="shared" ref="HA526" si="3810">GZ526+HA524-HA525</f>
        <v>-17162.52</v>
      </c>
      <c r="HB526" s="26">
        <f t="shared" ref="HB526" si="3811">HA526+HB524-HB525</f>
        <v>-17162.52</v>
      </c>
      <c r="HC526" s="26">
        <f t="shared" ref="HC526" si="3812">HB526+HC524-HC525</f>
        <v>-17162.52</v>
      </c>
      <c r="HD526" s="26">
        <f t="shared" ref="HD526" si="3813">HC526+HD524-HD525</f>
        <v>-17162.52</v>
      </c>
      <c r="HE526" s="26">
        <f t="shared" ref="HE526" si="3814">HD526+HE524-HE525</f>
        <v>-17162.52</v>
      </c>
      <c r="HF526" s="26">
        <f t="shared" ref="HF526" si="3815">HE526+HF524-HF525</f>
        <v>-17162.52</v>
      </c>
      <c r="HG526" s="26">
        <f t="shared" ref="HG526" si="3816">HF526+HG524-HG525</f>
        <v>-17162.52</v>
      </c>
      <c r="HH526" s="26">
        <f t="shared" ref="HH526" si="3817">HG526+HH524-HH525</f>
        <v>-17162.52</v>
      </c>
      <c r="HI526" s="26">
        <f t="shared" ref="HI526" si="3818">HH526+HI524-HI525</f>
        <v>-17162.52</v>
      </c>
      <c r="HJ526" s="26">
        <f t="shared" ref="HJ526" si="3819">HI526+HJ524-HJ525</f>
        <v>-17162.52</v>
      </c>
      <c r="HK526" s="26">
        <f t="shared" ref="HK526" si="3820">HJ526+HK524-HK525</f>
        <v>-17162.52</v>
      </c>
      <c r="HL526" s="26">
        <f t="shared" ref="HL526" si="3821">HK526+HL524-HL525</f>
        <v>-17162.52</v>
      </c>
      <c r="HM526" s="26">
        <f t="shared" ref="HM526" si="3822">HL526+HM524-HM525</f>
        <v>-17162.52</v>
      </c>
      <c r="HN526" s="26">
        <f t="shared" ref="HN526" si="3823">HM526+HN524-HN525</f>
        <v>-17162.52</v>
      </c>
      <c r="HO526" s="26">
        <f t="shared" ref="HO526" si="3824">HN526+HO524-HO525</f>
        <v>-17162.52</v>
      </c>
      <c r="HP526" s="26">
        <f t="shared" ref="HP526" si="3825">HO526+HP524-HP525</f>
        <v>-17162.52</v>
      </c>
      <c r="HQ526" s="26">
        <f t="shared" ref="HQ526" si="3826">HP526+HQ524-HQ525</f>
        <v>-17162.52</v>
      </c>
      <c r="HR526" s="26">
        <f t="shared" ref="HR526" si="3827">HQ526+HR524-HR525</f>
        <v>-17162.52</v>
      </c>
      <c r="HS526" s="26">
        <f t="shared" ref="HS526" si="3828">HR526+HS524-HS525</f>
        <v>-17162.52</v>
      </c>
      <c r="HT526" s="26">
        <f t="shared" ref="HT526" si="3829">HS526+HT524-HT525</f>
        <v>-17162.52</v>
      </c>
      <c r="HU526" s="22">
        <f t="shared" ref="HU526" si="3830">COUNTIF(GZ526:HT526,"&lt;0")</f>
        <v>21</v>
      </c>
      <c r="HV526" s="25"/>
      <c r="HW526" t="str">
        <f>DIM_BILL[[#This Row],[Tipo]]</f>
        <v>MATERIAL DE EMPAQUE</v>
      </c>
    </row>
    <row r="527" spans="1:231" x14ac:dyDescent="0.3">
      <c r="A527" s="17" t="s">
        <v>53</v>
      </c>
      <c r="D527">
        <v>1.03</v>
      </c>
      <c r="E527">
        <v>1</v>
      </c>
      <c r="N527">
        <v>1</v>
      </c>
      <c r="AO527">
        <v>1.02</v>
      </c>
      <c r="AU527">
        <v>1.02</v>
      </c>
      <c r="GR527" s="17" t="s">
        <v>54</v>
      </c>
      <c r="GS527" s="17">
        <v>3</v>
      </c>
      <c r="GT527" s="17" t="s">
        <v>1824</v>
      </c>
      <c r="GU527" s="17" t="s">
        <v>1800</v>
      </c>
      <c r="GV527" s="17">
        <f>SUMIF(FACT_A1[cve_prod],DIM_BILL[[#This Row],[CODIGO]],FACT_A1[Existencia])</f>
        <v>0</v>
      </c>
      <c r="GW527" s="18">
        <f>SUMIF(FACT_A2[cve_prod],DIM_BILL[[#This Row],[CODIGO]],FACT_A2[Existencia])</f>
        <v>11863</v>
      </c>
      <c r="GX527" s="17"/>
      <c r="GY527" s="16" t="s">
        <v>2220</v>
      </c>
      <c r="GZ527" s="15">
        <f>SUMIFS(POs[saldo],POs[cve_prod],DIM_BILL[[#This Row],[CODIGO]],POs[status],$GY527,POs[f_ent],GZ$1)</f>
        <v>0</v>
      </c>
      <c r="HA527" s="15">
        <f>SUMIFS(POs[saldo],POs[cve_prod],DIM_BILL[[#This Row],[CODIGO]],POs[status],$GY527,POs[f_ent],HA$1)</f>
        <v>0</v>
      </c>
      <c r="HB527" s="15">
        <f>SUMIFS(POs[saldo],POs[cve_prod],DIM_BILL[[#This Row],[CODIGO]],POs[status],$GY527,POs[f_ent],HB$1)</f>
        <v>0</v>
      </c>
      <c r="HC527" s="15">
        <f>SUMIFS(POs[saldo],POs[cve_prod],DIM_BILL[[#This Row],[CODIGO]],POs[status],$GY527,POs[f_ent],HC$1)</f>
        <v>0</v>
      </c>
      <c r="HD527" s="15">
        <f>SUMIFS(POs[saldo],POs[cve_prod],DIM_BILL[[#This Row],[CODIGO]],POs[status],$GY527,POs[f_ent],HD$1)</f>
        <v>0</v>
      </c>
      <c r="HE527" s="15">
        <f>SUMIFS(POs[saldo],POs[cve_prod],DIM_BILL[[#This Row],[CODIGO]],POs[status],$GY527,POs[f_ent],HE$1)</f>
        <v>0</v>
      </c>
      <c r="HF527" s="15">
        <f>SUMIFS(POs[saldo],POs[cve_prod],DIM_BILL[[#This Row],[CODIGO]],POs[status],$GY527,POs[Semana],WEEKNUM(HF$1))</f>
        <v>0</v>
      </c>
      <c r="HG527" s="15">
        <f>SUMIFS(POs[saldo],POs[cve_prod],DIM_BILL[[#This Row],[CODIGO]],POs[status],$GY527,POs[Semana],WEEKNUM(HG$1))</f>
        <v>0</v>
      </c>
      <c r="HH527" s="15">
        <f>SUMIFS(POs[saldo],POs[cve_prod],DIM_BILL[[#This Row],[CODIGO]],POs[status],$GY527,POs[Semana],WEEKNUM(HH$1))</f>
        <v>0</v>
      </c>
      <c r="HI527" s="15">
        <f>SUMIFS(POs[saldo],POs[cve_prod],DIM_BILL[[#This Row],[CODIGO]],POs[status],$GY527,POs[Semana],WEEKNUM(HI$1))</f>
        <v>0</v>
      </c>
      <c r="HJ527" s="15">
        <f>SUMIFS(POs[saldo],POs[cve_prod],DIM_BILL[[#This Row],[CODIGO]],POs[status],$GY527,POs[Semana],WEEKNUM(HJ$1))</f>
        <v>0</v>
      </c>
      <c r="HK527" s="15">
        <f>SUMIFS(POs[saldo],POs[cve_prod],DIM_BILL[[#This Row],[CODIGO]],POs[status],$GY527,POs[Semana],WEEKNUM(HK$1))</f>
        <v>0</v>
      </c>
      <c r="HL527" s="15">
        <f>SUMIFS(POs[saldo],POs[cve_prod],DIM_BILL[[#This Row],[CODIGO]],POs[status],$GY527,POs[Semana],WEEKNUM(HL$1))</f>
        <v>0</v>
      </c>
      <c r="HM527" s="15">
        <f>SUMIFS(POs[saldo],POs[cve_prod],DIM_BILL[[#This Row],[CODIGO]],POs[status],$GY527,POs[Semana],WEEKNUM(HM$1))</f>
        <v>0</v>
      </c>
      <c r="HN527" s="15">
        <f>SUMIFS(POs[saldo],POs[cve_prod],DIM_BILL[[#This Row],[CODIGO]],POs[status],$GY527,POs[Semana],WEEKNUM(HN$1))</f>
        <v>0</v>
      </c>
      <c r="HO527" s="15">
        <f>SUMIFS(POs[saldo],POs[cve_prod],DIM_BILL[[#This Row],[CODIGO]],POs[status],$GY527,POs[Semana],WEEKNUM(HO$1))</f>
        <v>0</v>
      </c>
      <c r="HP527" s="15">
        <f>SUMIFS(POs[saldo],POs[cve_prod],DIM_BILL[[#This Row],[CODIGO]],POs[status],$GY527,POs[Semana],WEEKNUM(HP$1))</f>
        <v>0</v>
      </c>
      <c r="HQ527" s="15">
        <f>SUMIFS(POs[saldo],POs[cve_prod],DIM_BILL[[#This Row],[CODIGO]],POs[status],$GY527,POs[Semana],WEEKNUM(HQ$1))</f>
        <v>0</v>
      </c>
      <c r="HR527" s="15">
        <f>SUMIFS(POs[saldo],POs[cve_prod],DIM_BILL[[#This Row],[CODIGO]],POs[status],$GY527,POs[Semana],WEEKNUM(HR$1))</f>
        <v>0</v>
      </c>
      <c r="HS527" s="15">
        <f>SUMIFS(POs[saldo],POs[cve_prod],DIM_BILL[[#This Row],[CODIGO]],POs[status],$GY527,POs[Semana],WEEKNUM(HS$1))</f>
        <v>0</v>
      </c>
      <c r="HT527" s="15">
        <f>SUMIFS(POs[saldo],POs[cve_prod],DIM_BILL[[#This Row],[CODIGO]],POs[status],$GY527,POs[Semana],WEEKNUM(HT$1))</f>
        <v>0</v>
      </c>
      <c r="HU527" s="22"/>
      <c r="HV527" s="25"/>
      <c r="HW527" t="str">
        <f>DIM_BILL[[#This Row],[Tipo]]</f>
        <v>MATERIAL DE EMPAQUE</v>
      </c>
    </row>
    <row r="528" spans="1:231" x14ac:dyDescent="0.3">
      <c r="A528" s="17" t="s">
        <v>53</v>
      </c>
      <c r="D528">
        <v>1.03</v>
      </c>
      <c r="E528">
        <v>1</v>
      </c>
      <c r="N528">
        <v>1</v>
      </c>
      <c r="AO528">
        <v>1.02</v>
      </c>
      <c r="AU528">
        <v>1.02</v>
      </c>
      <c r="GR528" s="17" t="s">
        <v>54</v>
      </c>
      <c r="GS528" s="17">
        <v>3</v>
      </c>
      <c r="GT528" s="17" t="s">
        <v>1824</v>
      </c>
      <c r="GU528" s="17" t="s">
        <v>1800</v>
      </c>
      <c r="GV528" s="17">
        <f>SUMIF(FACT_A1[cve_prod],DIM_BILL[[#This Row],[CODIGO]],FACT_A1[Existencia])</f>
        <v>0</v>
      </c>
      <c r="GW528" s="18">
        <f>SUMIF(FACT_A2[cve_prod],DIM_BILL[[#This Row],[CODIGO]],FACT_A2[Existencia])</f>
        <v>11863</v>
      </c>
      <c r="GX528" s="17"/>
      <c r="GY528" s="16" t="s">
        <v>2221</v>
      </c>
      <c r="GZ528" s="24">
        <f>SUMPRODUCT($B528:$GQ528,INDEX(PLAN_PRODUCCION!$B$4:$GQ$24,COLUMN()-COLUMN($GZ$1)+1,0))</f>
        <v>19134</v>
      </c>
      <c r="HA528" s="24">
        <f>SUMPRODUCT($B528:$GQ528,INDEX(PLAN_PRODUCCION!$B$4:$GQ$24,COLUMN()-COLUMN($GZ$1)+1,0))</f>
        <v>0</v>
      </c>
      <c r="HB528" s="24">
        <f>SUMPRODUCT($B528:$GQ528,INDEX(PLAN_PRODUCCION!$B$4:$GQ$24,COLUMN()-COLUMN($GZ$1)+1,0))</f>
        <v>0</v>
      </c>
      <c r="HC528" s="24">
        <f>SUMPRODUCT($B528:$GQ528,INDEX(PLAN_PRODUCCION!$B$4:$GQ$24,COLUMN()-COLUMN($GZ$1)+1,0))</f>
        <v>0</v>
      </c>
      <c r="HD528" s="24">
        <f>SUMPRODUCT($B528:$GQ528,INDEX(PLAN_PRODUCCION!$B$4:$GQ$24,COLUMN()-COLUMN($GZ$1)+1,0))</f>
        <v>0</v>
      </c>
      <c r="HE528" s="24">
        <f>SUMPRODUCT($B528:$GQ528,INDEX(PLAN_PRODUCCION!$B$4:$GQ$24,COLUMN()-COLUMN($GZ$1)+1,0))</f>
        <v>0</v>
      </c>
      <c r="HF528" s="24">
        <f>SUMPRODUCT($B528:$GQ528,INDEX(PLAN_PRODUCCION!$B$4:$GQ$24,COLUMN()-COLUMN($GZ$1)+1,0))</f>
        <v>0</v>
      </c>
      <c r="HG528" s="24">
        <f>SUMPRODUCT($B528:$GQ528,INDEX(PLAN_PRODUCCION!$B$4:$GQ$24,COLUMN()-COLUMN($GZ$1)+1,0))</f>
        <v>0</v>
      </c>
      <c r="HH528" s="24">
        <f>SUMPRODUCT($B528:$GQ528,INDEX(PLAN_PRODUCCION!$B$4:$GQ$24,COLUMN()-COLUMN($GZ$1)+1,0))</f>
        <v>0</v>
      </c>
      <c r="HI528" s="24">
        <f>SUMPRODUCT($B528:$GQ528,INDEX(PLAN_PRODUCCION!$B$4:$GQ$24,COLUMN()-COLUMN($GZ$1)+1,0))</f>
        <v>0</v>
      </c>
      <c r="HJ528" s="24">
        <f>SUMPRODUCT($B528:$GQ528,INDEX(PLAN_PRODUCCION!$B$4:$GQ$24,COLUMN()-COLUMN($GZ$1)+1,0))</f>
        <v>0</v>
      </c>
      <c r="HK528" s="24">
        <f>SUMPRODUCT($B528:$GQ528,INDEX(PLAN_PRODUCCION!$B$4:$GQ$24,COLUMN()-COLUMN($GZ$1)+1,0))</f>
        <v>0</v>
      </c>
      <c r="HL528" s="24">
        <f>SUMPRODUCT($B528:$GQ528,INDEX(PLAN_PRODUCCION!$B$4:$GQ$24,COLUMN()-COLUMN($GZ$1)+1,0))</f>
        <v>0</v>
      </c>
      <c r="HM528" s="24">
        <f>SUMPRODUCT($B528:$GQ528,INDEX(PLAN_PRODUCCION!$B$4:$GQ$24,COLUMN()-COLUMN($GZ$1)+1,0))</f>
        <v>0</v>
      </c>
      <c r="HN528" s="24">
        <f>SUMPRODUCT($B528:$GQ528,INDEX(PLAN_PRODUCCION!$B$4:$GQ$24,COLUMN()-COLUMN($GZ$1)+1,0))</f>
        <v>0</v>
      </c>
      <c r="HO528" s="24">
        <f>SUMPRODUCT($B528:$GQ528,INDEX(PLAN_PRODUCCION!$B$4:$GQ$24,COLUMN()-COLUMN($GZ$1)+1,0))</f>
        <v>0</v>
      </c>
      <c r="HP528" s="24">
        <f>SUMPRODUCT($B528:$GQ528,INDEX(PLAN_PRODUCCION!$B$4:$GQ$24,COLUMN()-COLUMN($GZ$1)+1,0))</f>
        <v>0</v>
      </c>
      <c r="HQ528" s="24">
        <f>SUMPRODUCT($B528:$GQ528,INDEX(PLAN_PRODUCCION!$B$4:$GQ$24,COLUMN()-COLUMN($GZ$1)+1,0))</f>
        <v>0</v>
      </c>
      <c r="HR528" s="24">
        <f>SUMPRODUCT($B528:$GQ528,INDEX(PLAN_PRODUCCION!$B$4:$GQ$24,COLUMN()-COLUMN($GZ$1)+1,0))</f>
        <v>0</v>
      </c>
      <c r="HS528" s="24">
        <f>SUMPRODUCT($B528:$GQ528,INDEX(PLAN_PRODUCCION!$B$4:$GQ$24,COLUMN()-COLUMN($GZ$1)+1,0))</f>
        <v>0</v>
      </c>
      <c r="HT528" s="24">
        <f>SUMPRODUCT($B528:$GQ528,INDEX(PLAN_PRODUCCION!$B$4:$GQ$24,COLUMN()-COLUMN($GZ$1)+1,0))</f>
        <v>0</v>
      </c>
      <c r="HU528" s="22"/>
      <c r="HV528" s="25"/>
      <c r="HW528" t="str">
        <f>DIM_BILL[[#This Row],[Tipo]]</f>
        <v>MATERIAL DE EMPAQUE</v>
      </c>
    </row>
    <row r="529" spans="1:231" x14ac:dyDescent="0.3">
      <c r="A529" s="18" t="s">
        <v>53</v>
      </c>
      <c r="D529">
        <v>1.03</v>
      </c>
      <c r="E529">
        <v>1</v>
      </c>
      <c r="N529">
        <v>1</v>
      </c>
      <c r="AO529">
        <v>1.02</v>
      </c>
      <c r="AU529">
        <v>1.02</v>
      </c>
      <c r="GR529" s="18" t="s">
        <v>54</v>
      </c>
      <c r="GS529" s="18">
        <v>3</v>
      </c>
      <c r="GT529" s="18" t="s">
        <v>1824</v>
      </c>
      <c r="GU529" s="18" t="s">
        <v>1800</v>
      </c>
      <c r="GV529" s="18">
        <f>SUMIF(FACT_A1[cve_prod],DIM_BILL[[#This Row],[CODIGO]],FACT_A1[Existencia])</f>
        <v>0</v>
      </c>
      <c r="GW529" s="18">
        <f>SUMIF(FACT_A2[cve_prod],DIM_BILL[[#This Row],[CODIGO]],FACT_A2[Existencia])</f>
        <v>11863</v>
      </c>
      <c r="GX529" s="18"/>
      <c r="GY529" s="16" t="s">
        <v>2222</v>
      </c>
      <c r="GZ529" s="26">
        <f t="shared" ref="GZ529" si="3831">GV529+GW529+GX529+GZ527-GZ528</f>
        <v>-7271</v>
      </c>
      <c r="HA529" s="26">
        <f t="shared" ref="HA529" si="3832">GZ529+HA527-HA528</f>
        <v>-7271</v>
      </c>
      <c r="HB529" s="26">
        <f t="shared" ref="HB529" si="3833">HA529+HB527-HB528</f>
        <v>-7271</v>
      </c>
      <c r="HC529" s="26">
        <f t="shared" ref="HC529" si="3834">HB529+HC527-HC528</f>
        <v>-7271</v>
      </c>
      <c r="HD529" s="26">
        <f t="shared" ref="HD529" si="3835">HC529+HD527-HD528</f>
        <v>-7271</v>
      </c>
      <c r="HE529" s="26">
        <f t="shared" ref="HE529" si="3836">HD529+HE527-HE528</f>
        <v>-7271</v>
      </c>
      <c r="HF529" s="26">
        <f t="shared" ref="HF529" si="3837">HE529+HF527-HF528</f>
        <v>-7271</v>
      </c>
      <c r="HG529" s="26">
        <f t="shared" ref="HG529" si="3838">HF529+HG527-HG528</f>
        <v>-7271</v>
      </c>
      <c r="HH529" s="26">
        <f t="shared" ref="HH529" si="3839">HG529+HH527-HH528</f>
        <v>-7271</v>
      </c>
      <c r="HI529" s="26">
        <f t="shared" ref="HI529" si="3840">HH529+HI527-HI528</f>
        <v>-7271</v>
      </c>
      <c r="HJ529" s="26">
        <f t="shared" ref="HJ529" si="3841">HI529+HJ527-HJ528</f>
        <v>-7271</v>
      </c>
      <c r="HK529" s="26">
        <f t="shared" ref="HK529" si="3842">HJ529+HK527-HK528</f>
        <v>-7271</v>
      </c>
      <c r="HL529" s="26">
        <f t="shared" ref="HL529" si="3843">HK529+HL527-HL528</f>
        <v>-7271</v>
      </c>
      <c r="HM529" s="26">
        <f t="shared" ref="HM529" si="3844">HL529+HM527-HM528</f>
        <v>-7271</v>
      </c>
      <c r="HN529" s="26">
        <f t="shared" ref="HN529" si="3845">HM529+HN527-HN528</f>
        <v>-7271</v>
      </c>
      <c r="HO529" s="26">
        <f t="shared" ref="HO529" si="3846">HN529+HO527-HO528</f>
        <v>-7271</v>
      </c>
      <c r="HP529" s="26">
        <f t="shared" ref="HP529" si="3847">HO529+HP527-HP528</f>
        <v>-7271</v>
      </c>
      <c r="HQ529" s="26">
        <f t="shared" ref="HQ529" si="3848">HP529+HQ527-HQ528</f>
        <v>-7271</v>
      </c>
      <c r="HR529" s="26">
        <f t="shared" ref="HR529" si="3849">HQ529+HR527-HR528</f>
        <v>-7271</v>
      </c>
      <c r="HS529" s="26">
        <f t="shared" ref="HS529" si="3850">HR529+HS527-HS528</f>
        <v>-7271</v>
      </c>
      <c r="HT529" s="26">
        <f t="shared" ref="HT529" si="3851">HS529+HT527-HT528</f>
        <v>-7271</v>
      </c>
      <c r="HU529" s="22">
        <f t="shared" ref="HU529" si="3852">COUNTIF(GZ529:HT529,"&lt;0")</f>
        <v>21</v>
      </c>
      <c r="HV529" s="25"/>
      <c r="HW529" t="str">
        <f>DIM_BILL[[#This Row],[Tipo]]</f>
        <v>MATERIAL DE EMPAQUE</v>
      </c>
    </row>
    <row r="530" spans="1:231" x14ac:dyDescent="0.3">
      <c r="A530" s="17" t="s">
        <v>1641</v>
      </c>
      <c r="FT530">
        <v>1.05</v>
      </c>
      <c r="GR530" s="17" t="s">
        <v>1642</v>
      </c>
      <c r="GS530" s="17">
        <v>4</v>
      </c>
      <c r="GT530" s="17" t="s">
        <v>1823</v>
      </c>
      <c r="GU530" s="17" t="s">
        <v>1800</v>
      </c>
      <c r="GV530" s="17">
        <f>SUMIF(FACT_A1[cve_prod],DIM_BILL[[#This Row],[CODIGO]],FACT_A1[Existencia])</f>
        <v>36289</v>
      </c>
      <c r="GW530" s="18">
        <f>SUMIF(FACT_A2[cve_prod],DIM_BILL[[#This Row],[CODIGO]],FACT_A2[Existencia])</f>
        <v>21600</v>
      </c>
      <c r="GX530" s="17"/>
      <c r="GY530" s="16" t="s">
        <v>2220</v>
      </c>
      <c r="GZ530" s="15">
        <f>SUMIFS(POs[saldo],POs[cve_prod],DIM_BILL[[#This Row],[CODIGO]],POs[status],$GY530,POs[f_ent],GZ$1)</f>
        <v>0</v>
      </c>
      <c r="HA530" s="15">
        <f>SUMIFS(POs[saldo],POs[cve_prod],DIM_BILL[[#This Row],[CODIGO]],POs[status],$GY530,POs[f_ent],HA$1)</f>
        <v>0</v>
      </c>
      <c r="HB530" s="15">
        <f>SUMIFS(POs[saldo],POs[cve_prod],DIM_BILL[[#This Row],[CODIGO]],POs[status],$GY530,POs[f_ent],HB$1)</f>
        <v>0</v>
      </c>
      <c r="HC530" s="15">
        <f>SUMIFS(POs[saldo],POs[cve_prod],DIM_BILL[[#This Row],[CODIGO]],POs[status],$GY530,POs[f_ent],HC$1)</f>
        <v>0</v>
      </c>
      <c r="HD530" s="15">
        <f>SUMIFS(POs[saldo],POs[cve_prod],DIM_BILL[[#This Row],[CODIGO]],POs[status],$GY530,POs[f_ent],HD$1)</f>
        <v>0</v>
      </c>
      <c r="HE530" s="15">
        <f>SUMIFS(POs[saldo],POs[cve_prod],DIM_BILL[[#This Row],[CODIGO]],POs[status],$GY530,POs[f_ent],HE$1)</f>
        <v>0</v>
      </c>
      <c r="HF530" s="15">
        <f>SUMIFS(POs[saldo],POs[cve_prod],DIM_BILL[[#This Row],[CODIGO]],POs[status],$GY530,POs[Semana],WEEKNUM(HF$1))</f>
        <v>0</v>
      </c>
      <c r="HG530" s="15">
        <f>SUMIFS(POs[saldo],POs[cve_prod],DIM_BILL[[#This Row],[CODIGO]],POs[status],$GY530,POs[Semana],WEEKNUM(HG$1))</f>
        <v>0</v>
      </c>
      <c r="HH530" s="15">
        <f>SUMIFS(POs[saldo],POs[cve_prod],DIM_BILL[[#This Row],[CODIGO]],POs[status],$GY530,POs[Semana],WEEKNUM(HH$1))</f>
        <v>0</v>
      </c>
      <c r="HI530" s="15">
        <f>SUMIFS(POs[saldo],POs[cve_prod],DIM_BILL[[#This Row],[CODIGO]],POs[status],$GY530,POs[Semana],WEEKNUM(HI$1))</f>
        <v>0</v>
      </c>
      <c r="HJ530" s="15">
        <f>SUMIFS(POs[saldo],POs[cve_prod],DIM_BILL[[#This Row],[CODIGO]],POs[status],$GY530,POs[Semana],WEEKNUM(HJ$1))</f>
        <v>0</v>
      </c>
      <c r="HK530" s="15">
        <f>SUMIFS(POs[saldo],POs[cve_prod],DIM_BILL[[#This Row],[CODIGO]],POs[status],$GY530,POs[Semana],WEEKNUM(HK$1))</f>
        <v>0</v>
      </c>
      <c r="HL530" s="15">
        <f>SUMIFS(POs[saldo],POs[cve_prod],DIM_BILL[[#This Row],[CODIGO]],POs[status],$GY530,POs[Semana],WEEKNUM(HL$1))</f>
        <v>0</v>
      </c>
      <c r="HM530" s="15">
        <f>SUMIFS(POs[saldo],POs[cve_prod],DIM_BILL[[#This Row],[CODIGO]],POs[status],$GY530,POs[Semana],WEEKNUM(HM$1))</f>
        <v>0</v>
      </c>
      <c r="HN530" s="15">
        <f>SUMIFS(POs[saldo],POs[cve_prod],DIM_BILL[[#This Row],[CODIGO]],POs[status],$GY530,POs[Semana],WEEKNUM(HN$1))</f>
        <v>0</v>
      </c>
      <c r="HO530" s="15">
        <f>SUMIFS(POs[saldo],POs[cve_prod],DIM_BILL[[#This Row],[CODIGO]],POs[status],$GY530,POs[Semana],WEEKNUM(HO$1))</f>
        <v>0</v>
      </c>
      <c r="HP530" s="15">
        <f>SUMIFS(POs[saldo],POs[cve_prod],DIM_BILL[[#This Row],[CODIGO]],POs[status],$GY530,POs[Semana],WEEKNUM(HP$1))</f>
        <v>0</v>
      </c>
      <c r="HQ530" s="15">
        <f>SUMIFS(POs[saldo],POs[cve_prod],DIM_BILL[[#This Row],[CODIGO]],POs[status],$GY530,POs[Semana],WEEKNUM(HQ$1))</f>
        <v>0</v>
      </c>
      <c r="HR530" s="15">
        <f>SUMIFS(POs[saldo],POs[cve_prod],DIM_BILL[[#This Row],[CODIGO]],POs[status],$GY530,POs[Semana],WEEKNUM(HR$1))</f>
        <v>0</v>
      </c>
      <c r="HS530" s="15">
        <f>SUMIFS(POs[saldo],POs[cve_prod],DIM_BILL[[#This Row],[CODIGO]],POs[status],$GY530,POs[Semana],WEEKNUM(HS$1))</f>
        <v>0</v>
      </c>
      <c r="HT530" s="15">
        <f>SUMIFS(POs[saldo],POs[cve_prod],DIM_BILL[[#This Row],[CODIGO]],POs[status],$GY530,POs[Semana],WEEKNUM(HT$1))</f>
        <v>0</v>
      </c>
      <c r="HU530" s="22"/>
      <c r="HV530" s="25"/>
      <c r="HW530" t="str">
        <f>DIM_BILL[[#This Row],[Tipo]]</f>
        <v>MATERIAL DE EMPAQUE</v>
      </c>
    </row>
    <row r="531" spans="1:231" x14ac:dyDescent="0.3">
      <c r="A531" s="17" t="s">
        <v>1641</v>
      </c>
      <c r="FT531">
        <v>1.05</v>
      </c>
      <c r="GR531" s="17" t="s">
        <v>1642</v>
      </c>
      <c r="GS531" s="17">
        <v>4</v>
      </c>
      <c r="GT531" s="17" t="s">
        <v>1823</v>
      </c>
      <c r="GU531" s="17" t="s">
        <v>1800</v>
      </c>
      <c r="GV531" s="17">
        <f>SUMIF(FACT_A1[cve_prod],DIM_BILL[[#This Row],[CODIGO]],FACT_A1[Existencia])</f>
        <v>36289</v>
      </c>
      <c r="GW531" s="18">
        <f>SUMIF(FACT_A2[cve_prod],DIM_BILL[[#This Row],[CODIGO]],FACT_A2[Existencia])</f>
        <v>21600</v>
      </c>
      <c r="GX531" s="17"/>
      <c r="GY531" s="16" t="s">
        <v>2221</v>
      </c>
      <c r="GZ531" s="24">
        <f>SUMPRODUCT($B531:$GQ531,INDEX(PLAN_PRODUCCION!$B$4:$GQ$24,COLUMN()-COLUMN($GZ$1)+1,0))</f>
        <v>37894.5</v>
      </c>
      <c r="HA531" s="24">
        <f>SUMPRODUCT($B531:$GQ531,INDEX(PLAN_PRODUCCION!$B$4:$GQ$24,COLUMN()-COLUMN($GZ$1)+1,0))</f>
        <v>0</v>
      </c>
      <c r="HB531" s="24">
        <f>SUMPRODUCT($B531:$GQ531,INDEX(PLAN_PRODUCCION!$B$4:$GQ$24,COLUMN()-COLUMN($GZ$1)+1,0))</f>
        <v>0</v>
      </c>
      <c r="HC531" s="24">
        <f>SUMPRODUCT($B531:$GQ531,INDEX(PLAN_PRODUCCION!$B$4:$GQ$24,COLUMN()-COLUMN($GZ$1)+1,0))</f>
        <v>0</v>
      </c>
      <c r="HD531" s="24">
        <f>SUMPRODUCT($B531:$GQ531,INDEX(PLAN_PRODUCCION!$B$4:$GQ$24,COLUMN()-COLUMN($GZ$1)+1,0))</f>
        <v>0</v>
      </c>
      <c r="HE531" s="24">
        <f>SUMPRODUCT($B531:$GQ531,INDEX(PLAN_PRODUCCION!$B$4:$GQ$24,COLUMN()-COLUMN($GZ$1)+1,0))</f>
        <v>0</v>
      </c>
      <c r="HF531" s="24">
        <f>SUMPRODUCT($B531:$GQ531,INDEX(PLAN_PRODUCCION!$B$4:$GQ$24,COLUMN()-COLUMN($GZ$1)+1,0))</f>
        <v>0</v>
      </c>
      <c r="HG531" s="24">
        <f>SUMPRODUCT($B531:$GQ531,INDEX(PLAN_PRODUCCION!$B$4:$GQ$24,COLUMN()-COLUMN($GZ$1)+1,0))</f>
        <v>0</v>
      </c>
      <c r="HH531" s="24">
        <f>SUMPRODUCT($B531:$GQ531,INDEX(PLAN_PRODUCCION!$B$4:$GQ$24,COLUMN()-COLUMN($GZ$1)+1,0))</f>
        <v>0</v>
      </c>
      <c r="HI531" s="24">
        <f>SUMPRODUCT($B531:$GQ531,INDEX(PLAN_PRODUCCION!$B$4:$GQ$24,COLUMN()-COLUMN($GZ$1)+1,0))</f>
        <v>0</v>
      </c>
      <c r="HJ531" s="24">
        <f>SUMPRODUCT($B531:$GQ531,INDEX(PLAN_PRODUCCION!$B$4:$GQ$24,COLUMN()-COLUMN($GZ$1)+1,0))</f>
        <v>0</v>
      </c>
      <c r="HK531" s="24">
        <f>SUMPRODUCT($B531:$GQ531,INDEX(PLAN_PRODUCCION!$B$4:$GQ$24,COLUMN()-COLUMN($GZ$1)+1,0))</f>
        <v>0</v>
      </c>
      <c r="HL531" s="24">
        <f>SUMPRODUCT($B531:$GQ531,INDEX(PLAN_PRODUCCION!$B$4:$GQ$24,COLUMN()-COLUMN($GZ$1)+1,0))</f>
        <v>0</v>
      </c>
      <c r="HM531" s="24">
        <f>SUMPRODUCT($B531:$GQ531,INDEX(PLAN_PRODUCCION!$B$4:$GQ$24,COLUMN()-COLUMN($GZ$1)+1,0))</f>
        <v>0</v>
      </c>
      <c r="HN531" s="24">
        <f>SUMPRODUCT($B531:$GQ531,INDEX(PLAN_PRODUCCION!$B$4:$GQ$24,COLUMN()-COLUMN($GZ$1)+1,0))</f>
        <v>0</v>
      </c>
      <c r="HO531" s="24">
        <f>SUMPRODUCT($B531:$GQ531,INDEX(PLAN_PRODUCCION!$B$4:$GQ$24,COLUMN()-COLUMN($GZ$1)+1,0))</f>
        <v>0</v>
      </c>
      <c r="HP531" s="24">
        <f>SUMPRODUCT($B531:$GQ531,INDEX(PLAN_PRODUCCION!$B$4:$GQ$24,COLUMN()-COLUMN($GZ$1)+1,0))</f>
        <v>0</v>
      </c>
      <c r="HQ531" s="24">
        <f>SUMPRODUCT($B531:$GQ531,INDEX(PLAN_PRODUCCION!$B$4:$GQ$24,COLUMN()-COLUMN($GZ$1)+1,0))</f>
        <v>0</v>
      </c>
      <c r="HR531" s="24">
        <f>SUMPRODUCT($B531:$GQ531,INDEX(PLAN_PRODUCCION!$B$4:$GQ$24,COLUMN()-COLUMN($GZ$1)+1,0))</f>
        <v>0</v>
      </c>
      <c r="HS531" s="24">
        <f>SUMPRODUCT($B531:$GQ531,INDEX(PLAN_PRODUCCION!$B$4:$GQ$24,COLUMN()-COLUMN($GZ$1)+1,0))</f>
        <v>0</v>
      </c>
      <c r="HT531" s="24">
        <f>SUMPRODUCT($B531:$GQ531,INDEX(PLAN_PRODUCCION!$B$4:$GQ$24,COLUMN()-COLUMN($GZ$1)+1,0))</f>
        <v>0</v>
      </c>
      <c r="HU531" s="22"/>
      <c r="HV531" s="25"/>
      <c r="HW531" t="str">
        <f>DIM_BILL[[#This Row],[Tipo]]</f>
        <v>MATERIAL DE EMPAQUE</v>
      </c>
    </row>
    <row r="532" spans="1:231" x14ac:dyDescent="0.3">
      <c r="A532" s="18" t="s">
        <v>1641</v>
      </c>
      <c r="FT532">
        <v>1.05</v>
      </c>
      <c r="GR532" s="18" t="s">
        <v>1642</v>
      </c>
      <c r="GS532" s="18">
        <v>4</v>
      </c>
      <c r="GT532" s="18" t="s">
        <v>1823</v>
      </c>
      <c r="GU532" s="18" t="s">
        <v>1800</v>
      </c>
      <c r="GV532" s="18">
        <f>SUMIF(FACT_A1[cve_prod],DIM_BILL[[#This Row],[CODIGO]],FACT_A1[Existencia])</f>
        <v>36289</v>
      </c>
      <c r="GW532" s="18">
        <f>SUMIF(FACT_A2[cve_prod],DIM_BILL[[#This Row],[CODIGO]],FACT_A2[Existencia])</f>
        <v>21600</v>
      </c>
      <c r="GX532" s="18"/>
      <c r="GY532" s="16" t="s">
        <v>2222</v>
      </c>
      <c r="GZ532" s="26">
        <f t="shared" ref="GZ532" si="3853">GV532+GW532+GX532+GZ530-GZ531</f>
        <v>19994.5</v>
      </c>
      <c r="HA532" s="26">
        <f t="shared" ref="HA532" si="3854">GZ532+HA530-HA531</f>
        <v>19994.5</v>
      </c>
      <c r="HB532" s="26">
        <f t="shared" ref="HB532" si="3855">HA532+HB530-HB531</f>
        <v>19994.5</v>
      </c>
      <c r="HC532" s="26">
        <f t="shared" ref="HC532" si="3856">HB532+HC530-HC531</f>
        <v>19994.5</v>
      </c>
      <c r="HD532" s="26">
        <f t="shared" ref="HD532" si="3857">HC532+HD530-HD531</f>
        <v>19994.5</v>
      </c>
      <c r="HE532" s="26">
        <f t="shared" ref="HE532" si="3858">HD532+HE530-HE531</f>
        <v>19994.5</v>
      </c>
      <c r="HF532" s="26">
        <f t="shared" ref="HF532" si="3859">HE532+HF530-HF531</f>
        <v>19994.5</v>
      </c>
      <c r="HG532" s="26">
        <f t="shared" ref="HG532" si="3860">HF532+HG530-HG531</f>
        <v>19994.5</v>
      </c>
      <c r="HH532" s="26">
        <f t="shared" ref="HH532" si="3861">HG532+HH530-HH531</f>
        <v>19994.5</v>
      </c>
      <c r="HI532" s="26">
        <f t="shared" ref="HI532" si="3862">HH532+HI530-HI531</f>
        <v>19994.5</v>
      </c>
      <c r="HJ532" s="26">
        <f t="shared" ref="HJ532" si="3863">HI532+HJ530-HJ531</f>
        <v>19994.5</v>
      </c>
      <c r="HK532" s="26">
        <f t="shared" ref="HK532" si="3864">HJ532+HK530-HK531</f>
        <v>19994.5</v>
      </c>
      <c r="HL532" s="26">
        <f t="shared" ref="HL532" si="3865">HK532+HL530-HL531</f>
        <v>19994.5</v>
      </c>
      <c r="HM532" s="26">
        <f t="shared" ref="HM532" si="3866">HL532+HM530-HM531</f>
        <v>19994.5</v>
      </c>
      <c r="HN532" s="26">
        <f t="shared" ref="HN532" si="3867">HM532+HN530-HN531</f>
        <v>19994.5</v>
      </c>
      <c r="HO532" s="26">
        <f t="shared" ref="HO532" si="3868">HN532+HO530-HO531</f>
        <v>19994.5</v>
      </c>
      <c r="HP532" s="26">
        <f t="shared" ref="HP532" si="3869">HO532+HP530-HP531</f>
        <v>19994.5</v>
      </c>
      <c r="HQ532" s="26">
        <f t="shared" ref="HQ532" si="3870">HP532+HQ530-HQ531</f>
        <v>19994.5</v>
      </c>
      <c r="HR532" s="26">
        <f t="shared" ref="HR532" si="3871">HQ532+HR530-HR531</f>
        <v>19994.5</v>
      </c>
      <c r="HS532" s="26">
        <f t="shared" ref="HS532" si="3872">HR532+HS530-HS531</f>
        <v>19994.5</v>
      </c>
      <c r="HT532" s="26">
        <f t="shared" ref="HT532" si="3873">HS532+HT530-HT531</f>
        <v>19994.5</v>
      </c>
      <c r="HU532" s="22">
        <f t="shared" ref="HU532" si="3874">COUNTIF(GZ532:HT532,"&lt;0")</f>
        <v>0</v>
      </c>
      <c r="HV532" s="25"/>
      <c r="HW532" t="str">
        <f>DIM_BILL[[#This Row],[Tipo]]</f>
        <v>MATERIAL DE EMPAQUE</v>
      </c>
    </row>
    <row r="533" spans="1:231" x14ac:dyDescent="0.3">
      <c r="A533" s="17" t="s">
        <v>1058</v>
      </c>
      <c r="CV533">
        <v>1</v>
      </c>
      <c r="GR533" s="17" t="s">
        <v>1059</v>
      </c>
      <c r="GS533" s="17">
        <v>4</v>
      </c>
      <c r="GT533" s="17" t="s">
        <v>1819</v>
      </c>
      <c r="GU533" s="17" t="s">
        <v>1800</v>
      </c>
      <c r="GV533" s="17">
        <f>SUMIF(FACT_A1[cve_prod],DIM_BILL[[#This Row],[CODIGO]],FACT_A1[Existencia])</f>
        <v>0</v>
      </c>
      <c r="GW533" s="18">
        <f>SUMIF(FACT_A2[cve_prod],DIM_BILL[[#This Row],[CODIGO]],FACT_A2[Existencia])</f>
        <v>6898</v>
      </c>
      <c r="GX533" s="17"/>
      <c r="GY533" s="16" t="s">
        <v>2220</v>
      </c>
      <c r="GZ533" s="15">
        <f>SUMIFS(POs[saldo],POs[cve_prod],DIM_BILL[[#This Row],[CODIGO]],POs[status],$GY533,POs[f_ent],GZ$1)</f>
        <v>0</v>
      </c>
      <c r="HA533" s="15">
        <f>SUMIFS(POs[saldo],POs[cve_prod],DIM_BILL[[#This Row],[CODIGO]],POs[status],$GY533,POs[f_ent],HA$1)</f>
        <v>0</v>
      </c>
      <c r="HB533" s="15">
        <f>SUMIFS(POs[saldo],POs[cve_prod],DIM_BILL[[#This Row],[CODIGO]],POs[status],$GY533,POs[f_ent],HB$1)</f>
        <v>0</v>
      </c>
      <c r="HC533" s="15">
        <f>SUMIFS(POs[saldo],POs[cve_prod],DIM_BILL[[#This Row],[CODIGO]],POs[status],$GY533,POs[f_ent],HC$1)</f>
        <v>0</v>
      </c>
      <c r="HD533" s="15">
        <f>SUMIFS(POs[saldo],POs[cve_prod],DIM_BILL[[#This Row],[CODIGO]],POs[status],$GY533,POs[f_ent],HD$1)</f>
        <v>0</v>
      </c>
      <c r="HE533" s="15">
        <f>SUMIFS(POs[saldo],POs[cve_prod],DIM_BILL[[#This Row],[CODIGO]],POs[status],$GY533,POs[f_ent],HE$1)</f>
        <v>0</v>
      </c>
      <c r="HF533" s="15">
        <f>SUMIFS(POs[saldo],POs[cve_prod],DIM_BILL[[#This Row],[CODIGO]],POs[status],$GY533,POs[Semana],WEEKNUM(HF$1))</f>
        <v>0</v>
      </c>
      <c r="HG533" s="15">
        <f>SUMIFS(POs[saldo],POs[cve_prod],DIM_BILL[[#This Row],[CODIGO]],POs[status],$GY533,POs[Semana],WEEKNUM(HG$1))</f>
        <v>0</v>
      </c>
      <c r="HH533" s="15">
        <f>SUMIFS(POs[saldo],POs[cve_prod],DIM_BILL[[#This Row],[CODIGO]],POs[status],$GY533,POs[Semana],WEEKNUM(HH$1))</f>
        <v>0</v>
      </c>
      <c r="HI533" s="15">
        <f>SUMIFS(POs[saldo],POs[cve_prod],DIM_BILL[[#This Row],[CODIGO]],POs[status],$GY533,POs[Semana],WEEKNUM(HI$1))</f>
        <v>0</v>
      </c>
      <c r="HJ533" s="15">
        <f>SUMIFS(POs[saldo],POs[cve_prod],DIM_BILL[[#This Row],[CODIGO]],POs[status],$GY533,POs[Semana],WEEKNUM(HJ$1))</f>
        <v>0</v>
      </c>
      <c r="HK533" s="15">
        <f>SUMIFS(POs[saldo],POs[cve_prod],DIM_BILL[[#This Row],[CODIGO]],POs[status],$GY533,POs[Semana],WEEKNUM(HK$1))</f>
        <v>0</v>
      </c>
      <c r="HL533" s="15">
        <f>SUMIFS(POs[saldo],POs[cve_prod],DIM_BILL[[#This Row],[CODIGO]],POs[status],$GY533,POs[Semana],WEEKNUM(HL$1))</f>
        <v>0</v>
      </c>
      <c r="HM533" s="15">
        <f>SUMIFS(POs[saldo],POs[cve_prod],DIM_BILL[[#This Row],[CODIGO]],POs[status],$GY533,POs[Semana],WEEKNUM(HM$1))</f>
        <v>0</v>
      </c>
      <c r="HN533" s="15">
        <f>SUMIFS(POs[saldo],POs[cve_prod],DIM_BILL[[#This Row],[CODIGO]],POs[status],$GY533,POs[Semana],WEEKNUM(HN$1))</f>
        <v>0</v>
      </c>
      <c r="HO533" s="15">
        <f>SUMIFS(POs[saldo],POs[cve_prod],DIM_BILL[[#This Row],[CODIGO]],POs[status],$GY533,POs[Semana],WEEKNUM(HO$1))</f>
        <v>0</v>
      </c>
      <c r="HP533" s="15">
        <f>SUMIFS(POs[saldo],POs[cve_prod],DIM_BILL[[#This Row],[CODIGO]],POs[status],$GY533,POs[Semana],WEEKNUM(HP$1))</f>
        <v>0</v>
      </c>
      <c r="HQ533" s="15">
        <f>SUMIFS(POs[saldo],POs[cve_prod],DIM_BILL[[#This Row],[CODIGO]],POs[status],$GY533,POs[Semana],WEEKNUM(HQ$1))</f>
        <v>0</v>
      </c>
      <c r="HR533" s="15">
        <f>SUMIFS(POs[saldo],POs[cve_prod],DIM_BILL[[#This Row],[CODIGO]],POs[status],$GY533,POs[Semana],WEEKNUM(HR$1))</f>
        <v>0</v>
      </c>
      <c r="HS533" s="15">
        <f>SUMIFS(POs[saldo],POs[cve_prod],DIM_BILL[[#This Row],[CODIGO]],POs[status],$GY533,POs[Semana],WEEKNUM(HS$1))</f>
        <v>0</v>
      </c>
      <c r="HT533" s="15">
        <f>SUMIFS(POs[saldo],POs[cve_prod],DIM_BILL[[#This Row],[CODIGO]],POs[status],$GY533,POs[Semana],WEEKNUM(HT$1))</f>
        <v>0</v>
      </c>
      <c r="HU533" s="22"/>
      <c r="HV533" s="25"/>
      <c r="HW533" t="str">
        <f>DIM_BILL[[#This Row],[Tipo]]</f>
        <v>MATERIAL DE EMPAQUE</v>
      </c>
    </row>
    <row r="534" spans="1:231" x14ac:dyDescent="0.3">
      <c r="A534" s="17" t="s">
        <v>1058</v>
      </c>
      <c r="CV534">
        <v>1</v>
      </c>
      <c r="GR534" s="17" t="s">
        <v>1059</v>
      </c>
      <c r="GS534" s="17">
        <v>4</v>
      </c>
      <c r="GT534" s="17" t="s">
        <v>1819</v>
      </c>
      <c r="GU534" s="17" t="s">
        <v>1800</v>
      </c>
      <c r="GV534" s="17">
        <f>SUMIF(FACT_A1[cve_prod],DIM_BILL[[#This Row],[CODIGO]],FACT_A1[Existencia])</f>
        <v>0</v>
      </c>
      <c r="GW534" s="18">
        <f>SUMIF(FACT_A2[cve_prod],DIM_BILL[[#This Row],[CODIGO]],FACT_A2[Existencia])</f>
        <v>6898</v>
      </c>
      <c r="GX534" s="17"/>
      <c r="GY534" s="16" t="s">
        <v>2221</v>
      </c>
      <c r="GZ534" s="24">
        <f>SUMPRODUCT($B534:$GQ534,INDEX(PLAN_PRODUCCION!$B$4:$GQ$24,COLUMN()-COLUMN($GZ$1)+1,0))</f>
        <v>2000</v>
      </c>
      <c r="HA534" s="24">
        <f>SUMPRODUCT($B534:$GQ534,INDEX(PLAN_PRODUCCION!$B$4:$GQ$24,COLUMN()-COLUMN($GZ$1)+1,0))</f>
        <v>0</v>
      </c>
      <c r="HB534" s="24">
        <f>SUMPRODUCT($B534:$GQ534,INDEX(PLAN_PRODUCCION!$B$4:$GQ$24,COLUMN()-COLUMN($GZ$1)+1,0))</f>
        <v>0</v>
      </c>
      <c r="HC534" s="24">
        <f>SUMPRODUCT($B534:$GQ534,INDEX(PLAN_PRODUCCION!$B$4:$GQ$24,COLUMN()-COLUMN($GZ$1)+1,0))</f>
        <v>0</v>
      </c>
      <c r="HD534" s="24">
        <f>SUMPRODUCT($B534:$GQ534,INDEX(PLAN_PRODUCCION!$B$4:$GQ$24,COLUMN()-COLUMN($GZ$1)+1,0))</f>
        <v>0</v>
      </c>
      <c r="HE534" s="24">
        <f>SUMPRODUCT($B534:$GQ534,INDEX(PLAN_PRODUCCION!$B$4:$GQ$24,COLUMN()-COLUMN($GZ$1)+1,0))</f>
        <v>0</v>
      </c>
      <c r="HF534" s="24">
        <f>SUMPRODUCT($B534:$GQ534,INDEX(PLAN_PRODUCCION!$B$4:$GQ$24,COLUMN()-COLUMN($GZ$1)+1,0))</f>
        <v>0</v>
      </c>
      <c r="HG534" s="24">
        <f>SUMPRODUCT($B534:$GQ534,INDEX(PLAN_PRODUCCION!$B$4:$GQ$24,COLUMN()-COLUMN($GZ$1)+1,0))</f>
        <v>0</v>
      </c>
      <c r="HH534" s="24">
        <f>SUMPRODUCT($B534:$GQ534,INDEX(PLAN_PRODUCCION!$B$4:$GQ$24,COLUMN()-COLUMN($GZ$1)+1,0))</f>
        <v>0</v>
      </c>
      <c r="HI534" s="24">
        <f>SUMPRODUCT($B534:$GQ534,INDEX(PLAN_PRODUCCION!$B$4:$GQ$24,COLUMN()-COLUMN($GZ$1)+1,0))</f>
        <v>0</v>
      </c>
      <c r="HJ534" s="24">
        <f>SUMPRODUCT($B534:$GQ534,INDEX(PLAN_PRODUCCION!$B$4:$GQ$24,COLUMN()-COLUMN($GZ$1)+1,0))</f>
        <v>0</v>
      </c>
      <c r="HK534" s="24">
        <f>SUMPRODUCT($B534:$GQ534,INDEX(PLAN_PRODUCCION!$B$4:$GQ$24,COLUMN()-COLUMN($GZ$1)+1,0))</f>
        <v>2000</v>
      </c>
      <c r="HL534" s="24">
        <f>SUMPRODUCT($B534:$GQ534,INDEX(PLAN_PRODUCCION!$B$4:$GQ$24,COLUMN()-COLUMN($GZ$1)+1,0))</f>
        <v>0</v>
      </c>
      <c r="HM534" s="24">
        <f>SUMPRODUCT($B534:$GQ534,INDEX(PLAN_PRODUCCION!$B$4:$GQ$24,COLUMN()-COLUMN($GZ$1)+1,0))</f>
        <v>0</v>
      </c>
      <c r="HN534" s="24">
        <f>SUMPRODUCT($B534:$GQ534,INDEX(PLAN_PRODUCCION!$B$4:$GQ$24,COLUMN()-COLUMN($GZ$1)+1,0))</f>
        <v>0</v>
      </c>
      <c r="HO534" s="24">
        <f>SUMPRODUCT($B534:$GQ534,INDEX(PLAN_PRODUCCION!$B$4:$GQ$24,COLUMN()-COLUMN($GZ$1)+1,0))</f>
        <v>0</v>
      </c>
      <c r="HP534" s="24">
        <f>SUMPRODUCT($B534:$GQ534,INDEX(PLAN_PRODUCCION!$B$4:$GQ$24,COLUMN()-COLUMN($GZ$1)+1,0))</f>
        <v>0</v>
      </c>
      <c r="HQ534" s="24">
        <f>SUMPRODUCT($B534:$GQ534,INDEX(PLAN_PRODUCCION!$B$4:$GQ$24,COLUMN()-COLUMN($GZ$1)+1,0))</f>
        <v>4000</v>
      </c>
      <c r="HR534" s="24">
        <f>SUMPRODUCT($B534:$GQ534,INDEX(PLAN_PRODUCCION!$B$4:$GQ$24,COLUMN()-COLUMN($GZ$1)+1,0))</f>
        <v>0</v>
      </c>
      <c r="HS534" s="24">
        <f>SUMPRODUCT($B534:$GQ534,INDEX(PLAN_PRODUCCION!$B$4:$GQ$24,COLUMN()-COLUMN($GZ$1)+1,0))</f>
        <v>0</v>
      </c>
      <c r="HT534" s="24">
        <f>SUMPRODUCT($B534:$GQ534,INDEX(PLAN_PRODUCCION!$B$4:$GQ$24,COLUMN()-COLUMN($GZ$1)+1,0))</f>
        <v>0</v>
      </c>
      <c r="HU534" s="22"/>
      <c r="HV534" s="25"/>
      <c r="HW534" t="str">
        <f>DIM_BILL[[#This Row],[Tipo]]</f>
        <v>MATERIAL DE EMPAQUE</v>
      </c>
    </row>
    <row r="535" spans="1:231" x14ac:dyDescent="0.3">
      <c r="A535" s="18" t="s">
        <v>1058</v>
      </c>
      <c r="CV535">
        <v>1</v>
      </c>
      <c r="GR535" s="18" t="s">
        <v>1059</v>
      </c>
      <c r="GS535" s="18">
        <v>4</v>
      </c>
      <c r="GT535" s="18" t="s">
        <v>1819</v>
      </c>
      <c r="GU535" s="18" t="s">
        <v>1800</v>
      </c>
      <c r="GV535" s="18">
        <f>SUMIF(FACT_A1[cve_prod],DIM_BILL[[#This Row],[CODIGO]],FACT_A1[Existencia])</f>
        <v>0</v>
      </c>
      <c r="GW535" s="18">
        <f>SUMIF(FACT_A2[cve_prod],DIM_BILL[[#This Row],[CODIGO]],FACT_A2[Existencia])</f>
        <v>6898</v>
      </c>
      <c r="GX535" s="18"/>
      <c r="GY535" s="16" t="s">
        <v>2222</v>
      </c>
      <c r="GZ535" s="26">
        <f t="shared" ref="GZ535" si="3875">GV535+GW535+GX535+GZ533-GZ534</f>
        <v>4898</v>
      </c>
      <c r="HA535" s="26">
        <f t="shared" ref="HA535" si="3876">GZ535+HA533-HA534</f>
        <v>4898</v>
      </c>
      <c r="HB535" s="26">
        <f t="shared" ref="HB535" si="3877">HA535+HB533-HB534</f>
        <v>4898</v>
      </c>
      <c r="HC535" s="26">
        <f t="shared" ref="HC535" si="3878">HB535+HC533-HC534</f>
        <v>4898</v>
      </c>
      <c r="HD535" s="26">
        <f t="shared" ref="HD535" si="3879">HC535+HD533-HD534</f>
        <v>4898</v>
      </c>
      <c r="HE535" s="26">
        <f t="shared" ref="HE535" si="3880">HD535+HE533-HE534</f>
        <v>4898</v>
      </c>
      <c r="HF535" s="26">
        <f t="shared" ref="HF535" si="3881">HE535+HF533-HF534</f>
        <v>4898</v>
      </c>
      <c r="HG535" s="26">
        <f t="shared" ref="HG535" si="3882">HF535+HG533-HG534</f>
        <v>4898</v>
      </c>
      <c r="HH535" s="26">
        <f t="shared" ref="HH535" si="3883">HG535+HH533-HH534</f>
        <v>4898</v>
      </c>
      <c r="HI535" s="26">
        <f t="shared" ref="HI535" si="3884">HH535+HI533-HI534</f>
        <v>4898</v>
      </c>
      <c r="HJ535" s="26">
        <f t="shared" ref="HJ535" si="3885">HI535+HJ533-HJ534</f>
        <v>4898</v>
      </c>
      <c r="HK535" s="26">
        <f t="shared" ref="HK535" si="3886">HJ535+HK533-HK534</f>
        <v>2898</v>
      </c>
      <c r="HL535" s="26">
        <f t="shared" ref="HL535" si="3887">HK535+HL533-HL534</f>
        <v>2898</v>
      </c>
      <c r="HM535" s="26">
        <f t="shared" ref="HM535" si="3888">HL535+HM533-HM534</f>
        <v>2898</v>
      </c>
      <c r="HN535" s="26">
        <f t="shared" ref="HN535" si="3889">HM535+HN533-HN534</f>
        <v>2898</v>
      </c>
      <c r="HO535" s="26">
        <f t="shared" ref="HO535" si="3890">HN535+HO533-HO534</f>
        <v>2898</v>
      </c>
      <c r="HP535" s="26">
        <f t="shared" ref="HP535" si="3891">HO535+HP533-HP534</f>
        <v>2898</v>
      </c>
      <c r="HQ535" s="26">
        <f t="shared" ref="HQ535" si="3892">HP535+HQ533-HQ534</f>
        <v>-1102</v>
      </c>
      <c r="HR535" s="26">
        <f t="shared" ref="HR535" si="3893">HQ535+HR533-HR534</f>
        <v>-1102</v>
      </c>
      <c r="HS535" s="26">
        <f t="shared" ref="HS535" si="3894">HR535+HS533-HS534</f>
        <v>-1102</v>
      </c>
      <c r="HT535" s="26">
        <f t="shared" ref="HT535" si="3895">HS535+HT533-HT534</f>
        <v>-1102</v>
      </c>
      <c r="HU535" s="22">
        <f t="shared" ref="HU535" si="3896">COUNTIF(GZ535:HT535,"&lt;0")</f>
        <v>4</v>
      </c>
      <c r="HV535" s="25"/>
      <c r="HW535" t="str">
        <f>DIM_BILL[[#This Row],[Tipo]]</f>
        <v>MATERIAL DE EMPAQUE</v>
      </c>
    </row>
    <row r="536" spans="1:231" x14ac:dyDescent="0.3">
      <c r="A536" s="17" t="s">
        <v>1060</v>
      </c>
      <c r="CV536">
        <v>5.6000000000000001E-2</v>
      </c>
      <c r="CW536">
        <v>0.126</v>
      </c>
      <c r="CX536">
        <v>6.3E-2</v>
      </c>
      <c r="CY536">
        <v>5.6000000000000001E-2</v>
      </c>
      <c r="GR536" s="17" t="s">
        <v>1061</v>
      </c>
      <c r="GS536" s="17">
        <v>3</v>
      </c>
      <c r="GT536" s="17" t="s">
        <v>1820</v>
      </c>
      <c r="GU536" s="17" t="s">
        <v>1800</v>
      </c>
      <c r="GV536" s="17">
        <f>SUMIF(FACT_A1[cve_prod],DIM_BILL[[#This Row],[CODIGO]],FACT_A1[Existencia])</f>
        <v>0</v>
      </c>
      <c r="GW536" s="18">
        <f>SUMIF(FACT_A2[cve_prod],DIM_BILL[[#This Row],[CODIGO]],FACT_A2[Existencia])</f>
        <v>114</v>
      </c>
      <c r="GX536" s="17"/>
      <c r="GY536" s="16" t="s">
        <v>2220</v>
      </c>
      <c r="GZ536" s="15">
        <f>SUMIFS(POs[saldo],POs[cve_prod],DIM_BILL[[#This Row],[CODIGO]],POs[status],$GY536,POs[f_ent],GZ$1)</f>
        <v>0</v>
      </c>
      <c r="HA536" s="15">
        <f>SUMIFS(POs[saldo],POs[cve_prod],DIM_BILL[[#This Row],[CODIGO]],POs[status],$GY536,POs[f_ent],HA$1)</f>
        <v>0</v>
      </c>
      <c r="HB536" s="15">
        <f>SUMIFS(POs[saldo],POs[cve_prod],DIM_BILL[[#This Row],[CODIGO]],POs[status],$GY536,POs[f_ent],HB$1)</f>
        <v>0</v>
      </c>
      <c r="HC536" s="15">
        <f>SUMIFS(POs[saldo],POs[cve_prod],DIM_BILL[[#This Row],[CODIGO]],POs[status],$GY536,POs[f_ent],HC$1)</f>
        <v>0</v>
      </c>
      <c r="HD536" s="15">
        <f>SUMIFS(POs[saldo],POs[cve_prod],DIM_BILL[[#This Row],[CODIGO]],POs[status],$GY536,POs[f_ent],HD$1)</f>
        <v>0</v>
      </c>
      <c r="HE536" s="15">
        <f>SUMIFS(POs[saldo],POs[cve_prod],DIM_BILL[[#This Row],[CODIGO]],POs[status],$GY536,POs[f_ent],HE$1)</f>
        <v>0</v>
      </c>
      <c r="HF536" s="15">
        <f>SUMIFS(POs[saldo],POs[cve_prod],DIM_BILL[[#This Row],[CODIGO]],POs[status],$GY536,POs[Semana],WEEKNUM(HF$1))</f>
        <v>0</v>
      </c>
      <c r="HG536" s="15">
        <f>SUMIFS(POs[saldo],POs[cve_prod],DIM_BILL[[#This Row],[CODIGO]],POs[status],$GY536,POs[Semana],WEEKNUM(HG$1))</f>
        <v>0</v>
      </c>
      <c r="HH536" s="15">
        <f>SUMIFS(POs[saldo],POs[cve_prod],DIM_BILL[[#This Row],[CODIGO]],POs[status],$GY536,POs[Semana],WEEKNUM(HH$1))</f>
        <v>0</v>
      </c>
      <c r="HI536" s="15">
        <f>SUMIFS(POs[saldo],POs[cve_prod],DIM_BILL[[#This Row],[CODIGO]],POs[status],$GY536,POs[Semana],WEEKNUM(HI$1))</f>
        <v>0</v>
      </c>
      <c r="HJ536" s="15">
        <f>SUMIFS(POs[saldo],POs[cve_prod],DIM_BILL[[#This Row],[CODIGO]],POs[status],$GY536,POs[Semana],WEEKNUM(HJ$1))</f>
        <v>0</v>
      </c>
      <c r="HK536" s="15">
        <f>SUMIFS(POs[saldo],POs[cve_prod],DIM_BILL[[#This Row],[CODIGO]],POs[status],$GY536,POs[Semana],WEEKNUM(HK$1))</f>
        <v>0</v>
      </c>
      <c r="HL536" s="15">
        <f>SUMIFS(POs[saldo],POs[cve_prod],DIM_BILL[[#This Row],[CODIGO]],POs[status],$GY536,POs[Semana],WEEKNUM(HL$1))</f>
        <v>0</v>
      </c>
      <c r="HM536" s="15">
        <f>SUMIFS(POs[saldo],POs[cve_prod],DIM_BILL[[#This Row],[CODIGO]],POs[status],$GY536,POs[Semana],WEEKNUM(HM$1))</f>
        <v>0</v>
      </c>
      <c r="HN536" s="15">
        <f>SUMIFS(POs[saldo],POs[cve_prod],DIM_BILL[[#This Row],[CODIGO]],POs[status],$GY536,POs[Semana],WEEKNUM(HN$1))</f>
        <v>0</v>
      </c>
      <c r="HO536" s="15">
        <f>SUMIFS(POs[saldo],POs[cve_prod],DIM_BILL[[#This Row],[CODIGO]],POs[status],$GY536,POs[Semana],WEEKNUM(HO$1))</f>
        <v>0</v>
      </c>
      <c r="HP536" s="15">
        <f>SUMIFS(POs[saldo],POs[cve_prod],DIM_BILL[[#This Row],[CODIGO]],POs[status],$GY536,POs[Semana],WEEKNUM(HP$1))</f>
        <v>0</v>
      </c>
      <c r="HQ536" s="15">
        <f>SUMIFS(POs[saldo],POs[cve_prod],DIM_BILL[[#This Row],[CODIGO]],POs[status],$GY536,POs[Semana],WEEKNUM(HQ$1))</f>
        <v>0</v>
      </c>
      <c r="HR536" s="15">
        <f>SUMIFS(POs[saldo],POs[cve_prod],DIM_BILL[[#This Row],[CODIGO]],POs[status],$GY536,POs[Semana],WEEKNUM(HR$1))</f>
        <v>0</v>
      </c>
      <c r="HS536" s="15">
        <f>SUMIFS(POs[saldo],POs[cve_prod],DIM_BILL[[#This Row],[CODIGO]],POs[status],$GY536,POs[Semana],WEEKNUM(HS$1))</f>
        <v>0</v>
      </c>
      <c r="HT536" s="15">
        <f>SUMIFS(POs[saldo],POs[cve_prod],DIM_BILL[[#This Row],[CODIGO]],POs[status],$GY536,POs[Semana],WEEKNUM(HT$1))</f>
        <v>0</v>
      </c>
      <c r="HU536" s="22"/>
      <c r="HV536" s="25"/>
      <c r="HW536" t="str">
        <f>DIM_BILL[[#This Row],[Tipo]]</f>
        <v>MATERIAL DE EMPAQUE</v>
      </c>
    </row>
    <row r="537" spans="1:231" x14ac:dyDescent="0.3">
      <c r="A537" s="17" t="s">
        <v>1060</v>
      </c>
      <c r="CV537">
        <v>5.6000000000000001E-2</v>
      </c>
      <c r="CW537">
        <v>0.126</v>
      </c>
      <c r="CX537">
        <v>6.3E-2</v>
      </c>
      <c r="CY537">
        <v>5.6000000000000001E-2</v>
      </c>
      <c r="GR537" s="17" t="s">
        <v>1061</v>
      </c>
      <c r="GS537" s="17">
        <v>3</v>
      </c>
      <c r="GT537" s="17" t="s">
        <v>1820</v>
      </c>
      <c r="GU537" s="17" t="s">
        <v>1800</v>
      </c>
      <c r="GV537" s="17">
        <f>SUMIF(FACT_A1[cve_prod],DIM_BILL[[#This Row],[CODIGO]],FACT_A1[Existencia])</f>
        <v>0</v>
      </c>
      <c r="GW537" s="18">
        <f>SUMIF(FACT_A2[cve_prod],DIM_BILL[[#This Row],[CODIGO]],FACT_A2[Existencia])</f>
        <v>114</v>
      </c>
      <c r="GX537" s="17"/>
      <c r="GY537" s="16" t="s">
        <v>2221</v>
      </c>
      <c r="GZ537" s="24">
        <f>SUMPRODUCT($B537:$GQ537,INDEX(PLAN_PRODUCCION!$B$4:$GQ$24,COLUMN()-COLUMN($GZ$1)+1,0))</f>
        <v>119.56</v>
      </c>
      <c r="HA537" s="24">
        <f>SUMPRODUCT($B537:$GQ537,INDEX(PLAN_PRODUCCION!$B$4:$GQ$24,COLUMN()-COLUMN($GZ$1)+1,0))</f>
        <v>0</v>
      </c>
      <c r="HB537" s="24">
        <f>SUMPRODUCT($B537:$GQ537,INDEX(PLAN_PRODUCCION!$B$4:$GQ$24,COLUMN()-COLUMN($GZ$1)+1,0))</f>
        <v>0</v>
      </c>
      <c r="HC537" s="24">
        <f>SUMPRODUCT($B537:$GQ537,INDEX(PLAN_PRODUCCION!$B$4:$GQ$24,COLUMN()-COLUMN($GZ$1)+1,0))</f>
        <v>0</v>
      </c>
      <c r="HD537" s="24">
        <f>SUMPRODUCT($B537:$GQ537,INDEX(PLAN_PRODUCCION!$B$4:$GQ$24,COLUMN()-COLUMN($GZ$1)+1,0))</f>
        <v>0</v>
      </c>
      <c r="HE537" s="24">
        <f>SUMPRODUCT($B537:$GQ537,INDEX(PLAN_PRODUCCION!$B$4:$GQ$24,COLUMN()-COLUMN($GZ$1)+1,0))</f>
        <v>0</v>
      </c>
      <c r="HF537" s="24">
        <f>SUMPRODUCT($B537:$GQ537,INDEX(PLAN_PRODUCCION!$B$4:$GQ$24,COLUMN()-COLUMN($GZ$1)+1,0))</f>
        <v>0</v>
      </c>
      <c r="HG537" s="24">
        <f>SUMPRODUCT($B537:$GQ537,INDEX(PLAN_PRODUCCION!$B$4:$GQ$24,COLUMN()-COLUMN($GZ$1)+1,0))</f>
        <v>0</v>
      </c>
      <c r="HH537" s="24">
        <f>SUMPRODUCT($B537:$GQ537,INDEX(PLAN_PRODUCCION!$B$4:$GQ$24,COLUMN()-COLUMN($GZ$1)+1,0))</f>
        <v>0</v>
      </c>
      <c r="HI537" s="24">
        <f>SUMPRODUCT($B537:$GQ537,INDEX(PLAN_PRODUCCION!$B$4:$GQ$24,COLUMN()-COLUMN($GZ$1)+1,0))</f>
        <v>0</v>
      </c>
      <c r="HJ537" s="24">
        <f>SUMPRODUCT($B537:$GQ537,INDEX(PLAN_PRODUCCION!$B$4:$GQ$24,COLUMN()-COLUMN($GZ$1)+1,0))</f>
        <v>0</v>
      </c>
      <c r="HK537" s="24">
        <f>SUMPRODUCT($B537:$GQ537,INDEX(PLAN_PRODUCCION!$B$4:$GQ$24,COLUMN()-COLUMN($GZ$1)+1,0))</f>
        <v>112</v>
      </c>
      <c r="HL537" s="24">
        <f>SUMPRODUCT($B537:$GQ537,INDEX(PLAN_PRODUCCION!$B$4:$GQ$24,COLUMN()-COLUMN($GZ$1)+1,0))</f>
        <v>0</v>
      </c>
      <c r="HM537" s="24">
        <f>SUMPRODUCT($B537:$GQ537,INDEX(PLAN_PRODUCCION!$B$4:$GQ$24,COLUMN()-COLUMN($GZ$1)+1,0))</f>
        <v>0</v>
      </c>
      <c r="HN537" s="24">
        <f>SUMPRODUCT($B537:$GQ537,INDEX(PLAN_PRODUCCION!$B$4:$GQ$24,COLUMN()-COLUMN($GZ$1)+1,0))</f>
        <v>0</v>
      </c>
      <c r="HO537" s="24">
        <f>SUMPRODUCT($B537:$GQ537,INDEX(PLAN_PRODUCCION!$B$4:$GQ$24,COLUMN()-COLUMN($GZ$1)+1,0))</f>
        <v>0</v>
      </c>
      <c r="HP537" s="24">
        <f>SUMPRODUCT($B537:$GQ537,INDEX(PLAN_PRODUCCION!$B$4:$GQ$24,COLUMN()-COLUMN($GZ$1)+1,0))</f>
        <v>0</v>
      </c>
      <c r="HQ537" s="24">
        <f>SUMPRODUCT($B537:$GQ537,INDEX(PLAN_PRODUCCION!$B$4:$GQ$24,COLUMN()-COLUMN($GZ$1)+1,0))</f>
        <v>224</v>
      </c>
      <c r="HR537" s="24">
        <f>SUMPRODUCT($B537:$GQ537,INDEX(PLAN_PRODUCCION!$B$4:$GQ$24,COLUMN()-COLUMN($GZ$1)+1,0))</f>
        <v>0</v>
      </c>
      <c r="HS537" s="24">
        <f>SUMPRODUCT($B537:$GQ537,INDEX(PLAN_PRODUCCION!$B$4:$GQ$24,COLUMN()-COLUMN($GZ$1)+1,0))</f>
        <v>0</v>
      </c>
      <c r="HT537" s="24">
        <f>SUMPRODUCT($B537:$GQ537,INDEX(PLAN_PRODUCCION!$B$4:$GQ$24,COLUMN()-COLUMN($GZ$1)+1,0))</f>
        <v>0</v>
      </c>
      <c r="HU537" s="22"/>
      <c r="HV537" s="25"/>
      <c r="HW537" t="str">
        <f>DIM_BILL[[#This Row],[Tipo]]</f>
        <v>MATERIAL DE EMPAQUE</v>
      </c>
    </row>
    <row r="538" spans="1:231" x14ac:dyDescent="0.3">
      <c r="A538" s="18" t="s">
        <v>1060</v>
      </c>
      <c r="CV538">
        <v>5.6000000000000001E-2</v>
      </c>
      <c r="CW538">
        <v>0.126</v>
      </c>
      <c r="CX538">
        <v>6.3E-2</v>
      </c>
      <c r="CY538">
        <v>5.6000000000000001E-2</v>
      </c>
      <c r="GR538" s="18" t="s">
        <v>1061</v>
      </c>
      <c r="GS538" s="18">
        <v>3</v>
      </c>
      <c r="GT538" s="18" t="s">
        <v>1820</v>
      </c>
      <c r="GU538" s="18" t="s">
        <v>1800</v>
      </c>
      <c r="GV538" s="18">
        <f>SUMIF(FACT_A1[cve_prod],DIM_BILL[[#This Row],[CODIGO]],FACT_A1[Existencia])</f>
        <v>0</v>
      </c>
      <c r="GW538" s="18">
        <f>SUMIF(FACT_A2[cve_prod],DIM_BILL[[#This Row],[CODIGO]],FACT_A2[Existencia])</f>
        <v>114</v>
      </c>
      <c r="GX538" s="18"/>
      <c r="GY538" s="16" t="s">
        <v>2222</v>
      </c>
      <c r="GZ538" s="26">
        <f t="shared" ref="GZ538" si="3897">GV538+GW538+GX538+GZ536-GZ537</f>
        <v>-5.5600000000000023</v>
      </c>
      <c r="HA538" s="26">
        <f t="shared" ref="HA538" si="3898">GZ538+HA536-HA537</f>
        <v>-5.5600000000000023</v>
      </c>
      <c r="HB538" s="26">
        <f t="shared" ref="HB538" si="3899">HA538+HB536-HB537</f>
        <v>-5.5600000000000023</v>
      </c>
      <c r="HC538" s="26">
        <f t="shared" ref="HC538" si="3900">HB538+HC536-HC537</f>
        <v>-5.5600000000000023</v>
      </c>
      <c r="HD538" s="26">
        <f t="shared" ref="HD538" si="3901">HC538+HD536-HD537</f>
        <v>-5.5600000000000023</v>
      </c>
      <c r="HE538" s="26">
        <f t="shared" ref="HE538" si="3902">HD538+HE536-HE537</f>
        <v>-5.5600000000000023</v>
      </c>
      <c r="HF538" s="26">
        <f t="shared" ref="HF538" si="3903">HE538+HF536-HF537</f>
        <v>-5.5600000000000023</v>
      </c>
      <c r="HG538" s="26">
        <f t="shared" ref="HG538" si="3904">HF538+HG536-HG537</f>
        <v>-5.5600000000000023</v>
      </c>
      <c r="HH538" s="26">
        <f t="shared" ref="HH538" si="3905">HG538+HH536-HH537</f>
        <v>-5.5600000000000023</v>
      </c>
      <c r="HI538" s="26">
        <f t="shared" ref="HI538" si="3906">HH538+HI536-HI537</f>
        <v>-5.5600000000000023</v>
      </c>
      <c r="HJ538" s="26">
        <f t="shared" ref="HJ538" si="3907">HI538+HJ536-HJ537</f>
        <v>-5.5600000000000023</v>
      </c>
      <c r="HK538" s="26">
        <f t="shared" ref="HK538" si="3908">HJ538+HK536-HK537</f>
        <v>-117.56</v>
      </c>
      <c r="HL538" s="26">
        <f t="shared" ref="HL538" si="3909">HK538+HL536-HL537</f>
        <v>-117.56</v>
      </c>
      <c r="HM538" s="26">
        <f t="shared" ref="HM538" si="3910">HL538+HM536-HM537</f>
        <v>-117.56</v>
      </c>
      <c r="HN538" s="26">
        <f t="shared" ref="HN538" si="3911">HM538+HN536-HN537</f>
        <v>-117.56</v>
      </c>
      <c r="HO538" s="26">
        <f t="shared" ref="HO538" si="3912">HN538+HO536-HO537</f>
        <v>-117.56</v>
      </c>
      <c r="HP538" s="26">
        <f t="shared" ref="HP538" si="3913">HO538+HP536-HP537</f>
        <v>-117.56</v>
      </c>
      <c r="HQ538" s="26">
        <f t="shared" ref="HQ538" si="3914">HP538+HQ536-HQ537</f>
        <v>-341.56</v>
      </c>
      <c r="HR538" s="26">
        <f t="shared" ref="HR538" si="3915">HQ538+HR536-HR537</f>
        <v>-341.56</v>
      </c>
      <c r="HS538" s="26">
        <f t="shared" ref="HS538" si="3916">HR538+HS536-HS537</f>
        <v>-341.56</v>
      </c>
      <c r="HT538" s="26">
        <f t="shared" ref="HT538" si="3917">HS538+HT536-HT537</f>
        <v>-341.56</v>
      </c>
      <c r="HU538" s="22">
        <f t="shared" ref="HU538" si="3918">COUNTIF(GZ538:HT538,"&lt;0")</f>
        <v>21</v>
      </c>
      <c r="HV538" s="25"/>
      <c r="HW538" t="str">
        <f>DIM_BILL[[#This Row],[Tipo]]</f>
        <v>MATERIAL DE EMPAQUE</v>
      </c>
    </row>
    <row r="539" spans="1:231" x14ac:dyDescent="0.3">
      <c r="A539" s="17" t="s">
        <v>286</v>
      </c>
      <c r="Q539">
        <v>1.3333333333333333E-3</v>
      </c>
      <c r="AC539">
        <v>3.1666666666666666E-3</v>
      </c>
      <c r="AF539">
        <v>3.5999999999999999E-3</v>
      </c>
      <c r="AX539">
        <v>1.4E-3</v>
      </c>
      <c r="DI539">
        <v>8.1642174014462333E-4</v>
      </c>
      <c r="GR539" s="17" t="s">
        <v>287</v>
      </c>
      <c r="GS539" s="17">
        <v>3</v>
      </c>
      <c r="GT539" s="17" t="s">
        <v>1820</v>
      </c>
      <c r="GU539" s="17" t="s">
        <v>1800</v>
      </c>
      <c r="GV539" s="17">
        <f>SUMIF(FACT_A1[cve_prod],DIM_BILL[[#This Row],[CODIGO]],FACT_A1[Existencia])</f>
        <v>0</v>
      </c>
      <c r="GW539" s="18">
        <f>SUMIF(FACT_A2[cve_prod],DIM_BILL[[#This Row],[CODIGO]],FACT_A2[Existencia])</f>
        <v>157</v>
      </c>
      <c r="GX539" s="17"/>
      <c r="GY539" s="16" t="s">
        <v>2220</v>
      </c>
      <c r="GZ539" s="15">
        <f>SUMIFS(POs[saldo],POs[cve_prod],DIM_BILL[[#This Row],[CODIGO]],POs[status],$GY539,POs[f_ent],GZ$1)</f>
        <v>0</v>
      </c>
      <c r="HA539" s="15">
        <f>SUMIFS(POs[saldo],POs[cve_prod],DIM_BILL[[#This Row],[CODIGO]],POs[status],$GY539,POs[f_ent],HA$1)</f>
        <v>0</v>
      </c>
      <c r="HB539" s="15">
        <f>SUMIFS(POs[saldo],POs[cve_prod],DIM_BILL[[#This Row],[CODIGO]],POs[status],$GY539,POs[f_ent],HB$1)</f>
        <v>0</v>
      </c>
      <c r="HC539" s="15">
        <f>SUMIFS(POs[saldo],POs[cve_prod],DIM_BILL[[#This Row],[CODIGO]],POs[status],$GY539,POs[f_ent],HC$1)</f>
        <v>0</v>
      </c>
      <c r="HD539" s="15">
        <f>SUMIFS(POs[saldo],POs[cve_prod],DIM_BILL[[#This Row],[CODIGO]],POs[status],$GY539,POs[f_ent],HD$1)</f>
        <v>0</v>
      </c>
      <c r="HE539" s="15">
        <f>SUMIFS(POs[saldo],POs[cve_prod],DIM_BILL[[#This Row],[CODIGO]],POs[status],$GY539,POs[f_ent],HE$1)</f>
        <v>0</v>
      </c>
      <c r="HF539" s="15">
        <f>SUMIFS(POs[saldo],POs[cve_prod],DIM_BILL[[#This Row],[CODIGO]],POs[status],$GY539,POs[Semana],WEEKNUM(HF$1))</f>
        <v>0</v>
      </c>
      <c r="HG539" s="15">
        <f>SUMIFS(POs[saldo],POs[cve_prod],DIM_BILL[[#This Row],[CODIGO]],POs[status],$GY539,POs[Semana],WEEKNUM(HG$1))</f>
        <v>0</v>
      </c>
      <c r="HH539" s="15">
        <f>SUMIFS(POs[saldo],POs[cve_prod],DIM_BILL[[#This Row],[CODIGO]],POs[status],$GY539,POs[Semana],WEEKNUM(HH$1))</f>
        <v>0</v>
      </c>
      <c r="HI539" s="15">
        <f>SUMIFS(POs[saldo],POs[cve_prod],DIM_BILL[[#This Row],[CODIGO]],POs[status],$GY539,POs[Semana],WEEKNUM(HI$1))</f>
        <v>0</v>
      </c>
      <c r="HJ539" s="15">
        <f>SUMIFS(POs[saldo],POs[cve_prod],DIM_BILL[[#This Row],[CODIGO]],POs[status],$GY539,POs[Semana],WEEKNUM(HJ$1))</f>
        <v>0</v>
      </c>
      <c r="HK539" s="15">
        <f>SUMIFS(POs[saldo],POs[cve_prod],DIM_BILL[[#This Row],[CODIGO]],POs[status],$GY539,POs[Semana],WEEKNUM(HK$1))</f>
        <v>0</v>
      </c>
      <c r="HL539" s="15">
        <f>SUMIFS(POs[saldo],POs[cve_prod],DIM_BILL[[#This Row],[CODIGO]],POs[status],$GY539,POs[Semana],WEEKNUM(HL$1))</f>
        <v>0</v>
      </c>
      <c r="HM539" s="15">
        <f>SUMIFS(POs[saldo],POs[cve_prod],DIM_BILL[[#This Row],[CODIGO]],POs[status],$GY539,POs[Semana],WEEKNUM(HM$1))</f>
        <v>0</v>
      </c>
      <c r="HN539" s="15">
        <f>SUMIFS(POs[saldo],POs[cve_prod],DIM_BILL[[#This Row],[CODIGO]],POs[status],$GY539,POs[Semana],WEEKNUM(HN$1))</f>
        <v>0</v>
      </c>
      <c r="HO539" s="15">
        <f>SUMIFS(POs[saldo],POs[cve_prod],DIM_BILL[[#This Row],[CODIGO]],POs[status],$GY539,POs[Semana],WEEKNUM(HO$1))</f>
        <v>0</v>
      </c>
      <c r="HP539" s="15">
        <f>SUMIFS(POs[saldo],POs[cve_prod],DIM_BILL[[#This Row],[CODIGO]],POs[status],$GY539,POs[Semana],WEEKNUM(HP$1))</f>
        <v>0</v>
      </c>
      <c r="HQ539" s="15">
        <f>SUMIFS(POs[saldo],POs[cve_prod],DIM_BILL[[#This Row],[CODIGO]],POs[status],$GY539,POs[Semana],WEEKNUM(HQ$1))</f>
        <v>0</v>
      </c>
      <c r="HR539" s="15">
        <f>SUMIFS(POs[saldo],POs[cve_prod],DIM_BILL[[#This Row],[CODIGO]],POs[status],$GY539,POs[Semana],WEEKNUM(HR$1))</f>
        <v>0</v>
      </c>
      <c r="HS539" s="15">
        <f>SUMIFS(POs[saldo],POs[cve_prod],DIM_BILL[[#This Row],[CODIGO]],POs[status],$GY539,POs[Semana],WEEKNUM(HS$1))</f>
        <v>0</v>
      </c>
      <c r="HT539" s="15">
        <f>SUMIFS(POs[saldo],POs[cve_prod],DIM_BILL[[#This Row],[CODIGO]],POs[status],$GY539,POs[Semana],WEEKNUM(HT$1))</f>
        <v>0</v>
      </c>
      <c r="HU539" s="22"/>
      <c r="HV539" s="25"/>
      <c r="HW539" t="str">
        <f>DIM_BILL[[#This Row],[Tipo]]</f>
        <v>MATERIAL DE EMPAQUE</v>
      </c>
    </row>
    <row r="540" spans="1:231" x14ac:dyDescent="0.3">
      <c r="A540" s="17" t="s">
        <v>286</v>
      </c>
      <c r="Q540">
        <v>1.3333333333333333E-3</v>
      </c>
      <c r="AC540">
        <v>3.1666666666666666E-3</v>
      </c>
      <c r="AF540">
        <v>3.5999999999999999E-3</v>
      </c>
      <c r="AX540">
        <v>1.4E-3</v>
      </c>
      <c r="DI540">
        <v>8.1642174014462333E-4</v>
      </c>
      <c r="GR540" s="17" t="s">
        <v>287</v>
      </c>
      <c r="GS540" s="17">
        <v>3</v>
      </c>
      <c r="GT540" s="17" t="s">
        <v>1820</v>
      </c>
      <c r="GU540" s="17" t="s">
        <v>1800</v>
      </c>
      <c r="GV540" s="17">
        <f>SUMIF(FACT_A1[cve_prod],DIM_BILL[[#This Row],[CODIGO]],FACT_A1[Existencia])</f>
        <v>0</v>
      </c>
      <c r="GW540" s="18">
        <f>SUMIF(FACT_A2[cve_prod],DIM_BILL[[#This Row],[CODIGO]],FACT_A2[Existencia])</f>
        <v>157</v>
      </c>
      <c r="GX540" s="17"/>
      <c r="GY540" s="16" t="s">
        <v>2221</v>
      </c>
      <c r="GZ540" s="24">
        <f>SUMPRODUCT($B540:$GQ540,INDEX(PLAN_PRODUCCION!$B$4:$GQ$24,COLUMN()-COLUMN($GZ$1)+1,0))</f>
        <v>0</v>
      </c>
      <c r="HA540" s="24">
        <f>SUMPRODUCT($B540:$GQ540,INDEX(PLAN_PRODUCCION!$B$4:$GQ$24,COLUMN()-COLUMN($GZ$1)+1,0))</f>
        <v>0</v>
      </c>
      <c r="HB540" s="24">
        <f>SUMPRODUCT($B540:$GQ540,INDEX(PLAN_PRODUCCION!$B$4:$GQ$24,COLUMN()-COLUMN($GZ$1)+1,0))</f>
        <v>0</v>
      </c>
      <c r="HC540" s="24">
        <f>SUMPRODUCT($B540:$GQ540,INDEX(PLAN_PRODUCCION!$B$4:$GQ$24,COLUMN()-COLUMN($GZ$1)+1,0))</f>
        <v>0</v>
      </c>
      <c r="HD540" s="24">
        <f>SUMPRODUCT($B540:$GQ540,INDEX(PLAN_PRODUCCION!$B$4:$GQ$24,COLUMN()-COLUMN($GZ$1)+1,0))</f>
        <v>0</v>
      </c>
      <c r="HE540" s="24">
        <f>SUMPRODUCT($B540:$GQ540,INDEX(PLAN_PRODUCCION!$B$4:$GQ$24,COLUMN()-COLUMN($GZ$1)+1,0))</f>
        <v>0</v>
      </c>
      <c r="HF540" s="24">
        <f>SUMPRODUCT($B540:$GQ540,INDEX(PLAN_PRODUCCION!$B$4:$GQ$24,COLUMN()-COLUMN($GZ$1)+1,0))</f>
        <v>0</v>
      </c>
      <c r="HG540" s="24">
        <f>SUMPRODUCT($B540:$GQ540,INDEX(PLAN_PRODUCCION!$B$4:$GQ$24,COLUMN()-COLUMN($GZ$1)+1,0))</f>
        <v>0</v>
      </c>
      <c r="HH540" s="24">
        <f>SUMPRODUCT($B540:$GQ540,INDEX(PLAN_PRODUCCION!$B$4:$GQ$24,COLUMN()-COLUMN($GZ$1)+1,0))</f>
        <v>0</v>
      </c>
      <c r="HI540" s="24">
        <f>SUMPRODUCT($B540:$GQ540,INDEX(PLAN_PRODUCCION!$B$4:$GQ$24,COLUMN()-COLUMN($GZ$1)+1,0))</f>
        <v>0</v>
      </c>
      <c r="HJ540" s="24">
        <f>SUMPRODUCT($B540:$GQ540,INDEX(PLAN_PRODUCCION!$B$4:$GQ$24,COLUMN()-COLUMN($GZ$1)+1,0))</f>
        <v>0</v>
      </c>
      <c r="HK540" s="24">
        <f>SUMPRODUCT($B540:$GQ540,INDEX(PLAN_PRODUCCION!$B$4:$GQ$24,COLUMN()-COLUMN($GZ$1)+1,0))</f>
        <v>0</v>
      </c>
      <c r="HL540" s="24">
        <f>SUMPRODUCT($B540:$GQ540,INDEX(PLAN_PRODUCCION!$B$4:$GQ$24,COLUMN()-COLUMN($GZ$1)+1,0))</f>
        <v>0</v>
      </c>
      <c r="HM540" s="24">
        <f>SUMPRODUCT($B540:$GQ540,INDEX(PLAN_PRODUCCION!$B$4:$GQ$24,COLUMN()-COLUMN($GZ$1)+1,0))</f>
        <v>0</v>
      </c>
      <c r="HN540" s="24">
        <f>SUMPRODUCT($B540:$GQ540,INDEX(PLAN_PRODUCCION!$B$4:$GQ$24,COLUMN()-COLUMN($GZ$1)+1,0))</f>
        <v>0</v>
      </c>
      <c r="HO540" s="24">
        <f>SUMPRODUCT($B540:$GQ540,INDEX(PLAN_PRODUCCION!$B$4:$GQ$24,COLUMN()-COLUMN($GZ$1)+1,0))</f>
        <v>0</v>
      </c>
      <c r="HP540" s="24">
        <f>SUMPRODUCT($B540:$GQ540,INDEX(PLAN_PRODUCCION!$B$4:$GQ$24,COLUMN()-COLUMN($GZ$1)+1,0))</f>
        <v>0</v>
      </c>
      <c r="HQ540" s="24">
        <f>SUMPRODUCT($B540:$GQ540,INDEX(PLAN_PRODUCCION!$B$4:$GQ$24,COLUMN()-COLUMN($GZ$1)+1,0))</f>
        <v>0</v>
      </c>
      <c r="HR540" s="24">
        <f>SUMPRODUCT($B540:$GQ540,INDEX(PLAN_PRODUCCION!$B$4:$GQ$24,COLUMN()-COLUMN($GZ$1)+1,0))</f>
        <v>0</v>
      </c>
      <c r="HS540" s="24">
        <f>SUMPRODUCT($B540:$GQ540,INDEX(PLAN_PRODUCCION!$B$4:$GQ$24,COLUMN()-COLUMN($GZ$1)+1,0))</f>
        <v>0</v>
      </c>
      <c r="HT540" s="24">
        <f>SUMPRODUCT($B540:$GQ540,INDEX(PLAN_PRODUCCION!$B$4:$GQ$24,COLUMN()-COLUMN($GZ$1)+1,0))</f>
        <v>0</v>
      </c>
      <c r="HU540" s="22"/>
      <c r="HV540" s="25"/>
      <c r="HW540" t="str">
        <f>DIM_BILL[[#This Row],[Tipo]]</f>
        <v>MATERIAL DE EMPAQUE</v>
      </c>
    </row>
    <row r="541" spans="1:231" x14ac:dyDescent="0.3">
      <c r="A541" s="18" t="s">
        <v>286</v>
      </c>
      <c r="Q541">
        <v>1.3333333333333333E-3</v>
      </c>
      <c r="AC541">
        <v>3.1666666666666666E-3</v>
      </c>
      <c r="AF541">
        <v>3.5999999999999999E-3</v>
      </c>
      <c r="AX541">
        <v>1.4E-3</v>
      </c>
      <c r="DI541">
        <v>8.1642174014462333E-4</v>
      </c>
      <c r="GR541" s="18" t="s">
        <v>287</v>
      </c>
      <c r="GS541" s="18">
        <v>3</v>
      </c>
      <c r="GT541" s="18" t="s">
        <v>1820</v>
      </c>
      <c r="GU541" s="18" t="s">
        <v>1800</v>
      </c>
      <c r="GV541" s="18">
        <f>SUMIF(FACT_A1[cve_prod],DIM_BILL[[#This Row],[CODIGO]],FACT_A1[Existencia])</f>
        <v>0</v>
      </c>
      <c r="GW541" s="18">
        <f>SUMIF(FACT_A2[cve_prod],DIM_BILL[[#This Row],[CODIGO]],FACT_A2[Existencia])</f>
        <v>157</v>
      </c>
      <c r="GX541" s="18"/>
      <c r="GY541" s="16" t="s">
        <v>2222</v>
      </c>
      <c r="GZ541" s="26">
        <f t="shared" ref="GZ541" si="3919">GV541+GW541+GX541+GZ539-GZ540</f>
        <v>157</v>
      </c>
      <c r="HA541" s="26">
        <f t="shared" ref="HA541" si="3920">GZ541+HA539-HA540</f>
        <v>157</v>
      </c>
      <c r="HB541" s="26">
        <f t="shared" ref="HB541" si="3921">HA541+HB539-HB540</f>
        <v>157</v>
      </c>
      <c r="HC541" s="26">
        <f t="shared" ref="HC541" si="3922">HB541+HC539-HC540</f>
        <v>157</v>
      </c>
      <c r="HD541" s="26">
        <f t="shared" ref="HD541" si="3923">HC541+HD539-HD540</f>
        <v>157</v>
      </c>
      <c r="HE541" s="26">
        <f t="shared" ref="HE541" si="3924">HD541+HE539-HE540</f>
        <v>157</v>
      </c>
      <c r="HF541" s="26">
        <f t="shared" ref="HF541" si="3925">HE541+HF539-HF540</f>
        <v>157</v>
      </c>
      <c r="HG541" s="26">
        <f t="shared" ref="HG541" si="3926">HF541+HG539-HG540</f>
        <v>157</v>
      </c>
      <c r="HH541" s="26">
        <f t="shared" ref="HH541" si="3927">HG541+HH539-HH540</f>
        <v>157</v>
      </c>
      <c r="HI541" s="26">
        <f t="shared" ref="HI541" si="3928">HH541+HI539-HI540</f>
        <v>157</v>
      </c>
      <c r="HJ541" s="26">
        <f t="shared" ref="HJ541" si="3929">HI541+HJ539-HJ540</f>
        <v>157</v>
      </c>
      <c r="HK541" s="26">
        <f t="shared" ref="HK541" si="3930">HJ541+HK539-HK540</f>
        <v>157</v>
      </c>
      <c r="HL541" s="26">
        <f t="shared" ref="HL541" si="3931">HK541+HL539-HL540</f>
        <v>157</v>
      </c>
      <c r="HM541" s="26">
        <f t="shared" ref="HM541" si="3932">HL541+HM539-HM540</f>
        <v>157</v>
      </c>
      <c r="HN541" s="26">
        <f t="shared" ref="HN541" si="3933">HM541+HN539-HN540</f>
        <v>157</v>
      </c>
      <c r="HO541" s="26">
        <f t="shared" ref="HO541" si="3934">HN541+HO539-HO540</f>
        <v>157</v>
      </c>
      <c r="HP541" s="26">
        <f t="shared" ref="HP541" si="3935">HO541+HP539-HP540</f>
        <v>157</v>
      </c>
      <c r="HQ541" s="26">
        <f t="shared" ref="HQ541" si="3936">HP541+HQ539-HQ540</f>
        <v>157</v>
      </c>
      <c r="HR541" s="26">
        <f t="shared" ref="HR541" si="3937">HQ541+HR539-HR540</f>
        <v>157</v>
      </c>
      <c r="HS541" s="26">
        <f t="shared" ref="HS541" si="3938">HR541+HS539-HS540</f>
        <v>157</v>
      </c>
      <c r="HT541" s="26">
        <f t="shared" ref="HT541" si="3939">HS541+HT539-HT540</f>
        <v>157</v>
      </c>
      <c r="HU541" s="22">
        <f t="shared" ref="HU541" si="3940">COUNTIF(GZ541:HT541,"&lt;0")</f>
        <v>0</v>
      </c>
      <c r="HV541" s="25"/>
      <c r="HW541" t="str">
        <f>DIM_BILL[[#This Row],[Tipo]]</f>
        <v>MATERIAL DE EMPAQUE</v>
      </c>
    </row>
    <row r="542" spans="1:231" x14ac:dyDescent="0.3">
      <c r="A542" s="17" t="s">
        <v>276</v>
      </c>
      <c r="P542">
        <v>3.6666666666666666E-3</v>
      </c>
      <c r="AB542">
        <v>3.5000000000000001E-3</v>
      </c>
      <c r="AE542">
        <v>4.1999999999999997E-3</v>
      </c>
      <c r="AW542">
        <v>0</v>
      </c>
      <c r="DH542">
        <v>1.4E-2</v>
      </c>
      <c r="GR542" s="17" t="s">
        <v>277</v>
      </c>
      <c r="GS542" s="17">
        <v>3</v>
      </c>
      <c r="GT542" s="17" t="s">
        <v>1820</v>
      </c>
      <c r="GU542" s="17" t="s">
        <v>1800</v>
      </c>
      <c r="GV542" s="17">
        <f>SUMIF(FACT_A1[cve_prod],DIM_BILL[[#This Row],[CODIGO]],FACT_A1[Existencia])</f>
        <v>0</v>
      </c>
      <c r="GW542" s="18">
        <f>SUMIF(FACT_A2[cve_prod],DIM_BILL[[#This Row],[CODIGO]],FACT_A2[Existencia])</f>
        <v>145</v>
      </c>
      <c r="GX542" s="17"/>
      <c r="GY542" s="16" t="s">
        <v>2220</v>
      </c>
      <c r="GZ542" s="15">
        <f>SUMIFS(POs[saldo],POs[cve_prod],DIM_BILL[[#This Row],[CODIGO]],POs[status],$GY542,POs[f_ent],GZ$1)</f>
        <v>0</v>
      </c>
      <c r="HA542" s="15">
        <f>SUMIFS(POs[saldo],POs[cve_prod],DIM_BILL[[#This Row],[CODIGO]],POs[status],$GY542,POs[f_ent],HA$1)</f>
        <v>0</v>
      </c>
      <c r="HB542" s="15">
        <f>SUMIFS(POs[saldo],POs[cve_prod],DIM_BILL[[#This Row],[CODIGO]],POs[status],$GY542,POs[f_ent],HB$1)</f>
        <v>0</v>
      </c>
      <c r="HC542" s="15">
        <f>SUMIFS(POs[saldo],POs[cve_prod],DIM_BILL[[#This Row],[CODIGO]],POs[status],$GY542,POs[f_ent],HC$1)</f>
        <v>0</v>
      </c>
      <c r="HD542" s="15">
        <f>SUMIFS(POs[saldo],POs[cve_prod],DIM_BILL[[#This Row],[CODIGO]],POs[status],$GY542,POs[f_ent],HD$1)</f>
        <v>0</v>
      </c>
      <c r="HE542" s="15">
        <f>SUMIFS(POs[saldo],POs[cve_prod],DIM_BILL[[#This Row],[CODIGO]],POs[status],$GY542,POs[f_ent],HE$1)</f>
        <v>0</v>
      </c>
      <c r="HF542" s="15">
        <f>SUMIFS(POs[saldo],POs[cve_prod],DIM_BILL[[#This Row],[CODIGO]],POs[status],$GY542,POs[Semana],WEEKNUM(HF$1))</f>
        <v>0</v>
      </c>
      <c r="HG542" s="15">
        <f>SUMIFS(POs[saldo],POs[cve_prod],DIM_BILL[[#This Row],[CODIGO]],POs[status],$GY542,POs[Semana],WEEKNUM(HG$1))</f>
        <v>0</v>
      </c>
      <c r="HH542" s="15">
        <f>SUMIFS(POs[saldo],POs[cve_prod],DIM_BILL[[#This Row],[CODIGO]],POs[status],$GY542,POs[Semana],WEEKNUM(HH$1))</f>
        <v>0</v>
      </c>
      <c r="HI542" s="15">
        <f>SUMIFS(POs[saldo],POs[cve_prod],DIM_BILL[[#This Row],[CODIGO]],POs[status],$GY542,POs[Semana],WEEKNUM(HI$1))</f>
        <v>0</v>
      </c>
      <c r="HJ542" s="15">
        <f>SUMIFS(POs[saldo],POs[cve_prod],DIM_BILL[[#This Row],[CODIGO]],POs[status],$GY542,POs[Semana],WEEKNUM(HJ$1))</f>
        <v>0</v>
      </c>
      <c r="HK542" s="15">
        <f>SUMIFS(POs[saldo],POs[cve_prod],DIM_BILL[[#This Row],[CODIGO]],POs[status],$GY542,POs[Semana],WEEKNUM(HK$1))</f>
        <v>0</v>
      </c>
      <c r="HL542" s="15">
        <f>SUMIFS(POs[saldo],POs[cve_prod],DIM_BILL[[#This Row],[CODIGO]],POs[status],$GY542,POs[Semana],WEEKNUM(HL$1))</f>
        <v>0</v>
      </c>
      <c r="HM542" s="15">
        <f>SUMIFS(POs[saldo],POs[cve_prod],DIM_BILL[[#This Row],[CODIGO]],POs[status],$GY542,POs[Semana],WEEKNUM(HM$1))</f>
        <v>0</v>
      </c>
      <c r="HN542" s="15">
        <f>SUMIFS(POs[saldo],POs[cve_prod],DIM_BILL[[#This Row],[CODIGO]],POs[status],$GY542,POs[Semana],WEEKNUM(HN$1))</f>
        <v>0</v>
      </c>
      <c r="HO542" s="15">
        <f>SUMIFS(POs[saldo],POs[cve_prod],DIM_BILL[[#This Row],[CODIGO]],POs[status],$GY542,POs[Semana],WEEKNUM(HO$1))</f>
        <v>0</v>
      </c>
      <c r="HP542" s="15">
        <f>SUMIFS(POs[saldo],POs[cve_prod],DIM_BILL[[#This Row],[CODIGO]],POs[status],$GY542,POs[Semana],WEEKNUM(HP$1))</f>
        <v>0</v>
      </c>
      <c r="HQ542" s="15">
        <f>SUMIFS(POs[saldo],POs[cve_prod],DIM_BILL[[#This Row],[CODIGO]],POs[status],$GY542,POs[Semana],WEEKNUM(HQ$1))</f>
        <v>0</v>
      </c>
      <c r="HR542" s="15">
        <f>SUMIFS(POs[saldo],POs[cve_prod],DIM_BILL[[#This Row],[CODIGO]],POs[status],$GY542,POs[Semana],WEEKNUM(HR$1))</f>
        <v>0</v>
      </c>
      <c r="HS542" s="15">
        <f>SUMIFS(POs[saldo],POs[cve_prod],DIM_BILL[[#This Row],[CODIGO]],POs[status],$GY542,POs[Semana],WEEKNUM(HS$1))</f>
        <v>0</v>
      </c>
      <c r="HT542" s="15">
        <f>SUMIFS(POs[saldo],POs[cve_prod],DIM_BILL[[#This Row],[CODIGO]],POs[status],$GY542,POs[Semana],WEEKNUM(HT$1))</f>
        <v>0</v>
      </c>
      <c r="HU542" s="22"/>
      <c r="HV542" s="25"/>
      <c r="HW542" t="str">
        <f>DIM_BILL[[#This Row],[Tipo]]</f>
        <v>MATERIAL DE EMPAQUE</v>
      </c>
    </row>
    <row r="543" spans="1:231" x14ac:dyDescent="0.3">
      <c r="A543" s="17" t="s">
        <v>276</v>
      </c>
      <c r="P543">
        <v>3.6666666666666666E-3</v>
      </c>
      <c r="AB543">
        <v>3.5000000000000001E-3</v>
      </c>
      <c r="AE543">
        <v>4.1999999999999997E-3</v>
      </c>
      <c r="AW543">
        <v>0</v>
      </c>
      <c r="DH543">
        <v>1.4E-2</v>
      </c>
      <c r="GR543" s="17" t="s">
        <v>277</v>
      </c>
      <c r="GS543" s="17">
        <v>3</v>
      </c>
      <c r="GT543" s="17" t="s">
        <v>1820</v>
      </c>
      <c r="GU543" s="17" t="s">
        <v>1800</v>
      </c>
      <c r="GV543" s="17">
        <f>SUMIF(FACT_A1[cve_prod],DIM_BILL[[#This Row],[CODIGO]],FACT_A1[Existencia])</f>
        <v>0</v>
      </c>
      <c r="GW543" s="18">
        <f>SUMIF(FACT_A2[cve_prod],DIM_BILL[[#This Row],[CODIGO]],FACT_A2[Existencia])</f>
        <v>145</v>
      </c>
      <c r="GX543" s="17"/>
      <c r="GY543" s="16" t="s">
        <v>2221</v>
      </c>
      <c r="GZ543" s="24">
        <f>SUMPRODUCT($B543:$GQ543,INDEX(PLAN_PRODUCCION!$B$4:$GQ$24,COLUMN()-COLUMN($GZ$1)+1,0))</f>
        <v>0</v>
      </c>
      <c r="HA543" s="24">
        <f>SUMPRODUCT($B543:$GQ543,INDEX(PLAN_PRODUCCION!$B$4:$GQ$24,COLUMN()-COLUMN($GZ$1)+1,0))</f>
        <v>0</v>
      </c>
      <c r="HB543" s="24">
        <f>SUMPRODUCT($B543:$GQ543,INDEX(PLAN_PRODUCCION!$B$4:$GQ$24,COLUMN()-COLUMN($GZ$1)+1,0))</f>
        <v>0</v>
      </c>
      <c r="HC543" s="24">
        <f>SUMPRODUCT($B543:$GQ543,INDEX(PLAN_PRODUCCION!$B$4:$GQ$24,COLUMN()-COLUMN($GZ$1)+1,0))</f>
        <v>0</v>
      </c>
      <c r="HD543" s="24">
        <f>SUMPRODUCT($B543:$GQ543,INDEX(PLAN_PRODUCCION!$B$4:$GQ$24,COLUMN()-COLUMN($GZ$1)+1,0))</f>
        <v>0</v>
      </c>
      <c r="HE543" s="24">
        <f>SUMPRODUCT($B543:$GQ543,INDEX(PLAN_PRODUCCION!$B$4:$GQ$24,COLUMN()-COLUMN($GZ$1)+1,0))</f>
        <v>0</v>
      </c>
      <c r="HF543" s="24">
        <f>SUMPRODUCT($B543:$GQ543,INDEX(PLAN_PRODUCCION!$B$4:$GQ$24,COLUMN()-COLUMN($GZ$1)+1,0))</f>
        <v>0</v>
      </c>
      <c r="HG543" s="24">
        <f>SUMPRODUCT($B543:$GQ543,INDEX(PLAN_PRODUCCION!$B$4:$GQ$24,COLUMN()-COLUMN($GZ$1)+1,0))</f>
        <v>0</v>
      </c>
      <c r="HH543" s="24">
        <f>SUMPRODUCT($B543:$GQ543,INDEX(PLAN_PRODUCCION!$B$4:$GQ$24,COLUMN()-COLUMN($GZ$1)+1,0))</f>
        <v>0</v>
      </c>
      <c r="HI543" s="24">
        <f>SUMPRODUCT($B543:$GQ543,INDEX(PLAN_PRODUCCION!$B$4:$GQ$24,COLUMN()-COLUMN($GZ$1)+1,0))</f>
        <v>0</v>
      </c>
      <c r="HJ543" s="24">
        <f>SUMPRODUCT($B543:$GQ543,INDEX(PLAN_PRODUCCION!$B$4:$GQ$24,COLUMN()-COLUMN($GZ$1)+1,0))</f>
        <v>0</v>
      </c>
      <c r="HK543" s="24">
        <f>SUMPRODUCT($B543:$GQ543,INDEX(PLAN_PRODUCCION!$B$4:$GQ$24,COLUMN()-COLUMN($GZ$1)+1,0))</f>
        <v>0</v>
      </c>
      <c r="HL543" s="24">
        <f>SUMPRODUCT($B543:$GQ543,INDEX(PLAN_PRODUCCION!$B$4:$GQ$24,COLUMN()-COLUMN($GZ$1)+1,0))</f>
        <v>0</v>
      </c>
      <c r="HM543" s="24">
        <f>SUMPRODUCT($B543:$GQ543,INDEX(PLAN_PRODUCCION!$B$4:$GQ$24,COLUMN()-COLUMN($GZ$1)+1,0))</f>
        <v>0</v>
      </c>
      <c r="HN543" s="24">
        <f>SUMPRODUCT($B543:$GQ543,INDEX(PLAN_PRODUCCION!$B$4:$GQ$24,COLUMN()-COLUMN($GZ$1)+1,0))</f>
        <v>0</v>
      </c>
      <c r="HO543" s="24">
        <f>SUMPRODUCT($B543:$GQ543,INDEX(PLAN_PRODUCCION!$B$4:$GQ$24,COLUMN()-COLUMN($GZ$1)+1,0))</f>
        <v>0</v>
      </c>
      <c r="HP543" s="24">
        <f>SUMPRODUCT($B543:$GQ543,INDEX(PLAN_PRODUCCION!$B$4:$GQ$24,COLUMN()-COLUMN($GZ$1)+1,0))</f>
        <v>0</v>
      </c>
      <c r="HQ543" s="24">
        <f>SUMPRODUCT($B543:$GQ543,INDEX(PLAN_PRODUCCION!$B$4:$GQ$24,COLUMN()-COLUMN($GZ$1)+1,0))</f>
        <v>0</v>
      </c>
      <c r="HR543" s="24">
        <f>SUMPRODUCT($B543:$GQ543,INDEX(PLAN_PRODUCCION!$B$4:$GQ$24,COLUMN()-COLUMN($GZ$1)+1,0))</f>
        <v>0</v>
      </c>
      <c r="HS543" s="24">
        <f>SUMPRODUCT($B543:$GQ543,INDEX(PLAN_PRODUCCION!$B$4:$GQ$24,COLUMN()-COLUMN($GZ$1)+1,0))</f>
        <v>0</v>
      </c>
      <c r="HT543" s="24">
        <f>SUMPRODUCT($B543:$GQ543,INDEX(PLAN_PRODUCCION!$B$4:$GQ$24,COLUMN()-COLUMN($GZ$1)+1,0))</f>
        <v>0</v>
      </c>
      <c r="HU543" s="22"/>
      <c r="HV543" s="25"/>
      <c r="HW543" t="str">
        <f>DIM_BILL[[#This Row],[Tipo]]</f>
        <v>MATERIAL DE EMPAQUE</v>
      </c>
    </row>
    <row r="544" spans="1:231" x14ac:dyDescent="0.3">
      <c r="A544" s="18" t="s">
        <v>276</v>
      </c>
      <c r="P544">
        <v>3.6666666666666666E-3</v>
      </c>
      <c r="AB544">
        <v>3.5000000000000001E-3</v>
      </c>
      <c r="AE544">
        <v>4.1999999999999997E-3</v>
      </c>
      <c r="AW544">
        <v>0</v>
      </c>
      <c r="DH544">
        <v>1.4E-2</v>
      </c>
      <c r="GR544" s="18" t="s">
        <v>277</v>
      </c>
      <c r="GS544" s="18">
        <v>3</v>
      </c>
      <c r="GT544" s="18" t="s">
        <v>1820</v>
      </c>
      <c r="GU544" s="18" t="s">
        <v>1800</v>
      </c>
      <c r="GV544" s="18">
        <f>SUMIF(FACT_A1[cve_prod],DIM_BILL[[#This Row],[CODIGO]],FACT_A1[Existencia])</f>
        <v>0</v>
      </c>
      <c r="GW544" s="18">
        <f>SUMIF(FACT_A2[cve_prod],DIM_BILL[[#This Row],[CODIGO]],FACT_A2[Existencia])</f>
        <v>145</v>
      </c>
      <c r="GX544" s="18"/>
      <c r="GY544" s="16" t="s">
        <v>2222</v>
      </c>
      <c r="GZ544" s="26">
        <f t="shared" ref="GZ544" si="3941">GV544+GW544+GX544+GZ542-GZ543</f>
        <v>145</v>
      </c>
      <c r="HA544" s="26">
        <f t="shared" ref="HA544" si="3942">GZ544+HA542-HA543</f>
        <v>145</v>
      </c>
      <c r="HB544" s="26">
        <f t="shared" ref="HB544" si="3943">HA544+HB542-HB543</f>
        <v>145</v>
      </c>
      <c r="HC544" s="26">
        <f t="shared" ref="HC544" si="3944">HB544+HC542-HC543</f>
        <v>145</v>
      </c>
      <c r="HD544" s="26">
        <f t="shared" ref="HD544" si="3945">HC544+HD542-HD543</f>
        <v>145</v>
      </c>
      <c r="HE544" s="26">
        <f t="shared" ref="HE544" si="3946">HD544+HE542-HE543</f>
        <v>145</v>
      </c>
      <c r="HF544" s="26">
        <f t="shared" ref="HF544" si="3947">HE544+HF542-HF543</f>
        <v>145</v>
      </c>
      <c r="HG544" s="26">
        <f t="shared" ref="HG544" si="3948">HF544+HG542-HG543</f>
        <v>145</v>
      </c>
      <c r="HH544" s="26">
        <f t="shared" ref="HH544" si="3949">HG544+HH542-HH543</f>
        <v>145</v>
      </c>
      <c r="HI544" s="26">
        <f t="shared" ref="HI544" si="3950">HH544+HI542-HI543</f>
        <v>145</v>
      </c>
      <c r="HJ544" s="26">
        <f t="shared" ref="HJ544" si="3951">HI544+HJ542-HJ543</f>
        <v>145</v>
      </c>
      <c r="HK544" s="26">
        <f t="shared" ref="HK544" si="3952">HJ544+HK542-HK543</f>
        <v>145</v>
      </c>
      <c r="HL544" s="26">
        <f t="shared" ref="HL544" si="3953">HK544+HL542-HL543</f>
        <v>145</v>
      </c>
      <c r="HM544" s="26">
        <f t="shared" ref="HM544" si="3954">HL544+HM542-HM543</f>
        <v>145</v>
      </c>
      <c r="HN544" s="26">
        <f t="shared" ref="HN544" si="3955">HM544+HN542-HN543</f>
        <v>145</v>
      </c>
      <c r="HO544" s="26">
        <f t="shared" ref="HO544" si="3956">HN544+HO542-HO543</f>
        <v>145</v>
      </c>
      <c r="HP544" s="26">
        <f t="shared" ref="HP544" si="3957">HO544+HP542-HP543</f>
        <v>145</v>
      </c>
      <c r="HQ544" s="26">
        <f t="shared" ref="HQ544" si="3958">HP544+HQ542-HQ543</f>
        <v>145</v>
      </c>
      <c r="HR544" s="26">
        <f t="shared" ref="HR544" si="3959">HQ544+HR542-HR543</f>
        <v>145</v>
      </c>
      <c r="HS544" s="26">
        <f t="shared" ref="HS544" si="3960">HR544+HS542-HS543</f>
        <v>145</v>
      </c>
      <c r="HT544" s="26">
        <f t="shared" ref="HT544" si="3961">HS544+HT542-HT543</f>
        <v>145</v>
      </c>
      <c r="HU544" s="22">
        <f t="shared" ref="HU544" si="3962">COUNTIF(GZ544:HT544,"&lt;0")</f>
        <v>0</v>
      </c>
      <c r="HV544" s="25"/>
      <c r="HW544" t="str">
        <f>DIM_BILL[[#This Row],[Tipo]]</f>
        <v>MATERIAL DE EMPAQUE</v>
      </c>
    </row>
    <row r="545" spans="1:231" x14ac:dyDescent="0.3">
      <c r="A545" s="17" t="s">
        <v>395</v>
      </c>
      <c r="AB545">
        <v>1.02</v>
      </c>
      <c r="GR545" s="17" t="s">
        <v>396</v>
      </c>
      <c r="GS545" s="17">
        <v>4</v>
      </c>
      <c r="GT545" s="17" t="s">
        <v>1819</v>
      </c>
      <c r="GU545" s="17" t="s">
        <v>1800</v>
      </c>
      <c r="GV545" s="17">
        <f>SUMIF(FACT_A1[cve_prod],DIM_BILL[[#This Row],[CODIGO]],FACT_A1[Existencia])</f>
        <v>0</v>
      </c>
      <c r="GW545" s="18">
        <f>SUMIF(FACT_A2[cve_prod],DIM_BILL[[#This Row],[CODIGO]],FACT_A2[Existencia])</f>
        <v>12712</v>
      </c>
      <c r="GX545" s="17"/>
      <c r="GY545" s="16" t="s">
        <v>2220</v>
      </c>
      <c r="GZ545" s="15">
        <f>SUMIFS(POs[saldo],POs[cve_prod],DIM_BILL[[#This Row],[CODIGO]],POs[status],$GY545,POs[f_ent],GZ$1)</f>
        <v>0</v>
      </c>
      <c r="HA545" s="15">
        <f>SUMIFS(POs[saldo],POs[cve_prod],DIM_BILL[[#This Row],[CODIGO]],POs[status],$GY545,POs[f_ent],HA$1)</f>
        <v>0</v>
      </c>
      <c r="HB545" s="15">
        <f>SUMIFS(POs[saldo],POs[cve_prod],DIM_BILL[[#This Row],[CODIGO]],POs[status],$GY545,POs[f_ent],HB$1)</f>
        <v>0</v>
      </c>
      <c r="HC545" s="15">
        <f>SUMIFS(POs[saldo],POs[cve_prod],DIM_BILL[[#This Row],[CODIGO]],POs[status],$GY545,POs[f_ent],HC$1)</f>
        <v>0</v>
      </c>
      <c r="HD545" s="15">
        <f>SUMIFS(POs[saldo],POs[cve_prod],DIM_BILL[[#This Row],[CODIGO]],POs[status],$GY545,POs[f_ent],HD$1)</f>
        <v>0</v>
      </c>
      <c r="HE545" s="15">
        <f>SUMIFS(POs[saldo],POs[cve_prod],DIM_BILL[[#This Row],[CODIGO]],POs[status],$GY545,POs[f_ent],HE$1)</f>
        <v>0</v>
      </c>
      <c r="HF545" s="15">
        <f>SUMIFS(POs[saldo],POs[cve_prod],DIM_BILL[[#This Row],[CODIGO]],POs[status],$GY545,POs[Semana],WEEKNUM(HF$1))</f>
        <v>0</v>
      </c>
      <c r="HG545" s="15">
        <f>SUMIFS(POs[saldo],POs[cve_prod],DIM_BILL[[#This Row],[CODIGO]],POs[status],$GY545,POs[Semana],WEEKNUM(HG$1))</f>
        <v>0</v>
      </c>
      <c r="HH545" s="15">
        <f>SUMIFS(POs[saldo],POs[cve_prod],DIM_BILL[[#This Row],[CODIGO]],POs[status],$GY545,POs[Semana],WEEKNUM(HH$1))</f>
        <v>0</v>
      </c>
      <c r="HI545" s="15">
        <f>SUMIFS(POs[saldo],POs[cve_prod],DIM_BILL[[#This Row],[CODIGO]],POs[status],$GY545,POs[Semana],WEEKNUM(HI$1))</f>
        <v>0</v>
      </c>
      <c r="HJ545" s="15">
        <f>SUMIFS(POs[saldo],POs[cve_prod],DIM_BILL[[#This Row],[CODIGO]],POs[status],$GY545,POs[Semana],WEEKNUM(HJ$1))</f>
        <v>0</v>
      </c>
      <c r="HK545" s="15">
        <f>SUMIFS(POs[saldo],POs[cve_prod],DIM_BILL[[#This Row],[CODIGO]],POs[status],$GY545,POs[Semana],WEEKNUM(HK$1))</f>
        <v>0</v>
      </c>
      <c r="HL545" s="15">
        <f>SUMIFS(POs[saldo],POs[cve_prod],DIM_BILL[[#This Row],[CODIGO]],POs[status],$GY545,POs[Semana],WEEKNUM(HL$1))</f>
        <v>0</v>
      </c>
      <c r="HM545" s="15">
        <f>SUMIFS(POs[saldo],POs[cve_prod],DIM_BILL[[#This Row],[CODIGO]],POs[status],$GY545,POs[Semana],WEEKNUM(HM$1))</f>
        <v>0</v>
      </c>
      <c r="HN545" s="15">
        <f>SUMIFS(POs[saldo],POs[cve_prod],DIM_BILL[[#This Row],[CODIGO]],POs[status],$GY545,POs[Semana],WEEKNUM(HN$1))</f>
        <v>0</v>
      </c>
      <c r="HO545" s="15">
        <f>SUMIFS(POs[saldo],POs[cve_prod],DIM_BILL[[#This Row],[CODIGO]],POs[status],$GY545,POs[Semana],WEEKNUM(HO$1))</f>
        <v>0</v>
      </c>
      <c r="HP545" s="15">
        <f>SUMIFS(POs[saldo],POs[cve_prod],DIM_BILL[[#This Row],[CODIGO]],POs[status],$GY545,POs[Semana],WEEKNUM(HP$1))</f>
        <v>0</v>
      </c>
      <c r="HQ545" s="15">
        <f>SUMIFS(POs[saldo],POs[cve_prod],DIM_BILL[[#This Row],[CODIGO]],POs[status],$GY545,POs[Semana],WEEKNUM(HQ$1))</f>
        <v>0</v>
      </c>
      <c r="HR545" s="15">
        <f>SUMIFS(POs[saldo],POs[cve_prod],DIM_BILL[[#This Row],[CODIGO]],POs[status],$GY545,POs[Semana],WEEKNUM(HR$1))</f>
        <v>0</v>
      </c>
      <c r="HS545" s="15">
        <f>SUMIFS(POs[saldo],POs[cve_prod],DIM_BILL[[#This Row],[CODIGO]],POs[status],$GY545,POs[Semana],WEEKNUM(HS$1))</f>
        <v>0</v>
      </c>
      <c r="HT545" s="15">
        <f>SUMIFS(POs[saldo],POs[cve_prod],DIM_BILL[[#This Row],[CODIGO]],POs[status],$GY545,POs[Semana],WEEKNUM(HT$1))</f>
        <v>0</v>
      </c>
      <c r="HU545" s="22"/>
      <c r="HV545" s="25"/>
      <c r="HW545" t="str">
        <f>DIM_BILL[[#This Row],[Tipo]]</f>
        <v>MATERIAL DE EMPAQUE</v>
      </c>
    </row>
    <row r="546" spans="1:231" x14ac:dyDescent="0.3">
      <c r="A546" s="17" t="s">
        <v>395</v>
      </c>
      <c r="AB546">
        <v>1.02</v>
      </c>
      <c r="GR546" s="17" t="s">
        <v>396</v>
      </c>
      <c r="GS546" s="17">
        <v>4</v>
      </c>
      <c r="GT546" s="17" t="s">
        <v>1819</v>
      </c>
      <c r="GU546" s="17" t="s">
        <v>1800</v>
      </c>
      <c r="GV546" s="17">
        <f>SUMIF(FACT_A1[cve_prod],DIM_BILL[[#This Row],[CODIGO]],FACT_A1[Existencia])</f>
        <v>0</v>
      </c>
      <c r="GW546" s="18">
        <f>SUMIF(FACT_A2[cve_prod],DIM_BILL[[#This Row],[CODIGO]],FACT_A2[Existencia])</f>
        <v>12712</v>
      </c>
      <c r="GX546" s="17"/>
      <c r="GY546" s="16" t="s">
        <v>2221</v>
      </c>
      <c r="GZ546" s="24">
        <f>SUMPRODUCT($B546:$GQ546,INDEX(PLAN_PRODUCCION!$B$4:$GQ$24,COLUMN()-COLUMN($GZ$1)+1,0))</f>
        <v>0</v>
      </c>
      <c r="HA546" s="24">
        <f>SUMPRODUCT($B546:$GQ546,INDEX(PLAN_PRODUCCION!$B$4:$GQ$24,COLUMN()-COLUMN($GZ$1)+1,0))</f>
        <v>0</v>
      </c>
      <c r="HB546" s="24">
        <f>SUMPRODUCT($B546:$GQ546,INDEX(PLAN_PRODUCCION!$B$4:$GQ$24,COLUMN()-COLUMN($GZ$1)+1,0))</f>
        <v>0</v>
      </c>
      <c r="HC546" s="24">
        <f>SUMPRODUCT($B546:$GQ546,INDEX(PLAN_PRODUCCION!$B$4:$GQ$24,COLUMN()-COLUMN($GZ$1)+1,0))</f>
        <v>0</v>
      </c>
      <c r="HD546" s="24">
        <f>SUMPRODUCT($B546:$GQ546,INDEX(PLAN_PRODUCCION!$B$4:$GQ$24,COLUMN()-COLUMN($GZ$1)+1,0))</f>
        <v>0</v>
      </c>
      <c r="HE546" s="24">
        <f>SUMPRODUCT($B546:$GQ546,INDEX(PLAN_PRODUCCION!$B$4:$GQ$24,COLUMN()-COLUMN($GZ$1)+1,0))</f>
        <v>0</v>
      </c>
      <c r="HF546" s="24">
        <f>SUMPRODUCT($B546:$GQ546,INDEX(PLAN_PRODUCCION!$B$4:$GQ$24,COLUMN()-COLUMN($GZ$1)+1,0))</f>
        <v>0</v>
      </c>
      <c r="HG546" s="24">
        <f>SUMPRODUCT($B546:$GQ546,INDEX(PLAN_PRODUCCION!$B$4:$GQ$24,COLUMN()-COLUMN($GZ$1)+1,0))</f>
        <v>0</v>
      </c>
      <c r="HH546" s="24">
        <f>SUMPRODUCT($B546:$GQ546,INDEX(PLAN_PRODUCCION!$B$4:$GQ$24,COLUMN()-COLUMN($GZ$1)+1,0))</f>
        <v>0</v>
      </c>
      <c r="HI546" s="24">
        <f>SUMPRODUCT($B546:$GQ546,INDEX(PLAN_PRODUCCION!$B$4:$GQ$24,COLUMN()-COLUMN($GZ$1)+1,0))</f>
        <v>0</v>
      </c>
      <c r="HJ546" s="24">
        <f>SUMPRODUCT($B546:$GQ546,INDEX(PLAN_PRODUCCION!$B$4:$GQ$24,COLUMN()-COLUMN($GZ$1)+1,0))</f>
        <v>0</v>
      </c>
      <c r="HK546" s="24">
        <f>SUMPRODUCT($B546:$GQ546,INDEX(PLAN_PRODUCCION!$B$4:$GQ$24,COLUMN()-COLUMN($GZ$1)+1,0))</f>
        <v>0</v>
      </c>
      <c r="HL546" s="24">
        <f>SUMPRODUCT($B546:$GQ546,INDEX(PLAN_PRODUCCION!$B$4:$GQ$24,COLUMN()-COLUMN($GZ$1)+1,0))</f>
        <v>0</v>
      </c>
      <c r="HM546" s="24">
        <f>SUMPRODUCT($B546:$GQ546,INDEX(PLAN_PRODUCCION!$B$4:$GQ$24,COLUMN()-COLUMN($GZ$1)+1,0))</f>
        <v>0</v>
      </c>
      <c r="HN546" s="24">
        <f>SUMPRODUCT($B546:$GQ546,INDEX(PLAN_PRODUCCION!$B$4:$GQ$24,COLUMN()-COLUMN($GZ$1)+1,0))</f>
        <v>0</v>
      </c>
      <c r="HO546" s="24">
        <f>SUMPRODUCT($B546:$GQ546,INDEX(PLAN_PRODUCCION!$B$4:$GQ$24,COLUMN()-COLUMN($GZ$1)+1,0))</f>
        <v>0</v>
      </c>
      <c r="HP546" s="24">
        <f>SUMPRODUCT($B546:$GQ546,INDEX(PLAN_PRODUCCION!$B$4:$GQ$24,COLUMN()-COLUMN($GZ$1)+1,0))</f>
        <v>0</v>
      </c>
      <c r="HQ546" s="24">
        <f>SUMPRODUCT($B546:$GQ546,INDEX(PLAN_PRODUCCION!$B$4:$GQ$24,COLUMN()-COLUMN($GZ$1)+1,0))</f>
        <v>0</v>
      </c>
      <c r="HR546" s="24">
        <f>SUMPRODUCT($B546:$GQ546,INDEX(PLAN_PRODUCCION!$B$4:$GQ$24,COLUMN()-COLUMN($GZ$1)+1,0))</f>
        <v>0</v>
      </c>
      <c r="HS546" s="24">
        <f>SUMPRODUCT($B546:$GQ546,INDEX(PLAN_PRODUCCION!$B$4:$GQ$24,COLUMN()-COLUMN($GZ$1)+1,0))</f>
        <v>0</v>
      </c>
      <c r="HT546" s="24">
        <f>SUMPRODUCT($B546:$GQ546,INDEX(PLAN_PRODUCCION!$B$4:$GQ$24,COLUMN()-COLUMN($GZ$1)+1,0))</f>
        <v>0</v>
      </c>
      <c r="HU546" s="22"/>
      <c r="HV546" s="25"/>
      <c r="HW546" t="str">
        <f>DIM_BILL[[#This Row],[Tipo]]</f>
        <v>MATERIAL DE EMPAQUE</v>
      </c>
    </row>
    <row r="547" spans="1:231" x14ac:dyDescent="0.3">
      <c r="A547" s="18" t="s">
        <v>395</v>
      </c>
      <c r="AB547">
        <v>1.02</v>
      </c>
      <c r="GR547" s="18" t="s">
        <v>396</v>
      </c>
      <c r="GS547" s="18">
        <v>4</v>
      </c>
      <c r="GT547" s="18" t="s">
        <v>1819</v>
      </c>
      <c r="GU547" s="18" t="s">
        <v>1800</v>
      </c>
      <c r="GV547" s="18">
        <f>SUMIF(FACT_A1[cve_prod],DIM_BILL[[#This Row],[CODIGO]],FACT_A1[Existencia])</f>
        <v>0</v>
      </c>
      <c r="GW547" s="18">
        <f>SUMIF(FACT_A2[cve_prod],DIM_BILL[[#This Row],[CODIGO]],FACT_A2[Existencia])</f>
        <v>12712</v>
      </c>
      <c r="GX547" s="18"/>
      <c r="GY547" s="16" t="s">
        <v>2222</v>
      </c>
      <c r="GZ547" s="26">
        <f t="shared" ref="GZ547" si="3963">GV547+GW547+GX547+GZ545-GZ546</f>
        <v>12712</v>
      </c>
      <c r="HA547" s="26">
        <f t="shared" ref="HA547" si="3964">GZ547+HA545-HA546</f>
        <v>12712</v>
      </c>
      <c r="HB547" s="26">
        <f t="shared" ref="HB547" si="3965">HA547+HB545-HB546</f>
        <v>12712</v>
      </c>
      <c r="HC547" s="26">
        <f t="shared" ref="HC547" si="3966">HB547+HC545-HC546</f>
        <v>12712</v>
      </c>
      <c r="HD547" s="26">
        <f t="shared" ref="HD547" si="3967">HC547+HD545-HD546</f>
        <v>12712</v>
      </c>
      <c r="HE547" s="26">
        <f t="shared" ref="HE547" si="3968">HD547+HE545-HE546</f>
        <v>12712</v>
      </c>
      <c r="HF547" s="26">
        <f t="shared" ref="HF547" si="3969">HE547+HF545-HF546</f>
        <v>12712</v>
      </c>
      <c r="HG547" s="26">
        <f t="shared" ref="HG547" si="3970">HF547+HG545-HG546</f>
        <v>12712</v>
      </c>
      <c r="HH547" s="26">
        <f t="shared" ref="HH547" si="3971">HG547+HH545-HH546</f>
        <v>12712</v>
      </c>
      <c r="HI547" s="26">
        <f t="shared" ref="HI547" si="3972">HH547+HI545-HI546</f>
        <v>12712</v>
      </c>
      <c r="HJ547" s="26">
        <f t="shared" ref="HJ547" si="3973">HI547+HJ545-HJ546</f>
        <v>12712</v>
      </c>
      <c r="HK547" s="26">
        <f t="shared" ref="HK547" si="3974">HJ547+HK545-HK546</f>
        <v>12712</v>
      </c>
      <c r="HL547" s="26">
        <f t="shared" ref="HL547" si="3975">HK547+HL545-HL546</f>
        <v>12712</v>
      </c>
      <c r="HM547" s="26">
        <f t="shared" ref="HM547" si="3976">HL547+HM545-HM546</f>
        <v>12712</v>
      </c>
      <c r="HN547" s="26">
        <f t="shared" ref="HN547" si="3977">HM547+HN545-HN546</f>
        <v>12712</v>
      </c>
      <c r="HO547" s="26">
        <f t="shared" ref="HO547" si="3978">HN547+HO545-HO546</f>
        <v>12712</v>
      </c>
      <c r="HP547" s="26">
        <f t="shared" ref="HP547" si="3979">HO547+HP545-HP546</f>
        <v>12712</v>
      </c>
      <c r="HQ547" s="26">
        <f t="shared" ref="HQ547" si="3980">HP547+HQ545-HQ546</f>
        <v>12712</v>
      </c>
      <c r="HR547" s="26">
        <f t="shared" ref="HR547" si="3981">HQ547+HR545-HR546</f>
        <v>12712</v>
      </c>
      <c r="HS547" s="26">
        <f t="shared" ref="HS547" si="3982">HR547+HS545-HS546</f>
        <v>12712</v>
      </c>
      <c r="HT547" s="26">
        <f t="shared" ref="HT547" si="3983">HS547+HT545-HT546</f>
        <v>12712</v>
      </c>
      <c r="HU547" s="22">
        <f t="shared" ref="HU547" si="3984">COUNTIF(GZ547:HT547,"&lt;0")</f>
        <v>0</v>
      </c>
      <c r="HV547" s="25"/>
      <c r="HW547" t="str">
        <f>DIM_BILL[[#This Row],[Tipo]]</f>
        <v>MATERIAL DE EMPAQUE</v>
      </c>
    </row>
    <row r="548" spans="1:231" x14ac:dyDescent="0.3">
      <c r="A548" s="17" t="s">
        <v>403</v>
      </c>
      <c r="AC548">
        <v>2.38</v>
      </c>
      <c r="GR548" s="17" t="s">
        <v>404</v>
      </c>
      <c r="GS548" s="17">
        <v>4</v>
      </c>
      <c r="GT548" s="17" t="s">
        <v>1819</v>
      </c>
      <c r="GU548" s="17" t="s">
        <v>1800</v>
      </c>
      <c r="GV548" s="17">
        <f>SUMIF(FACT_A1[cve_prod],DIM_BILL[[#This Row],[CODIGO]],FACT_A1[Existencia])</f>
        <v>0</v>
      </c>
      <c r="GW548" s="18">
        <f>SUMIF(FACT_A2[cve_prod],DIM_BILL[[#This Row],[CODIGO]],FACT_A2[Existencia])</f>
        <v>1454</v>
      </c>
      <c r="GX548" s="17"/>
      <c r="GY548" s="16" t="s">
        <v>2220</v>
      </c>
      <c r="GZ548" s="15">
        <f>SUMIFS(POs[saldo],POs[cve_prod],DIM_BILL[[#This Row],[CODIGO]],POs[status],$GY548,POs[f_ent],GZ$1)</f>
        <v>0</v>
      </c>
      <c r="HA548" s="15">
        <f>SUMIFS(POs[saldo],POs[cve_prod],DIM_BILL[[#This Row],[CODIGO]],POs[status],$GY548,POs[f_ent],HA$1)</f>
        <v>0</v>
      </c>
      <c r="HB548" s="15">
        <f>SUMIFS(POs[saldo],POs[cve_prod],DIM_BILL[[#This Row],[CODIGO]],POs[status],$GY548,POs[f_ent],HB$1)</f>
        <v>0</v>
      </c>
      <c r="HC548" s="15">
        <f>SUMIFS(POs[saldo],POs[cve_prod],DIM_BILL[[#This Row],[CODIGO]],POs[status],$GY548,POs[f_ent],HC$1)</f>
        <v>0</v>
      </c>
      <c r="HD548" s="15">
        <f>SUMIFS(POs[saldo],POs[cve_prod],DIM_BILL[[#This Row],[CODIGO]],POs[status],$GY548,POs[f_ent],HD$1)</f>
        <v>0</v>
      </c>
      <c r="HE548" s="15">
        <f>SUMIFS(POs[saldo],POs[cve_prod],DIM_BILL[[#This Row],[CODIGO]],POs[status],$GY548,POs[f_ent],HE$1)</f>
        <v>0</v>
      </c>
      <c r="HF548" s="15">
        <f>SUMIFS(POs[saldo],POs[cve_prod],DIM_BILL[[#This Row],[CODIGO]],POs[status],$GY548,POs[Semana],WEEKNUM(HF$1))</f>
        <v>0</v>
      </c>
      <c r="HG548" s="15">
        <f>SUMIFS(POs[saldo],POs[cve_prod],DIM_BILL[[#This Row],[CODIGO]],POs[status],$GY548,POs[Semana],WEEKNUM(HG$1))</f>
        <v>0</v>
      </c>
      <c r="HH548" s="15">
        <f>SUMIFS(POs[saldo],POs[cve_prod],DIM_BILL[[#This Row],[CODIGO]],POs[status],$GY548,POs[Semana],WEEKNUM(HH$1))</f>
        <v>0</v>
      </c>
      <c r="HI548" s="15">
        <f>SUMIFS(POs[saldo],POs[cve_prod],DIM_BILL[[#This Row],[CODIGO]],POs[status],$GY548,POs[Semana],WEEKNUM(HI$1))</f>
        <v>0</v>
      </c>
      <c r="HJ548" s="15">
        <f>SUMIFS(POs[saldo],POs[cve_prod],DIM_BILL[[#This Row],[CODIGO]],POs[status],$GY548,POs[Semana],WEEKNUM(HJ$1))</f>
        <v>0</v>
      </c>
      <c r="HK548" s="15">
        <f>SUMIFS(POs[saldo],POs[cve_prod],DIM_BILL[[#This Row],[CODIGO]],POs[status],$GY548,POs[Semana],WEEKNUM(HK$1))</f>
        <v>0</v>
      </c>
      <c r="HL548" s="15">
        <f>SUMIFS(POs[saldo],POs[cve_prod],DIM_BILL[[#This Row],[CODIGO]],POs[status],$GY548,POs[Semana],WEEKNUM(HL$1))</f>
        <v>0</v>
      </c>
      <c r="HM548" s="15">
        <f>SUMIFS(POs[saldo],POs[cve_prod],DIM_BILL[[#This Row],[CODIGO]],POs[status],$GY548,POs[Semana],WEEKNUM(HM$1))</f>
        <v>0</v>
      </c>
      <c r="HN548" s="15">
        <f>SUMIFS(POs[saldo],POs[cve_prod],DIM_BILL[[#This Row],[CODIGO]],POs[status],$GY548,POs[Semana],WEEKNUM(HN$1))</f>
        <v>0</v>
      </c>
      <c r="HO548" s="15">
        <f>SUMIFS(POs[saldo],POs[cve_prod],DIM_BILL[[#This Row],[CODIGO]],POs[status],$GY548,POs[Semana],WEEKNUM(HO$1))</f>
        <v>0</v>
      </c>
      <c r="HP548" s="15">
        <f>SUMIFS(POs[saldo],POs[cve_prod],DIM_BILL[[#This Row],[CODIGO]],POs[status],$GY548,POs[Semana],WEEKNUM(HP$1))</f>
        <v>0</v>
      </c>
      <c r="HQ548" s="15">
        <f>SUMIFS(POs[saldo],POs[cve_prod],DIM_BILL[[#This Row],[CODIGO]],POs[status],$GY548,POs[Semana],WEEKNUM(HQ$1))</f>
        <v>0</v>
      </c>
      <c r="HR548" s="15">
        <f>SUMIFS(POs[saldo],POs[cve_prod],DIM_BILL[[#This Row],[CODIGO]],POs[status],$GY548,POs[Semana],WEEKNUM(HR$1))</f>
        <v>0</v>
      </c>
      <c r="HS548" s="15">
        <f>SUMIFS(POs[saldo],POs[cve_prod],DIM_BILL[[#This Row],[CODIGO]],POs[status],$GY548,POs[Semana],WEEKNUM(HS$1))</f>
        <v>0</v>
      </c>
      <c r="HT548" s="15">
        <f>SUMIFS(POs[saldo],POs[cve_prod],DIM_BILL[[#This Row],[CODIGO]],POs[status],$GY548,POs[Semana],WEEKNUM(HT$1))</f>
        <v>0</v>
      </c>
      <c r="HU548" s="22"/>
      <c r="HV548" s="25"/>
      <c r="HW548" t="str">
        <f>DIM_BILL[[#This Row],[Tipo]]</f>
        <v>MATERIAL DE EMPAQUE</v>
      </c>
    </row>
    <row r="549" spans="1:231" x14ac:dyDescent="0.3">
      <c r="A549" s="17" t="s">
        <v>403</v>
      </c>
      <c r="AC549">
        <v>2.38</v>
      </c>
      <c r="GR549" s="17" t="s">
        <v>404</v>
      </c>
      <c r="GS549" s="17">
        <v>4</v>
      </c>
      <c r="GT549" s="17" t="s">
        <v>1819</v>
      </c>
      <c r="GU549" s="17" t="s">
        <v>1800</v>
      </c>
      <c r="GV549" s="17">
        <f>SUMIF(FACT_A1[cve_prod],DIM_BILL[[#This Row],[CODIGO]],FACT_A1[Existencia])</f>
        <v>0</v>
      </c>
      <c r="GW549" s="18">
        <f>SUMIF(FACT_A2[cve_prod],DIM_BILL[[#This Row],[CODIGO]],FACT_A2[Existencia])</f>
        <v>1454</v>
      </c>
      <c r="GX549" s="17"/>
      <c r="GY549" s="16" t="s">
        <v>2221</v>
      </c>
      <c r="GZ549" s="24">
        <f>SUMPRODUCT($B549:$GQ549,INDEX(PLAN_PRODUCCION!$B$4:$GQ$24,COLUMN()-COLUMN($GZ$1)+1,0))</f>
        <v>0</v>
      </c>
      <c r="HA549" s="24">
        <f>SUMPRODUCT($B549:$GQ549,INDEX(PLAN_PRODUCCION!$B$4:$GQ$24,COLUMN()-COLUMN($GZ$1)+1,0))</f>
        <v>0</v>
      </c>
      <c r="HB549" s="24">
        <f>SUMPRODUCT($B549:$GQ549,INDEX(PLAN_PRODUCCION!$B$4:$GQ$24,COLUMN()-COLUMN($GZ$1)+1,0))</f>
        <v>0</v>
      </c>
      <c r="HC549" s="24">
        <f>SUMPRODUCT($B549:$GQ549,INDEX(PLAN_PRODUCCION!$B$4:$GQ$24,COLUMN()-COLUMN($GZ$1)+1,0))</f>
        <v>0</v>
      </c>
      <c r="HD549" s="24">
        <f>SUMPRODUCT($B549:$GQ549,INDEX(PLAN_PRODUCCION!$B$4:$GQ$24,COLUMN()-COLUMN($GZ$1)+1,0))</f>
        <v>0</v>
      </c>
      <c r="HE549" s="24">
        <f>SUMPRODUCT($B549:$GQ549,INDEX(PLAN_PRODUCCION!$B$4:$GQ$24,COLUMN()-COLUMN($GZ$1)+1,0))</f>
        <v>0</v>
      </c>
      <c r="HF549" s="24">
        <f>SUMPRODUCT($B549:$GQ549,INDEX(PLAN_PRODUCCION!$B$4:$GQ$24,COLUMN()-COLUMN($GZ$1)+1,0))</f>
        <v>0</v>
      </c>
      <c r="HG549" s="24">
        <f>SUMPRODUCT($B549:$GQ549,INDEX(PLAN_PRODUCCION!$B$4:$GQ$24,COLUMN()-COLUMN($GZ$1)+1,0))</f>
        <v>0</v>
      </c>
      <c r="HH549" s="24">
        <f>SUMPRODUCT($B549:$GQ549,INDEX(PLAN_PRODUCCION!$B$4:$GQ$24,COLUMN()-COLUMN($GZ$1)+1,0))</f>
        <v>0</v>
      </c>
      <c r="HI549" s="24">
        <f>SUMPRODUCT($B549:$GQ549,INDEX(PLAN_PRODUCCION!$B$4:$GQ$24,COLUMN()-COLUMN($GZ$1)+1,0))</f>
        <v>0</v>
      </c>
      <c r="HJ549" s="24">
        <f>SUMPRODUCT($B549:$GQ549,INDEX(PLAN_PRODUCCION!$B$4:$GQ$24,COLUMN()-COLUMN($GZ$1)+1,0))</f>
        <v>0</v>
      </c>
      <c r="HK549" s="24">
        <f>SUMPRODUCT($B549:$GQ549,INDEX(PLAN_PRODUCCION!$B$4:$GQ$24,COLUMN()-COLUMN($GZ$1)+1,0))</f>
        <v>0</v>
      </c>
      <c r="HL549" s="24">
        <f>SUMPRODUCT($B549:$GQ549,INDEX(PLAN_PRODUCCION!$B$4:$GQ$24,COLUMN()-COLUMN($GZ$1)+1,0))</f>
        <v>0</v>
      </c>
      <c r="HM549" s="24">
        <f>SUMPRODUCT($B549:$GQ549,INDEX(PLAN_PRODUCCION!$B$4:$GQ$24,COLUMN()-COLUMN($GZ$1)+1,0))</f>
        <v>0</v>
      </c>
      <c r="HN549" s="24">
        <f>SUMPRODUCT($B549:$GQ549,INDEX(PLAN_PRODUCCION!$B$4:$GQ$24,COLUMN()-COLUMN($GZ$1)+1,0))</f>
        <v>0</v>
      </c>
      <c r="HO549" s="24">
        <f>SUMPRODUCT($B549:$GQ549,INDEX(PLAN_PRODUCCION!$B$4:$GQ$24,COLUMN()-COLUMN($GZ$1)+1,0))</f>
        <v>0</v>
      </c>
      <c r="HP549" s="24">
        <f>SUMPRODUCT($B549:$GQ549,INDEX(PLAN_PRODUCCION!$B$4:$GQ$24,COLUMN()-COLUMN($GZ$1)+1,0))</f>
        <v>0</v>
      </c>
      <c r="HQ549" s="24">
        <f>SUMPRODUCT($B549:$GQ549,INDEX(PLAN_PRODUCCION!$B$4:$GQ$24,COLUMN()-COLUMN($GZ$1)+1,0))</f>
        <v>0</v>
      </c>
      <c r="HR549" s="24">
        <f>SUMPRODUCT($B549:$GQ549,INDEX(PLAN_PRODUCCION!$B$4:$GQ$24,COLUMN()-COLUMN($GZ$1)+1,0))</f>
        <v>0</v>
      </c>
      <c r="HS549" s="24">
        <f>SUMPRODUCT($B549:$GQ549,INDEX(PLAN_PRODUCCION!$B$4:$GQ$24,COLUMN()-COLUMN($GZ$1)+1,0))</f>
        <v>0</v>
      </c>
      <c r="HT549" s="24">
        <f>SUMPRODUCT($B549:$GQ549,INDEX(PLAN_PRODUCCION!$B$4:$GQ$24,COLUMN()-COLUMN($GZ$1)+1,0))</f>
        <v>0</v>
      </c>
      <c r="HU549" s="22"/>
      <c r="HV549" s="25"/>
      <c r="HW549" t="str">
        <f>DIM_BILL[[#This Row],[Tipo]]</f>
        <v>MATERIAL DE EMPAQUE</v>
      </c>
    </row>
    <row r="550" spans="1:231" x14ac:dyDescent="0.3">
      <c r="A550" s="18" t="s">
        <v>403</v>
      </c>
      <c r="AC550">
        <v>2.38</v>
      </c>
      <c r="GR550" s="18" t="s">
        <v>404</v>
      </c>
      <c r="GS550" s="18">
        <v>4</v>
      </c>
      <c r="GT550" s="18" t="s">
        <v>1819</v>
      </c>
      <c r="GU550" s="18" t="s">
        <v>1800</v>
      </c>
      <c r="GV550" s="18">
        <f>SUMIF(FACT_A1[cve_prod],DIM_BILL[[#This Row],[CODIGO]],FACT_A1[Existencia])</f>
        <v>0</v>
      </c>
      <c r="GW550" s="18">
        <f>SUMIF(FACT_A2[cve_prod],DIM_BILL[[#This Row],[CODIGO]],FACT_A2[Existencia])</f>
        <v>1454</v>
      </c>
      <c r="GX550" s="18"/>
      <c r="GY550" s="16" t="s">
        <v>2222</v>
      </c>
      <c r="GZ550" s="26">
        <f t="shared" ref="GZ550" si="3985">GV550+GW550+GX550+GZ548-GZ549</f>
        <v>1454</v>
      </c>
      <c r="HA550" s="26">
        <f t="shared" ref="HA550" si="3986">GZ550+HA548-HA549</f>
        <v>1454</v>
      </c>
      <c r="HB550" s="26">
        <f t="shared" ref="HB550" si="3987">HA550+HB548-HB549</f>
        <v>1454</v>
      </c>
      <c r="HC550" s="26">
        <f t="shared" ref="HC550" si="3988">HB550+HC548-HC549</f>
        <v>1454</v>
      </c>
      <c r="HD550" s="26">
        <f t="shared" ref="HD550" si="3989">HC550+HD548-HD549</f>
        <v>1454</v>
      </c>
      <c r="HE550" s="26">
        <f t="shared" ref="HE550" si="3990">HD550+HE548-HE549</f>
        <v>1454</v>
      </c>
      <c r="HF550" s="26">
        <f t="shared" ref="HF550" si="3991">HE550+HF548-HF549</f>
        <v>1454</v>
      </c>
      <c r="HG550" s="26">
        <f t="shared" ref="HG550" si="3992">HF550+HG548-HG549</f>
        <v>1454</v>
      </c>
      <c r="HH550" s="26">
        <f t="shared" ref="HH550" si="3993">HG550+HH548-HH549</f>
        <v>1454</v>
      </c>
      <c r="HI550" s="26">
        <f t="shared" ref="HI550" si="3994">HH550+HI548-HI549</f>
        <v>1454</v>
      </c>
      <c r="HJ550" s="26">
        <f t="shared" ref="HJ550" si="3995">HI550+HJ548-HJ549</f>
        <v>1454</v>
      </c>
      <c r="HK550" s="26">
        <f t="shared" ref="HK550" si="3996">HJ550+HK548-HK549</f>
        <v>1454</v>
      </c>
      <c r="HL550" s="26">
        <f t="shared" ref="HL550" si="3997">HK550+HL548-HL549</f>
        <v>1454</v>
      </c>
      <c r="HM550" s="26">
        <f t="shared" ref="HM550" si="3998">HL550+HM548-HM549</f>
        <v>1454</v>
      </c>
      <c r="HN550" s="26">
        <f t="shared" ref="HN550" si="3999">HM550+HN548-HN549</f>
        <v>1454</v>
      </c>
      <c r="HO550" s="26">
        <f t="shared" ref="HO550" si="4000">HN550+HO548-HO549</f>
        <v>1454</v>
      </c>
      <c r="HP550" s="26">
        <f t="shared" ref="HP550" si="4001">HO550+HP548-HP549</f>
        <v>1454</v>
      </c>
      <c r="HQ550" s="26">
        <f t="shared" ref="HQ550" si="4002">HP550+HQ548-HQ549</f>
        <v>1454</v>
      </c>
      <c r="HR550" s="26">
        <f t="shared" ref="HR550" si="4003">HQ550+HR548-HR549</f>
        <v>1454</v>
      </c>
      <c r="HS550" s="26">
        <f t="shared" ref="HS550" si="4004">HR550+HS548-HS549</f>
        <v>1454</v>
      </c>
      <c r="HT550" s="26">
        <f t="shared" ref="HT550" si="4005">HS550+HT548-HT549</f>
        <v>1454</v>
      </c>
      <c r="HU550" s="22">
        <f t="shared" ref="HU550" si="4006">COUNTIF(GZ550:HT550,"&lt;0")</f>
        <v>0</v>
      </c>
      <c r="HV550" s="25"/>
      <c r="HW550" t="str">
        <f>DIM_BILL[[#This Row],[Tipo]]</f>
        <v>MATERIAL DE EMPAQUE</v>
      </c>
    </row>
    <row r="551" spans="1:231" x14ac:dyDescent="0.3">
      <c r="A551" s="17" t="s">
        <v>274</v>
      </c>
      <c r="P551">
        <v>2.8333333333333332E-2</v>
      </c>
      <c r="AB551">
        <v>2.8500000000000001E-2</v>
      </c>
      <c r="AE551">
        <v>3.2199999999999999E-2</v>
      </c>
      <c r="AW551">
        <v>2.8500000000000001E-2</v>
      </c>
      <c r="GR551" s="17" t="s">
        <v>275</v>
      </c>
      <c r="GS551" s="17">
        <v>3</v>
      </c>
      <c r="GT551" s="17" t="s">
        <v>1820</v>
      </c>
      <c r="GU551" s="17" t="s">
        <v>1800</v>
      </c>
      <c r="GV551" s="17">
        <f>SUMIF(FACT_A1[cve_prod],DIM_BILL[[#This Row],[CODIGO]],FACT_A1[Existencia])</f>
        <v>0</v>
      </c>
      <c r="GW551" s="18">
        <f>SUMIF(FACT_A2[cve_prod],DIM_BILL[[#This Row],[CODIGO]],FACT_A2[Existencia])</f>
        <v>887</v>
      </c>
      <c r="GX551" s="17"/>
      <c r="GY551" s="16" t="s">
        <v>2220</v>
      </c>
      <c r="GZ551" s="15">
        <f>SUMIFS(POs[saldo],POs[cve_prod],DIM_BILL[[#This Row],[CODIGO]],POs[status],$GY551,POs[f_ent],GZ$1)</f>
        <v>0</v>
      </c>
      <c r="HA551" s="15">
        <f>SUMIFS(POs[saldo],POs[cve_prod],DIM_BILL[[#This Row],[CODIGO]],POs[status],$GY551,POs[f_ent],HA$1)</f>
        <v>0</v>
      </c>
      <c r="HB551" s="15">
        <f>SUMIFS(POs[saldo],POs[cve_prod],DIM_BILL[[#This Row],[CODIGO]],POs[status],$GY551,POs[f_ent],HB$1)</f>
        <v>0</v>
      </c>
      <c r="HC551" s="15">
        <f>SUMIFS(POs[saldo],POs[cve_prod],DIM_BILL[[#This Row],[CODIGO]],POs[status],$GY551,POs[f_ent],HC$1)</f>
        <v>0</v>
      </c>
      <c r="HD551" s="15">
        <f>SUMIFS(POs[saldo],POs[cve_prod],DIM_BILL[[#This Row],[CODIGO]],POs[status],$GY551,POs[f_ent],HD$1)</f>
        <v>0</v>
      </c>
      <c r="HE551" s="15">
        <f>SUMIFS(POs[saldo],POs[cve_prod],DIM_BILL[[#This Row],[CODIGO]],POs[status],$GY551,POs[f_ent],HE$1)</f>
        <v>0</v>
      </c>
      <c r="HF551" s="15">
        <f>SUMIFS(POs[saldo],POs[cve_prod],DIM_BILL[[#This Row],[CODIGO]],POs[status],$GY551,POs[Semana],WEEKNUM(HF$1))</f>
        <v>0</v>
      </c>
      <c r="HG551" s="15">
        <f>SUMIFS(POs[saldo],POs[cve_prod],DIM_BILL[[#This Row],[CODIGO]],POs[status],$GY551,POs[Semana],WEEKNUM(HG$1))</f>
        <v>0</v>
      </c>
      <c r="HH551" s="15">
        <f>SUMIFS(POs[saldo],POs[cve_prod],DIM_BILL[[#This Row],[CODIGO]],POs[status],$GY551,POs[Semana],WEEKNUM(HH$1))</f>
        <v>0</v>
      </c>
      <c r="HI551" s="15">
        <f>SUMIFS(POs[saldo],POs[cve_prod],DIM_BILL[[#This Row],[CODIGO]],POs[status],$GY551,POs[Semana],WEEKNUM(HI$1))</f>
        <v>0</v>
      </c>
      <c r="HJ551" s="15">
        <f>SUMIFS(POs[saldo],POs[cve_prod],DIM_BILL[[#This Row],[CODIGO]],POs[status],$GY551,POs[Semana],WEEKNUM(HJ$1))</f>
        <v>0</v>
      </c>
      <c r="HK551" s="15">
        <f>SUMIFS(POs[saldo],POs[cve_prod],DIM_BILL[[#This Row],[CODIGO]],POs[status],$GY551,POs[Semana],WEEKNUM(HK$1))</f>
        <v>0</v>
      </c>
      <c r="HL551" s="15">
        <f>SUMIFS(POs[saldo],POs[cve_prod],DIM_BILL[[#This Row],[CODIGO]],POs[status],$GY551,POs[Semana],WEEKNUM(HL$1))</f>
        <v>0</v>
      </c>
      <c r="HM551" s="15">
        <f>SUMIFS(POs[saldo],POs[cve_prod],DIM_BILL[[#This Row],[CODIGO]],POs[status],$GY551,POs[Semana],WEEKNUM(HM$1))</f>
        <v>0</v>
      </c>
      <c r="HN551" s="15">
        <f>SUMIFS(POs[saldo],POs[cve_prod],DIM_BILL[[#This Row],[CODIGO]],POs[status],$GY551,POs[Semana],WEEKNUM(HN$1))</f>
        <v>0</v>
      </c>
      <c r="HO551" s="15">
        <f>SUMIFS(POs[saldo],POs[cve_prod],DIM_BILL[[#This Row],[CODIGO]],POs[status],$GY551,POs[Semana],WEEKNUM(HO$1))</f>
        <v>0</v>
      </c>
      <c r="HP551" s="15">
        <f>SUMIFS(POs[saldo],POs[cve_prod],DIM_BILL[[#This Row],[CODIGO]],POs[status],$GY551,POs[Semana],WEEKNUM(HP$1))</f>
        <v>0</v>
      </c>
      <c r="HQ551" s="15">
        <f>SUMIFS(POs[saldo],POs[cve_prod],DIM_BILL[[#This Row],[CODIGO]],POs[status],$GY551,POs[Semana],WEEKNUM(HQ$1))</f>
        <v>0</v>
      </c>
      <c r="HR551" s="15">
        <f>SUMIFS(POs[saldo],POs[cve_prod],DIM_BILL[[#This Row],[CODIGO]],POs[status],$GY551,POs[Semana],WEEKNUM(HR$1))</f>
        <v>0</v>
      </c>
      <c r="HS551" s="15">
        <f>SUMIFS(POs[saldo],POs[cve_prod],DIM_BILL[[#This Row],[CODIGO]],POs[status],$GY551,POs[Semana],WEEKNUM(HS$1))</f>
        <v>0</v>
      </c>
      <c r="HT551" s="15">
        <f>SUMIFS(POs[saldo],POs[cve_prod],DIM_BILL[[#This Row],[CODIGO]],POs[status],$GY551,POs[Semana],WEEKNUM(HT$1))</f>
        <v>0</v>
      </c>
      <c r="HU551" s="22"/>
      <c r="HV551" s="25"/>
      <c r="HW551" t="str">
        <f>DIM_BILL[[#This Row],[Tipo]]</f>
        <v>MATERIAL DE EMPAQUE</v>
      </c>
    </row>
    <row r="552" spans="1:231" x14ac:dyDescent="0.3">
      <c r="A552" s="17" t="s">
        <v>274</v>
      </c>
      <c r="P552">
        <v>2.8333333333333332E-2</v>
      </c>
      <c r="AB552">
        <v>2.8500000000000001E-2</v>
      </c>
      <c r="AE552">
        <v>3.2199999999999999E-2</v>
      </c>
      <c r="AW552">
        <v>2.8500000000000001E-2</v>
      </c>
      <c r="GR552" s="17" t="s">
        <v>275</v>
      </c>
      <c r="GS552" s="17">
        <v>3</v>
      </c>
      <c r="GT552" s="17" t="s">
        <v>1820</v>
      </c>
      <c r="GU552" s="17" t="s">
        <v>1800</v>
      </c>
      <c r="GV552" s="17">
        <f>SUMIF(FACT_A1[cve_prod],DIM_BILL[[#This Row],[CODIGO]],FACT_A1[Existencia])</f>
        <v>0</v>
      </c>
      <c r="GW552" s="18">
        <f>SUMIF(FACT_A2[cve_prod],DIM_BILL[[#This Row],[CODIGO]],FACT_A2[Existencia])</f>
        <v>887</v>
      </c>
      <c r="GX552" s="17"/>
      <c r="GY552" s="16" t="s">
        <v>2221</v>
      </c>
      <c r="GZ552" s="24">
        <f>SUMPRODUCT($B552:$GQ552,INDEX(PLAN_PRODUCCION!$B$4:$GQ$24,COLUMN()-COLUMN($GZ$1)+1,0))</f>
        <v>0</v>
      </c>
      <c r="HA552" s="24">
        <f>SUMPRODUCT($B552:$GQ552,INDEX(PLAN_PRODUCCION!$B$4:$GQ$24,COLUMN()-COLUMN($GZ$1)+1,0))</f>
        <v>0</v>
      </c>
      <c r="HB552" s="24">
        <f>SUMPRODUCT($B552:$GQ552,INDEX(PLAN_PRODUCCION!$B$4:$GQ$24,COLUMN()-COLUMN($GZ$1)+1,0))</f>
        <v>0</v>
      </c>
      <c r="HC552" s="24">
        <f>SUMPRODUCT($B552:$GQ552,INDEX(PLAN_PRODUCCION!$B$4:$GQ$24,COLUMN()-COLUMN($GZ$1)+1,0))</f>
        <v>0</v>
      </c>
      <c r="HD552" s="24">
        <f>SUMPRODUCT($B552:$GQ552,INDEX(PLAN_PRODUCCION!$B$4:$GQ$24,COLUMN()-COLUMN($GZ$1)+1,0))</f>
        <v>0</v>
      </c>
      <c r="HE552" s="24">
        <f>SUMPRODUCT($B552:$GQ552,INDEX(PLAN_PRODUCCION!$B$4:$GQ$24,COLUMN()-COLUMN($GZ$1)+1,0))</f>
        <v>0</v>
      </c>
      <c r="HF552" s="24">
        <f>SUMPRODUCT($B552:$GQ552,INDEX(PLAN_PRODUCCION!$B$4:$GQ$24,COLUMN()-COLUMN($GZ$1)+1,0))</f>
        <v>0</v>
      </c>
      <c r="HG552" s="24">
        <f>SUMPRODUCT($B552:$GQ552,INDEX(PLAN_PRODUCCION!$B$4:$GQ$24,COLUMN()-COLUMN($GZ$1)+1,0))</f>
        <v>0</v>
      </c>
      <c r="HH552" s="24">
        <f>SUMPRODUCT($B552:$GQ552,INDEX(PLAN_PRODUCCION!$B$4:$GQ$24,COLUMN()-COLUMN($GZ$1)+1,0))</f>
        <v>0</v>
      </c>
      <c r="HI552" s="24">
        <f>SUMPRODUCT($B552:$GQ552,INDEX(PLAN_PRODUCCION!$B$4:$GQ$24,COLUMN()-COLUMN($GZ$1)+1,0))</f>
        <v>0</v>
      </c>
      <c r="HJ552" s="24">
        <f>SUMPRODUCT($B552:$GQ552,INDEX(PLAN_PRODUCCION!$B$4:$GQ$24,COLUMN()-COLUMN($GZ$1)+1,0))</f>
        <v>0</v>
      </c>
      <c r="HK552" s="24">
        <f>SUMPRODUCT($B552:$GQ552,INDEX(PLAN_PRODUCCION!$B$4:$GQ$24,COLUMN()-COLUMN($GZ$1)+1,0))</f>
        <v>0</v>
      </c>
      <c r="HL552" s="24">
        <f>SUMPRODUCT($B552:$GQ552,INDEX(PLAN_PRODUCCION!$B$4:$GQ$24,COLUMN()-COLUMN($GZ$1)+1,0))</f>
        <v>0</v>
      </c>
      <c r="HM552" s="24">
        <f>SUMPRODUCT($B552:$GQ552,INDEX(PLAN_PRODUCCION!$B$4:$GQ$24,COLUMN()-COLUMN($GZ$1)+1,0))</f>
        <v>0</v>
      </c>
      <c r="HN552" s="24">
        <f>SUMPRODUCT($B552:$GQ552,INDEX(PLAN_PRODUCCION!$B$4:$GQ$24,COLUMN()-COLUMN($GZ$1)+1,0))</f>
        <v>0</v>
      </c>
      <c r="HO552" s="24">
        <f>SUMPRODUCT($B552:$GQ552,INDEX(PLAN_PRODUCCION!$B$4:$GQ$24,COLUMN()-COLUMN($GZ$1)+1,0))</f>
        <v>0</v>
      </c>
      <c r="HP552" s="24">
        <f>SUMPRODUCT($B552:$GQ552,INDEX(PLAN_PRODUCCION!$B$4:$GQ$24,COLUMN()-COLUMN($GZ$1)+1,0))</f>
        <v>0</v>
      </c>
      <c r="HQ552" s="24">
        <f>SUMPRODUCT($B552:$GQ552,INDEX(PLAN_PRODUCCION!$B$4:$GQ$24,COLUMN()-COLUMN($GZ$1)+1,0))</f>
        <v>0</v>
      </c>
      <c r="HR552" s="24">
        <f>SUMPRODUCT($B552:$GQ552,INDEX(PLAN_PRODUCCION!$B$4:$GQ$24,COLUMN()-COLUMN($GZ$1)+1,0))</f>
        <v>0</v>
      </c>
      <c r="HS552" s="24">
        <f>SUMPRODUCT($B552:$GQ552,INDEX(PLAN_PRODUCCION!$B$4:$GQ$24,COLUMN()-COLUMN($GZ$1)+1,0))</f>
        <v>0</v>
      </c>
      <c r="HT552" s="24">
        <f>SUMPRODUCT($B552:$GQ552,INDEX(PLAN_PRODUCCION!$B$4:$GQ$24,COLUMN()-COLUMN($GZ$1)+1,0))</f>
        <v>0</v>
      </c>
      <c r="HU552" s="22"/>
      <c r="HV552" s="25"/>
      <c r="HW552" t="str">
        <f>DIM_BILL[[#This Row],[Tipo]]</f>
        <v>MATERIAL DE EMPAQUE</v>
      </c>
    </row>
    <row r="553" spans="1:231" x14ac:dyDescent="0.3">
      <c r="A553" s="18" t="s">
        <v>274</v>
      </c>
      <c r="P553">
        <v>2.8333333333333332E-2</v>
      </c>
      <c r="AB553">
        <v>2.8500000000000001E-2</v>
      </c>
      <c r="AE553">
        <v>3.2199999999999999E-2</v>
      </c>
      <c r="AW553">
        <v>2.8500000000000001E-2</v>
      </c>
      <c r="GR553" s="18" t="s">
        <v>275</v>
      </c>
      <c r="GS553" s="18">
        <v>3</v>
      </c>
      <c r="GT553" s="18" t="s">
        <v>1820</v>
      </c>
      <c r="GU553" s="18" t="s">
        <v>1800</v>
      </c>
      <c r="GV553" s="18">
        <f>SUMIF(FACT_A1[cve_prod],DIM_BILL[[#This Row],[CODIGO]],FACT_A1[Existencia])</f>
        <v>0</v>
      </c>
      <c r="GW553" s="18">
        <f>SUMIF(FACT_A2[cve_prod],DIM_BILL[[#This Row],[CODIGO]],FACT_A2[Existencia])</f>
        <v>887</v>
      </c>
      <c r="GX553" s="18"/>
      <c r="GY553" s="16" t="s">
        <v>2222</v>
      </c>
      <c r="GZ553" s="26">
        <f t="shared" ref="GZ553" si="4007">GV553+GW553+GX553+GZ551-GZ552</f>
        <v>887</v>
      </c>
      <c r="HA553" s="26">
        <f t="shared" ref="HA553" si="4008">GZ553+HA551-HA552</f>
        <v>887</v>
      </c>
      <c r="HB553" s="26">
        <f t="shared" ref="HB553" si="4009">HA553+HB551-HB552</f>
        <v>887</v>
      </c>
      <c r="HC553" s="26">
        <f t="shared" ref="HC553" si="4010">HB553+HC551-HC552</f>
        <v>887</v>
      </c>
      <c r="HD553" s="26">
        <f t="shared" ref="HD553" si="4011">HC553+HD551-HD552</f>
        <v>887</v>
      </c>
      <c r="HE553" s="26">
        <f t="shared" ref="HE553" si="4012">HD553+HE551-HE552</f>
        <v>887</v>
      </c>
      <c r="HF553" s="26">
        <f t="shared" ref="HF553" si="4013">HE553+HF551-HF552</f>
        <v>887</v>
      </c>
      <c r="HG553" s="26">
        <f t="shared" ref="HG553" si="4014">HF553+HG551-HG552</f>
        <v>887</v>
      </c>
      <c r="HH553" s="26">
        <f t="shared" ref="HH553" si="4015">HG553+HH551-HH552</f>
        <v>887</v>
      </c>
      <c r="HI553" s="26">
        <f t="shared" ref="HI553" si="4016">HH553+HI551-HI552</f>
        <v>887</v>
      </c>
      <c r="HJ553" s="26">
        <f t="shared" ref="HJ553" si="4017">HI553+HJ551-HJ552</f>
        <v>887</v>
      </c>
      <c r="HK553" s="26">
        <f t="shared" ref="HK553" si="4018">HJ553+HK551-HK552</f>
        <v>887</v>
      </c>
      <c r="HL553" s="26">
        <f t="shared" ref="HL553" si="4019">HK553+HL551-HL552</f>
        <v>887</v>
      </c>
      <c r="HM553" s="26">
        <f t="shared" ref="HM553" si="4020">HL553+HM551-HM552</f>
        <v>887</v>
      </c>
      <c r="HN553" s="26">
        <f t="shared" ref="HN553" si="4021">HM553+HN551-HN552</f>
        <v>887</v>
      </c>
      <c r="HO553" s="26">
        <f t="shared" ref="HO553" si="4022">HN553+HO551-HO552</f>
        <v>887</v>
      </c>
      <c r="HP553" s="26">
        <f t="shared" ref="HP553" si="4023">HO553+HP551-HP552</f>
        <v>887</v>
      </c>
      <c r="HQ553" s="26">
        <f t="shared" ref="HQ553" si="4024">HP553+HQ551-HQ552</f>
        <v>887</v>
      </c>
      <c r="HR553" s="26">
        <f t="shared" ref="HR553" si="4025">HQ553+HR551-HR552</f>
        <v>887</v>
      </c>
      <c r="HS553" s="26">
        <f t="shared" ref="HS553" si="4026">HR553+HS551-HS552</f>
        <v>887</v>
      </c>
      <c r="HT553" s="26">
        <f t="shared" ref="HT553" si="4027">HS553+HT551-HT552</f>
        <v>887</v>
      </c>
      <c r="HU553" s="22">
        <f t="shared" ref="HU553" si="4028">COUNTIF(GZ553:HT553,"&lt;0")</f>
        <v>0</v>
      </c>
      <c r="HV553" s="25"/>
      <c r="HW553" t="str">
        <f>DIM_BILL[[#This Row],[Tipo]]</f>
        <v>MATERIAL DE EMPAQUE</v>
      </c>
    </row>
    <row r="554" spans="1:231" x14ac:dyDescent="0.3">
      <c r="A554" s="17" t="s">
        <v>284</v>
      </c>
      <c r="Q554">
        <v>2.12E-2</v>
      </c>
      <c r="AC554">
        <v>5.0083333333333334E-2</v>
      </c>
      <c r="AF554">
        <v>2.12E-2</v>
      </c>
      <c r="AX554">
        <v>2.1499999999999998E-2</v>
      </c>
      <c r="DI554">
        <v>1.2421273617914626E-2</v>
      </c>
      <c r="GR554" s="17" t="s">
        <v>285</v>
      </c>
      <c r="GS554" s="17">
        <v>3</v>
      </c>
      <c r="GT554" s="17" t="s">
        <v>1820</v>
      </c>
      <c r="GU554" s="17" t="s">
        <v>1800</v>
      </c>
      <c r="GV554" s="17">
        <f>SUMIF(FACT_A1[cve_prod],DIM_BILL[[#This Row],[CODIGO]],FACT_A1[Existencia])</f>
        <v>0</v>
      </c>
      <c r="GW554" s="18">
        <f>SUMIF(FACT_A2[cve_prod],DIM_BILL[[#This Row],[CODIGO]],FACT_A2[Existencia])</f>
        <v>115</v>
      </c>
      <c r="GX554" s="17"/>
      <c r="GY554" s="16" t="s">
        <v>2220</v>
      </c>
      <c r="GZ554" s="15">
        <f>SUMIFS(POs[saldo],POs[cve_prod],DIM_BILL[[#This Row],[CODIGO]],POs[status],$GY554,POs[f_ent],GZ$1)</f>
        <v>0</v>
      </c>
      <c r="HA554" s="15">
        <f>SUMIFS(POs[saldo],POs[cve_prod],DIM_BILL[[#This Row],[CODIGO]],POs[status],$GY554,POs[f_ent],HA$1)</f>
        <v>0</v>
      </c>
      <c r="HB554" s="15">
        <f>SUMIFS(POs[saldo],POs[cve_prod],DIM_BILL[[#This Row],[CODIGO]],POs[status],$GY554,POs[f_ent],HB$1)</f>
        <v>0</v>
      </c>
      <c r="HC554" s="15">
        <f>SUMIFS(POs[saldo],POs[cve_prod],DIM_BILL[[#This Row],[CODIGO]],POs[status],$GY554,POs[f_ent],HC$1)</f>
        <v>0</v>
      </c>
      <c r="HD554" s="15">
        <f>SUMIFS(POs[saldo],POs[cve_prod],DIM_BILL[[#This Row],[CODIGO]],POs[status],$GY554,POs[f_ent],HD$1)</f>
        <v>0</v>
      </c>
      <c r="HE554" s="15">
        <f>SUMIFS(POs[saldo],POs[cve_prod],DIM_BILL[[#This Row],[CODIGO]],POs[status],$GY554,POs[f_ent],HE$1)</f>
        <v>0</v>
      </c>
      <c r="HF554" s="15">
        <f>SUMIFS(POs[saldo],POs[cve_prod],DIM_BILL[[#This Row],[CODIGO]],POs[status],$GY554,POs[Semana],WEEKNUM(HF$1))</f>
        <v>0</v>
      </c>
      <c r="HG554" s="15">
        <f>SUMIFS(POs[saldo],POs[cve_prod],DIM_BILL[[#This Row],[CODIGO]],POs[status],$GY554,POs[Semana],WEEKNUM(HG$1))</f>
        <v>0</v>
      </c>
      <c r="HH554" s="15">
        <f>SUMIFS(POs[saldo],POs[cve_prod],DIM_BILL[[#This Row],[CODIGO]],POs[status],$GY554,POs[Semana],WEEKNUM(HH$1))</f>
        <v>0</v>
      </c>
      <c r="HI554" s="15">
        <f>SUMIFS(POs[saldo],POs[cve_prod],DIM_BILL[[#This Row],[CODIGO]],POs[status],$GY554,POs[Semana],WEEKNUM(HI$1))</f>
        <v>0</v>
      </c>
      <c r="HJ554" s="15">
        <f>SUMIFS(POs[saldo],POs[cve_prod],DIM_BILL[[#This Row],[CODIGO]],POs[status],$GY554,POs[Semana],WEEKNUM(HJ$1))</f>
        <v>0</v>
      </c>
      <c r="HK554" s="15">
        <f>SUMIFS(POs[saldo],POs[cve_prod],DIM_BILL[[#This Row],[CODIGO]],POs[status],$GY554,POs[Semana],WEEKNUM(HK$1))</f>
        <v>0</v>
      </c>
      <c r="HL554" s="15">
        <f>SUMIFS(POs[saldo],POs[cve_prod],DIM_BILL[[#This Row],[CODIGO]],POs[status],$GY554,POs[Semana],WEEKNUM(HL$1))</f>
        <v>0</v>
      </c>
      <c r="HM554" s="15">
        <f>SUMIFS(POs[saldo],POs[cve_prod],DIM_BILL[[#This Row],[CODIGO]],POs[status],$GY554,POs[Semana],WEEKNUM(HM$1))</f>
        <v>0</v>
      </c>
      <c r="HN554" s="15">
        <f>SUMIFS(POs[saldo],POs[cve_prod],DIM_BILL[[#This Row],[CODIGO]],POs[status],$GY554,POs[Semana],WEEKNUM(HN$1))</f>
        <v>0</v>
      </c>
      <c r="HO554" s="15">
        <f>SUMIFS(POs[saldo],POs[cve_prod],DIM_BILL[[#This Row],[CODIGO]],POs[status],$GY554,POs[Semana],WEEKNUM(HO$1))</f>
        <v>0</v>
      </c>
      <c r="HP554" s="15">
        <f>SUMIFS(POs[saldo],POs[cve_prod],DIM_BILL[[#This Row],[CODIGO]],POs[status],$GY554,POs[Semana],WEEKNUM(HP$1))</f>
        <v>0</v>
      </c>
      <c r="HQ554" s="15">
        <f>SUMIFS(POs[saldo],POs[cve_prod],DIM_BILL[[#This Row],[CODIGO]],POs[status],$GY554,POs[Semana],WEEKNUM(HQ$1))</f>
        <v>0</v>
      </c>
      <c r="HR554" s="15">
        <f>SUMIFS(POs[saldo],POs[cve_prod],DIM_BILL[[#This Row],[CODIGO]],POs[status],$GY554,POs[Semana],WEEKNUM(HR$1))</f>
        <v>0</v>
      </c>
      <c r="HS554" s="15">
        <f>SUMIFS(POs[saldo],POs[cve_prod],DIM_BILL[[#This Row],[CODIGO]],POs[status],$GY554,POs[Semana],WEEKNUM(HS$1))</f>
        <v>0</v>
      </c>
      <c r="HT554" s="15">
        <f>SUMIFS(POs[saldo],POs[cve_prod],DIM_BILL[[#This Row],[CODIGO]],POs[status],$GY554,POs[Semana],WEEKNUM(HT$1))</f>
        <v>0</v>
      </c>
      <c r="HU554" s="22"/>
      <c r="HV554" s="25"/>
      <c r="HW554" t="str">
        <f>DIM_BILL[[#This Row],[Tipo]]</f>
        <v>MATERIAL DE EMPAQUE</v>
      </c>
    </row>
    <row r="555" spans="1:231" x14ac:dyDescent="0.3">
      <c r="A555" s="17" t="s">
        <v>284</v>
      </c>
      <c r="Q555">
        <v>2.12E-2</v>
      </c>
      <c r="AC555">
        <v>5.0083333333333334E-2</v>
      </c>
      <c r="AF555">
        <v>2.12E-2</v>
      </c>
      <c r="AX555">
        <v>2.1499999999999998E-2</v>
      </c>
      <c r="DI555">
        <v>1.2421273617914626E-2</v>
      </c>
      <c r="GR555" s="17" t="s">
        <v>285</v>
      </c>
      <c r="GS555" s="17">
        <v>3</v>
      </c>
      <c r="GT555" s="17" t="s">
        <v>1820</v>
      </c>
      <c r="GU555" s="17" t="s">
        <v>1800</v>
      </c>
      <c r="GV555" s="17">
        <f>SUMIF(FACT_A1[cve_prod],DIM_BILL[[#This Row],[CODIGO]],FACT_A1[Existencia])</f>
        <v>0</v>
      </c>
      <c r="GW555" s="18">
        <f>SUMIF(FACT_A2[cve_prod],DIM_BILL[[#This Row],[CODIGO]],FACT_A2[Existencia])</f>
        <v>115</v>
      </c>
      <c r="GX555" s="17"/>
      <c r="GY555" s="16" t="s">
        <v>2221</v>
      </c>
      <c r="GZ555" s="24">
        <f>SUMPRODUCT($B555:$GQ555,INDEX(PLAN_PRODUCCION!$B$4:$GQ$24,COLUMN()-COLUMN($GZ$1)+1,0))</f>
        <v>0</v>
      </c>
      <c r="HA555" s="24">
        <f>SUMPRODUCT($B555:$GQ555,INDEX(PLAN_PRODUCCION!$B$4:$GQ$24,COLUMN()-COLUMN($GZ$1)+1,0))</f>
        <v>0</v>
      </c>
      <c r="HB555" s="24">
        <f>SUMPRODUCT($B555:$GQ555,INDEX(PLAN_PRODUCCION!$B$4:$GQ$24,COLUMN()-COLUMN($GZ$1)+1,0))</f>
        <v>0</v>
      </c>
      <c r="HC555" s="24">
        <f>SUMPRODUCT($B555:$GQ555,INDEX(PLAN_PRODUCCION!$B$4:$GQ$24,COLUMN()-COLUMN($GZ$1)+1,0))</f>
        <v>0</v>
      </c>
      <c r="HD555" s="24">
        <f>SUMPRODUCT($B555:$GQ555,INDEX(PLAN_PRODUCCION!$B$4:$GQ$24,COLUMN()-COLUMN($GZ$1)+1,0))</f>
        <v>0</v>
      </c>
      <c r="HE555" s="24">
        <f>SUMPRODUCT($B555:$GQ555,INDEX(PLAN_PRODUCCION!$B$4:$GQ$24,COLUMN()-COLUMN($GZ$1)+1,0))</f>
        <v>0</v>
      </c>
      <c r="HF555" s="24">
        <f>SUMPRODUCT($B555:$GQ555,INDEX(PLAN_PRODUCCION!$B$4:$GQ$24,COLUMN()-COLUMN($GZ$1)+1,0))</f>
        <v>0</v>
      </c>
      <c r="HG555" s="24">
        <f>SUMPRODUCT($B555:$GQ555,INDEX(PLAN_PRODUCCION!$B$4:$GQ$24,COLUMN()-COLUMN($GZ$1)+1,0))</f>
        <v>0</v>
      </c>
      <c r="HH555" s="24">
        <f>SUMPRODUCT($B555:$GQ555,INDEX(PLAN_PRODUCCION!$B$4:$GQ$24,COLUMN()-COLUMN($GZ$1)+1,0))</f>
        <v>0</v>
      </c>
      <c r="HI555" s="24">
        <f>SUMPRODUCT($B555:$GQ555,INDEX(PLAN_PRODUCCION!$B$4:$GQ$24,COLUMN()-COLUMN($GZ$1)+1,0))</f>
        <v>0</v>
      </c>
      <c r="HJ555" s="24">
        <f>SUMPRODUCT($B555:$GQ555,INDEX(PLAN_PRODUCCION!$B$4:$GQ$24,COLUMN()-COLUMN($GZ$1)+1,0))</f>
        <v>0</v>
      </c>
      <c r="HK555" s="24">
        <f>SUMPRODUCT($B555:$GQ555,INDEX(PLAN_PRODUCCION!$B$4:$GQ$24,COLUMN()-COLUMN($GZ$1)+1,0))</f>
        <v>0</v>
      </c>
      <c r="HL555" s="24">
        <f>SUMPRODUCT($B555:$GQ555,INDEX(PLAN_PRODUCCION!$B$4:$GQ$24,COLUMN()-COLUMN($GZ$1)+1,0))</f>
        <v>0</v>
      </c>
      <c r="HM555" s="24">
        <f>SUMPRODUCT($B555:$GQ555,INDEX(PLAN_PRODUCCION!$B$4:$GQ$24,COLUMN()-COLUMN($GZ$1)+1,0))</f>
        <v>0</v>
      </c>
      <c r="HN555" s="24">
        <f>SUMPRODUCT($B555:$GQ555,INDEX(PLAN_PRODUCCION!$B$4:$GQ$24,COLUMN()-COLUMN($GZ$1)+1,0))</f>
        <v>0</v>
      </c>
      <c r="HO555" s="24">
        <f>SUMPRODUCT($B555:$GQ555,INDEX(PLAN_PRODUCCION!$B$4:$GQ$24,COLUMN()-COLUMN($GZ$1)+1,0))</f>
        <v>0</v>
      </c>
      <c r="HP555" s="24">
        <f>SUMPRODUCT($B555:$GQ555,INDEX(PLAN_PRODUCCION!$B$4:$GQ$24,COLUMN()-COLUMN($GZ$1)+1,0))</f>
        <v>0</v>
      </c>
      <c r="HQ555" s="24">
        <f>SUMPRODUCT($B555:$GQ555,INDEX(PLAN_PRODUCCION!$B$4:$GQ$24,COLUMN()-COLUMN($GZ$1)+1,0))</f>
        <v>0</v>
      </c>
      <c r="HR555" s="24">
        <f>SUMPRODUCT($B555:$GQ555,INDEX(PLAN_PRODUCCION!$B$4:$GQ$24,COLUMN()-COLUMN($GZ$1)+1,0))</f>
        <v>0</v>
      </c>
      <c r="HS555" s="24">
        <f>SUMPRODUCT($B555:$GQ555,INDEX(PLAN_PRODUCCION!$B$4:$GQ$24,COLUMN()-COLUMN($GZ$1)+1,0))</f>
        <v>0</v>
      </c>
      <c r="HT555" s="24">
        <f>SUMPRODUCT($B555:$GQ555,INDEX(PLAN_PRODUCCION!$B$4:$GQ$24,COLUMN()-COLUMN($GZ$1)+1,0))</f>
        <v>0</v>
      </c>
      <c r="HU555" s="22"/>
      <c r="HV555" s="25"/>
      <c r="HW555" t="str">
        <f>DIM_BILL[[#This Row],[Tipo]]</f>
        <v>MATERIAL DE EMPAQUE</v>
      </c>
    </row>
    <row r="556" spans="1:231" x14ac:dyDescent="0.3">
      <c r="A556" s="18" t="s">
        <v>284</v>
      </c>
      <c r="Q556">
        <v>2.12E-2</v>
      </c>
      <c r="AC556">
        <v>5.0083333333333334E-2</v>
      </c>
      <c r="AF556">
        <v>2.12E-2</v>
      </c>
      <c r="AX556">
        <v>2.1499999999999998E-2</v>
      </c>
      <c r="DI556">
        <v>1.2421273617914626E-2</v>
      </c>
      <c r="GR556" s="18" t="s">
        <v>285</v>
      </c>
      <c r="GS556" s="18">
        <v>3</v>
      </c>
      <c r="GT556" s="18" t="s">
        <v>1820</v>
      </c>
      <c r="GU556" s="18" t="s">
        <v>1800</v>
      </c>
      <c r="GV556" s="18">
        <f>SUMIF(FACT_A1[cve_prod],DIM_BILL[[#This Row],[CODIGO]],FACT_A1[Existencia])</f>
        <v>0</v>
      </c>
      <c r="GW556" s="18">
        <f>SUMIF(FACT_A2[cve_prod],DIM_BILL[[#This Row],[CODIGO]],FACT_A2[Existencia])</f>
        <v>115</v>
      </c>
      <c r="GX556" s="18"/>
      <c r="GY556" s="16" t="s">
        <v>2222</v>
      </c>
      <c r="GZ556" s="26">
        <f t="shared" ref="GZ556" si="4029">GV556+GW556+GX556+GZ554-GZ555</f>
        <v>115</v>
      </c>
      <c r="HA556" s="26">
        <f t="shared" ref="HA556" si="4030">GZ556+HA554-HA555</f>
        <v>115</v>
      </c>
      <c r="HB556" s="26">
        <f t="shared" ref="HB556" si="4031">HA556+HB554-HB555</f>
        <v>115</v>
      </c>
      <c r="HC556" s="26">
        <f t="shared" ref="HC556" si="4032">HB556+HC554-HC555</f>
        <v>115</v>
      </c>
      <c r="HD556" s="26">
        <f t="shared" ref="HD556" si="4033">HC556+HD554-HD555</f>
        <v>115</v>
      </c>
      <c r="HE556" s="26">
        <f t="shared" ref="HE556" si="4034">HD556+HE554-HE555</f>
        <v>115</v>
      </c>
      <c r="HF556" s="26">
        <f t="shared" ref="HF556" si="4035">HE556+HF554-HF555</f>
        <v>115</v>
      </c>
      <c r="HG556" s="26">
        <f t="shared" ref="HG556" si="4036">HF556+HG554-HG555</f>
        <v>115</v>
      </c>
      <c r="HH556" s="26">
        <f t="shared" ref="HH556" si="4037">HG556+HH554-HH555</f>
        <v>115</v>
      </c>
      <c r="HI556" s="26">
        <f t="shared" ref="HI556" si="4038">HH556+HI554-HI555</f>
        <v>115</v>
      </c>
      <c r="HJ556" s="26">
        <f t="shared" ref="HJ556" si="4039">HI556+HJ554-HJ555</f>
        <v>115</v>
      </c>
      <c r="HK556" s="26">
        <f t="shared" ref="HK556" si="4040">HJ556+HK554-HK555</f>
        <v>115</v>
      </c>
      <c r="HL556" s="26">
        <f t="shared" ref="HL556" si="4041">HK556+HL554-HL555</f>
        <v>115</v>
      </c>
      <c r="HM556" s="26">
        <f t="shared" ref="HM556" si="4042">HL556+HM554-HM555</f>
        <v>115</v>
      </c>
      <c r="HN556" s="26">
        <f t="shared" ref="HN556" si="4043">HM556+HN554-HN555</f>
        <v>115</v>
      </c>
      <c r="HO556" s="26">
        <f t="shared" ref="HO556" si="4044">HN556+HO554-HO555</f>
        <v>115</v>
      </c>
      <c r="HP556" s="26">
        <f t="shared" ref="HP556" si="4045">HO556+HP554-HP555</f>
        <v>115</v>
      </c>
      <c r="HQ556" s="26">
        <f t="shared" ref="HQ556" si="4046">HP556+HQ554-HQ555</f>
        <v>115</v>
      </c>
      <c r="HR556" s="26">
        <f t="shared" ref="HR556" si="4047">HQ556+HR554-HR555</f>
        <v>115</v>
      </c>
      <c r="HS556" s="26">
        <f t="shared" ref="HS556" si="4048">HR556+HS554-HS555</f>
        <v>115</v>
      </c>
      <c r="HT556" s="26">
        <f t="shared" ref="HT556" si="4049">HS556+HT554-HT555</f>
        <v>115</v>
      </c>
      <c r="HU556" s="22">
        <f t="shared" ref="HU556" si="4050">COUNTIF(GZ556:HT556,"&lt;0")</f>
        <v>0</v>
      </c>
      <c r="HV556" s="25"/>
      <c r="HW556" t="str">
        <f>DIM_BILL[[#This Row],[Tipo]]</f>
        <v>MATERIAL DE EMPAQUE</v>
      </c>
    </row>
    <row r="557" spans="1:231" x14ac:dyDescent="0.3">
      <c r="A557" s="17" t="s">
        <v>571</v>
      </c>
      <c r="AW557">
        <v>1.03</v>
      </c>
      <c r="GR557" s="17" t="s">
        <v>572</v>
      </c>
      <c r="GS557" s="17">
        <v>4</v>
      </c>
      <c r="GT557" s="17" t="s">
        <v>1819</v>
      </c>
      <c r="GU557" s="17" t="s">
        <v>1800</v>
      </c>
      <c r="GV557" s="17">
        <f>SUMIF(FACT_A1[cve_prod],DIM_BILL[[#This Row],[CODIGO]],FACT_A1[Existencia])</f>
        <v>0</v>
      </c>
      <c r="GW557" s="18">
        <f>SUMIF(FACT_A2[cve_prod],DIM_BILL[[#This Row],[CODIGO]],FACT_A2[Existencia])</f>
        <v>15820</v>
      </c>
      <c r="GX557" s="17"/>
      <c r="GY557" s="16" t="s">
        <v>2220</v>
      </c>
      <c r="GZ557" s="15">
        <f>SUMIFS(POs[saldo],POs[cve_prod],DIM_BILL[[#This Row],[CODIGO]],POs[status],$GY557,POs[f_ent],GZ$1)</f>
        <v>0</v>
      </c>
      <c r="HA557" s="15">
        <f>SUMIFS(POs[saldo],POs[cve_prod],DIM_BILL[[#This Row],[CODIGO]],POs[status],$GY557,POs[f_ent],HA$1)</f>
        <v>0</v>
      </c>
      <c r="HB557" s="15">
        <f>SUMIFS(POs[saldo],POs[cve_prod],DIM_BILL[[#This Row],[CODIGO]],POs[status],$GY557,POs[f_ent],HB$1)</f>
        <v>0</v>
      </c>
      <c r="HC557" s="15">
        <f>SUMIFS(POs[saldo],POs[cve_prod],DIM_BILL[[#This Row],[CODIGO]],POs[status],$GY557,POs[f_ent],HC$1)</f>
        <v>0</v>
      </c>
      <c r="HD557" s="15">
        <f>SUMIFS(POs[saldo],POs[cve_prod],DIM_BILL[[#This Row],[CODIGO]],POs[status],$GY557,POs[f_ent],HD$1)</f>
        <v>0</v>
      </c>
      <c r="HE557" s="15">
        <f>SUMIFS(POs[saldo],POs[cve_prod],DIM_BILL[[#This Row],[CODIGO]],POs[status],$GY557,POs[f_ent],HE$1)</f>
        <v>0</v>
      </c>
      <c r="HF557" s="15">
        <f>SUMIFS(POs[saldo],POs[cve_prod],DIM_BILL[[#This Row],[CODIGO]],POs[status],$GY557,POs[Semana],WEEKNUM(HF$1))</f>
        <v>0</v>
      </c>
      <c r="HG557" s="15">
        <f>SUMIFS(POs[saldo],POs[cve_prod],DIM_BILL[[#This Row],[CODIGO]],POs[status],$GY557,POs[Semana],WEEKNUM(HG$1))</f>
        <v>0</v>
      </c>
      <c r="HH557" s="15">
        <f>SUMIFS(POs[saldo],POs[cve_prod],DIM_BILL[[#This Row],[CODIGO]],POs[status],$GY557,POs[Semana],WEEKNUM(HH$1))</f>
        <v>0</v>
      </c>
      <c r="HI557" s="15">
        <f>SUMIFS(POs[saldo],POs[cve_prod],DIM_BILL[[#This Row],[CODIGO]],POs[status],$GY557,POs[Semana],WEEKNUM(HI$1))</f>
        <v>0</v>
      </c>
      <c r="HJ557" s="15">
        <f>SUMIFS(POs[saldo],POs[cve_prod],DIM_BILL[[#This Row],[CODIGO]],POs[status],$GY557,POs[Semana],WEEKNUM(HJ$1))</f>
        <v>0</v>
      </c>
      <c r="HK557" s="15">
        <f>SUMIFS(POs[saldo],POs[cve_prod],DIM_BILL[[#This Row],[CODIGO]],POs[status],$GY557,POs[Semana],WEEKNUM(HK$1))</f>
        <v>0</v>
      </c>
      <c r="HL557" s="15">
        <f>SUMIFS(POs[saldo],POs[cve_prod],DIM_BILL[[#This Row],[CODIGO]],POs[status],$GY557,POs[Semana],WEEKNUM(HL$1))</f>
        <v>0</v>
      </c>
      <c r="HM557" s="15">
        <f>SUMIFS(POs[saldo],POs[cve_prod],DIM_BILL[[#This Row],[CODIGO]],POs[status],$GY557,POs[Semana],WEEKNUM(HM$1))</f>
        <v>0</v>
      </c>
      <c r="HN557" s="15">
        <f>SUMIFS(POs[saldo],POs[cve_prod],DIM_BILL[[#This Row],[CODIGO]],POs[status],$GY557,POs[Semana],WEEKNUM(HN$1))</f>
        <v>0</v>
      </c>
      <c r="HO557" s="15">
        <f>SUMIFS(POs[saldo],POs[cve_prod],DIM_BILL[[#This Row],[CODIGO]],POs[status],$GY557,POs[Semana],WEEKNUM(HO$1))</f>
        <v>0</v>
      </c>
      <c r="HP557" s="15">
        <f>SUMIFS(POs[saldo],POs[cve_prod],DIM_BILL[[#This Row],[CODIGO]],POs[status],$GY557,POs[Semana],WEEKNUM(HP$1))</f>
        <v>0</v>
      </c>
      <c r="HQ557" s="15">
        <f>SUMIFS(POs[saldo],POs[cve_prod],DIM_BILL[[#This Row],[CODIGO]],POs[status],$GY557,POs[Semana],WEEKNUM(HQ$1))</f>
        <v>0</v>
      </c>
      <c r="HR557" s="15">
        <f>SUMIFS(POs[saldo],POs[cve_prod],DIM_BILL[[#This Row],[CODIGO]],POs[status],$GY557,POs[Semana],WEEKNUM(HR$1))</f>
        <v>0</v>
      </c>
      <c r="HS557" s="15">
        <f>SUMIFS(POs[saldo],POs[cve_prod],DIM_BILL[[#This Row],[CODIGO]],POs[status],$GY557,POs[Semana],WEEKNUM(HS$1))</f>
        <v>0</v>
      </c>
      <c r="HT557" s="15">
        <f>SUMIFS(POs[saldo],POs[cve_prod],DIM_BILL[[#This Row],[CODIGO]],POs[status],$GY557,POs[Semana],WEEKNUM(HT$1))</f>
        <v>0</v>
      </c>
      <c r="HU557" s="22"/>
      <c r="HV557" s="25"/>
      <c r="HW557" t="str">
        <f>DIM_BILL[[#This Row],[Tipo]]</f>
        <v>MATERIAL DE EMPAQUE</v>
      </c>
    </row>
    <row r="558" spans="1:231" x14ac:dyDescent="0.3">
      <c r="A558" s="17" t="s">
        <v>571</v>
      </c>
      <c r="AW558">
        <v>1.03</v>
      </c>
      <c r="GR558" s="17" t="s">
        <v>572</v>
      </c>
      <c r="GS558" s="17">
        <v>4</v>
      </c>
      <c r="GT558" s="17" t="s">
        <v>1819</v>
      </c>
      <c r="GU558" s="17" t="s">
        <v>1800</v>
      </c>
      <c r="GV558" s="17">
        <f>SUMIF(FACT_A1[cve_prod],DIM_BILL[[#This Row],[CODIGO]],FACT_A1[Existencia])</f>
        <v>0</v>
      </c>
      <c r="GW558" s="18">
        <f>SUMIF(FACT_A2[cve_prod],DIM_BILL[[#This Row],[CODIGO]],FACT_A2[Existencia])</f>
        <v>15820</v>
      </c>
      <c r="GX558" s="17"/>
      <c r="GY558" s="16" t="s">
        <v>2221</v>
      </c>
      <c r="GZ558" s="24">
        <f>SUMPRODUCT($B558:$GQ558,INDEX(PLAN_PRODUCCION!$B$4:$GQ$24,COLUMN()-COLUMN($GZ$1)+1,0))</f>
        <v>0</v>
      </c>
      <c r="HA558" s="24">
        <f>SUMPRODUCT($B558:$GQ558,INDEX(PLAN_PRODUCCION!$B$4:$GQ$24,COLUMN()-COLUMN($GZ$1)+1,0))</f>
        <v>0</v>
      </c>
      <c r="HB558" s="24">
        <f>SUMPRODUCT($B558:$GQ558,INDEX(PLAN_PRODUCCION!$B$4:$GQ$24,COLUMN()-COLUMN($GZ$1)+1,0))</f>
        <v>0</v>
      </c>
      <c r="HC558" s="24">
        <f>SUMPRODUCT($B558:$GQ558,INDEX(PLAN_PRODUCCION!$B$4:$GQ$24,COLUMN()-COLUMN($GZ$1)+1,0))</f>
        <v>0</v>
      </c>
      <c r="HD558" s="24">
        <f>SUMPRODUCT($B558:$GQ558,INDEX(PLAN_PRODUCCION!$B$4:$GQ$24,COLUMN()-COLUMN($GZ$1)+1,0))</f>
        <v>0</v>
      </c>
      <c r="HE558" s="24">
        <f>SUMPRODUCT($B558:$GQ558,INDEX(PLAN_PRODUCCION!$B$4:$GQ$24,COLUMN()-COLUMN($GZ$1)+1,0))</f>
        <v>0</v>
      </c>
      <c r="HF558" s="24">
        <f>SUMPRODUCT($B558:$GQ558,INDEX(PLAN_PRODUCCION!$B$4:$GQ$24,COLUMN()-COLUMN($GZ$1)+1,0))</f>
        <v>0</v>
      </c>
      <c r="HG558" s="24">
        <f>SUMPRODUCT($B558:$GQ558,INDEX(PLAN_PRODUCCION!$B$4:$GQ$24,COLUMN()-COLUMN($GZ$1)+1,0))</f>
        <v>0</v>
      </c>
      <c r="HH558" s="24">
        <f>SUMPRODUCT($B558:$GQ558,INDEX(PLAN_PRODUCCION!$B$4:$GQ$24,COLUMN()-COLUMN($GZ$1)+1,0))</f>
        <v>0</v>
      </c>
      <c r="HI558" s="24">
        <f>SUMPRODUCT($B558:$GQ558,INDEX(PLAN_PRODUCCION!$B$4:$GQ$24,COLUMN()-COLUMN($GZ$1)+1,0))</f>
        <v>0</v>
      </c>
      <c r="HJ558" s="24">
        <f>SUMPRODUCT($B558:$GQ558,INDEX(PLAN_PRODUCCION!$B$4:$GQ$24,COLUMN()-COLUMN($GZ$1)+1,0))</f>
        <v>0</v>
      </c>
      <c r="HK558" s="24">
        <f>SUMPRODUCT($B558:$GQ558,INDEX(PLAN_PRODUCCION!$B$4:$GQ$24,COLUMN()-COLUMN($GZ$1)+1,0))</f>
        <v>0</v>
      </c>
      <c r="HL558" s="24">
        <f>SUMPRODUCT($B558:$GQ558,INDEX(PLAN_PRODUCCION!$B$4:$GQ$24,COLUMN()-COLUMN($GZ$1)+1,0))</f>
        <v>0</v>
      </c>
      <c r="HM558" s="24">
        <f>SUMPRODUCT($B558:$GQ558,INDEX(PLAN_PRODUCCION!$B$4:$GQ$24,COLUMN()-COLUMN($GZ$1)+1,0))</f>
        <v>0</v>
      </c>
      <c r="HN558" s="24">
        <f>SUMPRODUCT($B558:$GQ558,INDEX(PLAN_PRODUCCION!$B$4:$GQ$24,COLUMN()-COLUMN($GZ$1)+1,0))</f>
        <v>0</v>
      </c>
      <c r="HO558" s="24">
        <f>SUMPRODUCT($B558:$GQ558,INDEX(PLAN_PRODUCCION!$B$4:$GQ$24,COLUMN()-COLUMN($GZ$1)+1,0))</f>
        <v>0</v>
      </c>
      <c r="HP558" s="24">
        <f>SUMPRODUCT($B558:$GQ558,INDEX(PLAN_PRODUCCION!$B$4:$GQ$24,COLUMN()-COLUMN($GZ$1)+1,0))</f>
        <v>0</v>
      </c>
      <c r="HQ558" s="24">
        <f>SUMPRODUCT($B558:$GQ558,INDEX(PLAN_PRODUCCION!$B$4:$GQ$24,COLUMN()-COLUMN($GZ$1)+1,0))</f>
        <v>0</v>
      </c>
      <c r="HR558" s="24">
        <f>SUMPRODUCT($B558:$GQ558,INDEX(PLAN_PRODUCCION!$B$4:$GQ$24,COLUMN()-COLUMN($GZ$1)+1,0))</f>
        <v>0</v>
      </c>
      <c r="HS558" s="24">
        <f>SUMPRODUCT($B558:$GQ558,INDEX(PLAN_PRODUCCION!$B$4:$GQ$24,COLUMN()-COLUMN($GZ$1)+1,0))</f>
        <v>0</v>
      </c>
      <c r="HT558" s="24">
        <f>SUMPRODUCT($B558:$GQ558,INDEX(PLAN_PRODUCCION!$B$4:$GQ$24,COLUMN()-COLUMN($GZ$1)+1,0))</f>
        <v>0</v>
      </c>
      <c r="HU558" s="22"/>
      <c r="HV558" s="25"/>
      <c r="HW558" t="str">
        <f>DIM_BILL[[#This Row],[Tipo]]</f>
        <v>MATERIAL DE EMPAQUE</v>
      </c>
    </row>
    <row r="559" spans="1:231" x14ac:dyDescent="0.3">
      <c r="A559" s="18" t="s">
        <v>571</v>
      </c>
      <c r="AW559">
        <v>1.03</v>
      </c>
      <c r="GR559" s="18" t="s">
        <v>572</v>
      </c>
      <c r="GS559" s="18">
        <v>4</v>
      </c>
      <c r="GT559" s="18" t="s">
        <v>1819</v>
      </c>
      <c r="GU559" s="18" t="s">
        <v>1800</v>
      </c>
      <c r="GV559" s="18">
        <f>SUMIF(FACT_A1[cve_prod],DIM_BILL[[#This Row],[CODIGO]],FACT_A1[Existencia])</f>
        <v>0</v>
      </c>
      <c r="GW559" s="18">
        <f>SUMIF(FACT_A2[cve_prod],DIM_BILL[[#This Row],[CODIGO]],FACT_A2[Existencia])</f>
        <v>15820</v>
      </c>
      <c r="GX559" s="18"/>
      <c r="GY559" s="16" t="s">
        <v>2222</v>
      </c>
      <c r="GZ559" s="26">
        <f t="shared" ref="GZ559" si="4051">GV559+GW559+GX559+GZ557-GZ558</f>
        <v>15820</v>
      </c>
      <c r="HA559" s="26">
        <f t="shared" ref="HA559" si="4052">GZ559+HA557-HA558</f>
        <v>15820</v>
      </c>
      <c r="HB559" s="26">
        <f t="shared" ref="HB559" si="4053">HA559+HB557-HB558</f>
        <v>15820</v>
      </c>
      <c r="HC559" s="26">
        <f t="shared" ref="HC559" si="4054">HB559+HC557-HC558</f>
        <v>15820</v>
      </c>
      <c r="HD559" s="26">
        <f t="shared" ref="HD559" si="4055">HC559+HD557-HD558</f>
        <v>15820</v>
      </c>
      <c r="HE559" s="26">
        <f t="shared" ref="HE559" si="4056">HD559+HE557-HE558</f>
        <v>15820</v>
      </c>
      <c r="HF559" s="26">
        <f t="shared" ref="HF559" si="4057">HE559+HF557-HF558</f>
        <v>15820</v>
      </c>
      <c r="HG559" s="26">
        <f t="shared" ref="HG559" si="4058">HF559+HG557-HG558</f>
        <v>15820</v>
      </c>
      <c r="HH559" s="26">
        <f t="shared" ref="HH559" si="4059">HG559+HH557-HH558</f>
        <v>15820</v>
      </c>
      <c r="HI559" s="26">
        <f t="shared" ref="HI559" si="4060">HH559+HI557-HI558</f>
        <v>15820</v>
      </c>
      <c r="HJ559" s="26">
        <f t="shared" ref="HJ559" si="4061">HI559+HJ557-HJ558</f>
        <v>15820</v>
      </c>
      <c r="HK559" s="26">
        <f t="shared" ref="HK559" si="4062">HJ559+HK557-HK558</f>
        <v>15820</v>
      </c>
      <c r="HL559" s="26">
        <f t="shared" ref="HL559" si="4063">HK559+HL557-HL558</f>
        <v>15820</v>
      </c>
      <c r="HM559" s="26">
        <f t="shared" ref="HM559" si="4064">HL559+HM557-HM558</f>
        <v>15820</v>
      </c>
      <c r="HN559" s="26">
        <f t="shared" ref="HN559" si="4065">HM559+HN557-HN558</f>
        <v>15820</v>
      </c>
      <c r="HO559" s="26">
        <f t="shared" ref="HO559" si="4066">HN559+HO557-HO558</f>
        <v>15820</v>
      </c>
      <c r="HP559" s="26">
        <f t="shared" ref="HP559" si="4067">HO559+HP557-HP558</f>
        <v>15820</v>
      </c>
      <c r="HQ559" s="26">
        <f t="shared" ref="HQ559" si="4068">HP559+HQ557-HQ558</f>
        <v>15820</v>
      </c>
      <c r="HR559" s="26">
        <f t="shared" ref="HR559" si="4069">HQ559+HR557-HR558</f>
        <v>15820</v>
      </c>
      <c r="HS559" s="26">
        <f t="shared" ref="HS559" si="4070">HR559+HS557-HS558</f>
        <v>15820</v>
      </c>
      <c r="HT559" s="26">
        <f t="shared" ref="HT559" si="4071">HS559+HT557-HT558</f>
        <v>15820</v>
      </c>
      <c r="HU559" s="22">
        <f t="shared" ref="HU559" si="4072">COUNTIF(GZ559:HT559,"&lt;0")</f>
        <v>0</v>
      </c>
      <c r="HV559" s="25"/>
      <c r="HW559" t="str">
        <f>DIM_BILL[[#This Row],[Tipo]]</f>
        <v>MATERIAL DE EMPAQUE</v>
      </c>
    </row>
    <row r="560" spans="1:231" x14ac:dyDescent="0.3">
      <c r="A560" s="17" t="s">
        <v>577</v>
      </c>
      <c r="AX560">
        <v>1.03</v>
      </c>
      <c r="GR560" s="17" t="s">
        <v>578</v>
      </c>
      <c r="GS560" s="17">
        <v>4</v>
      </c>
      <c r="GT560" s="17" t="s">
        <v>1819</v>
      </c>
      <c r="GU560" s="17" t="s">
        <v>1800</v>
      </c>
      <c r="GV560" s="17">
        <f>SUMIF(FACT_A1[cve_prod],DIM_BILL[[#This Row],[CODIGO]],FACT_A1[Existencia])</f>
        <v>0</v>
      </c>
      <c r="GW560" s="18">
        <f>SUMIF(FACT_A2[cve_prod],DIM_BILL[[#This Row],[CODIGO]],FACT_A2[Existencia])</f>
        <v>10800</v>
      </c>
      <c r="GX560" s="17"/>
      <c r="GY560" s="16" t="s">
        <v>2220</v>
      </c>
      <c r="GZ560" s="15">
        <f>SUMIFS(POs[saldo],POs[cve_prod],DIM_BILL[[#This Row],[CODIGO]],POs[status],$GY560,POs[f_ent],GZ$1)</f>
        <v>0</v>
      </c>
      <c r="HA560" s="15">
        <f>SUMIFS(POs[saldo],POs[cve_prod],DIM_BILL[[#This Row],[CODIGO]],POs[status],$GY560,POs[f_ent],HA$1)</f>
        <v>0</v>
      </c>
      <c r="HB560" s="15">
        <f>SUMIFS(POs[saldo],POs[cve_prod],DIM_BILL[[#This Row],[CODIGO]],POs[status],$GY560,POs[f_ent],HB$1)</f>
        <v>0</v>
      </c>
      <c r="HC560" s="15">
        <f>SUMIFS(POs[saldo],POs[cve_prod],DIM_BILL[[#This Row],[CODIGO]],POs[status],$GY560,POs[f_ent],HC$1)</f>
        <v>0</v>
      </c>
      <c r="HD560" s="15">
        <f>SUMIFS(POs[saldo],POs[cve_prod],DIM_BILL[[#This Row],[CODIGO]],POs[status],$GY560,POs[f_ent],HD$1)</f>
        <v>0</v>
      </c>
      <c r="HE560" s="15">
        <f>SUMIFS(POs[saldo],POs[cve_prod],DIM_BILL[[#This Row],[CODIGO]],POs[status],$GY560,POs[f_ent],HE$1)</f>
        <v>0</v>
      </c>
      <c r="HF560" s="15">
        <f>SUMIFS(POs[saldo],POs[cve_prod],DIM_BILL[[#This Row],[CODIGO]],POs[status],$GY560,POs[Semana],WEEKNUM(HF$1))</f>
        <v>0</v>
      </c>
      <c r="HG560" s="15">
        <f>SUMIFS(POs[saldo],POs[cve_prod],DIM_BILL[[#This Row],[CODIGO]],POs[status],$GY560,POs[Semana],WEEKNUM(HG$1))</f>
        <v>0</v>
      </c>
      <c r="HH560" s="15">
        <f>SUMIFS(POs[saldo],POs[cve_prod],DIM_BILL[[#This Row],[CODIGO]],POs[status],$GY560,POs[Semana],WEEKNUM(HH$1))</f>
        <v>0</v>
      </c>
      <c r="HI560" s="15">
        <f>SUMIFS(POs[saldo],POs[cve_prod],DIM_BILL[[#This Row],[CODIGO]],POs[status],$GY560,POs[Semana],WEEKNUM(HI$1))</f>
        <v>0</v>
      </c>
      <c r="HJ560" s="15">
        <f>SUMIFS(POs[saldo],POs[cve_prod],DIM_BILL[[#This Row],[CODIGO]],POs[status],$GY560,POs[Semana],WEEKNUM(HJ$1))</f>
        <v>0</v>
      </c>
      <c r="HK560" s="15">
        <f>SUMIFS(POs[saldo],POs[cve_prod],DIM_BILL[[#This Row],[CODIGO]],POs[status],$GY560,POs[Semana],WEEKNUM(HK$1))</f>
        <v>0</v>
      </c>
      <c r="HL560" s="15">
        <f>SUMIFS(POs[saldo],POs[cve_prod],DIM_BILL[[#This Row],[CODIGO]],POs[status],$GY560,POs[Semana],WEEKNUM(HL$1))</f>
        <v>0</v>
      </c>
      <c r="HM560" s="15">
        <f>SUMIFS(POs[saldo],POs[cve_prod],DIM_BILL[[#This Row],[CODIGO]],POs[status],$GY560,POs[Semana],WEEKNUM(HM$1))</f>
        <v>0</v>
      </c>
      <c r="HN560" s="15">
        <f>SUMIFS(POs[saldo],POs[cve_prod],DIM_BILL[[#This Row],[CODIGO]],POs[status],$GY560,POs[Semana],WEEKNUM(HN$1))</f>
        <v>0</v>
      </c>
      <c r="HO560" s="15">
        <f>SUMIFS(POs[saldo],POs[cve_prod],DIM_BILL[[#This Row],[CODIGO]],POs[status],$GY560,POs[Semana],WEEKNUM(HO$1))</f>
        <v>0</v>
      </c>
      <c r="HP560" s="15">
        <f>SUMIFS(POs[saldo],POs[cve_prod],DIM_BILL[[#This Row],[CODIGO]],POs[status],$GY560,POs[Semana],WEEKNUM(HP$1))</f>
        <v>0</v>
      </c>
      <c r="HQ560" s="15">
        <f>SUMIFS(POs[saldo],POs[cve_prod],DIM_BILL[[#This Row],[CODIGO]],POs[status],$GY560,POs[Semana],WEEKNUM(HQ$1))</f>
        <v>0</v>
      </c>
      <c r="HR560" s="15">
        <f>SUMIFS(POs[saldo],POs[cve_prod],DIM_BILL[[#This Row],[CODIGO]],POs[status],$GY560,POs[Semana],WEEKNUM(HR$1))</f>
        <v>0</v>
      </c>
      <c r="HS560" s="15">
        <f>SUMIFS(POs[saldo],POs[cve_prod],DIM_BILL[[#This Row],[CODIGO]],POs[status],$GY560,POs[Semana],WEEKNUM(HS$1))</f>
        <v>0</v>
      </c>
      <c r="HT560" s="15">
        <f>SUMIFS(POs[saldo],POs[cve_prod],DIM_BILL[[#This Row],[CODIGO]],POs[status],$GY560,POs[Semana],WEEKNUM(HT$1))</f>
        <v>0</v>
      </c>
      <c r="HU560" s="22"/>
      <c r="HV560" s="25"/>
      <c r="HW560" t="str">
        <f>DIM_BILL[[#This Row],[Tipo]]</f>
        <v>MATERIAL DE EMPAQUE</v>
      </c>
    </row>
    <row r="561" spans="1:231" x14ac:dyDescent="0.3">
      <c r="A561" s="17" t="s">
        <v>577</v>
      </c>
      <c r="AX561">
        <v>1.03</v>
      </c>
      <c r="GR561" s="17" t="s">
        <v>578</v>
      </c>
      <c r="GS561" s="17">
        <v>4</v>
      </c>
      <c r="GT561" s="17" t="s">
        <v>1819</v>
      </c>
      <c r="GU561" s="17" t="s">
        <v>1800</v>
      </c>
      <c r="GV561" s="17">
        <f>SUMIF(FACT_A1[cve_prod],DIM_BILL[[#This Row],[CODIGO]],FACT_A1[Existencia])</f>
        <v>0</v>
      </c>
      <c r="GW561" s="18">
        <f>SUMIF(FACT_A2[cve_prod],DIM_BILL[[#This Row],[CODIGO]],FACT_A2[Existencia])</f>
        <v>10800</v>
      </c>
      <c r="GX561" s="17"/>
      <c r="GY561" s="16" t="s">
        <v>2221</v>
      </c>
      <c r="GZ561" s="24">
        <f>SUMPRODUCT($B561:$GQ561,INDEX(PLAN_PRODUCCION!$B$4:$GQ$24,COLUMN()-COLUMN($GZ$1)+1,0))</f>
        <v>0</v>
      </c>
      <c r="HA561" s="24">
        <f>SUMPRODUCT($B561:$GQ561,INDEX(PLAN_PRODUCCION!$B$4:$GQ$24,COLUMN()-COLUMN($GZ$1)+1,0))</f>
        <v>0</v>
      </c>
      <c r="HB561" s="24">
        <f>SUMPRODUCT($B561:$GQ561,INDEX(PLAN_PRODUCCION!$B$4:$GQ$24,COLUMN()-COLUMN($GZ$1)+1,0))</f>
        <v>0</v>
      </c>
      <c r="HC561" s="24">
        <f>SUMPRODUCT($B561:$GQ561,INDEX(PLAN_PRODUCCION!$B$4:$GQ$24,COLUMN()-COLUMN($GZ$1)+1,0))</f>
        <v>0</v>
      </c>
      <c r="HD561" s="24">
        <f>SUMPRODUCT($B561:$GQ561,INDEX(PLAN_PRODUCCION!$B$4:$GQ$24,COLUMN()-COLUMN($GZ$1)+1,0))</f>
        <v>0</v>
      </c>
      <c r="HE561" s="24">
        <f>SUMPRODUCT($B561:$GQ561,INDEX(PLAN_PRODUCCION!$B$4:$GQ$24,COLUMN()-COLUMN($GZ$1)+1,0))</f>
        <v>0</v>
      </c>
      <c r="HF561" s="24">
        <f>SUMPRODUCT($B561:$GQ561,INDEX(PLAN_PRODUCCION!$B$4:$GQ$24,COLUMN()-COLUMN($GZ$1)+1,0))</f>
        <v>0</v>
      </c>
      <c r="HG561" s="24">
        <f>SUMPRODUCT($B561:$GQ561,INDEX(PLAN_PRODUCCION!$B$4:$GQ$24,COLUMN()-COLUMN($GZ$1)+1,0))</f>
        <v>0</v>
      </c>
      <c r="HH561" s="24">
        <f>SUMPRODUCT($B561:$GQ561,INDEX(PLAN_PRODUCCION!$B$4:$GQ$24,COLUMN()-COLUMN($GZ$1)+1,0))</f>
        <v>0</v>
      </c>
      <c r="HI561" s="24">
        <f>SUMPRODUCT($B561:$GQ561,INDEX(PLAN_PRODUCCION!$B$4:$GQ$24,COLUMN()-COLUMN($GZ$1)+1,0))</f>
        <v>0</v>
      </c>
      <c r="HJ561" s="24">
        <f>SUMPRODUCT($B561:$GQ561,INDEX(PLAN_PRODUCCION!$B$4:$GQ$24,COLUMN()-COLUMN($GZ$1)+1,0))</f>
        <v>0</v>
      </c>
      <c r="HK561" s="24">
        <f>SUMPRODUCT($B561:$GQ561,INDEX(PLAN_PRODUCCION!$B$4:$GQ$24,COLUMN()-COLUMN($GZ$1)+1,0))</f>
        <v>0</v>
      </c>
      <c r="HL561" s="24">
        <f>SUMPRODUCT($B561:$GQ561,INDEX(PLAN_PRODUCCION!$B$4:$GQ$24,COLUMN()-COLUMN($GZ$1)+1,0))</f>
        <v>0</v>
      </c>
      <c r="HM561" s="24">
        <f>SUMPRODUCT($B561:$GQ561,INDEX(PLAN_PRODUCCION!$B$4:$GQ$24,COLUMN()-COLUMN($GZ$1)+1,0))</f>
        <v>0</v>
      </c>
      <c r="HN561" s="24">
        <f>SUMPRODUCT($B561:$GQ561,INDEX(PLAN_PRODUCCION!$B$4:$GQ$24,COLUMN()-COLUMN($GZ$1)+1,0))</f>
        <v>0</v>
      </c>
      <c r="HO561" s="24">
        <f>SUMPRODUCT($B561:$GQ561,INDEX(PLAN_PRODUCCION!$B$4:$GQ$24,COLUMN()-COLUMN($GZ$1)+1,0))</f>
        <v>0</v>
      </c>
      <c r="HP561" s="24">
        <f>SUMPRODUCT($B561:$GQ561,INDEX(PLAN_PRODUCCION!$B$4:$GQ$24,COLUMN()-COLUMN($GZ$1)+1,0))</f>
        <v>0</v>
      </c>
      <c r="HQ561" s="24">
        <f>SUMPRODUCT($B561:$GQ561,INDEX(PLAN_PRODUCCION!$B$4:$GQ$24,COLUMN()-COLUMN($GZ$1)+1,0))</f>
        <v>0</v>
      </c>
      <c r="HR561" s="24">
        <f>SUMPRODUCT($B561:$GQ561,INDEX(PLAN_PRODUCCION!$B$4:$GQ$24,COLUMN()-COLUMN($GZ$1)+1,0))</f>
        <v>0</v>
      </c>
      <c r="HS561" s="24">
        <f>SUMPRODUCT($B561:$GQ561,INDEX(PLAN_PRODUCCION!$B$4:$GQ$24,COLUMN()-COLUMN($GZ$1)+1,0))</f>
        <v>0</v>
      </c>
      <c r="HT561" s="24">
        <f>SUMPRODUCT($B561:$GQ561,INDEX(PLAN_PRODUCCION!$B$4:$GQ$24,COLUMN()-COLUMN($GZ$1)+1,0))</f>
        <v>0</v>
      </c>
      <c r="HU561" s="22"/>
      <c r="HV561" s="25"/>
      <c r="HW561" t="str">
        <f>DIM_BILL[[#This Row],[Tipo]]</f>
        <v>MATERIAL DE EMPAQUE</v>
      </c>
    </row>
    <row r="562" spans="1:231" x14ac:dyDescent="0.3">
      <c r="A562" s="18" t="s">
        <v>577</v>
      </c>
      <c r="AX562">
        <v>1.03</v>
      </c>
      <c r="GR562" s="18" t="s">
        <v>578</v>
      </c>
      <c r="GS562" s="18">
        <v>4</v>
      </c>
      <c r="GT562" s="18" t="s">
        <v>1819</v>
      </c>
      <c r="GU562" s="18" t="s">
        <v>1800</v>
      </c>
      <c r="GV562" s="18">
        <f>SUMIF(FACT_A1[cve_prod],DIM_BILL[[#This Row],[CODIGO]],FACT_A1[Existencia])</f>
        <v>0</v>
      </c>
      <c r="GW562" s="18">
        <f>SUMIF(FACT_A2[cve_prod],DIM_BILL[[#This Row],[CODIGO]],FACT_A2[Existencia])</f>
        <v>10800</v>
      </c>
      <c r="GX562" s="18"/>
      <c r="GY562" s="16" t="s">
        <v>2222</v>
      </c>
      <c r="GZ562" s="26">
        <f t="shared" ref="GZ562" si="4073">GV562+GW562+GX562+GZ560-GZ561</f>
        <v>10800</v>
      </c>
      <c r="HA562" s="26">
        <f t="shared" ref="HA562" si="4074">GZ562+HA560-HA561</f>
        <v>10800</v>
      </c>
      <c r="HB562" s="26">
        <f t="shared" ref="HB562" si="4075">HA562+HB560-HB561</f>
        <v>10800</v>
      </c>
      <c r="HC562" s="26">
        <f t="shared" ref="HC562" si="4076">HB562+HC560-HC561</f>
        <v>10800</v>
      </c>
      <c r="HD562" s="26">
        <f t="shared" ref="HD562" si="4077">HC562+HD560-HD561</f>
        <v>10800</v>
      </c>
      <c r="HE562" s="26">
        <f t="shared" ref="HE562" si="4078">HD562+HE560-HE561</f>
        <v>10800</v>
      </c>
      <c r="HF562" s="26">
        <f t="shared" ref="HF562" si="4079">HE562+HF560-HF561</f>
        <v>10800</v>
      </c>
      <c r="HG562" s="26">
        <f t="shared" ref="HG562" si="4080">HF562+HG560-HG561</f>
        <v>10800</v>
      </c>
      <c r="HH562" s="26">
        <f t="shared" ref="HH562" si="4081">HG562+HH560-HH561</f>
        <v>10800</v>
      </c>
      <c r="HI562" s="26">
        <f t="shared" ref="HI562" si="4082">HH562+HI560-HI561</f>
        <v>10800</v>
      </c>
      <c r="HJ562" s="26">
        <f t="shared" ref="HJ562" si="4083">HI562+HJ560-HJ561</f>
        <v>10800</v>
      </c>
      <c r="HK562" s="26">
        <f t="shared" ref="HK562" si="4084">HJ562+HK560-HK561</f>
        <v>10800</v>
      </c>
      <c r="HL562" s="26">
        <f t="shared" ref="HL562" si="4085">HK562+HL560-HL561</f>
        <v>10800</v>
      </c>
      <c r="HM562" s="26">
        <f t="shared" ref="HM562" si="4086">HL562+HM560-HM561</f>
        <v>10800</v>
      </c>
      <c r="HN562" s="26">
        <f t="shared" ref="HN562" si="4087">HM562+HN560-HN561</f>
        <v>10800</v>
      </c>
      <c r="HO562" s="26">
        <f t="shared" ref="HO562" si="4088">HN562+HO560-HO561</f>
        <v>10800</v>
      </c>
      <c r="HP562" s="26">
        <f t="shared" ref="HP562" si="4089">HO562+HP560-HP561</f>
        <v>10800</v>
      </c>
      <c r="HQ562" s="26">
        <f t="shared" ref="HQ562" si="4090">HP562+HQ560-HQ561</f>
        <v>10800</v>
      </c>
      <c r="HR562" s="26">
        <f t="shared" ref="HR562" si="4091">HQ562+HR560-HR561</f>
        <v>10800</v>
      </c>
      <c r="HS562" s="26">
        <f t="shared" ref="HS562" si="4092">HR562+HS560-HS561</f>
        <v>10800</v>
      </c>
      <c r="HT562" s="26">
        <f t="shared" ref="HT562" si="4093">HS562+HT560-HT561</f>
        <v>10800</v>
      </c>
      <c r="HU562" s="22">
        <f t="shared" ref="HU562" si="4094">COUNTIF(GZ562:HT562,"&lt;0")</f>
        <v>0</v>
      </c>
      <c r="HV562" s="25"/>
      <c r="HW562" t="str">
        <f>DIM_BILL[[#This Row],[Tipo]]</f>
        <v>MATERIAL DE EMPAQUE</v>
      </c>
    </row>
    <row r="563" spans="1:231" x14ac:dyDescent="0.3">
      <c r="A563" s="17" t="s">
        <v>425</v>
      </c>
      <c r="AE563">
        <v>1.1559999999999999</v>
      </c>
      <c r="GR563" s="17" t="s">
        <v>426</v>
      </c>
      <c r="GS563" s="17">
        <v>4</v>
      </c>
      <c r="GT563" s="17" t="s">
        <v>1819</v>
      </c>
      <c r="GU563" s="17" t="s">
        <v>1800</v>
      </c>
      <c r="GV563" s="17">
        <f>SUMIF(FACT_A1[cve_prod],DIM_BILL[[#This Row],[CODIGO]],FACT_A1[Existencia])</f>
        <v>0</v>
      </c>
      <c r="GW563" s="18">
        <f>SUMIF(FACT_A2[cve_prod],DIM_BILL[[#This Row],[CODIGO]],FACT_A2[Existencia])</f>
        <v>26308</v>
      </c>
      <c r="GX563" s="17"/>
      <c r="GY563" s="16" t="s">
        <v>2220</v>
      </c>
      <c r="GZ563" s="15">
        <f>SUMIFS(POs[saldo],POs[cve_prod],DIM_BILL[[#This Row],[CODIGO]],POs[status],$GY563,POs[f_ent],GZ$1)</f>
        <v>0</v>
      </c>
      <c r="HA563" s="15">
        <f>SUMIFS(POs[saldo],POs[cve_prod],DIM_BILL[[#This Row],[CODIGO]],POs[status],$GY563,POs[f_ent],HA$1)</f>
        <v>0</v>
      </c>
      <c r="HB563" s="15">
        <f>SUMIFS(POs[saldo],POs[cve_prod],DIM_BILL[[#This Row],[CODIGO]],POs[status],$GY563,POs[f_ent],HB$1)</f>
        <v>0</v>
      </c>
      <c r="HC563" s="15">
        <f>SUMIFS(POs[saldo],POs[cve_prod],DIM_BILL[[#This Row],[CODIGO]],POs[status],$GY563,POs[f_ent],HC$1)</f>
        <v>0</v>
      </c>
      <c r="HD563" s="15">
        <f>SUMIFS(POs[saldo],POs[cve_prod],DIM_BILL[[#This Row],[CODIGO]],POs[status],$GY563,POs[f_ent],HD$1)</f>
        <v>0</v>
      </c>
      <c r="HE563" s="15">
        <f>SUMIFS(POs[saldo],POs[cve_prod],DIM_BILL[[#This Row],[CODIGO]],POs[status],$GY563,POs[f_ent],HE$1)</f>
        <v>0</v>
      </c>
      <c r="HF563" s="15">
        <f>SUMIFS(POs[saldo],POs[cve_prod],DIM_BILL[[#This Row],[CODIGO]],POs[status],$GY563,POs[Semana],WEEKNUM(HF$1))</f>
        <v>0</v>
      </c>
      <c r="HG563" s="15">
        <f>SUMIFS(POs[saldo],POs[cve_prod],DIM_BILL[[#This Row],[CODIGO]],POs[status],$GY563,POs[Semana],WEEKNUM(HG$1))</f>
        <v>0</v>
      </c>
      <c r="HH563" s="15">
        <f>SUMIFS(POs[saldo],POs[cve_prod],DIM_BILL[[#This Row],[CODIGO]],POs[status],$GY563,POs[Semana],WEEKNUM(HH$1))</f>
        <v>0</v>
      </c>
      <c r="HI563" s="15">
        <f>SUMIFS(POs[saldo],POs[cve_prod],DIM_BILL[[#This Row],[CODIGO]],POs[status],$GY563,POs[Semana],WEEKNUM(HI$1))</f>
        <v>0</v>
      </c>
      <c r="HJ563" s="15">
        <f>SUMIFS(POs[saldo],POs[cve_prod],DIM_BILL[[#This Row],[CODIGO]],POs[status],$GY563,POs[Semana],WEEKNUM(HJ$1))</f>
        <v>0</v>
      </c>
      <c r="HK563" s="15">
        <f>SUMIFS(POs[saldo],POs[cve_prod],DIM_BILL[[#This Row],[CODIGO]],POs[status],$GY563,POs[Semana],WEEKNUM(HK$1))</f>
        <v>0</v>
      </c>
      <c r="HL563" s="15">
        <f>SUMIFS(POs[saldo],POs[cve_prod],DIM_BILL[[#This Row],[CODIGO]],POs[status],$GY563,POs[Semana],WEEKNUM(HL$1))</f>
        <v>0</v>
      </c>
      <c r="HM563" s="15">
        <f>SUMIFS(POs[saldo],POs[cve_prod],DIM_BILL[[#This Row],[CODIGO]],POs[status],$GY563,POs[Semana],WEEKNUM(HM$1))</f>
        <v>0</v>
      </c>
      <c r="HN563" s="15">
        <f>SUMIFS(POs[saldo],POs[cve_prod],DIM_BILL[[#This Row],[CODIGO]],POs[status],$GY563,POs[Semana],WEEKNUM(HN$1))</f>
        <v>0</v>
      </c>
      <c r="HO563" s="15">
        <f>SUMIFS(POs[saldo],POs[cve_prod],DIM_BILL[[#This Row],[CODIGO]],POs[status],$GY563,POs[Semana],WEEKNUM(HO$1))</f>
        <v>0</v>
      </c>
      <c r="HP563" s="15">
        <f>SUMIFS(POs[saldo],POs[cve_prod],DIM_BILL[[#This Row],[CODIGO]],POs[status],$GY563,POs[Semana],WEEKNUM(HP$1))</f>
        <v>0</v>
      </c>
      <c r="HQ563" s="15">
        <f>SUMIFS(POs[saldo],POs[cve_prod],DIM_BILL[[#This Row],[CODIGO]],POs[status],$GY563,POs[Semana],WEEKNUM(HQ$1))</f>
        <v>0</v>
      </c>
      <c r="HR563" s="15">
        <f>SUMIFS(POs[saldo],POs[cve_prod],DIM_BILL[[#This Row],[CODIGO]],POs[status],$GY563,POs[Semana],WEEKNUM(HR$1))</f>
        <v>0</v>
      </c>
      <c r="HS563" s="15">
        <f>SUMIFS(POs[saldo],POs[cve_prod],DIM_BILL[[#This Row],[CODIGO]],POs[status],$GY563,POs[Semana],WEEKNUM(HS$1))</f>
        <v>0</v>
      </c>
      <c r="HT563" s="15">
        <f>SUMIFS(POs[saldo],POs[cve_prod],DIM_BILL[[#This Row],[CODIGO]],POs[status],$GY563,POs[Semana],WEEKNUM(HT$1))</f>
        <v>0</v>
      </c>
      <c r="HU563" s="22"/>
      <c r="HV563" s="25"/>
      <c r="HW563" t="str">
        <f>DIM_BILL[[#This Row],[Tipo]]</f>
        <v>MATERIAL DE EMPAQUE</v>
      </c>
    </row>
    <row r="564" spans="1:231" x14ac:dyDescent="0.3">
      <c r="A564" s="17" t="s">
        <v>425</v>
      </c>
      <c r="AE564">
        <v>1.1559999999999999</v>
      </c>
      <c r="GR564" s="17" t="s">
        <v>426</v>
      </c>
      <c r="GS564" s="17">
        <v>4</v>
      </c>
      <c r="GT564" s="17" t="s">
        <v>1819</v>
      </c>
      <c r="GU564" s="17" t="s">
        <v>1800</v>
      </c>
      <c r="GV564" s="17">
        <f>SUMIF(FACT_A1[cve_prod],DIM_BILL[[#This Row],[CODIGO]],FACT_A1[Existencia])</f>
        <v>0</v>
      </c>
      <c r="GW564" s="18">
        <f>SUMIF(FACT_A2[cve_prod],DIM_BILL[[#This Row],[CODIGO]],FACT_A2[Existencia])</f>
        <v>26308</v>
      </c>
      <c r="GX564" s="17"/>
      <c r="GY564" s="16" t="s">
        <v>2221</v>
      </c>
      <c r="GZ564" s="24">
        <f>SUMPRODUCT($B564:$GQ564,INDEX(PLAN_PRODUCCION!$B$4:$GQ$24,COLUMN()-COLUMN($GZ$1)+1,0))</f>
        <v>0</v>
      </c>
      <c r="HA564" s="24">
        <f>SUMPRODUCT($B564:$GQ564,INDEX(PLAN_PRODUCCION!$B$4:$GQ$24,COLUMN()-COLUMN($GZ$1)+1,0))</f>
        <v>0</v>
      </c>
      <c r="HB564" s="24">
        <f>SUMPRODUCT($B564:$GQ564,INDEX(PLAN_PRODUCCION!$B$4:$GQ$24,COLUMN()-COLUMN($GZ$1)+1,0))</f>
        <v>0</v>
      </c>
      <c r="HC564" s="24">
        <f>SUMPRODUCT($B564:$GQ564,INDEX(PLAN_PRODUCCION!$B$4:$GQ$24,COLUMN()-COLUMN($GZ$1)+1,0))</f>
        <v>0</v>
      </c>
      <c r="HD564" s="24">
        <f>SUMPRODUCT($B564:$GQ564,INDEX(PLAN_PRODUCCION!$B$4:$GQ$24,COLUMN()-COLUMN($GZ$1)+1,0))</f>
        <v>0</v>
      </c>
      <c r="HE564" s="24">
        <f>SUMPRODUCT($B564:$GQ564,INDEX(PLAN_PRODUCCION!$B$4:$GQ$24,COLUMN()-COLUMN($GZ$1)+1,0))</f>
        <v>0</v>
      </c>
      <c r="HF564" s="24">
        <f>SUMPRODUCT($B564:$GQ564,INDEX(PLAN_PRODUCCION!$B$4:$GQ$24,COLUMN()-COLUMN($GZ$1)+1,0))</f>
        <v>0</v>
      </c>
      <c r="HG564" s="24">
        <f>SUMPRODUCT($B564:$GQ564,INDEX(PLAN_PRODUCCION!$B$4:$GQ$24,COLUMN()-COLUMN($GZ$1)+1,0))</f>
        <v>0</v>
      </c>
      <c r="HH564" s="24">
        <f>SUMPRODUCT($B564:$GQ564,INDEX(PLAN_PRODUCCION!$B$4:$GQ$24,COLUMN()-COLUMN($GZ$1)+1,0))</f>
        <v>0</v>
      </c>
      <c r="HI564" s="24">
        <f>SUMPRODUCT($B564:$GQ564,INDEX(PLAN_PRODUCCION!$B$4:$GQ$24,COLUMN()-COLUMN($GZ$1)+1,0))</f>
        <v>0</v>
      </c>
      <c r="HJ564" s="24">
        <f>SUMPRODUCT($B564:$GQ564,INDEX(PLAN_PRODUCCION!$B$4:$GQ$24,COLUMN()-COLUMN($GZ$1)+1,0))</f>
        <v>0</v>
      </c>
      <c r="HK564" s="24">
        <f>SUMPRODUCT($B564:$GQ564,INDEX(PLAN_PRODUCCION!$B$4:$GQ$24,COLUMN()-COLUMN($GZ$1)+1,0))</f>
        <v>0</v>
      </c>
      <c r="HL564" s="24">
        <f>SUMPRODUCT($B564:$GQ564,INDEX(PLAN_PRODUCCION!$B$4:$GQ$24,COLUMN()-COLUMN($GZ$1)+1,0))</f>
        <v>0</v>
      </c>
      <c r="HM564" s="24">
        <f>SUMPRODUCT($B564:$GQ564,INDEX(PLAN_PRODUCCION!$B$4:$GQ$24,COLUMN()-COLUMN($GZ$1)+1,0))</f>
        <v>0</v>
      </c>
      <c r="HN564" s="24">
        <f>SUMPRODUCT($B564:$GQ564,INDEX(PLAN_PRODUCCION!$B$4:$GQ$24,COLUMN()-COLUMN($GZ$1)+1,0))</f>
        <v>0</v>
      </c>
      <c r="HO564" s="24">
        <f>SUMPRODUCT($B564:$GQ564,INDEX(PLAN_PRODUCCION!$B$4:$GQ$24,COLUMN()-COLUMN($GZ$1)+1,0))</f>
        <v>0</v>
      </c>
      <c r="HP564" s="24">
        <f>SUMPRODUCT($B564:$GQ564,INDEX(PLAN_PRODUCCION!$B$4:$GQ$24,COLUMN()-COLUMN($GZ$1)+1,0))</f>
        <v>0</v>
      </c>
      <c r="HQ564" s="24">
        <f>SUMPRODUCT($B564:$GQ564,INDEX(PLAN_PRODUCCION!$B$4:$GQ$24,COLUMN()-COLUMN($GZ$1)+1,0))</f>
        <v>0</v>
      </c>
      <c r="HR564" s="24">
        <f>SUMPRODUCT($B564:$GQ564,INDEX(PLAN_PRODUCCION!$B$4:$GQ$24,COLUMN()-COLUMN($GZ$1)+1,0))</f>
        <v>0</v>
      </c>
      <c r="HS564" s="24">
        <f>SUMPRODUCT($B564:$GQ564,INDEX(PLAN_PRODUCCION!$B$4:$GQ$24,COLUMN()-COLUMN($GZ$1)+1,0))</f>
        <v>0</v>
      </c>
      <c r="HT564" s="24">
        <f>SUMPRODUCT($B564:$GQ564,INDEX(PLAN_PRODUCCION!$B$4:$GQ$24,COLUMN()-COLUMN($GZ$1)+1,0))</f>
        <v>0</v>
      </c>
      <c r="HU564" s="22"/>
      <c r="HV564" s="25"/>
      <c r="HW564" t="str">
        <f>DIM_BILL[[#This Row],[Tipo]]</f>
        <v>MATERIAL DE EMPAQUE</v>
      </c>
    </row>
    <row r="565" spans="1:231" x14ac:dyDescent="0.3">
      <c r="A565" s="18" t="s">
        <v>425</v>
      </c>
      <c r="AE565">
        <v>1.1559999999999999</v>
      </c>
      <c r="GR565" s="18" t="s">
        <v>426</v>
      </c>
      <c r="GS565" s="18">
        <v>4</v>
      </c>
      <c r="GT565" s="18" t="s">
        <v>1819</v>
      </c>
      <c r="GU565" s="18" t="s">
        <v>1800</v>
      </c>
      <c r="GV565" s="18">
        <f>SUMIF(FACT_A1[cve_prod],DIM_BILL[[#This Row],[CODIGO]],FACT_A1[Existencia])</f>
        <v>0</v>
      </c>
      <c r="GW565" s="18">
        <f>SUMIF(FACT_A2[cve_prod],DIM_BILL[[#This Row],[CODIGO]],FACT_A2[Existencia])</f>
        <v>26308</v>
      </c>
      <c r="GX565" s="18"/>
      <c r="GY565" s="16" t="s">
        <v>2222</v>
      </c>
      <c r="GZ565" s="26">
        <f t="shared" ref="GZ565" si="4095">GV565+GW565+GX565+GZ563-GZ564</f>
        <v>26308</v>
      </c>
      <c r="HA565" s="26">
        <f t="shared" ref="HA565" si="4096">GZ565+HA563-HA564</f>
        <v>26308</v>
      </c>
      <c r="HB565" s="26">
        <f t="shared" ref="HB565" si="4097">HA565+HB563-HB564</f>
        <v>26308</v>
      </c>
      <c r="HC565" s="26">
        <f t="shared" ref="HC565" si="4098">HB565+HC563-HC564</f>
        <v>26308</v>
      </c>
      <c r="HD565" s="26">
        <f t="shared" ref="HD565" si="4099">HC565+HD563-HD564</f>
        <v>26308</v>
      </c>
      <c r="HE565" s="26">
        <f t="shared" ref="HE565" si="4100">HD565+HE563-HE564</f>
        <v>26308</v>
      </c>
      <c r="HF565" s="26">
        <f t="shared" ref="HF565" si="4101">HE565+HF563-HF564</f>
        <v>26308</v>
      </c>
      <c r="HG565" s="26">
        <f t="shared" ref="HG565" si="4102">HF565+HG563-HG564</f>
        <v>26308</v>
      </c>
      <c r="HH565" s="26">
        <f t="shared" ref="HH565" si="4103">HG565+HH563-HH564</f>
        <v>26308</v>
      </c>
      <c r="HI565" s="26">
        <f t="shared" ref="HI565" si="4104">HH565+HI563-HI564</f>
        <v>26308</v>
      </c>
      <c r="HJ565" s="26">
        <f t="shared" ref="HJ565" si="4105">HI565+HJ563-HJ564</f>
        <v>26308</v>
      </c>
      <c r="HK565" s="26">
        <f t="shared" ref="HK565" si="4106">HJ565+HK563-HK564</f>
        <v>26308</v>
      </c>
      <c r="HL565" s="26">
        <f t="shared" ref="HL565" si="4107">HK565+HL563-HL564</f>
        <v>26308</v>
      </c>
      <c r="HM565" s="26">
        <f t="shared" ref="HM565" si="4108">HL565+HM563-HM564</f>
        <v>26308</v>
      </c>
      <c r="HN565" s="26">
        <f t="shared" ref="HN565" si="4109">HM565+HN563-HN564</f>
        <v>26308</v>
      </c>
      <c r="HO565" s="26">
        <f t="shared" ref="HO565" si="4110">HN565+HO563-HO564</f>
        <v>26308</v>
      </c>
      <c r="HP565" s="26">
        <f t="shared" ref="HP565" si="4111">HO565+HP563-HP564</f>
        <v>26308</v>
      </c>
      <c r="HQ565" s="26">
        <f t="shared" ref="HQ565" si="4112">HP565+HQ563-HQ564</f>
        <v>26308</v>
      </c>
      <c r="HR565" s="26">
        <f t="shared" ref="HR565" si="4113">HQ565+HR563-HR564</f>
        <v>26308</v>
      </c>
      <c r="HS565" s="26">
        <f t="shared" ref="HS565" si="4114">HR565+HS563-HS564</f>
        <v>26308</v>
      </c>
      <c r="HT565" s="26">
        <f t="shared" ref="HT565" si="4115">HS565+HT563-HT564</f>
        <v>26308</v>
      </c>
      <c r="HU565" s="22">
        <f t="shared" ref="HU565" si="4116">COUNTIF(GZ565:HT565,"&lt;0")</f>
        <v>0</v>
      </c>
      <c r="HV565" s="25"/>
      <c r="HW565" t="str">
        <f>DIM_BILL[[#This Row],[Tipo]]</f>
        <v>MATERIAL DE EMPAQUE</v>
      </c>
    </row>
    <row r="566" spans="1:231" x14ac:dyDescent="0.3">
      <c r="A566" s="17" t="s">
        <v>431</v>
      </c>
      <c r="AF566">
        <v>1.02</v>
      </c>
      <c r="GR566" s="17" t="s">
        <v>432</v>
      </c>
      <c r="GS566" s="17">
        <v>4</v>
      </c>
      <c r="GT566" s="17" t="s">
        <v>1819</v>
      </c>
      <c r="GU566" s="17" t="s">
        <v>1800</v>
      </c>
      <c r="GV566" s="17">
        <f>SUMIF(FACT_A1[cve_prod],DIM_BILL[[#This Row],[CODIGO]],FACT_A1[Existencia])</f>
        <v>0</v>
      </c>
      <c r="GW566" s="18">
        <f>SUMIF(FACT_A2[cve_prod],DIM_BILL[[#This Row],[CODIGO]],FACT_A2[Existencia])</f>
        <v>38914</v>
      </c>
      <c r="GX566" s="17"/>
      <c r="GY566" s="16" t="s">
        <v>2220</v>
      </c>
      <c r="GZ566" s="15">
        <f>SUMIFS(POs[saldo],POs[cve_prod],DIM_BILL[[#This Row],[CODIGO]],POs[status],$GY566,POs[f_ent],GZ$1)</f>
        <v>0</v>
      </c>
      <c r="HA566" s="15">
        <f>SUMIFS(POs[saldo],POs[cve_prod],DIM_BILL[[#This Row],[CODIGO]],POs[status],$GY566,POs[f_ent],HA$1)</f>
        <v>0</v>
      </c>
      <c r="HB566" s="15">
        <f>SUMIFS(POs[saldo],POs[cve_prod],DIM_BILL[[#This Row],[CODIGO]],POs[status],$GY566,POs[f_ent],HB$1)</f>
        <v>0</v>
      </c>
      <c r="HC566" s="15">
        <f>SUMIFS(POs[saldo],POs[cve_prod],DIM_BILL[[#This Row],[CODIGO]],POs[status],$GY566,POs[f_ent],HC$1)</f>
        <v>0</v>
      </c>
      <c r="HD566" s="15">
        <f>SUMIFS(POs[saldo],POs[cve_prod],DIM_BILL[[#This Row],[CODIGO]],POs[status],$GY566,POs[f_ent],HD$1)</f>
        <v>0</v>
      </c>
      <c r="HE566" s="15">
        <f>SUMIFS(POs[saldo],POs[cve_prod],DIM_BILL[[#This Row],[CODIGO]],POs[status],$GY566,POs[f_ent],HE$1)</f>
        <v>0</v>
      </c>
      <c r="HF566" s="15">
        <f>SUMIFS(POs[saldo],POs[cve_prod],DIM_BILL[[#This Row],[CODIGO]],POs[status],$GY566,POs[Semana],WEEKNUM(HF$1))</f>
        <v>0</v>
      </c>
      <c r="HG566" s="15">
        <f>SUMIFS(POs[saldo],POs[cve_prod],DIM_BILL[[#This Row],[CODIGO]],POs[status],$GY566,POs[Semana],WEEKNUM(HG$1))</f>
        <v>0</v>
      </c>
      <c r="HH566" s="15">
        <f>SUMIFS(POs[saldo],POs[cve_prod],DIM_BILL[[#This Row],[CODIGO]],POs[status],$GY566,POs[Semana],WEEKNUM(HH$1))</f>
        <v>0</v>
      </c>
      <c r="HI566" s="15">
        <f>SUMIFS(POs[saldo],POs[cve_prod],DIM_BILL[[#This Row],[CODIGO]],POs[status],$GY566,POs[Semana],WEEKNUM(HI$1))</f>
        <v>0</v>
      </c>
      <c r="HJ566" s="15">
        <f>SUMIFS(POs[saldo],POs[cve_prod],DIM_BILL[[#This Row],[CODIGO]],POs[status],$GY566,POs[Semana],WEEKNUM(HJ$1))</f>
        <v>0</v>
      </c>
      <c r="HK566" s="15">
        <f>SUMIFS(POs[saldo],POs[cve_prod],DIM_BILL[[#This Row],[CODIGO]],POs[status],$GY566,POs[Semana],WEEKNUM(HK$1))</f>
        <v>0</v>
      </c>
      <c r="HL566" s="15">
        <f>SUMIFS(POs[saldo],POs[cve_prod],DIM_BILL[[#This Row],[CODIGO]],POs[status],$GY566,POs[Semana],WEEKNUM(HL$1))</f>
        <v>0</v>
      </c>
      <c r="HM566" s="15">
        <f>SUMIFS(POs[saldo],POs[cve_prod],DIM_BILL[[#This Row],[CODIGO]],POs[status],$GY566,POs[Semana],WEEKNUM(HM$1))</f>
        <v>0</v>
      </c>
      <c r="HN566" s="15">
        <f>SUMIFS(POs[saldo],POs[cve_prod],DIM_BILL[[#This Row],[CODIGO]],POs[status],$GY566,POs[Semana],WEEKNUM(HN$1))</f>
        <v>0</v>
      </c>
      <c r="HO566" s="15">
        <f>SUMIFS(POs[saldo],POs[cve_prod],DIM_BILL[[#This Row],[CODIGO]],POs[status],$GY566,POs[Semana],WEEKNUM(HO$1))</f>
        <v>0</v>
      </c>
      <c r="HP566" s="15">
        <f>SUMIFS(POs[saldo],POs[cve_prod],DIM_BILL[[#This Row],[CODIGO]],POs[status],$GY566,POs[Semana],WEEKNUM(HP$1))</f>
        <v>0</v>
      </c>
      <c r="HQ566" s="15">
        <f>SUMIFS(POs[saldo],POs[cve_prod],DIM_BILL[[#This Row],[CODIGO]],POs[status],$GY566,POs[Semana],WEEKNUM(HQ$1))</f>
        <v>0</v>
      </c>
      <c r="HR566" s="15">
        <f>SUMIFS(POs[saldo],POs[cve_prod],DIM_BILL[[#This Row],[CODIGO]],POs[status],$GY566,POs[Semana],WEEKNUM(HR$1))</f>
        <v>0</v>
      </c>
      <c r="HS566" s="15">
        <f>SUMIFS(POs[saldo],POs[cve_prod],DIM_BILL[[#This Row],[CODIGO]],POs[status],$GY566,POs[Semana],WEEKNUM(HS$1))</f>
        <v>0</v>
      </c>
      <c r="HT566" s="15">
        <f>SUMIFS(POs[saldo],POs[cve_prod],DIM_BILL[[#This Row],[CODIGO]],POs[status],$GY566,POs[Semana],WEEKNUM(HT$1))</f>
        <v>0</v>
      </c>
      <c r="HU566" s="22"/>
      <c r="HV566" s="25"/>
      <c r="HW566" t="str">
        <f>DIM_BILL[[#This Row],[Tipo]]</f>
        <v>MATERIAL DE EMPAQUE</v>
      </c>
    </row>
    <row r="567" spans="1:231" x14ac:dyDescent="0.3">
      <c r="A567" s="17" t="s">
        <v>431</v>
      </c>
      <c r="AF567">
        <v>1.02</v>
      </c>
      <c r="GR567" s="17" t="s">
        <v>432</v>
      </c>
      <c r="GS567" s="17">
        <v>4</v>
      </c>
      <c r="GT567" s="17" t="s">
        <v>1819</v>
      </c>
      <c r="GU567" s="17" t="s">
        <v>1800</v>
      </c>
      <c r="GV567" s="17">
        <f>SUMIF(FACT_A1[cve_prod],DIM_BILL[[#This Row],[CODIGO]],FACT_A1[Existencia])</f>
        <v>0</v>
      </c>
      <c r="GW567" s="18">
        <f>SUMIF(FACT_A2[cve_prod],DIM_BILL[[#This Row],[CODIGO]],FACT_A2[Existencia])</f>
        <v>38914</v>
      </c>
      <c r="GX567" s="17"/>
      <c r="GY567" s="16" t="s">
        <v>2221</v>
      </c>
      <c r="GZ567" s="24">
        <f>SUMPRODUCT($B567:$GQ567,INDEX(PLAN_PRODUCCION!$B$4:$GQ$24,COLUMN()-COLUMN($GZ$1)+1,0))</f>
        <v>0</v>
      </c>
      <c r="HA567" s="24">
        <f>SUMPRODUCT($B567:$GQ567,INDEX(PLAN_PRODUCCION!$B$4:$GQ$24,COLUMN()-COLUMN($GZ$1)+1,0))</f>
        <v>0</v>
      </c>
      <c r="HB567" s="24">
        <f>SUMPRODUCT($B567:$GQ567,INDEX(PLAN_PRODUCCION!$B$4:$GQ$24,COLUMN()-COLUMN($GZ$1)+1,0))</f>
        <v>0</v>
      </c>
      <c r="HC567" s="24">
        <f>SUMPRODUCT($B567:$GQ567,INDEX(PLAN_PRODUCCION!$B$4:$GQ$24,COLUMN()-COLUMN($GZ$1)+1,0))</f>
        <v>0</v>
      </c>
      <c r="HD567" s="24">
        <f>SUMPRODUCT($B567:$GQ567,INDEX(PLAN_PRODUCCION!$B$4:$GQ$24,COLUMN()-COLUMN($GZ$1)+1,0))</f>
        <v>0</v>
      </c>
      <c r="HE567" s="24">
        <f>SUMPRODUCT($B567:$GQ567,INDEX(PLAN_PRODUCCION!$B$4:$GQ$24,COLUMN()-COLUMN($GZ$1)+1,0))</f>
        <v>0</v>
      </c>
      <c r="HF567" s="24">
        <f>SUMPRODUCT($B567:$GQ567,INDEX(PLAN_PRODUCCION!$B$4:$GQ$24,COLUMN()-COLUMN($GZ$1)+1,0))</f>
        <v>0</v>
      </c>
      <c r="HG567" s="24">
        <f>SUMPRODUCT($B567:$GQ567,INDEX(PLAN_PRODUCCION!$B$4:$GQ$24,COLUMN()-COLUMN($GZ$1)+1,0))</f>
        <v>0</v>
      </c>
      <c r="HH567" s="24">
        <f>SUMPRODUCT($B567:$GQ567,INDEX(PLAN_PRODUCCION!$B$4:$GQ$24,COLUMN()-COLUMN($GZ$1)+1,0))</f>
        <v>0</v>
      </c>
      <c r="HI567" s="24">
        <f>SUMPRODUCT($B567:$GQ567,INDEX(PLAN_PRODUCCION!$B$4:$GQ$24,COLUMN()-COLUMN($GZ$1)+1,0))</f>
        <v>0</v>
      </c>
      <c r="HJ567" s="24">
        <f>SUMPRODUCT($B567:$GQ567,INDEX(PLAN_PRODUCCION!$B$4:$GQ$24,COLUMN()-COLUMN($GZ$1)+1,0))</f>
        <v>0</v>
      </c>
      <c r="HK567" s="24">
        <f>SUMPRODUCT($B567:$GQ567,INDEX(PLAN_PRODUCCION!$B$4:$GQ$24,COLUMN()-COLUMN($GZ$1)+1,0))</f>
        <v>0</v>
      </c>
      <c r="HL567" s="24">
        <f>SUMPRODUCT($B567:$GQ567,INDEX(PLAN_PRODUCCION!$B$4:$GQ$24,COLUMN()-COLUMN($GZ$1)+1,0))</f>
        <v>0</v>
      </c>
      <c r="HM567" s="24">
        <f>SUMPRODUCT($B567:$GQ567,INDEX(PLAN_PRODUCCION!$B$4:$GQ$24,COLUMN()-COLUMN($GZ$1)+1,0))</f>
        <v>0</v>
      </c>
      <c r="HN567" s="24">
        <f>SUMPRODUCT($B567:$GQ567,INDEX(PLAN_PRODUCCION!$B$4:$GQ$24,COLUMN()-COLUMN($GZ$1)+1,0))</f>
        <v>0</v>
      </c>
      <c r="HO567" s="24">
        <f>SUMPRODUCT($B567:$GQ567,INDEX(PLAN_PRODUCCION!$B$4:$GQ$24,COLUMN()-COLUMN($GZ$1)+1,0))</f>
        <v>0</v>
      </c>
      <c r="HP567" s="24">
        <f>SUMPRODUCT($B567:$GQ567,INDEX(PLAN_PRODUCCION!$B$4:$GQ$24,COLUMN()-COLUMN($GZ$1)+1,0))</f>
        <v>0</v>
      </c>
      <c r="HQ567" s="24">
        <f>SUMPRODUCT($B567:$GQ567,INDEX(PLAN_PRODUCCION!$B$4:$GQ$24,COLUMN()-COLUMN($GZ$1)+1,0))</f>
        <v>0</v>
      </c>
      <c r="HR567" s="24">
        <f>SUMPRODUCT($B567:$GQ567,INDEX(PLAN_PRODUCCION!$B$4:$GQ$24,COLUMN()-COLUMN($GZ$1)+1,0))</f>
        <v>0</v>
      </c>
      <c r="HS567" s="24">
        <f>SUMPRODUCT($B567:$GQ567,INDEX(PLAN_PRODUCCION!$B$4:$GQ$24,COLUMN()-COLUMN($GZ$1)+1,0))</f>
        <v>0</v>
      </c>
      <c r="HT567" s="24">
        <f>SUMPRODUCT($B567:$GQ567,INDEX(PLAN_PRODUCCION!$B$4:$GQ$24,COLUMN()-COLUMN($GZ$1)+1,0))</f>
        <v>0</v>
      </c>
      <c r="HU567" s="22"/>
      <c r="HV567" s="25"/>
      <c r="HW567" t="str">
        <f>DIM_BILL[[#This Row],[Tipo]]</f>
        <v>MATERIAL DE EMPAQUE</v>
      </c>
    </row>
    <row r="568" spans="1:231" x14ac:dyDescent="0.3">
      <c r="A568" s="18" t="s">
        <v>431</v>
      </c>
      <c r="AF568">
        <v>1.02</v>
      </c>
      <c r="GR568" s="18" t="s">
        <v>432</v>
      </c>
      <c r="GS568" s="18">
        <v>4</v>
      </c>
      <c r="GT568" s="18" t="s">
        <v>1819</v>
      </c>
      <c r="GU568" s="18" t="s">
        <v>1800</v>
      </c>
      <c r="GV568" s="18">
        <f>SUMIF(FACT_A1[cve_prod],DIM_BILL[[#This Row],[CODIGO]],FACT_A1[Existencia])</f>
        <v>0</v>
      </c>
      <c r="GW568" s="18">
        <f>SUMIF(FACT_A2[cve_prod],DIM_BILL[[#This Row],[CODIGO]],FACT_A2[Existencia])</f>
        <v>38914</v>
      </c>
      <c r="GX568" s="18"/>
      <c r="GY568" s="16" t="s">
        <v>2222</v>
      </c>
      <c r="GZ568" s="26">
        <f t="shared" ref="GZ568" si="4117">GV568+GW568+GX568+GZ566-GZ567</f>
        <v>38914</v>
      </c>
      <c r="HA568" s="26">
        <f t="shared" ref="HA568" si="4118">GZ568+HA566-HA567</f>
        <v>38914</v>
      </c>
      <c r="HB568" s="26">
        <f t="shared" ref="HB568" si="4119">HA568+HB566-HB567</f>
        <v>38914</v>
      </c>
      <c r="HC568" s="26">
        <f t="shared" ref="HC568" si="4120">HB568+HC566-HC567</f>
        <v>38914</v>
      </c>
      <c r="HD568" s="26">
        <f t="shared" ref="HD568" si="4121">HC568+HD566-HD567</f>
        <v>38914</v>
      </c>
      <c r="HE568" s="26">
        <f t="shared" ref="HE568" si="4122">HD568+HE566-HE567</f>
        <v>38914</v>
      </c>
      <c r="HF568" s="26">
        <f t="shared" ref="HF568" si="4123">HE568+HF566-HF567</f>
        <v>38914</v>
      </c>
      <c r="HG568" s="26">
        <f t="shared" ref="HG568" si="4124">HF568+HG566-HG567</f>
        <v>38914</v>
      </c>
      <c r="HH568" s="26">
        <f t="shared" ref="HH568" si="4125">HG568+HH566-HH567</f>
        <v>38914</v>
      </c>
      <c r="HI568" s="26">
        <f t="shared" ref="HI568" si="4126">HH568+HI566-HI567</f>
        <v>38914</v>
      </c>
      <c r="HJ568" s="26">
        <f t="shared" ref="HJ568" si="4127">HI568+HJ566-HJ567</f>
        <v>38914</v>
      </c>
      <c r="HK568" s="26">
        <f t="shared" ref="HK568" si="4128">HJ568+HK566-HK567</f>
        <v>38914</v>
      </c>
      <c r="HL568" s="26">
        <f t="shared" ref="HL568" si="4129">HK568+HL566-HL567</f>
        <v>38914</v>
      </c>
      <c r="HM568" s="26">
        <f t="shared" ref="HM568" si="4130">HL568+HM566-HM567</f>
        <v>38914</v>
      </c>
      <c r="HN568" s="26">
        <f t="shared" ref="HN568" si="4131">HM568+HN566-HN567</f>
        <v>38914</v>
      </c>
      <c r="HO568" s="26">
        <f t="shared" ref="HO568" si="4132">HN568+HO566-HO567</f>
        <v>38914</v>
      </c>
      <c r="HP568" s="26">
        <f t="shared" ref="HP568" si="4133">HO568+HP566-HP567</f>
        <v>38914</v>
      </c>
      <c r="HQ568" s="26">
        <f t="shared" ref="HQ568" si="4134">HP568+HQ566-HQ567</f>
        <v>38914</v>
      </c>
      <c r="HR568" s="26">
        <f t="shared" ref="HR568" si="4135">HQ568+HR566-HR567</f>
        <v>38914</v>
      </c>
      <c r="HS568" s="26">
        <f t="shared" ref="HS568" si="4136">HR568+HS566-HS567</f>
        <v>38914</v>
      </c>
      <c r="HT568" s="26">
        <f t="shared" ref="HT568" si="4137">HS568+HT566-HT567</f>
        <v>38914</v>
      </c>
      <c r="HU568" s="22">
        <f t="shared" ref="HU568" si="4138">COUNTIF(GZ568:HT568,"&lt;0")</f>
        <v>0</v>
      </c>
      <c r="HV568" s="25"/>
      <c r="HW568" t="str">
        <f>DIM_BILL[[#This Row],[Tipo]]</f>
        <v>MATERIAL DE EMPAQUE</v>
      </c>
    </row>
    <row r="569" spans="1:231" x14ac:dyDescent="0.3">
      <c r="A569" s="17" t="s">
        <v>706</v>
      </c>
      <c r="BK569">
        <v>1.02</v>
      </c>
      <c r="GR569" s="17" t="s">
        <v>707</v>
      </c>
      <c r="GS569" s="17">
        <v>4</v>
      </c>
      <c r="GT569" s="17" t="s">
        <v>1819</v>
      </c>
      <c r="GU569" s="17" t="s">
        <v>1800</v>
      </c>
      <c r="GV569" s="17">
        <f>SUMIF(FACT_A1[cve_prod],DIM_BILL[[#This Row],[CODIGO]],FACT_A1[Existencia])</f>
        <v>0</v>
      </c>
      <c r="GW569" s="18">
        <f>SUMIF(FACT_A2[cve_prod],DIM_BILL[[#This Row],[CODIGO]],FACT_A2[Existencia])</f>
        <v>23700</v>
      </c>
      <c r="GX569" s="17"/>
      <c r="GY569" s="16" t="s">
        <v>2220</v>
      </c>
      <c r="GZ569" s="15">
        <f>SUMIFS(POs[saldo],POs[cve_prod],DIM_BILL[[#This Row],[CODIGO]],POs[status],$GY569,POs[f_ent],GZ$1)</f>
        <v>0</v>
      </c>
      <c r="HA569" s="15">
        <f>SUMIFS(POs[saldo],POs[cve_prod],DIM_BILL[[#This Row],[CODIGO]],POs[status],$GY569,POs[f_ent],HA$1)</f>
        <v>0</v>
      </c>
      <c r="HB569" s="15">
        <f>SUMIFS(POs[saldo],POs[cve_prod],DIM_BILL[[#This Row],[CODIGO]],POs[status],$GY569,POs[f_ent],HB$1)</f>
        <v>0</v>
      </c>
      <c r="HC569" s="15">
        <f>SUMIFS(POs[saldo],POs[cve_prod],DIM_BILL[[#This Row],[CODIGO]],POs[status],$GY569,POs[f_ent],HC$1)</f>
        <v>0</v>
      </c>
      <c r="HD569" s="15">
        <f>SUMIFS(POs[saldo],POs[cve_prod],DIM_BILL[[#This Row],[CODIGO]],POs[status],$GY569,POs[f_ent],HD$1)</f>
        <v>0</v>
      </c>
      <c r="HE569" s="15">
        <f>SUMIFS(POs[saldo],POs[cve_prod],DIM_BILL[[#This Row],[CODIGO]],POs[status],$GY569,POs[f_ent],HE$1)</f>
        <v>0</v>
      </c>
      <c r="HF569" s="15">
        <f>SUMIFS(POs[saldo],POs[cve_prod],DIM_BILL[[#This Row],[CODIGO]],POs[status],$GY569,POs[Semana],WEEKNUM(HF$1))</f>
        <v>0</v>
      </c>
      <c r="HG569" s="15">
        <f>SUMIFS(POs[saldo],POs[cve_prod],DIM_BILL[[#This Row],[CODIGO]],POs[status],$GY569,POs[Semana],WEEKNUM(HG$1))</f>
        <v>0</v>
      </c>
      <c r="HH569" s="15">
        <f>SUMIFS(POs[saldo],POs[cve_prod],DIM_BILL[[#This Row],[CODIGO]],POs[status],$GY569,POs[Semana],WEEKNUM(HH$1))</f>
        <v>0</v>
      </c>
      <c r="HI569" s="15">
        <f>SUMIFS(POs[saldo],POs[cve_prod],DIM_BILL[[#This Row],[CODIGO]],POs[status],$GY569,POs[Semana],WEEKNUM(HI$1))</f>
        <v>0</v>
      </c>
      <c r="HJ569" s="15">
        <f>SUMIFS(POs[saldo],POs[cve_prod],DIM_BILL[[#This Row],[CODIGO]],POs[status],$GY569,POs[Semana],WEEKNUM(HJ$1))</f>
        <v>0</v>
      </c>
      <c r="HK569" s="15">
        <f>SUMIFS(POs[saldo],POs[cve_prod],DIM_BILL[[#This Row],[CODIGO]],POs[status],$GY569,POs[Semana],WEEKNUM(HK$1))</f>
        <v>0</v>
      </c>
      <c r="HL569" s="15">
        <f>SUMIFS(POs[saldo],POs[cve_prod],DIM_BILL[[#This Row],[CODIGO]],POs[status],$GY569,POs[Semana],WEEKNUM(HL$1))</f>
        <v>0</v>
      </c>
      <c r="HM569" s="15">
        <f>SUMIFS(POs[saldo],POs[cve_prod],DIM_BILL[[#This Row],[CODIGO]],POs[status],$GY569,POs[Semana],WEEKNUM(HM$1))</f>
        <v>0</v>
      </c>
      <c r="HN569" s="15">
        <f>SUMIFS(POs[saldo],POs[cve_prod],DIM_BILL[[#This Row],[CODIGO]],POs[status],$GY569,POs[Semana],WEEKNUM(HN$1))</f>
        <v>0</v>
      </c>
      <c r="HO569" s="15">
        <f>SUMIFS(POs[saldo],POs[cve_prod],DIM_BILL[[#This Row],[CODIGO]],POs[status],$GY569,POs[Semana],WEEKNUM(HO$1))</f>
        <v>0</v>
      </c>
      <c r="HP569" s="15">
        <f>SUMIFS(POs[saldo],POs[cve_prod],DIM_BILL[[#This Row],[CODIGO]],POs[status],$GY569,POs[Semana],WEEKNUM(HP$1))</f>
        <v>0</v>
      </c>
      <c r="HQ569" s="15">
        <f>SUMIFS(POs[saldo],POs[cve_prod],DIM_BILL[[#This Row],[CODIGO]],POs[status],$GY569,POs[Semana],WEEKNUM(HQ$1))</f>
        <v>0</v>
      </c>
      <c r="HR569" s="15">
        <f>SUMIFS(POs[saldo],POs[cve_prod],DIM_BILL[[#This Row],[CODIGO]],POs[status],$GY569,POs[Semana],WEEKNUM(HR$1))</f>
        <v>0</v>
      </c>
      <c r="HS569" s="15">
        <f>SUMIFS(POs[saldo],POs[cve_prod],DIM_BILL[[#This Row],[CODIGO]],POs[status],$GY569,POs[Semana],WEEKNUM(HS$1))</f>
        <v>0</v>
      </c>
      <c r="HT569" s="15">
        <f>SUMIFS(POs[saldo],POs[cve_prod],DIM_BILL[[#This Row],[CODIGO]],POs[status],$GY569,POs[Semana],WEEKNUM(HT$1))</f>
        <v>0</v>
      </c>
      <c r="HU569" s="22"/>
      <c r="HV569" s="25"/>
      <c r="HW569" t="str">
        <f>DIM_BILL[[#This Row],[Tipo]]</f>
        <v>MATERIAL DE EMPAQUE</v>
      </c>
    </row>
    <row r="570" spans="1:231" x14ac:dyDescent="0.3">
      <c r="A570" s="17" t="s">
        <v>706</v>
      </c>
      <c r="BK570">
        <v>1.02</v>
      </c>
      <c r="GR570" s="17" t="s">
        <v>707</v>
      </c>
      <c r="GS570" s="17">
        <v>4</v>
      </c>
      <c r="GT570" s="17" t="s">
        <v>1819</v>
      </c>
      <c r="GU570" s="17" t="s">
        <v>1800</v>
      </c>
      <c r="GV570" s="17">
        <f>SUMIF(FACT_A1[cve_prod],DIM_BILL[[#This Row],[CODIGO]],FACT_A1[Existencia])</f>
        <v>0</v>
      </c>
      <c r="GW570" s="18">
        <f>SUMIF(FACT_A2[cve_prod],DIM_BILL[[#This Row],[CODIGO]],FACT_A2[Existencia])</f>
        <v>23700</v>
      </c>
      <c r="GX570" s="17"/>
      <c r="GY570" s="16" t="s">
        <v>2221</v>
      </c>
      <c r="GZ570" s="24">
        <f>SUMPRODUCT($B570:$GQ570,INDEX(PLAN_PRODUCCION!$B$4:$GQ$24,COLUMN()-COLUMN($GZ$1)+1,0))</f>
        <v>16320</v>
      </c>
      <c r="HA570" s="24">
        <f>SUMPRODUCT($B570:$GQ570,INDEX(PLAN_PRODUCCION!$B$4:$GQ$24,COLUMN()-COLUMN($GZ$1)+1,0))</f>
        <v>0</v>
      </c>
      <c r="HB570" s="24">
        <f>SUMPRODUCT($B570:$GQ570,INDEX(PLAN_PRODUCCION!$B$4:$GQ$24,COLUMN()-COLUMN($GZ$1)+1,0))</f>
        <v>0</v>
      </c>
      <c r="HC570" s="24">
        <f>SUMPRODUCT($B570:$GQ570,INDEX(PLAN_PRODUCCION!$B$4:$GQ$24,COLUMN()-COLUMN($GZ$1)+1,0))</f>
        <v>0</v>
      </c>
      <c r="HD570" s="24">
        <f>SUMPRODUCT($B570:$GQ570,INDEX(PLAN_PRODUCCION!$B$4:$GQ$24,COLUMN()-COLUMN($GZ$1)+1,0))</f>
        <v>0</v>
      </c>
      <c r="HE570" s="24">
        <f>SUMPRODUCT($B570:$GQ570,INDEX(PLAN_PRODUCCION!$B$4:$GQ$24,COLUMN()-COLUMN($GZ$1)+1,0))</f>
        <v>0</v>
      </c>
      <c r="HF570" s="24">
        <f>SUMPRODUCT($B570:$GQ570,INDEX(PLAN_PRODUCCION!$B$4:$GQ$24,COLUMN()-COLUMN($GZ$1)+1,0))</f>
        <v>0</v>
      </c>
      <c r="HG570" s="24">
        <f>SUMPRODUCT($B570:$GQ570,INDEX(PLAN_PRODUCCION!$B$4:$GQ$24,COLUMN()-COLUMN($GZ$1)+1,0))</f>
        <v>0</v>
      </c>
      <c r="HH570" s="24">
        <f>SUMPRODUCT($B570:$GQ570,INDEX(PLAN_PRODUCCION!$B$4:$GQ$24,COLUMN()-COLUMN($GZ$1)+1,0))</f>
        <v>0</v>
      </c>
      <c r="HI570" s="24">
        <f>SUMPRODUCT($B570:$GQ570,INDEX(PLAN_PRODUCCION!$B$4:$GQ$24,COLUMN()-COLUMN($GZ$1)+1,0))</f>
        <v>0</v>
      </c>
      <c r="HJ570" s="24">
        <f>SUMPRODUCT($B570:$GQ570,INDEX(PLAN_PRODUCCION!$B$4:$GQ$24,COLUMN()-COLUMN($GZ$1)+1,0))</f>
        <v>0</v>
      </c>
      <c r="HK570" s="24">
        <f>SUMPRODUCT($B570:$GQ570,INDEX(PLAN_PRODUCCION!$B$4:$GQ$24,COLUMN()-COLUMN($GZ$1)+1,0))</f>
        <v>0</v>
      </c>
      <c r="HL570" s="24">
        <f>SUMPRODUCT($B570:$GQ570,INDEX(PLAN_PRODUCCION!$B$4:$GQ$24,COLUMN()-COLUMN($GZ$1)+1,0))</f>
        <v>0</v>
      </c>
      <c r="HM570" s="24">
        <f>SUMPRODUCT($B570:$GQ570,INDEX(PLAN_PRODUCCION!$B$4:$GQ$24,COLUMN()-COLUMN($GZ$1)+1,0))</f>
        <v>0</v>
      </c>
      <c r="HN570" s="24">
        <f>SUMPRODUCT($B570:$GQ570,INDEX(PLAN_PRODUCCION!$B$4:$GQ$24,COLUMN()-COLUMN($GZ$1)+1,0))</f>
        <v>0</v>
      </c>
      <c r="HO570" s="24">
        <f>SUMPRODUCT($B570:$GQ570,INDEX(PLAN_PRODUCCION!$B$4:$GQ$24,COLUMN()-COLUMN($GZ$1)+1,0))</f>
        <v>0</v>
      </c>
      <c r="HP570" s="24">
        <f>SUMPRODUCT($B570:$GQ570,INDEX(PLAN_PRODUCCION!$B$4:$GQ$24,COLUMN()-COLUMN($GZ$1)+1,0))</f>
        <v>0</v>
      </c>
      <c r="HQ570" s="24">
        <f>SUMPRODUCT($B570:$GQ570,INDEX(PLAN_PRODUCCION!$B$4:$GQ$24,COLUMN()-COLUMN($GZ$1)+1,0))</f>
        <v>0</v>
      </c>
      <c r="HR570" s="24">
        <f>SUMPRODUCT($B570:$GQ570,INDEX(PLAN_PRODUCCION!$B$4:$GQ$24,COLUMN()-COLUMN($GZ$1)+1,0))</f>
        <v>0</v>
      </c>
      <c r="HS570" s="24">
        <f>SUMPRODUCT($B570:$GQ570,INDEX(PLAN_PRODUCCION!$B$4:$GQ$24,COLUMN()-COLUMN($GZ$1)+1,0))</f>
        <v>0</v>
      </c>
      <c r="HT570" s="24">
        <f>SUMPRODUCT($B570:$GQ570,INDEX(PLAN_PRODUCCION!$B$4:$GQ$24,COLUMN()-COLUMN($GZ$1)+1,0))</f>
        <v>0</v>
      </c>
      <c r="HU570" s="22"/>
      <c r="HV570" s="25"/>
      <c r="HW570" t="str">
        <f>DIM_BILL[[#This Row],[Tipo]]</f>
        <v>MATERIAL DE EMPAQUE</v>
      </c>
    </row>
    <row r="571" spans="1:231" x14ac:dyDescent="0.3">
      <c r="A571" s="18" t="s">
        <v>706</v>
      </c>
      <c r="BK571">
        <v>1.02</v>
      </c>
      <c r="GR571" s="18" t="s">
        <v>707</v>
      </c>
      <c r="GS571" s="18">
        <v>4</v>
      </c>
      <c r="GT571" s="18" t="s">
        <v>1819</v>
      </c>
      <c r="GU571" s="18" t="s">
        <v>1800</v>
      </c>
      <c r="GV571" s="18">
        <f>SUMIF(FACT_A1[cve_prod],DIM_BILL[[#This Row],[CODIGO]],FACT_A1[Existencia])</f>
        <v>0</v>
      </c>
      <c r="GW571" s="18">
        <f>SUMIF(FACT_A2[cve_prod],DIM_BILL[[#This Row],[CODIGO]],FACT_A2[Existencia])</f>
        <v>23700</v>
      </c>
      <c r="GX571" s="18"/>
      <c r="GY571" s="16" t="s">
        <v>2222</v>
      </c>
      <c r="GZ571" s="26">
        <f t="shared" ref="GZ571" si="4139">GV571+GW571+GX571+GZ569-GZ570</f>
        <v>7380</v>
      </c>
      <c r="HA571" s="26">
        <f t="shared" ref="HA571" si="4140">GZ571+HA569-HA570</f>
        <v>7380</v>
      </c>
      <c r="HB571" s="26">
        <f t="shared" ref="HB571" si="4141">HA571+HB569-HB570</f>
        <v>7380</v>
      </c>
      <c r="HC571" s="26">
        <f t="shared" ref="HC571" si="4142">HB571+HC569-HC570</f>
        <v>7380</v>
      </c>
      <c r="HD571" s="26">
        <f t="shared" ref="HD571" si="4143">HC571+HD569-HD570</f>
        <v>7380</v>
      </c>
      <c r="HE571" s="26">
        <f t="shared" ref="HE571" si="4144">HD571+HE569-HE570</f>
        <v>7380</v>
      </c>
      <c r="HF571" s="26">
        <f t="shared" ref="HF571" si="4145">HE571+HF569-HF570</f>
        <v>7380</v>
      </c>
      <c r="HG571" s="26">
        <f t="shared" ref="HG571" si="4146">HF571+HG569-HG570</f>
        <v>7380</v>
      </c>
      <c r="HH571" s="26">
        <f t="shared" ref="HH571" si="4147">HG571+HH569-HH570</f>
        <v>7380</v>
      </c>
      <c r="HI571" s="26">
        <f t="shared" ref="HI571" si="4148">HH571+HI569-HI570</f>
        <v>7380</v>
      </c>
      <c r="HJ571" s="26">
        <f t="shared" ref="HJ571" si="4149">HI571+HJ569-HJ570</f>
        <v>7380</v>
      </c>
      <c r="HK571" s="26">
        <f t="shared" ref="HK571" si="4150">HJ571+HK569-HK570</f>
        <v>7380</v>
      </c>
      <c r="HL571" s="26">
        <f t="shared" ref="HL571" si="4151">HK571+HL569-HL570</f>
        <v>7380</v>
      </c>
      <c r="HM571" s="26">
        <f t="shared" ref="HM571" si="4152">HL571+HM569-HM570</f>
        <v>7380</v>
      </c>
      <c r="HN571" s="26">
        <f t="shared" ref="HN571" si="4153">HM571+HN569-HN570</f>
        <v>7380</v>
      </c>
      <c r="HO571" s="26">
        <f t="shared" ref="HO571" si="4154">HN571+HO569-HO570</f>
        <v>7380</v>
      </c>
      <c r="HP571" s="26">
        <f t="shared" ref="HP571" si="4155">HO571+HP569-HP570</f>
        <v>7380</v>
      </c>
      <c r="HQ571" s="26">
        <f t="shared" ref="HQ571" si="4156">HP571+HQ569-HQ570</f>
        <v>7380</v>
      </c>
      <c r="HR571" s="26">
        <f t="shared" ref="HR571" si="4157">HQ571+HR569-HR570</f>
        <v>7380</v>
      </c>
      <c r="HS571" s="26">
        <f t="shared" ref="HS571" si="4158">HR571+HS569-HS570</f>
        <v>7380</v>
      </c>
      <c r="HT571" s="26">
        <f t="shared" ref="HT571" si="4159">HS571+HT569-HT570</f>
        <v>7380</v>
      </c>
      <c r="HU571" s="22">
        <f t="shared" ref="HU571" si="4160">COUNTIF(GZ571:HT571,"&lt;0")</f>
        <v>0</v>
      </c>
      <c r="HV571" s="25"/>
      <c r="HW571" t="str">
        <f>DIM_BILL[[#This Row],[Tipo]]</f>
        <v>MATERIAL DE EMPAQUE</v>
      </c>
    </row>
    <row r="572" spans="1:231" x14ac:dyDescent="0.3">
      <c r="A572" s="17" t="s">
        <v>702</v>
      </c>
      <c r="BK572">
        <v>1.02</v>
      </c>
      <c r="GR572" s="17" t="s">
        <v>703</v>
      </c>
      <c r="GS572" s="17">
        <v>3</v>
      </c>
      <c r="GT572" s="17" t="s">
        <v>1821</v>
      </c>
      <c r="GU572" s="17" t="s">
        <v>1800</v>
      </c>
      <c r="GV572" s="17">
        <f>SUMIF(FACT_A1[cve_prod],DIM_BILL[[#This Row],[CODIGO]],FACT_A1[Existencia])</f>
        <v>0</v>
      </c>
      <c r="GW572" s="18">
        <f>SUMIF(FACT_A2[cve_prod],DIM_BILL[[#This Row],[CODIGO]],FACT_A2[Existencia])</f>
        <v>16846</v>
      </c>
      <c r="GX572" s="17"/>
      <c r="GY572" s="16" t="s">
        <v>2220</v>
      </c>
      <c r="GZ572" s="15">
        <f>SUMIFS(POs[saldo],POs[cve_prod],DIM_BILL[[#This Row],[CODIGO]],POs[status],$GY572,POs[f_ent],GZ$1)</f>
        <v>0</v>
      </c>
      <c r="HA572" s="15">
        <f>SUMIFS(POs[saldo],POs[cve_prod],DIM_BILL[[#This Row],[CODIGO]],POs[status],$GY572,POs[f_ent],HA$1)</f>
        <v>0</v>
      </c>
      <c r="HB572" s="15">
        <f>SUMIFS(POs[saldo],POs[cve_prod],DIM_BILL[[#This Row],[CODIGO]],POs[status],$GY572,POs[f_ent],HB$1)</f>
        <v>0</v>
      </c>
      <c r="HC572" s="15">
        <f>SUMIFS(POs[saldo],POs[cve_prod],DIM_BILL[[#This Row],[CODIGO]],POs[status],$GY572,POs[f_ent],HC$1)</f>
        <v>0</v>
      </c>
      <c r="HD572" s="15">
        <f>SUMIFS(POs[saldo],POs[cve_prod],DIM_BILL[[#This Row],[CODIGO]],POs[status],$GY572,POs[f_ent],HD$1)</f>
        <v>0</v>
      </c>
      <c r="HE572" s="15">
        <f>SUMIFS(POs[saldo],POs[cve_prod],DIM_BILL[[#This Row],[CODIGO]],POs[status],$GY572,POs[f_ent],HE$1)</f>
        <v>0</v>
      </c>
      <c r="HF572" s="15">
        <f>SUMIFS(POs[saldo],POs[cve_prod],DIM_BILL[[#This Row],[CODIGO]],POs[status],$GY572,POs[Semana],WEEKNUM(HF$1))</f>
        <v>0</v>
      </c>
      <c r="HG572" s="15">
        <f>SUMIFS(POs[saldo],POs[cve_prod],DIM_BILL[[#This Row],[CODIGO]],POs[status],$GY572,POs[Semana],WEEKNUM(HG$1))</f>
        <v>0</v>
      </c>
      <c r="HH572" s="15">
        <f>SUMIFS(POs[saldo],POs[cve_prod],DIM_BILL[[#This Row],[CODIGO]],POs[status],$GY572,POs[Semana],WEEKNUM(HH$1))</f>
        <v>0</v>
      </c>
      <c r="HI572" s="15">
        <f>SUMIFS(POs[saldo],POs[cve_prod],DIM_BILL[[#This Row],[CODIGO]],POs[status],$GY572,POs[Semana],WEEKNUM(HI$1))</f>
        <v>0</v>
      </c>
      <c r="HJ572" s="15">
        <f>SUMIFS(POs[saldo],POs[cve_prod],DIM_BILL[[#This Row],[CODIGO]],POs[status],$GY572,POs[Semana],WEEKNUM(HJ$1))</f>
        <v>0</v>
      </c>
      <c r="HK572" s="15">
        <f>SUMIFS(POs[saldo],POs[cve_prod],DIM_BILL[[#This Row],[CODIGO]],POs[status],$GY572,POs[Semana],WEEKNUM(HK$1))</f>
        <v>0</v>
      </c>
      <c r="HL572" s="15">
        <f>SUMIFS(POs[saldo],POs[cve_prod],DIM_BILL[[#This Row],[CODIGO]],POs[status],$GY572,POs[Semana],WEEKNUM(HL$1))</f>
        <v>0</v>
      </c>
      <c r="HM572" s="15">
        <f>SUMIFS(POs[saldo],POs[cve_prod],DIM_BILL[[#This Row],[CODIGO]],POs[status],$GY572,POs[Semana],WEEKNUM(HM$1))</f>
        <v>0</v>
      </c>
      <c r="HN572" s="15">
        <f>SUMIFS(POs[saldo],POs[cve_prod],DIM_BILL[[#This Row],[CODIGO]],POs[status],$GY572,POs[Semana],WEEKNUM(HN$1))</f>
        <v>0</v>
      </c>
      <c r="HO572" s="15">
        <f>SUMIFS(POs[saldo],POs[cve_prod],DIM_BILL[[#This Row],[CODIGO]],POs[status],$GY572,POs[Semana],WEEKNUM(HO$1))</f>
        <v>0</v>
      </c>
      <c r="HP572" s="15">
        <f>SUMIFS(POs[saldo],POs[cve_prod],DIM_BILL[[#This Row],[CODIGO]],POs[status],$GY572,POs[Semana],WEEKNUM(HP$1))</f>
        <v>0</v>
      </c>
      <c r="HQ572" s="15">
        <f>SUMIFS(POs[saldo],POs[cve_prod],DIM_BILL[[#This Row],[CODIGO]],POs[status],$GY572,POs[Semana],WEEKNUM(HQ$1))</f>
        <v>0</v>
      </c>
      <c r="HR572" s="15">
        <f>SUMIFS(POs[saldo],POs[cve_prod],DIM_BILL[[#This Row],[CODIGO]],POs[status],$GY572,POs[Semana],WEEKNUM(HR$1))</f>
        <v>0</v>
      </c>
      <c r="HS572" s="15">
        <f>SUMIFS(POs[saldo],POs[cve_prod],DIM_BILL[[#This Row],[CODIGO]],POs[status],$GY572,POs[Semana],WEEKNUM(HS$1))</f>
        <v>0</v>
      </c>
      <c r="HT572" s="15">
        <f>SUMIFS(POs[saldo],POs[cve_prod],DIM_BILL[[#This Row],[CODIGO]],POs[status],$GY572,POs[Semana],WEEKNUM(HT$1))</f>
        <v>0</v>
      </c>
      <c r="HU572" s="22"/>
      <c r="HV572" s="25"/>
      <c r="HW572" t="str">
        <f>DIM_BILL[[#This Row],[Tipo]]</f>
        <v>MATERIAL DE EMPAQUE</v>
      </c>
    </row>
    <row r="573" spans="1:231" x14ac:dyDescent="0.3">
      <c r="A573" s="17" t="s">
        <v>702</v>
      </c>
      <c r="BK573">
        <v>1.02</v>
      </c>
      <c r="GR573" s="17" t="s">
        <v>703</v>
      </c>
      <c r="GS573" s="17">
        <v>3</v>
      </c>
      <c r="GT573" s="17" t="s">
        <v>1821</v>
      </c>
      <c r="GU573" s="17" t="s">
        <v>1800</v>
      </c>
      <c r="GV573" s="17">
        <f>SUMIF(FACT_A1[cve_prod],DIM_BILL[[#This Row],[CODIGO]],FACT_A1[Existencia])</f>
        <v>0</v>
      </c>
      <c r="GW573" s="18">
        <f>SUMIF(FACT_A2[cve_prod],DIM_BILL[[#This Row],[CODIGO]],FACT_A2[Existencia])</f>
        <v>16846</v>
      </c>
      <c r="GX573" s="17"/>
      <c r="GY573" s="16" t="s">
        <v>2221</v>
      </c>
      <c r="GZ573" s="24">
        <f>SUMPRODUCT($B573:$GQ573,INDEX(PLAN_PRODUCCION!$B$4:$GQ$24,COLUMN()-COLUMN($GZ$1)+1,0))</f>
        <v>16320</v>
      </c>
      <c r="HA573" s="24">
        <f>SUMPRODUCT($B573:$GQ573,INDEX(PLAN_PRODUCCION!$B$4:$GQ$24,COLUMN()-COLUMN($GZ$1)+1,0))</f>
        <v>0</v>
      </c>
      <c r="HB573" s="24">
        <f>SUMPRODUCT($B573:$GQ573,INDEX(PLAN_PRODUCCION!$B$4:$GQ$24,COLUMN()-COLUMN($GZ$1)+1,0))</f>
        <v>0</v>
      </c>
      <c r="HC573" s="24">
        <f>SUMPRODUCT($B573:$GQ573,INDEX(PLAN_PRODUCCION!$B$4:$GQ$24,COLUMN()-COLUMN($GZ$1)+1,0))</f>
        <v>0</v>
      </c>
      <c r="HD573" s="24">
        <f>SUMPRODUCT($B573:$GQ573,INDEX(PLAN_PRODUCCION!$B$4:$GQ$24,COLUMN()-COLUMN($GZ$1)+1,0))</f>
        <v>0</v>
      </c>
      <c r="HE573" s="24">
        <f>SUMPRODUCT($B573:$GQ573,INDEX(PLAN_PRODUCCION!$B$4:$GQ$24,COLUMN()-COLUMN($GZ$1)+1,0))</f>
        <v>0</v>
      </c>
      <c r="HF573" s="24">
        <f>SUMPRODUCT($B573:$GQ573,INDEX(PLAN_PRODUCCION!$B$4:$GQ$24,COLUMN()-COLUMN($GZ$1)+1,0))</f>
        <v>0</v>
      </c>
      <c r="HG573" s="24">
        <f>SUMPRODUCT($B573:$GQ573,INDEX(PLAN_PRODUCCION!$B$4:$GQ$24,COLUMN()-COLUMN($GZ$1)+1,0))</f>
        <v>0</v>
      </c>
      <c r="HH573" s="24">
        <f>SUMPRODUCT($B573:$GQ573,INDEX(PLAN_PRODUCCION!$B$4:$GQ$24,COLUMN()-COLUMN($GZ$1)+1,0))</f>
        <v>0</v>
      </c>
      <c r="HI573" s="24">
        <f>SUMPRODUCT($B573:$GQ573,INDEX(PLAN_PRODUCCION!$B$4:$GQ$24,COLUMN()-COLUMN($GZ$1)+1,0))</f>
        <v>0</v>
      </c>
      <c r="HJ573" s="24">
        <f>SUMPRODUCT($B573:$GQ573,INDEX(PLAN_PRODUCCION!$B$4:$GQ$24,COLUMN()-COLUMN($GZ$1)+1,0))</f>
        <v>0</v>
      </c>
      <c r="HK573" s="24">
        <f>SUMPRODUCT($B573:$GQ573,INDEX(PLAN_PRODUCCION!$B$4:$GQ$24,COLUMN()-COLUMN($GZ$1)+1,0))</f>
        <v>0</v>
      </c>
      <c r="HL573" s="24">
        <f>SUMPRODUCT($B573:$GQ573,INDEX(PLAN_PRODUCCION!$B$4:$GQ$24,COLUMN()-COLUMN($GZ$1)+1,0))</f>
        <v>0</v>
      </c>
      <c r="HM573" s="24">
        <f>SUMPRODUCT($B573:$GQ573,INDEX(PLAN_PRODUCCION!$B$4:$GQ$24,COLUMN()-COLUMN($GZ$1)+1,0))</f>
        <v>0</v>
      </c>
      <c r="HN573" s="24">
        <f>SUMPRODUCT($B573:$GQ573,INDEX(PLAN_PRODUCCION!$B$4:$GQ$24,COLUMN()-COLUMN($GZ$1)+1,0))</f>
        <v>0</v>
      </c>
      <c r="HO573" s="24">
        <f>SUMPRODUCT($B573:$GQ573,INDEX(PLAN_PRODUCCION!$B$4:$GQ$24,COLUMN()-COLUMN($GZ$1)+1,0))</f>
        <v>0</v>
      </c>
      <c r="HP573" s="24">
        <f>SUMPRODUCT($B573:$GQ573,INDEX(PLAN_PRODUCCION!$B$4:$GQ$24,COLUMN()-COLUMN($GZ$1)+1,0))</f>
        <v>0</v>
      </c>
      <c r="HQ573" s="24">
        <f>SUMPRODUCT($B573:$GQ573,INDEX(PLAN_PRODUCCION!$B$4:$GQ$24,COLUMN()-COLUMN($GZ$1)+1,0))</f>
        <v>0</v>
      </c>
      <c r="HR573" s="24">
        <f>SUMPRODUCT($B573:$GQ573,INDEX(PLAN_PRODUCCION!$B$4:$GQ$24,COLUMN()-COLUMN($GZ$1)+1,0))</f>
        <v>0</v>
      </c>
      <c r="HS573" s="24">
        <f>SUMPRODUCT($B573:$GQ573,INDEX(PLAN_PRODUCCION!$B$4:$GQ$24,COLUMN()-COLUMN($GZ$1)+1,0))</f>
        <v>0</v>
      </c>
      <c r="HT573" s="24">
        <f>SUMPRODUCT($B573:$GQ573,INDEX(PLAN_PRODUCCION!$B$4:$GQ$24,COLUMN()-COLUMN($GZ$1)+1,0))</f>
        <v>0</v>
      </c>
      <c r="HU573" s="22"/>
      <c r="HV573" s="25"/>
      <c r="HW573" t="str">
        <f>DIM_BILL[[#This Row],[Tipo]]</f>
        <v>MATERIAL DE EMPAQUE</v>
      </c>
    </row>
    <row r="574" spans="1:231" x14ac:dyDescent="0.3">
      <c r="A574" s="18" t="s">
        <v>702</v>
      </c>
      <c r="BK574">
        <v>1.02</v>
      </c>
      <c r="GR574" s="18" t="s">
        <v>703</v>
      </c>
      <c r="GS574" s="18">
        <v>3</v>
      </c>
      <c r="GT574" s="18" t="s">
        <v>1821</v>
      </c>
      <c r="GU574" s="18" t="s">
        <v>1800</v>
      </c>
      <c r="GV574" s="18">
        <f>SUMIF(FACT_A1[cve_prod],DIM_BILL[[#This Row],[CODIGO]],FACT_A1[Existencia])</f>
        <v>0</v>
      </c>
      <c r="GW574" s="18">
        <f>SUMIF(FACT_A2[cve_prod],DIM_BILL[[#This Row],[CODIGO]],FACT_A2[Existencia])</f>
        <v>16846</v>
      </c>
      <c r="GX574" s="18"/>
      <c r="GY574" s="16" t="s">
        <v>2222</v>
      </c>
      <c r="GZ574" s="26">
        <f t="shared" ref="GZ574" si="4161">GV574+GW574+GX574+GZ572-GZ573</f>
        <v>526</v>
      </c>
      <c r="HA574" s="26">
        <f t="shared" ref="HA574" si="4162">GZ574+HA572-HA573</f>
        <v>526</v>
      </c>
      <c r="HB574" s="26">
        <f t="shared" ref="HB574" si="4163">HA574+HB572-HB573</f>
        <v>526</v>
      </c>
      <c r="HC574" s="26">
        <f t="shared" ref="HC574" si="4164">HB574+HC572-HC573</f>
        <v>526</v>
      </c>
      <c r="HD574" s="26">
        <f t="shared" ref="HD574" si="4165">HC574+HD572-HD573</f>
        <v>526</v>
      </c>
      <c r="HE574" s="26">
        <f t="shared" ref="HE574" si="4166">HD574+HE572-HE573</f>
        <v>526</v>
      </c>
      <c r="HF574" s="26">
        <f t="shared" ref="HF574" si="4167">HE574+HF572-HF573</f>
        <v>526</v>
      </c>
      <c r="HG574" s="26">
        <f t="shared" ref="HG574" si="4168">HF574+HG572-HG573</f>
        <v>526</v>
      </c>
      <c r="HH574" s="26">
        <f t="shared" ref="HH574" si="4169">HG574+HH572-HH573</f>
        <v>526</v>
      </c>
      <c r="HI574" s="26">
        <f t="shared" ref="HI574" si="4170">HH574+HI572-HI573</f>
        <v>526</v>
      </c>
      <c r="HJ574" s="26">
        <f t="shared" ref="HJ574" si="4171">HI574+HJ572-HJ573</f>
        <v>526</v>
      </c>
      <c r="HK574" s="26">
        <f t="shared" ref="HK574" si="4172">HJ574+HK572-HK573</f>
        <v>526</v>
      </c>
      <c r="HL574" s="26">
        <f t="shared" ref="HL574" si="4173">HK574+HL572-HL573</f>
        <v>526</v>
      </c>
      <c r="HM574" s="26">
        <f t="shared" ref="HM574" si="4174">HL574+HM572-HM573</f>
        <v>526</v>
      </c>
      <c r="HN574" s="26">
        <f t="shared" ref="HN574" si="4175">HM574+HN572-HN573</f>
        <v>526</v>
      </c>
      <c r="HO574" s="26">
        <f t="shared" ref="HO574" si="4176">HN574+HO572-HO573</f>
        <v>526</v>
      </c>
      <c r="HP574" s="26">
        <f t="shared" ref="HP574" si="4177">HO574+HP572-HP573</f>
        <v>526</v>
      </c>
      <c r="HQ574" s="26">
        <f t="shared" ref="HQ574" si="4178">HP574+HQ572-HQ573</f>
        <v>526</v>
      </c>
      <c r="HR574" s="26">
        <f t="shared" ref="HR574" si="4179">HQ574+HR572-HR573</f>
        <v>526</v>
      </c>
      <c r="HS574" s="26">
        <f t="shared" ref="HS574" si="4180">HR574+HS572-HS573</f>
        <v>526</v>
      </c>
      <c r="HT574" s="26">
        <f t="shared" ref="HT574" si="4181">HS574+HT572-HT573</f>
        <v>526</v>
      </c>
      <c r="HU574" s="22">
        <f t="shared" ref="HU574" si="4182">COUNTIF(GZ574:HT574,"&lt;0")</f>
        <v>0</v>
      </c>
      <c r="HV574" s="25"/>
      <c r="HW574" t="str">
        <f>DIM_BILL[[#This Row],[Tipo]]</f>
        <v>MATERIAL DE EMPAQUE</v>
      </c>
    </row>
    <row r="575" spans="1:231" x14ac:dyDescent="0.3">
      <c r="A575" s="17" t="s">
        <v>1645</v>
      </c>
      <c r="FU575">
        <v>1.02</v>
      </c>
      <c r="GR575" s="17" t="s">
        <v>1646</v>
      </c>
      <c r="GS575" s="17">
        <v>4</v>
      </c>
      <c r="GT575" s="17" t="s">
        <v>1819</v>
      </c>
      <c r="GU575" s="17" t="s">
        <v>1800</v>
      </c>
      <c r="GV575" s="17">
        <f>SUMIF(FACT_A1[cve_prod],DIM_BILL[[#This Row],[CODIGO]],FACT_A1[Existencia])</f>
        <v>0</v>
      </c>
      <c r="GW575" s="18">
        <f>SUMIF(FACT_A2[cve_prod],DIM_BILL[[#This Row],[CODIGO]],FACT_A2[Existencia])</f>
        <v>0</v>
      </c>
      <c r="GX575" s="17"/>
      <c r="GY575" s="16" t="s">
        <v>2220</v>
      </c>
      <c r="GZ575" s="15">
        <f>SUMIFS(POs[saldo],POs[cve_prod],DIM_BILL[[#This Row],[CODIGO]],POs[status],$GY575,POs[f_ent],GZ$1)</f>
        <v>0</v>
      </c>
      <c r="HA575" s="15">
        <f>SUMIFS(POs[saldo],POs[cve_prod],DIM_BILL[[#This Row],[CODIGO]],POs[status],$GY575,POs[f_ent],HA$1)</f>
        <v>2500</v>
      </c>
      <c r="HB575" s="15">
        <f>SUMIFS(POs[saldo],POs[cve_prod],DIM_BILL[[#This Row],[CODIGO]],POs[status],$GY575,POs[f_ent],HB$1)</f>
        <v>0</v>
      </c>
      <c r="HC575" s="15">
        <f>SUMIFS(POs[saldo],POs[cve_prod],DIM_BILL[[#This Row],[CODIGO]],POs[status],$GY575,POs[f_ent],HC$1)</f>
        <v>0</v>
      </c>
      <c r="HD575" s="15">
        <f>SUMIFS(POs[saldo],POs[cve_prod],DIM_BILL[[#This Row],[CODIGO]],POs[status],$GY575,POs[f_ent],HD$1)</f>
        <v>0</v>
      </c>
      <c r="HE575" s="15">
        <f>SUMIFS(POs[saldo],POs[cve_prod],DIM_BILL[[#This Row],[CODIGO]],POs[status],$GY575,POs[f_ent],HE$1)</f>
        <v>0</v>
      </c>
      <c r="HF575" s="15">
        <f>SUMIFS(POs[saldo],POs[cve_prod],DIM_BILL[[#This Row],[CODIGO]],POs[status],$GY575,POs[Semana],WEEKNUM(HF$1))</f>
        <v>0</v>
      </c>
      <c r="HG575" s="15">
        <f>SUMIFS(POs[saldo],POs[cve_prod],DIM_BILL[[#This Row],[CODIGO]],POs[status],$GY575,POs[Semana],WEEKNUM(HG$1))</f>
        <v>0</v>
      </c>
      <c r="HH575" s="15">
        <f>SUMIFS(POs[saldo],POs[cve_prod],DIM_BILL[[#This Row],[CODIGO]],POs[status],$GY575,POs[Semana],WEEKNUM(HH$1))</f>
        <v>0</v>
      </c>
      <c r="HI575" s="15">
        <f>SUMIFS(POs[saldo],POs[cve_prod],DIM_BILL[[#This Row],[CODIGO]],POs[status],$GY575,POs[Semana],WEEKNUM(HI$1))</f>
        <v>0</v>
      </c>
      <c r="HJ575" s="15">
        <f>SUMIFS(POs[saldo],POs[cve_prod],DIM_BILL[[#This Row],[CODIGO]],POs[status],$GY575,POs[Semana],WEEKNUM(HJ$1))</f>
        <v>2500</v>
      </c>
      <c r="HK575" s="15">
        <f>SUMIFS(POs[saldo],POs[cve_prod],DIM_BILL[[#This Row],[CODIGO]],POs[status],$GY575,POs[Semana],WEEKNUM(HK$1))</f>
        <v>0</v>
      </c>
      <c r="HL575" s="15">
        <f>SUMIFS(POs[saldo],POs[cve_prod],DIM_BILL[[#This Row],[CODIGO]],POs[status],$GY575,POs[Semana],WEEKNUM(HL$1))</f>
        <v>0</v>
      </c>
      <c r="HM575" s="15">
        <f>SUMIFS(POs[saldo],POs[cve_prod],DIM_BILL[[#This Row],[CODIGO]],POs[status],$GY575,POs[Semana],WEEKNUM(HM$1))</f>
        <v>0</v>
      </c>
      <c r="HN575" s="15">
        <f>SUMIFS(POs[saldo],POs[cve_prod],DIM_BILL[[#This Row],[CODIGO]],POs[status],$GY575,POs[Semana],WEEKNUM(HN$1))</f>
        <v>0</v>
      </c>
      <c r="HO575" s="15">
        <f>SUMIFS(POs[saldo],POs[cve_prod],DIM_BILL[[#This Row],[CODIGO]],POs[status],$GY575,POs[Semana],WEEKNUM(HO$1))</f>
        <v>0</v>
      </c>
      <c r="HP575" s="15">
        <f>SUMIFS(POs[saldo],POs[cve_prod],DIM_BILL[[#This Row],[CODIGO]],POs[status],$GY575,POs[Semana],WEEKNUM(HP$1))</f>
        <v>0</v>
      </c>
      <c r="HQ575" s="15">
        <f>SUMIFS(POs[saldo],POs[cve_prod],DIM_BILL[[#This Row],[CODIGO]],POs[status],$GY575,POs[Semana],WEEKNUM(HQ$1))</f>
        <v>0</v>
      </c>
      <c r="HR575" s="15">
        <f>SUMIFS(POs[saldo],POs[cve_prod],DIM_BILL[[#This Row],[CODIGO]],POs[status],$GY575,POs[Semana],WEEKNUM(HR$1))</f>
        <v>0</v>
      </c>
      <c r="HS575" s="15">
        <f>SUMIFS(POs[saldo],POs[cve_prod],DIM_BILL[[#This Row],[CODIGO]],POs[status],$GY575,POs[Semana],WEEKNUM(HS$1))</f>
        <v>0</v>
      </c>
      <c r="HT575" s="15">
        <f>SUMIFS(POs[saldo],POs[cve_prod],DIM_BILL[[#This Row],[CODIGO]],POs[status],$GY575,POs[Semana],WEEKNUM(HT$1))</f>
        <v>0</v>
      </c>
      <c r="HU575" s="22"/>
      <c r="HV575" s="25"/>
      <c r="HW575" t="str">
        <f>DIM_BILL[[#This Row],[Tipo]]</f>
        <v>MATERIAL DE EMPAQUE</v>
      </c>
    </row>
    <row r="576" spans="1:231" x14ac:dyDescent="0.3">
      <c r="A576" s="17" t="s">
        <v>1645</v>
      </c>
      <c r="FU576">
        <v>1.02</v>
      </c>
      <c r="GR576" s="17" t="s">
        <v>1646</v>
      </c>
      <c r="GS576" s="17">
        <v>4</v>
      </c>
      <c r="GT576" s="17" t="s">
        <v>1819</v>
      </c>
      <c r="GU576" s="17" t="s">
        <v>1800</v>
      </c>
      <c r="GV576" s="17">
        <f>SUMIF(FACT_A1[cve_prod],DIM_BILL[[#This Row],[CODIGO]],FACT_A1[Existencia])</f>
        <v>0</v>
      </c>
      <c r="GW576" s="18">
        <f>SUMIF(FACT_A2[cve_prod],DIM_BILL[[#This Row],[CODIGO]],FACT_A2[Existencia])</f>
        <v>0</v>
      </c>
      <c r="GX576" s="17"/>
      <c r="GY576" s="16" t="s">
        <v>2221</v>
      </c>
      <c r="GZ576" s="24">
        <f>SUMPRODUCT($B576:$GQ576,INDEX(PLAN_PRODUCCION!$B$4:$GQ$24,COLUMN()-COLUMN($GZ$1)+1,0))</f>
        <v>1285.2</v>
      </c>
      <c r="HA576" s="24">
        <f>SUMPRODUCT($B576:$GQ576,INDEX(PLAN_PRODUCCION!$B$4:$GQ$24,COLUMN()-COLUMN($GZ$1)+1,0))</f>
        <v>0</v>
      </c>
      <c r="HB576" s="24">
        <f>SUMPRODUCT($B576:$GQ576,INDEX(PLAN_PRODUCCION!$B$4:$GQ$24,COLUMN()-COLUMN($GZ$1)+1,0))</f>
        <v>0</v>
      </c>
      <c r="HC576" s="24">
        <f>SUMPRODUCT($B576:$GQ576,INDEX(PLAN_PRODUCCION!$B$4:$GQ$24,COLUMN()-COLUMN($GZ$1)+1,0))</f>
        <v>0</v>
      </c>
      <c r="HD576" s="24">
        <f>SUMPRODUCT($B576:$GQ576,INDEX(PLAN_PRODUCCION!$B$4:$GQ$24,COLUMN()-COLUMN($GZ$1)+1,0))</f>
        <v>0</v>
      </c>
      <c r="HE576" s="24">
        <f>SUMPRODUCT($B576:$GQ576,INDEX(PLAN_PRODUCCION!$B$4:$GQ$24,COLUMN()-COLUMN($GZ$1)+1,0))</f>
        <v>0</v>
      </c>
      <c r="HF576" s="24">
        <f>SUMPRODUCT($B576:$GQ576,INDEX(PLAN_PRODUCCION!$B$4:$GQ$24,COLUMN()-COLUMN($GZ$1)+1,0))</f>
        <v>0</v>
      </c>
      <c r="HG576" s="24">
        <f>SUMPRODUCT($B576:$GQ576,INDEX(PLAN_PRODUCCION!$B$4:$GQ$24,COLUMN()-COLUMN($GZ$1)+1,0))</f>
        <v>0</v>
      </c>
      <c r="HH576" s="24">
        <f>SUMPRODUCT($B576:$GQ576,INDEX(PLAN_PRODUCCION!$B$4:$GQ$24,COLUMN()-COLUMN($GZ$1)+1,0))</f>
        <v>0</v>
      </c>
      <c r="HI576" s="24">
        <f>SUMPRODUCT($B576:$GQ576,INDEX(PLAN_PRODUCCION!$B$4:$GQ$24,COLUMN()-COLUMN($GZ$1)+1,0))</f>
        <v>0</v>
      </c>
      <c r="HJ576" s="24">
        <f>SUMPRODUCT($B576:$GQ576,INDEX(PLAN_PRODUCCION!$B$4:$GQ$24,COLUMN()-COLUMN($GZ$1)+1,0))</f>
        <v>0</v>
      </c>
      <c r="HK576" s="24">
        <f>SUMPRODUCT($B576:$GQ576,INDEX(PLAN_PRODUCCION!$B$4:$GQ$24,COLUMN()-COLUMN($GZ$1)+1,0))</f>
        <v>0</v>
      </c>
      <c r="HL576" s="24">
        <f>SUMPRODUCT($B576:$GQ576,INDEX(PLAN_PRODUCCION!$B$4:$GQ$24,COLUMN()-COLUMN($GZ$1)+1,0))</f>
        <v>0</v>
      </c>
      <c r="HM576" s="24">
        <f>SUMPRODUCT($B576:$GQ576,INDEX(PLAN_PRODUCCION!$B$4:$GQ$24,COLUMN()-COLUMN($GZ$1)+1,0))</f>
        <v>0</v>
      </c>
      <c r="HN576" s="24">
        <f>SUMPRODUCT($B576:$GQ576,INDEX(PLAN_PRODUCCION!$B$4:$GQ$24,COLUMN()-COLUMN($GZ$1)+1,0))</f>
        <v>0</v>
      </c>
      <c r="HO576" s="24">
        <f>SUMPRODUCT($B576:$GQ576,INDEX(PLAN_PRODUCCION!$B$4:$GQ$24,COLUMN()-COLUMN($GZ$1)+1,0))</f>
        <v>0</v>
      </c>
      <c r="HP576" s="24">
        <f>SUMPRODUCT($B576:$GQ576,INDEX(PLAN_PRODUCCION!$B$4:$GQ$24,COLUMN()-COLUMN($GZ$1)+1,0))</f>
        <v>0</v>
      </c>
      <c r="HQ576" s="24">
        <f>SUMPRODUCT($B576:$GQ576,INDEX(PLAN_PRODUCCION!$B$4:$GQ$24,COLUMN()-COLUMN($GZ$1)+1,0))</f>
        <v>0</v>
      </c>
      <c r="HR576" s="24">
        <f>SUMPRODUCT($B576:$GQ576,INDEX(PLAN_PRODUCCION!$B$4:$GQ$24,COLUMN()-COLUMN($GZ$1)+1,0))</f>
        <v>0</v>
      </c>
      <c r="HS576" s="24">
        <f>SUMPRODUCT($B576:$GQ576,INDEX(PLAN_PRODUCCION!$B$4:$GQ$24,COLUMN()-COLUMN($GZ$1)+1,0))</f>
        <v>0</v>
      </c>
      <c r="HT576" s="24">
        <f>SUMPRODUCT($B576:$GQ576,INDEX(PLAN_PRODUCCION!$B$4:$GQ$24,COLUMN()-COLUMN($GZ$1)+1,0))</f>
        <v>0</v>
      </c>
      <c r="HU576" s="22"/>
      <c r="HV576" s="25"/>
      <c r="HW576" t="str">
        <f>DIM_BILL[[#This Row],[Tipo]]</f>
        <v>MATERIAL DE EMPAQUE</v>
      </c>
    </row>
    <row r="577" spans="1:231" x14ac:dyDescent="0.3">
      <c r="A577" s="18" t="s">
        <v>1645</v>
      </c>
      <c r="FU577">
        <v>1.02</v>
      </c>
      <c r="GR577" s="18" t="s">
        <v>1646</v>
      </c>
      <c r="GS577" s="18">
        <v>4</v>
      </c>
      <c r="GT577" s="18" t="s">
        <v>1819</v>
      </c>
      <c r="GU577" s="18" t="s">
        <v>1800</v>
      </c>
      <c r="GV577" s="18">
        <f>SUMIF(FACT_A1[cve_prod],DIM_BILL[[#This Row],[CODIGO]],FACT_A1[Existencia])</f>
        <v>0</v>
      </c>
      <c r="GW577" s="18">
        <f>SUMIF(FACT_A2[cve_prod],DIM_BILL[[#This Row],[CODIGO]],FACT_A2[Existencia])</f>
        <v>0</v>
      </c>
      <c r="GX577" s="18"/>
      <c r="GY577" s="16" t="s">
        <v>2222</v>
      </c>
      <c r="GZ577" s="26">
        <f t="shared" ref="GZ577" si="4183">GV577+GW577+GX577+GZ575-GZ576</f>
        <v>-1285.2</v>
      </c>
      <c r="HA577" s="26">
        <f t="shared" ref="HA577" si="4184">GZ577+HA575-HA576</f>
        <v>1214.8</v>
      </c>
      <c r="HB577" s="26">
        <f t="shared" ref="HB577" si="4185">HA577+HB575-HB576</f>
        <v>1214.8</v>
      </c>
      <c r="HC577" s="26">
        <f t="shared" ref="HC577" si="4186">HB577+HC575-HC576</f>
        <v>1214.8</v>
      </c>
      <c r="HD577" s="26">
        <f t="shared" ref="HD577" si="4187">HC577+HD575-HD576</f>
        <v>1214.8</v>
      </c>
      <c r="HE577" s="26">
        <f t="shared" ref="HE577" si="4188">HD577+HE575-HE576</f>
        <v>1214.8</v>
      </c>
      <c r="HF577" s="26">
        <f t="shared" ref="HF577" si="4189">HE577+HF575-HF576</f>
        <v>1214.8</v>
      </c>
      <c r="HG577" s="26">
        <f t="shared" ref="HG577" si="4190">HF577+HG575-HG576</f>
        <v>1214.8</v>
      </c>
      <c r="HH577" s="26">
        <f t="shared" ref="HH577" si="4191">HG577+HH575-HH576</f>
        <v>1214.8</v>
      </c>
      <c r="HI577" s="26">
        <f t="shared" ref="HI577" si="4192">HH577+HI575-HI576</f>
        <v>1214.8</v>
      </c>
      <c r="HJ577" s="26">
        <f t="shared" ref="HJ577" si="4193">HI577+HJ575-HJ576</f>
        <v>3714.8</v>
      </c>
      <c r="HK577" s="26">
        <f t="shared" ref="HK577" si="4194">HJ577+HK575-HK576</f>
        <v>3714.8</v>
      </c>
      <c r="HL577" s="26">
        <f t="shared" ref="HL577" si="4195">HK577+HL575-HL576</f>
        <v>3714.8</v>
      </c>
      <c r="HM577" s="26">
        <f t="shared" ref="HM577" si="4196">HL577+HM575-HM576</f>
        <v>3714.8</v>
      </c>
      <c r="HN577" s="26">
        <f t="shared" ref="HN577" si="4197">HM577+HN575-HN576</f>
        <v>3714.8</v>
      </c>
      <c r="HO577" s="26">
        <f t="shared" ref="HO577" si="4198">HN577+HO575-HO576</f>
        <v>3714.8</v>
      </c>
      <c r="HP577" s="26">
        <f t="shared" ref="HP577" si="4199">HO577+HP575-HP576</f>
        <v>3714.8</v>
      </c>
      <c r="HQ577" s="26">
        <f t="shared" ref="HQ577" si="4200">HP577+HQ575-HQ576</f>
        <v>3714.8</v>
      </c>
      <c r="HR577" s="26">
        <f t="shared" ref="HR577" si="4201">HQ577+HR575-HR576</f>
        <v>3714.8</v>
      </c>
      <c r="HS577" s="26">
        <f t="shared" ref="HS577" si="4202">HR577+HS575-HS576</f>
        <v>3714.8</v>
      </c>
      <c r="HT577" s="26">
        <f t="shared" ref="HT577" si="4203">HS577+HT575-HT576</f>
        <v>3714.8</v>
      </c>
      <c r="HU577" s="22">
        <f t="shared" ref="HU577" si="4204">COUNTIF(GZ577:HT577,"&lt;0")</f>
        <v>1</v>
      </c>
      <c r="HV577" s="25"/>
      <c r="HW577" t="str">
        <f>DIM_BILL[[#This Row],[Tipo]]</f>
        <v>MATERIAL DE EMPAQUE</v>
      </c>
    </row>
    <row r="578" spans="1:231" x14ac:dyDescent="0.3">
      <c r="A578" s="17" t="s">
        <v>723</v>
      </c>
      <c r="BL578">
        <v>1.02</v>
      </c>
      <c r="BR578">
        <v>0.71399999999999997</v>
      </c>
      <c r="BT578">
        <v>1.0288636363636363</v>
      </c>
      <c r="BX578">
        <v>1.0288636363636363</v>
      </c>
      <c r="CA578">
        <v>1.0288636363636363</v>
      </c>
      <c r="CC578">
        <v>1.054</v>
      </c>
      <c r="CG578">
        <v>1.05</v>
      </c>
      <c r="CQ578">
        <v>1.02</v>
      </c>
      <c r="CR578">
        <v>1.03</v>
      </c>
      <c r="CT578">
        <v>1.03</v>
      </c>
      <c r="CU578">
        <v>1.02</v>
      </c>
      <c r="CV578">
        <v>1</v>
      </c>
      <c r="CW578">
        <v>1</v>
      </c>
      <c r="CX578">
        <v>1</v>
      </c>
      <c r="CY578">
        <v>1</v>
      </c>
      <c r="CZ578">
        <v>1.02</v>
      </c>
      <c r="DA578">
        <v>1.02</v>
      </c>
      <c r="DB578">
        <v>1.02</v>
      </c>
      <c r="DC578">
        <v>1.02</v>
      </c>
      <c r="DD578">
        <v>1.02</v>
      </c>
      <c r="DE578">
        <v>1.02</v>
      </c>
      <c r="DF578">
        <v>1.02</v>
      </c>
      <c r="DJ578">
        <v>1.0300952380952382</v>
      </c>
      <c r="DK578">
        <v>1</v>
      </c>
      <c r="DL578">
        <v>1</v>
      </c>
      <c r="DN578">
        <v>1.0100125625785161</v>
      </c>
      <c r="DP578">
        <v>1.05</v>
      </c>
      <c r="DQ578">
        <v>1.05</v>
      </c>
      <c r="DR578">
        <v>1.05</v>
      </c>
      <c r="DX578">
        <v>1.03</v>
      </c>
      <c r="DY578">
        <v>2.5750000000000002</v>
      </c>
      <c r="EA578">
        <v>1.03</v>
      </c>
      <c r="EI578">
        <v>1.02</v>
      </c>
      <c r="EJ578">
        <v>1.02</v>
      </c>
      <c r="EK578">
        <v>1.02</v>
      </c>
      <c r="EL578">
        <v>1.02</v>
      </c>
      <c r="EM578">
        <v>1.02</v>
      </c>
      <c r="EN578">
        <v>1.02</v>
      </c>
      <c r="EO578">
        <v>1.05</v>
      </c>
      <c r="EP578">
        <v>1.05</v>
      </c>
      <c r="EQ578">
        <v>1.05</v>
      </c>
      <c r="EW578">
        <v>1.02</v>
      </c>
      <c r="EX578">
        <v>1.0100201002010021</v>
      </c>
      <c r="GR578" s="17" t="s">
        <v>724</v>
      </c>
      <c r="GS578" s="17">
        <v>3</v>
      </c>
      <c r="GT578" s="17" t="s">
        <v>1826</v>
      </c>
      <c r="GU578" s="17" t="s">
        <v>1800</v>
      </c>
      <c r="GV578" s="17">
        <f>SUMIF(FACT_A1[cve_prod],DIM_BILL[[#This Row],[CODIGO]],FACT_A1[Existencia])</f>
        <v>0</v>
      </c>
      <c r="GW578" s="18">
        <f>SUMIF(FACT_A2[cve_prod],DIM_BILL[[#This Row],[CODIGO]],FACT_A2[Existencia])</f>
        <v>107335</v>
      </c>
      <c r="GX578" s="17"/>
      <c r="GY578" s="16" t="s">
        <v>2220</v>
      </c>
      <c r="GZ578" s="15">
        <f>SUMIFS(POs[saldo],POs[cve_prod],DIM_BILL[[#This Row],[CODIGO]],POs[status],$GY578,POs[f_ent],GZ$1)</f>
        <v>0</v>
      </c>
      <c r="HA578" s="15">
        <f>SUMIFS(POs[saldo],POs[cve_prod],DIM_BILL[[#This Row],[CODIGO]],POs[status],$GY578,POs[f_ent],HA$1)</f>
        <v>0</v>
      </c>
      <c r="HB578" s="15">
        <f>SUMIFS(POs[saldo],POs[cve_prod],DIM_BILL[[#This Row],[CODIGO]],POs[status],$GY578,POs[f_ent],HB$1)</f>
        <v>0</v>
      </c>
      <c r="HC578" s="15">
        <f>SUMIFS(POs[saldo],POs[cve_prod],DIM_BILL[[#This Row],[CODIGO]],POs[status],$GY578,POs[f_ent],HC$1)</f>
        <v>0</v>
      </c>
      <c r="HD578" s="15">
        <f>SUMIFS(POs[saldo],POs[cve_prod],DIM_BILL[[#This Row],[CODIGO]],POs[status],$GY578,POs[f_ent],HD$1)</f>
        <v>0</v>
      </c>
      <c r="HE578" s="15">
        <f>SUMIFS(POs[saldo],POs[cve_prod],DIM_BILL[[#This Row],[CODIGO]],POs[status],$GY578,POs[f_ent],HE$1)</f>
        <v>0</v>
      </c>
      <c r="HF578" s="15">
        <f>SUMIFS(POs[saldo],POs[cve_prod],DIM_BILL[[#This Row],[CODIGO]],POs[status],$GY578,POs[Semana],WEEKNUM(HF$1))</f>
        <v>0</v>
      </c>
      <c r="HG578" s="15">
        <f>SUMIFS(POs[saldo],POs[cve_prod],DIM_BILL[[#This Row],[CODIGO]],POs[status],$GY578,POs[Semana],WEEKNUM(HG$1))</f>
        <v>0</v>
      </c>
      <c r="HH578" s="15">
        <f>SUMIFS(POs[saldo],POs[cve_prod],DIM_BILL[[#This Row],[CODIGO]],POs[status],$GY578,POs[Semana],WEEKNUM(HH$1))</f>
        <v>0</v>
      </c>
      <c r="HI578" s="15">
        <f>SUMIFS(POs[saldo],POs[cve_prod],DIM_BILL[[#This Row],[CODIGO]],POs[status],$GY578,POs[Semana],WEEKNUM(HI$1))</f>
        <v>0</v>
      </c>
      <c r="HJ578" s="15">
        <f>SUMIFS(POs[saldo],POs[cve_prod],DIM_BILL[[#This Row],[CODIGO]],POs[status],$GY578,POs[Semana],WEEKNUM(HJ$1))</f>
        <v>0</v>
      </c>
      <c r="HK578" s="15">
        <f>SUMIFS(POs[saldo],POs[cve_prod],DIM_BILL[[#This Row],[CODIGO]],POs[status],$GY578,POs[Semana],WEEKNUM(HK$1))</f>
        <v>0</v>
      </c>
      <c r="HL578" s="15">
        <f>SUMIFS(POs[saldo],POs[cve_prod],DIM_BILL[[#This Row],[CODIGO]],POs[status],$GY578,POs[Semana],WEEKNUM(HL$1))</f>
        <v>0</v>
      </c>
      <c r="HM578" s="15">
        <f>SUMIFS(POs[saldo],POs[cve_prod],DIM_BILL[[#This Row],[CODIGO]],POs[status],$GY578,POs[Semana],WEEKNUM(HM$1))</f>
        <v>0</v>
      </c>
      <c r="HN578" s="15">
        <f>SUMIFS(POs[saldo],POs[cve_prod],DIM_BILL[[#This Row],[CODIGO]],POs[status],$GY578,POs[Semana],WEEKNUM(HN$1))</f>
        <v>0</v>
      </c>
      <c r="HO578" s="15">
        <f>SUMIFS(POs[saldo],POs[cve_prod],DIM_BILL[[#This Row],[CODIGO]],POs[status],$GY578,POs[Semana],WEEKNUM(HO$1))</f>
        <v>0</v>
      </c>
      <c r="HP578" s="15">
        <f>SUMIFS(POs[saldo],POs[cve_prod],DIM_BILL[[#This Row],[CODIGO]],POs[status],$GY578,POs[Semana],WEEKNUM(HP$1))</f>
        <v>0</v>
      </c>
      <c r="HQ578" s="15">
        <f>SUMIFS(POs[saldo],POs[cve_prod],DIM_BILL[[#This Row],[CODIGO]],POs[status],$GY578,POs[Semana],WEEKNUM(HQ$1))</f>
        <v>0</v>
      </c>
      <c r="HR578" s="15">
        <f>SUMIFS(POs[saldo],POs[cve_prod],DIM_BILL[[#This Row],[CODIGO]],POs[status],$GY578,POs[Semana],WEEKNUM(HR$1))</f>
        <v>0</v>
      </c>
      <c r="HS578" s="15">
        <f>SUMIFS(POs[saldo],POs[cve_prod],DIM_BILL[[#This Row],[CODIGO]],POs[status],$GY578,POs[Semana],WEEKNUM(HS$1))</f>
        <v>0</v>
      </c>
      <c r="HT578" s="15">
        <f>SUMIFS(POs[saldo],POs[cve_prod],DIM_BILL[[#This Row],[CODIGO]],POs[status],$GY578,POs[Semana],WEEKNUM(HT$1))</f>
        <v>0</v>
      </c>
      <c r="HU578" s="22"/>
      <c r="HV578" s="25"/>
      <c r="HW578" t="str">
        <f>DIM_BILL[[#This Row],[Tipo]]</f>
        <v>MATERIAL DE EMPAQUE</v>
      </c>
    </row>
    <row r="579" spans="1:231" x14ac:dyDescent="0.3">
      <c r="A579" s="17" t="s">
        <v>723</v>
      </c>
      <c r="BL579">
        <v>1.02</v>
      </c>
      <c r="BR579">
        <v>0.71399999999999997</v>
      </c>
      <c r="BT579">
        <v>1.0288636363636363</v>
      </c>
      <c r="BX579">
        <v>1.0288636363636363</v>
      </c>
      <c r="CA579">
        <v>1.0288636363636363</v>
      </c>
      <c r="CC579">
        <v>1.054</v>
      </c>
      <c r="CG579">
        <v>1.05</v>
      </c>
      <c r="CQ579">
        <v>1.02</v>
      </c>
      <c r="CR579">
        <v>1.03</v>
      </c>
      <c r="CT579">
        <v>1.03</v>
      </c>
      <c r="CU579">
        <v>1.02</v>
      </c>
      <c r="CV579">
        <v>1</v>
      </c>
      <c r="CW579">
        <v>1</v>
      </c>
      <c r="CX579">
        <v>1</v>
      </c>
      <c r="CY579">
        <v>1</v>
      </c>
      <c r="CZ579">
        <v>1.02</v>
      </c>
      <c r="DA579">
        <v>1.02</v>
      </c>
      <c r="DB579">
        <v>1.02</v>
      </c>
      <c r="DC579">
        <v>1.02</v>
      </c>
      <c r="DD579">
        <v>1.02</v>
      </c>
      <c r="DE579">
        <v>1.02</v>
      </c>
      <c r="DF579">
        <v>1.02</v>
      </c>
      <c r="DJ579">
        <v>1.0300952380952382</v>
      </c>
      <c r="DK579">
        <v>1</v>
      </c>
      <c r="DL579">
        <v>1</v>
      </c>
      <c r="DN579">
        <v>1.0100125625785161</v>
      </c>
      <c r="DP579">
        <v>1.05</v>
      </c>
      <c r="DQ579">
        <v>1.05</v>
      </c>
      <c r="DR579">
        <v>1.05</v>
      </c>
      <c r="DX579">
        <v>1.03</v>
      </c>
      <c r="DY579">
        <v>2.5750000000000002</v>
      </c>
      <c r="EA579">
        <v>1.03</v>
      </c>
      <c r="EI579">
        <v>1.02</v>
      </c>
      <c r="EJ579">
        <v>1.02</v>
      </c>
      <c r="EK579">
        <v>1.02</v>
      </c>
      <c r="EL579">
        <v>1.02</v>
      </c>
      <c r="EM579">
        <v>1.02</v>
      </c>
      <c r="EN579">
        <v>1.02</v>
      </c>
      <c r="EO579">
        <v>1.05</v>
      </c>
      <c r="EP579">
        <v>1.05</v>
      </c>
      <c r="EQ579">
        <v>1.05</v>
      </c>
      <c r="EW579">
        <v>1.02</v>
      </c>
      <c r="EX579">
        <v>1.0100201002010021</v>
      </c>
      <c r="GR579" s="17" t="s">
        <v>724</v>
      </c>
      <c r="GS579" s="17">
        <v>3</v>
      </c>
      <c r="GT579" s="17" t="s">
        <v>1826</v>
      </c>
      <c r="GU579" s="17" t="s">
        <v>1800</v>
      </c>
      <c r="GV579" s="17">
        <f>SUMIF(FACT_A1[cve_prod],DIM_BILL[[#This Row],[CODIGO]],FACT_A1[Existencia])</f>
        <v>0</v>
      </c>
      <c r="GW579" s="18">
        <f>SUMIF(FACT_A2[cve_prod],DIM_BILL[[#This Row],[CODIGO]],FACT_A2[Existencia])</f>
        <v>107335</v>
      </c>
      <c r="GX579" s="17"/>
      <c r="GY579" s="16" t="s">
        <v>2221</v>
      </c>
      <c r="GZ579" s="24">
        <f>SUMPRODUCT($B579:$GQ579,INDEX(PLAN_PRODUCCION!$B$4:$GQ$24,COLUMN()-COLUMN($GZ$1)+1,0))</f>
        <v>147107.97495238096</v>
      </c>
      <c r="HA579" s="24">
        <f>SUMPRODUCT($B579:$GQ579,INDEX(PLAN_PRODUCCION!$B$4:$GQ$24,COLUMN()-COLUMN($GZ$1)+1,0))</f>
        <v>0</v>
      </c>
      <c r="HB579" s="24">
        <f>SUMPRODUCT($B579:$GQ579,INDEX(PLAN_PRODUCCION!$B$4:$GQ$24,COLUMN()-COLUMN($GZ$1)+1,0))</f>
        <v>0</v>
      </c>
      <c r="HC579" s="24">
        <f>SUMPRODUCT($B579:$GQ579,INDEX(PLAN_PRODUCCION!$B$4:$GQ$24,COLUMN()-COLUMN($GZ$1)+1,0))</f>
        <v>0</v>
      </c>
      <c r="HD579" s="24">
        <f>SUMPRODUCT($B579:$GQ579,INDEX(PLAN_PRODUCCION!$B$4:$GQ$24,COLUMN()-COLUMN($GZ$1)+1,0))</f>
        <v>0</v>
      </c>
      <c r="HE579" s="24">
        <f>SUMPRODUCT($B579:$GQ579,INDEX(PLAN_PRODUCCION!$B$4:$GQ$24,COLUMN()-COLUMN($GZ$1)+1,0))</f>
        <v>0</v>
      </c>
      <c r="HF579" s="24">
        <f>SUMPRODUCT($B579:$GQ579,INDEX(PLAN_PRODUCCION!$B$4:$GQ$24,COLUMN()-COLUMN($GZ$1)+1,0))</f>
        <v>6936</v>
      </c>
      <c r="HG579" s="24">
        <f>SUMPRODUCT($B579:$GQ579,INDEX(PLAN_PRODUCCION!$B$4:$GQ$24,COLUMN()-COLUMN($GZ$1)+1,0))</f>
        <v>92630</v>
      </c>
      <c r="HH579" s="24">
        <f>SUMPRODUCT($B579:$GQ579,INDEX(PLAN_PRODUCCION!$B$4:$GQ$24,COLUMN()-COLUMN($GZ$1)+1,0))</f>
        <v>33667</v>
      </c>
      <c r="HI579" s="24">
        <f>SUMPRODUCT($B579:$GQ579,INDEX(PLAN_PRODUCCION!$B$4:$GQ$24,COLUMN()-COLUMN($GZ$1)+1,0))</f>
        <v>33667</v>
      </c>
      <c r="HJ579" s="24">
        <f>SUMPRODUCT($B579:$GQ579,INDEX(PLAN_PRODUCCION!$B$4:$GQ$24,COLUMN()-COLUMN($GZ$1)+1,0))</f>
        <v>0</v>
      </c>
      <c r="HK579" s="24">
        <f>SUMPRODUCT($B579:$GQ579,INDEX(PLAN_PRODUCCION!$B$4:$GQ$24,COLUMN()-COLUMN($GZ$1)+1,0))</f>
        <v>2000</v>
      </c>
      <c r="HL579" s="24">
        <f>SUMPRODUCT($B579:$GQ579,INDEX(PLAN_PRODUCCION!$B$4:$GQ$24,COLUMN()-COLUMN($GZ$1)+1,0))</f>
        <v>0</v>
      </c>
      <c r="HM579" s="24">
        <f>SUMPRODUCT($B579:$GQ579,INDEX(PLAN_PRODUCCION!$B$4:$GQ$24,COLUMN()-COLUMN($GZ$1)+1,0))</f>
        <v>0</v>
      </c>
      <c r="HN579" s="24">
        <f>SUMPRODUCT($B579:$GQ579,INDEX(PLAN_PRODUCCION!$B$4:$GQ$24,COLUMN()-COLUMN($GZ$1)+1,0))</f>
        <v>0</v>
      </c>
      <c r="HO579" s="24">
        <f>SUMPRODUCT($B579:$GQ579,INDEX(PLAN_PRODUCCION!$B$4:$GQ$24,COLUMN()-COLUMN($GZ$1)+1,0))</f>
        <v>0</v>
      </c>
      <c r="HP579" s="24">
        <f>SUMPRODUCT($B579:$GQ579,INDEX(PLAN_PRODUCCION!$B$4:$GQ$24,COLUMN()-COLUMN($GZ$1)+1,0))</f>
        <v>0</v>
      </c>
      <c r="HQ579" s="24">
        <f>SUMPRODUCT($B579:$GQ579,INDEX(PLAN_PRODUCCION!$B$4:$GQ$24,COLUMN()-COLUMN($GZ$1)+1,0))</f>
        <v>4000</v>
      </c>
      <c r="HR579" s="24">
        <f>SUMPRODUCT($B579:$GQ579,INDEX(PLAN_PRODUCCION!$B$4:$GQ$24,COLUMN()-COLUMN($GZ$1)+1,0))</f>
        <v>0</v>
      </c>
      <c r="HS579" s="24">
        <f>SUMPRODUCT($B579:$GQ579,INDEX(PLAN_PRODUCCION!$B$4:$GQ$24,COLUMN()-COLUMN($GZ$1)+1,0))</f>
        <v>0</v>
      </c>
      <c r="HT579" s="24">
        <f>SUMPRODUCT($B579:$GQ579,INDEX(PLAN_PRODUCCION!$B$4:$GQ$24,COLUMN()-COLUMN($GZ$1)+1,0))</f>
        <v>0</v>
      </c>
      <c r="HU579" s="22"/>
      <c r="HV579" s="25"/>
      <c r="HW579" t="str">
        <f>DIM_BILL[[#This Row],[Tipo]]</f>
        <v>MATERIAL DE EMPAQUE</v>
      </c>
    </row>
    <row r="580" spans="1:231" x14ac:dyDescent="0.3">
      <c r="A580" s="18" t="s">
        <v>723</v>
      </c>
      <c r="BL580">
        <v>1.02</v>
      </c>
      <c r="BR580">
        <v>0.71399999999999997</v>
      </c>
      <c r="BT580">
        <v>1.0288636363636363</v>
      </c>
      <c r="BX580">
        <v>1.0288636363636363</v>
      </c>
      <c r="CA580">
        <v>1.0288636363636363</v>
      </c>
      <c r="CC580">
        <v>1.054</v>
      </c>
      <c r="CG580">
        <v>1.05</v>
      </c>
      <c r="CQ580">
        <v>1.02</v>
      </c>
      <c r="CR580">
        <v>1.03</v>
      </c>
      <c r="CT580">
        <v>1.03</v>
      </c>
      <c r="CU580">
        <v>1.02</v>
      </c>
      <c r="CV580">
        <v>1</v>
      </c>
      <c r="CW580">
        <v>1</v>
      </c>
      <c r="CX580">
        <v>1</v>
      </c>
      <c r="CY580">
        <v>1</v>
      </c>
      <c r="CZ580">
        <v>1.02</v>
      </c>
      <c r="DA580">
        <v>1.02</v>
      </c>
      <c r="DB580">
        <v>1.02</v>
      </c>
      <c r="DC580">
        <v>1.02</v>
      </c>
      <c r="DD580">
        <v>1.02</v>
      </c>
      <c r="DE580">
        <v>1.02</v>
      </c>
      <c r="DF580">
        <v>1.02</v>
      </c>
      <c r="DJ580">
        <v>1.0300952380952382</v>
      </c>
      <c r="DK580">
        <v>1</v>
      </c>
      <c r="DL580">
        <v>1</v>
      </c>
      <c r="DN580">
        <v>1.0100125625785161</v>
      </c>
      <c r="DP580">
        <v>1.05</v>
      </c>
      <c r="DQ580">
        <v>1.05</v>
      </c>
      <c r="DR580">
        <v>1.05</v>
      </c>
      <c r="DX580">
        <v>1.03</v>
      </c>
      <c r="DY580">
        <v>2.5750000000000002</v>
      </c>
      <c r="EA580">
        <v>1.03</v>
      </c>
      <c r="EI580">
        <v>1.02</v>
      </c>
      <c r="EJ580">
        <v>1.02</v>
      </c>
      <c r="EK580">
        <v>1.02</v>
      </c>
      <c r="EL580">
        <v>1.02</v>
      </c>
      <c r="EM580">
        <v>1.02</v>
      </c>
      <c r="EN580">
        <v>1.02</v>
      </c>
      <c r="EO580">
        <v>1.05</v>
      </c>
      <c r="EP580">
        <v>1.05</v>
      </c>
      <c r="EQ580">
        <v>1.05</v>
      </c>
      <c r="EW580">
        <v>1.02</v>
      </c>
      <c r="EX580">
        <v>1.0100201002010021</v>
      </c>
      <c r="GR580" s="18" t="s">
        <v>724</v>
      </c>
      <c r="GS580" s="18">
        <v>3</v>
      </c>
      <c r="GT580" s="18" t="s">
        <v>1826</v>
      </c>
      <c r="GU580" s="18" t="s">
        <v>1800</v>
      </c>
      <c r="GV580" s="18">
        <f>SUMIF(FACT_A1[cve_prod],DIM_BILL[[#This Row],[CODIGO]],FACT_A1[Existencia])</f>
        <v>0</v>
      </c>
      <c r="GW580" s="18">
        <f>SUMIF(FACT_A2[cve_prod],DIM_BILL[[#This Row],[CODIGO]],FACT_A2[Existencia])</f>
        <v>107335</v>
      </c>
      <c r="GX580" s="18"/>
      <c r="GY580" s="16" t="s">
        <v>2222</v>
      </c>
      <c r="GZ580" s="26">
        <f t="shared" ref="GZ580" si="4205">GV580+GW580+GX580+GZ578-GZ579</f>
        <v>-39772.974952380959</v>
      </c>
      <c r="HA580" s="26">
        <f t="shared" ref="HA580" si="4206">GZ580+HA578-HA579</f>
        <v>-39772.974952380959</v>
      </c>
      <c r="HB580" s="26">
        <f t="shared" ref="HB580" si="4207">HA580+HB578-HB579</f>
        <v>-39772.974952380959</v>
      </c>
      <c r="HC580" s="26">
        <f t="shared" ref="HC580" si="4208">HB580+HC578-HC579</f>
        <v>-39772.974952380959</v>
      </c>
      <c r="HD580" s="26">
        <f t="shared" ref="HD580" si="4209">HC580+HD578-HD579</f>
        <v>-39772.974952380959</v>
      </c>
      <c r="HE580" s="26">
        <f t="shared" ref="HE580" si="4210">HD580+HE578-HE579</f>
        <v>-39772.974952380959</v>
      </c>
      <c r="HF580" s="26">
        <f t="shared" ref="HF580" si="4211">HE580+HF578-HF579</f>
        <v>-46708.974952380959</v>
      </c>
      <c r="HG580" s="26">
        <f t="shared" ref="HG580" si="4212">HF580+HG578-HG579</f>
        <v>-139338.97495238096</v>
      </c>
      <c r="HH580" s="26">
        <f t="shared" ref="HH580" si="4213">HG580+HH578-HH579</f>
        <v>-173005.97495238096</v>
      </c>
      <c r="HI580" s="26">
        <f t="shared" ref="HI580" si="4214">HH580+HI578-HI579</f>
        <v>-206672.97495238096</v>
      </c>
      <c r="HJ580" s="26">
        <f t="shared" ref="HJ580" si="4215">HI580+HJ578-HJ579</f>
        <v>-206672.97495238096</v>
      </c>
      <c r="HK580" s="26">
        <f t="shared" ref="HK580" si="4216">HJ580+HK578-HK579</f>
        <v>-208672.97495238096</v>
      </c>
      <c r="HL580" s="26">
        <f t="shared" ref="HL580" si="4217">HK580+HL578-HL579</f>
        <v>-208672.97495238096</v>
      </c>
      <c r="HM580" s="26">
        <f t="shared" ref="HM580" si="4218">HL580+HM578-HM579</f>
        <v>-208672.97495238096</v>
      </c>
      <c r="HN580" s="26">
        <f t="shared" ref="HN580" si="4219">HM580+HN578-HN579</f>
        <v>-208672.97495238096</v>
      </c>
      <c r="HO580" s="26">
        <f t="shared" ref="HO580" si="4220">HN580+HO578-HO579</f>
        <v>-208672.97495238096</v>
      </c>
      <c r="HP580" s="26">
        <f t="shared" ref="HP580" si="4221">HO580+HP578-HP579</f>
        <v>-208672.97495238096</v>
      </c>
      <c r="HQ580" s="26">
        <f t="shared" ref="HQ580" si="4222">HP580+HQ578-HQ579</f>
        <v>-212672.97495238096</v>
      </c>
      <c r="HR580" s="26">
        <f t="shared" ref="HR580" si="4223">HQ580+HR578-HR579</f>
        <v>-212672.97495238096</v>
      </c>
      <c r="HS580" s="26">
        <f t="shared" ref="HS580" si="4224">HR580+HS578-HS579</f>
        <v>-212672.97495238096</v>
      </c>
      <c r="HT580" s="26">
        <f t="shared" ref="HT580" si="4225">HS580+HT578-HT579</f>
        <v>-212672.97495238096</v>
      </c>
      <c r="HU580" s="22">
        <f t="shared" ref="HU580" si="4226">COUNTIF(GZ580:HT580,"&lt;0")</f>
        <v>21</v>
      </c>
      <c r="HV580" s="25"/>
      <c r="HW580" t="str">
        <f>DIM_BILL[[#This Row],[Tipo]]</f>
        <v>MATERIAL DE EMPAQUE</v>
      </c>
    </row>
    <row r="581" spans="1:231" x14ac:dyDescent="0.3">
      <c r="A581" s="17" t="s">
        <v>1421</v>
      </c>
      <c r="ER581">
        <v>1.02</v>
      </c>
      <c r="GR581" s="17" t="s">
        <v>1422</v>
      </c>
      <c r="GS581" s="17">
        <v>4</v>
      </c>
      <c r="GT581" s="17" t="s">
        <v>1819</v>
      </c>
      <c r="GU581" s="17" t="s">
        <v>1800</v>
      </c>
      <c r="GV581" s="17">
        <f>SUMIF(FACT_A1[cve_prod],DIM_BILL[[#This Row],[CODIGO]],FACT_A1[Existencia])</f>
        <v>0</v>
      </c>
      <c r="GW581" s="18">
        <f>SUMIF(FACT_A2[cve_prod],DIM_BILL[[#This Row],[CODIGO]],FACT_A2[Existencia])</f>
        <v>5135</v>
      </c>
      <c r="GX581" s="17"/>
      <c r="GY581" s="16" t="s">
        <v>2220</v>
      </c>
      <c r="GZ581" s="15">
        <f>SUMIFS(POs[saldo],POs[cve_prod],DIM_BILL[[#This Row],[CODIGO]],POs[status],$GY581,POs[f_ent],GZ$1)</f>
        <v>0</v>
      </c>
      <c r="HA581" s="15">
        <f>SUMIFS(POs[saldo],POs[cve_prod],DIM_BILL[[#This Row],[CODIGO]],POs[status],$GY581,POs[f_ent],HA$1)</f>
        <v>0</v>
      </c>
      <c r="HB581" s="15">
        <f>SUMIFS(POs[saldo],POs[cve_prod],DIM_BILL[[#This Row],[CODIGO]],POs[status],$GY581,POs[f_ent],HB$1)</f>
        <v>0</v>
      </c>
      <c r="HC581" s="15">
        <f>SUMIFS(POs[saldo],POs[cve_prod],DIM_BILL[[#This Row],[CODIGO]],POs[status],$GY581,POs[f_ent],HC$1)</f>
        <v>0</v>
      </c>
      <c r="HD581" s="15">
        <f>SUMIFS(POs[saldo],POs[cve_prod],DIM_BILL[[#This Row],[CODIGO]],POs[status],$GY581,POs[f_ent],HD$1)</f>
        <v>0</v>
      </c>
      <c r="HE581" s="15">
        <f>SUMIFS(POs[saldo],POs[cve_prod],DIM_BILL[[#This Row],[CODIGO]],POs[status],$GY581,POs[f_ent],HE$1)</f>
        <v>0</v>
      </c>
      <c r="HF581" s="15">
        <f>SUMIFS(POs[saldo],POs[cve_prod],DIM_BILL[[#This Row],[CODIGO]],POs[status],$GY581,POs[Semana],WEEKNUM(HF$1))</f>
        <v>0</v>
      </c>
      <c r="HG581" s="15">
        <f>SUMIFS(POs[saldo],POs[cve_prod],DIM_BILL[[#This Row],[CODIGO]],POs[status],$GY581,POs[Semana],WEEKNUM(HG$1))</f>
        <v>0</v>
      </c>
      <c r="HH581" s="15">
        <f>SUMIFS(POs[saldo],POs[cve_prod],DIM_BILL[[#This Row],[CODIGO]],POs[status],$GY581,POs[Semana],WEEKNUM(HH$1))</f>
        <v>0</v>
      </c>
      <c r="HI581" s="15">
        <f>SUMIFS(POs[saldo],POs[cve_prod],DIM_BILL[[#This Row],[CODIGO]],POs[status],$GY581,POs[Semana],WEEKNUM(HI$1))</f>
        <v>0</v>
      </c>
      <c r="HJ581" s="15">
        <f>SUMIFS(POs[saldo],POs[cve_prod],DIM_BILL[[#This Row],[CODIGO]],POs[status],$GY581,POs[Semana],WEEKNUM(HJ$1))</f>
        <v>0</v>
      </c>
      <c r="HK581" s="15">
        <f>SUMIFS(POs[saldo],POs[cve_prod],DIM_BILL[[#This Row],[CODIGO]],POs[status],$GY581,POs[Semana],WEEKNUM(HK$1))</f>
        <v>0</v>
      </c>
      <c r="HL581" s="15">
        <f>SUMIFS(POs[saldo],POs[cve_prod],DIM_BILL[[#This Row],[CODIGO]],POs[status],$GY581,POs[Semana],WEEKNUM(HL$1))</f>
        <v>0</v>
      </c>
      <c r="HM581" s="15">
        <f>SUMIFS(POs[saldo],POs[cve_prod],DIM_BILL[[#This Row],[CODIGO]],POs[status],$GY581,POs[Semana],WEEKNUM(HM$1))</f>
        <v>0</v>
      </c>
      <c r="HN581" s="15">
        <f>SUMIFS(POs[saldo],POs[cve_prod],DIM_BILL[[#This Row],[CODIGO]],POs[status],$GY581,POs[Semana],WEEKNUM(HN$1))</f>
        <v>0</v>
      </c>
      <c r="HO581" s="15">
        <f>SUMIFS(POs[saldo],POs[cve_prod],DIM_BILL[[#This Row],[CODIGO]],POs[status],$GY581,POs[Semana],WEEKNUM(HO$1))</f>
        <v>0</v>
      </c>
      <c r="HP581" s="15">
        <f>SUMIFS(POs[saldo],POs[cve_prod],DIM_BILL[[#This Row],[CODIGO]],POs[status],$GY581,POs[Semana],WEEKNUM(HP$1))</f>
        <v>0</v>
      </c>
      <c r="HQ581" s="15">
        <f>SUMIFS(POs[saldo],POs[cve_prod],DIM_BILL[[#This Row],[CODIGO]],POs[status],$GY581,POs[Semana],WEEKNUM(HQ$1))</f>
        <v>0</v>
      </c>
      <c r="HR581" s="15">
        <f>SUMIFS(POs[saldo],POs[cve_prod],DIM_BILL[[#This Row],[CODIGO]],POs[status],$GY581,POs[Semana],WEEKNUM(HR$1))</f>
        <v>0</v>
      </c>
      <c r="HS581" s="15">
        <f>SUMIFS(POs[saldo],POs[cve_prod],DIM_BILL[[#This Row],[CODIGO]],POs[status],$GY581,POs[Semana],WEEKNUM(HS$1))</f>
        <v>0</v>
      </c>
      <c r="HT581" s="15">
        <f>SUMIFS(POs[saldo],POs[cve_prod],DIM_BILL[[#This Row],[CODIGO]],POs[status],$GY581,POs[Semana],WEEKNUM(HT$1))</f>
        <v>0</v>
      </c>
      <c r="HU581" s="22"/>
      <c r="HV581" s="25"/>
      <c r="HW581" t="str">
        <f>DIM_BILL[[#This Row],[Tipo]]</f>
        <v>MATERIAL DE EMPAQUE</v>
      </c>
    </row>
    <row r="582" spans="1:231" x14ac:dyDescent="0.3">
      <c r="A582" s="17" t="s">
        <v>1421</v>
      </c>
      <c r="ER582">
        <v>1.02</v>
      </c>
      <c r="GR582" s="17" t="s">
        <v>1422</v>
      </c>
      <c r="GS582" s="17">
        <v>4</v>
      </c>
      <c r="GT582" s="17" t="s">
        <v>1819</v>
      </c>
      <c r="GU582" s="17" t="s">
        <v>1800</v>
      </c>
      <c r="GV582" s="17">
        <f>SUMIF(FACT_A1[cve_prod],DIM_BILL[[#This Row],[CODIGO]],FACT_A1[Existencia])</f>
        <v>0</v>
      </c>
      <c r="GW582" s="18">
        <f>SUMIF(FACT_A2[cve_prod],DIM_BILL[[#This Row],[CODIGO]],FACT_A2[Existencia])</f>
        <v>5135</v>
      </c>
      <c r="GX582" s="17"/>
      <c r="GY582" s="16" t="s">
        <v>2221</v>
      </c>
      <c r="GZ582" s="24">
        <f>SUMPRODUCT($B582:$GQ582,INDEX(PLAN_PRODUCCION!$B$4:$GQ$24,COLUMN()-COLUMN($GZ$1)+1,0))</f>
        <v>8242.6200000000008</v>
      </c>
      <c r="HA582" s="24">
        <f>SUMPRODUCT($B582:$GQ582,INDEX(PLAN_PRODUCCION!$B$4:$GQ$24,COLUMN()-COLUMN($GZ$1)+1,0))</f>
        <v>0</v>
      </c>
      <c r="HB582" s="24">
        <f>SUMPRODUCT($B582:$GQ582,INDEX(PLAN_PRODUCCION!$B$4:$GQ$24,COLUMN()-COLUMN($GZ$1)+1,0))</f>
        <v>0</v>
      </c>
      <c r="HC582" s="24">
        <f>SUMPRODUCT($B582:$GQ582,INDEX(PLAN_PRODUCCION!$B$4:$GQ$24,COLUMN()-COLUMN($GZ$1)+1,0))</f>
        <v>0</v>
      </c>
      <c r="HD582" s="24">
        <f>SUMPRODUCT($B582:$GQ582,INDEX(PLAN_PRODUCCION!$B$4:$GQ$24,COLUMN()-COLUMN($GZ$1)+1,0))</f>
        <v>0</v>
      </c>
      <c r="HE582" s="24">
        <f>SUMPRODUCT($B582:$GQ582,INDEX(PLAN_PRODUCCION!$B$4:$GQ$24,COLUMN()-COLUMN($GZ$1)+1,0))</f>
        <v>0</v>
      </c>
      <c r="HF582" s="24">
        <f>SUMPRODUCT($B582:$GQ582,INDEX(PLAN_PRODUCCION!$B$4:$GQ$24,COLUMN()-COLUMN($GZ$1)+1,0))</f>
        <v>0</v>
      </c>
      <c r="HG582" s="24">
        <f>SUMPRODUCT($B582:$GQ582,INDEX(PLAN_PRODUCCION!$B$4:$GQ$24,COLUMN()-COLUMN($GZ$1)+1,0))</f>
        <v>0</v>
      </c>
      <c r="HH582" s="24">
        <f>SUMPRODUCT($B582:$GQ582,INDEX(PLAN_PRODUCCION!$B$4:$GQ$24,COLUMN()-COLUMN($GZ$1)+1,0))</f>
        <v>0</v>
      </c>
      <c r="HI582" s="24">
        <f>SUMPRODUCT($B582:$GQ582,INDEX(PLAN_PRODUCCION!$B$4:$GQ$24,COLUMN()-COLUMN($GZ$1)+1,0))</f>
        <v>0</v>
      </c>
      <c r="HJ582" s="24">
        <f>SUMPRODUCT($B582:$GQ582,INDEX(PLAN_PRODUCCION!$B$4:$GQ$24,COLUMN()-COLUMN($GZ$1)+1,0))</f>
        <v>0</v>
      </c>
      <c r="HK582" s="24">
        <f>SUMPRODUCT($B582:$GQ582,INDEX(PLAN_PRODUCCION!$B$4:$GQ$24,COLUMN()-COLUMN($GZ$1)+1,0))</f>
        <v>0</v>
      </c>
      <c r="HL582" s="24">
        <f>SUMPRODUCT($B582:$GQ582,INDEX(PLAN_PRODUCCION!$B$4:$GQ$24,COLUMN()-COLUMN($GZ$1)+1,0))</f>
        <v>0</v>
      </c>
      <c r="HM582" s="24">
        <f>SUMPRODUCT($B582:$GQ582,INDEX(PLAN_PRODUCCION!$B$4:$GQ$24,COLUMN()-COLUMN($GZ$1)+1,0))</f>
        <v>0</v>
      </c>
      <c r="HN582" s="24">
        <f>SUMPRODUCT($B582:$GQ582,INDEX(PLAN_PRODUCCION!$B$4:$GQ$24,COLUMN()-COLUMN($GZ$1)+1,0))</f>
        <v>0</v>
      </c>
      <c r="HO582" s="24">
        <f>SUMPRODUCT($B582:$GQ582,INDEX(PLAN_PRODUCCION!$B$4:$GQ$24,COLUMN()-COLUMN($GZ$1)+1,0))</f>
        <v>0</v>
      </c>
      <c r="HP582" s="24">
        <f>SUMPRODUCT($B582:$GQ582,INDEX(PLAN_PRODUCCION!$B$4:$GQ$24,COLUMN()-COLUMN($GZ$1)+1,0))</f>
        <v>0</v>
      </c>
      <c r="HQ582" s="24">
        <f>SUMPRODUCT($B582:$GQ582,INDEX(PLAN_PRODUCCION!$B$4:$GQ$24,COLUMN()-COLUMN($GZ$1)+1,0))</f>
        <v>0</v>
      </c>
      <c r="HR582" s="24">
        <f>SUMPRODUCT($B582:$GQ582,INDEX(PLAN_PRODUCCION!$B$4:$GQ$24,COLUMN()-COLUMN($GZ$1)+1,0))</f>
        <v>0</v>
      </c>
      <c r="HS582" s="24">
        <f>SUMPRODUCT($B582:$GQ582,INDEX(PLAN_PRODUCCION!$B$4:$GQ$24,COLUMN()-COLUMN($GZ$1)+1,0))</f>
        <v>0</v>
      </c>
      <c r="HT582" s="24">
        <f>SUMPRODUCT($B582:$GQ582,INDEX(PLAN_PRODUCCION!$B$4:$GQ$24,COLUMN()-COLUMN($GZ$1)+1,0))</f>
        <v>0</v>
      </c>
      <c r="HU582" s="22"/>
      <c r="HV582" s="25"/>
      <c r="HW582" t="str">
        <f>DIM_BILL[[#This Row],[Tipo]]</f>
        <v>MATERIAL DE EMPAQUE</v>
      </c>
    </row>
    <row r="583" spans="1:231" x14ac:dyDescent="0.3">
      <c r="A583" s="18" t="s">
        <v>1421</v>
      </c>
      <c r="ER583">
        <v>1.02</v>
      </c>
      <c r="GR583" s="18" t="s">
        <v>1422</v>
      </c>
      <c r="GS583" s="18">
        <v>4</v>
      </c>
      <c r="GT583" s="18" t="s">
        <v>1819</v>
      </c>
      <c r="GU583" s="18" t="s">
        <v>1800</v>
      </c>
      <c r="GV583" s="18">
        <f>SUMIF(FACT_A1[cve_prod],DIM_BILL[[#This Row],[CODIGO]],FACT_A1[Existencia])</f>
        <v>0</v>
      </c>
      <c r="GW583" s="18">
        <f>SUMIF(FACT_A2[cve_prod],DIM_BILL[[#This Row],[CODIGO]],FACT_A2[Existencia])</f>
        <v>5135</v>
      </c>
      <c r="GX583" s="18"/>
      <c r="GY583" s="16" t="s">
        <v>2222</v>
      </c>
      <c r="GZ583" s="26">
        <f t="shared" ref="GZ583" si="4227">GV583+GW583+GX583+GZ581-GZ582</f>
        <v>-3107.6200000000008</v>
      </c>
      <c r="HA583" s="26">
        <f t="shared" ref="HA583" si="4228">GZ583+HA581-HA582</f>
        <v>-3107.6200000000008</v>
      </c>
      <c r="HB583" s="26">
        <f t="shared" ref="HB583" si="4229">HA583+HB581-HB582</f>
        <v>-3107.6200000000008</v>
      </c>
      <c r="HC583" s="26">
        <f t="shared" ref="HC583" si="4230">HB583+HC581-HC582</f>
        <v>-3107.6200000000008</v>
      </c>
      <c r="HD583" s="26">
        <f t="shared" ref="HD583" si="4231">HC583+HD581-HD582</f>
        <v>-3107.6200000000008</v>
      </c>
      <c r="HE583" s="26">
        <f t="shared" ref="HE583" si="4232">HD583+HE581-HE582</f>
        <v>-3107.6200000000008</v>
      </c>
      <c r="HF583" s="26">
        <f t="shared" ref="HF583" si="4233">HE583+HF581-HF582</f>
        <v>-3107.6200000000008</v>
      </c>
      <c r="HG583" s="26">
        <f t="shared" ref="HG583" si="4234">HF583+HG581-HG582</f>
        <v>-3107.6200000000008</v>
      </c>
      <c r="HH583" s="26">
        <f t="shared" ref="HH583" si="4235">HG583+HH581-HH582</f>
        <v>-3107.6200000000008</v>
      </c>
      <c r="HI583" s="26">
        <f t="shared" ref="HI583" si="4236">HH583+HI581-HI582</f>
        <v>-3107.6200000000008</v>
      </c>
      <c r="HJ583" s="26">
        <f t="shared" ref="HJ583" si="4237">HI583+HJ581-HJ582</f>
        <v>-3107.6200000000008</v>
      </c>
      <c r="HK583" s="26">
        <f t="shared" ref="HK583" si="4238">HJ583+HK581-HK582</f>
        <v>-3107.6200000000008</v>
      </c>
      <c r="HL583" s="26">
        <f t="shared" ref="HL583" si="4239">HK583+HL581-HL582</f>
        <v>-3107.6200000000008</v>
      </c>
      <c r="HM583" s="26">
        <f t="shared" ref="HM583" si="4240">HL583+HM581-HM582</f>
        <v>-3107.6200000000008</v>
      </c>
      <c r="HN583" s="26">
        <f t="shared" ref="HN583" si="4241">HM583+HN581-HN582</f>
        <v>-3107.6200000000008</v>
      </c>
      <c r="HO583" s="26">
        <f t="shared" ref="HO583" si="4242">HN583+HO581-HO582</f>
        <v>-3107.6200000000008</v>
      </c>
      <c r="HP583" s="26">
        <f t="shared" ref="HP583" si="4243">HO583+HP581-HP582</f>
        <v>-3107.6200000000008</v>
      </c>
      <c r="HQ583" s="26">
        <f t="shared" ref="HQ583" si="4244">HP583+HQ581-HQ582</f>
        <v>-3107.6200000000008</v>
      </c>
      <c r="HR583" s="26">
        <f t="shared" ref="HR583" si="4245">HQ583+HR581-HR582</f>
        <v>-3107.6200000000008</v>
      </c>
      <c r="HS583" s="26">
        <f t="shared" ref="HS583" si="4246">HR583+HS581-HS582</f>
        <v>-3107.6200000000008</v>
      </c>
      <c r="HT583" s="26">
        <f t="shared" ref="HT583" si="4247">HS583+HT581-HT582</f>
        <v>-3107.6200000000008</v>
      </c>
      <c r="HU583" s="22">
        <f t="shared" ref="HU583" si="4248">COUNTIF(GZ583:HT583,"&lt;0")</f>
        <v>21</v>
      </c>
      <c r="HV583" s="25"/>
      <c r="HW583" t="str">
        <f>DIM_BILL[[#This Row],[Tipo]]</f>
        <v>MATERIAL DE EMPAQUE</v>
      </c>
    </row>
    <row r="584" spans="1:231" x14ac:dyDescent="0.3">
      <c r="A584" s="17" t="s">
        <v>272</v>
      </c>
      <c r="P584">
        <v>1.02</v>
      </c>
      <c r="GR584" s="17" t="s">
        <v>273</v>
      </c>
      <c r="GS584" s="17">
        <v>4</v>
      </c>
      <c r="GT584" s="17" t="s">
        <v>1819</v>
      </c>
      <c r="GU584" s="17" t="s">
        <v>1800</v>
      </c>
      <c r="GV584" s="17">
        <f>SUMIF(FACT_A1[cve_prod],DIM_BILL[[#This Row],[CODIGO]],FACT_A1[Existencia])</f>
        <v>0</v>
      </c>
      <c r="GW584" s="18">
        <f>SUMIF(FACT_A2[cve_prod],DIM_BILL[[#This Row],[CODIGO]],FACT_A2[Existencia])</f>
        <v>11470</v>
      </c>
      <c r="GX584" s="17"/>
      <c r="GY584" s="16" t="s">
        <v>2220</v>
      </c>
      <c r="GZ584" s="15">
        <f>SUMIFS(POs[saldo],POs[cve_prod],DIM_BILL[[#This Row],[CODIGO]],POs[status],$GY584,POs[f_ent],GZ$1)</f>
        <v>0</v>
      </c>
      <c r="HA584" s="15">
        <f>SUMIFS(POs[saldo],POs[cve_prod],DIM_BILL[[#This Row],[CODIGO]],POs[status],$GY584,POs[f_ent],HA$1)</f>
        <v>0</v>
      </c>
      <c r="HB584" s="15">
        <f>SUMIFS(POs[saldo],POs[cve_prod],DIM_BILL[[#This Row],[CODIGO]],POs[status],$GY584,POs[f_ent],HB$1)</f>
        <v>0</v>
      </c>
      <c r="HC584" s="15">
        <f>SUMIFS(POs[saldo],POs[cve_prod],DIM_BILL[[#This Row],[CODIGO]],POs[status],$GY584,POs[f_ent],HC$1)</f>
        <v>0</v>
      </c>
      <c r="HD584" s="15">
        <f>SUMIFS(POs[saldo],POs[cve_prod],DIM_BILL[[#This Row],[CODIGO]],POs[status],$GY584,POs[f_ent],HD$1)</f>
        <v>0</v>
      </c>
      <c r="HE584" s="15">
        <f>SUMIFS(POs[saldo],POs[cve_prod],DIM_BILL[[#This Row],[CODIGO]],POs[status],$GY584,POs[f_ent],HE$1)</f>
        <v>0</v>
      </c>
      <c r="HF584" s="15">
        <f>SUMIFS(POs[saldo],POs[cve_prod],DIM_BILL[[#This Row],[CODIGO]],POs[status],$GY584,POs[Semana],WEEKNUM(HF$1))</f>
        <v>0</v>
      </c>
      <c r="HG584" s="15">
        <f>SUMIFS(POs[saldo],POs[cve_prod],DIM_BILL[[#This Row],[CODIGO]],POs[status],$GY584,POs[Semana],WEEKNUM(HG$1))</f>
        <v>0</v>
      </c>
      <c r="HH584" s="15">
        <f>SUMIFS(POs[saldo],POs[cve_prod],DIM_BILL[[#This Row],[CODIGO]],POs[status],$GY584,POs[Semana],WEEKNUM(HH$1))</f>
        <v>0</v>
      </c>
      <c r="HI584" s="15">
        <f>SUMIFS(POs[saldo],POs[cve_prod],DIM_BILL[[#This Row],[CODIGO]],POs[status],$GY584,POs[Semana],WEEKNUM(HI$1))</f>
        <v>0</v>
      </c>
      <c r="HJ584" s="15">
        <f>SUMIFS(POs[saldo],POs[cve_prod],DIM_BILL[[#This Row],[CODIGO]],POs[status],$GY584,POs[Semana],WEEKNUM(HJ$1))</f>
        <v>0</v>
      </c>
      <c r="HK584" s="15">
        <f>SUMIFS(POs[saldo],POs[cve_prod],DIM_BILL[[#This Row],[CODIGO]],POs[status],$GY584,POs[Semana],WEEKNUM(HK$1))</f>
        <v>0</v>
      </c>
      <c r="HL584" s="15">
        <f>SUMIFS(POs[saldo],POs[cve_prod],DIM_BILL[[#This Row],[CODIGO]],POs[status],$GY584,POs[Semana],WEEKNUM(HL$1))</f>
        <v>0</v>
      </c>
      <c r="HM584" s="15">
        <f>SUMIFS(POs[saldo],POs[cve_prod],DIM_BILL[[#This Row],[CODIGO]],POs[status],$GY584,POs[Semana],WEEKNUM(HM$1))</f>
        <v>0</v>
      </c>
      <c r="HN584" s="15">
        <f>SUMIFS(POs[saldo],POs[cve_prod],DIM_BILL[[#This Row],[CODIGO]],POs[status],$GY584,POs[Semana],WEEKNUM(HN$1))</f>
        <v>0</v>
      </c>
      <c r="HO584" s="15">
        <f>SUMIFS(POs[saldo],POs[cve_prod],DIM_BILL[[#This Row],[CODIGO]],POs[status],$GY584,POs[Semana],WEEKNUM(HO$1))</f>
        <v>0</v>
      </c>
      <c r="HP584" s="15">
        <f>SUMIFS(POs[saldo],POs[cve_prod],DIM_BILL[[#This Row],[CODIGO]],POs[status],$GY584,POs[Semana],WEEKNUM(HP$1))</f>
        <v>0</v>
      </c>
      <c r="HQ584" s="15">
        <f>SUMIFS(POs[saldo],POs[cve_prod],DIM_BILL[[#This Row],[CODIGO]],POs[status],$GY584,POs[Semana],WEEKNUM(HQ$1))</f>
        <v>0</v>
      </c>
      <c r="HR584" s="15">
        <f>SUMIFS(POs[saldo],POs[cve_prod],DIM_BILL[[#This Row],[CODIGO]],POs[status],$GY584,POs[Semana],WEEKNUM(HR$1))</f>
        <v>0</v>
      </c>
      <c r="HS584" s="15">
        <f>SUMIFS(POs[saldo],POs[cve_prod],DIM_BILL[[#This Row],[CODIGO]],POs[status],$GY584,POs[Semana],WEEKNUM(HS$1))</f>
        <v>0</v>
      </c>
      <c r="HT584" s="15">
        <f>SUMIFS(POs[saldo],POs[cve_prod],DIM_BILL[[#This Row],[CODIGO]],POs[status],$GY584,POs[Semana],WEEKNUM(HT$1))</f>
        <v>0</v>
      </c>
      <c r="HU584" s="22"/>
      <c r="HV584" s="25"/>
      <c r="HW584" t="str">
        <f>DIM_BILL[[#This Row],[Tipo]]</f>
        <v>MATERIAL DE EMPAQUE</v>
      </c>
    </row>
    <row r="585" spans="1:231" x14ac:dyDescent="0.3">
      <c r="A585" s="17" t="s">
        <v>272</v>
      </c>
      <c r="P585">
        <v>1.02</v>
      </c>
      <c r="GR585" s="17" t="s">
        <v>273</v>
      </c>
      <c r="GS585" s="17">
        <v>4</v>
      </c>
      <c r="GT585" s="17" t="s">
        <v>1819</v>
      </c>
      <c r="GU585" s="17" t="s">
        <v>1800</v>
      </c>
      <c r="GV585" s="17">
        <f>SUMIF(FACT_A1[cve_prod],DIM_BILL[[#This Row],[CODIGO]],FACT_A1[Existencia])</f>
        <v>0</v>
      </c>
      <c r="GW585" s="18">
        <f>SUMIF(FACT_A2[cve_prod],DIM_BILL[[#This Row],[CODIGO]],FACT_A2[Existencia])</f>
        <v>11470</v>
      </c>
      <c r="GX585" s="17"/>
      <c r="GY585" s="16" t="s">
        <v>2221</v>
      </c>
      <c r="GZ585" s="24">
        <f>SUMPRODUCT($B585:$GQ585,INDEX(PLAN_PRODUCCION!$B$4:$GQ$24,COLUMN()-COLUMN($GZ$1)+1,0))</f>
        <v>0</v>
      </c>
      <c r="HA585" s="24">
        <f>SUMPRODUCT($B585:$GQ585,INDEX(PLAN_PRODUCCION!$B$4:$GQ$24,COLUMN()-COLUMN($GZ$1)+1,0))</f>
        <v>0</v>
      </c>
      <c r="HB585" s="24">
        <f>SUMPRODUCT($B585:$GQ585,INDEX(PLAN_PRODUCCION!$B$4:$GQ$24,COLUMN()-COLUMN($GZ$1)+1,0))</f>
        <v>0</v>
      </c>
      <c r="HC585" s="24">
        <f>SUMPRODUCT($B585:$GQ585,INDEX(PLAN_PRODUCCION!$B$4:$GQ$24,COLUMN()-COLUMN($GZ$1)+1,0))</f>
        <v>0</v>
      </c>
      <c r="HD585" s="24">
        <f>SUMPRODUCT($B585:$GQ585,INDEX(PLAN_PRODUCCION!$B$4:$GQ$24,COLUMN()-COLUMN($GZ$1)+1,0))</f>
        <v>0</v>
      </c>
      <c r="HE585" s="24">
        <f>SUMPRODUCT($B585:$GQ585,INDEX(PLAN_PRODUCCION!$B$4:$GQ$24,COLUMN()-COLUMN($GZ$1)+1,0))</f>
        <v>0</v>
      </c>
      <c r="HF585" s="24">
        <f>SUMPRODUCT($B585:$GQ585,INDEX(PLAN_PRODUCCION!$B$4:$GQ$24,COLUMN()-COLUMN($GZ$1)+1,0))</f>
        <v>0</v>
      </c>
      <c r="HG585" s="24">
        <f>SUMPRODUCT($B585:$GQ585,INDEX(PLAN_PRODUCCION!$B$4:$GQ$24,COLUMN()-COLUMN($GZ$1)+1,0))</f>
        <v>0</v>
      </c>
      <c r="HH585" s="24">
        <f>SUMPRODUCT($B585:$GQ585,INDEX(PLAN_PRODUCCION!$B$4:$GQ$24,COLUMN()-COLUMN($GZ$1)+1,0))</f>
        <v>0</v>
      </c>
      <c r="HI585" s="24">
        <f>SUMPRODUCT($B585:$GQ585,INDEX(PLAN_PRODUCCION!$B$4:$GQ$24,COLUMN()-COLUMN($GZ$1)+1,0))</f>
        <v>0</v>
      </c>
      <c r="HJ585" s="24">
        <f>SUMPRODUCT($B585:$GQ585,INDEX(PLAN_PRODUCCION!$B$4:$GQ$24,COLUMN()-COLUMN($GZ$1)+1,0))</f>
        <v>0</v>
      </c>
      <c r="HK585" s="24">
        <f>SUMPRODUCT($B585:$GQ585,INDEX(PLAN_PRODUCCION!$B$4:$GQ$24,COLUMN()-COLUMN($GZ$1)+1,0))</f>
        <v>0</v>
      </c>
      <c r="HL585" s="24">
        <f>SUMPRODUCT($B585:$GQ585,INDEX(PLAN_PRODUCCION!$B$4:$GQ$24,COLUMN()-COLUMN($GZ$1)+1,0))</f>
        <v>0</v>
      </c>
      <c r="HM585" s="24">
        <f>SUMPRODUCT($B585:$GQ585,INDEX(PLAN_PRODUCCION!$B$4:$GQ$24,COLUMN()-COLUMN($GZ$1)+1,0))</f>
        <v>0</v>
      </c>
      <c r="HN585" s="24">
        <f>SUMPRODUCT($B585:$GQ585,INDEX(PLAN_PRODUCCION!$B$4:$GQ$24,COLUMN()-COLUMN($GZ$1)+1,0))</f>
        <v>0</v>
      </c>
      <c r="HO585" s="24">
        <f>SUMPRODUCT($B585:$GQ585,INDEX(PLAN_PRODUCCION!$B$4:$GQ$24,COLUMN()-COLUMN($GZ$1)+1,0))</f>
        <v>0</v>
      </c>
      <c r="HP585" s="24">
        <f>SUMPRODUCT($B585:$GQ585,INDEX(PLAN_PRODUCCION!$B$4:$GQ$24,COLUMN()-COLUMN($GZ$1)+1,0))</f>
        <v>0</v>
      </c>
      <c r="HQ585" s="24">
        <f>SUMPRODUCT($B585:$GQ585,INDEX(PLAN_PRODUCCION!$B$4:$GQ$24,COLUMN()-COLUMN($GZ$1)+1,0))</f>
        <v>0</v>
      </c>
      <c r="HR585" s="24">
        <f>SUMPRODUCT($B585:$GQ585,INDEX(PLAN_PRODUCCION!$B$4:$GQ$24,COLUMN()-COLUMN($GZ$1)+1,0))</f>
        <v>0</v>
      </c>
      <c r="HS585" s="24">
        <f>SUMPRODUCT($B585:$GQ585,INDEX(PLAN_PRODUCCION!$B$4:$GQ$24,COLUMN()-COLUMN($GZ$1)+1,0))</f>
        <v>0</v>
      </c>
      <c r="HT585" s="24">
        <f>SUMPRODUCT($B585:$GQ585,INDEX(PLAN_PRODUCCION!$B$4:$GQ$24,COLUMN()-COLUMN($GZ$1)+1,0))</f>
        <v>0</v>
      </c>
      <c r="HU585" s="22"/>
      <c r="HV585" s="25"/>
      <c r="HW585" t="str">
        <f>DIM_BILL[[#This Row],[Tipo]]</f>
        <v>MATERIAL DE EMPAQUE</v>
      </c>
    </row>
    <row r="586" spans="1:231" x14ac:dyDescent="0.3">
      <c r="A586" s="18" t="s">
        <v>272</v>
      </c>
      <c r="P586">
        <v>1.02</v>
      </c>
      <c r="GR586" s="18" t="s">
        <v>273</v>
      </c>
      <c r="GS586" s="18">
        <v>4</v>
      </c>
      <c r="GT586" s="18" t="s">
        <v>1819</v>
      </c>
      <c r="GU586" s="18" t="s">
        <v>1800</v>
      </c>
      <c r="GV586" s="18">
        <f>SUMIF(FACT_A1[cve_prod],DIM_BILL[[#This Row],[CODIGO]],FACT_A1[Existencia])</f>
        <v>0</v>
      </c>
      <c r="GW586" s="18">
        <f>SUMIF(FACT_A2[cve_prod],DIM_BILL[[#This Row],[CODIGO]],FACT_A2[Existencia])</f>
        <v>11470</v>
      </c>
      <c r="GX586" s="18"/>
      <c r="GY586" s="16" t="s">
        <v>2222</v>
      </c>
      <c r="GZ586" s="26">
        <f t="shared" ref="GZ586" si="4249">GV586+GW586+GX586+GZ584-GZ585</f>
        <v>11470</v>
      </c>
      <c r="HA586" s="26">
        <f t="shared" ref="HA586" si="4250">GZ586+HA584-HA585</f>
        <v>11470</v>
      </c>
      <c r="HB586" s="26">
        <f t="shared" ref="HB586" si="4251">HA586+HB584-HB585</f>
        <v>11470</v>
      </c>
      <c r="HC586" s="26">
        <f t="shared" ref="HC586" si="4252">HB586+HC584-HC585</f>
        <v>11470</v>
      </c>
      <c r="HD586" s="26">
        <f t="shared" ref="HD586" si="4253">HC586+HD584-HD585</f>
        <v>11470</v>
      </c>
      <c r="HE586" s="26">
        <f t="shared" ref="HE586" si="4254">HD586+HE584-HE585</f>
        <v>11470</v>
      </c>
      <c r="HF586" s="26">
        <f t="shared" ref="HF586" si="4255">HE586+HF584-HF585</f>
        <v>11470</v>
      </c>
      <c r="HG586" s="26">
        <f t="shared" ref="HG586" si="4256">HF586+HG584-HG585</f>
        <v>11470</v>
      </c>
      <c r="HH586" s="26">
        <f t="shared" ref="HH586" si="4257">HG586+HH584-HH585</f>
        <v>11470</v>
      </c>
      <c r="HI586" s="26">
        <f t="shared" ref="HI586" si="4258">HH586+HI584-HI585</f>
        <v>11470</v>
      </c>
      <c r="HJ586" s="26">
        <f t="shared" ref="HJ586" si="4259">HI586+HJ584-HJ585</f>
        <v>11470</v>
      </c>
      <c r="HK586" s="26">
        <f t="shared" ref="HK586" si="4260">HJ586+HK584-HK585</f>
        <v>11470</v>
      </c>
      <c r="HL586" s="26">
        <f t="shared" ref="HL586" si="4261">HK586+HL584-HL585</f>
        <v>11470</v>
      </c>
      <c r="HM586" s="26">
        <f t="shared" ref="HM586" si="4262">HL586+HM584-HM585</f>
        <v>11470</v>
      </c>
      <c r="HN586" s="26">
        <f t="shared" ref="HN586" si="4263">HM586+HN584-HN585</f>
        <v>11470</v>
      </c>
      <c r="HO586" s="26">
        <f t="shared" ref="HO586" si="4264">HN586+HO584-HO585</f>
        <v>11470</v>
      </c>
      <c r="HP586" s="26">
        <f t="shared" ref="HP586" si="4265">HO586+HP584-HP585</f>
        <v>11470</v>
      </c>
      <c r="HQ586" s="26">
        <f t="shared" ref="HQ586" si="4266">HP586+HQ584-HQ585</f>
        <v>11470</v>
      </c>
      <c r="HR586" s="26">
        <f t="shared" ref="HR586" si="4267">HQ586+HR584-HR585</f>
        <v>11470</v>
      </c>
      <c r="HS586" s="26">
        <f t="shared" ref="HS586" si="4268">HR586+HS584-HS585</f>
        <v>11470</v>
      </c>
      <c r="HT586" s="26">
        <f t="shared" ref="HT586" si="4269">HS586+HT584-HT585</f>
        <v>11470</v>
      </c>
      <c r="HU586" s="22">
        <f t="shared" ref="HU586" si="4270">COUNTIF(GZ586:HT586,"&lt;0")</f>
        <v>0</v>
      </c>
      <c r="HV586" s="25"/>
      <c r="HW586" t="str">
        <f>DIM_BILL[[#This Row],[Tipo]]</f>
        <v>MATERIAL DE EMPAQUE</v>
      </c>
    </row>
    <row r="587" spans="1:231" x14ac:dyDescent="0.3">
      <c r="A587" s="17" t="s">
        <v>282</v>
      </c>
      <c r="Q587">
        <v>1.02</v>
      </c>
      <c r="GR587" s="17" t="s">
        <v>283</v>
      </c>
      <c r="GS587" s="17">
        <v>4</v>
      </c>
      <c r="GT587" s="17" t="s">
        <v>1819</v>
      </c>
      <c r="GU587" s="17" t="s">
        <v>1800</v>
      </c>
      <c r="GV587" s="17">
        <f>SUMIF(FACT_A1[cve_prod],DIM_BILL[[#This Row],[CODIGO]],FACT_A1[Existencia])</f>
        <v>0</v>
      </c>
      <c r="GW587" s="18">
        <f>SUMIF(FACT_A2[cve_prod],DIM_BILL[[#This Row],[CODIGO]],FACT_A2[Existencia])</f>
        <v>19577</v>
      </c>
      <c r="GX587" s="17"/>
      <c r="GY587" s="16" t="s">
        <v>2220</v>
      </c>
      <c r="GZ587" s="15">
        <f>SUMIFS(POs[saldo],POs[cve_prod],DIM_BILL[[#This Row],[CODIGO]],POs[status],$GY587,POs[f_ent],GZ$1)</f>
        <v>0</v>
      </c>
      <c r="HA587" s="15">
        <f>SUMIFS(POs[saldo],POs[cve_prod],DIM_BILL[[#This Row],[CODIGO]],POs[status],$GY587,POs[f_ent],HA$1)</f>
        <v>0</v>
      </c>
      <c r="HB587" s="15">
        <f>SUMIFS(POs[saldo],POs[cve_prod],DIM_BILL[[#This Row],[CODIGO]],POs[status],$GY587,POs[f_ent],HB$1)</f>
        <v>0</v>
      </c>
      <c r="HC587" s="15">
        <f>SUMIFS(POs[saldo],POs[cve_prod],DIM_BILL[[#This Row],[CODIGO]],POs[status],$GY587,POs[f_ent],HC$1)</f>
        <v>0</v>
      </c>
      <c r="HD587" s="15">
        <f>SUMIFS(POs[saldo],POs[cve_prod],DIM_BILL[[#This Row],[CODIGO]],POs[status],$GY587,POs[f_ent],HD$1)</f>
        <v>0</v>
      </c>
      <c r="HE587" s="15">
        <f>SUMIFS(POs[saldo],POs[cve_prod],DIM_BILL[[#This Row],[CODIGO]],POs[status],$GY587,POs[f_ent],HE$1)</f>
        <v>0</v>
      </c>
      <c r="HF587" s="15">
        <f>SUMIFS(POs[saldo],POs[cve_prod],DIM_BILL[[#This Row],[CODIGO]],POs[status],$GY587,POs[Semana],WEEKNUM(HF$1))</f>
        <v>0</v>
      </c>
      <c r="HG587" s="15">
        <f>SUMIFS(POs[saldo],POs[cve_prod],DIM_BILL[[#This Row],[CODIGO]],POs[status],$GY587,POs[Semana],WEEKNUM(HG$1))</f>
        <v>0</v>
      </c>
      <c r="HH587" s="15">
        <f>SUMIFS(POs[saldo],POs[cve_prod],DIM_BILL[[#This Row],[CODIGO]],POs[status],$GY587,POs[Semana],WEEKNUM(HH$1))</f>
        <v>0</v>
      </c>
      <c r="HI587" s="15">
        <f>SUMIFS(POs[saldo],POs[cve_prod],DIM_BILL[[#This Row],[CODIGO]],POs[status],$GY587,POs[Semana],WEEKNUM(HI$1))</f>
        <v>0</v>
      </c>
      <c r="HJ587" s="15">
        <f>SUMIFS(POs[saldo],POs[cve_prod],DIM_BILL[[#This Row],[CODIGO]],POs[status],$GY587,POs[Semana],WEEKNUM(HJ$1))</f>
        <v>0</v>
      </c>
      <c r="HK587" s="15">
        <f>SUMIFS(POs[saldo],POs[cve_prod],DIM_BILL[[#This Row],[CODIGO]],POs[status],$GY587,POs[Semana],WEEKNUM(HK$1))</f>
        <v>0</v>
      </c>
      <c r="HL587" s="15">
        <f>SUMIFS(POs[saldo],POs[cve_prod],DIM_BILL[[#This Row],[CODIGO]],POs[status],$GY587,POs[Semana],WEEKNUM(HL$1))</f>
        <v>0</v>
      </c>
      <c r="HM587" s="15">
        <f>SUMIFS(POs[saldo],POs[cve_prod],DIM_BILL[[#This Row],[CODIGO]],POs[status],$GY587,POs[Semana],WEEKNUM(HM$1))</f>
        <v>0</v>
      </c>
      <c r="HN587" s="15">
        <f>SUMIFS(POs[saldo],POs[cve_prod],DIM_BILL[[#This Row],[CODIGO]],POs[status],$GY587,POs[Semana],WEEKNUM(HN$1))</f>
        <v>0</v>
      </c>
      <c r="HO587" s="15">
        <f>SUMIFS(POs[saldo],POs[cve_prod],DIM_BILL[[#This Row],[CODIGO]],POs[status],$GY587,POs[Semana],WEEKNUM(HO$1))</f>
        <v>0</v>
      </c>
      <c r="HP587" s="15">
        <f>SUMIFS(POs[saldo],POs[cve_prod],DIM_BILL[[#This Row],[CODIGO]],POs[status],$GY587,POs[Semana],WEEKNUM(HP$1))</f>
        <v>0</v>
      </c>
      <c r="HQ587" s="15">
        <f>SUMIFS(POs[saldo],POs[cve_prod],DIM_BILL[[#This Row],[CODIGO]],POs[status],$GY587,POs[Semana],WEEKNUM(HQ$1))</f>
        <v>0</v>
      </c>
      <c r="HR587" s="15">
        <f>SUMIFS(POs[saldo],POs[cve_prod],DIM_BILL[[#This Row],[CODIGO]],POs[status],$GY587,POs[Semana],WEEKNUM(HR$1))</f>
        <v>0</v>
      </c>
      <c r="HS587" s="15">
        <f>SUMIFS(POs[saldo],POs[cve_prod],DIM_BILL[[#This Row],[CODIGO]],POs[status],$GY587,POs[Semana],WEEKNUM(HS$1))</f>
        <v>0</v>
      </c>
      <c r="HT587" s="15">
        <f>SUMIFS(POs[saldo],POs[cve_prod],DIM_BILL[[#This Row],[CODIGO]],POs[status],$GY587,POs[Semana],WEEKNUM(HT$1))</f>
        <v>0</v>
      </c>
      <c r="HU587" s="22"/>
      <c r="HV587" s="25"/>
      <c r="HW587" t="str">
        <f>DIM_BILL[[#This Row],[Tipo]]</f>
        <v>MATERIAL DE EMPAQUE</v>
      </c>
    </row>
    <row r="588" spans="1:231" x14ac:dyDescent="0.3">
      <c r="A588" s="17" t="s">
        <v>282</v>
      </c>
      <c r="Q588">
        <v>1.02</v>
      </c>
      <c r="GR588" s="17" t="s">
        <v>283</v>
      </c>
      <c r="GS588" s="17">
        <v>4</v>
      </c>
      <c r="GT588" s="17" t="s">
        <v>1819</v>
      </c>
      <c r="GU588" s="17" t="s">
        <v>1800</v>
      </c>
      <c r="GV588" s="17">
        <f>SUMIF(FACT_A1[cve_prod],DIM_BILL[[#This Row],[CODIGO]],FACT_A1[Existencia])</f>
        <v>0</v>
      </c>
      <c r="GW588" s="18">
        <f>SUMIF(FACT_A2[cve_prod],DIM_BILL[[#This Row],[CODIGO]],FACT_A2[Existencia])</f>
        <v>19577</v>
      </c>
      <c r="GX588" s="17"/>
      <c r="GY588" s="16" t="s">
        <v>2221</v>
      </c>
      <c r="GZ588" s="24">
        <f>SUMPRODUCT($B588:$GQ588,INDEX(PLAN_PRODUCCION!$B$4:$GQ$24,COLUMN()-COLUMN($GZ$1)+1,0))</f>
        <v>0</v>
      </c>
      <c r="HA588" s="24">
        <f>SUMPRODUCT($B588:$GQ588,INDEX(PLAN_PRODUCCION!$B$4:$GQ$24,COLUMN()-COLUMN($GZ$1)+1,0))</f>
        <v>0</v>
      </c>
      <c r="HB588" s="24">
        <f>SUMPRODUCT($B588:$GQ588,INDEX(PLAN_PRODUCCION!$B$4:$GQ$24,COLUMN()-COLUMN($GZ$1)+1,0))</f>
        <v>0</v>
      </c>
      <c r="HC588" s="24">
        <f>SUMPRODUCT($B588:$GQ588,INDEX(PLAN_PRODUCCION!$B$4:$GQ$24,COLUMN()-COLUMN($GZ$1)+1,0))</f>
        <v>0</v>
      </c>
      <c r="HD588" s="24">
        <f>SUMPRODUCT($B588:$GQ588,INDEX(PLAN_PRODUCCION!$B$4:$GQ$24,COLUMN()-COLUMN($GZ$1)+1,0))</f>
        <v>0</v>
      </c>
      <c r="HE588" s="24">
        <f>SUMPRODUCT($B588:$GQ588,INDEX(PLAN_PRODUCCION!$B$4:$GQ$24,COLUMN()-COLUMN($GZ$1)+1,0))</f>
        <v>0</v>
      </c>
      <c r="HF588" s="24">
        <f>SUMPRODUCT($B588:$GQ588,INDEX(PLAN_PRODUCCION!$B$4:$GQ$24,COLUMN()-COLUMN($GZ$1)+1,0))</f>
        <v>0</v>
      </c>
      <c r="HG588" s="24">
        <f>SUMPRODUCT($B588:$GQ588,INDEX(PLAN_PRODUCCION!$B$4:$GQ$24,COLUMN()-COLUMN($GZ$1)+1,0))</f>
        <v>0</v>
      </c>
      <c r="HH588" s="24">
        <f>SUMPRODUCT($B588:$GQ588,INDEX(PLAN_PRODUCCION!$B$4:$GQ$24,COLUMN()-COLUMN($GZ$1)+1,0))</f>
        <v>0</v>
      </c>
      <c r="HI588" s="24">
        <f>SUMPRODUCT($B588:$GQ588,INDEX(PLAN_PRODUCCION!$B$4:$GQ$24,COLUMN()-COLUMN($GZ$1)+1,0))</f>
        <v>0</v>
      </c>
      <c r="HJ588" s="24">
        <f>SUMPRODUCT($B588:$GQ588,INDEX(PLAN_PRODUCCION!$B$4:$GQ$24,COLUMN()-COLUMN($GZ$1)+1,0))</f>
        <v>0</v>
      </c>
      <c r="HK588" s="24">
        <f>SUMPRODUCT($B588:$GQ588,INDEX(PLAN_PRODUCCION!$B$4:$GQ$24,COLUMN()-COLUMN($GZ$1)+1,0))</f>
        <v>0</v>
      </c>
      <c r="HL588" s="24">
        <f>SUMPRODUCT($B588:$GQ588,INDEX(PLAN_PRODUCCION!$B$4:$GQ$24,COLUMN()-COLUMN($GZ$1)+1,0))</f>
        <v>0</v>
      </c>
      <c r="HM588" s="24">
        <f>SUMPRODUCT($B588:$GQ588,INDEX(PLAN_PRODUCCION!$B$4:$GQ$24,COLUMN()-COLUMN($GZ$1)+1,0))</f>
        <v>0</v>
      </c>
      <c r="HN588" s="24">
        <f>SUMPRODUCT($B588:$GQ588,INDEX(PLAN_PRODUCCION!$B$4:$GQ$24,COLUMN()-COLUMN($GZ$1)+1,0))</f>
        <v>0</v>
      </c>
      <c r="HO588" s="24">
        <f>SUMPRODUCT($B588:$GQ588,INDEX(PLAN_PRODUCCION!$B$4:$GQ$24,COLUMN()-COLUMN($GZ$1)+1,0))</f>
        <v>0</v>
      </c>
      <c r="HP588" s="24">
        <f>SUMPRODUCT($B588:$GQ588,INDEX(PLAN_PRODUCCION!$B$4:$GQ$24,COLUMN()-COLUMN($GZ$1)+1,0))</f>
        <v>0</v>
      </c>
      <c r="HQ588" s="24">
        <f>SUMPRODUCT($B588:$GQ588,INDEX(PLAN_PRODUCCION!$B$4:$GQ$24,COLUMN()-COLUMN($GZ$1)+1,0))</f>
        <v>0</v>
      </c>
      <c r="HR588" s="24">
        <f>SUMPRODUCT($B588:$GQ588,INDEX(PLAN_PRODUCCION!$B$4:$GQ$24,COLUMN()-COLUMN($GZ$1)+1,0))</f>
        <v>0</v>
      </c>
      <c r="HS588" s="24">
        <f>SUMPRODUCT($B588:$GQ588,INDEX(PLAN_PRODUCCION!$B$4:$GQ$24,COLUMN()-COLUMN($GZ$1)+1,0))</f>
        <v>0</v>
      </c>
      <c r="HT588" s="24">
        <f>SUMPRODUCT($B588:$GQ588,INDEX(PLAN_PRODUCCION!$B$4:$GQ$24,COLUMN()-COLUMN($GZ$1)+1,0))</f>
        <v>0</v>
      </c>
      <c r="HU588" s="22"/>
      <c r="HV588" s="25"/>
      <c r="HW588" t="str">
        <f>DIM_BILL[[#This Row],[Tipo]]</f>
        <v>MATERIAL DE EMPAQUE</v>
      </c>
    </row>
    <row r="589" spans="1:231" x14ac:dyDescent="0.3">
      <c r="A589" s="18" t="s">
        <v>282</v>
      </c>
      <c r="Q589">
        <v>1.02</v>
      </c>
      <c r="GR589" s="18" t="s">
        <v>283</v>
      </c>
      <c r="GS589" s="18">
        <v>4</v>
      </c>
      <c r="GT589" s="18" t="s">
        <v>1819</v>
      </c>
      <c r="GU589" s="18" t="s">
        <v>1800</v>
      </c>
      <c r="GV589" s="18">
        <f>SUMIF(FACT_A1[cve_prod],DIM_BILL[[#This Row],[CODIGO]],FACT_A1[Existencia])</f>
        <v>0</v>
      </c>
      <c r="GW589" s="18">
        <f>SUMIF(FACT_A2[cve_prod],DIM_BILL[[#This Row],[CODIGO]],FACT_A2[Existencia])</f>
        <v>19577</v>
      </c>
      <c r="GX589" s="18"/>
      <c r="GY589" s="16" t="s">
        <v>2222</v>
      </c>
      <c r="GZ589" s="26">
        <f t="shared" ref="GZ589" si="4271">GV589+GW589+GX589+GZ587-GZ588</f>
        <v>19577</v>
      </c>
      <c r="HA589" s="26">
        <f t="shared" ref="HA589" si="4272">GZ589+HA587-HA588</f>
        <v>19577</v>
      </c>
      <c r="HB589" s="26">
        <f t="shared" ref="HB589" si="4273">HA589+HB587-HB588</f>
        <v>19577</v>
      </c>
      <c r="HC589" s="26">
        <f t="shared" ref="HC589" si="4274">HB589+HC587-HC588</f>
        <v>19577</v>
      </c>
      <c r="HD589" s="26">
        <f t="shared" ref="HD589" si="4275">HC589+HD587-HD588</f>
        <v>19577</v>
      </c>
      <c r="HE589" s="26">
        <f t="shared" ref="HE589" si="4276">HD589+HE587-HE588</f>
        <v>19577</v>
      </c>
      <c r="HF589" s="26">
        <f t="shared" ref="HF589" si="4277">HE589+HF587-HF588</f>
        <v>19577</v>
      </c>
      <c r="HG589" s="26">
        <f t="shared" ref="HG589" si="4278">HF589+HG587-HG588</f>
        <v>19577</v>
      </c>
      <c r="HH589" s="26">
        <f t="shared" ref="HH589" si="4279">HG589+HH587-HH588</f>
        <v>19577</v>
      </c>
      <c r="HI589" s="26">
        <f t="shared" ref="HI589" si="4280">HH589+HI587-HI588</f>
        <v>19577</v>
      </c>
      <c r="HJ589" s="26">
        <f t="shared" ref="HJ589" si="4281">HI589+HJ587-HJ588</f>
        <v>19577</v>
      </c>
      <c r="HK589" s="26">
        <f t="shared" ref="HK589" si="4282">HJ589+HK587-HK588</f>
        <v>19577</v>
      </c>
      <c r="HL589" s="26">
        <f t="shared" ref="HL589" si="4283">HK589+HL587-HL588</f>
        <v>19577</v>
      </c>
      <c r="HM589" s="26">
        <f t="shared" ref="HM589" si="4284">HL589+HM587-HM588</f>
        <v>19577</v>
      </c>
      <c r="HN589" s="26">
        <f t="shared" ref="HN589" si="4285">HM589+HN587-HN588</f>
        <v>19577</v>
      </c>
      <c r="HO589" s="26">
        <f t="shared" ref="HO589" si="4286">HN589+HO587-HO588</f>
        <v>19577</v>
      </c>
      <c r="HP589" s="26">
        <f t="shared" ref="HP589" si="4287">HO589+HP587-HP588</f>
        <v>19577</v>
      </c>
      <c r="HQ589" s="26">
        <f t="shared" ref="HQ589" si="4288">HP589+HQ587-HQ588</f>
        <v>19577</v>
      </c>
      <c r="HR589" s="26">
        <f t="shared" ref="HR589" si="4289">HQ589+HR587-HR588</f>
        <v>19577</v>
      </c>
      <c r="HS589" s="26">
        <f t="shared" ref="HS589" si="4290">HR589+HS587-HS588</f>
        <v>19577</v>
      </c>
      <c r="HT589" s="26">
        <f t="shared" ref="HT589" si="4291">HS589+HT587-HT588</f>
        <v>19577</v>
      </c>
      <c r="HU589" s="22">
        <f t="shared" ref="HU589" si="4292">COUNTIF(GZ589:HT589,"&lt;0")</f>
        <v>0</v>
      </c>
      <c r="HV589" s="25"/>
      <c r="HW589" t="str">
        <f>DIM_BILL[[#This Row],[Tipo]]</f>
        <v>MATERIAL DE EMPAQUE</v>
      </c>
    </row>
    <row r="590" spans="1:231" x14ac:dyDescent="0.3">
      <c r="A590" s="17" t="s">
        <v>1040</v>
      </c>
      <c r="CT590">
        <v>1.03</v>
      </c>
      <c r="GR590" s="17" t="s">
        <v>1041</v>
      </c>
      <c r="GS590" s="17">
        <v>4</v>
      </c>
      <c r="GT590" s="17" t="s">
        <v>1823</v>
      </c>
      <c r="GU590" s="17" t="s">
        <v>1800</v>
      </c>
      <c r="GV590" s="17">
        <f>SUMIF(FACT_A1[cve_prod],DIM_BILL[[#This Row],[CODIGO]],FACT_A1[Existencia])</f>
        <v>0</v>
      </c>
      <c r="GW590" s="18">
        <f>SUMIF(FACT_A2[cve_prod],DIM_BILL[[#This Row],[CODIGO]],FACT_A2[Existencia])</f>
        <v>5000</v>
      </c>
      <c r="GX590" s="17"/>
      <c r="GY590" s="16" t="s">
        <v>2220</v>
      </c>
      <c r="GZ590" s="15">
        <f>SUMIFS(POs[saldo],POs[cve_prod],DIM_BILL[[#This Row],[CODIGO]],POs[status],$GY590,POs[f_ent],GZ$1)</f>
        <v>0</v>
      </c>
      <c r="HA590" s="15">
        <f>SUMIFS(POs[saldo],POs[cve_prod],DIM_BILL[[#This Row],[CODIGO]],POs[status],$GY590,POs[f_ent],HA$1)</f>
        <v>0</v>
      </c>
      <c r="HB590" s="15">
        <f>SUMIFS(POs[saldo],POs[cve_prod],DIM_BILL[[#This Row],[CODIGO]],POs[status],$GY590,POs[f_ent],HB$1)</f>
        <v>0</v>
      </c>
      <c r="HC590" s="15">
        <f>SUMIFS(POs[saldo],POs[cve_prod],DIM_BILL[[#This Row],[CODIGO]],POs[status],$GY590,POs[f_ent],HC$1)</f>
        <v>0</v>
      </c>
      <c r="HD590" s="15">
        <f>SUMIFS(POs[saldo],POs[cve_prod],DIM_BILL[[#This Row],[CODIGO]],POs[status],$GY590,POs[f_ent],HD$1)</f>
        <v>0</v>
      </c>
      <c r="HE590" s="15">
        <f>SUMIFS(POs[saldo],POs[cve_prod],DIM_BILL[[#This Row],[CODIGO]],POs[status],$GY590,POs[f_ent],HE$1)</f>
        <v>0</v>
      </c>
      <c r="HF590" s="15">
        <f>SUMIFS(POs[saldo],POs[cve_prod],DIM_BILL[[#This Row],[CODIGO]],POs[status],$GY590,POs[Semana],WEEKNUM(HF$1))</f>
        <v>0</v>
      </c>
      <c r="HG590" s="15">
        <f>SUMIFS(POs[saldo],POs[cve_prod],DIM_BILL[[#This Row],[CODIGO]],POs[status],$GY590,POs[Semana],WEEKNUM(HG$1))</f>
        <v>0</v>
      </c>
      <c r="HH590" s="15">
        <f>SUMIFS(POs[saldo],POs[cve_prod],DIM_BILL[[#This Row],[CODIGO]],POs[status],$GY590,POs[Semana],WEEKNUM(HH$1))</f>
        <v>0</v>
      </c>
      <c r="HI590" s="15">
        <f>SUMIFS(POs[saldo],POs[cve_prod],DIM_BILL[[#This Row],[CODIGO]],POs[status],$GY590,POs[Semana],WEEKNUM(HI$1))</f>
        <v>0</v>
      </c>
      <c r="HJ590" s="15">
        <f>SUMIFS(POs[saldo],POs[cve_prod],DIM_BILL[[#This Row],[CODIGO]],POs[status],$GY590,POs[Semana],WEEKNUM(HJ$1))</f>
        <v>0</v>
      </c>
      <c r="HK590" s="15">
        <f>SUMIFS(POs[saldo],POs[cve_prod],DIM_BILL[[#This Row],[CODIGO]],POs[status],$GY590,POs[Semana],WEEKNUM(HK$1))</f>
        <v>0</v>
      </c>
      <c r="HL590" s="15">
        <f>SUMIFS(POs[saldo],POs[cve_prod],DIM_BILL[[#This Row],[CODIGO]],POs[status],$GY590,POs[Semana],WEEKNUM(HL$1))</f>
        <v>0</v>
      </c>
      <c r="HM590" s="15">
        <f>SUMIFS(POs[saldo],POs[cve_prod],DIM_BILL[[#This Row],[CODIGO]],POs[status],$GY590,POs[Semana],WEEKNUM(HM$1))</f>
        <v>0</v>
      </c>
      <c r="HN590" s="15">
        <f>SUMIFS(POs[saldo],POs[cve_prod],DIM_BILL[[#This Row],[CODIGO]],POs[status],$GY590,POs[Semana],WEEKNUM(HN$1))</f>
        <v>0</v>
      </c>
      <c r="HO590" s="15">
        <f>SUMIFS(POs[saldo],POs[cve_prod],DIM_BILL[[#This Row],[CODIGO]],POs[status],$GY590,POs[Semana],WEEKNUM(HO$1))</f>
        <v>0</v>
      </c>
      <c r="HP590" s="15">
        <f>SUMIFS(POs[saldo],POs[cve_prod],DIM_BILL[[#This Row],[CODIGO]],POs[status],$GY590,POs[Semana],WEEKNUM(HP$1))</f>
        <v>0</v>
      </c>
      <c r="HQ590" s="15">
        <f>SUMIFS(POs[saldo],POs[cve_prod],DIM_BILL[[#This Row],[CODIGO]],POs[status],$GY590,POs[Semana],WEEKNUM(HQ$1))</f>
        <v>0</v>
      </c>
      <c r="HR590" s="15">
        <f>SUMIFS(POs[saldo],POs[cve_prod],DIM_BILL[[#This Row],[CODIGO]],POs[status],$GY590,POs[Semana],WEEKNUM(HR$1))</f>
        <v>0</v>
      </c>
      <c r="HS590" s="15">
        <f>SUMIFS(POs[saldo],POs[cve_prod],DIM_BILL[[#This Row],[CODIGO]],POs[status],$GY590,POs[Semana],WEEKNUM(HS$1))</f>
        <v>0</v>
      </c>
      <c r="HT590" s="15">
        <f>SUMIFS(POs[saldo],POs[cve_prod],DIM_BILL[[#This Row],[CODIGO]],POs[status],$GY590,POs[Semana],WEEKNUM(HT$1))</f>
        <v>0</v>
      </c>
      <c r="HU590" s="22"/>
      <c r="HV590" s="25"/>
      <c r="HW590" t="str">
        <f>DIM_BILL[[#This Row],[Tipo]]</f>
        <v>MATERIAL DE EMPAQUE</v>
      </c>
    </row>
    <row r="591" spans="1:231" x14ac:dyDescent="0.3">
      <c r="A591" s="17" t="s">
        <v>1040</v>
      </c>
      <c r="CT591">
        <v>1.03</v>
      </c>
      <c r="GR591" s="17" t="s">
        <v>1041</v>
      </c>
      <c r="GS591" s="17">
        <v>4</v>
      </c>
      <c r="GT591" s="17" t="s">
        <v>1823</v>
      </c>
      <c r="GU591" s="17" t="s">
        <v>1800</v>
      </c>
      <c r="GV591" s="17">
        <f>SUMIF(FACT_A1[cve_prod],DIM_BILL[[#This Row],[CODIGO]],FACT_A1[Existencia])</f>
        <v>0</v>
      </c>
      <c r="GW591" s="18">
        <f>SUMIF(FACT_A2[cve_prod],DIM_BILL[[#This Row],[CODIGO]],FACT_A2[Existencia])</f>
        <v>5000</v>
      </c>
      <c r="GX591" s="17"/>
      <c r="GY591" s="16" t="s">
        <v>2221</v>
      </c>
      <c r="GZ591" s="24">
        <f>SUMPRODUCT($B591:$GQ591,INDEX(PLAN_PRODUCCION!$B$4:$GQ$24,COLUMN()-COLUMN($GZ$1)+1,0))</f>
        <v>5278.75</v>
      </c>
      <c r="HA591" s="24">
        <f>SUMPRODUCT($B591:$GQ591,INDEX(PLAN_PRODUCCION!$B$4:$GQ$24,COLUMN()-COLUMN($GZ$1)+1,0))</f>
        <v>0</v>
      </c>
      <c r="HB591" s="24">
        <f>SUMPRODUCT($B591:$GQ591,INDEX(PLAN_PRODUCCION!$B$4:$GQ$24,COLUMN()-COLUMN($GZ$1)+1,0))</f>
        <v>0</v>
      </c>
      <c r="HC591" s="24">
        <f>SUMPRODUCT($B591:$GQ591,INDEX(PLAN_PRODUCCION!$B$4:$GQ$24,COLUMN()-COLUMN($GZ$1)+1,0))</f>
        <v>0</v>
      </c>
      <c r="HD591" s="24">
        <f>SUMPRODUCT($B591:$GQ591,INDEX(PLAN_PRODUCCION!$B$4:$GQ$24,COLUMN()-COLUMN($GZ$1)+1,0))</f>
        <v>0</v>
      </c>
      <c r="HE591" s="24">
        <f>SUMPRODUCT($B591:$GQ591,INDEX(PLAN_PRODUCCION!$B$4:$GQ$24,COLUMN()-COLUMN($GZ$1)+1,0))</f>
        <v>0</v>
      </c>
      <c r="HF591" s="24">
        <f>SUMPRODUCT($B591:$GQ591,INDEX(PLAN_PRODUCCION!$B$4:$GQ$24,COLUMN()-COLUMN($GZ$1)+1,0))</f>
        <v>0</v>
      </c>
      <c r="HG591" s="24">
        <f>SUMPRODUCT($B591:$GQ591,INDEX(PLAN_PRODUCCION!$B$4:$GQ$24,COLUMN()-COLUMN($GZ$1)+1,0))</f>
        <v>0</v>
      </c>
      <c r="HH591" s="24">
        <f>SUMPRODUCT($B591:$GQ591,INDEX(PLAN_PRODUCCION!$B$4:$GQ$24,COLUMN()-COLUMN($GZ$1)+1,0))</f>
        <v>0</v>
      </c>
      <c r="HI591" s="24">
        <f>SUMPRODUCT($B591:$GQ591,INDEX(PLAN_PRODUCCION!$B$4:$GQ$24,COLUMN()-COLUMN($GZ$1)+1,0))</f>
        <v>0</v>
      </c>
      <c r="HJ591" s="24">
        <f>SUMPRODUCT($B591:$GQ591,INDEX(PLAN_PRODUCCION!$B$4:$GQ$24,COLUMN()-COLUMN($GZ$1)+1,0))</f>
        <v>0</v>
      </c>
      <c r="HK591" s="24">
        <f>SUMPRODUCT($B591:$GQ591,INDEX(PLAN_PRODUCCION!$B$4:$GQ$24,COLUMN()-COLUMN($GZ$1)+1,0))</f>
        <v>0</v>
      </c>
      <c r="HL591" s="24">
        <f>SUMPRODUCT($B591:$GQ591,INDEX(PLAN_PRODUCCION!$B$4:$GQ$24,COLUMN()-COLUMN($GZ$1)+1,0))</f>
        <v>0</v>
      </c>
      <c r="HM591" s="24">
        <f>SUMPRODUCT($B591:$GQ591,INDEX(PLAN_PRODUCCION!$B$4:$GQ$24,COLUMN()-COLUMN($GZ$1)+1,0))</f>
        <v>0</v>
      </c>
      <c r="HN591" s="24">
        <f>SUMPRODUCT($B591:$GQ591,INDEX(PLAN_PRODUCCION!$B$4:$GQ$24,COLUMN()-COLUMN($GZ$1)+1,0))</f>
        <v>0</v>
      </c>
      <c r="HO591" s="24">
        <f>SUMPRODUCT($B591:$GQ591,INDEX(PLAN_PRODUCCION!$B$4:$GQ$24,COLUMN()-COLUMN($GZ$1)+1,0))</f>
        <v>0</v>
      </c>
      <c r="HP591" s="24">
        <f>SUMPRODUCT($B591:$GQ591,INDEX(PLAN_PRODUCCION!$B$4:$GQ$24,COLUMN()-COLUMN($GZ$1)+1,0))</f>
        <v>0</v>
      </c>
      <c r="HQ591" s="24">
        <f>SUMPRODUCT($B591:$GQ591,INDEX(PLAN_PRODUCCION!$B$4:$GQ$24,COLUMN()-COLUMN($GZ$1)+1,0))</f>
        <v>0</v>
      </c>
      <c r="HR591" s="24">
        <f>SUMPRODUCT($B591:$GQ591,INDEX(PLAN_PRODUCCION!$B$4:$GQ$24,COLUMN()-COLUMN($GZ$1)+1,0))</f>
        <v>0</v>
      </c>
      <c r="HS591" s="24">
        <f>SUMPRODUCT($B591:$GQ591,INDEX(PLAN_PRODUCCION!$B$4:$GQ$24,COLUMN()-COLUMN($GZ$1)+1,0))</f>
        <v>0</v>
      </c>
      <c r="HT591" s="24">
        <f>SUMPRODUCT($B591:$GQ591,INDEX(PLAN_PRODUCCION!$B$4:$GQ$24,COLUMN()-COLUMN($GZ$1)+1,0))</f>
        <v>0</v>
      </c>
      <c r="HU591" s="22"/>
      <c r="HV591" s="25"/>
      <c r="HW591" t="str">
        <f>DIM_BILL[[#This Row],[Tipo]]</f>
        <v>MATERIAL DE EMPAQUE</v>
      </c>
    </row>
    <row r="592" spans="1:231" x14ac:dyDescent="0.3">
      <c r="A592" s="18" t="s">
        <v>1040</v>
      </c>
      <c r="CT592">
        <v>1.03</v>
      </c>
      <c r="GR592" s="18" t="s">
        <v>1041</v>
      </c>
      <c r="GS592" s="18">
        <v>4</v>
      </c>
      <c r="GT592" s="18" t="s">
        <v>1823</v>
      </c>
      <c r="GU592" s="18" t="s">
        <v>1800</v>
      </c>
      <c r="GV592" s="18">
        <f>SUMIF(FACT_A1[cve_prod],DIM_BILL[[#This Row],[CODIGO]],FACT_A1[Existencia])</f>
        <v>0</v>
      </c>
      <c r="GW592" s="18">
        <f>SUMIF(FACT_A2[cve_prod],DIM_BILL[[#This Row],[CODIGO]],FACT_A2[Existencia])</f>
        <v>5000</v>
      </c>
      <c r="GX592" s="18"/>
      <c r="GY592" s="16" t="s">
        <v>2222</v>
      </c>
      <c r="GZ592" s="26">
        <f t="shared" ref="GZ592" si="4293">GV592+GW592+GX592+GZ590-GZ591</f>
        <v>-278.75</v>
      </c>
      <c r="HA592" s="26">
        <f t="shared" ref="HA592" si="4294">GZ592+HA590-HA591</f>
        <v>-278.75</v>
      </c>
      <c r="HB592" s="26">
        <f t="shared" ref="HB592" si="4295">HA592+HB590-HB591</f>
        <v>-278.75</v>
      </c>
      <c r="HC592" s="26">
        <f t="shared" ref="HC592" si="4296">HB592+HC590-HC591</f>
        <v>-278.75</v>
      </c>
      <c r="HD592" s="26">
        <f t="shared" ref="HD592" si="4297">HC592+HD590-HD591</f>
        <v>-278.75</v>
      </c>
      <c r="HE592" s="26">
        <f t="shared" ref="HE592" si="4298">HD592+HE590-HE591</f>
        <v>-278.75</v>
      </c>
      <c r="HF592" s="26">
        <f t="shared" ref="HF592" si="4299">HE592+HF590-HF591</f>
        <v>-278.75</v>
      </c>
      <c r="HG592" s="26">
        <f t="shared" ref="HG592" si="4300">HF592+HG590-HG591</f>
        <v>-278.75</v>
      </c>
      <c r="HH592" s="26">
        <f t="shared" ref="HH592" si="4301">HG592+HH590-HH591</f>
        <v>-278.75</v>
      </c>
      <c r="HI592" s="26">
        <f t="shared" ref="HI592" si="4302">HH592+HI590-HI591</f>
        <v>-278.75</v>
      </c>
      <c r="HJ592" s="26">
        <f t="shared" ref="HJ592" si="4303">HI592+HJ590-HJ591</f>
        <v>-278.75</v>
      </c>
      <c r="HK592" s="26">
        <f t="shared" ref="HK592" si="4304">HJ592+HK590-HK591</f>
        <v>-278.75</v>
      </c>
      <c r="HL592" s="26">
        <f t="shared" ref="HL592" si="4305">HK592+HL590-HL591</f>
        <v>-278.75</v>
      </c>
      <c r="HM592" s="26">
        <f t="shared" ref="HM592" si="4306">HL592+HM590-HM591</f>
        <v>-278.75</v>
      </c>
      <c r="HN592" s="26">
        <f t="shared" ref="HN592" si="4307">HM592+HN590-HN591</f>
        <v>-278.75</v>
      </c>
      <c r="HO592" s="26">
        <f t="shared" ref="HO592" si="4308">HN592+HO590-HO591</f>
        <v>-278.75</v>
      </c>
      <c r="HP592" s="26">
        <f t="shared" ref="HP592" si="4309">HO592+HP590-HP591</f>
        <v>-278.75</v>
      </c>
      <c r="HQ592" s="26">
        <f t="shared" ref="HQ592" si="4310">HP592+HQ590-HQ591</f>
        <v>-278.75</v>
      </c>
      <c r="HR592" s="26">
        <f t="shared" ref="HR592" si="4311">HQ592+HR590-HR591</f>
        <v>-278.75</v>
      </c>
      <c r="HS592" s="26">
        <f t="shared" ref="HS592" si="4312">HR592+HS590-HS591</f>
        <v>-278.75</v>
      </c>
      <c r="HT592" s="26">
        <f t="shared" ref="HT592" si="4313">HS592+HT590-HT591</f>
        <v>-278.75</v>
      </c>
      <c r="HU592" s="22">
        <f t="shared" ref="HU592" si="4314">COUNTIF(GZ592:HT592,"&lt;0")</f>
        <v>21</v>
      </c>
      <c r="HV592" s="25"/>
      <c r="HW592" t="str">
        <f>DIM_BILL[[#This Row],[Tipo]]</f>
        <v>MATERIAL DE EMPAQUE</v>
      </c>
    </row>
    <row r="593" spans="1:231" x14ac:dyDescent="0.3">
      <c r="A593" s="17" t="s">
        <v>64</v>
      </c>
      <c r="E593">
        <v>1</v>
      </c>
      <c r="GR593" s="17" t="s">
        <v>65</v>
      </c>
      <c r="GS593" s="17">
        <v>2</v>
      </c>
      <c r="GT593" s="17" t="s">
        <v>1807</v>
      </c>
      <c r="GU593" s="17" t="s">
        <v>1800</v>
      </c>
      <c r="GV593" s="17">
        <f>SUMIF(FACT_A1[cve_prod],DIM_BILL[[#This Row],[CODIGO]],FACT_A1[Existencia])</f>
        <v>0</v>
      </c>
      <c r="GW593" s="18">
        <f>SUMIF(FACT_A2[cve_prod],DIM_BILL[[#This Row],[CODIGO]],FACT_A2[Existencia])</f>
        <v>11600</v>
      </c>
      <c r="GX593" s="17"/>
      <c r="GY593" s="16" t="s">
        <v>2220</v>
      </c>
      <c r="GZ593" s="15">
        <f>SUMIFS(POs[saldo],POs[cve_prod],DIM_BILL[[#This Row],[CODIGO]],POs[status],$GY593,POs[f_ent],GZ$1)</f>
        <v>0</v>
      </c>
      <c r="HA593" s="15">
        <f>SUMIFS(POs[saldo],POs[cve_prod],DIM_BILL[[#This Row],[CODIGO]],POs[status],$GY593,POs[f_ent],HA$1)</f>
        <v>0</v>
      </c>
      <c r="HB593" s="15">
        <f>SUMIFS(POs[saldo],POs[cve_prod],DIM_BILL[[#This Row],[CODIGO]],POs[status],$GY593,POs[f_ent],HB$1)</f>
        <v>0</v>
      </c>
      <c r="HC593" s="15">
        <f>SUMIFS(POs[saldo],POs[cve_prod],DIM_BILL[[#This Row],[CODIGO]],POs[status],$GY593,POs[f_ent],HC$1)</f>
        <v>0</v>
      </c>
      <c r="HD593" s="15">
        <f>SUMIFS(POs[saldo],POs[cve_prod],DIM_BILL[[#This Row],[CODIGO]],POs[status],$GY593,POs[f_ent],HD$1)</f>
        <v>0</v>
      </c>
      <c r="HE593" s="15">
        <f>SUMIFS(POs[saldo],POs[cve_prod],DIM_BILL[[#This Row],[CODIGO]],POs[status],$GY593,POs[f_ent],HE$1)</f>
        <v>0</v>
      </c>
      <c r="HF593" s="15">
        <f>SUMIFS(POs[saldo],POs[cve_prod],DIM_BILL[[#This Row],[CODIGO]],POs[status],$GY593,POs[Semana],WEEKNUM(HF$1))</f>
        <v>0</v>
      </c>
      <c r="HG593" s="15">
        <f>SUMIFS(POs[saldo],POs[cve_prod],DIM_BILL[[#This Row],[CODIGO]],POs[status],$GY593,POs[Semana],WEEKNUM(HG$1))</f>
        <v>0</v>
      </c>
      <c r="HH593" s="15">
        <f>SUMIFS(POs[saldo],POs[cve_prod],DIM_BILL[[#This Row],[CODIGO]],POs[status],$GY593,POs[Semana],WEEKNUM(HH$1))</f>
        <v>0</v>
      </c>
      <c r="HI593" s="15">
        <f>SUMIFS(POs[saldo],POs[cve_prod],DIM_BILL[[#This Row],[CODIGO]],POs[status],$GY593,POs[Semana],WEEKNUM(HI$1))</f>
        <v>0</v>
      </c>
      <c r="HJ593" s="15">
        <f>SUMIFS(POs[saldo],POs[cve_prod],DIM_BILL[[#This Row],[CODIGO]],POs[status],$GY593,POs[Semana],WEEKNUM(HJ$1))</f>
        <v>0</v>
      </c>
      <c r="HK593" s="15">
        <f>SUMIFS(POs[saldo],POs[cve_prod],DIM_BILL[[#This Row],[CODIGO]],POs[status],$GY593,POs[Semana],WEEKNUM(HK$1))</f>
        <v>0</v>
      </c>
      <c r="HL593" s="15">
        <f>SUMIFS(POs[saldo],POs[cve_prod],DIM_BILL[[#This Row],[CODIGO]],POs[status],$GY593,POs[Semana],WEEKNUM(HL$1))</f>
        <v>0</v>
      </c>
      <c r="HM593" s="15">
        <f>SUMIFS(POs[saldo],POs[cve_prod],DIM_BILL[[#This Row],[CODIGO]],POs[status],$GY593,POs[Semana],WEEKNUM(HM$1))</f>
        <v>0</v>
      </c>
      <c r="HN593" s="15">
        <f>SUMIFS(POs[saldo],POs[cve_prod],DIM_BILL[[#This Row],[CODIGO]],POs[status],$GY593,POs[Semana],WEEKNUM(HN$1))</f>
        <v>0</v>
      </c>
      <c r="HO593" s="15">
        <f>SUMIFS(POs[saldo],POs[cve_prod],DIM_BILL[[#This Row],[CODIGO]],POs[status],$GY593,POs[Semana],WEEKNUM(HO$1))</f>
        <v>0</v>
      </c>
      <c r="HP593" s="15">
        <f>SUMIFS(POs[saldo],POs[cve_prod],DIM_BILL[[#This Row],[CODIGO]],POs[status],$GY593,POs[Semana],WEEKNUM(HP$1))</f>
        <v>0</v>
      </c>
      <c r="HQ593" s="15">
        <f>SUMIFS(POs[saldo],POs[cve_prod],DIM_BILL[[#This Row],[CODIGO]],POs[status],$GY593,POs[Semana],WEEKNUM(HQ$1))</f>
        <v>0</v>
      </c>
      <c r="HR593" s="15">
        <f>SUMIFS(POs[saldo],POs[cve_prod],DIM_BILL[[#This Row],[CODIGO]],POs[status],$GY593,POs[Semana],WEEKNUM(HR$1))</f>
        <v>0</v>
      </c>
      <c r="HS593" s="15">
        <f>SUMIFS(POs[saldo],POs[cve_prod],DIM_BILL[[#This Row],[CODIGO]],POs[status],$GY593,POs[Semana],WEEKNUM(HS$1))</f>
        <v>0</v>
      </c>
      <c r="HT593" s="15">
        <f>SUMIFS(POs[saldo],POs[cve_prod],DIM_BILL[[#This Row],[CODIGO]],POs[status],$GY593,POs[Semana],WEEKNUM(HT$1))</f>
        <v>0</v>
      </c>
      <c r="HU593" s="22"/>
      <c r="HV593" s="25"/>
      <c r="HW593" t="str">
        <f>DIM_BILL[[#This Row],[Tipo]]</f>
        <v>MATERIAL DE EMPAQUE</v>
      </c>
    </row>
    <row r="594" spans="1:231" x14ac:dyDescent="0.3">
      <c r="A594" s="17" t="s">
        <v>64</v>
      </c>
      <c r="E594">
        <v>1</v>
      </c>
      <c r="GR594" s="17" t="s">
        <v>65</v>
      </c>
      <c r="GS594" s="17">
        <v>2</v>
      </c>
      <c r="GT594" s="17" t="s">
        <v>1807</v>
      </c>
      <c r="GU594" s="17" t="s">
        <v>1800</v>
      </c>
      <c r="GV594" s="17">
        <f>SUMIF(FACT_A1[cve_prod],DIM_BILL[[#This Row],[CODIGO]],FACT_A1[Existencia])</f>
        <v>0</v>
      </c>
      <c r="GW594" s="18">
        <f>SUMIF(FACT_A2[cve_prod],DIM_BILL[[#This Row],[CODIGO]],FACT_A2[Existencia])</f>
        <v>11600</v>
      </c>
      <c r="GX594" s="17"/>
      <c r="GY594" s="16" t="s">
        <v>2221</v>
      </c>
      <c r="GZ594" s="24">
        <f>SUMPRODUCT($B594:$GQ594,INDEX(PLAN_PRODUCCION!$B$4:$GQ$24,COLUMN()-COLUMN($GZ$1)+1,0))</f>
        <v>2000</v>
      </c>
      <c r="HA594" s="24">
        <f>SUMPRODUCT($B594:$GQ594,INDEX(PLAN_PRODUCCION!$B$4:$GQ$24,COLUMN()-COLUMN($GZ$1)+1,0))</f>
        <v>0</v>
      </c>
      <c r="HB594" s="24">
        <f>SUMPRODUCT($B594:$GQ594,INDEX(PLAN_PRODUCCION!$B$4:$GQ$24,COLUMN()-COLUMN($GZ$1)+1,0))</f>
        <v>0</v>
      </c>
      <c r="HC594" s="24">
        <f>SUMPRODUCT($B594:$GQ594,INDEX(PLAN_PRODUCCION!$B$4:$GQ$24,COLUMN()-COLUMN($GZ$1)+1,0))</f>
        <v>0</v>
      </c>
      <c r="HD594" s="24">
        <f>SUMPRODUCT($B594:$GQ594,INDEX(PLAN_PRODUCCION!$B$4:$GQ$24,COLUMN()-COLUMN($GZ$1)+1,0))</f>
        <v>0</v>
      </c>
      <c r="HE594" s="24">
        <f>SUMPRODUCT($B594:$GQ594,INDEX(PLAN_PRODUCCION!$B$4:$GQ$24,COLUMN()-COLUMN($GZ$1)+1,0))</f>
        <v>0</v>
      </c>
      <c r="HF594" s="24">
        <f>SUMPRODUCT($B594:$GQ594,INDEX(PLAN_PRODUCCION!$B$4:$GQ$24,COLUMN()-COLUMN($GZ$1)+1,0))</f>
        <v>0</v>
      </c>
      <c r="HG594" s="24">
        <f>SUMPRODUCT($B594:$GQ594,INDEX(PLAN_PRODUCCION!$B$4:$GQ$24,COLUMN()-COLUMN($GZ$1)+1,0))</f>
        <v>0</v>
      </c>
      <c r="HH594" s="24">
        <f>SUMPRODUCT($B594:$GQ594,INDEX(PLAN_PRODUCCION!$B$4:$GQ$24,COLUMN()-COLUMN($GZ$1)+1,0))</f>
        <v>0</v>
      </c>
      <c r="HI594" s="24">
        <f>SUMPRODUCT($B594:$GQ594,INDEX(PLAN_PRODUCCION!$B$4:$GQ$24,COLUMN()-COLUMN($GZ$1)+1,0))</f>
        <v>0</v>
      </c>
      <c r="HJ594" s="24">
        <f>SUMPRODUCT($B594:$GQ594,INDEX(PLAN_PRODUCCION!$B$4:$GQ$24,COLUMN()-COLUMN($GZ$1)+1,0))</f>
        <v>0</v>
      </c>
      <c r="HK594" s="24">
        <f>SUMPRODUCT($B594:$GQ594,INDEX(PLAN_PRODUCCION!$B$4:$GQ$24,COLUMN()-COLUMN($GZ$1)+1,0))</f>
        <v>0</v>
      </c>
      <c r="HL594" s="24">
        <f>SUMPRODUCT($B594:$GQ594,INDEX(PLAN_PRODUCCION!$B$4:$GQ$24,COLUMN()-COLUMN($GZ$1)+1,0))</f>
        <v>0</v>
      </c>
      <c r="HM594" s="24">
        <f>SUMPRODUCT($B594:$GQ594,INDEX(PLAN_PRODUCCION!$B$4:$GQ$24,COLUMN()-COLUMN($GZ$1)+1,0))</f>
        <v>0</v>
      </c>
      <c r="HN594" s="24">
        <f>SUMPRODUCT($B594:$GQ594,INDEX(PLAN_PRODUCCION!$B$4:$GQ$24,COLUMN()-COLUMN($GZ$1)+1,0))</f>
        <v>0</v>
      </c>
      <c r="HO594" s="24">
        <f>SUMPRODUCT($B594:$GQ594,INDEX(PLAN_PRODUCCION!$B$4:$GQ$24,COLUMN()-COLUMN($GZ$1)+1,0))</f>
        <v>0</v>
      </c>
      <c r="HP594" s="24">
        <f>SUMPRODUCT($B594:$GQ594,INDEX(PLAN_PRODUCCION!$B$4:$GQ$24,COLUMN()-COLUMN($GZ$1)+1,0))</f>
        <v>0</v>
      </c>
      <c r="HQ594" s="24">
        <f>SUMPRODUCT($B594:$GQ594,INDEX(PLAN_PRODUCCION!$B$4:$GQ$24,COLUMN()-COLUMN($GZ$1)+1,0))</f>
        <v>0</v>
      </c>
      <c r="HR594" s="24">
        <f>SUMPRODUCT($B594:$GQ594,INDEX(PLAN_PRODUCCION!$B$4:$GQ$24,COLUMN()-COLUMN($GZ$1)+1,0))</f>
        <v>0</v>
      </c>
      <c r="HS594" s="24">
        <f>SUMPRODUCT($B594:$GQ594,INDEX(PLAN_PRODUCCION!$B$4:$GQ$24,COLUMN()-COLUMN($GZ$1)+1,0))</f>
        <v>0</v>
      </c>
      <c r="HT594" s="24">
        <f>SUMPRODUCT($B594:$GQ594,INDEX(PLAN_PRODUCCION!$B$4:$GQ$24,COLUMN()-COLUMN($GZ$1)+1,0))</f>
        <v>0</v>
      </c>
      <c r="HU594" s="22"/>
      <c r="HV594" s="25"/>
      <c r="HW594" t="str">
        <f>DIM_BILL[[#This Row],[Tipo]]</f>
        <v>MATERIAL DE EMPAQUE</v>
      </c>
    </row>
    <row r="595" spans="1:231" x14ac:dyDescent="0.3">
      <c r="A595" s="18" t="s">
        <v>64</v>
      </c>
      <c r="E595">
        <v>1</v>
      </c>
      <c r="GR595" s="18" t="s">
        <v>65</v>
      </c>
      <c r="GS595" s="18">
        <v>2</v>
      </c>
      <c r="GT595" s="18" t="s">
        <v>1807</v>
      </c>
      <c r="GU595" s="18" t="s">
        <v>1800</v>
      </c>
      <c r="GV595" s="18">
        <f>SUMIF(FACT_A1[cve_prod],DIM_BILL[[#This Row],[CODIGO]],FACT_A1[Existencia])</f>
        <v>0</v>
      </c>
      <c r="GW595" s="18">
        <f>SUMIF(FACT_A2[cve_prod],DIM_BILL[[#This Row],[CODIGO]],FACT_A2[Existencia])</f>
        <v>11600</v>
      </c>
      <c r="GX595" s="18"/>
      <c r="GY595" s="16" t="s">
        <v>2222</v>
      </c>
      <c r="GZ595" s="26">
        <f t="shared" ref="GZ595" si="4315">GV595+GW595+GX595+GZ593-GZ594</f>
        <v>9600</v>
      </c>
      <c r="HA595" s="26">
        <f t="shared" ref="HA595" si="4316">GZ595+HA593-HA594</f>
        <v>9600</v>
      </c>
      <c r="HB595" s="26">
        <f t="shared" ref="HB595" si="4317">HA595+HB593-HB594</f>
        <v>9600</v>
      </c>
      <c r="HC595" s="26">
        <f t="shared" ref="HC595" si="4318">HB595+HC593-HC594</f>
        <v>9600</v>
      </c>
      <c r="HD595" s="26">
        <f t="shared" ref="HD595" si="4319">HC595+HD593-HD594</f>
        <v>9600</v>
      </c>
      <c r="HE595" s="26">
        <f t="shared" ref="HE595" si="4320">HD595+HE593-HE594</f>
        <v>9600</v>
      </c>
      <c r="HF595" s="26">
        <f t="shared" ref="HF595" si="4321">HE595+HF593-HF594</f>
        <v>9600</v>
      </c>
      <c r="HG595" s="26">
        <f t="shared" ref="HG595" si="4322">HF595+HG593-HG594</f>
        <v>9600</v>
      </c>
      <c r="HH595" s="26">
        <f t="shared" ref="HH595" si="4323">HG595+HH593-HH594</f>
        <v>9600</v>
      </c>
      <c r="HI595" s="26">
        <f t="shared" ref="HI595" si="4324">HH595+HI593-HI594</f>
        <v>9600</v>
      </c>
      <c r="HJ595" s="26">
        <f t="shared" ref="HJ595" si="4325">HI595+HJ593-HJ594</f>
        <v>9600</v>
      </c>
      <c r="HK595" s="26">
        <f t="shared" ref="HK595" si="4326">HJ595+HK593-HK594</f>
        <v>9600</v>
      </c>
      <c r="HL595" s="26">
        <f t="shared" ref="HL595" si="4327">HK595+HL593-HL594</f>
        <v>9600</v>
      </c>
      <c r="HM595" s="26">
        <f t="shared" ref="HM595" si="4328">HL595+HM593-HM594</f>
        <v>9600</v>
      </c>
      <c r="HN595" s="26">
        <f t="shared" ref="HN595" si="4329">HM595+HN593-HN594</f>
        <v>9600</v>
      </c>
      <c r="HO595" s="26">
        <f t="shared" ref="HO595" si="4330">HN595+HO593-HO594</f>
        <v>9600</v>
      </c>
      <c r="HP595" s="26">
        <f t="shared" ref="HP595" si="4331">HO595+HP593-HP594</f>
        <v>9600</v>
      </c>
      <c r="HQ595" s="26">
        <f t="shared" ref="HQ595" si="4332">HP595+HQ593-HQ594</f>
        <v>9600</v>
      </c>
      <c r="HR595" s="26">
        <f t="shared" ref="HR595" si="4333">HQ595+HR593-HR594</f>
        <v>9600</v>
      </c>
      <c r="HS595" s="26">
        <f t="shared" ref="HS595" si="4334">HR595+HS593-HS594</f>
        <v>9600</v>
      </c>
      <c r="HT595" s="26">
        <f t="shared" ref="HT595" si="4335">HS595+HT593-HT594</f>
        <v>9600</v>
      </c>
      <c r="HU595" s="22">
        <f t="shared" ref="HU595" si="4336">COUNTIF(GZ595:HT595,"&lt;0")</f>
        <v>0</v>
      </c>
      <c r="HV595" s="25"/>
      <c r="HW595" t="str">
        <f>DIM_BILL[[#This Row],[Tipo]]</f>
        <v>MATERIAL DE EMPAQUE</v>
      </c>
    </row>
    <row r="596" spans="1:231" x14ac:dyDescent="0.3">
      <c r="A596" s="17" t="s">
        <v>591</v>
      </c>
      <c r="BA596">
        <v>1.02</v>
      </c>
      <c r="GR596" s="17" t="s">
        <v>592</v>
      </c>
      <c r="GS596" s="17">
        <v>4</v>
      </c>
      <c r="GT596" s="17" t="s">
        <v>1827</v>
      </c>
      <c r="GU596" s="17" t="s">
        <v>1800</v>
      </c>
      <c r="GV596" s="17">
        <f>SUMIF(FACT_A1[cve_prod],DIM_BILL[[#This Row],[CODIGO]],FACT_A1[Existencia])</f>
        <v>0</v>
      </c>
      <c r="GW596" s="18">
        <f>SUMIF(FACT_A2[cve_prod],DIM_BILL[[#This Row],[CODIGO]],FACT_A2[Existencia])</f>
        <v>34900</v>
      </c>
      <c r="GX596" s="17"/>
      <c r="GY596" s="16" t="s">
        <v>2220</v>
      </c>
      <c r="GZ596" s="15">
        <f>SUMIFS(POs[saldo],POs[cve_prod],DIM_BILL[[#This Row],[CODIGO]],POs[status],$GY596,POs[f_ent],GZ$1)</f>
        <v>0</v>
      </c>
      <c r="HA596" s="15">
        <f>SUMIFS(POs[saldo],POs[cve_prod],DIM_BILL[[#This Row],[CODIGO]],POs[status],$GY596,POs[f_ent],HA$1)</f>
        <v>0</v>
      </c>
      <c r="HB596" s="15">
        <f>SUMIFS(POs[saldo],POs[cve_prod],DIM_BILL[[#This Row],[CODIGO]],POs[status],$GY596,POs[f_ent],HB$1)</f>
        <v>0</v>
      </c>
      <c r="HC596" s="15">
        <f>SUMIFS(POs[saldo],POs[cve_prod],DIM_BILL[[#This Row],[CODIGO]],POs[status],$GY596,POs[f_ent],HC$1)</f>
        <v>0</v>
      </c>
      <c r="HD596" s="15">
        <f>SUMIFS(POs[saldo],POs[cve_prod],DIM_BILL[[#This Row],[CODIGO]],POs[status],$GY596,POs[f_ent],HD$1)</f>
        <v>0</v>
      </c>
      <c r="HE596" s="15">
        <f>SUMIFS(POs[saldo],POs[cve_prod],DIM_BILL[[#This Row],[CODIGO]],POs[status],$GY596,POs[f_ent],HE$1)</f>
        <v>0</v>
      </c>
      <c r="HF596" s="15">
        <f>SUMIFS(POs[saldo],POs[cve_prod],DIM_BILL[[#This Row],[CODIGO]],POs[status],$GY596,POs[Semana],WEEKNUM(HF$1))</f>
        <v>0</v>
      </c>
      <c r="HG596" s="15">
        <f>SUMIFS(POs[saldo],POs[cve_prod],DIM_BILL[[#This Row],[CODIGO]],POs[status],$GY596,POs[Semana],WEEKNUM(HG$1))</f>
        <v>0</v>
      </c>
      <c r="HH596" s="15">
        <f>SUMIFS(POs[saldo],POs[cve_prod],DIM_BILL[[#This Row],[CODIGO]],POs[status],$GY596,POs[Semana],WEEKNUM(HH$1))</f>
        <v>0</v>
      </c>
      <c r="HI596" s="15">
        <f>SUMIFS(POs[saldo],POs[cve_prod],DIM_BILL[[#This Row],[CODIGO]],POs[status],$GY596,POs[Semana],WEEKNUM(HI$1))</f>
        <v>0</v>
      </c>
      <c r="HJ596" s="15">
        <f>SUMIFS(POs[saldo],POs[cve_prod],DIM_BILL[[#This Row],[CODIGO]],POs[status],$GY596,POs[Semana],WEEKNUM(HJ$1))</f>
        <v>0</v>
      </c>
      <c r="HK596" s="15">
        <f>SUMIFS(POs[saldo],POs[cve_prod],DIM_BILL[[#This Row],[CODIGO]],POs[status],$GY596,POs[Semana],WEEKNUM(HK$1))</f>
        <v>0</v>
      </c>
      <c r="HL596" s="15">
        <f>SUMIFS(POs[saldo],POs[cve_prod],DIM_BILL[[#This Row],[CODIGO]],POs[status],$GY596,POs[Semana],WEEKNUM(HL$1))</f>
        <v>0</v>
      </c>
      <c r="HM596" s="15">
        <f>SUMIFS(POs[saldo],POs[cve_prod],DIM_BILL[[#This Row],[CODIGO]],POs[status],$GY596,POs[Semana],WEEKNUM(HM$1))</f>
        <v>0</v>
      </c>
      <c r="HN596" s="15">
        <f>SUMIFS(POs[saldo],POs[cve_prod],DIM_BILL[[#This Row],[CODIGO]],POs[status],$GY596,POs[Semana],WEEKNUM(HN$1))</f>
        <v>0</v>
      </c>
      <c r="HO596" s="15">
        <f>SUMIFS(POs[saldo],POs[cve_prod],DIM_BILL[[#This Row],[CODIGO]],POs[status],$GY596,POs[Semana],WEEKNUM(HO$1))</f>
        <v>0</v>
      </c>
      <c r="HP596" s="15">
        <f>SUMIFS(POs[saldo],POs[cve_prod],DIM_BILL[[#This Row],[CODIGO]],POs[status],$GY596,POs[Semana],WEEKNUM(HP$1))</f>
        <v>0</v>
      </c>
      <c r="HQ596" s="15">
        <f>SUMIFS(POs[saldo],POs[cve_prod],DIM_BILL[[#This Row],[CODIGO]],POs[status],$GY596,POs[Semana],WEEKNUM(HQ$1))</f>
        <v>0</v>
      </c>
      <c r="HR596" s="15">
        <f>SUMIFS(POs[saldo],POs[cve_prod],DIM_BILL[[#This Row],[CODIGO]],POs[status],$GY596,POs[Semana],WEEKNUM(HR$1))</f>
        <v>0</v>
      </c>
      <c r="HS596" s="15">
        <f>SUMIFS(POs[saldo],POs[cve_prod],DIM_BILL[[#This Row],[CODIGO]],POs[status],$GY596,POs[Semana],WEEKNUM(HS$1))</f>
        <v>0</v>
      </c>
      <c r="HT596" s="15">
        <f>SUMIFS(POs[saldo],POs[cve_prod],DIM_BILL[[#This Row],[CODIGO]],POs[status],$GY596,POs[Semana],WEEKNUM(HT$1))</f>
        <v>0</v>
      </c>
      <c r="HU596" s="22"/>
      <c r="HV596" s="25"/>
      <c r="HW596" t="str">
        <f>DIM_BILL[[#This Row],[Tipo]]</f>
        <v>MATERIAL DE EMPAQUE</v>
      </c>
    </row>
    <row r="597" spans="1:231" x14ac:dyDescent="0.3">
      <c r="A597" s="17" t="s">
        <v>591</v>
      </c>
      <c r="BA597">
        <v>1.02</v>
      </c>
      <c r="GR597" s="17" t="s">
        <v>592</v>
      </c>
      <c r="GS597" s="17">
        <v>4</v>
      </c>
      <c r="GT597" s="17" t="s">
        <v>1827</v>
      </c>
      <c r="GU597" s="17" t="s">
        <v>1800</v>
      </c>
      <c r="GV597" s="17">
        <f>SUMIF(FACT_A1[cve_prod],DIM_BILL[[#This Row],[CODIGO]],FACT_A1[Existencia])</f>
        <v>0</v>
      </c>
      <c r="GW597" s="18">
        <f>SUMIF(FACT_A2[cve_prod],DIM_BILL[[#This Row],[CODIGO]],FACT_A2[Existencia])</f>
        <v>34900</v>
      </c>
      <c r="GX597" s="17"/>
      <c r="GY597" s="16" t="s">
        <v>2221</v>
      </c>
      <c r="GZ597" s="24">
        <f>SUMPRODUCT($B597:$GQ597,INDEX(PLAN_PRODUCCION!$B$4:$GQ$24,COLUMN()-COLUMN($GZ$1)+1,0))</f>
        <v>15300</v>
      </c>
      <c r="HA597" s="24">
        <f>SUMPRODUCT($B597:$GQ597,INDEX(PLAN_PRODUCCION!$B$4:$GQ$24,COLUMN()-COLUMN($GZ$1)+1,0))</f>
        <v>0</v>
      </c>
      <c r="HB597" s="24">
        <f>SUMPRODUCT($B597:$GQ597,INDEX(PLAN_PRODUCCION!$B$4:$GQ$24,COLUMN()-COLUMN($GZ$1)+1,0))</f>
        <v>0</v>
      </c>
      <c r="HC597" s="24">
        <f>SUMPRODUCT($B597:$GQ597,INDEX(PLAN_PRODUCCION!$B$4:$GQ$24,COLUMN()-COLUMN($GZ$1)+1,0))</f>
        <v>0</v>
      </c>
      <c r="HD597" s="24">
        <f>SUMPRODUCT($B597:$GQ597,INDEX(PLAN_PRODUCCION!$B$4:$GQ$24,COLUMN()-COLUMN($GZ$1)+1,0))</f>
        <v>0</v>
      </c>
      <c r="HE597" s="24">
        <f>SUMPRODUCT($B597:$GQ597,INDEX(PLAN_PRODUCCION!$B$4:$GQ$24,COLUMN()-COLUMN($GZ$1)+1,0))</f>
        <v>0</v>
      </c>
      <c r="HF597" s="24">
        <f>SUMPRODUCT($B597:$GQ597,INDEX(PLAN_PRODUCCION!$B$4:$GQ$24,COLUMN()-COLUMN($GZ$1)+1,0))</f>
        <v>0</v>
      </c>
      <c r="HG597" s="24">
        <f>SUMPRODUCT($B597:$GQ597,INDEX(PLAN_PRODUCCION!$B$4:$GQ$24,COLUMN()-COLUMN($GZ$1)+1,0))</f>
        <v>0</v>
      </c>
      <c r="HH597" s="24">
        <f>SUMPRODUCT($B597:$GQ597,INDEX(PLAN_PRODUCCION!$B$4:$GQ$24,COLUMN()-COLUMN($GZ$1)+1,0))</f>
        <v>0</v>
      </c>
      <c r="HI597" s="24">
        <f>SUMPRODUCT($B597:$GQ597,INDEX(PLAN_PRODUCCION!$B$4:$GQ$24,COLUMN()-COLUMN($GZ$1)+1,0))</f>
        <v>0</v>
      </c>
      <c r="HJ597" s="24">
        <f>SUMPRODUCT($B597:$GQ597,INDEX(PLAN_PRODUCCION!$B$4:$GQ$24,COLUMN()-COLUMN($GZ$1)+1,0))</f>
        <v>0</v>
      </c>
      <c r="HK597" s="24">
        <f>SUMPRODUCT($B597:$GQ597,INDEX(PLAN_PRODUCCION!$B$4:$GQ$24,COLUMN()-COLUMN($GZ$1)+1,0))</f>
        <v>0</v>
      </c>
      <c r="HL597" s="24">
        <f>SUMPRODUCT($B597:$GQ597,INDEX(PLAN_PRODUCCION!$B$4:$GQ$24,COLUMN()-COLUMN($GZ$1)+1,0))</f>
        <v>0</v>
      </c>
      <c r="HM597" s="24">
        <f>SUMPRODUCT($B597:$GQ597,INDEX(PLAN_PRODUCCION!$B$4:$GQ$24,COLUMN()-COLUMN($GZ$1)+1,0))</f>
        <v>0</v>
      </c>
      <c r="HN597" s="24">
        <f>SUMPRODUCT($B597:$GQ597,INDEX(PLAN_PRODUCCION!$B$4:$GQ$24,COLUMN()-COLUMN($GZ$1)+1,0))</f>
        <v>0</v>
      </c>
      <c r="HO597" s="24">
        <f>SUMPRODUCT($B597:$GQ597,INDEX(PLAN_PRODUCCION!$B$4:$GQ$24,COLUMN()-COLUMN($GZ$1)+1,0))</f>
        <v>0</v>
      </c>
      <c r="HP597" s="24">
        <f>SUMPRODUCT($B597:$GQ597,INDEX(PLAN_PRODUCCION!$B$4:$GQ$24,COLUMN()-COLUMN($GZ$1)+1,0))</f>
        <v>0</v>
      </c>
      <c r="HQ597" s="24">
        <f>SUMPRODUCT($B597:$GQ597,INDEX(PLAN_PRODUCCION!$B$4:$GQ$24,COLUMN()-COLUMN($GZ$1)+1,0))</f>
        <v>0</v>
      </c>
      <c r="HR597" s="24">
        <f>SUMPRODUCT($B597:$GQ597,INDEX(PLAN_PRODUCCION!$B$4:$GQ$24,COLUMN()-COLUMN($GZ$1)+1,0))</f>
        <v>0</v>
      </c>
      <c r="HS597" s="24">
        <f>SUMPRODUCT($B597:$GQ597,INDEX(PLAN_PRODUCCION!$B$4:$GQ$24,COLUMN()-COLUMN($GZ$1)+1,0))</f>
        <v>0</v>
      </c>
      <c r="HT597" s="24">
        <f>SUMPRODUCT($B597:$GQ597,INDEX(PLAN_PRODUCCION!$B$4:$GQ$24,COLUMN()-COLUMN($GZ$1)+1,0))</f>
        <v>0</v>
      </c>
      <c r="HU597" s="22"/>
      <c r="HV597" s="25"/>
      <c r="HW597" t="str">
        <f>DIM_BILL[[#This Row],[Tipo]]</f>
        <v>MATERIAL DE EMPAQUE</v>
      </c>
    </row>
    <row r="598" spans="1:231" x14ac:dyDescent="0.3">
      <c r="A598" s="18" t="s">
        <v>591</v>
      </c>
      <c r="BA598">
        <v>1.02</v>
      </c>
      <c r="GR598" s="18" t="s">
        <v>592</v>
      </c>
      <c r="GS598" s="18">
        <v>4</v>
      </c>
      <c r="GT598" s="18" t="s">
        <v>1827</v>
      </c>
      <c r="GU598" s="18" t="s">
        <v>1800</v>
      </c>
      <c r="GV598" s="18">
        <f>SUMIF(FACT_A1[cve_prod],DIM_BILL[[#This Row],[CODIGO]],FACT_A1[Existencia])</f>
        <v>0</v>
      </c>
      <c r="GW598" s="18">
        <f>SUMIF(FACT_A2[cve_prod],DIM_BILL[[#This Row],[CODIGO]],FACT_A2[Existencia])</f>
        <v>34900</v>
      </c>
      <c r="GX598" s="18"/>
      <c r="GY598" s="16" t="s">
        <v>2222</v>
      </c>
      <c r="GZ598" s="26">
        <f t="shared" ref="GZ598" si="4337">GV598+GW598+GX598+GZ596-GZ597</f>
        <v>19600</v>
      </c>
      <c r="HA598" s="26">
        <f t="shared" ref="HA598" si="4338">GZ598+HA596-HA597</f>
        <v>19600</v>
      </c>
      <c r="HB598" s="26">
        <f t="shared" ref="HB598" si="4339">HA598+HB596-HB597</f>
        <v>19600</v>
      </c>
      <c r="HC598" s="26">
        <f t="shared" ref="HC598" si="4340">HB598+HC596-HC597</f>
        <v>19600</v>
      </c>
      <c r="HD598" s="26">
        <f t="shared" ref="HD598" si="4341">HC598+HD596-HD597</f>
        <v>19600</v>
      </c>
      <c r="HE598" s="26">
        <f t="shared" ref="HE598" si="4342">HD598+HE596-HE597</f>
        <v>19600</v>
      </c>
      <c r="HF598" s="26">
        <f t="shared" ref="HF598" si="4343">HE598+HF596-HF597</f>
        <v>19600</v>
      </c>
      <c r="HG598" s="26">
        <f t="shared" ref="HG598" si="4344">HF598+HG596-HG597</f>
        <v>19600</v>
      </c>
      <c r="HH598" s="26">
        <f t="shared" ref="HH598" si="4345">HG598+HH596-HH597</f>
        <v>19600</v>
      </c>
      <c r="HI598" s="26">
        <f t="shared" ref="HI598" si="4346">HH598+HI596-HI597</f>
        <v>19600</v>
      </c>
      <c r="HJ598" s="26">
        <f t="shared" ref="HJ598" si="4347">HI598+HJ596-HJ597</f>
        <v>19600</v>
      </c>
      <c r="HK598" s="26">
        <f t="shared" ref="HK598" si="4348">HJ598+HK596-HK597</f>
        <v>19600</v>
      </c>
      <c r="HL598" s="26">
        <f t="shared" ref="HL598" si="4349">HK598+HL596-HL597</f>
        <v>19600</v>
      </c>
      <c r="HM598" s="26">
        <f t="shared" ref="HM598" si="4350">HL598+HM596-HM597</f>
        <v>19600</v>
      </c>
      <c r="HN598" s="26">
        <f t="shared" ref="HN598" si="4351">HM598+HN596-HN597</f>
        <v>19600</v>
      </c>
      <c r="HO598" s="26">
        <f t="shared" ref="HO598" si="4352">HN598+HO596-HO597</f>
        <v>19600</v>
      </c>
      <c r="HP598" s="26">
        <f t="shared" ref="HP598" si="4353">HO598+HP596-HP597</f>
        <v>19600</v>
      </c>
      <c r="HQ598" s="26">
        <f t="shared" ref="HQ598" si="4354">HP598+HQ596-HQ597</f>
        <v>19600</v>
      </c>
      <c r="HR598" s="26">
        <f t="shared" ref="HR598" si="4355">HQ598+HR596-HR597</f>
        <v>19600</v>
      </c>
      <c r="HS598" s="26">
        <f t="shared" ref="HS598" si="4356">HR598+HS596-HS597</f>
        <v>19600</v>
      </c>
      <c r="HT598" s="26">
        <f t="shared" ref="HT598" si="4357">HS598+HT596-HT597</f>
        <v>19600</v>
      </c>
      <c r="HU598" s="22">
        <f t="shared" ref="HU598" si="4358">COUNTIF(GZ598:HT598,"&lt;0")</f>
        <v>0</v>
      </c>
      <c r="HV598" s="25"/>
      <c r="HW598" t="str">
        <f>DIM_BILL[[#This Row],[Tipo]]</f>
        <v>MATERIAL DE EMPAQUE</v>
      </c>
    </row>
    <row r="599" spans="1:231" x14ac:dyDescent="0.3">
      <c r="A599" s="17" t="s">
        <v>1677</v>
      </c>
      <c r="FY599">
        <v>1.02</v>
      </c>
      <c r="GR599" s="17" t="s">
        <v>1678</v>
      </c>
      <c r="GS599" s="17">
        <v>4</v>
      </c>
      <c r="GT599" s="17" t="s">
        <v>1827</v>
      </c>
      <c r="GU599" s="17" t="s">
        <v>1800</v>
      </c>
      <c r="GV599" s="17">
        <f>SUMIF(FACT_A1[cve_prod],DIM_BILL[[#This Row],[CODIGO]],FACT_A1[Existencia])</f>
        <v>0</v>
      </c>
      <c r="GW599" s="18">
        <f>SUMIF(FACT_A2[cve_prod],DIM_BILL[[#This Row],[CODIGO]],FACT_A2[Existencia])</f>
        <v>29000</v>
      </c>
      <c r="GX599" s="17"/>
      <c r="GY599" s="16" t="s">
        <v>2220</v>
      </c>
      <c r="GZ599" s="15">
        <f>SUMIFS(POs[saldo],POs[cve_prod],DIM_BILL[[#This Row],[CODIGO]],POs[status],$GY599,POs[f_ent],GZ$1)</f>
        <v>0</v>
      </c>
      <c r="HA599" s="15">
        <f>SUMIFS(POs[saldo],POs[cve_prod],DIM_BILL[[#This Row],[CODIGO]],POs[status],$GY599,POs[f_ent],HA$1)</f>
        <v>0</v>
      </c>
      <c r="HB599" s="15">
        <f>SUMIFS(POs[saldo],POs[cve_prod],DIM_BILL[[#This Row],[CODIGO]],POs[status],$GY599,POs[f_ent],HB$1)</f>
        <v>0</v>
      </c>
      <c r="HC599" s="15">
        <f>SUMIFS(POs[saldo],POs[cve_prod],DIM_BILL[[#This Row],[CODIGO]],POs[status],$GY599,POs[f_ent],HC$1)</f>
        <v>0</v>
      </c>
      <c r="HD599" s="15">
        <f>SUMIFS(POs[saldo],POs[cve_prod],DIM_BILL[[#This Row],[CODIGO]],POs[status],$GY599,POs[f_ent],HD$1)</f>
        <v>0</v>
      </c>
      <c r="HE599" s="15">
        <f>SUMIFS(POs[saldo],POs[cve_prod],DIM_BILL[[#This Row],[CODIGO]],POs[status],$GY599,POs[f_ent],HE$1)</f>
        <v>0</v>
      </c>
      <c r="HF599" s="15">
        <f>SUMIFS(POs[saldo],POs[cve_prod],DIM_BILL[[#This Row],[CODIGO]],POs[status],$GY599,POs[Semana],WEEKNUM(HF$1))</f>
        <v>0</v>
      </c>
      <c r="HG599" s="15">
        <f>SUMIFS(POs[saldo],POs[cve_prod],DIM_BILL[[#This Row],[CODIGO]],POs[status],$GY599,POs[Semana],WEEKNUM(HG$1))</f>
        <v>0</v>
      </c>
      <c r="HH599" s="15">
        <f>SUMIFS(POs[saldo],POs[cve_prod],DIM_BILL[[#This Row],[CODIGO]],POs[status],$GY599,POs[Semana],WEEKNUM(HH$1))</f>
        <v>0</v>
      </c>
      <c r="HI599" s="15">
        <f>SUMIFS(POs[saldo],POs[cve_prod],DIM_BILL[[#This Row],[CODIGO]],POs[status],$GY599,POs[Semana],WEEKNUM(HI$1))</f>
        <v>0</v>
      </c>
      <c r="HJ599" s="15">
        <f>SUMIFS(POs[saldo],POs[cve_prod],DIM_BILL[[#This Row],[CODIGO]],POs[status],$GY599,POs[Semana],WEEKNUM(HJ$1))</f>
        <v>0</v>
      </c>
      <c r="HK599" s="15">
        <f>SUMIFS(POs[saldo],POs[cve_prod],DIM_BILL[[#This Row],[CODIGO]],POs[status],$GY599,POs[Semana],WEEKNUM(HK$1))</f>
        <v>0</v>
      </c>
      <c r="HL599" s="15">
        <f>SUMIFS(POs[saldo],POs[cve_prod],DIM_BILL[[#This Row],[CODIGO]],POs[status],$GY599,POs[Semana],WEEKNUM(HL$1))</f>
        <v>0</v>
      </c>
      <c r="HM599" s="15">
        <f>SUMIFS(POs[saldo],POs[cve_prod],DIM_BILL[[#This Row],[CODIGO]],POs[status],$GY599,POs[Semana],WEEKNUM(HM$1))</f>
        <v>0</v>
      </c>
      <c r="HN599" s="15">
        <f>SUMIFS(POs[saldo],POs[cve_prod],DIM_BILL[[#This Row],[CODIGO]],POs[status],$GY599,POs[Semana],WEEKNUM(HN$1))</f>
        <v>0</v>
      </c>
      <c r="HO599" s="15">
        <f>SUMIFS(POs[saldo],POs[cve_prod],DIM_BILL[[#This Row],[CODIGO]],POs[status],$GY599,POs[Semana],WEEKNUM(HO$1))</f>
        <v>0</v>
      </c>
      <c r="HP599" s="15">
        <f>SUMIFS(POs[saldo],POs[cve_prod],DIM_BILL[[#This Row],[CODIGO]],POs[status],$GY599,POs[Semana],WEEKNUM(HP$1))</f>
        <v>0</v>
      </c>
      <c r="HQ599" s="15">
        <f>SUMIFS(POs[saldo],POs[cve_prod],DIM_BILL[[#This Row],[CODIGO]],POs[status],$GY599,POs[Semana],WEEKNUM(HQ$1))</f>
        <v>0</v>
      </c>
      <c r="HR599" s="15">
        <f>SUMIFS(POs[saldo],POs[cve_prod],DIM_BILL[[#This Row],[CODIGO]],POs[status],$GY599,POs[Semana],WEEKNUM(HR$1))</f>
        <v>0</v>
      </c>
      <c r="HS599" s="15">
        <f>SUMIFS(POs[saldo],POs[cve_prod],DIM_BILL[[#This Row],[CODIGO]],POs[status],$GY599,POs[Semana],WEEKNUM(HS$1))</f>
        <v>0</v>
      </c>
      <c r="HT599" s="15">
        <f>SUMIFS(POs[saldo],POs[cve_prod],DIM_BILL[[#This Row],[CODIGO]],POs[status],$GY599,POs[Semana],WEEKNUM(HT$1))</f>
        <v>0</v>
      </c>
      <c r="HU599" s="22"/>
      <c r="HV599" s="25"/>
      <c r="HW599" t="str">
        <f>DIM_BILL[[#This Row],[Tipo]]</f>
        <v>MATERIAL DE EMPAQUE</v>
      </c>
    </row>
    <row r="600" spans="1:231" x14ac:dyDescent="0.3">
      <c r="A600" s="17" t="s">
        <v>1677</v>
      </c>
      <c r="FY600">
        <v>1.02</v>
      </c>
      <c r="GR600" s="17" t="s">
        <v>1678</v>
      </c>
      <c r="GS600" s="17">
        <v>4</v>
      </c>
      <c r="GT600" s="17" t="s">
        <v>1827</v>
      </c>
      <c r="GU600" s="17" t="s">
        <v>1800</v>
      </c>
      <c r="GV600" s="17">
        <f>SUMIF(FACT_A1[cve_prod],DIM_BILL[[#This Row],[CODIGO]],FACT_A1[Existencia])</f>
        <v>0</v>
      </c>
      <c r="GW600" s="18">
        <f>SUMIF(FACT_A2[cve_prod],DIM_BILL[[#This Row],[CODIGO]],FACT_A2[Existencia])</f>
        <v>29000</v>
      </c>
      <c r="GX600" s="17"/>
      <c r="GY600" s="16" t="s">
        <v>2221</v>
      </c>
      <c r="GZ600" s="24">
        <f>SUMPRODUCT($B600:$GQ600,INDEX(PLAN_PRODUCCION!$B$4:$GQ$24,COLUMN()-COLUMN($GZ$1)+1,0))</f>
        <v>10200</v>
      </c>
      <c r="HA600" s="24">
        <f>SUMPRODUCT($B600:$GQ600,INDEX(PLAN_PRODUCCION!$B$4:$GQ$24,COLUMN()-COLUMN($GZ$1)+1,0))</f>
        <v>0</v>
      </c>
      <c r="HB600" s="24">
        <f>SUMPRODUCT($B600:$GQ600,INDEX(PLAN_PRODUCCION!$B$4:$GQ$24,COLUMN()-COLUMN($GZ$1)+1,0))</f>
        <v>0</v>
      </c>
      <c r="HC600" s="24">
        <f>SUMPRODUCT($B600:$GQ600,INDEX(PLAN_PRODUCCION!$B$4:$GQ$24,COLUMN()-COLUMN($GZ$1)+1,0))</f>
        <v>0</v>
      </c>
      <c r="HD600" s="24">
        <f>SUMPRODUCT($B600:$GQ600,INDEX(PLAN_PRODUCCION!$B$4:$GQ$24,COLUMN()-COLUMN($GZ$1)+1,0))</f>
        <v>0</v>
      </c>
      <c r="HE600" s="24">
        <f>SUMPRODUCT($B600:$GQ600,INDEX(PLAN_PRODUCCION!$B$4:$GQ$24,COLUMN()-COLUMN($GZ$1)+1,0))</f>
        <v>0</v>
      </c>
      <c r="HF600" s="24">
        <f>SUMPRODUCT($B600:$GQ600,INDEX(PLAN_PRODUCCION!$B$4:$GQ$24,COLUMN()-COLUMN($GZ$1)+1,0))</f>
        <v>0</v>
      </c>
      <c r="HG600" s="24">
        <f>SUMPRODUCT($B600:$GQ600,INDEX(PLAN_PRODUCCION!$B$4:$GQ$24,COLUMN()-COLUMN($GZ$1)+1,0))</f>
        <v>0</v>
      </c>
      <c r="HH600" s="24">
        <f>SUMPRODUCT($B600:$GQ600,INDEX(PLAN_PRODUCCION!$B$4:$GQ$24,COLUMN()-COLUMN($GZ$1)+1,0))</f>
        <v>0</v>
      </c>
      <c r="HI600" s="24">
        <f>SUMPRODUCT($B600:$GQ600,INDEX(PLAN_PRODUCCION!$B$4:$GQ$24,COLUMN()-COLUMN($GZ$1)+1,0))</f>
        <v>0</v>
      </c>
      <c r="HJ600" s="24">
        <f>SUMPRODUCT($B600:$GQ600,INDEX(PLAN_PRODUCCION!$B$4:$GQ$24,COLUMN()-COLUMN($GZ$1)+1,0))</f>
        <v>0</v>
      </c>
      <c r="HK600" s="24">
        <f>SUMPRODUCT($B600:$GQ600,INDEX(PLAN_PRODUCCION!$B$4:$GQ$24,COLUMN()-COLUMN($GZ$1)+1,0))</f>
        <v>0</v>
      </c>
      <c r="HL600" s="24">
        <f>SUMPRODUCT($B600:$GQ600,INDEX(PLAN_PRODUCCION!$B$4:$GQ$24,COLUMN()-COLUMN($GZ$1)+1,0))</f>
        <v>0</v>
      </c>
      <c r="HM600" s="24">
        <f>SUMPRODUCT($B600:$GQ600,INDEX(PLAN_PRODUCCION!$B$4:$GQ$24,COLUMN()-COLUMN($GZ$1)+1,0))</f>
        <v>0</v>
      </c>
      <c r="HN600" s="24">
        <f>SUMPRODUCT($B600:$GQ600,INDEX(PLAN_PRODUCCION!$B$4:$GQ$24,COLUMN()-COLUMN($GZ$1)+1,0))</f>
        <v>0</v>
      </c>
      <c r="HO600" s="24">
        <f>SUMPRODUCT($B600:$GQ600,INDEX(PLAN_PRODUCCION!$B$4:$GQ$24,COLUMN()-COLUMN($GZ$1)+1,0))</f>
        <v>0</v>
      </c>
      <c r="HP600" s="24">
        <f>SUMPRODUCT($B600:$GQ600,INDEX(PLAN_PRODUCCION!$B$4:$GQ$24,COLUMN()-COLUMN($GZ$1)+1,0))</f>
        <v>0</v>
      </c>
      <c r="HQ600" s="24">
        <f>SUMPRODUCT($B600:$GQ600,INDEX(PLAN_PRODUCCION!$B$4:$GQ$24,COLUMN()-COLUMN($GZ$1)+1,0))</f>
        <v>0</v>
      </c>
      <c r="HR600" s="24">
        <f>SUMPRODUCT($B600:$GQ600,INDEX(PLAN_PRODUCCION!$B$4:$GQ$24,COLUMN()-COLUMN($GZ$1)+1,0))</f>
        <v>0</v>
      </c>
      <c r="HS600" s="24">
        <f>SUMPRODUCT($B600:$GQ600,INDEX(PLAN_PRODUCCION!$B$4:$GQ$24,COLUMN()-COLUMN($GZ$1)+1,0))</f>
        <v>0</v>
      </c>
      <c r="HT600" s="24">
        <f>SUMPRODUCT($B600:$GQ600,INDEX(PLAN_PRODUCCION!$B$4:$GQ$24,COLUMN()-COLUMN($GZ$1)+1,0))</f>
        <v>0</v>
      </c>
      <c r="HU600" s="22"/>
      <c r="HV600" s="25"/>
      <c r="HW600" t="str">
        <f>DIM_BILL[[#This Row],[Tipo]]</f>
        <v>MATERIAL DE EMPAQUE</v>
      </c>
    </row>
    <row r="601" spans="1:231" x14ac:dyDescent="0.3">
      <c r="A601" s="18" t="s">
        <v>1677</v>
      </c>
      <c r="FY601">
        <v>1.02</v>
      </c>
      <c r="GR601" s="18" t="s">
        <v>1678</v>
      </c>
      <c r="GS601" s="18">
        <v>4</v>
      </c>
      <c r="GT601" s="18" t="s">
        <v>1827</v>
      </c>
      <c r="GU601" s="18" t="s">
        <v>1800</v>
      </c>
      <c r="GV601" s="18">
        <f>SUMIF(FACT_A1[cve_prod],DIM_BILL[[#This Row],[CODIGO]],FACT_A1[Existencia])</f>
        <v>0</v>
      </c>
      <c r="GW601" s="18">
        <f>SUMIF(FACT_A2[cve_prod],DIM_BILL[[#This Row],[CODIGO]],FACT_A2[Existencia])</f>
        <v>29000</v>
      </c>
      <c r="GX601" s="18"/>
      <c r="GY601" s="16" t="s">
        <v>2222</v>
      </c>
      <c r="GZ601" s="26">
        <f t="shared" ref="GZ601" si="4359">GV601+GW601+GX601+GZ599-GZ600</f>
        <v>18800</v>
      </c>
      <c r="HA601" s="26">
        <f t="shared" ref="HA601" si="4360">GZ601+HA599-HA600</f>
        <v>18800</v>
      </c>
      <c r="HB601" s="26">
        <f t="shared" ref="HB601" si="4361">HA601+HB599-HB600</f>
        <v>18800</v>
      </c>
      <c r="HC601" s="26">
        <f t="shared" ref="HC601" si="4362">HB601+HC599-HC600</f>
        <v>18800</v>
      </c>
      <c r="HD601" s="26">
        <f t="shared" ref="HD601" si="4363">HC601+HD599-HD600</f>
        <v>18800</v>
      </c>
      <c r="HE601" s="26">
        <f t="shared" ref="HE601" si="4364">HD601+HE599-HE600</f>
        <v>18800</v>
      </c>
      <c r="HF601" s="26">
        <f t="shared" ref="HF601" si="4365">HE601+HF599-HF600</f>
        <v>18800</v>
      </c>
      <c r="HG601" s="26">
        <f t="shared" ref="HG601" si="4366">HF601+HG599-HG600</f>
        <v>18800</v>
      </c>
      <c r="HH601" s="26">
        <f t="shared" ref="HH601" si="4367">HG601+HH599-HH600</f>
        <v>18800</v>
      </c>
      <c r="HI601" s="26">
        <f t="shared" ref="HI601" si="4368">HH601+HI599-HI600</f>
        <v>18800</v>
      </c>
      <c r="HJ601" s="26">
        <f t="shared" ref="HJ601" si="4369">HI601+HJ599-HJ600</f>
        <v>18800</v>
      </c>
      <c r="HK601" s="26">
        <f t="shared" ref="HK601" si="4370">HJ601+HK599-HK600</f>
        <v>18800</v>
      </c>
      <c r="HL601" s="26">
        <f t="shared" ref="HL601" si="4371">HK601+HL599-HL600</f>
        <v>18800</v>
      </c>
      <c r="HM601" s="26">
        <f t="shared" ref="HM601" si="4372">HL601+HM599-HM600</f>
        <v>18800</v>
      </c>
      <c r="HN601" s="26">
        <f t="shared" ref="HN601" si="4373">HM601+HN599-HN600</f>
        <v>18800</v>
      </c>
      <c r="HO601" s="26">
        <f t="shared" ref="HO601" si="4374">HN601+HO599-HO600</f>
        <v>18800</v>
      </c>
      <c r="HP601" s="26">
        <f t="shared" ref="HP601" si="4375">HO601+HP599-HP600</f>
        <v>18800</v>
      </c>
      <c r="HQ601" s="26">
        <f t="shared" ref="HQ601" si="4376">HP601+HQ599-HQ600</f>
        <v>18800</v>
      </c>
      <c r="HR601" s="26">
        <f t="shared" ref="HR601" si="4377">HQ601+HR599-HR600</f>
        <v>18800</v>
      </c>
      <c r="HS601" s="26">
        <f t="shared" ref="HS601" si="4378">HR601+HS599-HS600</f>
        <v>18800</v>
      </c>
      <c r="HT601" s="26">
        <f t="shared" ref="HT601" si="4379">HS601+HT599-HT600</f>
        <v>18800</v>
      </c>
      <c r="HU601" s="22">
        <f t="shared" ref="HU601" si="4380">COUNTIF(GZ601:HT601,"&lt;0")</f>
        <v>0</v>
      </c>
      <c r="HV601" s="25"/>
      <c r="HW601" t="str">
        <f>DIM_BILL[[#This Row],[Tipo]]</f>
        <v>MATERIAL DE EMPAQUE</v>
      </c>
    </row>
    <row r="602" spans="1:231" x14ac:dyDescent="0.3">
      <c r="A602" s="17" t="s">
        <v>597</v>
      </c>
      <c r="BB602">
        <v>1.02</v>
      </c>
      <c r="GR602" s="17" t="s">
        <v>598</v>
      </c>
      <c r="GS602" s="17">
        <v>4</v>
      </c>
      <c r="GT602" s="17" t="s">
        <v>1827</v>
      </c>
      <c r="GU602" s="17" t="s">
        <v>1800</v>
      </c>
      <c r="GV602" s="17">
        <f>SUMIF(FACT_A1[cve_prod],DIM_BILL[[#This Row],[CODIGO]],FACT_A1[Existencia])</f>
        <v>0</v>
      </c>
      <c r="GW602" s="18">
        <f>SUMIF(FACT_A2[cve_prod],DIM_BILL[[#This Row],[CODIGO]],FACT_A2[Existencia])</f>
        <v>77000</v>
      </c>
      <c r="GX602" s="17"/>
      <c r="GY602" s="16" t="s">
        <v>2220</v>
      </c>
      <c r="GZ602" s="15">
        <f>SUMIFS(POs[saldo],POs[cve_prod],DIM_BILL[[#This Row],[CODIGO]],POs[status],$GY602,POs[f_ent],GZ$1)</f>
        <v>0</v>
      </c>
      <c r="HA602" s="15">
        <f>SUMIFS(POs[saldo],POs[cve_prod],DIM_BILL[[#This Row],[CODIGO]],POs[status],$GY602,POs[f_ent],HA$1)</f>
        <v>0</v>
      </c>
      <c r="HB602" s="15">
        <f>SUMIFS(POs[saldo],POs[cve_prod],DIM_BILL[[#This Row],[CODIGO]],POs[status],$GY602,POs[f_ent],HB$1)</f>
        <v>0</v>
      </c>
      <c r="HC602" s="15">
        <f>SUMIFS(POs[saldo],POs[cve_prod],DIM_BILL[[#This Row],[CODIGO]],POs[status],$GY602,POs[f_ent],HC$1)</f>
        <v>0</v>
      </c>
      <c r="HD602" s="15">
        <f>SUMIFS(POs[saldo],POs[cve_prod],DIM_BILL[[#This Row],[CODIGO]],POs[status],$GY602,POs[f_ent],HD$1)</f>
        <v>0</v>
      </c>
      <c r="HE602" s="15">
        <f>SUMIFS(POs[saldo],POs[cve_prod],DIM_BILL[[#This Row],[CODIGO]],POs[status],$GY602,POs[f_ent],HE$1)</f>
        <v>0</v>
      </c>
      <c r="HF602" s="15">
        <f>SUMIFS(POs[saldo],POs[cve_prod],DIM_BILL[[#This Row],[CODIGO]],POs[status],$GY602,POs[Semana],WEEKNUM(HF$1))</f>
        <v>0</v>
      </c>
      <c r="HG602" s="15">
        <f>SUMIFS(POs[saldo],POs[cve_prod],DIM_BILL[[#This Row],[CODIGO]],POs[status],$GY602,POs[Semana],WEEKNUM(HG$1))</f>
        <v>0</v>
      </c>
      <c r="HH602" s="15">
        <f>SUMIFS(POs[saldo],POs[cve_prod],DIM_BILL[[#This Row],[CODIGO]],POs[status],$GY602,POs[Semana],WEEKNUM(HH$1))</f>
        <v>0</v>
      </c>
      <c r="HI602" s="15">
        <f>SUMIFS(POs[saldo],POs[cve_prod],DIM_BILL[[#This Row],[CODIGO]],POs[status],$GY602,POs[Semana],WEEKNUM(HI$1))</f>
        <v>0</v>
      </c>
      <c r="HJ602" s="15">
        <f>SUMIFS(POs[saldo],POs[cve_prod],DIM_BILL[[#This Row],[CODIGO]],POs[status],$GY602,POs[Semana],WEEKNUM(HJ$1))</f>
        <v>0</v>
      </c>
      <c r="HK602" s="15">
        <f>SUMIFS(POs[saldo],POs[cve_prod],DIM_BILL[[#This Row],[CODIGO]],POs[status],$GY602,POs[Semana],WEEKNUM(HK$1))</f>
        <v>0</v>
      </c>
      <c r="HL602" s="15">
        <f>SUMIFS(POs[saldo],POs[cve_prod],DIM_BILL[[#This Row],[CODIGO]],POs[status],$GY602,POs[Semana],WEEKNUM(HL$1))</f>
        <v>0</v>
      </c>
      <c r="HM602" s="15">
        <f>SUMIFS(POs[saldo],POs[cve_prod],DIM_BILL[[#This Row],[CODIGO]],POs[status],$GY602,POs[Semana],WEEKNUM(HM$1))</f>
        <v>0</v>
      </c>
      <c r="HN602" s="15">
        <f>SUMIFS(POs[saldo],POs[cve_prod],DIM_BILL[[#This Row],[CODIGO]],POs[status],$GY602,POs[Semana],WEEKNUM(HN$1))</f>
        <v>0</v>
      </c>
      <c r="HO602" s="15">
        <f>SUMIFS(POs[saldo],POs[cve_prod],DIM_BILL[[#This Row],[CODIGO]],POs[status],$GY602,POs[Semana],WEEKNUM(HO$1))</f>
        <v>0</v>
      </c>
      <c r="HP602" s="15">
        <f>SUMIFS(POs[saldo],POs[cve_prod],DIM_BILL[[#This Row],[CODIGO]],POs[status],$GY602,POs[Semana],WEEKNUM(HP$1))</f>
        <v>0</v>
      </c>
      <c r="HQ602" s="15">
        <f>SUMIFS(POs[saldo],POs[cve_prod],DIM_BILL[[#This Row],[CODIGO]],POs[status],$GY602,POs[Semana],WEEKNUM(HQ$1))</f>
        <v>0</v>
      </c>
      <c r="HR602" s="15">
        <f>SUMIFS(POs[saldo],POs[cve_prod],DIM_BILL[[#This Row],[CODIGO]],POs[status],$GY602,POs[Semana],WEEKNUM(HR$1))</f>
        <v>0</v>
      </c>
      <c r="HS602" s="15">
        <f>SUMIFS(POs[saldo],POs[cve_prod],DIM_BILL[[#This Row],[CODIGO]],POs[status],$GY602,POs[Semana],WEEKNUM(HS$1))</f>
        <v>0</v>
      </c>
      <c r="HT602" s="15">
        <f>SUMIFS(POs[saldo],POs[cve_prod],DIM_BILL[[#This Row],[CODIGO]],POs[status],$GY602,POs[Semana],WEEKNUM(HT$1))</f>
        <v>0</v>
      </c>
      <c r="HU602" s="22"/>
      <c r="HV602" s="25"/>
      <c r="HW602" t="str">
        <f>DIM_BILL[[#This Row],[Tipo]]</f>
        <v>MATERIAL DE EMPAQUE</v>
      </c>
    </row>
    <row r="603" spans="1:231" x14ac:dyDescent="0.3">
      <c r="A603" s="17" t="s">
        <v>597</v>
      </c>
      <c r="BB603">
        <v>1.02</v>
      </c>
      <c r="GR603" s="17" t="s">
        <v>598</v>
      </c>
      <c r="GS603" s="17">
        <v>4</v>
      </c>
      <c r="GT603" s="17" t="s">
        <v>1827</v>
      </c>
      <c r="GU603" s="17" t="s">
        <v>1800</v>
      </c>
      <c r="GV603" s="17">
        <f>SUMIF(FACT_A1[cve_prod],DIM_BILL[[#This Row],[CODIGO]],FACT_A1[Existencia])</f>
        <v>0</v>
      </c>
      <c r="GW603" s="18">
        <f>SUMIF(FACT_A2[cve_prod],DIM_BILL[[#This Row],[CODIGO]],FACT_A2[Existencia])</f>
        <v>77000</v>
      </c>
      <c r="GX603" s="17"/>
      <c r="GY603" s="16" t="s">
        <v>2221</v>
      </c>
      <c r="GZ603" s="24">
        <f>SUMPRODUCT($B603:$GQ603,INDEX(PLAN_PRODUCCION!$B$4:$GQ$24,COLUMN()-COLUMN($GZ$1)+1,0))</f>
        <v>17162.52</v>
      </c>
      <c r="HA603" s="24">
        <f>SUMPRODUCT($B603:$GQ603,INDEX(PLAN_PRODUCCION!$B$4:$GQ$24,COLUMN()-COLUMN($GZ$1)+1,0))</f>
        <v>0</v>
      </c>
      <c r="HB603" s="24">
        <f>SUMPRODUCT($B603:$GQ603,INDEX(PLAN_PRODUCCION!$B$4:$GQ$24,COLUMN()-COLUMN($GZ$1)+1,0))</f>
        <v>0</v>
      </c>
      <c r="HC603" s="24">
        <f>SUMPRODUCT($B603:$GQ603,INDEX(PLAN_PRODUCCION!$B$4:$GQ$24,COLUMN()-COLUMN($GZ$1)+1,0))</f>
        <v>0</v>
      </c>
      <c r="HD603" s="24">
        <f>SUMPRODUCT($B603:$GQ603,INDEX(PLAN_PRODUCCION!$B$4:$GQ$24,COLUMN()-COLUMN($GZ$1)+1,0))</f>
        <v>0</v>
      </c>
      <c r="HE603" s="24">
        <f>SUMPRODUCT($B603:$GQ603,INDEX(PLAN_PRODUCCION!$B$4:$GQ$24,COLUMN()-COLUMN($GZ$1)+1,0))</f>
        <v>0</v>
      </c>
      <c r="HF603" s="24">
        <f>SUMPRODUCT($B603:$GQ603,INDEX(PLAN_PRODUCCION!$B$4:$GQ$24,COLUMN()-COLUMN($GZ$1)+1,0))</f>
        <v>0</v>
      </c>
      <c r="HG603" s="24">
        <f>SUMPRODUCT($B603:$GQ603,INDEX(PLAN_PRODUCCION!$B$4:$GQ$24,COLUMN()-COLUMN($GZ$1)+1,0))</f>
        <v>0</v>
      </c>
      <c r="HH603" s="24">
        <f>SUMPRODUCT($B603:$GQ603,INDEX(PLAN_PRODUCCION!$B$4:$GQ$24,COLUMN()-COLUMN($GZ$1)+1,0))</f>
        <v>0</v>
      </c>
      <c r="HI603" s="24">
        <f>SUMPRODUCT($B603:$GQ603,INDEX(PLAN_PRODUCCION!$B$4:$GQ$24,COLUMN()-COLUMN($GZ$1)+1,0))</f>
        <v>0</v>
      </c>
      <c r="HJ603" s="24">
        <f>SUMPRODUCT($B603:$GQ603,INDEX(PLAN_PRODUCCION!$B$4:$GQ$24,COLUMN()-COLUMN($GZ$1)+1,0))</f>
        <v>0</v>
      </c>
      <c r="HK603" s="24">
        <f>SUMPRODUCT($B603:$GQ603,INDEX(PLAN_PRODUCCION!$B$4:$GQ$24,COLUMN()-COLUMN($GZ$1)+1,0))</f>
        <v>0</v>
      </c>
      <c r="HL603" s="24">
        <f>SUMPRODUCT($B603:$GQ603,INDEX(PLAN_PRODUCCION!$B$4:$GQ$24,COLUMN()-COLUMN($GZ$1)+1,0))</f>
        <v>0</v>
      </c>
      <c r="HM603" s="24">
        <f>SUMPRODUCT($B603:$GQ603,INDEX(PLAN_PRODUCCION!$B$4:$GQ$24,COLUMN()-COLUMN($GZ$1)+1,0))</f>
        <v>0</v>
      </c>
      <c r="HN603" s="24">
        <f>SUMPRODUCT($B603:$GQ603,INDEX(PLAN_PRODUCCION!$B$4:$GQ$24,COLUMN()-COLUMN($GZ$1)+1,0))</f>
        <v>0</v>
      </c>
      <c r="HO603" s="24">
        <f>SUMPRODUCT($B603:$GQ603,INDEX(PLAN_PRODUCCION!$B$4:$GQ$24,COLUMN()-COLUMN($GZ$1)+1,0))</f>
        <v>0</v>
      </c>
      <c r="HP603" s="24">
        <f>SUMPRODUCT($B603:$GQ603,INDEX(PLAN_PRODUCCION!$B$4:$GQ$24,COLUMN()-COLUMN($GZ$1)+1,0))</f>
        <v>0</v>
      </c>
      <c r="HQ603" s="24">
        <f>SUMPRODUCT($B603:$GQ603,INDEX(PLAN_PRODUCCION!$B$4:$GQ$24,COLUMN()-COLUMN($GZ$1)+1,0))</f>
        <v>0</v>
      </c>
      <c r="HR603" s="24">
        <f>SUMPRODUCT($B603:$GQ603,INDEX(PLAN_PRODUCCION!$B$4:$GQ$24,COLUMN()-COLUMN($GZ$1)+1,0))</f>
        <v>0</v>
      </c>
      <c r="HS603" s="24">
        <f>SUMPRODUCT($B603:$GQ603,INDEX(PLAN_PRODUCCION!$B$4:$GQ$24,COLUMN()-COLUMN($GZ$1)+1,0))</f>
        <v>0</v>
      </c>
      <c r="HT603" s="24">
        <f>SUMPRODUCT($B603:$GQ603,INDEX(PLAN_PRODUCCION!$B$4:$GQ$24,COLUMN()-COLUMN($GZ$1)+1,0))</f>
        <v>0</v>
      </c>
      <c r="HU603" s="22"/>
      <c r="HV603" s="25"/>
      <c r="HW603" t="str">
        <f>DIM_BILL[[#This Row],[Tipo]]</f>
        <v>MATERIAL DE EMPAQUE</v>
      </c>
    </row>
    <row r="604" spans="1:231" x14ac:dyDescent="0.3">
      <c r="A604" s="18" t="s">
        <v>597</v>
      </c>
      <c r="BB604">
        <v>1.02</v>
      </c>
      <c r="GR604" s="18" t="s">
        <v>598</v>
      </c>
      <c r="GS604" s="18">
        <v>4</v>
      </c>
      <c r="GT604" s="18" t="s">
        <v>1827</v>
      </c>
      <c r="GU604" s="18" t="s">
        <v>1800</v>
      </c>
      <c r="GV604" s="18">
        <f>SUMIF(FACT_A1[cve_prod],DIM_BILL[[#This Row],[CODIGO]],FACT_A1[Existencia])</f>
        <v>0</v>
      </c>
      <c r="GW604" s="18">
        <f>SUMIF(FACT_A2[cve_prod],DIM_BILL[[#This Row],[CODIGO]],FACT_A2[Existencia])</f>
        <v>77000</v>
      </c>
      <c r="GX604" s="18"/>
      <c r="GY604" s="16" t="s">
        <v>2222</v>
      </c>
      <c r="GZ604" s="26">
        <f t="shared" ref="GZ604" si="4381">GV604+GW604+GX604+GZ602-GZ603</f>
        <v>59837.479999999996</v>
      </c>
      <c r="HA604" s="26">
        <f t="shared" ref="HA604" si="4382">GZ604+HA602-HA603</f>
        <v>59837.479999999996</v>
      </c>
      <c r="HB604" s="26">
        <f t="shared" ref="HB604" si="4383">HA604+HB602-HB603</f>
        <v>59837.479999999996</v>
      </c>
      <c r="HC604" s="26">
        <f t="shared" ref="HC604" si="4384">HB604+HC602-HC603</f>
        <v>59837.479999999996</v>
      </c>
      <c r="HD604" s="26">
        <f t="shared" ref="HD604" si="4385">HC604+HD602-HD603</f>
        <v>59837.479999999996</v>
      </c>
      <c r="HE604" s="26">
        <f t="shared" ref="HE604" si="4386">HD604+HE602-HE603</f>
        <v>59837.479999999996</v>
      </c>
      <c r="HF604" s="26">
        <f t="shared" ref="HF604" si="4387">HE604+HF602-HF603</f>
        <v>59837.479999999996</v>
      </c>
      <c r="HG604" s="26">
        <f t="shared" ref="HG604" si="4388">HF604+HG602-HG603</f>
        <v>59837.479999999996</v>
      </c>
      <c r="HH604" s="26">
        <f t="shared" ref="HH604" si="4389">HG604+HH602-HH603</f>
        <v>59837.479999999996</v>
      </c>
      <c r="HI604" s="26">
        <f t="shared" ref="HI604" si="4390">HH604+HI602-HI603</f>
        <v>59837.479999999996</v>
      </c>
      <c r="HJ604" s="26">
        <f t="shared" ref="HJ604" si="4391">HI604+HJ602-HJ603</f>
        <v>59837.479999999996</v>
      </c>
      <c r="HK604" s="26">
        <f t="shared" ref="HK604" si="4392">HJ604+HK602-HK603</f>
        <v>59837.479999999996</v>
      </c>
      <c r="HL604" s="26">
        <f t="shared" ref="HL604" si="4393">HK604+HL602-HL603</f>
        <v>59837.479999999996</v>
      </c>
      <c r="HM604" s="26">
        <f t="shared" ref="HM604" si="4394">HL604+HM602-HM603</f>
        <v>59837.479999999996</v>
      </c>
      <c r="HN604" s="26">
        <f t="shared" ref="HN604" si="4395">HM604+HN602-HN603</f>
        <v>59837.479999999996</v>
      </c>
      <c r="HO604" s="26">
        <f t="shared" ref="HO604" si="4396">HN604+HO602-HO603</f>
        <v>59837.479999999996</v>
      </c>
      <c r="HP604" s="26">
        <f t="shared" ref="HP604" si="4397">HO604+HP602-HP603</f>
        <v>59837.479999999996</v>
      </c>
      <c r="HQ604" s="26">
        <f t="shared" ref="HQ604" si="4398">HP604+HQ602-HQ603</f>
        <v>59837.479999999996</v>
      </c>
      <c r="HR604" s="26">
        <f t="shared" ref="HR604" si="4399">HQ604+HR602-HR603</f>
        <v>59837.479999999996</v>
      </c>
      <c r="HS604" s="26">
        <f t="shared" ref="HS604" si="4400">HR604+HS602-HS603</f>
        <v>59837.479999999996</v>
      </c>
      <c r="HT604" s="26">
        <f t="shared" ref="HT604" si="4401">HS604+HT602-HT603</f>
        <v>59837.479999999996</v>
      </c>
      <c r="HU604" s="22">
        <f t="shared" ref="HU604" si="4402">COUNTIF(GZ604:HT604,"&lt;0")</f>
        <v>0</v>
      </c>
      <c r="HV604" s="25"/>
      <c r="HW604" t="str">
        <f>DIM_BILL[[#This Row],[Tipo]]</f>
        <v>MATERIAL DE EMPAQUE</v>
      </c>
    </row>
    <row r="605" spans="1:231" x14ac:dyDescent="0.3">
      <c r="A605" s="17" t="s">
        <v>1639</v>
      </c>
      <c r="FT605">
        <v>1.05</v>
      </c>
      <c r="GR605" s="17" t="s">
        <v>1640</v>
      </c>
      <c r="GS605" s="17">
        <v>4</v>
      </c>
      <c r="GT605" s="17" t="s">
        <v>1827</v>
      </c>
      <c r="GU605" s="17" t="s">
        <v>1800</v>
      </c>
      <c r="GV605" s="17">
        <f>SUMIF(FACT_A1[cve_prod],DIM_BILL[[#This Row],[CODIGO]],FACT_A1[Existencia])</f>
        <v>0</v>
      </c>
      <c r="GW605" s="18">
        <f>SUMIF(FACT_A2[cve_prod],DIM_BILL[[#This Row],[CODIGO]],FACT_A2[Existencia])</f>
        <v>59750</v>
      </c>
      <c r="GX605" s="17"/>
      <c r="GY605" s="16" t="s">
        <v>2220</v>
      </c>
      <c r="GZ605" s="15">
        <f>SUMIFS(POs[saldo],POs[cve_prod],DIM_BILL[[#This Row],[CODIGO]],POs[status],$GY605,POs[f_ent],GZ$1)</f>
        <v>0</v>
      </c>
      <c r="HA605" s="15">
        <f>SUMIFS(POs[saldo],POs[cve_prod],DIM_BILL[[#This Row],[CODIGO]],POs[status],$GY605,POs[f_ent],HA$1)</f>
        <v>0</v>
      </c>
      <c r="HB605" s="15">
        <f>SUMIFS(POs[saldo],POs[cve_prod],DIM_BILL[[#This Row],[CODIGO]],POs[status],$GY605,POs[f_ent],HB$1)</f>
        <v>0</v>
      </c>
      <c r="HC605" s="15">
        <f>SUMIFS(POs[saldo],POs[cve_prod],DIM_BILL[[#This Row],[CODIGO]],POs[status],$GY605,POs[f_ent],HC$1)</f>
        <v>0</v>
      </c>
      <c r="HD605" s="15">
        <f>SUMIFS(POs[saldo],POs[cve_prod],DIM_BILL[[#This Row],[CODIGO]],POs[status],$GY605,POs[f_ent],HD$1)</f>
        <v>0</v>
      </c>
      <c r="HE605" s="15">
        <f>SUMIFS(POs[saldo],POs[cve_prod],DIM_BILL[[#This Row],[CODIGO]],POs[status],$GY605,POs[f_ent],HE$1)</f>
        <v>0</v>
      </c>
      <c r="HF605" s="15">
        <f>SUMIFS(POs[saldo],POs[cve_prod],DIM_BILL[[#This Row],[CODIGO]],POs[status],$GY605,POs[Semana],WEEKNUM(HF$1))</f>
        <v>0</v>
      </c>
      <c r="HG605" s="15">
        <f>SUMIFS(POs[saldo],POs[cve_prod],DIM_BILL[[#This Row],[CODIGO]],POs[status],$GY605,POs[Semana],WEEKNUM(HG$1))</f>
        <v>0</v>
      </c>
      <c r="HH605" s="15">
        <f>SUMIFS(POs[saldo],POs[cve_prod],DIM_BILL[[#This Row],[CODIGO]],POs[status],$GY605,POs[Semana],WEEKNUM(HH$1))</f>
        <v>0</v>
      </c>
      <c r="HI605" s="15">
        <f>SUMIFS(POs[saldo],POs[cve_prod],DIM_BILL[[#This Row],[CODIGO]],POs[status],$GY605,POs[Semana],WEEKNUM(HI$1))</f>
        <v>0</v>
      </c>
      <c r="HJ605" s="15">
        <f>SUMIFS(POs[saldo],POs[cve_prod],DIM_BILL[[#This Row],[CODIGO]],POs[status],$GY605,POs[Semana],WEEKNUM(HJ$1))</f>
        <v>0</v>
      </c>
      <c r="HK605" s="15">
        <f>SUMIFS(POs[saldo],POs[cve_prod],DIM_BILL[[#This Row],[CODIGO]],POs[status],$GY605,POs[Semana],WEEKNUM(HK$1))</f>
        <v>0</v>
      </c>
      <c r="HL605" s="15">
        <f>SUMIFS(POs[saldo],POs[cve_prod],DIM_BILL[[#This Row],[CODIGO]],POs[status],$GY605,POs[Semana],WEEKNUM(HL$1))</f>
        <v>0</v>
      </c>
      <c r="HM605" s="15">
        <f>SUMIFS(POs[saldo],POs[cve_prod],DIM_BILL[[#This Row],[CODIGO]],POs[status],$GY605,POs[Semana],WEEKNUM(HM$1))</f>
        <v>0</v>
      </c>
      <c r="HN605" s="15">
        <f>SUMIFS(POs[saldo],POs[cve_prod],DIM_BILL[[#This Row],[CODIGO]],POs[status],$GY605,POs[Semana],WEEKNUM(HN$1))</f>
        <v>0</v>
      </c>
      <c r="HO605" s="15">
        <f>SUMIFS(POs[saldo],POs[cve_prod],DIM_BILL[[#This Row],[CODIGO]],POs[status],$GY605,POs[Semana],WEEKNUM(HO$1))</f>
        <v>0</v>
      </c>
      <c r="HP605" s="15">
        <f>SUMIFS(POs[saldo],POs[cve_prod],DIM_BILL[[#This Row],[CODIGO]],POs[status],$GY605,POs[Semana],WEEKNUM(HP$1))</f>
        <v>0</v>
      </c>
      <c r="HQ605" s="15">
        <f>SUMIFS(POs[saldo],POs[cve_prod],DIM_BILL[[#This Row],[CODIGO]],POs[status],$GY605,POs[Semana],WEEKNUM(HQ$1))</f>
        <v>0</v>
      </c>
      <c r="HR605" s="15">
        <f>SUMIFS(POs[saldo],POs[cve_prod],DIM_BILL[[#This Row],[CODIGO]],POs[status],$GY605,POs[Semana],WEEKNUM(HR$1))</f>
        <v>0</v>
      </c>
      <c r="HS605" s="15">
        <f>SUMIFS(POs[saldo],POs[cve_prod],DIM_BILL[[#This Row],[CODIGO]],POs[status],$GY605,POs[Semana],WEEKNUM(HS$1))</f>
        <v>0</v>
      </c>
      <c r="HT605" s="15">
        <f>SUMIFS(POs[saldo],POs[cve_prod],DIM_BILL[[#This Row],[CODIGO]],POs[status],$GY605,POs[Semana],WEEKNUM(HT$1))</f>
        <v>0</v>
      </c>
      <c r="HU605" s="22"/>
      <c r="HV605" s="25"/>
      <c r="HW605" t="str">
        <f>DIM_BILL[[#This Row],[Tipo]]</f>
        <v>MATERIAL DE EMPAQUE</v>
      </c>
    </row>
    <row r="606" spans="1:231" x14ac:dyDescent="0.3">
      <c r="A606" s="17" t="s">
        <v>1639</v>
      </c>
      <c r="FT606">
        <v>1.05</v>
      </c>
      <c r="GR606" s="17" t="s">
        <v>1640</v>
      </c>
      <c r="GS606" s="17">
        <v>4</v>
      </c>
      <c r="GT606" s="17" t="s">
        <v>1827</v>
      </c>
      <c r="GU606" s="17" t="s">
        <v>1800</v>
      </c>
      <c r="GV606" s="17">
        <f>SUMIF(FACT_A1[cve_prod],DIM_BILL[[#This Row],[CODIGO]],FACT_A1[Existencia])</f>
        <v>0</v>
      </c>
      <c r="GW606" s="18">
        <f>SUMIF(FACT_A2[cve_prod],DIM_BILL[[#This Row],[CODIGO]],FACT_A2[Existencia])</f>
        <v>59750</v>
      </c>
      <c r="GX606" s="17"/>
      <c r="GY606" s="16" t="s">
        <v>2221</v>
      </c>
      <c r="GZ606" s="24">
        <f>SUMPRODUCT($B606:$GQ606,INDEX(PLAN_PRODUCCION!$B$4:$GQ$24,COLUMN()-COLUMN($GZ$1)+1,0))</f>
        <v>37894.5</v>
      </c>
      <c r="HA606" s="24">
        <f>SUMPRODUCT($B606:$GQ606,INDEX(PLAN_PRODUCCION!$B$4:$GQ$24,COLUMN()-COLUMN($GZ$1)+1,0))</f>
        <v>0</v>
      </c>
      <c r="HB606" s="24">
        <f>SUMPRODUCT($B606:$GQ606,INDEX(PLAN_PRODUCCION!$B$4:$GQ$24,COLUMN()-COLUMN($GZ$1)+1,0))</f>
        <v>0</v>
      </c>
      <c r="HC606" s="24">
        <f>SUMPRODUCT($B606:$GQ606,INDEX(PLAN_PRODUCCION!$B$4:$GQ$24,COLUMN()-COLUMN($GZ$1)+1,0))</f>
        <v>0</v>
      </c>
      <c r="HD606" s="24">
        <f>SUMPRODUCT($B606:$GQ606,INDEX(PLAN_PRODUCCION!$B$4:$GQ$24,COLUMN()-COLUMN($GZ$1)+1,0))</f>
        <v>0</v>
      </c>
      <c r="HE606" s="24">
        <f>SUMPRODUCT($B606:$GQ606,INDEX(PLAN_PRODUCCION!$B$4:$GQ$24,COLUMN()-COLUMN($GZ$1)+1,0))</f>
        <v>0</v>
      </c>
      <c r="HF606" s="24">
        <f>SUMPRODUCT($B606:$GQ606,INDEX(PLAN_PRODUCCION!$B$4:$GQ$24,COLUMN()-COLUMN($GZ$1)+1,0))</f>
        <v>0</v>
      </c>
      <c r="HG606" s="24">
        <f>SUMPRODUCT($B606:$GQ606,INDEX(PLAN_PRODUCCION!$B$4:$GQ$24,COLUMN()-COLUMN($GZ$1)+1,0))</f>
        <v>0</v>
      </c>
      <c r="HH606" s="24">
        <f>SUMPRODUCT($B606:$GQ606,INDEX(PLAN_PRODUCCION!$B$4:$GQ$24,COLUMN()-COLUMN($GZ$1)+1,0))</f>
        <v>0</v>
      </c>
      <c r="HI606" s="24">
        <f>SUMPRODUCT($B606:$GQ606,INDEX(PLAN_PRODUCCION!$B$4:$GQ$24,COLUMN()-COLUMN($GZ$1)+1,0))</f>
        <v>0</v>
      </c>
      <c r="HJ606" s="24">
        <f>SUMPRODUCT($B606:$GQ606,INDEX(PLAN_PRODUCCION!$B$4:$GQ$24,COLUMN()-COLUMN($GZ$1)+1,0))</f>
        <v>0</v>
      </c>
      <c r="HK606" s="24">
        <f>SUMPRODUCT($B606:$GQ606,INDEX(PLAN_PRODUCCION!$B$4:$GQ$24,COLUMN()-COLUMN($GZ$1)+1,0))</f>
        <v>0</v>
      </c>
      <c r="HL606" s="24">
        <f>SUMPRODUCT($B606:$GQ606,INDEX(PLAN_PRODUCCION!$B$4:$GQ$24,COLUMN()-COLUMN($GZ$1)+1,0))</f>
        <v>0</v>
      </c>
      <c r="HM606" s="24">
        <f>SUMPRODUCT($B606:$GQ606,INDEX(PLAN_PRODUCCION!$B$4:$GQ$24,COLUMN()-COLUMN($GZ$1)+1,0))</f>
        <v>0</v>
      </c>
      <c r="HN606" s="24">
        <f>SUMPRODUCT($B606:$GQ606,INDEX(PLAN_PRODUCCION!$B$4:$GQ$24,COLUMN()-COLUMN($GZ$1)+1,0))</f>
        <v>0</v>
      </c>
      <c r="HO606" s="24">
        <f>SUMPRODUCT($B606:$GQ606,INDEX(PLAN_PRODUCCION!$B$4:$GQ$24,COLUMN()-COLUMN($GZ$1)+1,0))</f>
        <v>0</v>
      </c>
      <c r="HP606" s="24">
        <f>SUMPRODUCT($B606:$GQ606,INDEX(PLAN_PRODUCCION!$B$4:$GQ$24,COLUMN()-COLUMN($GZ$1)+1,0))</f>
        <v>0</v>
      </c>
      <c r="HQ606" s="24">
        <f>SUMPRODUCT($B606:$GQ606,INDEX(PLAN_PRODUCCION!$B$4:$GQ$24,COLUMN()-COLUMN($GZ$1)+1,0))</f>
        <v>0</v>
      </c>
      <c r="HR606" s="24">
        <f>SUMPRODUCT($B606:$GQ606,INDEX(PLAN_PRODUCCION!$B$4:$GQ$24,COLUMN()-COLUMN($GZ$1)+1,0))</f>
        <v>0</v>
      </c>
      <c r="HS606" s="24">
        <f>SUMPRODUCT($B606:$GQ606,INDEX(PLAN_PRODUCCION!$B$4:$GQ$24,COLUMN()-COLUMN($GZ$1)+1,0))</f>
        <v>0</v>
      </c>
      <c r="HT606" s="24">
        <f>SUMPRODUCT($B606:$GQ606,INDEX(PLAN_PRODUCCION!$B$4:$GQ$24,COLUMN()-COLUMN($GZ$1)+1,0))</f>
        <v>0</v>
      </c>
      <c r="HU606" s="22"/>
      <c r="HV606" s="25"/>
      <c r="HW606" t="str">
        <f>DIM_BILL[[#This Row],[Tipo]]</f>
        <v>MATERIAL DE EMPAQUE</v>
      </c>
    </row>
    <row r="607" spans="1:231" x14ac:dyDescent="0.3">
      <c r="A607" s="18" t="s">
        <v>1639</v>
      </c>
      <c r="FT607">
        <v>1.05</v>
      </c>
      <c r="GR607" s="18" t="s">
        <v>1640</v>
      </c>
      <c r="GS607" s="18">
        <v>4</v>
      </c>
      <c r="GT607" s="18" t="s">
        <v>1827</v>
      </c>
      <c r="GU607" s="18" t="s">
        <v>1800</v>
      </c>
      <c r="GV607" s="18">
        <f>SUMIF(FACT_A1[cve_prod],DIM_BILL[[#This Row],[CODIGO]],FACT_A1[Existencia])</f>
        <v>0</v>
      </c>
      <c r="GW607" s="18">
        <f>SUMIF(FACT_A2[cve_prod],DIM_BILL[[#This Row],[CODIGO]],FACT_A2[Existencia])</f>
        <v>59750</v>
      </c>
      <c r="GX607" s="18"/>
      <c r="GY607" s="16" t="s">
        <v>2222</v>
      </c>
      <c r="GZ607" s="26">
        <f t="shared" ref="GZ607" si="4403">GV607+GW607+GX607+GZ605-GZ606</f>
        <v>21855.5</v>
      </c>
      <c r="HA607" s="26">
        <f t="shared" ref="HA607" si="4404">GZ607+HA605-HA606</f>
        <v>21855.5</v>
      </c>
      <c r="HB607" s="26">
        <f t="shared" ref="HB607" si="4405">HA607+HB605-HB606</f>
        <v>21855.5</v>
      </c>
      <c r="HC607" s="26">
        <f t="shared" ref="HC607" si="4406">HB607+HC605-HC606</f>
        <v>21855.5</v>
      </c>
      <c r="HD607" s="26">
        <f t="shared" ref="HD607" si="4407">HC607+HD605-HD606</f>
        <v>21855.5</v>
      </c>
      <c r="HE607" s="26">
        <f t="shared" ref="HE607" si="4408">HD607+HE605-HE606</f>
        <v>21855.5</v>
      </c>
      <c r="HF607" s="26">
        <f t="shared" ref="HF607" si="4409">HE607+HF605-HF606</f>
        <v>21855.5</v>
      </c>
      <c r="HG607" s="26">
        <f t="shared" ref="HG607" si="4410">HF607+HG605-HG606</f>
        <v>21855.5</v>
      </c>
      <c r="HH607" s="26">
        <f t="shared" ref="HH607" si="4411">HG607+HH605-HH606</f>
        <v>21855.5</v>
      </c>
      <c r="HI607" s="26">
        <f t="shared" ref="HI607" si="4412">HH607+HI605-HI606</f>
        <v>21855.5</v>
      </c>
      <c r="HJ607" s="26">
        <f t="shared" ref="HJ607" si="4413">HI607+HJ605-HJ606</f>
        <v>21855.5</v>
      </c>
      <c r="HK607" s="26">
        <f t="shared" ref="HK607" si="4414">HJ607+HK605-HK606</f>
        <v>21855.5</v>
      </c>
      <c r="HL607" s="26">
        <f t="shared" ref="HL607" si="4415">HK607+HL605-HL606</f>
        <v>21855.5</v>
      </c>
      <c r="HM607" s="26">
        <f t="shared" ref="HM607" si="4416">HL607+HM605-HM606</f>
        <v>21855.5</v>
      </c>
      <c r="HN607" s="26">
        <f t="shared" ref="HN607" si="4417">HM607+HN605-HN606</f>
        <v>21855.5</v>
      </c>
      <c r="HO607" s="26">
        <f t="shared" ref="HO607" si="4418">HN607+HO605-HO606</f>
        <v>21855.5</v>
      </c>
      <c r="HP607" s="26">
        <f t="shared" ref="HP607" si="4419">HO607+HP605-HP606</f>
        <v>21855.5</v>
      </c>
      <c r="HQ607" s="26">
        <f t="shared" ref="HQ607" si="4420">HP607+HQ605-HQ606</f>
        <v>21855.5</v>
      </c>
      <c r="HR607" s="26">
        <f t="shared" ref="HR607" si="4421">HQ607+HR605-HR606</f>
        <v>21855.5</v>
      </c>
      <c r="HS607" s="26">
        <f t="shared" ref="HS607" si="4422">HR607+HS605-HS606</f>
        <v>21855.5</v>
      </c>
      <c r="HT607" s="26">
        <f t="shared" ref="HT607" si="4423">HS607+HT605-HT606</f>
        <v>21855.5</v>
      </c>
      <c r="HU607" s="22">
        <f t="shared" ref="HU607" si="4424">COUNTIF(GZ607:HT607,"&lt;0")</f>
        <v>0</v>
      </c>
      <c r="HV607" s="25"/>
      <c r="HW607" t="str">
        <f>DIM_BILL[[#This Row],[Tipo]]</f>
        <v>MATERIAL DE EMPAQUE</v>
      </c>
    </row>
    <row r="608" spans="1:231" x14ac:dyDescent="0.3">
      <c r="A608" s="17" t="s">
        <v>1747</v>
      </c>
      <c r="GH608">
        <v>1.02</v>
      </c>
      <c r="GR608" s="17" t="s">
        <v>1748</v>
      </c>
      <c r="GS608" s="17">
        <v>4</v>
      </c>
      <c r="GT608" s="17" t="s">
        <v>1827</v>
      </c>
      <c r="GU608" s="17" t="s">
        <v>1800</v>
      </c>
      <c r="GV608" s="17">
        <f>SUMIF(FACT_A1[cve_prod],DIM_BILL[[#This Row],[CODIGO]],FACT_A1[Existencia])</f>
        <v>0</v>
      </c>
      <c r="GW608" s="18">
        <f>SUMIF(FACT_A2[cve_prod],DIM_BILL[[#This Row],[CODIGO]],FACT_A2[Existencia])</f>
        <v>57000</v>
      </c>
      <c r="GX608" s="17"/>
      <c r="GY608" s="16" t="s">
        <v>2220</v>
      </c>
      <c r="GZ608" s="15">
        <f>SUMIFS(POs[saldo],POs[cve_prod],DIM_BILL[[#This Row],[CODIGO]],POs[status],$GY608,POs[f_ent],GZ$1)</f>
        <v>0</v>
      </c>
      <c r="HA608" s="15">
        <f>SUMIFS(POs[saldo],POs[cve_prod],DIM_BILL[[#This Row],[CODIGO]],POs[status],$GY608,POs[f_ent],HA$1)</f>
        <v>0</v>
      </c>
      <c r="HB608" s="15">
        <f>SUMIFS(POs[saldo],POs[cve_prod],DIM_BILL[[#This Row],[CODIGO]],POs[status],$GY608,POs[f_ent],HB$1)</f>
        <v>0</v>
      </c>
      <c r="HC608" s="15">
        <f>SUMIFS(POs[saldo],POs[cve_prod],DIM_BILL[[#This Row],[CODIGO]],POs[status],$GY608,POs[f_ent],HC$1)</f>
        <v>0</v>
      </c>
      <c r="HD608" s="15">
        <f>SUMIFS(POs[saldo],POs[cve_prod],DIM_BILL[[#This Row],[CODIGO]],POs[status],$GY608,POs[f_ent],HD$1)</f>
        <v>0</v>
      </c>
      <c r="HE608" s="15">
        <f>SUMIFS(POs[saldo],POs[cve_prod],DIM_BILL[[#This Row],[CODIGO]],POs[status],$GY608,POs[f_ent],HE$1)</f>
        <v>0</v>
      </c>
      <c r="HF608" s="15">
        <f>SUMIFS(POs[saldo],POs[cve_prod],DIM_BILL[[#This Row],[CODIGO]],POs[status],$GY608,POs[Semana],WEEKNUM(HF$1))</f>
        <v>0</v>
      </c>
      <c r="HG608" s="15">
        <f>SUMIFS(POs[saldo],POs[cve_prod],DIM_BILL[[#This Row],[CODIGO]],POs[status],$GY608,POs[Semana],WEEKNUM(HG$1))</f>
        <v>0</v>
      </c>
      <c r="HH608" s="15">
        <f>SUMIFS(POs[saldo],POs[cve_prod],DIM_BILL[[#This Row],[CODIGO]],POs[status],$GY608,POs[Semana],WEEKNUM(HH$1))</f>
        <v>0</v>
      </c>
      <c r="HI608" s="15">
        <f>SUMIFS(POs[saldo],POs[cve_prod],DIM_BILL[[#This Row],[CODIGO]],POs[status],$GY608,POs[Semana],WEEKNUM(HI$1))</f>
        <v>0</v>
      </c>
      <c r="HJ608" s="15">
        <f>SUMIFS(POs[saldo],POs[cve_prod],DIM_BILL[[#This Row],[CODIGO]],POs[status],$GY608,POs[Semana],WEEKNUM(HJ$1))</f>
        <v>0</v>
      </c>
      <c r="HK608" s="15">
        <f>SUMIFS(POs[saldo],POs[cve_prod],DIM_BILL[[#This Row],[CODIGO]],POs[status],$GY608,POs[Semana],WEEKNUM(HK$1))</f>
        <v>0</v>
      </c>
      <c r="HL608" s="15">
        <f>SUMIFS(POs[saldo],POs[cve_prod],DIM_BILL[[#This Row],[CODIGO]],POs[status],$GY608,POs[Semana],WEEKNUM(HL$1))</f>
        <v>0</v>
      </c>
      <c r="HM608" s="15">
        <f>SUMIFS(POs[saldo],POs[cve_prod],DIM_BILL[[#This Row],[CODIGO]],POs[status],$GY608,POs[Semana],WEEKNUM(HM$1))</f>
        <v>0</v>
      </c>
      <c r="HN608" s="15">
        <f>SUMIFS(POs[saldo],POs[cve_prod],DIM_BILL[[#This Row],[CODIGO]],POs[status],$GY608,POs[Semana],WEEKNUM(HN$1))</f>
        <v>0</v>
      </c>
      <c r="HO608" s="15">
        <f>SUMIFS(POs[saldo],POs[cve_prod],DIM_BILL[[#This Row],[CODIGO]],POs[status],$GY608,POs[Semana],WEEKNUM(HO$1))</f>
        <v>0</v>
      </c>
      <c r="HP608" s="15">
        <f>SUMIFS(POs[saldo],POs[cve_prod],DIM_BILL[[#This Row],[CODIGO]],POs[status],$GY608,POs[Semana],WEEKNUM(HP$1))</f>
        <v>0</v>
      </c>
      <c r="HQ608" s="15">
        <f>SUMIFS(POs[saldo],POs[cve_prod],DIM_BILL[[#This Row],[CODIGO]],POs[status],$GY608,POs[Semana],WEEKNUM(HQ$1))</f>
        <v>0</v>
      </c>
      <c r="HR608" s="15">
        <f>SUMIFS(POs[saldo],POs[cve_prod],DIM_BILL[[#This Row],[CODIGO]],POs[status],$GY608,POs[Semana],WEEKNUM(HR$1))</f>
        <v>0</v>
      </c>
      <c r="HS608" s="15">
        <f>SUMIFS(POs[saldo],POs[cve_prod],DIM_BILL[[#This Row],[CODIGO]],POs[status],$GY608,POs[Semana],WEEKNUM(HS$1))</f>
        <v>0</v>
      </c>
      <c r="HT608" s="15">
        <f>SUMIFS(POs[saldo],POs[cve_prod],DIM_BILL[[#This Row],[CODIGO]],POs[status],$GY608,POs[Semana],WEEKNUM(HT$1))</f>
        <v>0</v>
      </c>
      <c r="HU608" s="22"/>
      <c r="HV608" s="25"/>
      <c r="HW608" t="str">
        <f>DIM_BILL[[#This Row],[Tipo]]</f>
        <v>MATERIAL DE EMPAQUE</v>
      </c>
    </row>
    <row r="609" spans="1:231" x14ac:dyDescent="0.3">
      <c r="A609" s="17" t="s">
        <v>1747</v>
      </c>
      <c r="GH609">
        <v>1.02</v>
      </c>
      <c r="GR609" s="17" t="s">
        <v>1748</v>
      </c>
      <c r="GS609" s="17">
        <v>4</v>
      </c>
      <c r="GT609" s="17" t="s">
        <v>1827</v>
      </c>
      <c r="GU609" s="17" t="s">
        <v>1800</v>
      </c>
      <c r="GV609" s="17">
        <f>SUMIF(FACT_A1[cve_prod],DIM_BILL[[#This Row],[CODIGO]],FACT_A1[Existencia])</f>
        <v>0</v>
      </c>
      <c r="GW609" s="18">
        <f>SUMIF(FACT_A2[cve_prod],DIM_BILL[[#This Row],[CODIGO]],FACT_A2[Existencia])</f>
        <v>57000</v>
      </c>
      <c r="GX609" s="17"/>
      <c r="GY609" s="16" t="s">
        <v>2221</v>
      </c>
      <c r="GZ609" s="24">
        <f>SUMPRODUCT($B609:$GQ609,INDEX(PLAN_PRODUCCION!$B$4:$GQ$24,COLUMN()-COLUMN($GZ$1)+1,0))</f>
        <v>20808</v>
      </c>
      <c r="HA609" s="24">
        <f>SUMPRODUCT($B609:$GQ609,INDEX(PLAN_PRODUCCION!$B$4:$GQ$24,COLUMN()-COLUMN($GZ$1)+1,0))</f>
        <v>0</v>
      </c>
      <c r="HB609" s="24">
        <f>SUMPRODUCT($B609:$GQ609,INDEX(PLAN_PRODUCCION!$B$4:$GQ$24,COLUMN()-COLUMN($GZ$1)+1,0))</f>
        <v>0</v>
      </c>
      <c r="HC609" s="24">
        <f>SUMPRODUCT($B609:$GQ609,INDEX(PLAN_PRODUCCION!$B$4:$GQ$24,COLUMN()-COLUMN($GZ$1)+1,0))</f>
        <v>0</v>
      </c>
      <c r="HD609" s="24">
        <f>SUMPRODUCT($B609:$GQ609,INDEX(PLAN_PRODUCCION!$B$4:$GQ$24,COLUMN()-COLUMN($GZ$1)+1,0))</f>
        <v>0</v>
      </c>
      <c r="HE609" s="24">
        <f>SUMPRODUCT($B609:$GQ609,INDEX(PLAN_PRODUCCION!$B$4:$GQ$24,COLUMN()-COLUMN($GZ$1)+1,0))</f>
        <v>0</v>
      </c>
      <c r="HF609" s="24">
        <f>SUMPRODUCT($B609:$GQ609,INDEX(PLAN_PRODUCCION!$B$4:$GQ$24,COLUMN()-COLUMN($GZ$1)+1,0))</f>
        <v>0</v>
      </c>
      <c r="HG609" s="24">
        <f>SUMPRODUCT($B609:$GQ609,INDEX(PLAN_PRODUCCION!$B$4:$GQ$24,COLUMN()-COLUMN($GZ$1)+1,0))</f>
        <v>0</v>
      </c>
      <c r="HH609" s="24">
        <f>SUMPRODUCT($B609:$GQ609,INDEX(PLAN_PRODUCCION!$B$4:$GQ$24,COLUMN()-COLUMN($GZ$1)+1,0))</f>
        <v>0</v>
      </c>
      <c r="HI609" s="24">
        <f>SUMPRODUCT($B609:$GQ609,INDEX(PLAN_PRODUCCION!$B$4:$GQ$24,COLUMN()-COLUMN($GZ$1)+1,0))</f>
        <v>0</v>
      </c>
      <c r="HJ609" s="24">
        <f>SUMPRODUCT($B609:$GQ609,INDEX(PLAN_PRODUCCION!$B$4:$GQ$24,COLUMN()-COLUMN($GZ$1)+1,0))</f>
        <v>0</v>
      </c>
      <c r="HK609" s="24">
        <f>SUMPRODUCT($B609:$GQ609,INDEX(PLAN_PRODUCCION!$B$4:$GQ$24,COLUMN()-COLUMN($GZ$1)+1,0))</f>
        <v>0</v>
      </c>
      <c r="HL609" s="24">
        <f>SUMPRODUCT($B609:$GQ609,INDEX(PLAN_PRODUCCION!$B$4:$GQ$24,COLUMN()-COLUMN($GZ$1)+1,0))</f>
        <v>0</v>
      </c>
      <c r="HM609" s="24">
        <f>SUMPRODUCT($B609:$GQ609,INDEX(PLAN_PRODUCCION!$B$4:$GQ$24,COLUMN()-COLUMN($GZ$1)+1,0))</f>
        <v>0</v>
      </c>
      <c r="HN609" s="24">
        <f>SUMPRODUCT($B609:$GQ609,INDEX(PLAN_PRODUCCION!$B$4:$GQ$24,COLUMN()-COLUMN($GZ$1)+1,0))</f>
        <v>0</v>
      </c>
      <c r="HO609" s="24">
        <f>SUMPRODUCT($B609:$GQ609,INDEX(PLAN_PRODUCCION!$B$4:$GQ$24,COLUMN()-COLUMN($GZ$1)+1,0))</f>
        <v>0</v>
      </c>
      <c r="HP609" s="24">
        <f>SUMPRODUCT($B609:$GQ609,INDEX(PLAN_PRODUCCION!$B$4:$GQ$24,COLUMN()-COLUMN($GZ$1)+1,0))</f>
        <v>0</v>
      </c>
      <c r="HQ609" s="24">
        <f>SUMPRODUCT($B609:$GQ609,INDEX(PLAN_PRODUCCION!$B$4:$GQ$24,COLUMN()-COLUMN($GZ$1)+1,0))</f>
        <v>0</v>
      </c>
      <c r="HR609" s="24">
        <f>SUMPRODUCT($B609:$GQ609,INDEX(PLAN_PRODUCCION!$B$4:$GQ$24,COLUMN()-COLUMN($GZ$1)+1,0))</f>
        <v>0</v>
      </c>
      <c r="HS609" s="24">
        <f>SUMPRODUCT($B609:$GQ609,INDEX(PLAN_PRODUCCION!$B$4:$GQ$24,COLUMN()-COLUMN($GZ$1)+1,0))</f>
        <v>0</v>
      </c>
      <c r="HT609" s="24">
        <f>SUMPRODUCT($B609:$GQ609,INDEX(PLAN_PRODUCCION!$B$4:$GQ$24,COLUMN()-COLUMN($GZ$1)+1,0))</f>
        <v>0</v>
      </c>
      <c r="HU609" s="22"/>
      <c r="HV609" s="25"/>
      <c r="HW609" t="str">
        <f>DIM_BILL[[#This Row],[Tipo]]</f>
        <v>MATERIAL DE EMPAQUE</v>
      </c>
    </row>
    <row r="610" spans="1:231" x14ac:dyDescent="0.3">
      <c r="A610" s="18" t="s">
        <v>1747</v>
      </c>
      <c r="GH610">
        <v>1.02</v>
      </c>
      <c r="GR610" s="18" t="s">
        <v>1748</v>
      </c>
      <c r="GS610" s="18">
        <v>4</v>
      </c>
      <c r="GT610" s="18" t="s">
        <v>1827</v>
      </c>
      <c r="GU610" s="18" t="s">
        <v>1800</v>
      </c>
      <c r="GV610" s="18">
        <f>SUMIF(FACT_A1[cve_prod],DIM_BILL[[#This Row],[CODIGO]],FACT_A1[Existencia])</f>
        <v>0</v>
      </c>
      <c r="GW610" s="18">
        <f>SUMIF(FACT_A2[cve_prod],DIM_BILL[[#This Row],[CODIGO]],FACT_A2[Existencia])</f>
        <v>57000</v>
      </c>
      <c r="GX610" s="18"/>
      <c r="GY610" s="16" t="s">
        <v>2222</v>
      </c>
      <c r="GZ610" s="26">
        <f t="shared" ref="GZ610" si="4425">GV610+GW610+GX610+GZ608-GZ609</f>
        <v>36192</v>
      </c>
      <c r="HA610" s="26">
        <f t="shared" ref="HA610" si="4426">GZ610+HA608-HA609</f>
        <v>36192</v>
      </c>
      <c r="HB610" s="26">
        <f t="shared" ref="HB610" si="4427">HA610+HB608-HB609</f>
        <v>36192</v>
      </c>
      <c r="HC610" s="26">
        <f t="shared" ref="HC610" si="4428">HB610+HC608-HC609</f>
        <v>36192</v>
      </c>
      <c r="HD610" s="26">
        <f t="shared" ref="HD610" si="4429">HC610+HD608-HD609</f>
        <v>36192</v>
      </c>
      <c r="HE610" s="26">
        <f t="shared" ref="HE610" si="4430">HD610+HE608-HE609</f>
        <v>36192</v>
      </c>
      <c r="HF610" s="26">
        <f t="shared" ref="HF610" si="4431">HE610+HF608-HF609</f>
        <v>36192</v>
      </c>
      <c r="HG610" s="26">
        <f t="shared" ref="HG610" si="4432">HF610+HG608-HG609</f>
        <v>36192</v>
      </c>
      <c r="HH610" s="26">
        <f t="shared" ref="HH610" si="4433">HG610+HH608-HH609</f>
        <v>36192</v>
      </c>
      <c r="HI610" s="26">
        <f t="shared" ref="HI610" si="4434">HH610+HI608-HI609</f>
        <v>36192</v>
      </c>
      <c r="HJ610" s="26">
        <f t="shared" ref="HJ610" si="4435">HI610+HJ608-HJ609</f>
        <v>36192</v>
      </c>
      <c r="HK610" s="26">
        <f t="shared" ref="HK610" si="4436">HJ610+HK608-HK609</f>
        <v>36192</v>
      </c>
      <c r="HL610" s="26">
        <f t="shared" ref="HL610" si="4437">HK610+HL608-HL609</f>
        <v>36192</v>
      </c>
      <c r="HM610" s="26">
        <f t="shared" ref="HM610" si="4438">HL610+HM608-HM609</f>
        <v>36192</v>
      </c>
      <c r="HN610" s="26">
        <f t="shared" ref="HN610" si="4439">HM610+HN608-HN609</f>
        <v>36192</v>
      </c>
      <c r="HO610" s="26">
        <f t="shared" ref="HO610" si="4440">HN610+HO608-HO609</f>
        <v>36192</v>
      </c>
      <c r="HP610" s="26">
        <f t="shared" ref="HP610" si="4441">HO610+HP608-HP609</f>
        <v>36192</v>
      </c>
      <c r="HQ610" s="26">
        <f t="shared" ref="HQ610" si="4442">HP610+HQ608-HQ609</f>
        <v>36192</v>
      </c>
      <c r="HR610" s="26">
        <f t="shared" ref="HR610" si="4443">HQ610+HR608-HR609</f>
        <v>36192</v>
      </c>
      <c r="HS610" s="26">
        <f t="shared" ref="HS610" si="4444">HR610+HS608-HS609</f>
        <v>36192</v>
      </c>
      <c r="HT610" s="26">
        <f t="shared" ref="HT610" si="4445">HS610+HT608-HT609</f>
        <v>36192</v>
      </c>
      <c r="HU610" s="22">
        <f t="shared" ref="HU610" si="4446">COUNTIF(GZ610:HT610,"&lt;0")</f>
        <v>0</v>
      </c>
      <c r="HV610" s="25"/>
      <c r="HW610" t="str">
        <f>DIM_BILL[[#This Row],[Tipo]]</f>
        <v>MATERIAL DE EMPAQUE</v>
      </c>
    </row>
    <row r="611" spans="1:231" x14ac:dyDescent="0.3">
      <c r="A611" s="17" t="s">
        <v>1521</v>
      </c>
      <c r="FE611">
        <v>1.02</v>
      </c>
      <c r="GR611" s="17" t="s">
        <v>1522</v>
      </c>
      <c r="GS611" s="17">
        <v>4</v>
      </c>
      <c r="GT611" s="17" t="s">
        <v>1827</v>
      </c>
      <c r="GU611" s="17" t="s">
        <v>1800</v>
      </c>
      <c r="GV611" s="17">
        <f>SUMIF(FACT_A1[cve_prod],DIM_BILL[[#This Row],[CODIGO]],FACT_A1[Existencia])</f>
        <v>0</v>
      </c>
      <c r="GW611" s="18">
        <f>SUMIF(FACT_A2[cve_prod],DIM_BILL[[#This Row],[CODIGO]],FACT_A2[Existencia])</f>
        <v>56000</v>
      </c>
      <c r="GX611" s="17"/>
      <c r="GY611" s="16" t="s">
        <v>2220</v>
      </c>
      <c r="GZ611" s="15">
        <f>SUMIFS(POs[saldo],POs[cve_prod],DIM_BILL[[#This Row],[CODIGO]],POs[status],$GY611,POs[f_ent],GZ$1)</f>
        <v>0</v>
      </c>
      <c r="HA611" s="15">
        <f>SUMIFS(POs[saldo],POs[cve_prod],DIM_BILL[[#This Row],[CODIGO]],POs[status],$GY611,POs[f_ent],HA$1)</f>
        <v>0</v>
      </c>
      <c r="HB611" s="15">
        <f>SUMIFS(POs[saldo],POs[cve_prod],DIM_BILL[[#This Row],[CODIGO]],POs[status],$GY611,POs[f_ent],HB$1)</f>
        <v>0</v>
      </c>
      <c r="HC611" s="15">
        <f>SUMIFS(POs[saldo],POs[cve_prod],DIM_BILL[[#This Row],[CODIGO]],POs[status],$GY611,POs[f_ent],HC$1)</f>
        <v>0</v>
      </c>
      <c r="HD611" s="15">
        <f>SUMIFS(POs[saldo],POs[cve_prod],DIM_BILL[[#This Row],[CODIGO]],POs[status],$GY611,POs[f_ent],HD$1)</f>
        <v>0</v>
      </c>
      <c r="HE611" s="15">
        <f>SUMIFS(POs[saldo],POs[cve_prod],DIM_BILL[[#This Row],[CODIGO]],POs[status],$GY611,POs[f_ent],HE$1)</f>
        <v>0</v>
      </c>
      <c r="HF611" s="15">
        <f>SUMIFS(POs[saldo],POs[cve_prod],DIM_BILL[[#This Row],[CODIGO]],POs[status],$GY611,POs[Semana],WEEKNUM(HF$1))</f>
        <v>0</v>
      </c>
      <c r="HG611" s="15">
        <f>SUMIFS(POs[saldo],POs[cve_prod],DIM_BILL[[#This Row],[CODIGO]],POs[status],$GY611,POs[Semana],WEEKNUM(HG$1))</f>
        <v>0</v>
      </c>
      <c r="HH611" s="15">
        <f>SUMIFS(POs[saldo],POs[cve_prod],DIM_BILL[[#This Row],[CODIGO]],POs[status],$GY611,POs[Semana],WEEKNUM(HH$1))</f>
        <v>0</v>
      </c>
      <c r="HI611" s="15">
        <f>SUMIFS(POs[saldo],POs[cve_prod],DIM_BILL[[#This Row],[CODIGO]],POs[status],$GY611,POs[Semana],WEEKNUM(HI$1))</f>
        <v>0</v>
      </c>
      <c r="HJ611" s="15">
        <f>SUMIFS(POs[saldo],POs[cve_prod],DIM_BILL[[#This Row],[CODIGO]],POs[status],$GY611,POs[Semana],WEEKNUM(HJ$1))</f>
        <v>0</v>
      </c>
      <c r="HK611" s="15">
        <f>SUMIFS(POs[saldo],POs[cve_prod],DIM_BILL[[#This Row],[CODIGO]],POs[status],$GY611,POs[Semana],WEEKNUM(HK$1))</f>
        <v>0</v>
      </c>
      <c r="HL611" s="15">
        <f>SUMIFS(POs[saldo],POs[cve_prod],DIM_BILL[[#This Row],[CODIGO]],POs[status],$GY611,POs[Semana],WEEKNUM(HL$1))</f>
        <v>0</v>
      </c>
      <c r="HM611" s="15">
        <f>SUMIFS(POs[saldo],POs[cve_prod],DIM_BILL[[#This Row],[CODIGO]],POs[status],$GY611,POs[Semana],WEEKNUM(HM$1))</f>
        <v>0</v>
      </c>
      <c r="HN611" s="15">
        <f>SUMIFS(POs[saldo],POs[cve_prod],DIM_BILL[[#This Row],[CODIGO]],POs[status],$GY611,POs[Semana],WEEKNUM(HN$1))</f>
        <v>0</v>
      </c>
      <c r="HO611" s="15">
        <f>SUMIFS(POs[saldo],POs[cve_prod],DIM_BILL[[#This Row],[CODIGO]],POs[status],$GY611,POs[Semana],WEEKNUM(HO$1))</f>
        <v>0</v>
      </c>
      <c r="HP611" s="15">
        <f>SUMIFS(POs[saldo],POs[cve_prod],DIM_BILL[[#This Row],[CODIGO]],POs[status],$GY611,POs[Semana],WEEKNUM(HP$1))</f>
        <v>0</v>
      </c>
      <c r="HQ611" s="15">
        <f>SUMIFS(POs[saldo],POs[cve_prod],DIM_BILL[[#This Row],[CODIGO]],POs[status],$GY611,POs[Semana],WEEKNUM(HQ$1))</f>
        <v>0</v>
      </c>
      <c r="HR611" s="15">
        <f>SUMIFS(POs[saldo],POs[cve_prod],DIM_BILL[[#This Row],[CODIGO]],POs[status],$GY611,POs[Semana],WEEKNUM(HR$1))</f>
        <v>0</v>
      </c>
      <c r="HS611" s="15">
        <f>SUMIFS(POs[saldo],POs[cve_prod],DIM_BILL[[#This Row],[CODIGO]],POs[status],$GY611,POs[Semana],WEEKNUM(HS$1))</f>
        <v>0</v>
      </c>
      <c r="HT611" s="15">
        <f>SUMIFS(POs[saldo],POs[cve_prod],DIM_BILL[[#This Row],[CODIGO]],POs[status],$GY611,POs[Semana],WEEKNUM(HT$1))</f>
        <v>0</v>
      </c>
      <c r="HU611" s="22"/>
      <c r="HV611" s="25"/>
      <c r="HW611" t="str">
        <f>DIM_BILL[[#This Row],[Tipo]]</f>
        <v>MATERIAL DE EMPAQUE</v>
      </c>
    </row>
    <row r="612" spans="1:231" x14ac:dyDescent="0.3">
      <c r="A612" s="17" t="s">
        <v>1521</v>
      </c>
      <c r="FE612">
        <v>1.02</v>
      </c>
      <c r="GR612" s="17" t="s">
        <v>1522</v>
      </c>
      <c r="GS612" s="17">
        <v>4</v>
      </c>
      <c r="GT612" s="17" t="s">
        <v>1827</v>
      </c>
      <c r="GU612" s="17" t="s">
        <v>1800</v>
      </c>
      <c r="GV612" s="17">
        <f>SUMIF(FACT_A1[cve_prod],DIM_BILL[[#This Row],[CODIGO]],FACT_A1[Existencia])</f>
        <v>0</v>
      </c>
      <c r="GW612" s="18">
        <f>SUMIF(FACT_A2[cve_prod],DIM_BILL[[#This Row],[CODIGO]],FACT_A2[Existencia])</f>
        <v>56000</v>
      </c>
      <c r="GX612" s="17"/>
      <c r="GY612" s="16" t="s">
        <v>2221</v>
      </c>
      <c r="GZ612" s="24">
        <f>SUMPRODUCT($B612:$GQ612,INDEX(PLAN_PRODUCCION!$B$4:$GQ$24,COLUMN()-COLUMN($GZ$1)+1,0))</f>
        <v>10200</v>
      </c>
      <c r="HA612" s="24">
        <f>SUMPRODUCT($B612:$GQ612,INDEX(PLAN_PRODUCCION!$B$4:$GQ$24,COLUMN()-COLUMN($GZ$1)+1,0))</f>
        <v>0</v>
      </c>
      <c r="HB612" s="24">
        <f>SUMPRODUCT($B612:$GQ612,INDEX(PLAN_PRODUCCION!$B$4:$GQ$24,COLUMN()-COLUMN($GZ$1)+1,0))</f>
        <v>0</v>
      </c>
      <c r="HC612" s="24">
        <f>SUMPRODUCT($B612:$GQ612,INDEX(PLAN_PRODUCCION!$B$4:$GQ$24,COLUMN()-COLUMN($GZ$1)+1,0))</f>
        <v>0</v>
      </c>
      <c r="HD612" s="24">
        <f>SUMPRODUCT($B612:$GQ612,INDEX(PLAN_PRODUCCION!$B$4:$GQ$24,COLUMN()-COLUMN($GZ$1)+1,0))</f>
        <v>0</v>
      </c>
      <c r="HE612" s="24">
        <f>SUMPRODUCT($B612:$GQ612,INDEX(PLAN_PRODUCCION!$B$4:$GQ$24,COLUMN()-COLUMN($GZ$1)+1,0))</f>
        <v>0</v>
      </c>
      <c r="HF612" s="24">
        <f>SUMPRODUCT($B612:$GQ612,INDEX(PLAN_PRODUCCION!$B$4:$GQ$24,COLUMN()-COLUMN($GZ$1)+1,0))</f>
        <v>0</v>
      </c>
      <c r="HG612" s="24">
        <f>SUMPRODUCT($B612:$GQ612,INDEX(PLAN_PRODUCCION!$B$4:$GQ$24,COLUMN()-COLUMN($GZ$1)+1,0))</f>
        <v>0</v>
      </c>
      <c r="HH612" s="24">
        <f>SUMPRODUCT($B612:$GQ612,INDEX(PLAN_PRODUCCION!$B$4:$GQ$24,COLUMN()-COLUMN($GZ$1)+1,0))</f>
        <v>0</v>
      </c>
      <c r="HI612" s="24">
        <f>SUMPRODUCT($B612:$GQ612,INDEX(PLAN_PRODUCCION!$B$4:$GQ$24,COLUMN()-COLUMN($GZ$1)+1,0))</f>
        <v>0</v>
      </c>
      <c r="HJ612" s="24">
        <f>SUMPRODUCT($B612:$GQ612,INDEX(PLAN_PRODUCCION!$B$4:$GQ$24,COLUMN()-COLUMN($GZ$1)+1,0))</f>
        <v>0</v>
      </c>
      <c r="HK612" s="24">
        <f>SUMPRODUCT($B612:$GQ612,INDEX(PLAN_PRODUCCION!$B$4:$GQ$24,COLUMN()-COLUMN($GZ$1)+1,0))</f>
        <v>0</v>
      </c>
      <c r="HL612" s="24">
        <f>SUMPRODUCT($B612:$GQ612,INDEX(PLAN_PRODUCCION!$B$4:$GQ$24,COLUMN()-COLUMN($GZ$1)+1,0))</f>
        <v>0</v>
      </c>
      <c r="HM612" s="24">
        <f>SUMPRODUCT($B612:$GQ612,INDEX(PLAN_PRODUCCION!$B$4:$GQ$24,COLUMN()-COLUMN($GZ$1)+1,0))</f>
        <v>0</v>
      </c>
      <c r="HN612" s="24">
        <f>SUMPRODUCT($B612:$GQ612,INDEX(PLAN_PRODUCCION!$B$4:$GQ$24,COLUMN()-COLUMN($GZ$1)+1,0))</f>
        <v>0</v>
      </c>
      <c r="HO612" s="24">
        <f>SUMPRODUCT($B612:$GQ612,INDEX(PLAN_PRODUCCION!$B$4:$GQ$24,COLUMN()-COLUMN($GZ$1)+1,0))</f>
        <v>0</v>
      </c>
      <c r="HP612" s="24">
        <f>SUMPRODUCT($B612:$GQ612,INDEX(PLAN_PRODUCCION!$B$4:$GQ$24,COLUMN()-COLUMN($GZ$1)+1,0))</f>
        <v>0</v>
      </c>
      <c r="HQ612" s="24">
        <f>SUMPRODUCT($B612:$GQ612,INDEX(PLAN_PRODUCCION!$B$4:$GQ$24,COLUMN()-COLUMN($GZ$1)+1,0))</f>
        <v>0</v>
      </c>
      <c r="HR612" s="24">
        <f>SUMPRODUCT($B612:$GQ612,INDEX(PLAN_PRODUCCION!$B$4:$GQ$24,COLUMN()-COLUMN($GZ$1)+1,0))</f>
        <v>0</v>
      </c>
      <c r="HS612" s="24">
        <f>SUMPRODUCT($B612:$GQ612,INDEX(PLAN_PRODUCCION!$B$4:$GQ$24,COLUMN()-COLUMN($GZ$1)+1,0))</f>
        <v>0</v>
      </c>
      <c r="HT612" s="24">
        <f>SUMPRODUCT($B612:$GQ612,INDEX(PLAN_PRODUCCION!$B$4:$GQ$24,COLUMN()-COLUMN($GZ$1)+1,0))</f>
        <v>0</v>
      </c>
      <c r="HU612" s="22"/>
      <c r="HV612" s="25"/>
      <c r="HW612" t="str">
        <f>DIM_BILL[[#This Row],[Tipo]]</f>
        <v>MATERIAL DE EMPAQUE</v>
      </c>
    </row>
    <row r="613" spans="1:231" x14ac:dyDescent="0.3">
      <c r="A613" s="18" t="s">
        <v>1521</v>
      </c>
      <c r="FE613">
        <v>1.02</v>
      </c>
      <c r="GR613" s="18" t="s">
        <v>1522</v>
      </c>
      <c r="GS613" s="18">
        <v>4</v>
      </c>
      <c r="GT613" s="18" t="s">
        <v>1827</v>
      </c>
      <c r="GU613" s="18" t="s">
        <v>1800</v>
      </c>
      <c r="GV613" s="18">
        <f>SUMIF(FACT_A1[cve_prod],DIM_BILL[[#This Row],[CODIGO]],FACT_A1[Existencia])</f>
        <v>0</v>
      </c>
      <c r="GW613" s="18">
        <f>SUMIF(FACT_A2[cve_prod],DIM_BILL[[#This Row],[CODIGO]],FACT_A2[Existencia])</f>
        <v>56000</v>
      </c>
      <c r="GX613" s="18"/>
      <c r="GY613" s="16" t="s">
        <v>2222</v>
      </c>
      <c r="GZ613" s="26">
        <f t="shared" ref="GZ613" si="4447">GV613+GW613+GX613+GZ611-GZ612</f>
        <v>45800</v>
      </c>
      <c r="HA613" s="26">
        <f t="shared" ref="HA613" si="4448">GZ613+HA611-HA612</f>
        <v>45800</v>
      </c>
      <c r="HB613" s="26">
        <f t="shared" ref="HB613" si="4449">HA613+HB611-HB612</f>
        <v>45800</v>
      </c>
      <c r="HC613" s="26">
        <f t="shared" ref="HC613" si="4450">HB613+HC611-HC612</f>
        <v>45800</v>
      </c>
      <c r="HD613" s="26">
        <f t="shared" ref="HD613" si="4451">HC613+HD611-HD612</f>
        <v>45800</v>
      </c>
      <c r="HE613" s="26">
        <f t="shared" ref="HE613" si="4452">HD613+HE611-HE612</f>
        <v>45800</v>
      </c>
      <c r="HF613" s="26">
        <f t="shared" ref="HF613" si="4453">HE613+HF611-HF612</f>
        <v>45800</v>
      </c>
      <c r="HG613" s="26">
        <f t="shared" ref="HG613" si="4454">HF613+HG611-HG612</f>
        <v>45800</v>
      </c>
      <c r="HH613" s="26">
        <f t="shared" ref="HH613" si="4455">HG613+HH611-HH612</f>
        <v>45800</v>
      </c>
      <c r="HI613" s="26">
        <f t="shared" ref="HI613" si="4456">HH613+HI611-HI612</f>
        <v>45800</v>
      </c>
      <c r="HJ613" s="26">
        <f t="shared" ref="HJ613" si="4457">HI613+HJ611-HJ612</f>
        <v>45800</v>
      </c>
      <c r="HK613" s="26">
        <f t="shared" ref="HK613" si="4458">HJ613+HK611-HK612</f>
        <v>45800</v>
      </c>
      <c r="HL613" s="26">
        <f t="shared" ref="HL613" si="4459">HK613+HL611-HL612</f>
        <v>45800</v>
      </c>
      <c r="HM613" s="26">
        <f t="shared" ref="HM613" si="4460">HL613+HM611-HM612</f>
        <v>45800</v>
      </c>
      <c r="HN613" s="26">
        <f t="shared" ref="HN613" si="4461">HM613+HN611-HN612</f>
        <v>45800</v>
      </c>
      <c r="HO613" s="26">
        <f t="shared" ref="HO613" si="4462">HN613+HO611-HO612</f>
        <v>45800</v>
      </c>
      <c r="HP613" s="26">
        <f t="shared" ref="HP613" si="4463">HO613+HP611-HP612</f>
        <v>45800</v>
      </c>
      <c r="HQ613" s="26">
        <f t="shared" ref="HQ613" si="4464">HP613+HQ611-HQ612</f>
        <v>45800</v>
      </c>
      <c r="HR613" s="26">
        <f t="shared" ref="HR613" si="4465">HQ613+HR611-HR612</f>
        <v>45800</v>
      </c>
      <c r="HS613" s="26">
        <f t="shared" ref="HS613" si="4466">HR613+HS611-HS612</f>
        <v>45800</v>
      </c>
      <c r="HT613" s="26">
        <f t="shared" ref="HT613" si="4467">HS613+HT611-HT612</f>
        <v>45800</v>
      </c>
      <c r="HU613" s="22">
        <f t="shared" ref="HU613" si="4468">COUNTIF(GZ613:HT613,"&lt;0")</f>
        <v>0</v>
      </c>
      <c r="HV613" s="25"/>
      <c r="HW613" t="str">
        <f>DIM_BILL[[#This Row],[Tipo]]</f>
        <v>MATERIAL DE EMPAQUE</v>
      </c>
    </row>
    <row r="614" spans="1:231" x14ac:dyDescent="0.3">
      <c r="A614" s="17" t="s">
        <v>1567</v>
      </c>
      <c r="FK614">
        <v>1.02</v>
      </c>
      <c r="GR614" s="17" t="s">
        <v>1568</v>
      </c>
      <c r="GS614" s="17">
        <v>4</v>
      </c>
      <c r="GT614" s="17" t="s">
        <v>1827</v>
      </c>
      <c r="GU614" s="17" t="s">
        <v>1800</v>
      </c>
      <c r="GV614" s="17">
        <f>SUMIF(FACT_A1[cve_prod],DIM_BILL[[#This Row],[CODIGO]],FACT_A1[Existencia])</f>
        <v>0</v>
      </c>
      <c r="GW614" s="18">
        <f>SUMIF(FACT_A2[cve_prod],DIM_BILL[[#This Row],[CODIGO]],FACT_A2[Existencia])</f>
        <v>22000</v>
      </c>
      <c r="GX614" s="17"/>
      <c r="GY614" s="16" t="s">
        <v>2220</v>
      </c>
      <c r="GZ614" s="15">
        <f>SUMIFS(POs[saldo],POs[cve_prod],DIM_BILL[[#This Row],[CODIGO]],POs[status],$GY614,POs[f_ent],GZ$1)</f>
        <v>0</v>
      </c>
      <c r="HA614" s="15">
        <f>SUMIFS(POs[saldo],POs[cve_prod],DIM_BILL[[#This Row],[CODIGO]],POs[status],$GY614,POs[f_ent],HA$1)</f>
        <v>0</v>
      </c>
      <c r="HB614" s="15">
        <f>SUMIFS(POs[saldo],POs[cve_prod],DIM_BILL[[#This Row],[CODIGO]],POs[status],$GY614,POs[f_ent],HB$1)</f>
        <v>0</v>
      </c>
      <c r="HC614" s="15">
        <f>SUMIFS(POs[saldo],POs[cve_prod],DIM_BILL[[#This Row],[CODIGO]],POs[status],$GY614,POs[f_ent],HC$1)</f>
        <v>0</v>
      </c>
      <c r="HD614" s="15">
        <f>SUMIFS(POs[saldo],POs[cve_prod],DIM_BILL[[#This Row],[CODIGO]],POs[status],$GY614,POs[f_ent],HD$1)</f>
        <v>0</v>
      </c>
      <c r="HE614" s="15">
        <f>SUMIFS(POs[saldo],POs[cve_prod],DIM_BILL[[#This Row],[CODIGO]],POs[status],$GY614,POs[f_ent],HE$1)</f>
        <v>0</v>
      </c>
      <c r="HF614" s="15">
        <f>SUMIFS(POs[saldo],POs[cve_prod],DIM_BILL[[#This Row],[CODIGO]],POs[status],$GY614,POs[Semana],WEEKNUM(HF$1))</f>
        <v>0</v>
      </c>
      <c r="HG614" s="15">
        <f>SUMIFS(POs[saldo],POs[cve_prod],DIM_BILL[[#This Row],[CODIGO]],POs[status],$GY614,POs[Semana],WEEKNUM(HG$1))</f>
        <v>0</v>
      </c>
      <c r="HH614" s="15">
        <f>SUMIFS(POs[saldo],POs[cve_prod],DIM_BILL[[#This Row],[CODIGO]],POs[status],$GY614,POs[Semana],WEEKNUM(HH$1))</f>
        <v>0</v>
      </c>
      <c r="HI614" s="15">
        <f>SUMIFS(POs[saldo],POs[cve_prod],DIM_BILL[[#This Row],[CODIGO]],POs[status],$GY614,POs[Semana],WEEKNUM(HI$1))</f>
        <v>0</v>
      </c>
      <c r="HJ614" s="15">
        <f>SUMIFS(POs[saldo],POs[cve_prod],DIM_BILL[[#This Row],[CODIGO]],POs[status],$GY614,POs[Semana],WEEKNUM(HJ$1))</f>
        <v>0</v>
      </c>
      <c r="HK614" s="15">
        <f>SUMIFS(POs[saldo],POs[cve_prod],DIM_BILL[[#This Row],[CODIGO]],POs[status],$GY614,POs[Semana],WEEKNUM(HK$1))</f>
        <v>0</v>
      </c>
      <c r="HL614" s="15">
        <f>SUMIFS(POs[saldo],POs[cve_prod],DIM_BILL[[#This Row],[CODIGO]],POs[status],$GY614,POs[Semana],WEEKNUM(HL$1))</f>
        <v>0</v>
      </c>
      <c r="HM614" s="15">
        <f>SUMIFS(POs[saldo],POs[cve_prod],DIM_BILL[[#This Row],[CODIGO]],POs[status],$GY614,POs[Semana],WEEKNUM(HM$1))</f>
        <v>0</v>
      </c>
      <c r="HN614" s="15">
        <f>SUMIFS(POs[saldo],POs[cve_prod],DIM_BILL[[#This Row],[CODIGO]],POs[status],$GY614,POs[Semana],WEEKNUM(HN$1))</f>
        <v>0</v>
      </c>
      <c r="HO614" s="15">
        <f>SUMIFS(POs[saldo],POs[cve_prod],DIM_BILL[[#This Row],[CODIGO]],POs[status],$GY614,POs[Semana],WEEKNUM(HO$1))</f>
        <v>0</v>
      </c>
      <c r="HP614" s="15">
        <f>SUMIFS(POs[saldo],POs[cve_prod],DIM_BILL[[#This Row],[CODIGO]],POs[status],$GY614,POs[Semana],WEEKNUM(HP$1))</f>
        <v>0</v>
      </c>
      <c r="HQ614" s="15">
        <f>SUMIFS(POs[saldo],POs[cve_prod],DIM_BILL[[#This Row],[CODIGO]],POs[status],$GY614,POs[Semana],WEEKNUM(HQ$1))</f>
        <v>0</v>
      </c>
      <c r="HR614" s="15">
        <f>SUMIFS(POs[saldo],POs[cve_prod],DIM_BILL[[#This Row],[CODIGO]],POs[status],$GY614,POs[Semana],WEEKNUM(HR$1))</f>
        <v>0</v>
      </c>
      <c r="HS614" s="15">
        <f>SUMIFS(POs[saldo],POs[cve_prod],DIM_BILL[[#This Row],[CODIGO]],POs[status],$GY614,POs[Semana],WEEKNUM(HS$1))</f>
        <v>0</v>
      </c>
      <c r="HT614" s="15">
        <f>SUMIFS(POs[saldo],POs[cve_prod],DIM_BILL[[#This Row],[CODIGO]],POs[status],$GY614,POs[Semana],WEEKNUM(HT$1))</f>
        <v>0</v>
      </c>
      <c r="HU614" s="22"/>
      <c r="HV614" s="25"/>
      <c r="HW614" t="str">
        <f>DIM_BILL[[#This Row],[Tipo]]</f>
        <v>MATERIAL DE EMPAQUE</v>
      </c>
    </row>
    <row r="615" spans="1:231" x14ac:dyDescent="0.3">
      <c r="A615" s="17" t="s">
        <v>1567</v>
      </c>
      <c r="FK615">
        <v>1.02</v>
      </c>
      <c r="GR615" s="17" t="s">
        <v>1568</v>
      </c>
      <c r="GS615" s="17">
        <v>4</v>
      </c>
      <c r="GT615" s="17" t="s">
        <v>1827</v>
      </c>
      <c r="GU615" s="17" t="s">
        <v>1800</v>
      </c>
      <c r="GV615" s="17">
        <f>SUMIF(FACT_A1[cve_prod],DIM_BILL[[#This Row],[CODIGO]],FACT_A1[Existencia])</f>
        <v>0</v>
      </c>
      <c r="GW615" s="18">
        <f>SUMIF(FACT_A2[cve_prod],DIM_BILL[[#This Row],[CODIGO]],FACT_A2[Existencia])</f>
        <v>22000</v>
      </c>
      <c r="GX615" s="17"/>
      <c r="GY615" s="16" t="s">
        <v>2221</v>
      </c>
      <c r="GZ615" s="24">
        <f>SUMPRODUCT($B615:$GQ615,INDEX(PLAN_PRODUCCION!$B$4:$GQ$24,COLUMN()-COLUMN($GZ$1)+1,0))</f>
        <v>9180</v>
      </c>
      <c r="HA615" s="24">
        <f>SUMPRODUCT($B615:$GQ615,INDEX(PLAN_PRODUCCION!$B$4:$GQ$24,COLUMN()-COLUMN($GZ$1)+1,0))</f>
        <v>0</v>
      </c>
      <c r="HB615" s="24">
        <f>SUMPRODUCT($B615:$GQ615,INDEX(PLAN_PRODUCCION!$B$4:$GQ$24,COLUMN()-COLUMN($GZ$1)+1,0))</f>
        <v>0</v>
      </c>
      <c r="HC615" s="24">
        <f>SUMPRODUCT($B615:$GQ615,INDEX(PLAN_PRODUCCION!$B$4:$GQ$24,COLUMN()-COLUMN($GZ$1)+1,0))</f>
        <v>0</v>
      </c>
      <c r="HD615" s="24">
        <f>SUMPRODUCT($B615:$GQ615,INDEX(PLAN_PRODUCCION!$B$4:$GQ$24,COLUMN()-COLUMN($GZ$1)+1,0))</f>
        <v>0</v>
      </c>
      <c r="HE615" s="24">
        <f>SUMPRODUCT($B615:$GQ615,INDEX(PLAN_PRODUCCION!$B$4:$GQ$24,COLUMN()-COLUMN($GZ$1)+1,0))</f>
        <v>0</v>
      </c>
      <c r="HF615" s="24">
        <f>SUMPRODUCT($B615:$GQ615,INDEX(PLAN_PRODUCCION!$B$4:$GQ$24,COLUMN()-COLUMN($GZ$1)+1,0))</f>
        <v>0</v>
      </c>
      <c r="HG615" s="24">
        <f>SUMPRODUCT($B615:$GQ615,INDEX(PLAN_PRODUCCION!$B$4:$GQ$24,COLUMN()-COLUMN($GZ$1)+1,0))</f>
        <v>0</v>
      </c>
      <c r="HH615" s="24">
        <f>SUMPRODUCT($B615:$GQ615,INDEX(PLAN_PRODUCCION!$B$4:$GQ$24,COLUMN()-COLUMN($GZ$1)+1,0))</f>
        <v>0</v>
      </c>
      <c r="HI615" s="24">
        <f>SUMPRODUCT($B615:$GQ615,INDEX(PLAN_PRODUCCION!$B$4:$GQ$24,COLUMN()-COLUMN($GZ$1)+1,0))</f>
        <v>0</v>
      </c>
      <c r="HJ615" s="24">
        <f>SUMPRODUCT($B615:$GQ615,INDEX(PLAN_PRODUCCION!$B$4:$GQ$24,COLUMN()-COLUMN($GZ$1)+1,0))</f>
        <v>0</v>
      </c>
      <c r="HK615" s="24">
        <f>SUMPRODUCT($B615:$GQ615,INDEX(PLAN_PRODUCCION!$B$4:$GQ$24,COLUMN()-COLUMN($GZ$1)+1,0))</f>
        <v>0</v>
      </c>
      <c r="HL615" s="24">
        <f>SUMPRODUCT($B615:$GQ615,INDEX(PLAN_PRODUCCION!$B$4:$GQ$24,COLUMN()-COLUMN($GZ$1)+1,0))</f>
        <v>0</v>
      </c>
      <c r="HM615" s="24">
        <f>SUMPRODUCT($B615:$GQ615,INDEX(PLAN_PRODUCCION!$B$4:$GQ$24,COLUMN()-COLUMN($GZ$1)+1,0))</f>
        <v>0</v>
      </c>
      <c r="HN615" s="24">
        <f>SUMPRODUCT($B615:$GQ615,INDEX(PLAN_PRODUCCION!$B$4:$GQ$24,COLUMN()-COLUMN($GZ$1)+1,0))</f>
        <v>0</v>
      </c>
      <c r="HO615" s="24">
        <f>SUMPRODUCT($B615:$GQ615,INDEX(PLAN_PRODUCCION!$B$4:$GQ$24,COLUMN()-COLUMN($GZ$1)+1,0))</f>
        <v>0</v>
      </c>
      <c r="HP615" s="24">
        <f>SUMPRODUCT($B615:$GQ615,INDEX(PLAN_PRODUCCION!$B$4:$GQ$24,COLUMN()-COLUMN($GZ$1)+1,0))</f>
        <v>0</v>
      </c>
      <c r="HQ615" s="24">
        <f>SUMPRODUCT($B615:$GQ615,INDEX(PLAN_PRODUCCION!$B$4:$GQ$24,COLUMN()-COLUMN($GZ$1)+1,0))</f>
        <v>0</v>
      </c>
      <c r="HR615" s="24">
        <f>SUMPRODUCT($B615:$GQ615,INDEX(PLAN_PRODUCCION!$B$4:$GQ$24,COLUMN()-COLUMN($GZ$1)+1,0))</f>
        <v>0</v>
      </c>
      <c r="HS615" s="24">
        <f>SUMPRODUCT($B615:$GQ615,INDEX(PLAN_PRODUCCION!$B$4:$GQ$24,COLUMN()-COLUMN($GZ$1)+1,0))</f>
        <v>0</v>
      </c>
      <c r="HT615" s="24">
        <f>SUMPRODUCT($B615:$GQ615,INDEX(PLAN_PRODUCCION!$B$4:$GQ$24,COLUMN()-COLUMN($GZ$1)+1,0))</f>
        <v>0</v>
      </c>
      <c r="HU615" s="22"/>
      <c r="HV615" s="25"/>
      <c r="HW615" t="str">
        <f>DIM_BILL[[#This Row],[Tipo]]</f>
        <v>MATERIAL DE EMPAQUE</v>
      </c>
    </row>
    <row r="616" spans="1:231" x14ac:dyDescent="0.3">
      <c r="A616" s="18" t="s">
        <v>1567</v>
      </c>
      <c r="FK616">
        <v>1.02</v>
      </c>
      <c r="GR616" s="18" t="s">
        <v>1568</v>
      </c>
      <c r="GS616" s="18">
        <v>4</v>
      </c>
      <c r="GT616" s="18" t="s">
        <v>1827</v>
      </c>
      <c r="GU616" s="18" t="s">
        <v>1800</v>
      </c>
      <c r="GV616" s="18">
        <f>SUMIF(FACT_A1[cve_prod],DIM_BILL[[#This Row],[CODIGO]],FACT_A1[Existencia])</f>
        <v>0</v>
      </c>
      <c r="GW616" s="18">
        <f>SUMIF(FACT_A2[cve_prod],DIM_BILL[[#This Row],[CODIGO]],FACT_A2[Existencia])</f>
        <v>22000</v>
      </c>
      <c r="GX616" s="18"/>
      <c r="GY616" s="16" t="s">
        <v>2222</v>
      </c>
      <c r="GZ616" s="26">
        <f t="shared" ref="GZ616" si="4469">GV616+GW616+GX616+GZ614-GZ615</f>
        <v>12820</v>
      </c>
      <c r="HA616" s="26">
        <f t="shared" ref="HA616" si="4470">GZ616+HA614-HA615</f>
        <v>12820</v>
      </c>
      <c r="HB616" s="26">
        <f t="shared" ref="HB616" si="4471">HA616+HB614-HB615</f>
        <v>12820</v>
      </c>
      <c r="HC616" s="26">
        <f t="shared" ref="HC616" si="4472">HB616+HC614-HC615</f>
        <v>12820</v>
      </c>
      <c r="HD616" s="26">
        <f t="shared" ref="HD616" si="4473">HC616+HD614-HD615</f>
        <v>12820</v>
      </c>
      <c r="HE616" s="26">
        <f t="shared" ref="HE616" si="4474">HD616+HE614-HE615</f>
        <v>12820</v>
      </c>
      <c r="HF616" s="26">
        <f t="shared" ref="HF616" si="4475">HE616+HF614-HF615</f>
        <v>12820</v>
      </c>
      <c r="HG616" s="26">
        <f t="shared" ref="HG616" si="4476">HF616+HG614-HG615</f>
        <v>12820</v>
      </c>
      <c r="HH616" s="26">
        <f t="shared" ref="HH616" si="4477">HG616+HH614-HH615</f>
        <v>12820</v>
      </c>
      <c r="HI616" s="26">
        <f t="shared" ref="HI616" si="4478">HH616+HI614-HI615</f>
        <v>12820</v>
      </c>
      <c r="HJ616" s="26">
        <f t="shared" ref="HJ616" si="4479">HI616+HJ614-HJ615</f>
        <v>12820</v>
      </c>
      <c r="HK616" s="26">
        <f t="shared" ref="HK616" si="4480">HJ616+HK614-HK615</f>
        <v>12820</v>
      </c>
      <c r="HL616" s="26">
        <f t="shared" ref="HL616" si="4481">HK616+HL614-HL615</f>
        <v>12820</v>
      </c>
      <c r="HM616" s="26">
        <f t="shared" ref="HM616" si="4482">HL616+HM614-HM615</f>
        <v>12820</v>
      </c>
      <c r="HN616" s="26">
        <f t="shared" ref="HN616" si="4483">HM616+HN614-HN615</f>
        <v>12820</v>
      </c>
      <c r="HO616" s="26">
        <f t="shared" ref="HO616" si="4484">HN616+HO614-HO615</f>
        <v>12820</v>
      </c>
      <c r="HP616" s="26">
        <f t="shared" ref="HP616" si="4485">HO616+HP614-HP615</f>
        <v>12820</v>
      </c>
      <c r="HQ616" s="26">
        <f t="shared" ref="HQ616" si="4486">HP616+HQ614-HQ615</f>
        <v>12820</v>
      </c>
      <c r="HR616" s="26">
        <f t="shared" ref="HR616" si="4487">HQ616+HR614-HR615</f>
        <v>12820</v>
      </c>
      <c r="HS616" s="26">
        <f t="shared" ref="HS616" si="4488">HR616+HS614-HS615</f>
        <v>12820</v>
      </c>
      <c r="HT616" s="26">
        <f t="shared" ref="HT616" si="4489">HS616+HT614-HT615</f>
        <v>12820</v>
      </c>
      <c r="HU616" s="22">
        <f t="shared" ref="HU616" si="4490">COUNTIF(GZ616:HT616,"&lt;0")</f>
        <v>0</v>
      </c>
      <c r="HV616" s="25"/>
      <c r="HW616" t="str">
        <f>DIM_BILL[[#This Row],[Tipo]]</f>
        <v>MATERIAL DE EMPAQUE</v>
      </c>
    </row>
    <row r="617" spans="1:231" x14ac:dyDescent="0.3">
      <c r="A617" s="17" t="s">
        <v>771</v>
      </c>
      <c r="BS617">
        <v>1.0305263157894737</v>
      </c>
      <c r="CK617">
        <v>1.0305263157894737</v>
      </c>
      <c r="CL617">
        <v>1.0305263157894737</v>
      </c>
      <c r="CO617">
        <v>1.02</v>
      </c>
      <c r="CP617">
        <v>1</v>
      </c>
      <c r="DG617">
        <v>1.03</v>
      </c>
      <c r="DM617">
        <v>1</v>
      </c>
      <c r="ET617">
        <v>1.02</v>
      </c>
      <c r="EY617">
        <v>1.0194805194805194</v>
      </c>
      <c r="EZ617">
        <v>1.03</v>
      </c>
      <c r="GR617" s="17" t="s">
        <v>772</v>
      </c>
      <c r="GS617" s="17">
        <v>3</v>
      </c>
      <c r="GT617" s="17" t="s">
        <v>1828</v>
      </c>
      <c r="GU617" s="17" t="s">
        <v>1800</v>
      </c>
      <c r="GV617" s="17">
        <f>SUMIF(FACT_A1[cve_prod],DIM_BILL[[#This Row],[CODIGO]],FACT_A1[Existencia])</f>
        <v>0</v>
      </c>
      <c r="GW617" s="18">
        <f>SUMIF(FACT_A2[cve_prod],DIM_BILL[[#This Row],[CODIGO]],FACT_A2[Existencia])</f>
        <v>1200</v>
      </c>
      <c r="GX617" s="17"/>
      <c r="GY617" s="16" t="s">
        <v>2220</v>
      </c>
      <c r="GZ617" s="15">
        <f>SUMIFS(POs[saldo],POs[cve_prod],DIM_BILL[[#This Row],[CODIGO]],POs[status],$GY617,POs[f_ent],GZ$1)</f>
        <v>0</v>
      </c>
      <c r="HA617" s="15">
        <f>SUMIFS(POs[saldo],POs[cve_prod],DIM_BILL[[#This Row],[CODIGO]],POs[status],$GY617,POs[f_ent],HA$1)</f>
        <v>0</v>
      </c>
      <c r="HB617" s="15">
        <f>SUMIFS(POs[saldo],POs[cve_prod],DIM_BILL[[#This Row],[CODIGO]],POs[status],$GY617,POs[f_ent],HB$1)</f>
        <v>0</v>
      </c>
      <c r="HC617" s="15">
        <f>SUMIFS(POs[saldo],POs[cve_prod],DIM_BILL[[#This Row],[CODIGO]],POs[status],$GY617,POs[f_ent],HC$1)</f>
        <v>0</v>
      </c>
      <c r="HD617" s="15">
        <f>SUMIFS(POs[saldo],POs[cve_prod],DIM_BILL[[#This Row],[CODIGO]],POs[status],$GY617,POs[f_ent],HD$1)</f>
        <v>0</v>
      </c>
      <c r="HE617" s="15">
        <f>SUMIFS(POs[saldo],POs[cve_prod],DIM_BILL[[#This Row],[CODIGO]],POs[status],$GY617,POs[f_ent],HE$1)</f>
        <v>0</v>
      </c>
      <c r="HF617" s="15">
        <f>SUMIFS(POs[saldo],POs[cve_prod],DIM_BILL[[#This Row],[CODIGO]],POs[status],$GY617,POs[Semana],WEEKNUM(HF$1))</f>
        <v>0</v>
      </c>
      <c r="HG617" s="15">
        <f>SUMIFS(POs[saldo],POs[cve_prod],DIM_BILL[[#This Row],[CODIGO]],POs[status],$GY617,POs[Semana],WEEKNUM(HG$1))</f>
        <v>0</v>
      </c>
      <c r="HH617" s="15">
        <f>SUMIFS(POs[saldo],POs[cve_prod],DIM_BILL[[#This Row],[CODIGO]],POs[status],$GY617,POs[Semana],WEEKNUM(HH$1))</f>
        <v>0</v>
      </c>
      <c r="HI617" s="15">
        <f>SUMIFS(POs[saldo],POs[cve_prod],DIM_BILL[[#This Row],[CODIGO]],POs[status],$GY617,POs[Semana],WEEKNUM(HI$1))</f>
        <v>0</v>
      </c>
      <c r="HJ617" s="15">
        <f>SUMIFS(POs[saldo],POs[cve_prod],DIM_BILL[[#This Row],[CODIGO]],POs[status],$GY617,POs[Semana],WEEKNUM(HJ$1))</f>
        <v>0</v>
      </c>
      <c r="HK617" s="15">
        <f>SUMIFS(POs[saldo],POs[cve_prod],DIM_BILL[[#This Row],[CODIGO]],POs[status],$GY617,POs[Semana],WEEKNUM(HK$1))</f>
        <v>0</v>
      </c>
      <c r="HL617" s="15">
        <f>SUMIFS(POs[saldo],POs[cve_prod],DIM_BILL[[#This Row],[CODIGO]],POs[status],$GY617,POs[Semana],WEEKNUM(HL$1))</f>
        <v>0</v>
      </c>
      <c r="HM617" s="15">
        <f>SUMIFS(POs[saldo],POs[cve_prod],DIM_BILL[[#This Row],[CODIGO]],POs[status],$GY617,POs[Semana],WEEKNUM(HM$1))</f>
        <v>0</v>
      </c>
      <c r="HN617" s="15">
        <f>SUMIFS(POs[saldo],POs[cve_prod],DIM_BILL[[#This Row],[CODIGO]],POs[status],$GY617,POs[Semana],WEEKNUM(HN$1))</f>
        <v>0</v>
      </c>
      <c r="HO617" s="15">
        <f>SUMIFS(POs[saldo],POs[cve_prod],DIM_BILL[[#This Row],[CODIGO]],POs[status],$GY617,POs[Semana],WEEKNUM(HO$1))</f>
        <v>0</v>
      </c>
      <c r="HP617" s="15">
        <f>SUMIFS(POs[saldo],POs[cve_prod],DIM_BILL[[#This Row],[CODIGO]],POs[status],$GY617,POs[Semana],WEEKNUM(HP$1))</f>
        <v>0</v>
      </c>
      <c r="HQ617" s="15">
        <f>SUMIFS(POs[saldo],POs[cve_prod],DIM_BILL[[#This Row],[CODIGO]],POs[status],$GY617,POs[Semana],WEEKNUM(HQ$1))</f>
        <v>0</v>
      </c>
      <c r="HR617" s="15">
        <f>SUMIFS(POs[saldo],POs[cve_prod],DIM_BILL[[#This Row],[CODIGO]],POs[status],$GY617,POs[Semana],WEEKNUM(HR$1))</f>
        <v>0</v>
      </c>
      <c r="HS617" s="15">
        <f>SUMIFS(POs[saldo],POs[cve_prod],DIM_BILL[[#This Row],[CODIGO]],POs[status],$GY617,POs[Semana],WEEKNUM(HS$1))</f>
        <v>0</v>
      </c>
      <c r="HT617" s="15">
        <f>SUMIFS(POs[saldo],POs[cve_prod],DIM_BILL[[#This Row],[CODIGO]],POs[status],$GY617,POs[Semana],WEEKNUM(HT$1))</f>
        <v>0</v>
      </c>
      <c r="HU617" s="22"/>
      <c r="HV617" s="25"/>
      <c r="HW617" t="str">
        <f>DIM_BILL[[#This Row],[Tipo]]</f>
        <v>MATERIAL DE EMPAQUE</v>
      </c>
    </row>
    <row r="618" spans="1:231" x14ac:dyDescent="0.3">
      <c r="A618" s="17" t="s">
        <v>771</v>
      </c>
      <c r="BS618">
        <v>1.0305263157894737</v>
      </c>
      <c r="CK618">
        <v>1.0305263157894737</v>
      </c>
      <c r="CL618">
        <v>1.0305263157894737</v>
      </c>
      <c r="CO618">
        <v>1.02</v>
      </c>
      <c r="CP618">
        <v>1</v>
      </c>
      <c r="DG618">
        <v>1.03</v>
      </c>
      <c r="DM618">
        <v>1</v>
      </c>
      <c r="ET618">
        <v>1.02</v>
      </c>
      <c r="EY618">
        <v>1.0194805194805194</v>
      </c>
      <c r="EZ618">
        <v>1.03</v>
      </c>
      <c r="GR618" s="17" t="s">
        <v>772</v>
      </c>
      <c r="GS618" s="17">
        <v>3</v>
      </c>
      <c r="GT618" s="17" t="s">
        <v>1828</v>
      </c>
      <c r="GU618" s="17" t="s">
        <v>1800</v>
      </c>
      <c r="GV618" s="17">
        <f>SUMIF(FACT_A1[cve_prod],DIM_BILL[[#This Row],[CODIGO]],FACT_A1[Existencia])</f>
        <v>0</v>
      </c>
      <c r="GW618" s="18">
        <f>SUMIF(FACT_A2[cve_prod],DIM_BILL[[#This Row],[CODIGO]],FACT_A2[Existencia])</f>
        <v>1200</v>
      </c>
      <c r="GX618" s="17"/>
      <c r="GY618" s="16" t="s">
        <v>2221</v>
      </c>
      <c r="GZ618" s="24">
        <f>SUMPRODUCT($B618:$GQ618,INDEX(PLAN_PRODUCCION!$B$4:$GQ$24,COLUMN()-COLUMN($GZ$1)+1,0))</f>
        <v>3632.9131578947367</v>
      </c>
      <c r="HA618" s="24">
        <f>SUMPRODUCT($B618:$GQ618,INDEX(PLAN_PRODUCCION!$B$4:$GQ$24,COLUMN()-COLUMN($GZ$1)+1,0))</f>
        <v>0</v>
      </c>
      <c r="HB618" s="24">
        <f>SUMPRODUCT($B618:$GQ618,INDEX(PLAN_PRODUCCION!$B$4:$GQ$24,COLUMN()-COLUMN($GZ$1)+1,0))</f>
        <v>0</v>
      </c>
      <c r="HC618" s="24">
        <f>SUMPRODUCT($B618:$GQ618,INDEX(PLAN_PRODUCCION!$B$4:$GQ$24,COLUMN()-COLUMN($GZ$1)+1,0))</f>
        <v>0</v>
      </c>
      <c r="HD618" s="24">
        <f>SUMPRODUCT($B618:$GQ618,INDEX(PLAN_PRODUCCION!$B$4:$GQ$24,COLUMN()-COLUMN($GZ$1)+1,0))</f>
        <v>0</v>
      </c>
      <c r="HE618" s="24">
        <f>SUMPRODUCT($B618:$GQ618,INDEX(PLAN_PRODUCCION!$B$4:$GQ$24,COLUMN()-COLUMN($GZ$1)+1,0))</f>
        <v>0</v>
      </c>
      <c r="HF618" s="24">
        <f>SUMPRODUCT($B618:$GQ618,INDEX(PLAN_PRODUCCION!$B$4:$GQ$24,COLUMN()-COLUMN($GZ$1)+1,0))</f>
        <v>0</v>
      </c>
      <c r="HG618" s="24">
        <f>SUMPRODUCT($B618:$GQ618,INDEX(PLAN_PRODUCCION!$B$4:$GQ$24,COLUMN()-COLUMN($GZ$1)+1,0))</f>
        <v>0</v>
      </c>
      <c r="HH618" s="24">
        <f>SUMPRODUCT($B618:$GQ618,INDEX(PLAN_PRODUCCION!$B$4:$GQ$24,COLUMN()-COLUMN($GZ$1)+1,0))</f>
        <v>0</v>
      </c>
      <c r="HI618" s="24">
        <f>SUMPRODUCT($B618:$GQ618,INDEX(PLAN_PRODUCCION!$B$4:$GQ$24,COLUMN()-COLUMN($GZ$1)+1,0))</f>
        <v>0</v>
      </c>
      <c r="HJ618" s="24">
        <f>SUMPRODUCT($B618:$GQ618,INDEX(PLAN_PRODUCCION!$B$4:$GQ$24,COLUMN()-COLUMN($GZ$1)+1,0))</f>
        <v>0</v>
      </c>
      <c r="HK618" s="24">
        <f>SUMPRODUCT($B618:$GQ618,INDEX(PLAN_PRODUCCION!$B$4:$GQ$24,COLUMN()-COLUMN($GZ$1)+1,0))</f>
        <v>0</v>
      </c>
      <c r="HL618" s="24">
        <f>SUMPRODUCT($B618:$GQ618,INDEX(PLAN_PRODUCCION!$B$4:$GQ$24,COLUMN()-COLUMN($GZ$1)+1,0))</f>
        <v>0</v>
      </c>
      <c r="HM618" s="24">
        <f>SUMPRODUCT($B618:$GQ618,INDEX(PLAN_PRODUCCION!$B$4:$GQ$24,COLUMN()-COLUMN($GZ$1)+1,0))</f>
        <v>0</v>
      </c>
      <c r="HN618" s="24">
        <f>SUMPRODUCT($B618:$GQ618,INDEX(PLAN_PRODUCCION!$B$4:$GQ$24,COLUMN()-COLUMN($GZ$1)+1,0))</f>
        <v>0</v>
      </c>
      <c r="HO618" s="24">
        <f>SUMPRODUCT($B618:$GQ618,INDEX(PLAN_PRODUCCION!$B$4:$GQ$24,COLUMN()-COLUMN($GZ$1)+1,0))</f>
        <v>0</v>
      </c>
      <c r="HP618" s="24">
        <f>SUMPRODUCT($B618:$GQ618,INDEX(PLAN_PRODUCCION!$B$4:$GQ$24,COLUMN()-COLUMN($GZ$1)+1,0))</f>
        <v>0</v>
      </c>
      <c r="HQ618" s="24">
        <f>SUMPRODUCT($B618:$GQ618,INDEX(PLAN_PRODUCCION!$B$4:$GQ$24,COLUMN()-COLUMN($GZ$1)+1,0))</f>
        <v>0</v>
      </c>
      <c r="HR618" s="24">
        <f>SUMPRODUCT($B618:$GQ618,INDEX(PLAN_PRODUCCION!$B$4:$GQ$24,COLUMN()-COLUMN($GZ$1)+1,0))</f>
        <v>0</v>
      </c>
      <c r="HS618" s="24">
        <f>SUMPRODUCT($B618:$GQ618,INDEX(PLAN_PRODUCCION!$B$4:$GQ$24,COLUMN()-COLUMN($GZ$1)+1,0))</f>
        <v>0</v>
      </c>
      <c r="HT618" s="24">
        <f>SUMPRODUCT($B618:$GQ618,INDEX(PLAN_PRODUCCION!$B$4:$GQ$24,COLUMN()-COLUMN($GZ$1)+1,0))</f>
        <v>0</v>
      </c>
      <c r="HU618" s="22"/>
      <c r="HV618" s="25"/>
      <c r="HW618" t="str">
        <f>DIM_BILL[[#This Row],[Tipo]]</f>
        <v>MATERIAL DE EMPAQUE</v>
      </c>
    </row>
    <row r="619" spans="1:231" x14ac:dyDescent="0.3">
      <c r="A619" s="18" t="s">
        <v>771</v>
      </c>
      <c r="BS619">
        <v>1.0305263157894737</v>
      </c>
      <c r="CK619">
        <v>1.0305263157894737</v>
      </c>
      <c r="CL619">
        <v>1.0305263157894737</v>
      </c>
      <c r="CO619">
        <v>1.02</v>
      </c>
      <c r="CP619">
        <v>1</v>
      </c>
      <c r="DG619">
        <v>1.03</v>
      </c>
      <c r="DM619">
        <v>1</v>
      </c>
      <c r="ET619">
        <v>1.02</v>
      </c>
      <c r="EY619">
        <v>1.0194805194805194</v>
      </c>
      <c r="EZ619">
        <v>1.03</v>
      </c>
      <c r="GR619" s="18" t="s">
        <v>772</v>
      </c>
      <c r="GS619" s="18">
        <v>3</v>
      </c>
      <c r="GT619" s="18" t="s">
        <v>1828</v>
      </c>
      <c r="GU619" s="18" t="s">
        <v>1800</v>
      </c>
      <c r="GV619" s="18">
        <f>SUMIF(FACT_A1[cve_prod],DIM_BILL[[#This Row],[CODIGO]],FACT_A1[Existencia])</f>
        <v>0</v>
      </c>
      <c r="GW619" s="18">
        <f>SUMIF(FACT_A2[cve_prod],DIM_BILL[[#This Row],[CODIGO]],FACT_A2[Existencia])</f>
        <v>1200</v>
      </c>
      <c r="GX619" s="18"/>
      <c r="GY619" s="16" t="s">
        <v>2222</v>
      </c>
      <c r="GZ619" s="26">
        <f t="shared" ref="GZ619" si="4491">GV619+GW619+GX619+GZ617-GZ618</f>
        <v>-2432.9131578947367</v>
      </c>
      <c r="HA619" s="26">
        <f t="shared" ref="HA619" si="4492">GZ619+HA617-HA618</f>
        <v>-2432.9131578947367</v>
      </c>
      <c r="HB619" s="26">
        <f t="shared" ref="HB619" si="4493">HA619+HB617-HB618</f>
        <v>-2432.9131578947367</v>
      </c>
      <c r="HC619" s="26">
        <f t="shared" ref="HC619" si="4494">HB619+HC617-HC618</f>
        <v>-2432.9131578947367</v>
      </c>
      <c r="HD619" s="26">
        <f t="shared" ref="HD619" si="4495">HC619+HD617-HD618</f>
        <v>-2432.9131578947367</v>
      </c>
      <c r="HE619" s="26">
        <f t="shared" ref="HE619" si="4496">HD619+HE617-HE618</f>
        <v>-2432.9131578947367</v>
      </c>
      <c r="HF619" s="26">
        <f t="shared" ref="HF619" si="4497">HE619+HF617-HF618</f>
        <v>-2432.9131578947367</v>
      </c>
      <c r="HG619" s="26">
        <f t="shared" ref="HG619" si="4498">HF619+HG617-HG618</f>
        <v>-2432.9131578947367</v>
      </c>
      <c r="HH619" s="26">
        <f t="shared" ref="HH619" si="4499">HG619+HH617-HH618</f>
        <v>-2432.9131578947367</v>
      </c>
      <c r="HI619" s="26">
        <f t="shared" ref="HI619" si="4500">HH619+HI617-HI618</f>
        <v>-2432.9131578947367</v>
      </c>
      <c r="HJ619" s="26">
        <f t="shared" ref="HJ619" si="4501">HI619+HJ617-HJ618</f>
        <v>-2432.9131578947367</v>
      </c>
      <c r="HK619" s="26">
        <f t="shared" ref="HK619" si="4502">HJ619+HK617-HK618</f>
        <v>-2432.9131578947367</v>
      </c>
      <c r="HL619" s="26">
        <f t="shared" ref="HL619" si="4503">HK619+HL617-HL618</f>
        <v>-2432.9131578947367</v>
      </c>
      <c r="HM619" s="26">
        <f t="shared" ref="HM619" si="4504">HL619+HM617-HM618</f>
        <v>-2432.9131578947367</v>
      </c>
      <c r="HN619" s="26">
        <f t="shared" ref="HN619" si="4505">HM619+HN617-HN618</f>
        <v>-2432.9131578947367</v>
      </c>
      <c r="HO619" s="26">
        <f t="shared" ref="HO619" si="4506">HN619+HO617-HO618</f>
        <v>-2432.9131578947367</v>
      </c>
      <c r="HP619" s="26">
        <f t="shared" ref="HP619" si="4507">HO619+HP617-HP618</f>
        <v>-2432.9131578947367</v>
      </c>
      <c r="HQ619" s="26">
        <f t="shared" ref="HQ619" si="4508">HP619+HQ617-HQ618</f>
        <v>-2432.9131578947367</v>
      </c>
      <c r="HR619" s="26">
        <f t="shared" ref="HR619" si="4509">HQ619+HR617-HR618</f>
        <v>-2432.9131578947367</v>
      </c>
      <c r="HS619" s="26">
        <f t="shared" ref="HS619" si="4510">HR619+HS617-HS618</f>
        <v>-2432.9131578947367</v>
      </c>
      <c r="HT619" s="26">
        <f t="shared" ref="HT619" si="4511">HS619+HT617-HT618</f>
        <v>-2432.9131578947367</v>
      </c>
      <c r="HU619" s="22">
        <f t="shared" ref="HU619" si="4512">COUNTIF(GZ619:HT619,"&lt;0")</f>
        <v>21</v>
      </c>
      <c r="HV619" s="25"/>
      <c r="HW619" t="str">
        <f>DIM_BILL[[#This Row],[Tipo]]</f>
        <v>MATERIAL DE EMPAQUE</v>
      </c>
    </row>
    <row r="620" spans="1:231" x14ac:dyDescent="0.3">
      <c r="A620" s="17" t="s">
        <v>306</v>
      </c>
      <c r="S620">
        <v>1.05</v>
      </c>
      <c r="GR620" s="17" t="s">
        <v>307</v>
      </c>
      <c r="GS620" s="17">
        <v>4</v>
      </c>
      <c r="GT620" s="17" t="s">
        <v>1827</v>
      </c>
      <c r="GU620" s="17" t="s">
        <v>1800</v>
      </c>
      <c r="GV620" s="17">
        <f>SUMIF(FACT_A1[cve_prod],DIM_BILL[[#This Row],[CODIGO]],FACT_A1[Existencia])</f>
        <v>0</v>
      </c>
      <c r="GW620" s="18">
        <f>SUMIF(FACT_A2[cve_prod],DIM_BILL[[#This Row],[CODIGO]],FACT_A2[Existencia])</f>
        <v>60000</v>
      </c>
      <c r="GX620" s="17"/>
      <c r="GY620" s="16" t="s">
        <v>2220</v>
      </c>
      <c r="GZ620" s="15">
        <f>SUMIFS(POs[saldo],POs[cve_prod],DIM_BILL[[#This Row],[CODIGO]],POs[status],$GY620,POs[f_ent],GZ$1)</f>
        <v>0</v>
      </c>
      <c r="HA620" s="15">
        <f>SUMIFS(POs[saldo],POs[cve_prod],DIM_BILL[[#This Row],[CODIGO]],POs[status],$GY620,POs[f_ent],HA$1)</f>
        <v>0</v>
      </c>
      <c r="HB620" s="15">
        <f>SUMIFS(POs[saldo],POs[cve_prod],DIM_BILL[[#This Row],[CODIGO]],POs[status],$GY620,POs[f_ent],HB$1)</f>
        <v>0</v>
      </c>
      <c r="HC620" s="15">
        <f>SUMIFS(POs[saldo],POs[cve_prod],DIM_BILL[[#This Row],[CODIGO]],POs[status],$GY620,POs[f_ent],HC$1)</f>
        <v>0</v>
      </c>
      <c r="HD620" s="15">
        <f>SUMIFS(POs[saldo],POs[cve_prod],DIM_BILL[[#This Row],[CODIGO]],POs[status],$GY620,POs[f_ent],HD$1)</f>
        <v>0</v>
      </c>
      <c r="HE620" s="15">
        <f>SUMIFS(POs[saldo],POs[cve_prod],DIM_BILL[[#This Row],[CODIGO]],POs[status],$GY620,POs[f_ent],HE$1)</f>
        <v>0</v>
      </c>
      <c r="HF620" s="15">
        <f>SUMIFS(POs[saldo],POs[cve_prod],DIM_BILL[[#This Row],[CODIGO]],POs[status],$GY620,POs[Semana],WEEKNUM(HF$1))</f>
        <v>0</v>
      </c>
      <c r="HG620" s="15">
        <f>SUMIFS(POs[saldo],POs[cve_prod],DIM_BILL[[#This Row],[CODIGO]],POs[status],$GY620,POs[Semana],WEEKNUM(HG$1))</f>
        <v>0</v>
      </c>
      <c r="HH620" s="15">
        <f>SUMIFS(POs[saldo],POs[cve_prod],DIM_BILL[[#This Row],[CODIGO]],POs[status],$GY620,POs[Semana],WEEKNUM(HH$1))</f>
        <v>0</v>
      </c>
      <c r="HI620" s="15">
        <f>SUMIFS(POs[saldo],POs[cve_prod],DIM_BILL[[#This Row],[CODIGO]],POs[status],$GY620,POs[Semana],WEEKNUM(HI$1))</f>
        <v>0</v>
      </c>
      <c r="HJ620" s="15">
        <f>SUMIFS(POs[saldo],POs[cve_prod],DIM_BILL[[#This Row],[CODIGO]],POs[status],$GY620,POs[Semana],WEEKNUM(HJ$1))</f>
        <v>0</v>
      </c>
      <c r="HK620" s="15">
        <f>SUMIFS(POs[saldo],POs[cve_prod],DIM_BILL[[#This Row],[CODIGO]],POs[status],$GY620,POs[Semana],WEEKNUM(HK$1))</f>
        <v>0</v>
      </c>
      <c r="HL620" s="15">
        <f>SUMIFS(POs[saldo],POs[cve_prod],DIM_BILL[[#This Row],[CODIGO]],POs[status],$GY620,POs[Semana],WEEKNUM(HL$1))</f>
        <v>0</v>
      </c>
      <c r="HM620" s="15">
        <f>SUMIFS(POs[saldo],POs[cve_prod],DIM_BILL[[#This Row],[CODIGO]],POs[status],$GY620,POs[Semana],WEEKNUM(HM$1))</f>
        <v>0</v>
      </c>
      <c r="HN620" s="15">
        <f>SUMIFS(POs[saldo],POs[cve_prod],DIM_BILL[[#This Row],[CODIGO]],POs[status],$GY620,POs[Semana],WEEKNUM(HN$1))</f>
        <v>0</v>
      </c>
      <c r="HO620" s="15">
        <f>SUMIFS(POs[saldo],POs[cve_prod],DIM_BILL[[#This Row],[CODIGO]],POs[status],$GY620,POs[Semana],WEEKNUM(HO$1))</f>
        <v>0</v>
      </c>
      <c r="HP620" s="15">
        <f>SUMIFS(POs[saldo],POs[cve_prod],DIM_BILL[[#This Row],[CODIGO]],POs[status],$GY620,POs[Semana],WEEKNUM(HP$1))</f>
        <v>0</v>
      </c>
      <c r="HQ620" s="15">
        <f>SUMIFS(POs[saldo],POs[cve_prod],DIM_BILL[[#This Row],[CODIGO]],POs[status],$GY620,POs[Semana],WEEKNUM(HQ$1))</f>
        <v>0</v>
      </c>
      <c r="HR620" s="15">
        <f>SUMIFS(POs[saldo],POs[cve_prod],DIM_BILL[[#This Row],[CODIGO]],POs[status],$GY620,POs[Semana],WEEKNUM(HR$1))</f>
        <v>0</v>
      </c>
      <c r="HS620" s="15">
        <f>SUMIFS(POs[saldo],POs[cve_prod],DIM_BILL[[#This Row],[CODIGO]],POs[status],$GY620,POs[Semana],WEEKNUM(HS$1))</f>
        <v>0</v>
      </c>
      <c r="HT620" s="15">
        <f>SUMIFS(POs[saldo],POs[cve_prod],DIM_BILL[[#This Row],[CODIGO]],POs[status],$GY620,POs[Semana],WEEKNUM(HT$1))</f>
        <v>0</v>
      </c>
      <c r="HU620" s="22"/>
      <c r="HV620" s="25"/>
      <c r="HW620" t="str">
        <f>DIM_BILL[[#This Row],[Tipo]]</f>
        <v>MATERIAL DE EMPAQUE</v>
      </c>
    </row>
    <row r="621" spans="1:231" x14ac:dyDescent="0.3">
      <c r="A621" s="17" t="s">
        <v>306</v>
      </c>
      <c r="S621">
        <v>1.05</v>
      </c>
      <c r="GR621" s="17" t="s">
        <v>307</v>
      </c>
      <c r="GS621" s="17">
        <v>4</v>
      </c>
      <c r="GT621" s="17" t="s">
        <v>1827</v>
      </c>
      <c r="GU621" s="17" t="s">
        <v>1800</v>
      </c>
      <c r="GV621" s="17">
        <f>SUMIF(FACT_A1[cve_prod],DIM_BILL[[#This Row],[CODIGO]],FACT_A1[Existencia])</f>
        <v>0</v>
      </c>
      <c r="GW621" s="18">
        <f>SUMIF(FACT_A2[cve_prod],DIM_BILL[[#This Row],[CODIGO]],FACT_A2[Existencia])</f>
        <v>60000</v>
      </c>
      <c r="GX621" s="17"/>
      <c r="GY621" s="16" t="s">
        <v>2221</v>
      </c>
      <c r="GZ621" s="24">
        <f>SUMPRODUCT($B621:$GQ621,INDEX(PLAN_PRODUCCION!$B$4:$GQ$24,COLUMN()-COLUMN($GZ$1)+1,0))</f>
        <v>24079.65</v>
      </c>
      <c r="HA621" s="24">
        <f>SUMPRODUCT($B621:$GQ621,INDEX(PLAN_PRODUCCION!$B$4:$GQ$24,COLUMN()-COLUMN($GZ$1)+1,0))</f>
        <v>0</v>
      </c>
      <c r="HB621" s="24">
        <f>SUMPRODUCT($B621:$GQ621,INDEX(PLAN_PRODUCCION!$B$4:$GQ$24,COLUMN()-COLUMN($GZ$1)+1,0))</f>
        <v>0</v>
      </c>
      <c r="HC621" s="24">
        <f>SUMPRODUCT($B621:$GQ621,INDEX(PLAN_PRODUCCION!$B$4:$GQ$24,COLUMN()-COLUMN($GZ$1)+1,0))</f>
        <v>0</v>
      </c>
      <c r="HD621" s="24">
        <f>SUMPRODUCT($B621:$GQ621,INDEX(PLAN_PRODUCCION!$B$4:$GQ$24,COLUMN()-COLUMN($GZ$1)+1,0))</f>
        <v>0</v>
      </c>
      <c r="HE621" s="24">
        <f>SUMPRODUCT($B621:$GQ621,INDEX(PLAN_PRODUCCION!$B$4:$GQ$24,COLUMN()-COLUMN($GZ$1)+1,0))</f>
        <v>0</v>
      </c>
      <c r="HF621" s="24">
        <f>SUMPRODUCT($B621:$GQ621,INDEX(PLAN_PRODUCCION!$B$4:$GQ$24,COLUMN()-COLUMN($GZ$1)+1,0))</f>
        <v>0</v>
      </c>
      <c r="HG621" s="24">
        <f>SUMPRODUCT($B621:$GQ621,INDEX(PLAN_PRODUCCION!$B$4:$GQ$24,COLUMN()-COLUMN($GZ$1)+1,0))</f>
        <v>21000</v>
      </c>
      <c r="HH621" s="24">
        <f>SUMPRODUCT($B621:$GQ621,INDEX(PLAN_PRODUCCION!$B$4:$GQ$24,COLUMN()-COLUMN($GZ$1)+1,0))</f>
        <v>0</v>
      </c>
      <c r="HI621" s="24">
        <f>SUMPRODUCT($B621:$GQ621,INDEX(PLAN_PRODUCCION!$B$4:$GQ$24,COLUMN()-COLUMN($GZ$1)+1,0))</f>
        <v>0</v>
      </c>
      <c r="HJ621" s="24">
        <f>SUMPRODUCT($B621:$GQ621,INDEX(PLAN_PRODUCCION!$B$4:$GQ$24,COLUMN()-COLUMN($GZ$1)+1,0))</f>
        <v>0</v>
      </c>
      <c r="HK621" s="24">
        <f>SUMPRODUCT($B621:$GQ621,INDEX(PLAN_PRODUCCION!$B$4:$GQ$24,COLUMN()-COLUMN($GZ$1)+1,0))</f>
        <v>0</v>
      </c>
      <c r="HL621" s="24">
        <f>SUMPRODUCT($B621:$GQ621,INDEX(PLAN_PRODUCCION!$B$4:$GQ$24,COLUMN()-COLUMN($GZ$1)+1,0))</f>
        <v>0</v>
      </c>
      <c r="HM621" s="24">
        <f>SUMPRODUCT($B621:$GQ621,INDEX(PLAN_PRODUCCION!$B$4:$GQ$24,COLUMN()-COLUMN($GZ$1)+1,0))</f>
        <v>0</v>
      </c>
      <c r="HN621" s="24">
        <f>SUMPRODUCT($B621:$GQ621,INDEX(PLAN_PRODUCCION!$B$4:$GQ$24,COLUMN()-COLUMN($GZ$1)+1,0))</f>
        <v>0</v>
      </c>
      <c r="HO621" s="24">
        <f>SUMPRODUCT($B621:$GQ621,INDEX(PLAN_PRODUCCION!$B$4:$GQ$24,COLUMN()-COLUMN($GZ$1)+1,0))</f>
        <v>0</v>
      </c>
      <c r="HP621" s="24">
        <f>SUMPRODUCT($B621:$GQ621,INDEX(PLAN_PRODUCCION!$B$4:$GQ$24,COLUMN()-COLUMN($GZ$1)+1,0))</f>
        <v>0</v>
      </c>
      <c r="HQ621" s="24">
        <f>SUMPRODUCT($B621:$GQ621,INDEX(PLAN_PRODUCCION!$B$4:$GQ$24,COLUMN()-COLUMN($GZ$1)+1,0))</f>
        <v>0</v>
      </c>
      <c r="HR621" s="24">
        <f>SUMPRODUCT($B621:$GQ621,INDEX(PLAN_PRODUCCION!$B$4:$GQ$24,COLUMN()-COLUMN($GZ$1)+1,0))</f>
        <v>0</v>
      </c>
      <c r="HS621" s="24">
        <f>SUMPRODUCT($B621:$GQ621,INDEX(PLAN_PRODUCCION!$B$4:$GQ$24,COLUMN()-COLUMN($GZ$1)+1,0))</f>
        <v>0</v>
      </c>
      <c r="HT621" s="24">
        <f>SUMPRODUCT($B621:$GQ621,INDEX(PLAN_PRODUCCION!$B$4:$GQ$24,COLUMN()-COLUMN($GZ$1)+1,0))</f>
        <v>0</v>
      </c>
      <c r="HU621" s="22"/>
      <c r="HV621" s="25"/>
      <c r="HW621" t="str">
        <f>DIM_BILL[[#This Row],[Tipo]]</f>
        <v>MATERIAL DE EMPAQUE</v>
      </c>
    </row>
    <row r="622" spans="1:231" x14ac:dyDescent="0.3">
      <c r="A622" s="18" t="s">
        <v>306</v>
      </c>
      <c r="S622">
        <v>1.05</v>
      </c>
      <c r="GR622" s="18" t="s">
        <v>307</v>
      </c>
      <c r="GS622" s="18">
        <v>4</v>
      </c>
      <c r="GT622" s="18" t="s">
        <v>1827</v>
      </c>
      <c r="GU622" s="18" t="s">
        <v>1800</v>
      </c>
      <c r="GV622" s="18">
        <f>SUMIF(FACT_A1[cve_prod],DIM_BILL[[#This Row],[CODIGO]],FACT_A1[Existencia])</f>
        <v>0</v>
      </c>
      <c r="GW622" s="18">
        <f>SUMIF(FACT_A2[cve_prod],DIM_BILL[[#This Row],[CODIGO]],FACT_A2[Existencia])</f>
        <v>60000</v>
      </c>
      <c r="GX622" s="18"/>
      <c r="GY622" s="16" t="s">
        <v>2222</v>
      </c>
      <c r="GZ622" s="26">
        <f t="shared" ref="GZ622" si="4513">GV622+GW622+GX622+GZ620-GZ621</f>
        <v>35920.35</v>
      </c>
      <c r="HA622" s="26">
        <f t="shared" ref="HA622" si="4514">GZ622+HA620-HA621</f>
        <v>35920.35</v>
      </c>
      <c r="HB622" s="26">
        <f t="shared" ref="HB622" si="4515">HA622+HB620-HB621</f>
        <v>35920.35</v>
      </c>
      <c r="HC622" s="26">
        <f t="shared" ref="HC622" si="4516">HB622+HC620-HC621</f>
        <v>35920.35</v>
      </c>
      <c r="HD622" s="26">
        <f t="shared" ref="HD622" si="4517">HC622+HD620-HD621</f>
        <v>35920.35</v>
      </c>
      <c r="HE622" s="26">
        <f t="shared" ref="HE622" si="4518">HD622+HE620-HE621</f>
        <v>35920.35</v>
      </c>
      <c r="HF622" s="26">
        <f t="shared" ref="HF622" si="4519">HE622+HF620-HF621</f>
        <v>35920.35</v>
      </c>
      <c r="HG622" s="26">
        <f t="shared" ref="HG622" si="4520">HF622+HG620-HG621</f>
        <v>14920.349999999999</v>
      </c>
      <c r="HH622" s="26">
        <f t="shared" ref="HH622" si="4521">HG622+HH620-HH621</f>
        <v>14920.349999999999</v>
      </c>
      <c r="HI622" s="26">
        <f t="shared" ref="HI622" si="4522">HH622+HI620-HI621</f>
        <v>14920.349999999999</v>
      </c>
      <c r="HJ622" s="26">
        <f t="shared" ref="HJ622" si="4523">HI622+HJ620-HJ621</f>
        <v>14920.349999999999</v>
      </c>
      <c r="HK622" s="26">
        <f t="shared" ref="HK622" si="4524">HJ622+HK620-HK621</f>
        <v>14920.349999999999</v>
      </c>
      <c r="HL622" s="26">
        <f t="shared" ref="HL622" si="4525">HK622+HL620-HL621</f>
        <v>14920.349999999999</v>
      </c>
      <c r="HM622" s="26">
        <f t="shared" ref="HM622" si="4526">HL622+HM620-HM621</f>
        <v>14920.349999999999</v>
      </c>
      <c r="HN622" s="26">
        <f t="shared" ref="HN622" si="4527">HM622+HN620-HN621</f>
        <v>14920.349999999999</v>
      </c>
      <c r="HO622" s="26">
        <f t="shared" ref="HO622" si="4528">HN622+HO620-HO621</f>
        <v>14920.349999999999</v>
      </c>
      <c r="HP622" s="26">
        <f t="shared" ref="HP622" si="4529">HO622+HP620-HP621</f>
        <v>14920.349999999999</v>
      </c>
      <c r="HQ622" s="26">
        <f t="shared" ref="HQ622" si="4530">HP622+HQ620-HQ621</f>
        <v>14920.349999999999</v>
      </c>
      <c r="HR622" s="26">
        <f t="shared" ref="HR622" si="4531">HQ622+HR620-HR621</f>
        <v>14920.349999999999</v>
      </c>
      <c r="HS622" s="26">
        <f t="shared" ref="HS622" si="4532">HR622+HS620-HS621</f>
        <v>14920.349999999999</v>
      </c>
      <c r="HT622" s="26">
        <f t="shared" ref="HT622" si="4533">HS622+HT620-HT621</f>
        <v>14920.349999999999</v>
      </c>
      <c r="HU622" s="22">
        <f t="shared" ref="HU622" si="4534">COUNTIF(GZ622:HT622,"&lt;0")</f>
        <v>0</v>
      </c>
      <c r="HV622" s="25"/>
      <c r="HW622" t="str">
        <f>DIM_BILL[[#This Row],[Tipo]]</f>
        <v>MATERIAL DE EMPAQUE</v>
      </c>
    </row>
    <row r="623" spans="1:231" x14ac:dyDescent="0.3">
      <c r="A623" s="17" t="s">
        <v>1609</v>
      </c>
      <c r="FO623">
        <v>5.2499999999999998E-2</v>
      </c>
      <c r="FP623">
        <v>5.2499999999999998E-2</v>
      </c>
      <c r="FQ623">
        <v>5.2499999999999998E-2</v>
      </c>
      <c r="FR623">
        <v>5.2499999999999998E-2</v>
      </c>
      <c r="GE623">
        <v>5.2380952380952382E-2</v>
      </c>
      <c r="GF623">
        <v>4.1000000000000002E-2</v>
      </c>
      <c r="GK623">
        <v>5.2380952380952382E-2</v>
      </c>
      <c r="GR623" s="17" t="s">
        <v>1610</v>
      </c>
      <c r="GS623" s="17">
        <v>2</v>
      </c>
      <c r="GT623" s="17" t="s">
        <v>1829</v>
      </c>
      <c r="GU623" s="17" t="s">
        <v>1800</v>
      </c>
      <c r="GV623" s="17">
        <f>SUMIF(FACT_A1[cve_prod],DIM_BILL[[#This Row],[CODIGO]],FACT_A1[Existencia])</f>
        <v>0</v>
      </c>
      <c r="GW623" s="18">
        <f>SUMIF(FACT_A2[cve_prod],DIM_BILL[[#This Row],[CODIGO]],FACT_A2[Existencia])</f>
        <v>878</v>
      </c>
      <c r="GX623" s="17"/>
      <c r="GY623" s="16" t="s">
        <v>2220</v>
      </c>
      <c r="GZ623" s="15">
        <f>SUMIFS(POs[saldo],POs[cve_prod],DIM_BILL[[#This Row],[CODIGO]],POs[status],$GY623,POs[f_ent],GZ$1)</f>
        <v>0</v>
      </c>
      <c r="HA623" s="15">
        <f>SUMIFS(POs[saldo],POs[cve_prod],DIM_BILL[[#This Row],[CODIGO]],POs[status],$GY623,POs[f_ent],HA$1)</f>
        <v>0</v>
      </c>
      <c r="HB623" s="15">
        <f>SUMIFS(POs[saldo],POs[cve_prod],DIM_BILL[[#This Row],[CODIGO]],POs[status],$GY623,POs[f_ent],HB$1)</f>
        <v>0</v>
      </c>
      <c r="HC623" s="15">
        <f>SUMIFS(POs[saldo],POs[cve_prod],DIM_BILL[[#This Row],[CODIGO]],POs[status],$GY623,POs[f_ent],HC$1)</f>
        <v>0</v>
      </c>
      <c r="HD623" s="15">
        <f>SUMIFS(POs[saldo],POs[cve_prod],DIM_BILL[[#This Row],[CODIGO]],POs[status],$GY623,POs[f_ent],HD$1)</f>
        <v>0</v>
      </c>
      <c r="HE623" s="15">
        <f>SUMIFS(POs[saldo],POs[cve_prod],DIM_BILL[[#This Row],[CODIGO]],POs[status],$GY623,POs[f_ent],HE$1)</f>
        <v>0</v>
      </c>
      <c r="HF623" s="15">
        <f>SUMIFS(POs[saldo],POs[cve_prod],DIM_BILL[[#This Row],[CODIGO]],POs[status],$GY623,POs[Semana],WEEKNUM(HF$1))</f>
        <v>0</v>
      </c>
      <c r="HG623" s="15">
        <f>SUMIFS(POs[saldo],POs[cve_prod],DIM_BILL[[#This Row],[CODIGO]],POs[status],$GY623,POs[Semana],WEEKNUM(HG$1))</f>
        <v>0</v>
      </c>
      <c r="HH623" s="15">
        <f>SUMIFS(POs[saldo],POs[cve_prod],DIM_BILL[[#This Row],[CODIGO]],POs[status],$GY623,POs[Semana],WEEKNUM(HH$1))</f>
        <v>0</v>
      </c>
      <c r="HI623" s="15">
        <f>SUMIFS(POs[saldo],POs[cve_prod],DIM_BILL[[#This Row],[CODIGO]],POs[status],$GY623,POs[Semana],WEEKNUM(HI$1))</f>
        <v>0</v>
      </c>
      <c r="HJ623" s="15">
        <f>SUMIFS(POs[saldo],POs[cve_prod],DIM_BILL[[#This Row],[CODIGO]],POs[status],$GY623,POs[Semana],WEEKNUM(HJ$1))</f>
        <v>0</v>
      </c>
      <c r="HK623" s="15">
        <f>SUMIFS(POs[saldo],POs[cve_prod],DIM_BILL[[#This Row],[CODIGO]],POs[status],$GY623,POs[Semana],WEEKNUM(HK$1))</f>
        <v>0</v>
      </c>
      <c r="HL623" s="15">
        <f>SUMIFS(POs[saldo],POs[cve_prod],DIM_BILL[[#This Row],[CODIGO]],POs[status],$GY623,POs[Semana],WEEKNUM(HL$1))</f>
        <v>0</v>
      </c>
      <c r="HM623" s="15">
        <f>SUMIFS(POs[saldo],POs[cve_prod],DIM_BILL[[#This Row],[CODIGO]],POs[status],$GY623,POs[Semana],WEEKNUM(HM$1))</f>
        <v>0</v>
      </c>
      <c r="HN623" s="15">
        <f>SUMIFS(POs[saldo],POs[cve_prod],DIM_BILL[[#This Row],[CODIGO]],POs[status],$GY623,POs[Semana],WEEKNUM(HN$1))</f>
        <v>0</v>
      </c>
      <c r="HO623" s="15">
        <f>SUMIFS(POs[saldo],POs[cve_prod],DIM_BILL[[#This Row],[CODIGO]],POs[status],$GY623,POs[Semana],WEEKNUM(HO$1))</f>
        <v>0</v>
      </c>
      <c r="HP623" s="15">
        <f>SUMIFS(POs[saldo],POs[cve_prod],DIM_BILL[[#This Row],[CODIGO]],POs[status],$GY623,POs[Semana],WEEKNUM(HP$1))</f>
        <v>0</v>
      </c>
      <c r="HQ623" s="15">
        <f>SUMIFS(POs[saldo],POs[cve_prod],DIM_BILL[[#This Row],[CODIGO]],POs[status],$GY623,POs[Semana],WEEKNUM(HQ$1))</f>
        <v>0</v>
      </c>
      <c r="HR623" s="15">
        <f>SUMIFS(POs[saldo],POs[cve_prod],DIM_BILL[[#This Row],[CODIGO]],POs[status],$GY623,POs[Semana],WEEKNUM(HR$1))</f>
        <v>0</v>
      </c>
      <c r="HS623" s="15">
        <f>SUMIFS(POs[saldo],POs[cve_prod],DIM_BILL[[#This Row],[CODIGO]],POs[status],$GY623,POs[Semana],WEEKNUM(HS$1))</f>
        <v>0</v>
      </c>
      <c r="HT623" s="15">
        <f>SUMIFS(POs[saldo],POs[cve_prod],DIM_BILL[[#This Row],[CODIGO]],POs[status],$GY623,POs[Semana],WEEKNUM(HT$1))</f>
        <v>0</v>
      </c>
      <c r="HU623" s="22"/>
      <c r="HV623" s="25"/>
      <c r="HW623" t="str">
        <f>DIM_BILL[[#This Row],[Tipo]]</f>
        <v>MATERIAL DE EMPAQUE</v>
      </c>
    </row>
    <row r="624" spans="1:231" x14ac:dyDescent="0.3">
      <c r="A624" s="17" t="s">
        <v>1609</v>
      </c>
      <c r="FO624">
        <v>5.2499999999999998E-2</v>
      </c>
      <c r="FP624">
        <v>5.2499999999999998E-2</v>
      </c>
      <c r="FQ624">
        <v>5.2499999999999998E-2</v>
      </c>
      <c r="FR624">
        <v>5.2499999999999998E-2</v>
      </c>
      <c r="GE624">
        <v>5.2380952380952382E-2</v>
      </c>
      <c r="GF624">
        <v>4.1000000000000002E-2</v>
      </c>
      <c r="GK624">
        <v>5.2380952380952382E-2</v>
      </c>
      <c r="GR624" s="17" t="s">
        <v>1610</v>
      </c>
      <c r="GS624" s="17">
        <v>2</v>
      </c>
      <c r="GT624" s="17" t="s">
        <v>1829</v>
      </c>
      <c r="GU624" s="17" t="s">
        <v>1800</v>
      </c>
      <c r="GV624" s="17">
        <f>SUMIF(FACT_A1[cve_prod],DIM_BILL[[#This Row],[CODIGO]],FACT_A1[Existencia])</f>
        <v>0</v>
      </c>
      <c r="GW624" s="18">
        <f>SUMIF(FACT_A2[cve_prod],DIM_BILL[[#This Row],[CODIGO]],FACT_A2[Existencia])</f>
        <v>878</v>
      </c>
      <c r="GX624" s="17"/>
      <c r="GY624" s="16" t="s">
        <v>2221</v>
      </c>
      <c r="GZ624" s="24">
        <f>SUMPRODUCT($B624:$GQ624,INDEX(PLAN_PRODUCCION!$B$4:$GQ$24,COLUMN()-COLUMN($GZ$1)+1,0))</f>
        <v>1074.2630952380953</v>
      </c>
      <c r="HA624" s="24">
        <f>SUMPRODUCT($B624:$GQ624,INDEX(PLAN_PRODUCCION!$B$4:$GQ$24,COLUMN()-COLUMN($GZ$1)+1,0))</f>
        <v>0</v>
      </c>
      <c r="HB624" s="24">
        <f>SUMPRODUCT($B624:$GQ624,INDEX(PLAN_PRODUCCION!$B$4:$GQ$24,COLUMN()-COLUMN($GZ$1)+1,0))</f>
        <v>0</v>
      </c>
      <c r="HC624" s="24">
        <f>SUMPRODUCT($B624:$GQ624,INDEX(PLAN_PRODUCCION!$B$4:$GQ$24,COLUMN()-COLUMN($GZ$1)+1,0))</f>
        <v>0</v>
      </c>
      <c r="HD624" s="24">
        <f>SUMPRODUCT($B624:$GQ624,INDEX(PLAN_PRODUCCION!$B$4:$GQ$24,COLUMN()-COLUMN($GZ$1)+1,0))</f>
        <v>0</v>
      </c>
      <c r="HE624" s="24">
        <f>SUMPRODUCT($B624:$GQ624,INDEX(PLAN_PRODUCCION!$B$4:$GQ$24,COLUMN()-COLUMN($GZ$1)+1,0))</f>
        <v>0</v>
      </c>
      <c r="HF624" s="24">
        <f>SUMPRODUCT($B624:$GQ624,INDEX(PLAN_PRODUCCION!$B$4:$GQ$24,COLUMN()-COLUMN($GZ$1)+1,0))</f>
        <v>0</v>
      </c>
      <c r="HG624" s="24">
        <f>SUMPRODUCT($B624:$GQ624,INDEX(PLAN_PRODUCCION!$B$4:$GQ$24,COLUMN()-COLUMN($GZ$1)+1,0))</f>
        <v>0</v>
      </c>
      <c r="HH624" s="24">
        <f>SUMPRODUCT($B624:$GQ624,INDEX(PLAN_PRODUCCION!$B$4:$GQ$24,COLUMN()-COLUMN($GZ$1)+1,0))</f>
        <v>0</v>
      </c>
      <c r="HI624" s="24">
        <f>SUMPRODUCT($B624:$GQ624,INDEX(PLAN_PRODUCCION!$B$4:$GQ$24,COLUMN()-COLUMN($GZ$1)+1,0))</f>
        <v>0</v>
      </c>
      <c r="HJ624" s="24">
        <f>SUMPRODUCT($B624:$GQ624,INDEX(PLAN_PRODUCCION!$B$4:$GQ$24,COLUMN()-COLUMN($GZ$1)+1,0))</f>
        <v>0</v>
      </c>
      <c r="HK624" s="24">
        <f>SUMPRODUCT($B624:$GQ624,INDEX(PLAN_PRODUCCION!$B$4:$GQ$24,COLUMN()-COLUMN($GZ$1)+1,0))</f>
        <v>0</v>
      </c>
      <c r="HL624" s="24">
        <f>SUMPRODUCT($B624:$GQ624,INDEX(PLAN_PRODUCCION!$B$4:$GQ$24,COLUMN()-COLUMN($GZ$1)+1,0))</f>
        <v>0</v>
      </c>
      <c r="HM624" s="24">
        <f>SUMPRODUCT($B624:$GQ624,INDEX(PLAN_PRODUCCION!$B$4:$GQ$24,COLUMN()-COLUMN($GZ$1)+1,0))</f>
        <v>0</v>
      </c>
      <c r="HN624" s="24">
        <f>SUMPRODUCT($B624:$GQ624,INDEX(PLAN_PRODUCCION!$B$4:$GQ$24,COLUMN()-COLUMN($GZ$1)+1,0))</f>
        <v>0</v>
      </c>
      <c r="HO624" s="24">
        <f>SUMPRODUCT($B624:$GQ624,INDEX(PLAN_PRODUCCION!$B$4:$GQ$24,COLUMN()-COLUMN($GZ$1)+1,0))</f>
        <v>0</v>
      </c>
      <c r="HP624" s="24">
        <f>SUMPRODUCT($B624:$GQ624,INDEX(PLAN_PRODUCCION!$B$4:$GQ$24,COLUMN()-COLUMN($GZ$1)+1,0))</f>
        <v>0</v>
      </c>
      <c r="HQ624" s="24">
        <f>SUMPRODUCT($B624:$GQ624,INDEX(PLAN_PRODUCCION!$B$4:$GQ$24,COLUMN()-COLUMN($GZ$1)+1,0))</f>
        <v>0</v>
      </c>
      <c r="HR624" s="24">
        <f>SUMPRODUCT($B624:$GQ624,INDEX(PLAN_PRODUCCION!$B$4:$GQ$24,COLUMN()-COLUMN($GZ$1)+1,0))</f>
        <v>0</v>
      </c>
      <c r="HS624" s="24">
        <f>SUMPRODUCT($B624:$GQ624,INDEX(PLAN_PRODUCCION!$B$4:$GQ$24,COLUMN()-COLUMN($GZ$1)+1,0))</f>
        <v>0</v>
      </c>
      <c r="HT624" s="24">
        <f>SUMPRODUCT($B624:$GQ624,INDEX(PLAN_PRODUCCION!$B$4:$GQ$24,COLUMN()-COLUMN($GZ$1)+1,0))</f>
        <v>0</v>
      </c>
      <c r="HU624" s="22"/>
      <c r="HV624" s="25"/>
      <c r="HW624" t="str">
        <f>DIM_BILL[[#This Row],[Tipo]]</f>
        <v>MATERIAL DE EMPAQUE</v>
      </c>
    </row>
    <row r="625" spans="1:231" x14ac:dyDescent="0.3">
      <c r="A625" s="18" t="s">
        <v>1609</v>
      </c>
      <c r="FO625">
        <v>5.2499999999999998E-2</v>
      </c>
      <c r="FP625">
        <v>5.2499999999999998E-2</v>
      </c>
      <c r="FQ625">
        <v>5.2499999999999998E-2</v>
      </c>
      <c r="FR625">
        <v>5.2499999999999998E-2</v>
      </c>
      <c r="GE625">
        <v>5.2380952380952382E-2</v>
      </c>
      <c r="GF625">
        <v>4.1000000000000002E-2</v>
      </c>
      <c r="GK625">
        <v>5.2380952380952382E-2</v>
      </c>
      <c r="GR625" s="18" t="s">
        <v>1610</v>
      </c>
      <c r="GS625" s="18">
        <v>2</v>
      </c>
      <c r="GT625" s="18" t="s">
        <v>1829</v>
      </c>
      <c r="GU625" s="18" t="s">
        <v>1800</v>
      </c>
      <c r="GV625" s="18">
        <f>SUMIF(FACT_A1[cve_prod],DIM_BILL[[#This Row],[CODIGO]],FACT_A1[Existencia])</f>
        <v>0</v>
      </c>
      <c r="GW625" s="18">
        <f>SUMIF(FACT_A2[cve_prod],DIM_BILL[[#This Row],[CODIGO]],FACT_A2[Existencia])</f>
        <v>878</v>
      </c>
      <c r="GX625" s="18"/>
      <c r="GY625" s="16" t="s">
        <v>2222</v>
      </c>
      <c r="GZ625" s="26">
        <f t="shared" ref="GZ625" si="4535">GV625+GW625+GX625+GZ623-GZ624</f>
        <v>-196.26309523809527</v>
      </c>
      <c r="HA625" s="26">
        <f t="shared" ref="HA625" si="4536">GZ625+HA623-HA624</f>
        <v>-196.26309523809527</v>
      </c>
      <c r="HB625" s="26">
        <f t="shared" ref="HB625" si="4537">HA625+HB623-HB624</f>
        <v>-196.26309523809527</v>
      </c>
      <c r="HC625" s="26">
        <f t="shared" ref="HC625" si="4538">HB625+HC623-HC624</f>
        <v>-196.26309523809527</v>
      </c>
      <c r="HD625" s="26">
        <f t="shared" ref="HD625" si="4539">HC625+HD623-HD624</f>
        <v>-196.26309523809527</v>
      </c>
      <c r="HE625" s="26">
        <f t="shared" ref="HE625" si="4540">HD625+HE623-HE624</f>
        <v>-196.26309523809527</v>
      </c>
      <c r="HF625" s="26">
        <f t="shared" ref="HF625" si="4541">HE625+HF623-HF624</f>
        <v>-196.26309523809527</v>
      </c>
      <c r="HG625" s="26">
        <f t="shared" ref="HG625" si="4542">HF625+HG623-HG624</f>
        <v>-196.26309523809527</v>
      </c>
      <c r="HH625" s="26">
        <f t="shared" ref="HH625" si="4543">HG625+HH623-HH624</f>
        <v>-196.26309523809527</v>
      </c>
      <c r="HI625" s="26">
        <f t="shared" ref="HI625" si="4544">HH625+HI623-HI624</f>
        <v>-196.26309523809527</v>
      </c>
      <c r="HJ625" s="26">
        <f t="shared" ref="HJ625" si="4545">HI625+HJ623-HJ624</f>
        <v>-196.26309523809527</v>
      </c>
      <c r="HK625" s="26">
        <f t="shared" ref="HK625" si="4546">HJ625+HK623-HK624</f>
        <v>-196.26309523809527</v>
      </c>
      <c r="HL625" s="26">
        <f t="shared" ref="HL625" si="4547">HK625+HL623-HL624</f>
        <v>-196.26309523809527</v>
      </c>
      <c r="HM625" s="26">
        <f t="shared" ref="HM625" si="4548">HL625+HM623-HM624</f>
        <v>-196.26309523809527</v>
      </c>
      <c r="HN625" s="26">
        <f t="shared" ref="HN625" si="4549">HM625+HN623-HN624</f>
        <v>-196.26309523809527</v>
      </c>
      <c r="HO625" s="26">
        <f t="shared" ref="HO625" si="4550">HN625+HO623-HO624</f>
        <v>-196.26309523809527</v>
      </c>
      <c r="HP625" s="26">
        <f t="shared" ref="HP625" si="4551">HO625+HP623-HP624</f>
        <v>-196.26309523809527</v>
      </c>
      <c r="HQ625" s="26">
        <f t="shared" ref="HQ625" si="4552">HP625+HQ623-HQ624</f>
        <v>-196.26309523809527</v>
      </c>
      <c r="HR625" s="26">
        <f t="shared" ref="HR625" si="4553">HQ625+HR623-HR624</f>
        <v>-196.26309523809527</v>
      </c>
      <c r="HS625" s="26">
        <f t="shared" ref="HS625" si="4554">HR625+HS623-HS624</f>
        <v>-196.26309523809527</v>
      </c>
      <c r="HT625" s="26">
        <f t="shared" ref="HT625" si="4555">HS625+HT623-HT624</f>
        <v>-196.26309523809527</v>
      </c>
      <c r="HU625" s="22">
        <f t="shared" ref="HU625" si="4556">COUNTIF(GZ625:HT625,"&lt;0")</f>
        <v>21</v>
      </c>
      <c r="HV625" s="25"/>
      <c r="HW625" t="str">
        <f>DIM_BILL[[#This Row],[Tipo]]</f>
        <v>MATERIAL DE EMPAQUE</v>
      </c>
    </row>
    <row r="626" spans="1:231" x14ac:dyDescent="0.3">
      <c r="A626" s="17" t="s">
        <v>1587</v>
      </c>
      <c r="FM626">
        <v>1.03</v>
      </c>
      <c r="GR626" s="17" t="s">
        <v>1588</v>
      </c>
      <c r="GS626" s="17">
        <v>4</v>
      </c>
      <c r="GT626" s="17" t="s">
        <v>1827</v>
      </c>
      <c r="GU626" s="17" t="s">
        <v>1800</v>
      </c>
      <c r="GV626" s="17">
        <f>SUMIF(FACT_A1[cve_prod],DIM_BILL[[#This Row],[CODIGO]],FACT_A1[Existencia])</f>
        <v>0</v>
      </c>
      <c r="GW626" s="18">
        <f>SUMIF(FACT_A2[cve_prod],DIM_BILL[[#This Row],[CODIGO]],FACT_A2[Existencia])</f>
        <v>0</v>
      </c>
      <c r="GX626" s="17"/>
      <c r="GY626" s="16" t="s">
        <v>2220</v>
      </c>
      <c r="GZ626" s="15">
        <f>SUMIFS(POs[saldo],POs[cve_prod],DIM_BILL[[#This Row],[CODIGO]],POs[status],$GY626,POs[f_ent],GZ$1)</f>
        <v>0</v>
      </c>
      <c r="HA626" s="15">
        <f>SUMIFS(POs[saldo],POs[cve_prod],DIM_BILL[[#This Row],[CODIGO]],POs[status],$GY626,POs[f_ent],HA$1)</f>
        <v>0</v>
      </c>
      <c r="HB626" s="15">
        <f>SUMIFS(POs[saldo],POs[cve_prod],DIM_BILL[[#This Row],[CODIGO]],POs[status],$GY626,POs[f_ent],HB$1)</f>
        <v>0</v>
      </c>
      <c r="HC626" s="15">
        <f>SUMIFS(POs[saldo],POs[cve_prod],DIM_BILL[[#This Row],[CODIGO]],POs[status],$GY626,POs[f_ent],HC$1)</f>
        <v>0</v>
      </c>
      <c r="HD626" s="15">
        <f>SUMIFS(POs[saldo],POs[cve_prod],DIM_BILL[[#This Row],[CODIGO]],POs[status],$GY626,POs[f_ent],HD$1)</f>
        <v>0</v>
      </c>
      <c r="HE626" s="15">
        <f>SUMIFS(POs[saldo],POs[cve_prod],DIM_BILL[[#This Row],[CODIGO]],POs[status],$GY626,POs[f_ent],HE$1)</f>
        <v>0</v>
      </c>
      <c r="HF626" s="15">
        <f>SUMIFS(POs[saldo],POs[cve_prod],DIM_BILL[[#This Row],[CODIGO]],POs[status],$GY626,POs[Semana],WEEKNUM(HF$1))</f>
        <v>0</v>
      </c>
      <c r="HG626" s="15">
        <f>SUMIFS(POs[saldo],POs[cve_prod],DIM_BILL[[#This Row],[CODIGO]],POs[status],$GY626,POs[Semana],WEEKNUM(HG$1))</f>
        <v>0</v>
      </c>
      <c r="HH626" s="15">
        <f>SUMIFS(POs[saldo],POs[cve_prod],DIM_BILL[[#This Row],[CODIGO]],POs[status],$GY626,POs[Semana],WEEKNUM(HH$1))</f>
        <v>0</v>
      </c>
      <c r="HI626" s="15">
        <f>SUMIFS(POs[saldo],POs[cve_prod],DIM_BILL[[#This Row],[CODIGO]],POs[status],$GY626,POs[Semana],WEEKNUM(HI$1))</f>
        <v>0</v>
      </c>
      <c r="HJ626" s="15">
        <f>SUMIFS(POs[saldo],POs[cve_prod],DIM_BILL[[#This Row],[CODIGO]],POs[status],$GY626,POs[Semana],WEEKNUM(HJ$1))</f>
        <v>0</v>
      </c>
      <c r="HK626" s="15">
        <f>SUMIFS(POs[saldo],POs[cve_prod],DIM_BILL[[#This Row],[CODIGO]],POs[status],$GY626,POs[Semana],WEEKNUM(HK$1))</f>
        <v>0</v>
      </c>
      <c r="HL626" s="15">
        <f>SUMIFS(POs[saldo],POs[cve_prod],DIM_BILL[[#This Row],[CODIGO]],POs[status],$GY626,POs[Semana],WEEKNUM(HL$1))</f>
        <v>0</v>
      </c>
      <c r="HM626" s="15">
        <f>SUMIFS(POs[saldo],POs[cve_prod],DIM_BILL[[#This Row],[CODIGO]],POs[status],$GY626,POs[Semana],WEEKNUM(HM$1))</f>
        <v>0</v>
      </c>
      <c r="HN626" s="15">
        <f>SUMIFS(POs[saldo],POs[cve_prod],DIM_BILL[[#This Row],[CODIGO]],POs[status],$GY626,POs[Semana],WEEKNUM(HN$1))</f>
        <v>0</v>
      </c>
      <c r="HO626" s="15">
        <f>SUMIFS(POs[saldo],POs[cve_prod],DIM_BILL[[#This Row],[CODIGO]],POs[status],$GY626,POs[Semana],WEEKNUM(HO$1))</f>
        <v>0</v>
      </c>
      <c r="HP626" s="15">
        <f>SUMIFS(POs[saldo],POs[cve_prod],DIM_BILL[[#This Row],[CODIGO]],POs[status],$GY626,POs[Semana],WEEKNUM(HP$1))</f>
        <v>0</v>
      </c>
      <c r="HQ626" s="15">
        <f>SUMIFS(POs[saldo],POs[cve_prod],DIM_BILL[[#This Row],[CODIGO]],POs[status],$GY626,POs[Semana],WEEKNUM(HQ$1))</f>
        <v>0</v>
      </c>
      <c r="HR626" s="15">
        <f>SUMIFS(POs[saldo],POs[cve_prod],DIM_BILL[[#This Row],[CODIGO]],POs[status],$GY626,POs[Semana],WEEKNUM(HR$1))</f>
        <v>0</v>
      </c>
      <c r="HS626" s="15">
        <f>SUMIFS(POs[saldo],POs[cve_prod],DIM_BILL[[#This Row],[CODIGO]],POs[status],$GY626,POs[Semana],WEEKNUM(HS$1))</f>
        <v>0</v>
      </c>
      <c r="HT626" s="15">
        <f>SUMIFS(POs[saldo],POs[cve_prod],DIM_BILL[[#This Row],[CODIGO]],POs[status],$GY626,POs[Semana],WEEKNUM(HT$1))</f>
        <v>0</v>
      </c>
      <c r="HU626" s="22"/>
      <c r="HV626" s="25"/>
      <c r="HW626" t="str">
        <f>DIM_BILL[[#This Row],[Tipo]]</f>
        <v>MATERIAL DE EMPAQUE</v>
      </c>
    </row>
    <row r="627" spans="1:231" x14ac:dyDescent="0.3">
      <c r="A627" s="17" t="s">
        <v>1587</v>
      </c>
      <c r="FM627">
        <v>1.03</v>
      </c>
      <c r="GR627" s="17" t="s">
        <v>1588</v>
      </c>
      <c r="GS627" s="17">
        <v>4</v>
      </c>
      <c r="GT627" s="17" t="s">
        <v>1827</v>
      </c>
      <c r="GU627" s="17" t="s">
        <v>1800</v>
      </c>
      <c r="GV627" s="17">
        <f>SUMIF(FACT_A1[cve_prod],DIM_BILL[[#This Row],[CODIGO]],FACT_A1[Existencia])</f>
        <v>0</v>
      </c>
      <c r="GW627" s="18">
        <f>SUMIF(FACT_A2[cve_prod],DIM_BILL[[#This Row],[CODIGO]],FACT_A2[Existencia])</f>
        <v>0</v>
      </c>
      <c r="GX627" s="17"/>
      <c r="GY627" s="16" t="s">
        <v>2221</v>
      </c>
      <c r="GZ627" s="24">
        <f>SUMPRODUCT($B627:$GQ627,INDEX(PLAN_PRODUCCION!$B$4:$GQ$24,COLUMN()-COLUMN($GZ$1)+1,0))</f>
        <v>0</v>
      </c>
      <c r="HA627" s="24">
        <f>SUMPRODUCT($B627:$GQ627,INDEX(PLAN_PRODUCCION!$B$4:$GQ$24,COLUMN()-COLUMN($GZ$1)+1,0))</f>
        <v>0</v>
      </c>
      <c r="HB627" s="24">
        <f>SUMPRODUCT($B627:$GQ627,INDEX(PLAN_PRODUCCION!$B$4:$GQ$24,COLUMN()-COLUMN($GZ$1)+1,0))</f>
        <v>0</v>
      </c>
      <c r="HC627" s="24">
        <f>SUMPRODUCT($B627:$GQ627,INDEX(PLAN_PRODUCCION!$B$4:$GQ$24,COLUMN()-COLUMN($GZ$1)+1,0))</f>
        <v>0</v>
      </c>
      <c r="HD627" s="24">
        <f>SUMPRODUCT($B627:$GQ627,INDEX(PLAN_PRODUCCION!$B$4:$GQ$24,COLUMN()-COLUMN($GZ$1)+1,0))</f>
        <v>0</v>
      </c>
      <c r="HE627" s="24">
        <f>SUMPRODUCT($B627:$GQ627,INDEX(PLAN_PRODUCCION!$B$4:$GQ$24,COLUMN()-COLUMN($GZ$1)+1,0))</f>
        <v>0</v>
      </c>
      <c r="HF627" s="24">
        <f>SUMPRODUCT($B627:$GQ627,INDEX(PLAN_PRODUCCION!$B$4:$GQ$24,COLUMN()-COLUMN($GZ$1)+1,0))</f>
        <v>0</v>
      </c>
      <c r="HG627" s="24">
        <f>SUMPRODUCT($B627:$GQ627,INDEX(PLAN_PRODUCCION!$B$4:$GQ$24,COLUMN()-COLUMN($GZ$1)+1,0))</f>
        <v>0</v>
      </c>
      <c r="HH627" s="24">
        <f>SUMPRODUCT($B627:$GQ627,INDEX(PLAN_PRODUCCION!$B$4:$GQ$24,COLUMN()-COLUMN($GZ$1)+1,0))</f>
        <v>0</v>
      </c>
      <c r="HI627" s="24">
        <f>SUMPRODUCT($B627:$GQ627,INDEX(PLAN_PRODUCCION!$B$4:$GQ$24,COLUMN()-COLUMN($GZ$1)+1,0))</f>
        <v>0</v>
      </c>
      <c r="HJ627" s="24">
        <f>SUMPRODUCT($B627:$GQ627,INDEX(PLAN_PRODUCCION!$B$4:$GQ$24,COLUMN()-COLUMN($GZ$1)+1,0))</f>
        <v>0</v>
      </c>
      <c r="HK627" s="24">
        <f>SUMPRODUCT($B627:$GQ627,INDEX(PLAN_PRODUCCION!$B$4:$GQ$24,COLUMN()-COLUMN($GZ$1)+1,0))</f>
        <v>0</v>
      </c>
      <c r="HL627" s="24">
        <f>SUMPRODUCT($B627:$GQ627,INDEX(PLAN_PRODUCCION!$B$4:$GQ$24,COLUMN()-COLUMN($GZ$1)+1,0))</f>
        <v>0</v>
      </c>
      <c r="HM627" s="24">
        <f>SUMPRODUCT($B627:$GQ627,INDEX(PLAN_PRODUCCION!$B$4:$GQ$24,COLUMN()-COLUMN($GZ$1)+1,0))</f>
        <v>0</v>
      </c>
      <c r="HN627" s="24">
        <f>SUMPRODUCT($B627:$GQ627,INDEX(PLAN_PRODUCCION!$B$4:$GQ$24,COLUMN()-COLUMN($GZ$1)+1,0))</f>
        <v>0</v>
      </c>
      <c r="HO627" s="24">
        <f>SUMPRODUCT($B627:$GQ627,INDEX(PLAN_PRODUCCION!$B$4:$GQ$24,COLUMN()-COLUMN($GZ$1)+1,0))</f>
        <v>0</v>
      </c>
      <c r="HP627" s="24">
        <f>SUMPRODUCT($B627:$GQ627,INDEX(PLAN_PRODUCCION!$B$4:$GQ$24,COLUMN()-COLUMN($GZ$1)+1,0))</f>
        <v>0</v>
      </c>
      <c r="HQ627" s="24">
        <f>SUMPRODUCT($B627:$GQ627,INDEX(PLAN_PRODUCCION!$B$4:$GQ$24,COLUMN()-COLUMN($GZ$1)+1,0))</f>
        <v>0</v>
      </c>
      <c r="HR627" s="24">
        <f>SUMPRODUCT($B627:$GQ627,INDEX(PLAN_PRODUCCION!$B$4:$GQ$24,COLUMN()-COLUMN($GZ$1)+1,0))</f>
        <v>0</v>
      </c>
      <c r="HS627" s="24">
        <f>SUMPRODUCT($B627:$GQ627,INDEX(PLAN_PRODUCCION!$B$4:$GQ$24,COLUMN()-COLUMN($GZ$1)+1,0))</f>
        <v>0</v>
      </c>
      <c r="HT627" s="24">
        <f>SUMPRODUCT($B627:$GQ627,INDEX(PLAN_PRODUCCION!$B$4:$GQ$24,COLUMN()-COLUMN($GZ$1)+1,0))</f>
        <v>0</v>
      </c>
      <c r="HU627" s="22"/>
      <c r="HV627" s="25"/>
      <c r="HW627" t="str">
        <f>DIM_BILL[[#This Row],[Tipo]]</f>
        <v>MATERIAL DE EMPAQUE</v>
      </c>
    </row>
    <row r="628" spans="1:231" x14ac:dyDescent="0.3">
      <c r="A628" s="18" t="s">
        <v>1587</v>
      </c>
      <c r="FM628">
        <v>1.03</v>
      </c>
      <c r="GR628" s="18" t="s">
        <v>1588</v>
      </c>
      <c r="GS628" s="18">
        <v>4</v>
      </c>
      <c r="GT628" s="18" t="s">
        <v>1827</v>
      </c>
      <c r="GU628" s="18" t="s">
        <v>1800</v>
      </c>
      <c r="GV628" s="18">
        <f>SUMIF(FACT_A1[cve_prod],DIM_BILL[[#This Row],[CODIGO]],FACT_A1[Existencia])</f>
        <v>0</v>
      </c>
      <c r="GW628" s="18">
        <f>SUMIF(FACT_A2[cve_prod],DIM_BILL[[#This Row],[CODIGO]],FACT_A2[Existencia])</f>
        <v>0</v>
      </c>
      <c r="GX628" s="18"/>
      <c r="GY628" s="16" t="s">
        <v>2222</v>
      </c>
      <c r="GZ628" s="26">
        <f t="shared" ref="GZ628" si="4557">GV628+GW628+GX628+GZ626-GZ627</f>
        <v>0</v>
      </c>
      <c r="HA628" s="26">
        <f t="shared" ref="HA628" si="4558">GZ628+HA626-HA627</f>
        <v>0</v>
      </c>
      <c r="HB628" s="26">
        <f t="shared" ref="HB628" si="4559">HA628+HB626-HB627</f>
        <v>0</v>
      </c>
      <c r="HC628" s="26">
        <f t="shared" ref="HC628" si="4560">HB628+HC626-HC627</f>
        <v>0</v>
      </c>
      <c r="HD628" s="26">
        <f t="shared" ref="HD628" si="4561">HC628+HD626-HD627</f>
        <v>0</v>
      </c>
      <c r="HE628" s="26">
        <f t="shared" ref="HE628" si="4562">HD628+HE626-HE627</f>
        <v>0</v>
      </c>
      <c r="HF628" s="26">
        <f t="shared" ref="HF628" si="4563">HE628+HF626-HF627</f>
        <v>0</v>
      </c>
      <c r="HG628" s="26">
        <f t="shared" ref="HG628" si="4564">HF628+HG626-HG627</f>
        <v>0</v>
      </c>
      <c r="HH628" s="26">
        <f t="shared" ref="HH628" si="4565">HG628+HH626-HH627</f>
        <v>0</v>
      </c>
      <c r="HI628" s="26">
        <f t="shared" ref="HI628" si="4566">HH628+HI626-HI627</f>
        <v>0</v>
      </c>
      <c r="HJ628" s="26">
        <f t="shared" ref="HJ628" si="4567">HI628+HJ626-HJ627</f>
        <v>0</v>
      </c>
      <c r="HK628" s="26">
        <f t="shared" ref="HK628" si="4568">HJ628+HK626-HK627</f>
        <v>0</v>
      </c>
      <c r="HL628" s="26">
        <f t="shared" ref="HL628" si="4569">HK628+HL626-HL627</f>
        <v>0</v>
      </c>
      <c r="HM628" s="26">
        <f t="shared" ref="HM628" si="4570">HL628+HM626-HM627</f>
        <v>0</v>
      </c>
      <c r="HN628" s="26">
        <f t="shared" ref="HN628" si="4571">HM628+HN626-HN627</f>
        <v>0</v>
      </c>
      <c r="HO628" s="26">
        <f t="shared" ref="HO628" si="4572">HN628+HO626-HO627</f>
        <v>0</v>
      </c>
      <c r="HP628" s="26">
        <f t="shared" ref="HP628" si="4573">HO628+HP626-HP627</f>
        <v>0</v>
      </c>
      <c r="HQ628" s="26">
        <f t="shared" ref="HQ628" si="4574">HP628+HQ626-HQ627</f>
        <v>0</v>
      </c>
      <c r="HR628" s="26">
        <f t="shared" ref="HR628" si="4575">HQ628+HR626-HR627</f>
        <v>0</v>
      </c>
      <c r="HS628" s="26">
        <f t="shared" ref="HS628" si="4576">HR628+HS626-HS627</f>
        <v>0</v>
      </c>
      <c r="HT628" s="26">
        <f t="shared" ref="HT628" si="4577">HS628+HT626-HT627</f>
        <v>0</v>
      </c>
      <c r="HU628" s="22">
        <f t="shared" ref="HU628" si="4578">COUNTIF(GZ628:HT628,"&lt;0")</f>
        <v>0</v>
      </c>
      <c r="HV628" s="25"/>
      <c r="HW628" t="str">
        <f>DIM_BILL[[#This Row],[Tipo]]</f>
        <v>MATERIAL DE EMPAQUE</v>
      </c>
    </row>
    <row r="629" spans="1:231" x14ac:dyDescent="0.3">
      <c r="A629" s="17" t="s">
        <v>1589</v>
      </c>
      <c r="FM629">
        <v>1.03</v>
      </c>
      <c r="GR629" s="17" t="s">
        <v>1590</v>
      </c>
      <c r="GS629" s="17">
        <v>3</v>
      </c>
      <c r="GT629" s="17" t="s">
        <v>1819</v>
      </c>
      <c r="GU629" s="17" t="s">
        <v>1800</v>
      </c>
      <c r="GV629" s="17">
        <f>SUMIF(FACT_A1[cve_prod],DIM_BILL[[#This Row],[CODIGO]],FACT_A1[Existencia])</f>
        <v>0</v>
      </c>
      <c r="GW629" s="18">
        <f>SUMIF(FACT_A2[cve_prod],DIM_BILL[[#This Row],[CODIGO]],FACT_A2[Existencia])</f>
        <v>11711</v>
      </c>
      <c r="GX629" s="17"/>
      <c r="GY629" s="16" t="s">
        <v>2220</v>
      </c>
      <c r="GZ629" s="15">
        <f>SUMIFS(POs[saldo],POs[cve_prod],DIM_BILL[[#This Row],[CODIGO]],POs[status],$GY629,POs[f_ent],GZ$1)</f>
        <v>0</v>
      </c>
      <c r="HA629" s="15">
        <f>SUMIFS(POs[saldo],POs[cve_prod],DIM_BILL[[#This Row],[CODIGO]],POs[status],$GY629,POs[f_ent],HA$1)</f>
        <v>0</v>
      </c>
      <c r="HB629" s="15">
        <f>SUMIFS(POs[saldo],POs[cve_prod],DIM_BILL[[#This Row],[CODIGO]],POs[status],$GY629,POs[f_ent],HB$1)</f>
        <v>0</v>
      </c>
      <c r="HC629" s="15">
        <f>SUMIFS(POs[saldo],POs[cve_prod],DIM_BILL[[#This Row],[CODIGO]],POs[status],$GY629,POs[f_ent],HC$1)</f>
        <v>0</v>
      </c>
      <c r="HD629" s="15">
        <f>SUMIFS(POs[saldo],POs[cve_prod],DIM_BILL[[#This Row],[CODIGO]],POs[status],$GY629,POs[f_ent],HD$1)</f>
        <v>0</v>
      </c>
      <c r="HE629" s="15">
        <f>SUMIFS(POs[saldo],POs[cve_prod],DIM_BILL[[#This Row],[CODIGO]],POs[status],$GY629,POs[f_ent],HE$1)</f>
        <v>0</v>
      </c>
      <c r="HF629" s="15">
        <f>SUMIFS(POs[saldo],POs[cve_prod],DIM_BILL[[#This Row],[CODIGO]],POs[status],$GY629,POs[Semana],WEEKNUM(HF$1))</f>
        <v>0</v>
      </c>
      <c r="HG629" s="15">
        <f>SUMIFS(POs[saldo],POs[cve_prod],DIM_BILL[[#This Row],[CODIGO]],POs[status],$GY629,POs[Semana],WEEKNUM(HG$1))</f>
        <v>0</v>
      </c>
      <c r="HH629" s="15">
        <f>SUMIFS(POs[saldo],POs[cve_prod],DIM_BILL[[#This Row],[CODIGO]],POs[status],$GY629,POs[Semana],WEEKNUM(HH$1))</f>
        <v>0</v>
      </c>
      <c r="HI629" s="15">
        <f>SUMIFS(POs[saldo],POs[cve_prod],DIM_BILL[[#This Row],[CODIGO]],POs[status],$GY629,POs[Semana],WEEKNUM(HI$1))</f>
        <v>0</v>
      </c>
      <c r="HJ629" s="15">
        <f>SUMIFS(POs[saldo],POs[cve_prod],DIM_BILL[[#This Row],[CODIGO]],POs[status],$GY629,POs[Semana],WEEKNUM(HJ$1))</f>
        <v>0</v>
      </c>
      <c r="HK629" s="15">
        <f>SUMIFS(POs[saldo],POs[cve_prod],DIM_BILL[[#This Row],[CODIGO]],POs[status],$GY629,POs[Semana],WEEKNUM(HK$1))</f>
        <v>0</v>
      </c>
      <c r="HL629" s="15">
        <f>SUMIFS(POs[saldo],POs[cve_prod],DIM_BILL[[#This Row],[CODIGO]],POs[status],$GY629,POs[Semana],WEEKNUM(HL$1))</f>
        <v>0</v>
      </c>
      <c r="HM629" s="15">
        <f>SUMIFS(POs[saldo],POs[cve_prod],DIM_BILL[[#This Row],[CODIGO]],POs[status],$GY629,POs[Semana],WEEKNUM(HM$1))</f>
        <v>0</v>
      </c>
      <c r="HN629" s="15">
        <f>SUMIFS(POs[saldo],POs[cve_prod],DIM_BILL[[#This Row],[CODIGO]],POs[status],$GY629,POs[Semana],WEEKNUM(HN$1))</f>
        <v>0</v>
      </c>
      <c r="HO629" s="15">
        <f>SUMIFS(POs[saldo],POs[cve_prod],DIM_BILL[[#This Row],[CODIGO]],POs[status],$GY629,POs[Semana],WEEKNUM(HO$1))</f>
        <v>0</v>
      </c>
      <c r="HP629" s="15">
        <f>SUMIFS(POs[saldo],POs[cve_prod],DIM_BILL[[#This Row],[CODIGO]],POs[status],$GY629,POs[Semana],WEEKNUM(HP$1))</f>
        <v>0</v>
      </c>
      <c r="HQ629" s="15">
        <f>SUMIFS(POs[saldo],POs[cve_prod],DIM_BILL[[#This Row],[CODIGO]],POs[status],$GY629,POs[Semana],WEEKNUM(HQ$1))</f>
        <v>0</v>
      </c>
      <c r="HR629" s="15">
        <f>SUMIFS(POs[saldo],POs[cve_prod],DIM_BILL[[#This Row],[CODIGO]],POs[status],$GY629,POs[Semana],WEEKNUM(HR$1))</f>
        <v>0</v>
      </c>
      <c r="HS629" s="15">
        <f>SUMIFS(POs[saldo],POs[cve_prod],DIM_BILL[[#This Row],[CODIGO]],POs[status],$GY629,POs[Semana],WEEKNUM(HS$1))</f>
        <v>0</v>
      </c>
      <c r="HT629" s="15">
        <f>SUMIFS(POs[saldo],POs[cve_prod],DIM_BILL[[#This Row],[CODIGO]],POs[status],$GY629,POs[Semana],WEEKNUM(HT$1))</f>
        <v>0</v>
      </c>
      <c r="HU629" s="22"/>
      <c r="HV629" s="25"/>
      <c r="HW629" t="str">
        <f>DIM_BILL[[#This Row],[Tipo]]</f>
        <v>MATERIAL DE EMPAQUE</v>
      </c>
    </row>
    <row r="630" spans="1:231" x14ac:dyDescent="0.3">
      <c r="A630" s="17" t="s">
        <v>1589</v>
      </c>
      <c r="FM630">
        <v>1.03</v>
      </c>
      <c r="GR630" s="17" t="s">
        <v>1590</v>
      </c>
      <c r="GS630" s="17">
        <v>3</v>
      </c>
      <c r="GT630" s="17" t="s">
        <v>1819</v>
      </c>
      <c r="GU630" s="17" t="s">
        <v>1800</v>
      </c>
      <c r="GV630" s="17">
        <f>SUMIF(FACT_A1[cve_prod],DIM_BILL[[#This Row],[CODIGO]],FACT_A1[Existencia])</f>
        <v>0</v>
      </c>
      <c r="GW630" s="18">
        <f>SUMIF(FACT_A2[cve_prod],DIM_BILL[[#This Row],[CODIGO]],FACT_A2[Existencia])</f>
        <v>11711</v>
      </c>
      <c r="GX630" s="17"/>
      <c r="GY630" s="16" t="s">
        <v>2221</v>
      </c>
      <c r="GZ630" s="24">
        <f>SUMPRODUCT($B630:$GQ630,INDEX(PLAN_PRODUCCION!$B$4:$GQ$24,COLUMN()-COLUMN($GZ$1)+1,0))</f>
        <v>0</v>
      </c>
      <c r="HA630" s="24">
        <f>SUMPRODUCT($B630:$GQ630,INDEX(PLAN_PRODUCCION!$B$4:$GQ$24,COLUMN()-COLUMN($GZ$1)+1,0))</f>
        <v>0</v>
      </c>
      <c r="HB630" s="24">
        <f>SUMPRODUCT($B630:$GQ630,INDEX(PLAN_PRODUCCION!$B$4:$GQ$24,COLUMN()-COLUMN($GZ$1)+1,0))</f>
        <v>0</v>
      </c>
      <c r="HC630" s="24">
        <f>SUMPRODUCT($B630:$GQ630,INDEX(PLAN_PRODUCCION!$B$4:$GQ$24,COLUMN()-COLUMN($GZ$1)+1,0))</f>
        <v>0</v>
      </c>
      <c r="HD630" s="24">
        <f>SUMPRODUCT($B630:$GQ630,INDEX(PLAN_PRODUCCION!$B$4:$GQ$24,COLUMN()-COLUMN($GZ$1)+1,0))</f>
        <v>0</v>
      </c>
      <c r="HE630" s="24">
        <f>SUMPRODUCT($B630:$GQ630,INDEX(PLAN_PRODUCCION!$B$4:$GQ$24,COLUMN()-COLUMN($GZ$1)+1,0))</f>
        <v>0</v>
      </c>
      <c r="HF630" s="24">
        <f>SUMPRODUCT($B630:$GQ630,INDEX(PLAN_PRODUCCION!$B$4:$GQ$24,COLUMN()-COLUMN($GZ$1)+1,0))</f>
        <v>0</v>
      </c>
      <c r="HG630" s="24">
        <f>SUMPRODUCT($B630:$GQ630,INDEX(PLAN_PRODUCCION!$B$4:$GQ$24,COLUMN()-COLUMN($GZ$1)+1,0))</f>
        <v>0</v>
      </c>
      <c r="HH630" s="24">
        <f>SUMPRODUCT($B630:$GQ630,INDEX(PLAN_PRODUCCION!$B$4:$GQ$24,COLUMN()-COLUMN($GZ$1)+1,0))</f>
        <v>0</v>
      </c>
      <c r="HI630" s="24">
        <f>SUMPRODUCT($B630:$GQ630,INDEX(PLAN_PRODUCCION!$B$4:$GQ$24,COLUMN()-COLUMN($GZ$1)+1,0))</f>
        <v>0</v>
      </c>
      <c r="HJ630" s="24">
        <f>SUMPRODUCT($B630:$GQ630,INDEX(PLAN_PRODUCCION!$B$4:$GQ$24,COLUMN()-COLUMN($GZ$1)+1,0))</f>
        <v>0</v>
      </c>
      <c r="HK630" s="24">
        <f>SUMPRODUCT($B630:$GQ630,INDEX(PLAN_PRODUCCION!$B$4:$GQ$24,COLUMN()-COLUMN($GZ$1)+1,0))</f>
        <v>0</v>
      </c>
      <c r="HL630" s="24">
        <f>SUMPRODUCT($B630:$GQ630,INDEX(PLAN_PRODUCCION!$B$4:$GQ$24,COLUMN()-COLUMN($GZ$1)+1,0))</f>
        <v>0</v>
      </c>
      <c r="HM630" s="24">
        <f>SUMPRODUCT($B630:$GQ630,INDEX(PLAN_PRODUCCION!$B$4:$GQ$24,COLUMN()-COLUMN($GZ$1)+1,0))</f>
        <v>0</v>
      </c>
      <c r="HN630" s="24">
        <f>SUMPRODUCT($B630:$GQ630,INDEX(PLAN_PRODUCCION!$B$4:$GQ$24,COLUMN()-COLUMN($GZ$1)+1,0))</f>
        <v>0</v>
      </c>
      <c r="HO630" s="24">
        <f>SUMPRODUCT($B630:$GQ630,INDEX(PLAN_PRODUCCION!$B$4:$GQ$24,COLUMN()-COLUMN($GZ$1)+1,0))</f>
        <v>0</v>
      </c>
      <c r="HP630" s="24">
        <f>SUMPRODUCT($B630:$GQ630,INDEX(PLAN_PRODUCCION!$B$4:$GQ$24,COLUMN()-COLUMN($GZ$1)+1,0))</f>
        <v>0</v>
      </c>
      <c r="HQ630" s="24">
        <f>SUMPRODUCT($B630:$GQ630,INDEX(PLAN_PRODUCCION!$B$4:$GQ$24,COLUMN()-COLUMN($GZ$1)+1,0))</f>
        <v>0</v>
      </c>
      <c r="HR630" s="24">
        <f>SUMPRODUCT($B630:$GQ630,INDEX(PLAN_PRODUCCION!$B$4:$GQ$24,COLUMN()-COLUMN($GZ$1)+1,0))</f>
        <v>0</v>
      </c>
      <c r="HS630" s="24">
        <f>SUMPRODUCT($B630:$GQ630,INDEX(PLAN_PRODUCCION!$B$4:$GQ$24,COLUMN()-COLUMN($GZ$1)+1,0))</f>
        <v>0</v>
      </c>
      <c r="HT630" s="24">
        <f>SUMPRODUCT($B630:$GQ630,INDEX(PLAN_PRODUCCION!$B$4:$GQ$24,COLUMN()-COLUMN($GZ$1)+1,0))</f>
        <v>0</v>
      </c>
      <c r="HU630" s="22"/>
      <c r="HV630" s="25"/>
      <c r="HW630" t="str">
        <f>DIM_BILL[[#This Row],[Tipo]]</f>
        <v>MATERIAL DE EMPAQUE</v>
      </c>
    </row>
    <row r="631" spans="1:231" x14ac:dyDescent="0.3">
      <c r="A631" s="18" t="s">
        <v>1589</v>
      </c>
      <c r="FM631">
        <v>1.03</v>
      </c>
      <c r="GR631" s="18" t="s">
        <v>1590</v>
      </c>
      <c r="GS631" s="18">
        <v>3</v>
      </c>
      <c r="GT631" s="18" t="s">
        <v>1819</v>
      </c>
      <c r="GU631" s="18" t="s">
        <v>1800</v>
      </c>
      <c r="GV631" s="18">
        <f>SUMIF(FACT_A1[cve_prod],DIM_BILL[[#This Row],[CODIGO]],FACT_A1[Existencia])</f>
        <v>0</v>
      </c>
      <c r="GW631" s="18">
        <f>SUMIF(FACT_A2[cve_prod],DIM_BILL[[#This Row],[CODIGO]],FACT_A2[Existencia])</f>
        <v>11711</v>
      </c>
      <c r="GX631" s="18"/>
      <c r="GY631" s="16" t="s">
        <v>2222</v>
      </c>
      <c r="GZ631" s="26">
        <f t="shared" ref="GZ631" si="4579">GV631+GW631+GX631+GZ629-GZ630</f>
        <v>11711</v>
      </c>
      <c r="HA631" s="26">
        <f t="shared" ref="HA631" si="4580">GZ631+HA629-HA630</f>
        <v>11711</v>
      </c>
      <c r="HB631" s="26">
        <f t="shared" ref="HB631" si="4581">HA631+HB629-HB630</f>
        <v>11711</v>
      </c>
      <c r="HC631" s="26">
        <f t="shared" ref="HC631" si="4582">HB631+HC629-HC630</f>
        <v>11711</v>
      </c>
      <c r="HD631" s="26">
        <f t="shared" ref="HD631" si="4583">HC631+HD629-HD630</f>
        <v>11711</v>
      </c>
      <c r="HE631" s="26">
        <f t="shared" ref="HE631" si="4584">HD631+HE629-HE630</f>
        <v>11711</v>
      </c>
      <c r="HF631" s="26">
        <f t="shared" ref="HF631" si="4585">HE631+HF629-HF630</f>
        <v>11711</v>
      </c>
      <c r="HG631" s="26">
        <f t="shared" ref="HG631" si="4586">HF631+HG629-HG630</f>
        <v>11711</v>
      </c>
      <c r="HH631" s="26">
        <f t="shared" ref="HH631" si="4587">HG631+HH629-HH630</f>
        <v>11711</v>
      </c>
      <c r="HI631" s="26">
        <f t="shared" ref="HI631" si="4588">HH631+HI629-HI630</f>
        <v>11711</v>
      </c>
      <c r="HJ631" s="26">
        <f t="shared" ref="HJ631" si="4589">HI631+HJ629-HJ630</f>
        <v>11711</v>
      </c>
      <c r="HK631" s="26">
        <f t="shared" ref="HK631" si="4590">HJ631+HK629-HK630</f>
        <v>11711</v>
      </c>
      <c r="HL631" s="26">
        <f t="shared" ref="HL631" si="4591">HK631+HL629-HL630</f>
        <v>11711</v>
      </c>
      <c r="HM631" s="26">
        <f t="shared" ref="HM631" si="4592">HL631+HM629-HM630</f>
        <v>11711</v>
      </c>
      <c r="HN631" s="26">
        <f t="shared" ref="HN631" si="4593">HM631+HN629-HN630</f>
        <v>11711</v>
      </c>
      <c r="HO631" s="26">
        <f t="shared" ref="HO631" si="4594">HN631+HO629-HO630</f>
        <v>11711</v>
      </c>
      <c r="HP631" s="26">
        <f t="shared" ref="HP631" si="4595">HO631+HP629-HP630</f>
        <v>11711</v>
      </c>
      <c r="HQ631" s="26">
        <f t="shared" ref="HQ631" si="4596">HP631+HQ629-HQ630</f>
        <v>11711</v>
      </c>
      <c r="HR631" s="26">
        <f t="shared" ref="HR631" si="4597">HQ631+HR629-HR630</f>
        <v>11711</v>
      </c>
      <c r="HS631" s="26">
        <f t="shared" ref="HS631" si="4598">HR631+HS629-HS630</f>
        <v>11711</v>
      </c>
      <c r="HT631" s="26">
        <f t="shared" ref="HT631" si="4599">HS631+HT629-HT630</f>
        <v>11711</v>
      </c>
      <c r="HU631" s="22">
        <f t="shared" ref="HU631" si="4600">COUNTIF(GZ631:HT631,"&lt;0")</f>
        <v>0</v>
      </c>
      <c r="HV631" s="25"/>
      <c r="HW631" t="str">
        <f>DIM_BILL[[#This Row],[Tipo]]</f>
        <v>MATERIAL DE EMPAQUE</v>
      </c>
    </row>
    <row r="632" spans="1:231" x14ac:dyDescent="0.3">
      <c r="A632" s="17" t="s">
        <v>1018</v>
      </c>
      <c r="CQ632">
        <v>1.02</v>
      </c>
      <c r="GR632" s="17" t="s">
        <v>1019</v>
      </c>
      <c r="GS632" s="17">
        <v>3</v>
      </c>
      <c r="GT632" s="17" t="s">
        <v>1830</v>
      </c>
      <c r="GU632" s="17" t="s">
        <v>1800</v>
      </c>
      <c r="GV632" s="17">
        <f>SUMIF(FACT_A1[cve_prod],DIM_BILL[[#This Row],[CODIGO]],FACT_A1[Existencia])</f>
        <v>0</v>
      </c>
      <c r="GW632" s="18">
        <f>SUMIF(FACT_A2[cve_prod],DIM_BILL[[#This Row],[CODIGO]],FACT_A2[Existencia])</f>
        <v>19021</v>
      </c>
      <c r="GX632" s="17"/>
      <c r="GY632" s="16" t="s">
        <v>2220</v>
      </c>
      <c r="GZ632" s="15">
        <f>SUMIFS(POs[saldo],POs[cve_prod],DIM_BILL[[#This Row],[CODIGO]],POs[status],$GY632,POs[f_ent],GZ$1)</f>
        <v>0</v>
      </c>
      <c r="HA632" s="15">
        <f>SUMIFS(POs[saldo],POs[cve_prod],DIM_BILL[[#This Row],[CODIGO]],POs[status],$GY632,POs[f_ent],HA$1)</f>
        <v>0</v>
      </c>
      <c r="HB632" s="15">
        <f>SUMIFS(POs[saldo],POs[cve_prod],DIM_BILL[[#This Row],[CODIGO]],POs[status],$GY632,POs[f_ent],HB$1)</f>
        <v>0</v>
      </c>
      <c r="HC632" s="15">
        <f>SUMIFS(POs[saldo],POs[cve_prod],DIM_BILL[[#This Row],[CODIGO]],POs[status],$GY632,POs[f_ent],HC$1)</f>
        <v>0</v>
      </c>
      <c r="HD632" s="15">
        <f>SUMIFS(POs[saldo],POs[cve_prod],DIM_BILL[[#This Row],[CODIGO]],POs[status],$GY632,POs[f_ent],HD$1)</f>
        <v>0</v>
      </c>
      <c r="HE632" s="15">
        <f>SUMIFS(POs[saldo],POs[cve_prod],DIM_BILL[[#This Row],[CODIGO]],POs[status],$GY632,POs[f_ent],HE$1)</f>
        <v>0</v>
      </c>
      <c r="HF632" s="15">
        <f>SUMIFS(POs[saldo],POs[cve_prod],DIM_BILL[[#This Row],[CODIGO]],POs[status],$GY632,POs[Semana],WEEKNUM(HF$1))</f>
        <v>0</v>
      </c>
      <c r="HG632" s="15">
        <f>SUMIFS(POs[saldo],POs[cve_prod],DIM_BILL[[#This Row],[CODIGO]],POs[status],$GY632,POs[Semana],WEEKNUM(HG$1))</f>
        <v>0</v>
      </c>
      <c r="HH632" s="15">
        <f>SUMIFS(POs[saldo],POs[cve_prod],DIM_BILL[[#This Row],[CODIGO]],POs[status],$GY632,POs[Semana],WEEKNUM(HH$1))</f>
        <v>0</v>
      </c>
      <c r="HI632" s="15">
        <f>SUMIFS(POs[saldo],POs[cve_prod],DIM_BILL[[#This Row],[CODIGO]],POs[status],$GY632,POs[Semana],WEEKNUM(HI$1))</f>
        <v>0</v>
      </c>
      <c r="HJ632" s="15">
        <f>SUMIFS(POs[saldo],POs[cve_prod],DIM_BILL[[#This Row],[CODIGO]],POs[status],$GY632,POs[Semana],WEEKNUM(HJ$1))</f>
        <v>0</v>
      </c>
      <c r="HK632" s="15">
        <f>SUMIFS(POs[saldo],POs[cve_prod],DIM_BILL[[#This Row],[CODIGO]],POs[status],$GY632,POs[Semana],WEEKNUM(HK$1))</f>
        <v>0</v>
      </c>
      <c r="HL632" s="15">
        <f>SUMIFS(POs[saldo],POs[cve_prod],DIM_BILL[[#This Row],[CODIGO]],POs[status],$GY632,POs[Semana],WEEKNUM(HL$1))</f>
        <v>0</v>
      </c>
      <c r="HM632" s="15">
        <f>SUMIFS(POs[saldo],POs[cve_prod],DIM_BILL[[#This Row],[CODIGO]],POs[status],$GY632,POs[Semana],WEEKNUM(HM$1))</f>
        <v>0</v>
      </c>
      <c r="HN632" s="15">
        <f>SUMIFS(POs[saldo],POs[cve_prod],DIM_BILL[[#This Row],[CODIGO]],POs[status],$GY632,POs[Semana],WEEKNUM(HN$1))</f>
        <v>0</v>
      </c>
      <c r="HO632" s="15">
        <f>SUMIFS(POs[saldo],POs[cve_prod],DIM_BILL[[#This Row],[CODIGO]],POs[status],$GY632,POs[Semana],WEEKNUM(HO$1))</f>
        <v>0</v>
      </c>
      <c r="HP632" s="15">
        <f>SUMIFS(POs[saldo],POs[cve_prod],DIM_BILL[[#This Row],[CODIGO]],POs[status],$GY632,POs[Semana],WEEKNUM(HP$1))</f>
        <v>0</v>
      </c>
      <c r="HQ632" s="15">
        <f>SUMIFS(POs[saldo],POs[cve_prod],DIM_BILL[[#This Row],[CODIGO]],POs[status],$GY632,POs[Semana],WEEKNUM(HQ$1))</f>
        <v>0</v>
      </c>
      <c r="HR632" s="15">
        <f>SUMIFS(POs[saldo],POs[cve_prod],DIM_BILL[[#This Row],[CODIGO]],POs[status],$GY632,POs[Semana],WEEKNUM(HR$1))</f>
        <v>0</v>
      </c>
      <c r="HS632" s="15">
        <f>SUMIFS(POs[saldo],POs[cve_prod],DIM_BILL[[#This Row],[CODIGO]],POs[status],$GY632,POs[Semana],WEEKNUM(HS$1))</f>
        <v>0</v>
      </c>
      <c r="HT632" s="15">
        <f>SUMIFS(POs[saldo],POs[cve_prod],DIM_BILL[[#This Row],[CODIGO]],POs[status],$GY632,POs[Semana],WEEKNUM(HT$1))</f>
        <v>0</v>
      </c>
      <c r="HU632" s="22"/>
      <c r="HV632" s="25"/>
      <c r="HW632" t="str">
        <f>DIM_BILL[[#This Row],[Tipo]]</f>
        <v>MATERIAL DE EMPAQUE</v>
      </c>
    </row>
    <row r="633" spans="1:231" x14ac:dyDescent="0.3">
      <c r="A633" s="17" t="s">
        <v>1018</v>
      </c>
      <c r="CQ633">
        <v>1.02</v>
      </c>
      <c r="GR633" s="17" t="s">
        <v>1019</v>
      </c>
      <c r="GS633" s="17">
        <v>3</v>
      </c>
      <c r="GT633" s="17" t="s">
        <v>1830</v>
      </c>
      <c r="GU633" s="17" t="s">
        <v>1800</v>
      </c>
      <c r="GV633" s="17">
        <f>SUMIF(FACT_A1[cve_prod],DIM_BILL[[#This Row],[CODIGO]],FACT_A1[Existencia])</f>
        <v>0</v>
      </c>
      <c r="GW633" s="18">
        <f>SUMIF(FACT_A2[cve_prod],DIM_BILL[[#This Row],[CODIGO]],FACT_A2[Existencia])</f>
        <v>19021</v>
      </c>
      <c r="GX633" s="17"/>
      <c r="GY633" s="16" t="s">
        <v>2221</v>
      </c>
      <c r="GZ633" s="24">
        <f>SUMPRODUCT($B633:$GQ633,INDEX(PLAN_PRODUCCION!$B$4:$GQ$24,COLUMN()-COLUMN($GZ$1)+1,0))</f>
        <v>15300</v>
      </c>
      <c r="HA633" s="24">
        <f>SUMPRODUCT($B633:$GQ633,INDEX(PLAN_PRODUCCION!$B$4:$GQ$24,COLUMN()-COLUMN($GZ$1)+1,0))</f>
        <v>0</v>
      </c>
      <c r="HB633" s="24">
        <f>SUMPRODUCT($B633:$GQ633,INDEX(PLAN_PRODUCCION!$B$4:$GQ$24,COLUMN()-COLUMN($GZ$1)+1,0))</f>
        <v>0</v>
      </c>
      <c r="HC633" s="24">
        <f>SUMPRODUCT($B633:$GQ633,INDEX(PLAN_PRODUCCION!$B$4:$GQ$24,COLUMN()-COLUMN($GZ$1)+1,0))</f>
        <v>0</v>
      </c>
      <c r="HD633" s="24">
        <f>SUMPRODUCT($B633:$GQ633,INDEX(PLAN_PRODUCCION!$B$4:$GQ$24,COLUMN()-COLUMN($GZ$1)+1,0))</f>
        <v>0</v>
      </c>
      <c r="HE633" s="24">
        <f>SUMPRODUCT($B633:$GQ633,INDEX(PLAN_PRODUCCION!$B$4:$GQ$24,COLUMN()-COLUMN($GZ$1)+1,0))</f>
        <v>0</v>
      </c>
      <c r="HF633" s="24">
        <f>SUMPRODUCT($B633:$GQ633,INDEX(PLAN_PRODUCCION!$B$4:$GQ$24,COLUMN()-COLUMN($GZ$1)+1,0))</f>
        <v>0</v>
      </c>
      <c r="HG633" s="24">
        <f>SUMPRODUCT($B633:$GQ633,INDEX(PLAN_PRODUCCION!$B$4:$GQ$24,COLUMN()-COLUMN($GZ$1)+1,0))</f>
        <v>0</v>
      </c>
      <c r="HH633" s="24">
        <f>SUMPRODUCT($B633:$GQ633,INDEX(PLAN_PRODUCCION!$B$4:$GQ$24,COLUMN()-COLUMN($GZ$1)+1,0))</f>
        <v>0</v>
      </c>
      <c r="HI633" s="24">
        <f>SUMPRODUCT($B633:$GQ633,INDEX(PLAN_PRODUCCION!$B$4:$GQ$24,COLUMN()-COLUMN($GZ$1)+1,0))</f>
        <v>0</v>
      </c>
      <c r="HJ633" s="24">
        <f>SUMPRODUCT($B633:$GQ633,INDEX(PLAN_PRODUCCION!$B$4:$GQ$24,COLUMN()-COLUMN($GZ$1)+1,0))</f>
        <v>0</v>
      </c>
      <c r="HK633" s="24">
        <f>SUMPRODUCT($B633:$GQ633,INDEX(PLAN_PRODUCCION!$B$4:$GQ$24,COLUMN()-COLUMN($GZ$1)+1,0))</f>
        <v>0</v>
      </c>
      <c r="HL633" s="24">
        <f>SUMPRODUCT($B633:$GQ633,INDEX(PLAN_PRODUCCION!$B$4:$GQ$24,COLUMN()-COLUMN($GZ$1)+1,0))</f>
        <v>0</v>
      </c>
      <c r="HM633" s="24">
        <f>SUMPRODUCT($B633:$GQ633,INDEX(PLAN_PRODUCCION!$B$4:$GQ$24,COLUMN()-COLUMN($GZ$1)+1,0))</f>
        <v>0</v>
      </c>
      <c r="HN633" s="24">
        <f>SUMPRODUCT($B633:$GQ633,INDEX(PLAN_PRODUCCION!$B$4:$GQ$24,COLUMN()-COLUMN($GZ$1)+1,0))</f>
        <v>0</v>
      </c>
      <c r="HO633" s="24">
        <f>SUMPRODUCT($B633:$GQ633,INDEX(PLAN_PRODUCCION!$B$4:$GQ$24,COLUMN()-COLUMN($GZ$1)+1,0))</f>
        <v>0</v>
      </c>
      <c r="HP633" s="24">
        <f>SUMPRODUCT($B633:$GQ633,INDEX(PLAN_PRODUCCION!$B$4:$GQ$24,COLUMN()-COLUMN($GZ$1)+1,0))</f>
        <v>0</v>
      </c>
      <c r="HQ633" s="24">
        <f>SUMPRODUCT($B633:$GQ633,INDEX(PLAN_PRODUCCION!$B$4:$GQ$24,COLUMN()-COLUMN($GZ$1)+1,0))</f>
        <v>0</v>
      </c>
      <c r="HR633" s="24">
        <f>SUMPRODUCT($B633:$GQ633,INDEX(PLAN_PRODUCCION!$B$4:$GQ$24,COLUMN()-COLUMN($GZ$1)+1,0))</f>
        <v>0</v>
      </c>
      <c r="HS633" s="24">
        <f>SUMPRODUCT($B633:$GQ633,INDEX(PLAN_PRODUCCION!$B$4:$GQ$24,COLUMN()-COLUMN($GZ$1)+1,0))</f>
        <v>0</v>
      </c>
      <c r="HT633" s="24">
        <f>SUMPRODUCT($B633:$GQ633,INDEX(PLAN_PRODUCCION!$B$4:$GQ$24,COLUMN()-COLUMN($GZ$1)+1,0))</f>
        <v>0</v>
      </c>
      <c r="HU633" s="22"/>
      <c r="HV633" s="25"/>
      <c r="HW633" t="str">
        <f>DIM_BILL[[#This Row],[Tipo]]</f>
        <v>MATERIAL DE EMPAQUE</v>
      </c>
    </row>
    <row r="634" spans="1:231" x14ac:dyDescent="0.3">
      <c r="A634" s="18" t="s">
        <v>1018</v>
      </c>
      <c r="CQ634">
        <v>1.02</v>
      </c>
      <c r="GR634" s="18" t="s">
        <v>1019</v>
      </c>
      <c r="GS634" s="18">
        <v>3</v>
      </c>
      <c r="GT634" s="18" t="s">
        <v>1830</v>
      </c>
      <c r="GU634" s="18" t="s">
        <v>1800</v>
      </c>
      <c r="GV634" s="18">
        <f>SUMIF(FACT_A1[cve_prod],DIM_BILL[[#This Row],[CODIGO]],FACT_A1[Existencia])</f>
        <v>0</v>
      </c>
      <c r="GW634" s="18">
        <f>SUMIF(FACT_A2[cve_prod],DIM_BILL[[#This Row],[CODIGO]],FACT_A2[Existencia])</f>
        <v>19021</v>
      </c>
      <c r="GX634" s="18"/>
      <c r="GY634" s="16" t="s">
        <v>2222</v>
      </c>
      <c r="GZ634" s="26">
        <f t="shared" ref="GZ634" si="4601">GV634+GW634+GX634+GZ632-GZ633</f>
        <v>3721</v>
      </c>
      <c r="HA634" s="26">
        <f t="shared" ref="HA634" si="4602">GZ634+HA632-HA633</f>
        <v>3721</v>
      </c>
      <c r="HB634" s="26">
        <f t="shared" ref="HB634" si="4603">HA634+HB632-HB633</f>
        <v>3721</v>
      </c>
      <c r="HC634" s="26">
        <f t="shared" ref="HC634" si="4604">HB634+HC632-HC633</f>
        <v>3721</v>
      </c>
      <c r="HD634" s="26">
        <f t="shared" ref="HD634" si="4605">HC634+HD632-HD633</f>
        <v>3721</v>
      </c>
      <c r="HE634" s="26">
        <f t="shared" ref="HE634" si="4606">HD634+HE632-HE633</f>
        <v>3721</v>
      </c>
      <c r="HF634" s="26">
        <f t="shared" ref="HF634" si="4607">HE634+HF632-HF633</f>
        <v>3721</v>
      </c>
      <c r="HG634" s="26">
        <f t="shared" ref="HG634" si="4608">HF634+HG632-HG633</f>
        <v>3721</v>
      </c>
      <c r="HH634" s="26">
        <f t="shared" ref="HH634" si="4609">HG634+HH632-HH633</f>
        <v>3721</v>
      </c>
      <c r="HI634" s="26">
        <f t="shared" ref="HI634" si="4610">HH634+HI632-HI633</f>
        <v>3721</v>
      </c>
      <c r="HJ634" s="26">
        <f t="shared" ref="HJ634" si="4611">HI634+HJ632-HJ633</f>
        <v>3721</v>
      </c>
      <c r="HK634" s="26">
        <f t="shared" ref="HK634" si="4612">HJ634+HK632-HK633</f>
        <v>3721</v>
      </c>
      <c r="HL634" s="26">
        <f t="shared" ref="HL634" si="4613">HK634+HL632-HL633</f>
        <v>3721</v>
      </c>
      <c r="HM634" s="26">
        <f t="shared" ref="HM634" si="4614">HL634+HM632-HM633</f>
        <v>3721</v>
      </c>
      <c r="HN634" s="26">
        <f t="shared" ref="HN634" si="4615">HM634+HN632-HN633</f>
        <v>3721</v>
      </c>
      <c r="HO634" s="26">
        <f t="shared" ref="HO634" si="4616">HN634+HO632-HO633</f>
        <v>3721</v>
      </c>
      <c r="HP634" s="26">
        <f t="shared" ref="HP634" si="4617">HO634+HP632-HP633</f>
        <v>3721</v>
      </c>
      <c r="HQ634" s="26">
        <f t="shared" ref="HQ634" si="4618">HP634+HQ632-HQ633</f>
        <v>3721</v>
      </c>
      <c r="HR634" s="26">
        <f t="shared" ref="HR634" si="4619">HQ634+HR632-HR633</f>
        <v>3721</v>
      </c>
      <c r="HS634" s="26">
        <f t="shared" ref="HS634" si="4620">HR634+HS632-HS633</f>
        <v>3721</v>
      </c>
      <c r="HT634" s="26">
        <f t="shared" ref="HT634" si="4621">HS634+HT632-HT633</f>
        <v>3721</v>
      </c>
      <c r="HU634" s="22">
        <f t="shared" ref="HU634" si="4622">COUNTIF(GZ634:HT634,"&lt;0")</f>
        <v>0</v>
      </c>
      <c r="HV634" s="25"/>
      <c r="HW634" t="str">
        <f>DIM_BILL[[#This Row],[Tipo]]</f>
        <v>MATERIAL DE EMPAQUE</v>
      </c>
    </row>
    <row r="635" spans="1:231" x14ac:dyDescent="0.3">
      <c r="A635" s="17" t="s">
        <v>1027</v>
      </c>
      <c r="CR635">
        <v>1.03</v>
      </c>
      <c r="GR635" s="17" t="s">
        <v>1028</v>
      </c>
      <c r="GS635" s="17">
        <v>3</v>
      </c>
      <c r="GT635" s="17" t="s">
        <v>1830</v>
      </c>
      <c r="GU635" s="17" t="s">
        <v>1800</v>
      </c>
      <c r="GV635" s="17">
        <f>SUMIF(FACT_A1[cve_prod],DIM_BILL[[#This Row],[CODIGO]],FACT_A1[Existencia])</f>
        <v>0</v>
      </c>
      <c r="GW635" s="18">
        <f>SUMIF(FACT_A2[cve_prod],DIM_BILL[[#This Row],[CODIGO]],FACT_A2[Existencia])</f>
        <v>13379.85</v>
      </c>
      <c r="GX635" s="17"/>
      <c r="GY635" s="16" t="s">
        <v>2220</v>
      </c>
      <c r="GZ635" s="15">
        <f>SUMIFS(POs[saldo],POs[cve_prod],DIM_BILL[[#This Row],[CODIGO]],POs[status],$GY635,POs[f_ent],GZ$1)</f>
        <v>0</v>
      </c>
      <c r="HA635" s="15">
        <f>SUMIFS(POs[saldo],POs[cve_prod],DIM_BILL[[#This Row],[CODIGO]],POs[status],$GY635,POs[f_ent],HA$1)</f>
        <v>0</v>
      </c>
      <c r="HB635" s="15">
        <f>SUMIFS(POs[saldo],POs[cve_prod],DIM_BILL[[#This Row],[CODIGO]],POs[status],$GY635,POs[f_ent],HB$1)</f>
        <v>0</v>
      </c>
      <c r="HC635" s="15">
        <f>SUMIFS(POs[saldo],POs[cve_prod],DIM_BILL[[#This Row],[CODIGO]],POs[status],$GY635,POs[f_ent],HC$1)</f>
        <v>0</v>
      </c>
      <c r="HD635" s="15">
        <f>SUMIFS(POs[saldo],POs[cve_prod],DIM_BILL[[#This Row],[CODIGO]],POs[status],$GY635,POs[f_ent],HD$1)</f>
        <v>0</v>
      </c>
      <c r="HE635" s="15">
        <f>SUMIFS(POs[saldo],POs[cve_prod],DIM_BILL[[#This Row],[CODIGO]],POs[status],$GY635,POs[f_ent],HE$1)</f>
        <v>0</v>
      </c>
      <c r="HF635" s="15">
        <f>SUMIFS(POs[saldo],POs[cve_prod],DIM_BILL[[#This Row],[CODIGO]],POs[status],$GY635,POs[Semana],WEEKNUM(HF$1))</f>
        <v>0</v>
      </c>
      <c r="HG635" s="15">
        <f>SUMIFS(POs[saldo],POs[cve_prod],DIM_BILL[[#This Row],[CODIGO]],POs[status],$GY635,POs[Semana],WEEKNUM(HG$1))</f>
        <v>0</v>
      </c>
      <c r="HH635" s="15">
        <f>SUMIFS(POs[saldo],POs[cve_prod],DIM_BILL[[#This Row],[CODIGO]],POs[status],$GY635,POs[Semana],WEEKNUM(HH$1))</f>
        <v>0</v>
      </c>
      <c r="HI635" s="15">
        <f>SUMIFS(POs[saldo],POs[cve_prod],DIM_BILL[[#This Row],[CODIGO]],POs[status],$GY635,POs[Semana],WEEKNUM(HI$1))</f>
        <v>0</v>
      </c>
      <c r="HJ635" s="15">
        <f>SUMIFS(POs[saldo],POs[cve_prod],DIM_BILL[[#This Row],[CODIGO]],POs[status],$GY635,POs[Semana],WEEKNUM(HJ$1))</f>
        <v>0</v>
      </c>
      <c r="HK635" s="15">
        <f>SUMIFS(POs[saldo],POs[cve_prod],DIM_BILL[[#This Row],[CODIGO]],POs[status],$GY635,POs[Semana],WEEKNUM(HK$1))</f>
        <v>0</v>
      </c>
      <c r="HL635" s="15">
        <f>SUMIFS(POs[saldo],POs[cve_prod],DIM_BILL[[#This Row],[CODIGO]],POs[status],$GY635,POs[Semana],WEEKNUM(HL$1))</f>
        <v>0</v>
      </c>
      <c r="HM635" s="15">
        <f>SUMIFS(POs[saldo],POs[cve_prod],DIM_BILL[[#This Row],[CODIGO]],POs[status],$GY635,POs[Semana],WEEKNUM(HM$1))</f>
        <v>0</v>
      </c>
      <c r="HN635" s="15">
        <f>SUMIFS(POs[saldo],POs[cve_prod],DIM_BILL[[#This Row],[CODIGO]],POs[status],$GY635,POs[Semana],WEEKNUM(HN$1))</f>
        <v>0</v>
      </c>
      <c r="HO635" s="15">
        <f>SUMIFS(POs[saldo],POs[cve_prod],DIM_BILL[[#This Row],[CODIGO]],POs[status],$GY635,POs[Semana],WEEKNUM(HO$1))</f>
        <v>0</v>
      </c>
      <c r="HP635" s="15">
        <f>SUMIFS(POs[saldo],POs[cve_prod],DIM_BILL[[#This Row],[CODIGO]],POs[status],$GY635,POs[Semana],WEEKNUM(HP$1))</f>
        <v>0</v>
      </c>
      <c r="HQ635" s="15">
        <f>SUMIFS(POs[saldo],POs[cve_prod],DIM_BILL[[#This Row],[CODIGO]],POs[status],$GY635,POs[Semana],WEEKNUM(HQ$1))</f>
        <v>0</v>
      </c>
      <c r="HR635" s="15">
        <f>SUMIFS(POs[saldo],POs[cve_prod],DIM_BILL[[#This Row],[CODIGO]],POs[status],$GY635,POs[Semana],WEEKNUM(HR$1))</f>
        <v>0</v>
      </c>
      <c r="HS635" s="15">
        <f>SUMIFS(POs[saldo],POs[cve_prod],DIM_BILL[[#This Row],[CODIGO]],POs[status],$GY635,POs[Semana],WEEKNUM(HS$1))</f>
        <v>0</v>
      </c>
      <c r="HT635" s="15">
        <f>SUMIFS(POs[saldo],POs[cve_prod],DIM_BILL[[#This Row],[CODIGO]],POs[status],$GY635,POs[Semana],WEEKNUM(HT$1))</f>
        <v>0</v>
      </c>
      <c r="HU635" s="22"/>
      <c r="HV635" s="25"/>
      <c r="HW635" t="str">
        <f>DIM_BILL[[#This Row],[Tipo]]</f>
        <v>MATERIAL DE EMPAQUE</v>
      </c>
    </row>
    <row r="636" spans="1:231" x14ac:dyDescent="0.3">
      <c r="A636" s="17" t="s">
        <v>1027</v>
      </c>
      <c r="CR636">
        <v>1.03</v>
      </c>
      <c r="GR636" s="17" t="s">
        <v>1028</v>
      </c>
      <c r="GS636" s="17">
        <v>3</v>
      </c>
      <c r="GT636" s="17" t="s">
        <v>1830</v>
      </c>
      <c r="GU636" s="17" t="s">
        <v>1800</v>
      </c>
      <c r="GV636" s="17">
        <f>SUMIF(FACT_A1[cve_prod],DIM_BILL[[#This Row],[CODIGO]],FACT_A1[Existencia])</f>
        <v>0</v>
      </c>
      <c r="GW636" s="18">
        <f>SUMIF(FACT_A2[cve_prod],DIM_BILL[[#This Row],[CODIGO]],FACT_A2[Existencia])</f>
        <v>13379.85</v>
      </c>
      <c r="GX636" s="17"/>
      <c r="GY636" s="16" t="s">
        <v>2221</v>
      </c>
      <c r="GZ636" s="24">
        <f>SUMPRODUCT($B636:$GQ636,INDEX(PLAN_PRODUCCION!$B$4:$GQ$24,COLUMN()-COLUMN($GZ$1)+1,0))</f>
        <v>15450</v>
      </c>
      <c r="HA636" s="24">
        <f>SUMPRODUCT($B636:$GQ636,INDEX(PLAN_PRODUCCION!$B$4:$GQ$24,COLUMN()-COLUMN($GZ$1)+1,0))</f>
        <v>0</v>
      </c>
      <c r="HB636" s="24">
        <f>SUMPRODUCT($B636:$GQ636,INDEX(PLAN_PRODUCCION!$B$4:$GQ$24,COLUMN()-COLUMN($GZ$1)+1,0))</f>
        <v>0</v>
      </c>
      <c r="HC636" s="24">
        <f>SUMPRODUCT($B636:$GQ636,INDEX(PLAN_PRODUCCION!$B$4:$GQ$24,COLUMN()-COLUMN($GZ$1)+1,0))</f>
        <v>0</v>
      </c>
      <c r="HD636" s="24">
        <f>SUMPRODUCT($B636:$GQ636,INDEX(PLAN_PRODUCCION!$B$4:$GQ$24,COLUMN()-COLUMN($GZ$1)+1,0))</f>
        <v>0</v>
      </c>
      <c r="HE636" s="24">
        <f>SUMPRODUCT($B636:$GQ636,INDEX(PLAN_PRODUCCION!$B$4:$GQ$24,COLUMN()-COLUMN($GZ$1)+1,0))</f>
        <v>0</v>
      </c>
      <c r="HF636" s="24">
        <f>SUMPRODUCT($B636:$GQ636,INDEX(PLAN_PRODUCCION!$B$4:$GQ$24,COLUMN()-COLUMN($GZ$1)+1,0))</f>
        <v>0</v>
      </c>
      <c r="HG636" s="24">
        <f>SUMPRODUCT($B636:$GQ636,INDEX(PLAN_PRODUCCION!$B$4:$GQ$24,COLUMN()-COLUMN($GZ$1)+1,0))</f>
        <v>0</v>
      </c>
      <c r="HH636" s="24">
        <f>SUMPRODUCT($B636:$GQ636,INDEX(PLAN_PRODUCCION!$B$4:$GQ$24,COLUMN()-COLUMN($GZ$1)+1,0))</f>
        <v>0</v>
      </c>
      <c r="HI636" s="24">
        <f>SUMPRODUCT($B636:$GQ636,INDEX(PLAN_PRODUCCION!$B$4:$GQ$24,COLUMN()-COLUMN($GZ$1)+1,0))</f>
        <v>0</v>
      </c>
      <c r="HJ636" s="24">
        <f>SUMPRODUCT($B636:$GQ636,INDEX(PLAN_PRODUCCION!$B$4:$GQ$24,COLUMN()-COLUMN($GZ$1)+1,0))</f>
        <v>0</v>
      </c>
      <c r="HK636" s="24">
        <f>SUMPRODUCT($B636:$GQ636,INDEX(PLAN_PRODUCCION!$B$4:$GQ$24,COLUMN()-COLUMN($GZ$1)+1,0))</f>
        <v>0</v>
      </c>
      <c r="HL636" s="24">
        <f>SUMPRODUCT($B636:$GQ636,INDEX(PLAN_PRODUCCION!$B$4:$GQ$24,COLUMN()-COLUMN($GZ$1)+1,0))</f>
        <v>0</v>
      </c>
      <c r="HM636" s="24">
        <f>SUMPRODUCT($B636:$GQ636,INDEX(PLAN_PRODUCCION!$B$4:$GQ$24,COLUMN()-COLUMN($GZ$1)+1,0))</f>
        <v>0</v>
      </c>
      <c r="HN636" s="24">
        <f>SUMPRODUCT($B636:$GQ636,INDEX(PLAN_PRODUCCION!$B$4:$GQ$24,COLUMN()-COLUMN($GZ$1)+1,0))</f>
        <v>0</v>
      </c>
      <c r="HO636" s="24">
        <f>SUMPRODUCT($B636:$GQ636,INDEX(PLAN_PRODUCCION!$B$4:$GQ$24,COLUMN()-COLUMN($GZ$1)+1,0))</f>
        <v>0</v>
      </c>
      <c r="HP636" s="24">
        <f>SUMPRODUCT($B636:$GQ636,INDEX(PLAN_PRODUCCION!$B$4:$GQ$24,COLUMN()-COLUMN($GZ$1)+1,0))</f>
        <v>0</v>
      </c>
      <c r="HQ636" s="24">
        <f>SUMPRODUCT($B636:$GQ636,INDEX(PLAN_PRODUCCION!$B$4:$GQ$24,COLUMN()-COLUMN($GZ$1)+1,0))</f>
        <v>0</v>
      </c>
      <c r="HR636" s="24">
        <f>SUMPRODUCT($B636:$GQ636,INDEX(PLAN_PRODUCCION!$B$4:$GQ$24,COLUMN()-COLUMN($GZ$1)+1,0))</f>
        <v>0</v>
      </c>
      <c r="HS636" s="24">
        <f>SUMPRODUCT($B636:$GQ636,INDEX(PLAN_PRODUCCION!$B$4:$GQ$24,COLUMN()-COLUMN($GZ$1)+1,0))</f>
        <v>0</v>
      </c>
      <c r="HT636" s="24">
        <f>SUMPRODUCT($B636:$GQ636,INDEX(PLAN_PRODUCCION!$B$4:$GQ$24,COLUMN()-COLUMN($GZ$1)+1,0))</f>
        <v>0</v>
      </c>
      <c r="HU636" s="22"/>
      <c r="HV636" s="25"/>
      <c r="HW636" t="str">
        <f>DIM_BILL[[#This Row],[Tipo]]</f>
        <v>MATERIAL DE EMPAQUE</v>
      </c>
    </row>
    <row r="637" spans="1:231" x14ac:dyDescent="0.3">
      <c r="A637" s="18" t="s">
        <v>1027</v>
      </c>
      <c r="CR637">
        <v>1.03</v>
      </c>
      <c r="GR637" s="18" t="s">
        <v>1028</v>
      </c>
      <c r="GS637" s="18">
        <v>3</v>
      </c>
      <c r="GT637" s="18" t="s">
        <v>1830</v>
      </c>
      <c r="GU637" s="18" t="s">
        <v>1800</v>
      </c>
      <c r="GV637" s="18">
        <f>SUMIF(FACT_A1[cve_prod],DIM_BILL[[#This Row],[CODIGO]],FACT_A1[Existencia])</f>
        <v>0</v>
      </c>
      <c r="GW637" s="18">
        <f>SUMIF(FACT_A2[cve_prod],DIM_BILL[[#This Row],[CODIGO]],FACT_A2[Existencia])</f>
        <v>13379.85</v>
      </c>
      <c r="GX637" s="18"/>
      <c r="GY637" s="16" t="s">
        <v>2222</v>
      </c>
      <c r="GZ637" s="26">
        <f t="shared" ref="GZ637" si="4623">GV637+GW637+GX637+GZ635-GZ636</f>
        <v>-2070.1499999999996</v>
      </c>
      <c r="HA637" s="26">
        <f t="shared" ref="HA637" si="4624">GZ637+HA635-HA636</f>
        <v>-2070.1499999999996</v>
      </c>
      <c r="HB637" s="26">
        <f t="shared" ref="HB637" si="4625">HA637+HB635-HB636</f>
        <v>-2070.1499999999996</v>
      </c>
      <c r="HC637" s="26">
        <f t="shared" ref="HC637" si="4626">HB637+HC635-HC636</f>
        <v>-2070.1499999999996</v>
      </c>
      <c r="HD637" s="26">
        <f t="shared" ref="HD637" si="4627">HC637+HD635-HD636</f>
        <v>-2070.1499999999996</v>
      </c>
      <c r="HE637" s="26">
        <f t="shared" ref="HE637" si="4628">HD637+HE635-HE636</f>
        <v>-2070.1499999999996</v>
      </c>
      <c r="HF637" s="26">
        <f t="shared" ref="HF637" si="4629">HE637+HF635-HF636</f>
        <v>-2070.1499999999996</v>
      </c>
      <c r="HG637" s="26">
        <f t="shared" ref="HG637" si="4630">HF637+HG635-HG636</f>
        <v>-2070.1499999999996</v>
      </c>
      <c r="HH637" s="26">
        <f t="shared" ref="HH637" si="4631">HG637+HH635-HH636</f>
        <v>-2070.1499999999996</v>
      </c>
      <c r="HI637" s="26">
        <f t="shared" ref="HI637" si="4632">HH637+HI635-HI636</f>
        <v>-2070.1499999999996</v>
      </c>
      <c r="HJ637" s="26">
        <f t="shared" ref="HJ637" si="4633">HI637+HJ635-HJ636</f>
        <v>-2070.1499999999996</v>
      </c>
      <c r="HK637" s="26">
        <f t="shared" ref="HK637" si="4634">HJ637+HK635-HK636</f>
        <v>-2070.1499999999996</v>
      </c>
      <c r="HL637" s="26">
        <f t="shared" ref="HL637" si="4635">HK637+HL635-HL636</f>
        <v>-2070.1499999999996</v>
      </c>
      <c r="HM637" s="26">
        <f t="shared" ref="HM637" si="4636">HL637+HM635-HM636</f>
        <v>-2070.1499999999996</v>
      </c>
      <c r="HN637" s="26">
        <f t="shared" ref="HN637" si="4637">HM637+HN635-HN636</f>
        <v>-2070.1499999999996</v>
      </c>
      <c r="HO637" s="26">
        <f t="shared" ref="HO637" si="4638">HN637+HO635-HO636</f>
        <v>-2070.1499999999996</v>
      </c>
      <c r="HP637" s="26">
        <f t="shared" ref="HP637" si="4639">HO637+HP635-HP636</f>
        <v>-2070.1499999999996</v>
      </c>
      <c r="HQ637" s="26">
        <f t="shared" ref="HQ637" si="4640">HP637+HQ635-HQ636</f>
        <v>-2070.1499999999996</v>
      </c>
      <c r="HR637" s="26">
        <f t="shared" ref="HR637" si="4641">HQ637+HR635-HR636</f>
        <v>-2070.1499999999996</v>
      </c>
      <c r="HS637" s="26">
        <f t="shared" ref="HS637" si="4642">HR637+HS635-HS636</f>
        <v>-2070.1499999999996</v>
      </c>
      <c r="HT637" s="26">
        <f t="shared" ref="HT637" si="4643">HS637+HT635-HT636</f>
        <v>-2070.1499999999996</v>
      </c>
      <c r="HU637" s="22">
        <f t="shared" ref="HU637" si="4644">COUNTIF(GZ637:HT637,"&lt;0")</f>
        <v>21</v>
      </c>
      <c r="HV637" s="25"/>
      <c r="HW637" t="str">
        <f>DIM_BILL[[#This Row],[Tipo]]</f>
        <v>MATERIAL DE EMPAQUE</v>
      </c>
    </row>
    <row r="638" spans="1:231" x14ac:dyDescent="0.3">
      <c r="A638" s="17" t="s">
        <v>1020</v>
      </c>
      <c r="CQ638">
        <v>4.2599999999999999E-2</v>
      </c>
      <c r="GR638" s="17" t="s">
        <v>1021</v>
      </c>
      <c r="GS638" s="17">
        <v>3</v>
      </c>
      <c r="GT638" s="17" t="s">
        <v>1820</v>
      </c>
      <c r="GU638" s="17" t="s">
        <v>1800</v>
      </c>
      <c r="GV638" s="17">
        <f>SUMIF(FACT_A1[cve_prod],DIM_BILL[[#This Row],[CODIGO]],FACT_A1[Existencia])</f>
        <v>0</v>
      </c>
      <c r="GW638" s="18">
        <f>SUMIF(FACT_A2[cve_prod],DIM_BILL[[#This Row],[CODIGO]],FACT_A2[Existencia])</f>
        <v>0</v>
      </c>
      <c r="GX638" s="17"/>
      <c r="GY638" s="16" t="s">
        <v>2220</v>
      </c>
      <c r="GZ638" s="15">
        <f>SUMIFS(POs[saldo],POs[cve_prod],DIM_BILL[[#This Row],[CODIGO]],POs[status],$GY638,POs[f_ent],GZ$1)</f>
        <v>500</v>
      </c>
      <c r="HA638" s="15">
        <f>SUMIFS(POs[saldo],POs[cve_prod],DIM_BILL[[#This Row],[CODIGO]],POs[status],$GY638,POs[f_ent],HA$1)</f>
        <v>0</v>
      </c>
      <c r="HB638" s="15">
        <f>SUMIFS(POs[saldo],POs[cve_prod],DIM_BILL[[#This Row],[CODIGO]],POs[status],$GY638,POs[f_ent],HB$1)</f>
        <v>0</v>
      </c>
      <c r="HC638" s="15">
        <f>SUMIFS(POs[saldo],POs[cve_prod],DIM_BILL[[#This Row],[CODIGO]],POs[status],$GY638,POs[f_ent],HC$1)</f>
        <v>0</v>
      </c>
      <c r="HD638" s="15">
        <f>SUMIFS(POs[saldo],POs[cve_prod],DIM_BILL[[#This Row],[CODIGO]],POs[status],$GY638,POs[f_ent],HD$1)</f>
        <v>0</v>
      </c>
      <c r="HE638" s="15">
        <f>SUMIFS(POs[saldo],POs[cve_prod],DIM_BILL[[#This Row],[CODIGO]],POs[status],$GY638,POs[f_ent],HE$1)</f>
        <v>0</v>
      </c>
      <c r="HF638" s="15">
        <f>SUMIFS(POs[saldo],POs[cve_prod],DIM_BILL[[#This Row],[CODIGO]],POs[status],$GY638,POs[Semana],WEEKNUM(HF$1))</f>
        <v>0</v>
      </c>
      <c r="HG638" s="15">
        <f>SUMIFS(POs[saldo],POs[cve_prod],DIM_BILL[[#This Row],[CODIGO]],POs[status],$GY638,POs[Semana],WEEKNUM(HG$1))</f>
        <v>0</v>
      </c>
      <c r="HH638" s="15">
        <f>SUMIFS(POs[saldo],POs[cve_prod],DIM_BILL[[#This Row],[CODIGO]],POs[status],$GY638,POs[Semana],WEEKNUM(HH$1))</f>
        <v>0</v>
      </c>
      <c r="HI638" s="15">
        <f>SUMIFS(POs[saldo],POs[cve_prod],DIM_BILL[[#This Row],[CODIGO]],POs[status],$GY638,POs[Semana],WEEKNUM(HI$1))</f>
        <v>0</v>
      </c>
      <c r="HJ638" s="15">
        <f>SUMIFS(POs[saldo],POs[cve_prod],DIM_BILL[[#This Row],[CODIGO]],POs[status],$GY638,POs[Semana],WEEKNUM(HJ$1))</f>
        <v>0</v>
      </c>
      <c r="HK638" s="15">
        <f>SUMIFS(POs[saldo],POs[cve_prod],DIM_BILL[[#This Row],[CODIGO]],POs[status],$GY638,POs[Semana],WEEKNUM(HK$1))</f>
        <v>0</v>
      </c>
      <c r="HL638" s="15">
        <f>SUMIFS(POs[saldo],POs[cve_prod],DIM_BILL[[#This Row],[CODIGO]],POs[status],$GY638,POs[Semana],WEEKNUM(HL$1))</f>
        <v>0</v>
      </c>
      <c r="HM638" s="15">
        <f>SUMIFS(POs[saldo],POs[cve_prod],DIM_BILL[[#This Row],[CODIGO]],POs[status],$GY638,POs[Semana],WEEKNUM(HM$1))</f>
        <v>0</v>
      </c>
      <c r="HN638" s="15">
        <f>SUMIFS(POs[saldo],POs[cve_prod],DIM_BILL[[#This Row],[CODIGO]],POs[status],$GY638,POs[Semana],WEEKNUM(HN$1))</f>
        <v>0</v>
      </c>
      <c r="HO638" s="15">
        <f>SUMIFS(POs[saldo],POs[cve_prod],DIM_BILL[[#This Row],[CODIGO]],POs[status],$GY638,POs[Semana],WEEKNUM(HO$1))</f>
        <v>0</v>
      </c>
      <c r="HP638" s="15">
        <f>SUMIFS(POs[saldo],POs[cve_prod],DIM_BILL[[#This Row],[CODIGO]],POs[status],$GY638,POs[Semana],WEEKNUM(HP$1))</f>
        <v>0</v>
      </c>
      <c r="HQ638" s="15">
        <f>SUMIFS(POs[saldo],POs[cve_prod],DIM_BILL[[#This Row],[CODIGO]],POs[status],$GY638,POs[Semana],WEEKNUM(HQ$1))</f>
        <v>0</v>
      </c>
      <c r="HR638" s="15">
        <f>SUMIFS(POs[saldo],POs[cve_prod],DIM_BILL[[#This Row],[CODIGO]],POs[status],$GY638,POs[Semana],WEEKNUM(HR$1))</f>
        <v>0</v>
      </c>
      <c r="HS638" s="15">
        <f>SUMIFS(POs[saldo],POs[cve_prod],DIM_BILL[[#This Row],[CODIGO]],POs[status],$GY638,POs[Semana],WEEKNUM(HS$1))</f>
        <v>0</v>
      </c>
      <c r="HT638" s="15">
        <f>SUMIFS(POs[saldo],POs[cve_prod],DIM_BILL[[#This Row],[CODIGO]],POs[status],$GY638,POs[Semana],WEEKNUM(HT$1))</f>
        <v>0</v>
      </c>
      <c r="HU638" s="22"/>
      <c r="HV638" s="25"/>
      <c r="HW638" t="str">
        <f>DIM_BILL[[#This Row],[Tipo]]</f>
        <v>MATERIAL DE EMPAQUE</v>
      </c>
    </row>
    <row r="639" spans="1:231" x14ac:dyDescent="0.3">
      <c r="A639" s="17" t="s">
        <v>1020</v>
      </c>
      <c r="CQ639">
        <v>4.2599999999999999E-2</v>
      </c>
      <c r="GR639" s="17" t="s">
        <v>1021</v>
      </c>
      <c r="GS639" s="17">
        <v>3</v>
      </c>
      <c r="GT639" s="17" t="s">
        <v>1820</v>
      </c>
      <c r="GU639" s="17" t="s">
        <v>1800</v>
      </c>
      <c r="GV639" s="17">
        <f>SUMIF(FACT_A1[cve_prod],DIM_BILL[[#This Row],[CODIGO]],FACT_A1[Existencia])</f>
        <v>0</v>
      </c>
      <c r="GW639" s="18">
        <f>SUMIF(FACT_A2[cve_prod],DIM_BILL[[#This Row],[CODIGO]],FACT_A2[Existencia])</f>
        <v>0</v>
      </c>
      <c r="GX639" s="17"/>
      <c r="GY639" s="16" t="s">
        <v>2221</v>
      </c>
      <c r="GZ639" s="24">
        <f>SUMPRODUCT($B639:$GQ639,INDEX(PLAN_PRODUCCION!$B$4:$GQ$24,COLUMN()-COLUMN($GZ$1)+1,0))</f>
        <v>639</v>
      </c>
      <c r="HA639" s="24">
        <f>SUMPRODUCT($B639:$GQ639,INDEX(PLAN_PRODUCCION!$B$4:$GQ$24,COLUMN()-COLUMN($GZ$1)+1,0))</f>
        <v>0</v>
      </c>
      <c r="HB639" s="24">
        <f>SUMPRODUCT($B639:$GQ639,INDEX(PLAN_PRODUCCION!$B$4:$GQ$24,COLUMN()-COLUMN($GZ$1)+1,0))</f>
        <v>0</v>
      </c>
      <c r="HC639" s="24">
        <f>SUMPRODUCT($B639:$GQ639,INDEX(PLAN_PRODUCCION!$B$4:$GQ$24,COLUMN()-COLUMN($GZ$1)+1,0))</f>
        <v>0</v>
      </c>
      <c r="HD639" s="24">
        <f>SUMPRODUCT($B639:$GQ639,INDEX(PLAN_PRODUCCION!$B$4:$GQ$24,COLUMN()-COLUMN($GZ$1)+1,0))</f>
        <v>0</v>
      </c>
      <c r="HE639" s="24">
        <f>SUMPRODUCT($B639:$GQ639,INDEX(PLAN_PRODUCCION!$B$4:$GQ$24,COLUMN()-COLUMN($GZ$1)+1,0))</f>
        <v>0</v>
      </c>
      <c r="HF639" s="24">
        <f>SUMPRODUCT($B639:$GQ639,INDEX(PLAN_PRODUCCION!$B$4:$GQ$24,COLUMN()-COLUMN($GZ$1)+1,0))</f>
        <v>0</v>
      </c>
      <c r="HG639" s="24">
        <f>SUMPRODUCT($B639:$GQ639,INDEX(PLAN_PRODUCCION!$B$4:$GQ$24,COLUMN()-COLUMN($GZ$1)+1,0))</f>
        <v>0</v>
      </c>
      <c r="HH639" s="24">
        <f>SUMPRODUCT($B639:$GQ639,INDEX(PLAN_PRODUCCION!$B$4:$GQ$24,COLUMN()-COLUMN($GZ$1)+1,0))</f>
        <v>0</v>
      </c>
      <c r="HI639" s="24">
        <f>SUMPRODUCT($B639:$GQ639,INDEX(PLAN_PRODUCCION!$B$4:$GQ$24,COLUMN()-COLUMN($GZ$1)+1,0))</f>
        <v>0</v>
      </c>
      <c r="HJ639" s="24">
        <f>SUMPRODUCT($B639:$GQ639,INDEX(PLAN_PRODUCCION!$B$4:$GQ$24,COLUMN()-COLUMN($GZ$1)+1,0))</f>
        <v>0</v>
      </c>
      <c r="HK639" s="24">
        <f>SUMPRODUCT($B639:$GQ639,INDEX(PLAN_PRODUCCION!$B$4:$GQ$24,COLUMN()-COLUMN($GZ$1)+1,0))</f>
        <v>0</v>
      </c>
      <c r="HL639" s="24">
        <f>SUMPRODUCT($B639:$GQ639,INDEX(PLAN_PRODUCCION!$B$4:$GQ$24,COLUMN()-COLUMN($GZ$1)+1,0))</f>
        <v>0</v>
      </c>
      <c r="HM639" s="24">
        <f>SUMPRODUCT($B639:$GQ639,INDEX(PLAN_PRODUCCION!$B$4:$GQ$24,COLUMN()-COLUMN($GZ$1)+1,0))</f>
        <v>0</v>
      </c>
      <c r="HN639" s="24">
        <f>SUMPRODUCT($B639:$GQ639,INDEX(PLAN_PRODUCCION!$B$4:$GQ$24,COLUMN()-COLUMN($GZ$1)+1,0))</f>
        <v>0</v>
      </c>
      <c r="HO639" s="24">
        <f>SUMPRODUCT($B639:$GQ639,INDEX(PLAN_PRODUCCION!$B$4:$GQ$24,COLUMN()-COLUMN($GZ$1)+1,0))</f>
        <v>0</v>
      </c>
      <c r="HP639" s="24">
        <f>SUMPRODUCT($B639:$GQ639,INDEX(PLAN_PRODUCCION!$B$4:$GQ$24,COLUMN()-COLUMN($GZ$1)+1,0))</f>
        <v>0</v>
      </c>
      <c r="HQ639" s="24">
        <f>SUMPRODUCT($B639:$GQ639,INDEX(PLAN_PRODUCCION!$B$4:$GQ$24,COLUMN()-COLUMN($GZ$1)+1,0))</f>
        <v>0</v>
      </c>
      <c r="HR639" s="24">
        <f>SUMPRODUCT($B639:$GQ639,INDEX(PLAN_PRODUCCION!$B$4:$GQ$24,COLUMN()-COLUMN($GZ$1)+1,0))</f>
        <v>0</v>
      </c>
      <c r="HS639" s="24">
        <f>SUMPRODUCT($B639:$GQ639,INDEX(PLAN_PRODUCCION!$B$4:$GQ$24,COLUMN()-COLUMN($GZ$1)+1,0))</f>
        <v>0</v>
      </c>
      <c r="HT639" s="24">
        <f>SUMPRODUCT($B639:$GQ639,INDEX(PLAN_PRODUCCION!$B$4:$GQ$24,COLUMN()-COLUMN($GZ$1)+1,0))</f>
        <v>0</v>
      </c>
      <c r="HU639" s="22"/>
      <c r="HV639" s="25"/>
      <c r="HW639" t="str">
        <f>DIM_BILL[[#This Row],[Tipo]]</f>
        <v>MATERIAL DE EMPAQUE</v>
      </c>
    </row>
    <row r="640" spans="1:231" x14ac:dyDescent="0.3">
      <c r="A640" s="18" t="s">
        <v>1020</v>
      </c>
      <c r="CQ640">
        <v>4.2599999999999999E-2</v>
      </c>
      <c r="GR640" s="18" t="s">
        <v>1021</v>
      </c>
      <c r="GS640" s="18">
        <v>3</v>
      </c>
      <c r="GT640" s="18" t="s">
        <v>1820</v>
      </c>
      <c r="GU640" s="18" t="s">
        <v>1800</v>
      </c>
      <c r="GV640" s="18">
        <f>SUMIF(FACT_A1[cve_prod],DIM_BILL[[#This Row],[CODIGO]],FACT_A1[Existencia])</f>
        <v>0</v>
      </c>
      <c r="GW640" s="18">
        <f>SUMIF(FACT_A2[cve_prod],DIM_BILL[[#This Row],[CODIGO]],FACT_A2[Existencia])</f>
        <v>0</v>
      </c>
      <c r="GX640" s="18"/>
      <c r="GY640" s="16" t="s">
        <v>2222</v>
      </c>
      <c r="GZ640" s="26">
        <f t="shared" ref="GZ640" si="4645">GV640+GW640+GX640+GZ638-GZ639</f>
        <v>-139</v>
      </c>
      <c r="HA640" s="26">
        <f t="shared" ref="HA640" si="4646">GZ640+HA638-HA639</f>
        <v>-139</v>
      </c>
      <c r="HB640" s="26">
        <f t="shared" ref="HB640" si="4647">HA640+HB638-HB639</f>
        <v>-139</v>
      </c>
      <c r="HC640" s="26">
        <f t="shared" ref="HC640" si="4648">HB640+HC638-HC639</f>
        <v>-139</v>
      </c>
      <c r="HD640" s="26">
        <f t="shared" ref="HD640" si="4649">HC640+HD638-HD639</f>
        <v>-139</v>
      </c>
      <c r="HE640" s="26">
        <f t="shared" ref="HE640" si="4650">HD640+HE638-HE639</f>
        <v>-139</v>
      </c>
      <c r="HF640" s="26">
        <f t="shared" ref="HF640" si="4651">HE640+HF638-HF639</f>
        <v>-139</v>
      </c>
      <c r="HG640" s="26">
        <f t="shared" ref="HG640" si="4652">HF640+HG638-HG639</f>
        <v>-139</v>
      </c>
      <c r="HH640" s="26">
        <f t="shared" ref="HH640" si="4653">HG640+HH638-HH639</f>
        <v>-139</v>
      </c>
      <c r="HI640" s="26">
        <f t="shared" ref="HI640" si="4654">HH640+HI638-HI639</f>
        <v>-139</v>
      </c>
      <c r="HJ640" s="26">
        <f t="shared" ref="HJ640" si="4655">HI640+HJ638-HJ639</f>
        <v>-139</v>
      </c>
      <c r="HK640" s="26">
        <f t="shared" ref="HK640" si="4656">HJ640+HK638-HK639</f>
        <v>-139</v>
      </c>
      <c r="HL640" s="26">
        <f t="shared" ref="HL640" si="4657">HK640+HL638-HL639</f>
        <v>-139</v>
      </c>
      <c r="HM640" s="26">
        <f t="shared" ref="HM640" si="4658">HL640+HM638-HM639</f>
        <v>-139</v>
      </c>
      <c r="HN640" s="26">
        <f t="shared" ref="HN640" si="4659">HM640+HN638-HN639</f>
        <v>-139</v>
      </c>
      <c r="HO640" s="26">
        <f t="shared" ref="HO640" si="4660">HN640+HO638-HO639</f>
        <v>-139</v>
      </c>
      <c r="HP640" s="26">
        <f t="shared" ref="HP640" si="4661">HO640+HP638-HP639</f>
        <v>-139</v>
      </c>
      <c r="HQ640" s="26">
        <f t="shared" ref="HQ640" si="4662">HP640+HQ638-HQ639</f>
        <v>-139</v>
      </c>
      <c r="HR640" s="26">
        <f t="shared" ref="HR640" si="4663">HQ640+HR638-HR639</f>
        <v>-139</v>
      </c>
      <c r="HS640" s="26">
        <f t="shared" ref="HS640" si="4664">HR640+HS638-HS639</f>
        <v>-139</v>
      </c>
      <c r="HT640" s="26">
        <f t="shared" ref="HT640" si="4665">HS640+HT638-HT639</f>
        <v>-139</v>
      </c>
      <c r="HU640" s="22">
        <f t="shared" ref="HU640" si="4666">COUNTIF(GZ640:HT640,"&lt;0")</f>
        <v>21</v>
      </c>
      <c r="HV640" s="25"/>
      <c r="HW640" t="str">
        <f>DIM_BILL[[#This Row],[Tipo]]</f>
        <v>MATERIAL DE EMPAQUE</v>
      </c>
    </row>
    <row r="641" spans="1:231" x14ac:dyDescent="0.3">
      <c r="A641" s="17" t="s">
        <v>1029</v>
      </c>
      <c r="CR641">
        <v>4.2999999999999997E-2</v>
      </c>
      <c r="GR641" s="17" t="s">
        <v>1030</v>
      </c>
      <c r="GS641" s="17">
        <v>3</v>
      </c>
      <c r="GT641" s="17" t="s">
        <v>1820</v>
      </c>
      <c r="GU641" s="17" t="s">
        <v>1800</v>
      </c>
      <c r="GV641" s="17">
        <f>SUMIF(FACT_A1[cve_prod],DIM_BILL[[#This Row],[CODIGO]],FACT_A1[Existencia])</f>
        <v>0</v>
      </c>
      <c r="GW641" s="18">
        <f>SUMIF(FACT_A2[cve_prod],DIM_BILL[[#This Row],[CODIGO]],FACT_A2[Existencia])</f>
        <v>563</v>
      </c>
      <c r="GX641" s="17"/>
      <c r="GY641" s="16" t="s">
        <v>2220</v>
      </c>
      <c r="GZ641" s="15">
        <f>SUMIFS(POs[saldo],POs[cve_prod],DIM_BILL[[#This Row],[CODIGO]],POs[status],$GY641,POs[f_ent],GZ$1)</f>
        <v>0</v>
      </c>
      <c r="HA641" s="15">
        <f>SUMIFS(POs[saldo],POs[cve_prod],DIM_BILL[[#This Row],[CODIGO]],POs[status],$GY641,POs[f_ent],HA$1)</f>
        <v>0</v>
      </c>
      <c r="HB641" s="15">
        <f>SUMIFS(POs[saldo],POs[cve_prod],DIM_BILL[[#This Row],[CODIGO]],POs[status],$GY641,POs[f_ent],HB$1)</f>
        <v>0</v>
      </c>
      <c r="HC641" s="15">
        <f>SUMIFS(POs[saldo],POs[cve_prod],DIM_BILL[[#This Row],[CODIGO]],POs[status],$GY641,POs[f_ent],HC$1)</f>
        <v>0</v>
      </c>
      <c r="HD641" s="15">
        <f>SUMIFS(POs[saldo],POs[cve_prod],DIM_BILL[[#This Row],[CODIGO]],POs[status],$GY641,POs[f_ent],HD$1)</f>
        <v>0</v>
      </c>
      <c r="HE641" s="15">
        <f>SUMIFS(POs[saldo],POs[cve_prod],DIM_BILL[[#This Row],[CODIGO]],POs[status],$GY641,POs[f_ent],HE$1)</f>
        <v>0</v>
      </c>
      <c r="HF641" s="15">
        <f>SUMIFS(POs[saldo],POs[cve_prod],DIM_BILL[[#This Row],[CODIGO]],POs[status],$GY641,POs[Semana],WEEKNUM(HF$1))</f>
        <v>0</v>
      </c>
      <c r="HG641" s="15">
        <f>SUMIFS(POs[saldo],POs[cve_prod],DIM_BILL[[#This Row],[CODIGO]],POs[status],$GY641,POs[Semana],WEEKNUM(HG$1))</f>
        <v>0</v>
      </c>
      <c r="HH641" s="15">
        <f>SUMIFS(POs[saldo],POs[cve_prod],DIM_BILL[[#This Row],[CODIGO]],POs[status],$GY641,POs[Semana],WEEKNUM(HH$1))</f>
        <v>0</v>
      </c>
      <c r="HI641" s="15">
        <f>SUMIFS(POs[saldo],POs[cve_prod],DIM_BILL[[#This Row],[CODIGO]],POs[status],$GY641,POs[Semana],WEEKNUM(HI$1))</f>
        <v>0</v>
      </c>
      <c r="HJ641" s="15">
        <f>SUMIFS(POs[saldo],POs[cve_prod],DIM_BILL[[#This Row],[CODIGO]],POs[status],$GY641,POs[Semana],WEEKNUM(HJ$1))</f>
        <v>0</v>
      </c>
      <c r="HK641" s="15">
        <f>SUMIFS(POs[saldo],POs[cve_prod],DIM_BILL[[#This Row],[CODIGO]],POs[status],$GY641,POs[Semana],WEEKNUM(HK$1))</f>
        <v>0</v>
      </c>
      <c r="HL641" s="15">
        <f>SUMIFS(POs[saldo],POs[cve_prod],DIM_BILL[[#This Row],[CODIGO]],POs[status],$GY641,POs[Semana],WEEKNUM(HL$1))</f>
        <v>0</v>
      </c>
      <c r="HM641" s="15">
        <f>SUMIFS(POs[saldo],POs[cve_prod],DIM_BILL[[#This Row],[CODIGO]],POs[status],$GY641,POs[Semana],WEEKNUM(HM$1))</f>
        <v>0</v>
      </c>
      <c r="HN641" s="15">
        <f>SUMIFS(POs[saldo],POs[cve_prod],DIM_BILL[[#This Row],[CODIGO]],POs[status],$GY641,POs[Semana],WEEKNUM(HN$1))</f>
        <v>0</v>
      </c>
      <c r="HO641" s="15">
        <f>SUMIFS(POs[saldo],POs[cve_prod],DIM_BILL[[#This Row],[CODIGO]],POs[status],$GY641,POs[Semana],WEEKNUM(HO$1))</f>
        <v>0</v>
      </c>
      <c r="HP641" s="15">
        <f>SUMIFS(POs[saldo],POs[cve_prod],DIM_BILL[[#This Row],[CODIGO]],POs[status],$GY641,POs[Semana],WEEKNUM(HP$1))</f>
        <v>0</v>
      </c>
      <c r="HQ641" s="15">
        <f>SUMIFS(POs[saldo],POs[cve_prod],DIM_BILL[[#This Row],[CODIGO]],POs[status],$GY641,POs[Semana],WEEKNUM(HQ$1))</f>
        <v>0</v>
      </c>
      <c r="HR641" s="15">
        <f>SUMIFS(POs[saldo],POs[cve_prod],DIM_BILL[[#This Row],[CODIGO]],POs[status],$GY641,POs[Semana],WEEKNUM(HR$1))</f>
        <v>0</v>
      </c>
      <c r="HS641" s="15">
        <f>SUMIFS(POs[saldo],POs[cve_prod],DIM_BILL[[#This Row],[CODIGO]],POs[status],$GY641,POs[Semana],WEEKNUM(HS$1))</f>
        <v>0</v>
      </c>
      <c r="HT641" s="15">
        <f>SUMIFS(POs[saldo],POs[cve_prod],DIM_BILL[[#This Row],[CODIGO]],POs[status],$GY641,POs[Semana],WEEKNUM(HT$1))</f>
        <v>0</v>
      </c>
      <c r="HU641" s="22"/>
      <c r="HV641" s="25"/>
      <c r="HW641" t="str">
        <f>DIM_BILL[[#This Row],[Tipo]]</f>
        <v>MATERIAL DE EMPAQUE</v>
      </c>
    </row>
    <row r="642" spans="1:231" x14ac:dyDescent="0.3">
      <c r="A642" s="17" t="s">
        <v>1029</v>
      </c>
      <c r="CR642">
        <v>4.2999999999999997E-2</v>
      </c>
      <c r="GR642" s="17" t="s">
        <v>1030</v>
      </c>
      <c r="GS642" s="17">
        <v>3</v>
      </c>
      <c r="GT642" s="17" t="s">
        <v>1820</v>
      </c>
      <c r="GU642" s="17" t="s">
        <v>1800</v>
      </c>
      <c r="GV642" s="17">
        <f>SUMIF(FACT_A1[cve_prod],DIM_BILL[[#This Row],[CODIGO]],FACT_A1[Existencia])</f>
        <v>0</v>
      </c>
      <c r="GW642" s="18">
        <f>SUMIF(FACT_A2[cve_prod],DIM_BILL[[#This Row],[CODIGO]],FACT_A2[Existencia])</f>
        <v>563</v>
      </c>
      <c r="GX642" s="17"/>
      <c r="GY642" s="16" t="s">
        <v>2221</v>
      </c>
      <c r="GZ642" s="24">
        <f>SUMPRODUCT($B642:$GQ642,INDEX(PLAN_PRODUCCION!$B$4:$GQ$24,COLUMN()-COLUMN($GZ$1)+1,0))</f>
        <v>645</v>
      </c>
      <c r="HA642" s="24">
        <f>SUMPRODUCT($B642:$GQ642,INDEX(PLAN_PRODUCCION!$B$4:$GQ$24,COLUMN()-COLUMN($GZ$1)+1,0))</f>
        <v>0</v>
      </c>
      <c r="HB642" s="24">
        <f>SUMPRODUCT($B642:$GQ642,INDEX(PLAN_PRODUCCION!$B$4:$GQ$24,COLUMN()-COLUMN($GZ$1)+1,0))</f>
        <v>0</v>
      </c>
      <c r="HC642" s="24">
        <f>SUMPRODUCT($B642:$GQ642,INDEX(PLAN_PRODUCCION!$B$4:$GQ$24,COLUMN()-COLUMN($GZ$1)+1,0))</f>
        <v>0</v>
      </c>
      <c r="HD642" s="24">
        <f>SUMPRODUCT($B642:$GQ642,INDEX(PLAN_PRODUCCION!$B$4:$GQ$24,COLUMN()-COLUMN($GZ$1)+1,0))</f>
        <v>0</v>
      </c>
      <c r="HE642" s="24">
        <f>SUMPRODUCT($B642:$GQ642,INDEX(PLAN_PRODUCCION!$B$4:$GQ$24,COLUMN()-COLUMN($GZ$1)+1,0))</f>
        <v>0</v>
      </c>
      <c r="HF642" s="24">
        <f>SUMPRODUCT($B642:$GQ642,INDEX(PLAN_PRODUCCION!$B$4:$GQ$24,COLUMN()-COLUMN($GZ$1)+1,0))</f>
        <v>0</v>
      </c>
      <c r="HG642" s="24">
        <f>SUMPRODUCT($B642:$GQ642,INDEX(PLAN_PRODUCCION!$B$4:$GQ$24,COLUMN()-COLUMN($GZ$1)+1,0))</f>
        <v>0</v>
      </c>
      <c r="HH642" s="24">
        <f>SUMPRODUCT($B642:$GQ642,INDEX(PLAN_PRODUCCION!$B$4:$GQ$24,COLUMN()-COLUMN($GZ$1)+1,0))</f>
        <v>0</v>
      </c>
      <c r="HI642" s="24">
        <f>SUMPRODUCT($B642:$GQ642,INDEX(PLAN_PRODUCCION!$B$4:$GQ$24,COLUMN()-COLUMN($GZ$1)+1,0))</f>
        <v>0</v>
      </c>
      <c r="HJ642" s="24">
        <f>SUMPRODUCT($B642:$GQ642,INDEX(PLAN_PRODUCCION!$B$4:$GQ$24,COLUMN()-COLUMN($GZ$1)+1,0))</f>
        <v>0</v>
      </c>
      <c r="HK642" s="24">
        <f>SUMPRODUCT($B642:$GQ642,INDEX(PLAN_PRODUCCION!$B$4:$GQ$24,COLUMN()-COLUMN($GZ$1)+1,0))</f>
        <v>0</v>
      </c>
      <c r="HL642" s="24">
        <f>SUMPRODUCT($B642:$GQ642,INDEX(PLAN_PRODUCCION!$B$4:$GQ$24,COLUMN()-COLUMN($GZ$1)+1,0))</f>
        <v>0</v>
      </c>
      <c r="HM642" s="24">
        <f>SUMPRODUCT($B642:$GQ642,INDEX(PLAN_PRODUCCION!$B$4:$GQ$24,COLUMN()-COLUMN($GZ$1)+1,0))</f>
        <v>0</v>
      </c>
      <c r="HN642" s="24">
        <f>SUMPRODUCT($B642:$GQ642,INDEX(PLAN_PRODUCCION!$B$4:$GQ$24,COLUMN()-COLUMN($GZ$1)+1,0))</f>
        <v>0</v>
      </c>
      <c r="HO642" s="24">
        <f>SUMPRODUCT($B642:$GQ642,INDEX(PLAN_PRODUCCION!$B$4:$GQ$24,COLUMN()-COLUMN($GZ$1)+1,0))</f>
        <v>0</v>
      </c>
      <c r="HP642" s="24">
        <f>SUMPRODUCT($B642:$GQ642,INDEX(PLAN_PRODUCCION!$B$4:$GQ$24,COLUMN()-COLUMN($GZ$1)+1,0))</f>
        <v>0</v>
      </c>
      <c r="HQ642" s="24">
        <f>SUMPRODUCT($B642:$GQ642,INDEX(PLAN_PRODUCCION!$B$4:$GQ$24,COLUMN()-COLUMN($GZ$1)+1,0))</f>
        <v>0</v>
      </c>
      <c r="HR642" s="24">
        <f>SUMPRODUCT($B642:$GQ642,INDEX(PLAN_PRODUCCION!$B$4:$GQ$24,COLUMN()-COLUMN($GZ$1)+1,0))</f>
        <v>0</v>
      </c>
      <c r="HS642" s="24">
        <f>SUMPRODUCT($B642:$GQ642,INDEX(PLAN_PRODUCCION!$B$4:$GQ$24,COLUMN()-COLUMN($GZ$1)+1,0))</f>
        <v>0</v>
      </c>
      <c r="HT642" s="24">
        <f>SUMPRODUCT($B642:$GQ642,INDEX(PLAN_PRODUCCION!$B$4:$GQ$24,COLUMN()-COLUMN($GZ$1)+1,0))</f>
        <v>0</v>
      </c>
      <c r="HU642" s="22"/>
      <c r="HV642" s="25"/>
      <c r="HW642" t="str">
        <f>DIM_BILL[[#This Row],[Tipo]]</f>
        <v>MATERIAL DE EMPAQUE</v>
      </c>
    </row>
    <row r="643" spans="1:231" x14ac:dyDescent="0.3">
      <c r="A643" s="18" t="s">
        <v>1029</v>
      </c>
      <c r="CR643">
        <v>4.2999999999999997E-2</v>
      </c>
      <c r="GR643" s="18" t="s">
        <v>1030</v>
      </c>
      <c r="GS643" s="18">
        <v>3</v>
      </c>
      <c r="GT643" s="18" t="s">
        <v>1820</v>
      </c>
      <c r="GU643" s="18" t="s">
        <v>1800</v>
      </c>
      <c r="GV643" s="18">
        <f>SUMIF(FACT_A1[cve_prod],DIM_BILL[[#This Row],[CODIGO]],FACT_A1[Existencia])</f>
        <v>0</v>
      </c>
      <c r="GW643" s="18">
        <f>SUMIF(FACT_A2[cve_prod],DIM_BILL[[#This Row],[CODIGO]],FACT_A2[Existencia])</f>
        <v>563</v>
      </c>
      <c r="GX643" s="18"/>
      <c r="GY643" s="16" t="s">
        <v>2222</v>
      </c>
      <c r="GZ643" s="26">
        <f t="shared" ref="GZ643" si="4667">GV643+GW643+GX643+GZ641-GZ642</f>
        <v>-82</v>
      </c>
      <c r="HA643" s="26">
        <f t="shared" ref="HA643" si="4668">GZ643+HA641-HA642</f>
        <v>-82</v>
      </c>
      <c r="HB643" s="26">
        <f t="shared" ref="HB643" si="4669">HA643+HB641-HB642</f>
        <v>-82</v>
      </c>
      <c r="HC643" s="26">
        <f t="shared" ref="HC643" si="4670">HB643+HC641-HC642</f>
        <v>-82</v>
      </c>
      <c r="HD643" s="26">
        <f t="shared" ref="HD643" si="4671">HC643+HD641-HD642</f>
        <v>-82</v>
      </c>
      <c r="HE643" s="26">
        <f t="shared" ref="HE643" si="4672">HD643+HE641-HE642</f>
        <v>-82</v>
      </c>
      <c r="HF643" s="26">
        <f t="shared" ref="HF643" si="4673">HE643+HF641-HF642</f>
        <v>-82</v>
      </c>
      <c r="HG643" s="26">
        <f t="shared" ref="HG643" si="4674">HF643+HG641-HG642</f>
        <v>-82</v>
      </c>
      <c r="HH643" s="26">
        <f t="shared" ref="HH643" si="4675">HG643+HH641-HH642</f>
        <v>-82</v>
      </c>
      <c r="HI643" s="26">
        <f t="shared" ref="HI643" si="4676">HH643+HI641-HI642</f>
        <v>-82</v>
      </c>
      <c r="HJ643" s="26">
        <f t="shared" ref="HJ643" si="4677">HI643+HJ641-HJ642</f>
        <v>-82</v>
      </c>
      <c r="HK643" s="26">
        <f t="shared" ref="HK643" si="4678">HJ643+HK641-HK642</f>
        <v>-82</v>
      </c>
      <c r="HL643" s="26">
        <f t="shared" ref="HL643" si="4679">HK643+HL641-HL642</f>
        <v>-82</v>
      </c>
      <c r="HM643" s="26">
        <f t="shared" ref="HM643" si="4680">HL643+HM641-HM642</f>
        <v>-82</v>
      </c>
      <c r="HN643" s="26">
        <f t="shared" ref="HN643" si="4681">HM643+HN641-HN642</f>
        <v>-82</v>
      </c>
      <c r="HO643" s="26">
        <f t="shared" ref="HO643" si="4682">HN643+HO641-HO642</f>
        <v>-82</v>
      </c>
      <c r="HP643" s="26">
        <f t="shared" ref="HP643" si="4683">HO643+HP641-HP642</f>
        <v>-82</v>
      </c>
      <c r="HQ643" s="26">
        <f t="shared" ref="HQ643" si="4684">HP643+HQ641-HQ642</f>
        <v>-82</v>
      </c>
      <c r="HR643" s="26">
        <f t="shared" ref="HR643" si="4685">HQ643+HR641-HR642</f>
        <v>-82</v>
      </c>
      <c r="HS643" s="26">
        <f t="shared" ref="HS643" si="4686">HR643+HS641-HS642</f>
        <v>-82</v>
      </c>
      <c r="HT643" s="26">
        <f t="shared" ref="HT643" si="4687">HS643+HT641-HT642</f>
        <v>-82</v>
      </c>
      <c r="HU643" s="22">
        <f t="shared" ref="HU643" si="4688">COUNTIF(GZ643:HT643,"&lt;0")</f>
        <v>21</v>
      </c>
      <c r="HV643" s="25"/>
      <c r="HW643" t="str">
        <f>DIM_BILL[[#This Row],[Tipo]]</f>
        <v>MATERIAL DE EMPAQUE</v>
      </c>
    </row>
    <row r="644" spans="1:231" x14ac:dyDescent="0.3">
      <c r="A644" s="17" t="s">
        <v>1591</v>
      </c>
      <c r="FM644">
        <v>4.2999999999999997E-2</v>
      </c>
      <c r="GR644" s="17" t="s">
        <v>1592</v>
      </c>
      <c r="GS644" s="17">
        <v>3</v>
      </c>
      <c r="GT644" s="17" t="s">
        <v>1820</v>
      </c>
      <c r="GU644" s="17" t="s">
        <v>1800</v>
      </c>
      <c r="GV644" s="17">
        <f>SUMIF(FACT_A1[cve_prod],DIM_BILL[[#This Row],[CODIGO]],FACT_A1[Existencia])</f>
        <v>0</v>
      </c>
      <c r="GW644" s="18">
        <f>SUMIF(FACT_A2[cve_prod],DIM_BILL[[#This Row],[CODIGO]],FACT_A2[Existencia])</f>
        <v>85</v>
      </c>
      <c r="GX644" s="17"/>
      <c r="GY644" s="16" t="s">
        <v>2220</v>
      </c>
      <c r="GZ644" s="15">
        <f>SUMIFS(POs[saldo],POs[cve_prod],DIM_BILL[[#This Row],[CODIGO]],POs[status],$GY644,POs[f_ent],GZ$1)</f>
        <v>500</v>
      </c>
      <c r="HA644" s="15">
        <f>SUMIFS(POs[saldo],POs[cve_prod],DIM_BILL[[#This Row],[CODIGO]],POs[status],$GY644,POs[f_ent],HA$1)</f>
        <v>0</v>
      </c>
      <c r="HB644" s="15">
        <f>SUMIFS(POs[saldo],POs[cve_prod],DIM_BILL[[#This Row],[CODIGO]],POs[status],$GY644,POs[f_ent],HB$1)</f>
        <v>0</v>
      </c>
      <c r="HC644" s="15">
        <f>SUMIFS(POs[saldo],POs[cve_prod],DIM_BILL[[#This Row],[CODIGO]],POs[status],$GY644,POs[f_ent],HC$1)</f>
        <v>0</v>
      </c>
      <c r="HD644" s="15">
        <f>SUMIFS(POs[saldo],POs[cve_prod],DIM_BILL[[#This Row],[CODIGO]],POs[status],$GY644,POs[f_ent],HD$1)</f>
        <v>0</v>
      </c>
      <c r="HE644" s="15">
        <f>SUMIFS(POs[saldo],POs[cve_prod],DIM_BILL[[#This Row],[CODIGO]],POs[status],$GY644,POs[f_ent],HE$1)</f>
        <v>0</v>
      </c>
      <c r="HF644" s="15">
        <f>SUMIFS(POs[saldo],POs[cve_prod],DIM_BILL[[#This Row],[CODIGO]],POs[status],$GY644,POs[Semana],WEEKNUM(HF$1))</f>
        <v>0</v>
      </c>
      <c r="HG644" s="15">
        <f>SUMIFS(POs[saldo],POs[cve_prod],DIM_BILL[[#This Row],[CODIGO]],POs[status],$GY644,POs[Semana],WEEKNUM(HG$1))</f>
        <v>0</v>
      </c>
      <c r="HH644" s="15">
        <f>SUMIFS(POs[saldo],POs[cve_prod],DIM_BILL[[#This Row],[CODIGO]],POs[status],$GY644,POs[Semana],WEEKNUM(HH$1))</f>
        <v>0</v>
      </c>
      <c r="HI644" s="15">
        <f>SUMIFS(POs[saldo],POs[cve_prod],DIM_BILL[[#This Row],[CODIGO]],POs[status],$GY644,POs[Semana],WEEKNUM(HI$1))</f>
        <v>0</v>
      </c>
      <c r="HJ644" s="15">
        <f>SUMIFS(POs[saldo],POs[cve_prod],DIM_BILL[[#This Row],[CODIGO]],POs[status],$GY644,POs[Semana],WEEKNUM(HJ$1))</f>
        <v>0</v>
      </c>
      <c r="HK644" s="15">
        <f>SUMIFS(POs[saldo],POs[cve_prod],DIM_BILL[[#This Row],[CODIGO]],POs[status],$GY644,POs[Semana],WEEKNUM(HK$1))</f>
        <v>0</v>
      </c>
      <c r="HL644" s="15">
        <f>SUMIFS(POs[saldo],POs[cve_prod],DIM_BILL[[#This Row],[CODIGO]],POs[status],$GY644,POs[Semana],WEEKNUM(HL$1))</f>
        <v>0</v>
      </c>
      <c r="HM644" s="15">
        <f>SUMIFS(POs[saldo],POs[cve_prod],DIM_BILL[[#This Row],[CODIGO]],POs[status],$GY644,POs[Semana],WEEKNUM(HM$1))</f>
        <v>0</v>
      </c>
      <c r="HN644" s="15">
        <f>SUMIFS(POs[saldo],POs[cve_prod],DIM_BILL[[#This Row],[CODIGO]],POs[status],$GY644,POs[Semana],WEEKNUM(HN$1))</f>
        <v>0</v>
      </c>
      <c r="HO644" s="15">
        <f>SUMIFS(POs[saldo],POs[cve_prod],DIM_BILL[[#This Row],[CODIGO]],POs[status],$GY644,POs[Semana],WEEKNUM(HO$1))</f>
        <v>0</v>
      </c>
      <c r="HP644" s="15">
        <f>SUMIFS(POs[saldo],POs[cve_prod],DIM_BILL[[#This Row],[CODIGO]],POs[status],$GY644,POs[Semana],WEEKNUM(HP$1))</f>
        <v>0</v>
      </c>
      <c r="HQ644" s="15">
        <f>SUMIFS(POs[saldo],POs[cve_prod],DIM_BILL[[#This Row],[CODIGO]],POs[status],$GY644,POs[Semana],WEEKNUM(HQ$1))</f>
        <v>0</v>
      </c>
      <c r="HR644" s="15">
        <f>SUMIFS(POs[saldo],POs[cve_prod],DIM_BILL[[#This Row],[CODIGO]],POs[status],$GY644,POs[Semana],WEEKNUM(HR$1))</f>
        <v>0</v>
      </c>
      <c r="HS644" s="15">
        <f>SUMIFS(POs[saldo],POs[cve_prod],DIM_BILL[[#This Row],[CODIGO]],POs[status],$GY644,POs[Semana],WEEKNUM(HS$1))</f>
        <v>0</v>
      </c>
      <c r="HT644" s="15">
        <f>SUMIFS(POs[saldo],POs[cve_prod],DIM_BILL[[#This Row],[CODIGO]],POs[status],$GY644,POs[Semana],WEEKNUM(HT$1))</f>
        <v>0</v>
      </c>
      <c r="HU644" s="22"/>
      <c r="HV644" s="25"/>
      <c r="HW644" t="str">
        <f>DIM_BILL[[#This Row],[Tipo]]</f>
        <v>MATERIAL DE EMPAQUE</v>
      </c>
    </row>
    <row r="645" spans="1:231" x14ac:dyDescent="0.3">
      <c r="A645" s="17" t="s">
        <v>1591</v>
      </c>
      <c r="FM645">
        <v>4.2999999999999997E-2</v>
      </c>
      <c r="GR645" s="17" t="s">
        <v>1592</v>
      </c>
      <c r="GS645" s="17">
        <v>3</v>
      </c>
      <c r="GT645" s="17" t="s">
        <v>1820</v>
      </c>
      <c r="GU645" s="17" t="s">
        <v>1800</v>
      </c>
      <c r="GV645" s="17">
        <f>SUMIF(FACT_A1[cve_prod],DIM_BILL[[#This Row],[CODIGO]],FACT_A1[Existencia])</f>
        <v>0</v>
      </c>
      <c r="GW645" s="18">
        <f>SUMIF(FACT_A2[cve_prod],DIM_BILL[[#This Row],[CODIGO]],FACT_A2[Existencia])</f>
        <v>85</v>
      </c>
      <c r="GX645" s="17"/>
      <c r="GY645" s="16" t="s">
        <v>2221</v>
      </c>
      <c r="GZ645" s="24">
        <f>SUMPRODUCT($B645:$GQ645,INDEX(PLAN_PRODUCCION!$B$4:$GQ$24,COLUMN()-COLUMN($GZ$1)+1,0))</f>
        <v>0</v>
      </c>
      <c r="HA645" s="24">
        <f>SUMPRODUCT($B645:$GQ645,INDEX(PLAN_PRODUCCION!$B$4:$GQ$24,COLUMN()-COLUMN($GZ$1)+1,0))</f>
        <v>0</v>
      </c>
      <c r="HB645" s="24">
        <f>SUMPRODUCT($B645:$GQ645,INDEX(PLAN_PRODUCCION!$B$4:$GQ$24,COLUMN()-COLUMN($GZ$1)+1,0))</f>
        <v>0</v>
      </c>
      <c r="HC645" s="24">
        <f>SUMPRODUCT($B645:$GQ645,INDEX(PLAN_PRODUCCION!$B$4:$GQ$24,COLUMN()-COLUMN($GZ$1)+1,0))</f>
        <v>0</v>
      </c>
      <c r="HD645" s="24">
        <f>SUMPRODUCT($B645:$GQ645,INDEX(PLAN_PRODUCCION!$B$4:$GQ$24,COLUMN()-COLUMN($GZ$1)+1,0))</f>
        <v>0</v>
      </c>
      <c r="HE645" s="24">
        <f>SUMPRODUCT($B645:$GQ645,INDEX(PLAN_PRODUCCION!$B$4:$GQ$24,COLUMN()-COLUMN($GZ$1)+1,0))</f>
        <v>0</v>
      </c>
      <c r="HF645" s="24">
        <f>SUMPRODUCT($B645:$GQ645,INDEX(PLAN_PRODUCCION!$B$4:$GQ$24,COLUMN()-COLUMN($GZ$1)+1,0))</f>
        <v>0</v>
      </c>
      <c r="HG645" s="24">
        <f>SUMPRODUCT($B645:$GQ645,INDEX(PLAN_PRODUCCION!$B$4:$GQ$24,COLUMN()-COLUMN($GZ$1)+1,0))</f>
        <v>0</v>
      </c>
      <c r="HH645" s="24">
        <f>SUMPRODUCT($B645:$GQ645,INDEX(PLAN_PRODUCCION!$B$4:$GQ$24,COLUMN()-COLUMN($GZ$1)+1,0))</f>
        <v>0</v>
      </c>
      <c r="HI645" s="24">
        <f>SUMPRODUCT($B645:$GQ645,INDEX(PLAN_PRODUCCION!$B$4:$GQ$24,COLUMN()-COLUMN($GZ$1)+1,0))</f>
        <v>0</v>
      </c>
      <c r="HJ645" s="24">
        <f>SUMPRODUCT($B645:$GQ645,INDEX(PLAN_PRODUCCION!$B$4:$GQ$24,COLUMN()-COLUMN($GZ$1)+1,0))</f>
        <v>0</v>
      </c>
      <c r="HK645" s="24">
        <f>SUMPRODUCT($B645:$GQ645,INDEX(PLAN_PRODUCCION!$B$4:$GQ$24,COLUMN()-COLUMN($GZ$1)+1,0))</f>
        <v>0</v>
      </c>
      <c r="HL645" s="24">
        <f>SUMPRODUCT($B645:$GQ645,INDEX(PLAN_PRODUCCION!$B$4:$GQ$24,COLUMN()-COLUMN($GZ$1)+1,0))</f>
        <v>0</v>
      </c>
      <c r="HM645" s="24">
        <f>SUMPRODUCT($B645:$GQ645,INDEX(PLAN_PRODUCCION!$B$4:$GQ$24,COLUMN()-COLUMN($GZ$1)+1,0))</f>
        <v>0</v>
      </c>
      <c r="HN645" s="24">
        <f>SUMPRODUCT($B645:$GQ645,INDEX(PLAN_PRODUCCION!$B$4:$GQ$24,COLUMN()-COLUMN($GZ$1)+1,0))</f>
        <v>0</v>
      </c>
      <c r="HO645" s="24">
        <f>SUMPRODUCT($B645:$GQ645,INDEX(PLAN_PRODUCCION!$B$4:$GQ$24,COLUMN()-COLUMN($GZ$1)+1,0))</f>
        <v>0</v>
      </c>
      <c r="HP645" s="24">
        <f>SUMPRODUCT($B645:$GQ645,INDEX(PLAN_PRODUCCION!$B$4:$GQ$24,COLUMN()-COLUMN($GZ$1)+1,0))</f>
        <v>0</v>
      </c>
      <c r="HQ645" s="24">
        <f>SUMPRODUCT($B645:$GQ645,INDEX(PLAN_PRODUCCION!$B$4:$GQ$24,COLUMN()-COLUMN($GZ$1)+1,0))</f>
        <v>0</v>
      </c>
      <c r="HR645" s="24">
        <f>SUMPRODUCT($B645:$GQ645,INDEX(PLAN_PRODUCCION!$B$4:$GQ$24,COLUMN()-COLUMN($GZ$1)+1,0))</f>
        <v>0</v>
      </c>
      <c r="HS645" s="24">
        <f>SUMPRODUCT($B645:$GQ645,INDEX(PLAN_PRODUCCION!$B$4:$GQ$24,COLUMN()-COLUMN($GZ$1)+1,0))</f>
        <v>0</v>
      </c>
      <c r="HT645" s="24">
        <f>SUMPRODUCT($B645:$GQ645,INDEX(PLAN_PRODUCCION!$B$4:$GQ$24,COLUMN()-COLUMN($GZ$1)+1,0))</f>
        <v>0</v>
      </c>
      <c r="HU645" s="22"/>
      <c r="HV645" s="25"/>
      <c r="HW645" t="str">
        <f>DIM_BILL[[#This Row],[Tipo]]</f>
        <v>MATERIAL DE EMPAQUE</v>
      </c>
    </row>
    <row r="646" spans="1:231" x14ac:dyDescent="0.3">
      <c r="A646" s="18" t="s">
        <v>1591</v>
      </c>
      <c r="FM646">
        <v>4.2999999999999997E-2</v>
      </c>
      <c r="GR646" s="18" t="s">
        <v>1592</v>
      </c>
      <c r="GS646" s="18">
        <v>3</v>
      </c>
      <c r="GT646" s="18" t="s">
        <v>1820</v>
      </c>
      <c r="GU646" s="18" t="s">
        <v>1800</v>
      </c>
      <c r="GV646" s="18">
        <f>SUMIF(FACT_A1[cve_prod],DIM_BILL[[#This Row],[CODIGO]],FACT_A1[Existencia])</f>
        <v>0</v>
      </c>
      <c r="GW646" s="18">
        <f>SUMIF(FACT_A2[cve_prod],DIM_BILL[[#This Row],[CODIGO]],FACT_A2[Existencia])</f>
        <v>85</v>
      </c>
      <c r="GX646" s="18"/>
      <c r="GY646" s="16" t="s">
        <v>2222</v>
      </c>
      <c r="GZ646" s="26">
        <f t="shared" ref="GZ646" si="4689">GV646+GW646+GX646+GZ644-GZ645</f>
        <v>585</v>
      </c>
      <c r="HA646" s="26">
        <f t="shared" ref="HA646" si="4690">GZ646+HA644-HA645</f>
        <v>585</v>
      </c>
      <c r="HB646" s="26">
        <f t="shared" ref="HB646" si="4691">HA646+HB644-HB645</f>
        <v>585</v>
      </c>
      <c r="HC646" s="26">
        <f t="shared" ref="HC646" si="4692">HB646+HC644-HC645</f>
        <v>585</v>
      </c>
      <c r="HD646" s="26">
        <f t="shared" ref="HD646" si="4693">HC646+HD644-HD645</f>
        <v>585</v>
      </c>
      <c r="HE646" s="26">
        <f t="shared" ref="HE646" si="4694">HD646+HE644-HE645</f>
        <v>585</v>
      </c>
      <c r="HF646" s="26">
        <f t="shared" ref="HF646" si="4695">HE646+HF644-HF645</f>
        <v>585</v>
      </c>
      <c r="HG646" s="26">
        <f t="shared" ref="HG646" si="4696">HF646+HG644-HG645</f>
        <v>585</v>
      </c>
      <c r="HH646" s="26">
        <f t="shared" ref="HH646" si="4697">HG646+HH644-HH645</f>
        <v>585</v>
      </c>
      <c r="HI646" s="26">
        <f t="shared" ref="HI646" si="4698">HH646+HI644-HI645</f>
        <v>585</v>
      </c>
      <c r="HJ646" s="26">
        <f t="shared" ref="HJ646" si="4699">HI646+HJ644-HJ645</f>
        <v>585</v>
      </c>
      <c r="HK646" s="26">
        <f t="shared" ref="HK646" si="4700">HJ646+HK644-HK645</f>
        <v>585</v>
      </c>
      <c r="HL646" s="26">
        <f t="shared" ref="HL646" si="4701">HK646+HL644-HL645</f>
        <v>585</v>
      </c>
      <c r="HM646" s="26">
        <f t="shared" ref="HM646" si="4702">HL646+HM644-HM645</f>
        <v>585</v>
      </c>
      <c r="HN646" s="26">
        <f t="shared" ref="HN646" si="4703">HM646+HN644-HN645</f>
        <v>585</v>
      </c>
      <c r="HO646" s="26">
        <f t="shared" ref="HO646" si="4704">HN646+HO644-HO645</f>
        <v>585</v>
      </c>
      <c r="HP646" s="26">
        <f t="shared" ref="HP646" si="4705">HO646+HP644-HP645</f>
        <v>585</v>
      </c>
      <c r="HQ646" s="26">
        <f t="shared" ref="HQ646" si="4706">HP646+HQ644-HQ645</f>
        <v>585</v>
      </c>
      <c r="HR646" s="26">
        <f t="shared" ref="HR646" si="4707">HQ646+HR644-HR645</f>
        <v>585</v>
      </c>
      <c r="HS646" s="26">
        <f t="shared" ref="HS646" si="4708">HR646+HS644-HS645</f>
        <v>585</v>
      </c>
      <c r="HT646" s="26">
        <f t="shared" ref="HT646" si="4709">HS646+HT644-HT645</f>
        <v>585</v>
      </c>
      <c r="HU646" s="22">
        <f t="shared" ref="HU646" si="4710">COUNTIF(GZ646:HT646,"&lt;0")</f>
        <v>0</v>
      </c>
      <c r="HV646" s="25"/>
      <c r="HW646" t="str">
        <f>DIM_BILL[[#This Row],[Tipo]]</f>
        <v>MATERIAL DE EMPAQUE</v>
      </c>
    </row>
    <row r="647" spans="1:231" x14ac:dyDescent="0.3">
      <c r="A647" s="17" t="s">
        <v>603</v>
      </c>
      <c r="BC647">
        <v>1.02</v>
      </c>
      <c r="GR647" s="17" t="s">
        <v>604</v>
      </c>
      <c r="GS647" s="17">
        <v>4</v>
      </c>
      <c r="GT647" s="17" t="s">
        <v>1827</v>
      </c>
      <c r="GU647" s="17" t="s">
        <v>1800</v>
      </c>
      <c r="GV647" s="17">
        <f>SUMIF(FACT_A1[cve_prod],DIM_BILL[[#This Row],[CODIGO]],FACT_A1[Existencia])</f>
        <v>0</v>
      </c>
      <c r="GW647" s="18">
        <f>SUMIF(FACT_A2[cve_prod],DIM_BILL[[#This Row],[CODIGO]],FACT_A2[Existencia])</f>
        <v>26000</v>
      </c>
      <c r="GX647" s="17"/>
      <c r="GY647" s="16" t="s">
        <v>2220</v>
      </c>
      <c r="GZ647" s="15">
        <f>SUMIFS(POs[saldo],POs[cve_prod],DIM_BILL[[#This Row],[CODIGO]],POs[status],$GY647,POs[f_ent],GZ$1)</f>
        <v>0</v>
      </c>
      <c r="HA647" s="15">
        <f>SUMIFS(POs[saldo],POs[cve_prod],DIM_BILL[[#This Row],[CODIGO]],POs[status],$GY647,POs[f_ent],HA$1)</f>
        <v>0</v>
      </c>
      <c r="HB647" s="15">
        <f>SUMIFS(POs[saldo],POs[cve_prod],DIM_BILL[[#This Row],[CODIGO]],POs[status],$GY647,POs[f_ent],HB$1)</f>
        <v>0</v>
      </c>
      <c r="HC647" s="15">
        <f>SUMIFS(POs[saldo],POs[cve_prod],DIM_BILL[[#This Row],[CODIGO]],POs[status],$GY647,POs[f_ent],HC$1)</f>
        <v>0</v>
      </c>
      <c r="HD647" s="15">
        <f>SUMIFS(POs[saldo],POs[cve_prod],DIM_BILL[[#This Row],[CODIGO]],POs[status],$GY647,POs[f_ent],HD$1)</f>
        <v>0</v>
      </c>
      <c r="HE647" s="15">
        <f>SUMIFS(POs[saldo],POs[cve_prod],DIM_BILL[[#This Row],[CODIGO]],POs[status],$GY647,POs[f_ent],HE$1)</f>
        <v>0</v>
      </c>
      <c r="HF647" s="15">
        <f>SUMIFS(POs[saldo],POs[cve_prod],DIM_BILL[[#This Row],[CODIGO]],POs[status],$GY647,POs[Semana],WEEKNUM(HF$1))</f>
        <v>0</v>
      </c>
      <c r="HG647" s="15">
        <f>SUMIFS(POs[saldo],POs[cve_prod],DIM_BILL[[#This Row],[CODIGO]],POs[status],$GY647,POs[Semana],WEEKNUM(HG$1))</f>
        <v>0</v>
      </c>
      <c r="HH647" s="15">
        <f>SUMIFS(POs[saldo],POs[cve_prod],DIM_BILL[[#This Row],[CODIGO]],POs[status],$GY647,POs[Semana],WEEKNUM(HH$1))</f>
        <v>0</v>
      </c>
      <c r="HI647" s="15">
        <f>SUMIFS(POs[saldo],POs[cve_prod],DIM_BILL[[#This Row],[CODIGO]],POs[status],$GY647,POs[Semana],WEEKNUM(HI$1))</f>
        <v>0</v>
      </c>
      <c r="HJ647" s="15">
        <f>SUMIFS(POs[saldo],POs[cve_prod],DIM_BILL[[#This Row],[CODIGO]],POs[status],$GY647,POs[Semana],WEEKNUM(HJ$1))</f>
        <v>0</v>
      </c>
      <c r="HK647" s="15">
        <f>SUMIFS(POs[saldo],POs[cve_prod],DIM_BILL[[#This Row],[CODIGO]],POs[status],$GY647,POs[Semana],WEEKNUM(HK$1))</f>
        <v>0</v>
      </c>
      <c r="HL647" s="15">
        <f>SUMIFS(POs[saldo],POs[cve_prod],DIM_BILL[[#This Row],[CODIGO]],POs[status],$GY647,POs[Semana],WEEKNUM(HL$1))</f>
        <v>0</v>
      </c>
      <c r="HM647" s="15">
        <f>SUMIFS(POs[saldo],POs[cve_prod],DIM_BILL[[#This Row],[CODIGO]],POs[status],$GY647,POs[Semana],WEEKNUM(HM$1))</f>
        <v>0</v>
      </c>
      <c r="HN647" s="15">
        <f>SUMIFS(POs[saldo],POs[cve_prod],DIM_BILL[[#This Row],[CODIGO]],POs[status],$GY647,POs[Semana],WEEKNUM(HN$1))</f>
        <v>0</v>
      </c>
      <c r="HO647" s="15">
        <f>SUMIFS(POs[saldo],POs[cve_prod],DIM_BILL[[#This Row],[CODIGO]],POs[status],$GY647,POs[Semana],WEEKNUM(HO$1))</f>
        <v>0</v>
      </c>
      <c r="HP647" s="15">
        <f>SUMIFS(POs[saldo],POs[cve_prod],DIM_BILL[[#This Row],[CODIGO]],POs[status],$GY647,POs[Semana],WEEKNUM(HP$1))</f>
        <v>0</v>
      </c>
      <c r="HQ647" s="15">
        <f>SUMIFS(POs[saldo],POs[cve_prod],DIM_BILL[[#This Row],[CODIGO]],POs[status],$GY647,POs[Semana],WEEKNUM(HQ$1))</f>
        <v>0</v>
      </c>
      <c r="HR647" s="15">
        <f>SUMIFS(POs[saldo],POs[cve_prod],DIM_BILL[[#This Row],[CODIGO]],POs[status],$GY647,POs[Semana],WEEKNUM(HR$1))</f>
        <v>0</v>
      </c>
      <c r="HS647" s="15">
        <f>SUMIFS(POs[saldo],POs[cve_prod],DIM_BILL[[#This Row],[CODIGO]],POs[status],$GY647,POs[Semana],WEEKNUM(HS$1))</f>
        <v>0</v>
      </c>
      <c r="HT647" s="15">
        <f>SUMIFS(POs[saldo],POs[cve_prod],DIM_BILL[[#This Row],[CODIGO]],POs[status],$GY647,POs[Semana],WEEKNUM(HT$1))</f>
        <v>0</v>
      </c>
      <c r="HU647" s="22"/>
      <c r="HV647" s="25"/>
      <c r="HW647" t="str">
        <f>DIM_BILL[[#This Row],[Tipo]]</f>
        <v>MATERIAL DE EMPAQUE</v>
      </c>
    </row>
    <row r="648" spans="1:231" x14ac:dyDescent="0.3">
      <c r="A648" s="17" t="s">
        <v>603</v>
      </c>
      <c r="BC648">
        <v>1.02</v>
      </c>
      <c r="GR648" s="17" t="s">
        <v>604</v>
      </c>
      <c r="GS648" s="17">
        <v>4</v>
      </c>
      <c r="GT648" s="17" t="s">
        <v>1827</v>
      </c>
      <c r="GU648" s="17" t="s">
        <v>1800</v>
      </c>
      <c r="GV648" s="17">
        <f>SUMIF(FACT_A1[cve_prod],DIM_BILL[[#This Row],[CODIGO]],FACT_A1[Existencia])</f>
        <v>0</v>
      </c>
      <c r="GW648" s="18">
        <f>SUMIF(FACT_A2[cve_prod],DIM_BILL[[#This Row],[CODIGO]],FACT_A2[Existencia])</f>
        <v>26000</v>
      </c>
      <c r="GX648" s="17"/>
      <c r="GY648" s="16" t="s">
        <v>2221</v>
      </c>
      <c r="GZ648" s="24">
        <f>SUMPRODUCT($B648:$GQ648,INDEX(PLAN_PRODUCCION!$B$4:$GQ$24,COLUMN()-COLUMN($GZ$1)+1,0))</f>
        <v>7662.24</v>
      </c>
      <c r="HA648" s="24">
        <f>SUMPRODUCT($B648:$GQ648,INDEX(PLAN_PRODUCCION!$B$4:$GQ$24,COLUMN()-COLUMN($GZ$1)+1,0))</f>
        <v>0</v>
      </c>
      <c r="HB648" s="24">
        <f>SUMPRODUCT($B648:$GQ648,INDEX(PLAN_PRODUCCION!$B$4:$GQ$24,COLUMN()-COLUMN($GZ$1)+1,0))</f>
        <v>0</v>
      </c>
      <c r="HC648" s="24">
        <f>SUMPRODUCT($B648:$GQ648,INDEX(PLAN_PRODUCCION!$B$4:$GQ$24,COLUMN()-COLUMN($GZ$1)+1,0))</f>
        <v>0</v>
      </c>
      <c r="HD648" s="24">
        <f>SUMPRODUCT($B648:$GQ648,INDEX(PLAN_PRODUCCION!$B$4:$GQ$24,COLUMN()-COLUMN($GZ$1)+1,0))</f>
        <v>0</v>
      </c>
      <c r="HE648" s="24">
        <f>SUMPRODUCT($B648:$GQ648,INDEX(PLAN_PRODUCCION!$B$4:$GQ$24,COLUMN()-COLUMN($GZ$1)+1,0))</f>
        <v>0</v>
      </c>
      <c r="HF648" s="24">
        <f>SUMPRODUCT($B648:$GQ648,INDEX(PLAN_PRODUCCION!$B$4:$GQ$24,COLUMN()-COLUMN($GZ$1)+1,0))</f>
        <v>0</v>
      </c>
      <c r="HG648" s="24">
        <f>SUMPRODUCT($B648:$GQ648,INDEX(PLAN_PRODUCCION!$B$4:$GQ$24,COLUMN()-COLUMN($GZ$1)+1,0))</f>
        <v>0</v>
      </c>
      <c r="HH648" s="24">
        <f>SUMPRODUCT($B648:$GQ648,INDEX(PLAN_PRODUCCION!$B$4:$GQ$24,COLUMN()-COLUMN($GZ$1)+1,0))</f>
        <v>0</v>
      </c>
      <c r="HI648" s="24">
        <f>SUMPRODUCT($B648:$GQ648,INDEX(PLAN_PRODUCCION!$B$4:$GQ$24,COLUMN()-COLUMN($GZ$1)+1,0))</f>
        <v>0</v>
      </c>
      <c r="HJ648" s="24">
        <f>SUMPRODUCT($B648:$GQ648,INDEX(PLAN_PRODUCCION!$B$4:$GQ$24,COLUMN()-COLUMN($GZ$1)+1,0))</f>
        <v>0</v>
      </c>
      <c r="HK648" s="24">
        <f>SUMPRODUCT($B648:$GQ648,INDEX(PLAN_PRODUCCION!$B$4:$GQ$24,COLUMN()-COLUMN($GZ$1)+1,0))</f>
        <v>0</v>
      </c>
      <c r="HL648" s="24">
        <f>SUMPRODUCT($B648:$GQ648,INDEX(PLAN_PRODUCCION!$B$4:$GQ$24,COLUMN()-COLUMN($GZ$1)+1,0))</f>
        <v>0</v>
      </c>
      <c r="HM648" s="24">
        <f>SUMPRODUCT($B648:$GQ648,INDEX(PLAN_PRODUCCION!$B$4:$GQ$24,COLUMN()-COLUMN($GZ$1)+1,0))</f>
        <v>0</v>
      </c>
      <c r="HN648" s="24">
        <f>SUMPRODUCT($B648:$GQ648,INDEX(PLAN_PRODUCCION!$B$4:$GQ$24,COLUMN()-COLUMN($GZ$1)+1,0))</f>
        <v>0</v>
      </c>
      <c r="HO648" s="24">
        <f>SUMPRODUCT($B648:$GQ648,INDEX(PLAN_PRODUCCION!$B$4:$GQ$24,COLUMN()-COLUMN($GZ$1)+1,0))</f>
        <v>0</v>
      </c>
      <c r="HP648" s="24">
        <f>SUMPRODUCT($B648:$GQ648,INDEX(PLAN_PRODUCCION!$B$4:$GQ$24,COLUMN()-COLUMN($GZ$1)+1,0))</f>
        <v>0</v>
      </c>
      <c r="HQ648" s="24">
        <f>SUMPRODUCT($B648:$GQ648,INDEX(PLAN_PRODUCCION!$B$4:$GQ$24,COLUMN()-COLUMN($GZ$1)+1,0))</f>
        <v>0</v>
      </c>
      <c r="HR648" s="24">
        <f>SUMPRODUCT($B648:$GQ648,INDEX(PLAN_PRODUCCION!$B$4:$GQ$24,COLUMN()-COLUMN($GZ$1)+1,0))</f>
        <v>0</v>
      </c>
      <c r="HS648" s="24">
        <f>SUMPRODUCT($B648:$GQ648,INDEX(PLAN_PRODUCCION!$B$4:$GQ$24,COLUMN()-COLUMN($GZ$1)+1,0))</f>
        <v>0</v>
      </c>
      <c r="HT648" s="24">
        <f>SUMPRODUCT($B648:$GQ648,INDEX(PLAN_PRODUCCION!$B$4:$GQ$24,COLUMN()-COLUMN($GZ$1)+1,0))</f>
        <v>0</v>
      </c>
      <c r="HU648" s="22"/>
      <c r="HV648" s="25"/>
      <c r="HW648" t="str">
        <f>DIM_BILL[[#This Row],[Tipo]]</f>
        <v>MATERIAL DE EMPAQUE</v>
      </c>
    </row>
    <row r="649" spans="1:231" x14ac:dyDescent="0.3">
      <c r="A649" s="18" t="s">
        <v>603</v>
      </c>
      <c r="BC649">
        <v>1.02</v>
      </c>
      <c r="GR649" s="18" t="s">
        <v>604</v>
      </c>
      <c r="GS649" s="18">
        <v>4</v>
      </c>
      <c r="GT649" s="18" t="s">
        <v>1827</v>
      </c>
      <c r="GU649" s="18" t="s">
        <v>1800</v>
      </c>
      <c r="GV649" s="18">
        <f>SUMIF(FACT_A1[cve_prod],DIM_BILL[[#This Row],[CODIGO]],FACT_A1[Existencia])</f>
        <v>0</v>
      </c>
      <c r="GW649" s="18">
        <f>SUMIF(FACT_A2[cve_prod],DIM_BILL[[#This Row],[CODIGO]],FACT_A2[Existencia])</f>
        <v>26000</v>
      </c>
      <c r="GX649" s="18"/>
      <c r="GY649" s="16" t="s">
        <v>2222</v>
      </c>
      <c r="GZ649" s="26">
        <f t="shared" ref="GZ649" si="4711">GV649+GW649+GX649+GZ647-GZ648</f>
        <v>18337.760000000002</v>
      </c>
      <c r="HA649" s="26">
        <f t="shared" ref="HA649" si="4712">GZ649+HA647-HA648</f>
        <v>18337.760000000002</v>
      </c>
      <c r="HB649" s="26">
        <f t="shared" ref="HB649" si="4713">HA649+HB647-HB648</f>
        <v>18337.760000000002</v>
      </c>
      <c r="HC649" s="26">
        <f t="shared" ref="HC649" si="4714">HB649+HC647-HC648</f>
        <v>18337.760000000002</v>
      </c>
      <c r="HD649" s="26">
        <f t="shared" ref="HD649" si="4715">HC649+HD647-HD648</f>
        <v>18337.760000000002</v>
      </c>
      <c r="HE649" s="26">
        <f t="shared" ref="HE649" si="4716">HD649+HE647-HE648</f>
        <v>18337.760000000002</v>
      </c>
      <c r="HF649" s="26">
        <f t="shared" ref="HF649" si="4717">HE649+HF647-HF648</f>
        <v>18337.760000000002</v>
      </c>
      <c r="HG649" s="26">
        <f t="shared" ref="HG649" si="4718">HF649+HG647-HG648</f>
        <v>18337.760000000002</v>
      </c>
      <c r="HH649" s="26">
        <f t="shared" ref="HH649" si="4719">HG649+HH647-HH648</f>
        <v>18337.760000000002</v>
      </c>
      <c r="HI649" s="26">
        <f t="shared" ref="HI649" si="4720">HH649+HI647-HI648</f>
        <v>18337.760000000002</v>
      </c>
      <c r="HJ649" s="26">
        <f t="shared" ref="HJ649" si="4721">HI649+HJ647-HJ648</f>
        <v>18337.760000000002</v>
      </c>
      <c r="HK649" s="26">
        <f t="shared" ref="HK649" si="4722">HJ649+HK647-HK648</f>
        <v>18337.760000000002</v>
      </c>
      <c r="HL649" s="26">
        <f t="shared" ref="HL649" si="4723">HK649+HL647-HL648</f>
        <v>18337.760000000002</v>
      </c>
      <c r="HM649" s="26">
        <f t="shared" ref="HM649" si="4724">HL649+HM647-HM648</f>
        <v>18337.760000000002</v>
      </c>
      <c r="HN649" s="26">
        <f t="shared" ref="HN649" si="4725">HM649+HN647-HN648</f>
        <v>18337.760000000002</v>
      </c>
      <c r="HO649" s="26">
        <f t="shared" ref="HO649" si="4726">HN649+HO647-HO648</f>
        <v>18337.760000000002</v>
      </c>
      <c r="HP649" s="26">
        <f t="shared" ref="HP649" si="4727">HO649+HP647-HP648</f>
        <v>18337.760000000002</v>
      </c>
      <c r="HQ649" s="26">
        <f t="shared" ref="HQ649" si="4728">HP649+HQ647-HQ648</f>
        <v>18337.760000000002</v>
      </c>
      <c r="HR649" s="26">
        <f t="shared" ref="HR649" si="4729">HQ649+HR647-HR648</f>
        <v>18337.760000000002</v>
      </c>
      <c r="HS649" s="26">
        <f t="shared" ref="HS649" si="4730">HR649+HS647-HS648</f>
        <v>18337.760000000002</v>
      </c>
      <c r="HT649" s="26">
        <f t="shared" ref="HT649" si="4731">HS649+HT647-HT648</f>
        <v>18337.760000000002</v>
      </c>
      <c r="HU649" s="22">
        <f t="shared" ref="HU649" si="4732">COUNTIF(GZ649:HT649,"&lt;0")</f>
        <v>0</v>
      </c>
      <c r="HV649" s="25"/>
      <c r="HW649" t="str">
        <f>DIM_BILL[[#This Row],[Tipo]]</f>
        <v>MATERIAL DE EMPAQUE</v>
      </c>
    </row>
    <row r="650" spans="1:231" x14ac:dyDescent="0.3">
      <c r="A650" s="17" t="s">
        <v>1533</v>
      </c>
      <c r="FF650">
        <v>1.02</v>
      </c>
      <c r="GR650" s="17" t="s">
        <v>1534</v>
      </c>
      <c r="GS650" s="17">
        <v>4</v>
      </c>
      <c r="GT650" s="17" t="s">
        <v>1807</v>
      </c>
      <c r="GU650" s="17" t="s">
        <v>1800</v>
      </c>
      <c r="GV650" s="17">
        <f>SUMIF(FACT_A1[cve_prod],DIM_BILL[[#This Row],[CODIGO]],FACT_A1[Existencia])</f>
        <v>0</v>
      </c>
      <c r="GW650" s="18">
        <f>SUMIF(FACT_A2[cve_prod],DIM_BILL[[#This Row],[CODIGO]],FACT_A2[Existencia])</f>
        <v>0</v>
      </c>
      <c r="GX650" s="17"/>
      <c r="GY650" s="16" t="s">
        <v>2220</v>
      </c>
      <c r="GZ650" s="15">
        <f>SUMIFS(POs[saldo],POs[cve_prod],DIM_BILL[[#This Row],[CODIGO]],POs[status],$GY650,POs[f_ent],GZ$1)</f>
        <v>0</v>
      </c>
      <c r="HA650" s="15">
        <f>SUMIFS(POs[saldo],POs[cve_prod],DIM_BILL[[#This Row],[CODIGO]],POs[status],$GY650,POs[f_ent],HA$1)</f>
        <v>0</v>
      </c>
      <c r="HB650" s="15">
        <f>SUMIFS(POs[saldo],POs[cve_prod],DIM_BILL[[#This Row],[CODIGO]],POs[status],$GY650,POs[f_ent],HB$1)</f>
        <v>0</v>
      </c>
      <c r="HC650" s="15">
        <f>SUMIFS(POs[saldo],POs[cve_prod],DIM_BILL[[#This Row],[CODIGO]],POs[status],$GY650,POs[f_ent],HC$1)</f>
        <v>0</v>
      </c>
      <c r="HD650" s="15">
        <f>SUMIFS(POs[saldo],POs[cve_prod],DIM_BILL[[#This Row],[CODIGO]],POs[status],$GY650,POs[f_ent],HD$1)</f>
        <v>0</v>
      </c>
      <c r="HE650" s="15">
        <f>SUMIFS(POs[saldo],POs[cve_prod],DIM_BILL[[#This Row],[CODIGO]],POs[status],$GY650,POs[f_ent],HE$1)</f>
        <v>0</v>
      </c>
      <c r="HF650" s="15">
        <f>SUMIFS(POs[saldo],POs[cve_prod],DIM_BILL[[#This Row],[CODIGO]],POs[status],$GY650,POs[Semana],WEEKNUM(HF$1))</f>
        <v>0</v>
      </c>
      <c r="HG650" s="15">
        <f>SUMIFS(POs[saldo],POs[cve_prod],DIM_BILL[[#This Row],[CODIGO]],POs[status],$GY650,POs[Semana],WEEKNUM(HG$1))</f>
        <v>0</v>
      </c>
      <c r="HH650" s="15">
        <f>SUMIFS(POs[saldo],POs[cve_prod],DIM_BILL[[#This Row],[CODIGO]],POs[status],$GY650,POs[Semana],WEEKNUM(HH$1))</f>
        <v>0</v>
      </c>
      <c r="HI650" s="15">
        <f>SUMIFS(POs[saldo],POs[cve_prod],DIM_BILL[[#This Row],[CODIGO]],POs[status],$GY650,POs[Semana],WEEKNUM(HI$1))</f>
        <v>0</v>
      </c>
      <c r="HJ650" s="15">
        <f>SUMIFS(POs[saldo],POs[cve_prod],DIM_BILL[[#This Row],[CODIGO]],POs[status],$GY650,POs[Semana],WEEKNUM(HJ$1))</f>
        <v>0</v>
      </c>
      <c r="HK650" s="15">
        <f>SUMIFS(POs[saldo],POs[cve_prod],DIM_BILL[[#This Row],[CODIGO]],POs[status],$GY650,POs[Semana],WEEKNUM(HK$1))</f>
        <v>0</v>
      </c>
      <c r="HL650" s="15">
        <f>SUMIFS(POs[saldo],POs[cve_prod],DIM_BILL[[#This Row],[CODIGO]],POs[status],$GY650,POs[Semana],WEEKNUM(HL$1))</f>
        <v>0</v>
      </c>
      <c r="HM650" s="15">
        <f>SUMIFS(POs[saldo],POs[cve_prod],DIM_BILL[[#This Row],[CODIGO]],POs[status],$GY650,POs[Semana],WEEKNUM(HM$1))</f>
        <v>0</v>
      </c>
      <c r="HN650" s="15">
        <f>SUMIFS(POs[saldo],POs[cve_prod],DIM_BILL[[#This Row],[CODIGO]],POs[status],$GY650,POs[Semana],WEEKNUM(HN$1))</f>
        <v>0</v>
      </c>
      <c r="HO650" s="15">
        <f>SUMIFS(POs[saldo],POs[cve_prod],DIM_BILL[[#This Row],[CODIGO]],POs[status],$GY650,POs[Semana],WEEKNUM(HO$1))</f>
        <v>0</v>
      </c>
      <c r="HP650" s="15">
        <f>SUMIFS(POs[saldo],POs[cve_prod],DIM_BILL[[#This Row],[CODIGO]],POs[status],$GY650,POs[Semana],WEEKNUM(HP$1))</f>
        <v>0</v>
      </c>
      <c r="HQ650" s="15">
        <f>SUMIFS(POs[saldo],POs[cve_prod],DIM_BILL[[#This Row],[CODIGO]],POs[status],$GY650,POs[Semana],WEEKNUM(HQ$1))</f>
        <v>0</v>
      </c>
      <c r="HR650" s="15">
        <f>SUMIFS(POs[saldo],POs[cve_prod],DIM_BILL[[#This Row],[CODIGO]],POs[status],$GY650,POs[Semana],WEEKNUM(HR$1))</f>
        <v>0</v>
      </c>
      <c r="HS650" s="15">
        <f>SUMIFS(POs[saldo],POs[cve_prod],DIM_BILL[[#This Row],[CODIGO]],POs[status],$GY650,POs[Semana],WEEKNUM(HS$1))</f>
        <v>0</v>
      </c>
      <c r="HT650" s="15">
        <f>SUMIFS(POs[saldo],POs[cve_prod],DIM_BILL[[#This Row],[CODIGO]],POs[status],$GY650,POs[Semana],WEEKNUM(HT$1))</f>
        <v>0</v>
      </c>
      <c r="HU650" s="22"/>
      <c r="HV650" s="25"/>
      <c r="HW650" t="str">
        <f>DIM_BILL[[#This Row],[Tipo]]</f>
        <v>MATERIAL DE EMPAQUE</v>
      </c>
    </row>
    <row r="651" spans="1:231" x14ac:dyDescent="0.3">
      <c r="A651" s="17" t="s">
        <v>1533</v>
      </c>
      <c r="FF651">
        <v>1.02</v>
      </c>
      <c r="GR651" s="17" t="s">
        <v>1534</v>
      </c>
      <c r="GS651" s="17">
        <v>4</v>
      </c>
      <c r="GT651" s="17" t="s">
        <v>1807</v>
      </c>
      <c r="GU651" s="17" t="s">
        <v>1800</v>
      </c>
      <c r="GV651" s="17">
        <f>SUMIF(FACT_A1[cve_prod],DIM_BILL[[#This Row],[CODIGO]],FACT_A1[Existencia])</f>
        <v>0</v>
      </c>
      <c r="GW651" s="18">
        <f>SUMIF(FACT_A2[cve_prod],DIM_BILL[[#This Row],[CODIGO]],FACT_A2[Existencia])</f>
        <v>0</v>
      </c>
      <c r="GX651" s="17"/>
      <c r="GY651" s="16" t="s">
        <v>2221</v>
      </c>
      <c r="GZ651" s="24">
        <f>SUMPRODUCT($B651:$GQ651,INDEX(PLAN_PRODUCCION!$B$4:$GQ$24,COLUMN()-COLUMN($GZ$1)+1,0))</f>
        <v>0</v>
      </c>
      <c r="HA651" s="24">
        <f>SUMPRODUCT($B651:$GQ651,INDEX(PLAN_PRODUCCION!$B$4:$GQ$24,COLUMN()-COLUMN($GZ$1)+1,0))</f>
        <v>0</v>
      </c>
      <c r="HB651" s="24">
        <f>SUMPRODUCT($B651:$GQ651,INDEX(PLAN_PRODUCCION!$B$4:$GQ$24,COLUMN()-COLUMN($GZ$1)+1,0))</f>
        <v>0</v>
      </c>
      <c r="HC651" s="24">
        <f>SUMPRODUCT($B651:$GQ651,INDEX(PLAN_PRODUCCION!$B$4:$GQ$24,COLUMN()-COLUMN($GZ$1)+1,0))</f>
        <v>0</v>
      </c>
      <c r="HD651" s="24">
        <f>SUMPRODUCT($B651:$GQ651,INDEX(PLAN_PRODUCCION!$B$4:$GQ$24,COLUMN()-COLUMN($GZ$1)+1,0))</f>
        <v>0</v>
      </c>
      <c r="HE651" s="24">
        <f>SUMPRODUCT($B651:$GQ651,INDEX(PLAN_PRODUCCION!$B$4:$GQ$24,COLUMN()-COLUMN($GZ$1)+1,0))</f>
        <v>0</v>
      </c>
      <c r="HF651" s="24">
        <f>SUMPRODUCT($B651:$GQ651,INDEX(PLAN_PRODUCCION!$B$4:$GQ$24,COLUMN()-COLUMN($GZ$1)+1,0))</f>
        <v>0</v>
      </c>
      <c r="HG651" s="24">
        <f>SUMPRODUCT($B651:$GQ651,INDEX(PLAN_PRODUCCION!$B$4:$GQ$24,COLUMN()-COLUMN($GZ$1)+1,0))</f>
        <v>0</v>
      </c>
      <c r="HH651" s="24">
        <f>SUMPRODUCT($B651:$GQ651,INDEX(PLAN_PRODUCCION!$B$4:$GQ$24,COLUMN()-COLUMN($GZ$1)+1,0))</f>
        <v>0</v>
      </c>
      <c r="HI651" s="24">
        <f>SUMPRODUCT($B651:$GQ651,INDEX(PLAN_PRODUCCION!$B$4:$GQ$24,COLUMN()-COLUMN($GZ$1)+1,0))</f>
        <v>0</v>
      </c>
      <c r="HJ651" s="24">
        <f>SUMPRODUCT($B651:$GQ651,INDEX(PLAN_PRODUCCION!$B$4:$GQ$24,COLUMN()-COLUMN($GZ$1)+1,0))</f>
        <v>0</v>
      </c>
      <c r="HK651" s="24">
        <f>SUMPRODUCT($B651:$GQ651,INDEX(PLAN_PRODUCCION!$B$4:$GQ$24,COLUMN()-COLUMN($GZ$1)+1,0))</f>
        <v>0</v>
      </c>
      <c r="HL651" s="24">
        <f>SUMPRODUCT($B651:$GQ651,INDEX(PLAN_PRODUCCION!$B$4:$GQ$24,COLUMN()-COLUMN($GZ$1)+1,0))</f>
        <v>0</v>
      </c>
      <c r="HM651" s="24">
        <f>SUMPRODUCT($B651:$GQ651,INDEX(PLAN_PRODUCCION!$B$4:$GQ$24,COLUMN()-COLUMN($GZ$1)+1,0))</f>
        <v>0</v>
      </c>
      <c r="HN651" s="24">
        <f>SUMPRODUCT($B651:$GQ651,INDEX(PLAN_PRODUCCION!$B$4:$GQ$24,COLUMN()-COLUMN($GZ$1)+1,0))</f>
        <v>0</v>
      </c>
      <c r="HO651" s="24">
        <f>SUMPRODUCT($B651:$GQ651,INDEX(PLAN_PRODUCCION!$B$4:$GQ$24,COLUMN()-COLUMN($GZ$1)+1,0))</f>
        <v>0</v>
      </c>
      <c r="HP651" s="24">
        <f>SUMPRODUCT($B651:$GQ651,INDEX(PLAN_PRODUCCION!$B$4:$GQ$24,COLUMN()-COLUMN($GZ$1)+1,0))</f>
        <v>0</v>
      </c>
      <c r="HQ651" s="24">
        <f>SUMPRODUCT($B651:$GQ651,INDEX(PLAN_PRODUCCION!$B$4:$GQ$24,COLUMN()-COLUMN($GZ$1)+1,0))</f>
        <v>0</v>
      </c>
      <c r="HR651" s="24">
        <f>SUMPRODUCT($B651:$GQ651,INDEX(PLAN_PRODUCCION!$B$4:$GQ$24,COLUMN()-COLUMN($GZ$1)+1,0))</f>
        <v>0</v>
      </c>
      <c r="HS651" s="24">
        <f>SUMPRODUCT($B651:$GQ651,INDEX(PLAN_PRODUCCION!$B$4:$GQ$24,COLUMN()-COLUMN($GZ$1)+1,0))</f>
        <v>0</v>
      </c>
      <c r="HT651" s="24">
        <f>SUMPRODUCT($B651:$GQ651,INDEX(PLAN_PRODUCCION!$B$4:$GQ$24,COLUMN()-COLUMN($GZ$1)+1,0))</f>
        <v>0</v>
      </c>
      <c r="HU651" s="22"/>
      <c r="HV651" s="25"/>
      <c r="HW651" t="str">
        <f>DIM_BILL[[#This Row],[Tipo]]</f>
        <v>MATERIAL DE EMPAQUE</v>
      </c>
    </row>
    <row r="652" spans="1:231" x14ac:dyDescent="0.3">
      <c r="A652" s="18" t="s">
        <v>1533</v>
      </c>
      <c r="FF652">
        <v>1.02</v>
      </c>
      <c r="GR652" s="18" t="s">
        <v>1534</v>
      </c>
      <c r="GS652" s="18">
        <v>4</v>
      </c>
      <c r="GT652" s="18" t="s">
        <v>1807</v>
      </c>
      <c r="GU652" s="18" t="s">
        <v>1800</v>
      </c>
      <c r="GV652" s="18">
        <f>SUMIF(FACT_A1[cve_prod],DIM_BILL[[#This Row],[CODIGO]],FACT_A1[Existencia])</f>
        <v>0</v>
      </c>
      <c r="GW652" s="18">
        <f>SUMIF(FACT_A2[cve_prod],DIM_BILL[[#This Row],[CODIGO]],FACT_A2[Existencia])</f>
        <v>0</v>
      </c>
      <c r="GX652" s="18"/>
      <c r="GY652" s="16" t="s">
        <v>2222</v>
      </c>
      <c r="GZ652" s="26">
        <f t="shared" ref="GZ652" si="4733">GV652+GW652+GX652+GZ650-GZ651</f>
        <v>0</v>
      </c>
      <c r="HA652" s="26">
        <f t="shared" ref="HA652" si="4734">GZ652+HA650-HA651</f>
        <v>0</v>
      </c>
      <c r="HB652" s="26">
        <f t="shared" ref="HB652" si="4735">HA652+HB650-HB651</f>
        <v>0</v>
      </c>
      <c r="HC652" s="26">
        <f t="shared" ref="HC652" si="4736">HB652+HC650-HC651</f>
        <v>0</v>
      </c>
      <c r="HD652" s="26">
        <f t="shared" ref="HD652" si="4737">HC652+HD650-HD651</f>
        <v>0</v>
      </c>
      <c r="HE652" s="26">
        <f t="shared" ref="HE652" si="4738">HD652+HE650-HE651</f>
        <v>0</v>
      </c>
      <c r="HF652" s="26">
        <f t="shared" ref="HF652" si="4739">HE652+HF650-HF651</f>
        <v>0</v>
      </c>
      <c r="HG652" s="26">
        <f t="shared" ref="HG652" si="4740">HF652+HG650-HG651</f>
        <v>0</v>
      </c>
      <c r="HH652" s="26">
        <f t="shared" ref="HH652" si="4741">HG652+HH650-HH651</f>
        <v>0</v>
      </c>
      <c r="HI652" s="26">
        <f t="shared" ref="HI652" si="4742">HH652+HI650-HI651</f>
        <v>0</v>
      </c>
      <c r="HJ652" s="26">
        <f t="shared" ref="HJ652" si="4743">HI652+HJ650-HJ651</f>
        <v>0</v>
      </c>
      <c r="HK652" s="26">
        <f t="shared" ref="HK652" si="4744">HJ652+HK650-HK651</f>
        <v>0</v>
      </c>
      <c r="HL652" s="26">
        <f t="shared" ref="HL652" si="4745">HK652+HL650-HL651</f>
        <v>0</v>
      </c>
      <c r="HM652" s="26">
        <f t="shared" ref="HM652" si="4746">HL652+HM650-HM651</f>
        <v>0</v>
      </c>
      <c r="HN652" s="26">
        <f t="shared" ref="HN652" si="4747">HM652+HN650-HN651</f>
        <v>0</v>
      </c>
      <c r="HO652" s="26">
        <f t="shared" ref="HO652" si="4748">HN652+HO650-HO651</f>
        <v>0</v>
      </c>
      <c r="HP652" s="26">
        <f t="shared" ref="HP652" si="4749">HO652+HP650-HP651</f>
        <v>0</v>
      </c>
      <c r="HQ652" s="26">
        <f t="shared" ref="HQ652" si="4750">HP652+HQ650-HQ651</f>
        <v>0</v>
      </c>
      <c r="HR652" s="26">
        <f t="shared" ref="HR652" si="4751">HQ652+HR650-HR651</f>
        <v>0</v>
      </c>
      <c r="HS652" s="26">
        <f t="shared" ref="HS652" si="4752">HR652+HS650-HS651</f>
        <v>0</v>
      </c>
      <c r="HT652" s="26">
        <f t="shared" ref="HT652" si="4753">HS652+HT650-HT651</f>
        <v>0</v>
      </c>
      <c r="HU652" s="22">
        <f t="shared" ref="HU652" si="4754">COUNTIF(GZ652:HT652,"&lt;0")</f>
        <v>0</v>
      </c>
      <c r="HV652" s="25"/>
      <c r="HW652" t="str">
        <f>DIM_BILL[[#This Row],[Tipo]]</f>
        <v>MATERIAL DE EMPAQUE</v>
      </c>
    </row>
    <row r="653" spans="1:231" x14ac:dyDescent="0.3">
      <c r="A653" s="17" t="s">
        <v>1543</v>
      </c>
      <c r="FG653">
        <v>1.02</v>
      </c>
      <c r="GR653" s="17" t="s">
        <v>1544</v>
      </c>
      <c r="GS653" s="17">
        <v>4</v>
      </c>
      <c r="GT653" s="17" t="s">
        <v>1807</v>
      </c>
      <c r="GU653" s="17" t="s">
        <v>1800</v>
      </c>
      <c r="GV653" s="17">
        <f>SUMIF(FACT_A1[cve_prod],DIM_BILL[[#This Row],[CODIGO]],FACT_A1[Existencia])</f>
        <v>0</v>
      </c>
      <c r="GW653" s="18">
        <f>SUMIF(FACT_A2[cve_prod],DIM_BILL[[#This Row],[CODIGO]],FACT_A2[Existencia])</f>
        <v>0</v>
      </c>
      <c r="GX653" s="17"/>
      <c r="GY653" s="16" t="s">
        <v>2220</v>
      </c>
      <c r="GZ653" s="15">
        <f>SUMIFS(POs[saldo],POs[cve_prod],DIM_BILL[[#This Row],[CODIGO]],POs[status],$GY653,POs[f_ent],GZ$1)</f>
        <v>0</v>
      </c>
      <c r="HA653" s="15">
        <f>SUMIFS(POs[saldo],POs[cve_prod],DIM_BILL[[#This Row],[CODIGO]],POs[status],$GY653,POs[f_ent],HA$1)</f>
        <v>0</v>
      </c>
      <c r="HB653" s="15">
        <f>SUMIFS(POs[saldo],POs[cve_prod],DIM_BILL[[#This Row],[CODIGO]],POs[status],$GY653,POs[f_ent],HB$1)</f>
        <v>0</v>
      </c>
      <c r="HC653" s="15">
        <f>SUMIFS(POs[saldo],POs[cve_prod],DIM_BILL[[#This Row],[CODIGO]],POs[status],$GY653,POs[f_ent],HC$1)</f>
        <v>0</v>
      </c>
      <c r="HD653" s="15">
        <f>SUMIFS(POs[saldo],POs[cve_prod],DIM_BILL[[#This Row],[CODIGO]],POs[status],$GY653,POs[f_ent],HD$1)</f>
        <v>0</v>
      </c>
      <c r="HE653" s="15">
        <f>SUMIFS(POs[saldo],POs[cve_prod],DIM_BILL[[#This Row],[CODIGO]],POs[status],$GY653,POs[f_ent],HE$1)</f>
        <v>0</v>
      </c>
      <c r="HF653" s="15">
        <f>SUMIFS(POs[saldo],POs[cve_prod],DIM_BILL[[#This Row],[CODIGO]],POs[status],$GY653,POs[Semana],WEEKNUM(HF$1))</f>
        <v>0</v>
      </c>
      <c r="HG653" s="15">
        <f>SUMIFS(POs[saldo],POs[cve_prod],DIM_BILL[[#This Row],[CODIGO]],POs[status],$GY653,POs[Semana],WEEKNUM(HG$1))</f>
        <v>0</v>
      </c>
      <c r="HH653" s="15">
        <f>SUMIFS(POs[saldo],POs[cve_prod],DIM_BILL[[#This Row],[CODIGO]],POs[status],$GY653,POs[Semana],WEEKNUM(HH$1))</f>
        <v>0</v>
      </c>
      <c r="HI653" s="15">
        <f>SUMIFS(POs[saldo],POs[cve_prod],DIM_BILL[[#This Row],[CODIGO]],POs[status],$GY653,POs[Semana],WEEKNUM(HI$1))</f>
        <v>0</v>
      </c>
      <c r="HJ653" s="15">
        <f>SUMIFS(POs[saldo],POs[cve_prod],DIM_BILL[[#This Row],[CODIGO]],POs[status],$GY653,POs[Semana],WEEKNUM(HJ$1))</f>
        <v>0</v>
      </c>
      <c r="HK653" s="15">
        <f>SUMIFS(POs[saldo],POs[cve_prod],DIM_BILL[[#This Row],[CODIGO]],POs[status],$GY653,POs[Semana],WEEKNUM(HK$1))</f>
        <v>0</v>
      </c>
      <c r="HL653" s="15">
        <f>SUMIFS(POs[saldo],POs[cve_prod],DIM_BILL[[#This Row],[CODIGO]],POs[status],$GY653,POs[Semana],WEEKNUM(HL$1))</f>
        <v>0</v>
      </c>
      <c r="HM653" s="15">
        <f>SUMIFS(POs[saldo],POs[cve_prod],DIM_BILL[[#This Row],[CODIGO]],POs[status],$GY653,POs[Semana],WEEKNUM(HM$1))</f>
        <v>0</v>
      </c>
      <c r="HN653" s="15">
        <f>SUMIFS(POs[saldo],POs[cve_prod],DIM_BILL[[#This Row],[CODIGO]],POs[status],$GY653,POs[Semana],WEEKNUM(HN$1))</f>
        <v>0</v>
      </c>
      <c r="HO653" s="15">
        <f>SUMIFS(POs[saldo],POs[cve_prod],DIM_BILL[[#This Row],[CODIGO]],POs[status],$GY653,POs[Semana],WEEKNUM(HO$1))</f>
        <v>0</v>
      </c>
      <c r="HP653" s="15">
        <f>SUMIFS(POs[saldo],POs[cve_prod],DIM_BILL[[#This Row],[CODIGO]],POs[status],$GY653,POs[Semana],WEEKNUM(HP$1))</f>
        <v>0</v>
      </c>
      <c r="HQ653" s="15">
        <f>SUMIFS(POs[saldo],POs[cve_prod],DIM_BILL[[#This Row],[CODIGO]],POs[status],$GY653,POs[Semana],WEEKNUM(HQ$1))</f>
        <v>0</v>
      </c>
      <c r="HR653" s="15">
        <f>SUMIFS(POs[saldo],POs[cve_prod],DIM_BILL[[#This Row],[CODIGO]],POs[status],$GY653,POs[Semana],WEEKNUM(HR$1))</f>
        <v>0</v>
      </c>
      <c r="HS653" s="15">
        <f>SUMIFS(POs[saldo],POs[cve_prod],DIM_BILL[[#This Row],[CODIGO]],POs[status],$GY653,POs[Semana],WEEKNUM(HS$1))</f>
        <v>0</v>
      </c>
      <c r="HT653" s="15">
        <f>SUMIFS(POs[saldo],POs[cve_prod],DIM_BILL[[#This Row],[CODIGO]],POs[status],$GY653,POs[Semana],WEEKNUM(HT$1))</f>
        <v>0</v>
      </c>
      <c r="HU653" s="22"/>
      <c r="HV653" s="25"/>
      <c r="HW653" t="str">
        <f>DIM_BILL[[#This Row],[Tipo]]</f>
        <v>MATERIAL DE EMPAQUE</v>
      </c>
    </row>
    <row r="654" spans="1:231" x14ac:dyDescent="0.3">
      <c r="A654" s="17" t="s">
        <v>1543</v>
      </c>
      <c r="FG654">
        <v>1.02</v>
      </c>
      <c r="GR654" s="17" t="s">
        <v>1544</v>
      </c>
      <c r="GS654" s="17">
        <v>4</v>
      </c>
      <c r="GT654" s="17" t="s">
        <v>1807</v>
      </c>
      <c r="GU654" s="17" t="s">
        <v>1800</v>
      </c>
      <c r="GV654" s="17">
        <f>SUMIF(FACT_A1[cve_prod],DIM_BILL[[#This Row],[CODIGO]],FACT_A1[Existencia])</f>
        <v>0</v>
      </c>
      <c r="GW654" s="18">
        <f>SUMIF(FACT_A2[cve_prod],DIM_BILL[[#This Row],[CODIGO]],FACT_A2[Existencia])</f>
        <v>0</v>
      </c>
      <c r="GX654" s="17"/>
      <c r="GY654" s="16" t="s">
        <v>2221</v>
      </c>
      <c r="GZ654" s="24">
        <f>SUMPRODUCT($B654:$GQ654,INDEX(PLAN_PRODUCCION!$B$4:$GQ$24,COLUMN()-COLUMN($GZ$1)+1,0))</f>
        <v>0</v>
      </c>
      <c r="HA654" s="24">
        <f>SUMPRODUCT($B654:$GQ654,INDEX(PLAN_PRODUCCION!$B$4:$GQ$24,COLUMN()-COLUMN($GZ$1)+1,0))</f>
        <v>0</v>
      </c>
      <c r="HB654" s="24">
        <f>SUMPRODUCT($B654:$GQ654,INDEX(PLAN_PRODUCCION!$B$4:$GQ$24,COLUMN()-COLUMN($GZ$1)+1,0))</f>
        <v>0</v>
      </c>
      <c r="HC654" s="24">
        <f>SUMPRODUCT($B654:$GQ654,INDEX(PLAN_PRODUCCION!$B$4:$GQ$24,COLUMN()-COLUMN($GZ$1)+1,0))</f>
        <v>0</v>
      </c>
      <c r="HD654" s="24">
        <f>SUMPRODUCT($B654:$GQ654,INDEX(PLAN_PRODUCCION!$B$4:$GQ$24,COLUMN()-COLUMN($GZ$1)+1,0))</f>
        <v>0</v>
      </c>
      <c r="HE654" s="24">
        <f>SUMPRODUCT($B654:$GQ654,INDEX(PLAN_PRODUCCION!$B$4:$GQ$24,COLUMN()-COLUMN($GZ$1)+1,0))</f>
        <v>0</v>
      </c>
      <c r="HF654" s="24">
        <f>SUMPRODUCT($B654:$GQ654,INDEX(PLAN_PRODUCCION!$B$4:$GQ$24,COLUMN()-COLUMN($GZ$1)+1,0))</f>
        <v>0</v>
      </c>
      <c r="HG654" s="24">
        <f>SUMPRODUCT($B654:$GQ654,INDEX(PLAN_PRODUCCION!$B$4:$GQ$24,COLUMN()-COLUMN($GZ$1)+1,0))</f>
        <v>0</v>
      </c>
      <c r="HH654" s="24">
        <f>SUMPRODUCT($B654:$GQ654,INDEX(PLAN_PRODUCCION!$B$4:$GQ$24,COLUMN()-COLUMN($GZ$1)+1,0))</f>
        <v>0</v>
      </c>
      <c r="HI654" s="24">
        <f>SUMPRODUCT($B654:$GQ654,INDEX(PLAN_PRODUCCION!$B$4:$GQ$24,COLUMN()-COLUMN($GZ$1)+1,0))</f>
        <v>0</v>
      </c>
      <c r="HJ654" s="24">
        <f>SUMPRODUCT($B654:$GQ654,INDEX(PLAN_PRODUCCION!$B$4:$GQ$24,COLUMN()-COLUMN($GZ$1)+1,0))</f>
        <v>0</v>
      </c>
      <c r="HK654" s="24">
        <f>SUMPRODUCT($B654:$GQ654,INDEX(PLAN_PRODUCCION!$B$4:$GQ$24,COLUMN()-COLUMN($GZ$1)+1,0))</f>
        <v>0</v>
      </c>
      <c r="HL654" s="24">
        <f>SUMPRODUCT($B654:$GQ654,INDEX(PLAN_PRODUCCION!$B$4:$GQ$24,COLUMN()-COLUMN($GZ$1)+1,0))</f>
        <v>0</v>
      </c>
      <c r="HM654" s="24">
        <f>SUMPRODUCT($B654:$GQ654,INDEX(PLAN_PRODUCCION!$B$4:$GQ$24,COLUMN()-COLUMN($GZ$1)+1,0))</f>
        <v>0</v>
      </c>
      <c r="HN654" s="24">
        <f>SUMPRODUCT($B654:$GQ654,INDEX(PLAN_PRODUCCION!$B$4:$GQ$24,COLUMN()-COLUMN($GZ$1)+1,0))</f>
        <v>0</v>
      </c>
      <c r="HO654" s="24">
        <f>SUMPRODUCT($B654:$GQ654,INDEX(PLAN_PRODUCCION!$B$4:$GQ$24,COLUMN()-COLUMN($GZ$1)+1,0))</f>
        <v>0</v>
      </c>
      <c r="HP654" s="24">
        <f>SUMPRODUCT($B654:$GQ654,INDEX(PLAN_PRODUCCION!$B$4:$GQ$24,COLUMN()-COLUMN($GZ$1)+1,0))</f>
        <v>0</v>
      </c>
      <c r="HQ654" s="24">
        <f>SUMPRODUCT($B654:$GQ654,INDEX(PLAN_PRODUCCION!$B$4:$GQ$24,COLUMN()-COLUMN($GZ$1)+1,0))</f>
        <v>0</v>
      </c>
      <c r="HR654" s="24">
        <f>SUMPRODUCT($B654:$GQ654,INDEX(PLAN_PRODUCCION!$B$4:$GQ$24,COLUMN()-COLUMN($GZ$1)+1,0))</f>
        <v>0</v>
      </c>
      <c r="HS654" s="24">
        <f>SUMPRODUCT($B654:$GQ654,INDEX(PLAN_PRODUCCION!$B$4:$GQ$24,COLUMN()-COLUMN($GZ$1)+1,0))</f>
        <v>0</v>
      </c>
      <c r="HT654" s="24">
        <f>SUMPRODUCT($B654:$GQ654,INDEX(PLAN_PRODUCCION!$B$4:$GQ$24,COLUMN()-COLUMN($GZ$1)+1,0))</f>
        <v>0</v>
      </c>
      <c r="HU654" s="22"/>
      <c r="HV654" s="25"/>
      <c r="HW654" t="str">
        <f>DIM_BILL[[#This Row],[Tipo]]</f>
        <v>MATERIAL DE EMPAQUE</v>
      </c>
    </row>
    <row r="655" spans="1:231" x14ac:dyDescent="0.3">
      <c r="A655" s="18" t="s">
        <v>1543</v>
      </c>
      <c r="FG655">
        <v>1.02</v>
      </c>
      <c r="GR655" s="18" t="s">
        <v>1544</v>
      </c>
      <c r="GS655" s="18">
        <v>4</v>
      </c>
      <c r="GT655" s="18" t="s">
        <v>1807</v>
      </c>
      <c r="GU655" s="18" t="s">
        <v>1800</v>
      </c>
      <c r="GV655" s="18">
        <f>SUMIF(FACT_A1[cve_prod],DIM_BILL[[#This Row],[CODIGO]],FACT_A1[Existencia])</f>
        <v>0</v>
      </c>
      <c r="GW655" s="18">
        <f>SUMIF(FACT_A2[cve_prod],DIM_BILL[[#This Row],[CODIGO]],FACT_A2[Existencia])</f>
        <v>0</v>
      </c>
      <c r="GX655" s="18"/>
      <c r="GY655" s="16" t="s">
        <v>2222</v>
      </c>
      <c r="GZ655" s="26">
        <f t="shared" ref="GZ655" si="4755">GV655+GW655+GX655+GZ653-GZ654</f>
        <v>0</v>
      </c>
      <c r="HA655" s="26">
        <f t="shared" ref="HA655" si="4756">GZ655+HA653-HA654</f>
        <v>0</v>
      </c>
      <c r="HB655" s="26">
        <f t="shared" ref="HB655" si="4757">HA655+HB653-HB654</f>
        <v>0</v>
      </c>
      <c r="HC655" s="26">
        <f t="shared" ref="HC655" si="4758">HB655+HC653-HC654</f>
        <v>0</v>
      </c>
      <c r="HD655" s="26">
        <f t="shared" ref="HD655" si="4759">HC655+HD653-HD654</f>
        <v>0</v>
      </c>
      <c r="HE655" s="26">
        <f t="shared" ref="HE655" si="4760">HD655+HE653-HE654</f>
        <v>0</v>
      </c>
      <c r="HF655" s="26">
        <f t="shared" ref="HF655" si="4761">HE655+HF653-HF654</f>
        <v>0</v>
      </c>
      <c r="HG655" s="26">
        <f t="shared" ref="HG655" si="4762">HF655+HG653-HG654</f>
        <v>0</v>
      </c>
      <c r="HH655" s="26">
        <f t="shared" ref="HH655" si="4763">HG655+HH653-HH654</f>
        <v>0</v>
      </c>
      <c r="HI655" s="26">
        <f t="shared" ref="HI655" si="4764">HH655+HI653-HI654</f>
        <v>0</v>
      </c>
      <c r="HJ655" s="26">
        <f t="shared" ref="HJ655" si="4765">HI655+HJ653-HJ654</f>
        <v>0</v>
      </c>
      <c r="HK655" s="26">
        <f t="shared" ref="HK655" si="4766">HJ655+HK653-HK654</f>
        <v>0</v>
      </c>
      <c r="HL655" s="26">
        <f t="shared" ref="HL655" si="4767">HK655+HL653-HL654</f>
        <v>0</v>
      </c>
      <c r="HM655" s="26">
        <f t="shared" ref="HM655" si="4768">HL655+HM653-HM654</f>
        <v>0</v>
      </c>
      <c r="HN655" s="26">
        <f t="shared" ref="HN655" si="4769">HM655+HN653-HN654</f>
        <v>0</v>
      </c>
      <c r="HO655" s="26">
        <f t="shared" ref="HO655" si="4770">HN655+HO653-HO654</f>
        <v>0</v>
      </c>
      <c r="HP655" s="26">
        <f t="shared" ref="HP655" si="4771">HO655+HP653-HP654</f>
        <v>0</v>
      </c>
      <c r="HQ655" s="26">
        <f t="shared" ref="HQ655" si="4772">HP655+HQ653-HQ654</f>
        <v>0</v>
      </c>
      <c r="HR655" s="26">
        <f t="shared" ref="HR655" si="4773">HQ655+HR653-HR654</f>
        <v>0</v>
      </c>
      <c r="HS655" s="26">
        <f t="shared" ref="HS655" si="4774">HR655+HS653-HS654</f>
        <v>0</v>
      </c>
      <c r="HT655" s="26">
        <f t="shared" ref="HT655" si="4775">HS655+HT653-HT654</f>
        <v>0</v>
      </c>
      <c r="HU655" s="22">
        <f t="shared" ref="HU655" si="4776">COUNTIF(GZ655:HT655,"&lt;0")</f>
        <v>0</v>
      </c>
      <c r="HV655" s="25"/>
      <c r="HW655" t="str">
        <f>DIM_BILL[[#This Row],[Tipo]]</f>
        <v>MATERIAL DE EMPAQUE</v>
      </c>
    </row>
    <row r="656" spans="1:231" x14ac:dyDescent="0.3">
      <c r="A656" s="17" t="s">
        <v>830</v>
      </c>
      <c r="BN656">
        <v>1.03</v>
      </c>
      <c r="BO656">
        <v>0.51519999999999999</v>
      </c>
      <c r="BU656">
        <v>1.01</v>
      </c>
      <c r="BW656">
        <v>1.05</v>
      </c>
      <c r="BZ656">
        <v>1.05</v>
      </c>
      <c r="CB656">
        <v>2.1</v>
      </c>
      <c r="CE656">
        <v>1.03</v>
      </c>
      <c r="CF656">
        <v>0.41199999999999998</v>
      </c>
      <c r="CM656">
        <v>1.02</v>
      </c>
      <c r="CS656">
        <v>1</v>
      </c>
      <c r="ES656">
        <v>0.33333333333333331</v>
      </c>
      <c r="GR656" s="17" t="s">
        <v>831</v>
      </c>
      <c r="GS656" s="17">
        <v>3</v>
      </c>
      <c r="GT656" s="17" t="s">
        <v>1813</v>
      </c>
      <c r="GU656" s="17" t="s">
        <v>1800</v>
      </c>
      <c r="GV656" s="17">
        <f>SUMIF(FACT_A1[cve_prod],DIM_BILL[[#This Row],[CODIGO]],FACT_A1[Existencia])</f>
        <v>0</v>
      </c>
      <c r="GW656" s="18">
        <f>SUMIF(FACT_A2[cve_prod],DIM_BILL[[#This Row],[CODIGO]],FACT_A2[Existencia])</f>
        <v>24675</v>
      </c>
      <c r="GX656" s="17"/>
      <c r="GY656" s="16" t="s">
        <v>2220</v>
      </c>
      <c r="GZ656" s="15">
        <f>SUMIFS(POs[saldo],POs[cve_prod],DIM_BILL[[#This Row],[CODIGO]],POs[status],$GY656,POs[f_ent],GZ$1)</f>
        <v>0</v>
      </c>
      <c r="HA656" s="15">
        <f>SUMIFS(POs[saldo],POs[cve_prod],DIM_BILL[[#This Row],[CODIGO]],POs[status],$GY656,POs[f_ent],HA$1)</f>
        <v>0</v>
      </c>
      <c r="HB656" s="15">
        <f>SUMIFS(POs[saldo],POs[cve_prod],DIM_BILL[[#This Row],[CODIGO]],POs[status],$GY656,POs[f_ent],HB$1)</f>
        <v>0</v>
      </c>
      <c r="HC656" s="15">
        <f>SUMIFS(POs[saldo],POs[cve_prod],DIM_BILL[[#This Row],[CODIGO]],POs[status],$GY656,POs[f_ent],HC$1)</f>
        <v>0</v>
      </c>
      <c r="HD656" s="15">
        <f>SUMIFS(POs[saldo],POs[cve_prod],DIM_BILL[[#This Row],[CODIGO]],POs[status],$GY656,POs[f_ent],HD$1)</f>
        <v>0</v>
      </c>
      <c r="HE656" s="15">
        <f>SUMIFS(POs[saldo],POs[cve_prod],DIM_BILL[[#This Row],[CODIGO]],POs[status],$GY656,POs[f_ent],HE$1)</f>
        <v>0</v>
      </c>
      <c r="HF656" s="15">
        <f>SUMIFS(POs[saldo],POs[cve_prod],DIM_BILL[[#This Row],[CODIGO]],POs[status],$GY656,POs[Semana],WEEKNUM(HF$1))</f>
        <v>10000</v>
      </c>
      <c r="HG656" s="15">
        <f>SUMIFS(POs[saldo],POs[cve_prod],DIM_BILL[[#This Row],[CODIGO]],POs[status],$GY656,POs[Semana],WEEKNUM(HG$1))</f>
        <v>0</v>
      </c>
      <c r="HH656" s="15">
        <f>SUMIFS(POs[saldo],POs[cve_prod],DIM_BILL[[#This Row],[CODIGO]],POs[status],$GY656,POs[Semana],WEEKNUM(HH$1))</f>
        <v>0</v>
      </c>
      <c r="HI656" s="15">
        <f>SUMIFS(POs[saldo],POs[cve_prod],DIM_BILL[[#This Row],[CODIGO]],POs[status],$GY656,POs[Semana],WEEKNUM(HI$1))</f>
        <v>0</v>
      </c>
      <c r="HJ656" s="15">
        <f>SUMIFS(POs[saldo],POs[cve_prod],DIM_BILL[[#This Row],[CODIGO]],POs[status],$GY656,POs[Semana],WEEKNUM(HJ$1))</f>
        <v>0</v>
      </c>
      <c r="HK656" s="15">
        <f>SUMIFS(POs[saldo],POs[cve_prod],DIM_BILL[[#This Row],[CODIGO]],POs[status],$GY656,POs[Semana],WEEKNUM(HK$1))</f>
        <v>0</v>
      </c>
      <c r="HL656" s="15">
        <f>SUMIFS(POs[saldo],POs[cve_prod],DIM_BILL[[#This Row],[CODIGO]],POs[status],$GY656,POs[Semana],WEEKNUM(HL$1))</f>
        <v>0</v>
      </c>
      <c r="HM656" s="15">
        <f>SUMIFS(POs[saldo],POs[cve_prod],DIM_BILL[[#This Row],[CODIGO]],POs[status],$GY656,POs[Semana],WEEKNUM(HM$1))</f>
        <v>0</v>
      </c>
      <c r="HN656" s="15">
        <f>SUMIFS(POs[saldo],POs[cve_prod],DIM_BILL[[#This Row],[CODIGO]],POs[status],$GY656,POs[Semana],WEEKNUM(HN$1))</f>
        <v>0</v>
      </c>
      <c r="HO656" s="15">
        <f>SUMIFS(POs[saldo],POs[cve_prod],DIM_BILL[[#This Row],[CODIGO]],POs[status],$GY656,POs[Semana],WEEKNUM(HO$1))</f>
        <v>0</v>
      </c>
      <c r="HP656" s="15">
        <f>SUMIFS(POs[saldo],POs[cve_prod],DIM_BILL[[#This Row],[CODIGO]],POs[status],$GY656,POs[Semana],WEEKNUM(HP$1))</f>
        <v>0</v>
      </c>
      <c r="HQ656" s="15">
        <f>SUMIFS(POs[saldo],POs[cve_prod],DIM_BILL[[#This Row],[CODIGO]],POs[status],$GY656,POs[Semana],WEEKNUM(HQ$1))</f>
        <v>0</v>
      </c>
      <c r="HR656" s="15">
        <f>SUMIFS(POs[saldo],POs[cve_prod],DIM_BILL[[#This Row],[CODIGO]],POs[status],$GY656,POs[Semana],WEEKNUM(HR$1))</f>
        <v>0</v>
      </c>
      <c r="HS656" s="15">
        <f>SUMIFS(POs[saldo],POs[cve_prod],DIM_BILL[[#This Row],[CODIGO]],POs[status],$GY656,POs[Semana],WEEKNUM(HS$1))</f>
        <v>0</v>
      </c>
      <c r="HT656" s="15">
        <f>SUMIFS(POs[saldo],POs[cve_prod],DIM_BILL[[#This Row],[CODIGO]],POs[status],$GY656,POs[Semana],WEEKNUM(HT$1))</f>
        <v>0</v>
      </c>
      <c r="HU656" s="22"/>
      <c r="HV656" s="25"/>
      <c r="HW656" t="str">
        <f>DIM_BILL[[#This Row],[Tipo]]</f>
        <v>MATERIAL DE EMPAQUE</v>
      </c>
    </row>
    <row r="657" spans="1:231" x14ac:dyDescent="0.3">
      <c r="A657" s="17" t="s">
        <v>830</v>
      </c>
      <c r="BN657">
        <v>1.03</v>
      </c>
      <c r="BO657">
        <v>0.51519999999999999</v>
      </c>
      <c r="BU657">
        <v>1.01</v>
      </c>
      <c r="BW657">
        <v>1.05</v>
      </c>
      <c r="BZ657">
        <v>1.05</v>
      </c>
      <c r="CB657">
        <v>2.1</v>
      </c>
      <c r="CE657">
        <v>1.03</v>
      </c>
      <c r="CF657">
        <v>0.41199999999999998</v>
      </c>
      <c r="CM657">
        <v>1.02</v>
      </c>
      <c r="CS657">
        <v>1</v>
      </c>
      <c r="ES657">
        <v>0.33333333333333331</v>
      </c>
      <c r="GR657" s="17" t="s">
        <v>831</v>
      </c>
      <c r="GS657" s="17">
        <v>3</v>
      </c>
      <c r="GT657" s="17" t="s">
        <v>1813</v>
      </c>
      <c r="GU657" s="17" t="s">
        <v>1800</v>
      </c>
      <c r="GV657" s="17">
        <f>SUMIF(FACT_A1[cve_prod],DIM_BILL[[#This Row],[CODIGO]],FACT_A1[Existencia])</f>
        <v>0</v>
      </c>
      <c r="GW657" s="18">
        <f>SUMIF(FACT_A2[cve_prod],DIM_BILL[[#This Row],[CODIGO]],FACT_A2[Existencia])</f>
        <v>24675</v>
      </c>
      <c r="GX657" s="17"/>
      <c r="GY657" s="16" t="s">
        <v>2221</v>
      </c>
      <c r="GZ657" s="24">
        <f>SUMPRODUCT($B657:$GQ657,INDEX(PLAN_PRODUCCION!$B$4:$GQ$24,COLUMN()-COLUMN($GZ$1)+1,0))</f>
        <v>27792</v>
      </c>
      <c r="HA657" s="24">
        <f>SUMPRODUCT($B657:$GQ657,INDEX(PLAN_PRODUCCION!$B$4:$GQ$24,COLUMN()-COLUMN($GZ$1)+1,0))</f>
        <v>0</v>
      </c>
      <c r="HB657" s="24">
        <f>SUMPRODUCT($B657:$GQ657,INDEX(PLAN_PRODUCCION!$B$4:$GQ$24,COLUMN()-COLUMN($GZ$1)+1,0))</f>
        <v>0</v>
      </c>
      <c r="HC657" s="24">
        <f>SUMPRODUCT($B657:$GQ657,INDEX(PLAN_PRODUCCION!$B$4:$GQ$24,COLUMN()-COLUMN($GZ$1)+1,0))</f>
        <v>0</v>
      </c>
      <c r="HD657" s="24">
        <f>SUMPRODUCT($B657:$GQ657,INDEX(PLAN_PRODUCCION!$B$4:$GQ$24,COLUMN()-COLUMN($GZ$1)+1,0))</f>
        <v>0</v>
      </c>
      <c r="HE657" s="24">
        <f>SUMPRODUCT($B657:$GQ657,INDEX(PLAN_PRODUCCION!$B$4:$GQ$24,COLUMN()-COLUMN($GZ$1)+1,0))</f>
        <v>0</v>
      </c>
      <c r="HF657" s="24">
        <f>SUMPRODUCT($B657:$GQ657,INDEX(PLAN_PRODUCCION!$B$4:$GQ$24,COLUMN()-COLUMN($GZ$1)+1,0))</f>
        <v>0</v>
      </c>
      <c r="HG657" s="24">
        <f>SUMPRODUCT($B657:$GQ657,INDEX(PLAN_PRODUCCION!$B$4:$GQ$24,COLUMN()-COLUMN($GZ$1)+1,0))</f>
        <v>0</v>
      </c>
      <c r="HH657" s="24">
        <f>SUMPRODUCT($B657:$GQ657,INDEX(PLAN_PRODUCCION!$B$4:$GQ$24,COLUMN()-COLUMN($GZ$1)+1,0))</f>
        <v>0</v>
      </c>
      <c r="HI657" s="24">
        <f>SUMPRODUCT($B657:$GQ657,INDEX(PLAN_PRODUCCION!$B$4:$GQ$24,COLUMN()-COLUMN($GZ$1)+1,0))</f>
        <v>0</v>
      </c>
      <c r="HJ657" s="24">
        <f>SUMPRODUCT($B657:$GQ657,INDEX(PLAN_PRODUCCION!$B$4:$GQ$24,COLUMN()-COLUMN($GZ$1)+1,0))</f>
        <v>0</v>
      </c>
      <c r="HK657" s="24">
        <f>SUMPRODUCT($B657:$GQ657,INDEX(PLAN_PRODUCCION!$B$4:$GQ$24,COLUMN()-COLUMN($GZ$1)+1,0))</f>
        <v>0</v>
      </c>
      <c r="HL657" s="24">
        <f>SUMPRODUCT($B657:$GQ657,INDEX(PLAN_PRODUCCION!$B$4:$GQ$24,COLUMN()-COLUMN($GZ$1)+1,0))</f>
        <v>0</v>
      </c>
      <c r="HM657" s="24">
        <f>SUMPRODUCT($B657:$GQ657,INDEX(PLAN_PRODUCCION!$B$4:$GQ$24,COLUMN()-COLUMN($GZ$1)+1,0))</f>
        <v>0</v>
      </c>
      <c r="HN657" s="24">
        <f>SUMPRODUCT($B657:$GQ657,INDEX(PLAN_PRODUCCION!$B$4:$GQ$24,COLUMN()-COLUMN($GZ$1)+1,0))</f>
        <v>0</v>
      </c>
      <c r="HO657" s="24">
        <f>SUMPRODUCT($B657:$GQ657,INDEX(PLAN_PRODUCCION!$B$4:$GQ$24,COLUMN()-COLUMN($GZ$1)+1,0))</f>
        <v>0</v>
      </c>
      <c r="HP657" s="24">
        <f>SUMPRODUCT($B657:$GQ657,INDEX(PLAN_PRODUCCION!$B$4:$GQ$24,COLUMN()-COLUMN($GZ$1)+1,0))</f>
        <v>0</v>
      </c>
      <c r="HQ657" s="24">
        <f>SUMPRODUCT($B657:$GQ657,INDEX(PLAN_PRODUCCION!$B$4:$GQ$24,COLUMN()-COLUMN($GZ$1)+1,0))</f>
        <v>0</v>
      </c>
      <c r="HR657" s="24">
        <f>SUMPRODUCT($B657:$GQ657,INDEX(PLAN_PRODUCCION!$B$4:$GQ$24,COLUMN()-COLUMN($GZ$1)+1,0))</f>
        <v>0</v>
      </c>
      <c r="HS657" s="24">
        <f>SUMPRODUCT($B657:$GQ657,INDEX(PLAN_PRODUCCION!$B$4:$GQ$24,COLUMN()-COLUMN($GZ$1)+1,0))</f>
        <v>0</v>
      </c>
      <c r="HT657" s="24">
        <f>SUMPRODUCT($B657:$GQ657,INDEX(PLAN_PRODUCCION!$B$4:$GQ$24,COLUMN()-COLUMN($GZ$1)+1,0))</f>
        <v>0</v>
      </c>
      <c r="HU657" s="22"/>
      <c r="HV657" s="25"/>
      <c r="HW657" t="str">
        <f>DIM_BILL[[#This Row],[Tipo]]</f>
        <v>MATERIAL DE EMPAQUE</v>
      </c>
    </row>
    <row r="658" spans="1:231" x14ac:dyDescent="0.3">
      <c r="A658" s="18" t="s">
        <v>830</v>
      </c>
      <c r="BN658">
        <v>1.03</v>
      </c>
      <c r="BO658">
        <v>0.51519999999999999</v>
      </c>
      <c r="BU658">
        <v>1.01</v>
      </c>
      <c r="BW658">
        <v>1.05</v>
      </c>
      <c r="BZ658">
        <v>1.05</v>
      </c>
      <c r="CB658">
        <v>2.1</v>
      </c>
      <c r="CE658">
        <v>1.03</v>
      </c>
      <c r="CF658">
        <v>0.41199999999999998</v>
      </c>
      <c r="CM658">
        <v>1.02</v>
      </c>
      <c r="CS658">
        <v>1</v>
      </c>
      <c r="ES658">
        <v>0.33333333333333331</v>
      </c>
      <c r="GR658" s="32" t="s">
        <v>831</v>
      </c>
      <c r="GS658" s="18">
        <v>3</v>
      </c>
      <c r="GT658" s="18" t="s">
        <v>1813</v>
      </c>
      <c r="GU658" s="18" t="s">
        <v>1800</v>
      </c>
      <c r="GV658" s="18">
        <f>SUMIF(FACT_A1[cve_prod],DIM_BILL[[#This Row],[CODIGO]],FACT_A1[Existencia])</f>
        <v>0</v>
      </c>
      <c r="GW658" s="18">
        <f>SUMIF(FACT_A2[cve_prod],DIM_BILL[[#This Row],[CODIGO]],FACT_A2[Existencia])</f>
        <v>24675</v>
      </c>
      <c r="GX658" s="18"/>
      <c r="GY658" s="16" t="s">
        <v>2222</v>
      </c>
      <c r="GZ658" s="26">
        <f t="shared" ref="GZ658" si="4777">GV658+GW658+GX658+GZ656-GZ657</f>
        <v>-3117</v>
      </c>
      <c r="HA658" s="26">
        <f t="shared" ref="HA658" si="4778">GZ658+HA656-HA657</f>
        <v>-3117</v>
      </c>
      <c r="HB658" s="26">
        <f t="shared" ref="HB658" si="4779">HA658+HB656-HB657</f>
        <v>-3117</v>
      </c>
      <c r="HC658" s="26">
        <f t="shared" ref="HC658" si="4780">HB658+HC656-HC657</f>
        <v>-3117</v>
      </c>
      <c r="HD658" s="26">
        <f t="shared" ref="HD658" si="4781">HC658+HD656-HD657</f>
        <v>-3117</v>
      </c>
      <c r="HE658" s="26">
        <f t="shared" ref="HE658" si="4782">HD658+HE656-HE657</f>
        <v>-3117</v>
      </c>
      <c r="HF658" s="26">
        <f t="shared" ref="HF658" si="4783">HE658+HF656-HF657</f>
        <v>6883</v>
      </c>
      <c r="HG658" s="26">
        <f t="shared" ref="HG658" si="4784">HF658+HG656-HG657</f>
        <v>6883</v>
      </c>
      <c r="HH658" s="26">
        <f t="shared" ref="HH658" si="4785">HG658+HH656-HH657</f>
        <v>6883</v>
      </c>
      <c r="HI658" s="26">
        <v>130</v>
      </c>
      <c r="HJ658" s="26">
        <f t="shared" ref="HJ658" si="4786">HI658+HJ656-HJ657</f>
        <v>130</v>
      </c>
      <c r="HK658" s="26">
        <f t="shared" ref="HK658" si="4787">HJ658+HK656-HK657</f>
        <v>130</v>
      </c>
      <c r="HL658" s="26">
        <f t="shared" ref="HL658" si="4788">HK658+HL656-HL657</f>
        <v>130</v>
      </c>
      <c r="HM658" s="26">
        <f t="shared" ref="HM658" si="4789">HL658+HM656-HM657</f>
        <v>130</v>
      </c>
      <c r="HN658" s="26">
        <f t="shared" ref="HN658" si="4790">HM658+HN656-HN657</f>
        <v>130</v>
      </c>
      <c r="HO658" s="26">
        <f t="shared" ref="HO658" si="4791">HN658+HO656-HO657</f>
        <v>130</v>
      </c>
      <c r="HP658" s="26">
        <f t="shared" ref="HP658" si="4792">HO658+HP656-HP657</f>
        <v>130</v>
      </c>
      <c r="HQ658" s="26">
        <f t="shared" ref="HQ658" si="4793">HP658+HQ656-HQ657</f>
        <v>130</v>
      </c>
      <c r="HR658" s="26">
        <f t="shared" ref="HR658" si="4794">HQ658+HR656-HR657</f>
        <v>130</v>
      </c>
      <c r="HS658" s="26">
        <f t="shared" ref="HS658" si="4795">HR658+HS656-HS657</f>
        <v>130</v>
      </c>
      <c r="HT658" s="26">
        <f t="shared" ref="HT658" si="4796">HS658+HT656-HT657</f>
        <v>130</v>
      </c>
      <c r="HU658" s="22">
        <f t="shared" ref="HU658" si="4797">COUNTIF(GZ658:HT658,"&lt;0")</f>
        <v>6</v>
      </c>
      <c r="HV658" s="25"/>
      <c r="HW658" t="str">
        <f>DIM_BILL[[#This Row],[Tipo]]</f>
        <v>MATERIAL DE EMPAQUE</v>
      </c>
    </row>
    <row r="659" spans="1:231" x14ac:dyDescent="0.3">
      <c r="A659" s="17" t="s">
        <v>1183</v>
      </c>
      <c r="DJ659">
        <v>1.0300952380952382</v>
      </c>
      <c r="GR659" s="17" t="s">
        <v>1184</v>
      </c>
      <c r="GS659" s="17">
        <v>4</v>
      </c>
      <c r="GT659" s="17" t="s">
        <v>1819</v>
      </c>
      <c r="GU659" s="17" t="s">
        <v>1800</v>
      </c>
      <c r="GV659" s="17">
        <f>SUMIF(FACT_A1[cve_prod],DIM_BILL[[#This Row],[CODIGO]],FACT_A1[Existencia])</f>
        <v>0</v>
      </c>
      <c r="GW659" s="18">
        <f>SUMIF(FACT_A2[cve_prod],DIM_BILL[[#This Row],[CODIGO]],FACT_A2[Existencia])</f>
        <v>14787</v>
      </c>
      <c r="GX659" s="17"/>
      <c r="GY659" s="16" t="s">
        <v>2220</v>
      </c>
      <c r="GZ659" s="15">
        <f>SUMIFS(POs[saldo],POs[cve_prod],DIM_BILL[[#This Row],[CODIGO]],POs[status],$GY659,POs[f_ent],GZ$1)</f>
        <v>0</v>
      </c>
      <c r="HA659" s="15">
        <f>SUMIFS(POs[saldo],POs[cve_prod],DIM_BILL[[#This Row],[CODIGO]],POs[status],$GY659,POs[f_ent],HA$1)</f>
        <v>0</v>
      </c>
      <c r="HB659" s="15">
        <f>SUMIFS(POs[saldo],POs[cve_prod],DIM_BILL[[#This Row],[CODIGO]],POs[status],$GY659,POs[f_ent],HB$1)</f>
        <v>0</v>
      </c>
      <c r="HC659" s="15">
        <f>SUMIFS(POs[saldo],POs[cve_prod],DIM_BILL[[#This Row],[CODIGO]],POs[status],$GY659,POs[f_ent],HC$1)</f>
        <v>0</v>
      </c>
      <c r="HD659" s="15">
        <f>SUMIFS(POs[saldo],POs[cve_prod],DIM_BILL[[#This Row],[CODIGO]],POs[status],$GY659,POs[f_ent],HD$1)</f>
        <v>0</v>
      </c>
      <c r="HE659" s="15">
        <f>SUMIFS(POs[saldo],POs[cve_prod],DIM_BILL[[#This Row],[CODIGO]],POs[status],$GY659,POs[f_ent],HE$1)</f>
        <v>0</v>
      </c>
      <c r="HF659" s="15">
        <f>SUMIFS(POs[saldo],POs[cve_prod],DIM_BILL[[#This Row],[CODIGO]],POs[status],$GY659,POs[Semana],WEEKNUM(HF$1))</f>
        <v>0</v>
      </c>
      <c r="HG659" s="15">
        <f>SUMIFS(POs[saldo],POs[cve_prod],DIM_BILL[[#This Row],[CODIGO]],POs[status],$GY659,POs[Semana],WEEKNUM(HG$1))</f>
        <v>0</v>
      </c>
      <c r="HH659" s="15">
        <f>SUMIFS(POs[saldo],POs[cve_prod],DIM_BILL[[#This Row],[CODIGO]],POs[status],$GY659,POs[Semana],WEEKNUM(HH$1))</f>
        <v>0</v>
      </c>
      <c r="HI659" s="15">
        <f>SUMIFS(POs[saldo],POs[cve_prod],DIM_BILL[[#This Row],[CODIGO]],POs[status],$GY659,POs[Semana],WEEKNUM(HI$1))</f>
        <v>0</v>
      </c>
      <c r="HJ659" s="15">
        <f>SUMIFS(POs[saldo],POs[cve_prod],DIM_BILL[[#This Row],[CODIGO]],POs[status],$GY659,POs[Semana],WEEKNUM(HJ$1))</f>
        <v>0</v>
      </c>
      <c r="HK659" s="15">
        <f>SUMIFS(POs[saldo],POs[cve_prod],DIM_BILL[[#This Row],[CODIGO]],POs[status],$GY659,POs[Semana],WEEKNUM(HK$1))</f>
        <v>0</v>
      </c>
      <c r="HL659" s="15">
        <f>SUMIFS(POs[saldo],POs[cve_prod],DIM_BILL[[#This Row],[CODIGO]],POs[status],$GY659,POs[Semana],WEEKNUM(HL$1))</f>
        <v>0</v>
      </c>
      <c r="HM659" s="15">
        <f>SUMIFS(POs[saldo],POs[cve_prod],DIM_BILL[[#This Row],[CODIGO]],POs[status],$GY659,POs[Semana],WEEKNUM(HM$1))</f>
        <v>0</v>
      </c>
      <c r="HN659" s="15">
        <f>SUMIFS(POs[saldo],POs[cve_prod],DIM_BILL[[#This Row],[CODIGO]],POs[status],$GY659,POs[Semana],WEEKNUM(HN$1))</f>
        <v>0</v>
      </c>
      <c r="HO659" s="15">
        <f>SUMIFS(POs[saldo],POs[cve_prod],DIM_BILL[[#This Row],[CODIGO]],POs[status],$GY659,POs[Semana],WEEKNUM(HO$1))</f>
        <v>0</v>
      </c>
      <c r="HP659" s="15">
        <f>SUMIFS(POs[saldo],POs[cve_prod],DIM_BILL[[#This Row],[CODIGO]],POs[status],$GY659,POs[Semana],WEEKNUM(HP$1))</f>
        <v>0</v>
      </c>
      <c r="HQ659" s="15">
        <f>SUMIFS(POs[saldo],POs[cve_prod],DIM_BILL[[#This Row],[CODIGO]],POs[status],$GY659,POs[Semana],WEEKNUM(HQ$1))</f>
        <v>0</v>
      </c>
      <c r="HR659" s="15">
        <f>SUMIFS(POs[saldo],POs[cve_prod],DIM_BILL[[#This Row],[CODIGO]],POs[status],$GY659,POs[Semana],WEEKNUM(HR$1))</f>
        <v>0</v>
      </c>
      <c r="HS659" s="15">
        <f>SUMIFS(POs[saldo],POs[cve_prod],DIM_BILL[[#This Row],[CODIGO]],POs[status],$GY659,POs[Semana],WEEKNUM(HS$1))</f>
        <v>0</v>
      </c>
      <c r="HT659" s="15">
        <f>SUMIFS(POs[saldo],POs[cve_prod],DIM_BILL[[#This Row],[CODIGO]],POs[status],$GY659,POs[Semana],WEEKNUM(HT$1))</f>
        <v>0</v>
      </c>
      <c r="HU659" s="22"/>
      <c r="HV659" s="25"/>
      <c r="HW659" t="str">
        <f>DIM_BILL[[#This Row],[Tipo]]</f>
        <v>MATERIAL DE EMPAQUE</v>
      </c>
    </row>
    <row r="660" spans="1:231" x14ac:dyDescent="0.3">
      <c r="A660" s="17" t="s">
        <v>1183</v>
      </c>
      <c r="DJ660">
        <v>1.0300952380952382</v>
      </c>
      <c r="GR660" s="17" t="s">
        <v>1184</v>
      </c>
      <c r="GS660" s="17">
        <v>4</v>
      </c>
      <c r="GT660" s="17" t="s">
        <v>1819</v>
      </c>
      <c r="GU660" s="17" t="s">
        <v>1800</v>
      </c>
      <c r="GV660" s="17">
        <f>SUMIF(FACT_A1[cve_prod],DIM_BILL[[#This Row],[CODIGO]],FACT_A1[Existencia])</f>
        <v>0</v>
      </c>
      <c r="GW660" s="18">
        <f>SUMIF(FACT_A2[cve_prod],DIM_BILL[[#This Row],[CODIGO]],FACT_A2[Existencia])</f>
        <v>14787</v>
      </c>
      <c r="GX660" s="17"/>
      <c r="GY660" s="16" t="s">
        <v>2221</v>
      </c>
      <c r="GZ660" s="24">
        <f>SUMPRODUCT($B660:$GQ660,INDEX(PLAN_PRODUCCION!$B$4:$GQ$24,COLUMN()-COLUMN($GZ$1)+1,0))</f>
        <v>2757.5649523809525</v>
      </c>
      <c r="HA660" s="24">
        <f>SUMPRODUCT($B660:$GQ660,INDEX(PLAN_PRODUCCION!$B$4:$GQ$24,COLUMN()-COLUMN($GZ$1)+1,0))</f>
        <v>0</v>
      </c>
      <c r="HB660" s="24">
        <f>SUMPRODUCT($B660:$GQ660,INDEX(PLAN_PRODUCCION!$B$4:$GQ$24,COLUMN()-COLUMN($GZ$1)+1,0))</f>
        <v>0</v>
      </c>
      <c r="HC660" s="24">
        <f>SUMPRODUCT($B660:$GQ660,INDEX(PLAN_PRODUCCION!$B$4:$GQ$24,COLUMN()-COLUMN($GZ$1)+1,0))</f>
        <v>0</v>
      </c>
      <c r="HD660" s="24">
        <f>SUMPRODUCT($B660:$GQ660,INDEX(PLAN_PRODUCCION!$B$4:$GQ$24,COLUMN()-COLUMN($GZ$1)+1,0))</f>
        <v>0</v>
      </c>
      <c r="HE660" s="24">
        <f>SUMPRODUCT($B660:$GQ660,INDEX(PLAN_PRODUCCION!$B$4:$GQ$24,COLUMN()-COLUMN($GZ$1)+1,0))</f>
        <v>0</v>
      </c>
      <c r="HF660" s="24">
        <f>SUMPRODUCT($B660:$GQ660,INDEX(PLAN_PRODUCCION!$B$4:$GQ$24,COLUMN()-COLUMN($GZ$1)+1,0))</f>
        <v>0</v>
      </c>
      <c r="HG660" s="24">
        <f>SUMPRODUCT($B660:$GQ660,INDEX(PLAN_PRODUCCION!$B$4:$GQ$24,COLUMN()-COLUMN($GZ$1)+1,0))</f>
        <v>0</v>
      </c>
      <c r="HH660" s="24">
        <f>SUMPRODUCT($B660:$GQ660,INDEX(PLAN_PRODUCCION!$B$4:$GQ$24,COLUMN()-COLUMN($GZ$1)+1,0))</f>
        <v>0</v>
      </c>
      <c r="HI660" s="24">
        <f>SUMPRODUCT($B660:$GQ660,INDEX(PLAN_PRODUCCION!$B$4:$GQ$24,COLUMN()-COLUMN($GZ$1)+1,0))</f>
        <v>0</v>
      </c>
      <c r="HJ660" s="24">
        <f>SUMPRODUCT($B660:$GQ660,INDEX(PLAN_PRODUCCION!$B$4:$GQ$24,COLUMN()-COLUMN($GZ$1)+1,0))</f>
        <v>0</v>
      </c>
      <c r="HK660" s="24">
        <f>SUMPRODUCT($B660:$GQ660,INDEX(PLAN_PRODUCCION!$B$4:$GQ$24,COLUMN()-COLUMN($GZ$1)+1,0))</f>
        <v>0</v>
      </c>
      <c r="HL660" s="24">
        <f>SUMPRODUCT($B660:$GQ660,INDEX(PLAN_PRODUCCION!$B$4:$GQ$24,COLUMN()-COLUMN($GZ$1)+1,0))</f>
        <v>0</v>
      </c>
      <c r="HM660" s="24">
        <f>SUMPRODUCT($B660:$GQ660,INDEX(PLAN_PRODUCCION!$B$4:$GQ$24,COLUMN()-COLUMN($GZ$1)+1,0))</f>
        <v>0</v>
      </c>
      <c r="HN660" s="24">
        <f>SUMPRODUCT($B660:$GQ660,INDEX(PLAN_PRODUCCION!$B$4:$GQ$24,COLUMN()-COLUMN($GZ$1)+1,0))</f>
        <v>0</v>
      </c>
      <c r="HO660" s="24">
        <f>SUMPRODUCT($B660:$GQ660,INDEX(PLAN_PRODUCCION!$B$4:$GQ$24,COLUMN()-COLUMN($GZ$1)+1,0))</f>
        <v>0</v>
      </c>
      <c r="HP660" s="24">
        <f>SUMPRODUCT($B660:$GQ660,INDEX(PLAN_PRODUCCION!$B$4:$GQ$24,COLUMN()-COLUMN($GZ$1)+1,0))</f>
        <v>0</v>
      </c>
      <c r="HQ660" s="24">
        <f>SUMPRODUCT($B660:$GQ660,INDEX(PLAN_PRODUCCION!$B$4:$GQ$24,COLUMN()-COLUMN($GZ$1)+1,0))</f>
        <v>0</v>
      </c>
      <c r="HR660" s="24">
        <f>SUMPRODUCT($B660:$GQ660,INDEX(PLAN_PRODUCCION!$B$4:$GQ$24,COLUMN()-COLUMN($GZ$1)+1,0))</f>
        <v>0</v>
      </c>
      <c r="HS660" s="24">
        <f>SUMPRODUCT($B660:$GQ660,INDEX(PLAN_PRODUCCION!$B$4:$GQ$24,COLUMN()-COLUMN($GZ$1)+1,0))</f>
        <v>0</v>
      </c>
      <c r="HT660" s="24">
        <f>SUMPRODUCT($B660:$GQ660,INDEX(PLAN_PRODUCCION!$B$4:$GQ$24,COLUMN()-COLUMN($GZ$1)+1,0))</f>
        <v>0</v>
      </c>
      <c r="HU660" s="22"/>
      <c r="HV660" s="25"/>
      <c r="HW660" t="str">
        <f>DIM_BILL[[#This Row],[Tipo]]</f>
        <v>MATERIAL DE EMPAQUE</v>
      </c>
    </row>
    <row r="661" spans="1:231" x14ac:dyDescent="0.3">
      <c r="A661" s="18" t="s">
        <v>1183</v>
      </c>
      <c r="DJ661">
        <v>1.0300952380952382</v>
      </c>
      <c r="GR661" s="18" t="s">
        <v>1184</v>
      </c>
      <c r="GS661" s="18">
        <v>4</v>
      </c>
      <c r="GT661" s="18" t="s">
        <v>1819</v>
      </c>
      <c r="GU661" s="18" t="s">
        <v>1800</v>
      </c>
      <c r="GV661" s="18">
        <f>SUMIF(FACT_A1[cve_prod],DIM_BILL[[#This Row],[CODIGO]],FACT_A1[Existencia])</f>
        <v>0</v>
      </c>
      <c r="GW661" s="18">
        <f>SUMIF(FACT_A2[cve_prod],DIM_BILL[[#This Row],[CODIGO]],FACT_A2[Existencia])</f>
        <v>14787</v>
      </c>
      <c r="GX661" s="18"/>
      <c r="GY661" s="16" t="s">
        <v>2222</v>
      </c>
      <c r="GZ661" s="26">
        <f t="shared" ref="GZ661" si="4798">GV661+GW661+GX661+GZ659-GZ660</f>
        <v>12029.435047619048</v>
      </c>
      <c r="HA661" s="26">
        <f t="shared" ref="HA661" si="4799">GZ661+HA659-HA660</f>
        <v>12029.435047619048</v>
      </c>
      <c r="HB661" s="26">
        <f t="shared" ref="HB661" si="4800">HA661+HB659-HB660</f>
        <v>12029.435047619048</v>
      </c>
      <c r="HC661" s="26">
        <f t="shared" ref="HC661" si="4801">HB661+HC659-HC660</f>
        <v>12029.435047619048</v>
      </c>
      <c r="HD661" s="26">
        <f t="shared" ref="HD661" si="4802">HC661+HD659-HD660</f>
        <v>12029.435047619048</v>
      </c>
      <c r="HE661" s="26">
        <f t="shared" ref="HE661" si="4803">HD661+HE659-HE660</f>
        <v>12029.435047619048</v>
      </c>
      <c r="HF661" s="26">
        <f t="shared" ref="HF661" si="4804">HE661+HF659-HF660</f>
        <v>12029.435047619048</v>
      </c>
      <c r="HG661" s="26">
        <f t="shared" ref="HG661" si="4805">HF661+HG659-HG660</f>
        <v>12029.435047619048</v>
      </c>
      <c r="HH661" s="26">
        <f t="shared" ref="HH661" si="4806">HG661+HH659-HH660</f>
        <v>12029.435047619048</v>
      </c>
      <c r="HI661" s="26">
        <f t="shared" ref="HI661" si="4807">HH661+HI659-HI660</f>
        <v>12029.435047619048</v>
      </c>
      <c r="HJ661" s="26">
        <f t="shared" ref="HJ661" si="4808">HI661+HJ659-HJ660</f>
        <v>12029.435047619048</v>
      </c>
      <c r="HK661" s="26">
        <f t="shared" ref="HK661" si="4809">HJ661+HK659-HK660</f>
        <v>12029.435047619048</v>
      </c>
      <c r="HL661" s="26">
        <f t="shared" ref="HL661" si="4810">HK661+HL659-HL660</f>
        <v>12029.435047619048</v>
      </c>
      <c r="HM661" s="26">
        <f t="shared" ref="HM661" si="4811">HL661+HM659-HM660</f>
        <v>12029.435047619048</v>
      </c>
      <c r="HN661" s="26">
        <f t="shared" ref="HN661" si="4812">HM661+HN659-HN660</f>
        <v>12029.435047619048</v>
      </c>
      <c r="HO661" s="26">
        <f t="shared" ref="HO661" si="4813">HN661+HO659-HO660</f>
        <v>12029.435047619048</v>
      </c>
      <c r="HP661" s="26">
        <f t="shared" ref="HP661" si="4814">HO661+HP659-HP660</f>
        <v>12029.435047619048</v>
      </c>
      <c r="HQ661" s="26">
        <f t="shared" ref="HQ661" si="4815">HP661+HQ659-HQ660</f>
        <v>12029.435047619048</v>
      </c>
      <c r="HR661" s="26">
        <f t="shared" ref="HR661" si="4816">HQ661+HR659-HR660</f>
        <v>12029.435047619048</v>
      </c>
      <c r="HS661" s="26">
        <f t="shared" ref="HS661" si="4817">HR661+HS659-HS660</f>
        <v>12029.435047619048</v>
      </c>
      <c r="HT661" s="26">
        <f t="shared" ref="HT661" si="4818">HS661+HT659-HT660</f>
        <v>12029.435047619048</v>
      </c>
      <c r="HU661" s="22">
        <f t="shared" ref="HU661" si="4819">COUNTIF(GZ661:HT661,"&lt;0")</f>
        <v>0</v>
      </c>
      <c r="HV661" s="25"/>
      <c r="HW661" t="str">
        <f>DIM_BILL[[#This Row],[Tipo]]</f>
        <v>MATERIAL DE EMPAQUE</v>
      </c>
    </row>
    <row r="662" spans="1:231" x14ac:dyDescent="0.3">
      <c r="A662" s="17" t="s">
        <v>2279</v>
      </c>
      <c r="H662">
        <v>1.01</v>
      </c>
      <c r="GR662" s="17" t="s">
        <v>2280</v>
      </c>
      <c r="GS662" s="17">
        <v>2</v>
      </c>
      <c r="GT662" s="17" t="s">
        <v>1819</v>
      </c>
      <c r="GU662" s="17" t="s">
        <v>1800</v>
      </c>
      <c r="GV662" s="17">
        <f>SUMIF(FACT_A1[cve_prod],DIM_BILL[[#This Row],[CODIGO]],FACT_A1[Existencia])</f>
        <v>0</v>
      </c>
      <c r="GW662" s="18">
        <f>SUMIF(FACT_A2[cve_prod],DIM_BILL[[#This Row],[CODIGO]],FACT_A2[Existencia])</f>
        <v>0</v>
      </c>
      <c r="GX662" s="17"/>
      <c r="GY662" s="16" t="s">
        <v>2220</v>
      </c>
      <c r="GZ662" s="15">
        <f>SUMIFS(POs[saldo],POs[cve_prod],DIM_BILL[[#This Row],[CODIGO]],POs[status],$GY662,POs[f_ent],GZ$1)</f>
        <v>0</v>
      </c>
      <c r="HA662" s="15">
        <f>SUMIFS(POs[saldo],POs[cve_prod],DIM_BILL[[#This Row],[CODIGO]],POs[status],$GY662,POs[f_ent],HA$1)</f>
        <v>0</v>
      </c>
      <c r="HB662" s="15">
        <f>SUMIFS(POs[saldo],POs[cve_prod],DIM_BILL[[#This Row],[CODIGO]],POs[status],$GY662,POs[f_ent],HB$1)</f>
        <v>0</v>
      </c>
      <c r="HC662" s="15">
        <f>SUMIFS(POs[saldo],POs[cve_prod],DIM_BILL[[#This Row],[CODIGO]],POs[status],$GY662,POs[f_ent],HC$1)</f>
        <v>0</v>
      </c>
      <c r="HD662" s="15">
        <f>SUMIFS(POs[saldo],POs[cve_prod],DIM_BILL[[#This Row],[CODIGO]],POs[status],$GY662,POs[f_ent],HD$1)</f>
        <v>0</v>
      </c>
      <c r="HE662" s="15">
        <f>SUMIFS(POs[saldo],POs[cve_prod],DIM_BILL[[#This Row],[CODIGO]],POs[status],$GY662,POs[f_ent],HE$1)</f>
        <v>0</v>
      </c>
      <c r="HF662" s="15">
        <f>SUMIFS(POs[saldo],POs[cve_prod],DIM_BILL[[#This Row],[CODIGO]],POs[status],$GY662,POs[Semana],WEEKNUM(HF$1))</f>
        <v>0</v>
      </c>
      <c r="HG662" s="15">
        <f>SUMIFS(POs[saldo],POs[cve_prod],DIM_BILL[[#This Row],[CODIGO]],POs[status],$GY662,POs[Semana],WEEKNUM(HG$1))</f>
        <v>0</v>
      </c>
      <c r="HH662" s="15">
        <f>SUMIFS(POs[saldo],POs[cve_prod],DIM_BILL[[#This Row],[CODIGO]],POs[status],$GY662,POs[Semana],WEEKNUM(HH$1))</f>
        <v>0</v>
      </c>
      <c r="HI662" s="15">
        <f>SUMIFS(POs[saldo],POs[cve_prod],DIM_BILL[[#This Row],[CODIGO]],POs[status],$GY662,POs[Semana],WEEKNUM(HI$1))</f>
        <v>0</v>
      </c>
      <c r="HJ662" s="15">
        <f>SUMIFS(POs[saldo],POs[cve_prod],DIM_BILL[[#This Row],[CODIGO]],POs[status],$GY662,POs[Semana],WEEKNUM(HJ$1))</f>
        <v>0</v>
      </c>
      <c r="HK662" s="15">
        <f>SUMIFS(POs[saldo],POs[cve_prod],DIM_BILL[[#This Row],[CODIGO]],POs[status],$GY662,POs[Semana],WEEKNUM(HK$1))</f>
        <v>0</v>
      </c>
      <c r="HL662" s="15">
        <f>SUMIFS(POs[saldo],POs[cve_prod],DIM_BILL[[#This Row],[CODIGO]],POs[status],$GY662,POs[Semana],WEEKNUM(HL$1))</f>
        <v>0</v>
      </c>
      <c r="HM662" s="15">
        <f>SUMIFS(POs[saldo],POs[cve_prod],DIM_BILL[[#This Row],[CODIGO]],POs[status],$GY662,POs[Semana],WEEKNUM(HM$1))</f>
        <v>0</v>
      </c>
      <c r="HN662" s="15">
        <f>SUMIFS(POs[saldo],POs[cve_prod],DIM_BILL[[#This Row],[CODIGO]],POs[status],$GY662,POs[Semana],WEEKNUM(HN$1))</f>
        <v>0</v>
      </c>
      <c r="HO662" s="15">
        <f>SUMIFS(POs[saldo],POs[cve_prod],DIM_BILL[[#This Row],[CODIGO]],POs[status],$GY662,POs[Semana],WEEKNUM(HO$1))</f>
        <v>0</v>
      </c>
      <c r="HP662" s="15">
        <f>SUMIFS(POs[saldo],POs[cve_prod],DIM_BILL[[#This Row],[CODIGO]],POs[status],$GY662,POs[Semana],WEEKNUM(HP$1))</f>
        <v>0</v>
      </c>
      <c r="HQ662" s="15">
        <f>SUMIFS(POs[saldo],POs[cve_prod],DIM_BILL[[#This Row],[CODIGO]],POs[status],$GY662,POs[Semana],WEEKNUM(HQ$1))</f>
        <v>0</v>
      </c>
      <c r="HR662" s="15">
        <f>SUMIFS(POs[saldo],POs[cve_prod],DIM_BILL[[#This Row],[CODIGO]],POs[status],$GY662,POs[Semana],WEEKNUM(HR$1))</f>
        <v>0</v>
      </c>
      <c r="HS662" s="15">
        <f>SUMIFS(POs[saldo],POs[cve_prod],DIM_BILL[[#This Row],[CODIGO]],POs[status],$GY662,POs[Semana],WEEKNUM(HS$1))</f>
        <v>0</v>
      </c>
      <c r="HT662" s="15">
        <f>SUMIFS(POs[saldo],POs[cve_prod],DIM_BILL[[#This Row],[CODIGO]],POs[status],$GY662,POs[Semana],WEEKNUM(HT$1))</f>
        <v>0</v>
      </c>
      <c r="HU662" s="22"/>
      <c r="HV662" s="25"/>
      <c r="HW662" t="str">
        <f>DIM_BILL[[#This Row],[Tipo]]</f>
        <v>MATERIAL DE EMPAQUE</v>
      </c>
    </row>
    <row r="663" spans="1:231" x14ac:dyDescent="0.3">
      <c r="A663" s="17" t="s">
        <v>2279</v>
      </c>
      <c r="H663">
        <v>1.01</v>
      </c>
      <c r="GR663" s="17" t="s">
        <v>2280</v>
      </c>
      <c r="GS663" s="17">
        <v>2</v>
      </c>
      <c r="GT663" s="17" t="s">
        <v>1819</v>
      </c>
      <c r="GU663" s="17" t="s">
        <v>1800</v>
      </c>
      <c r="GV663" s="17">
        <f>SUMIF(FACT_A1[cve_prod],DIM_BILL[[#This Row],[CODIGO]],FACT_A1[Existencia])</f>
        <v>0</v>
      </c>
      <c r="GW663" s="18">
        <f>SUMIF(FACT_A2[cve_prod],DIM_BILL[[#This Row],[CODIGO]],FACT_A2[Existencia])</f>
        <v>0</v>
      </c>
      <c r="GX663" s="17"/>
      <c r="GY663" s="16" t="s">
        <v>2221</v>
      </c>
      <c r="GZ663" s="24">
        <f>SUMPRODUCT($B663:$GQ663,INDEX(PLAN_PRODUCCION!$B$4:$GQ$24,COLUMN()-COLUMN($GZ$1)+1,0))</f>
        <v>10100</v>
      </c>
      <c r="HA663" s="24">
        <f>SUMPRODUCT($B663:$GQ663,INDEX(PLAN_PRODUCCION!$B$4:$GQ$24,COLUMN()-COLUMN($GZ$1)+1,0))</f>
        <v>0</v>
      </c>
      <c r="HB663" s="24">
        <f>SUMPRODUCT($B663:$GQ663,INDEX(PLAN_PRODUCCION!$B$4:$GQ$24,COLUMN()-COLUMN($GZ$1)+1,0))</f>
        <v>0</v>
      </c>
      <c r="HC663" s="24">
        <f>SUMPRODUCT($B663:$GQ663,INDEX(PLAN_PRODUCCION!$B$4:$GQ$24,COLUMN()-COLUMN($GZ$1)+1,0))</f>
        <v>0</v>
      </c>
      <c r="HD663" s="24">
        <f>SUMPRODUCT($B663:$GQ663,INDEX(PLAN_PRODUCCION!$B$4:$GQ$24,COLUMN()-COLUMN($GZ$1)+1,0))</f>
        <v>0</v>
      </c>
      <c r="HE663" s="24">
        <f>SUMPRODUCT($B663:$GQ663,INDEX(PLAN_PRODUCCION!$B$4:$GQ$24,COLUMN()-COLUMN($GZ$1)+1,0))</f>
        <v>0</v>
      </c>
      <c r="HF663" s="24">
        <f>SUMPRODUCT($B663:$GQ663,INDEX(PLAN_PRODUCCION!$B$4:$GQ$24,COLUMN()-COLUMN($GZ$1)+1,0))</f>
        <v>0</v>
      </c>
      <c r="HG663" s="24">
        <f>SUMPRODUCT($B663:$GQ663,INDEX(PLAN_PRODUCCION!$B$4:$GQ$24,COLUMN()-COLUMN($GZ$1)+1,0))</f>
        <v>0</v>
      </c>
      <c r="HH663" s="24">
        <f>SUMPRODUCT($B663:$GQ663,INDEX(PLAN_PRODUCCION!$B$4:$GQ$24,COLUMN()-COLUMN($GZ$1)+1,0))</f>
        <v>0</v>
      </c>
      <c r="HI663" s="24">
        <f>SUMPRODUCT($B663:$GQ663,INDEX(PLAN_PRODUCCION!$B$4:$GQ$24,COLUMN()-COLUMN($GZ$1)+1,0))</f>
        <v>0</v>
      </c>
      <c r="HJ663" s="24">
        <f>SUMPRODUCT($B663:$GQ663,INDEX(PLAN_PRODUCCION!$B$4:$GQ$24,COLUMN()-COLUMN($GZ$1)+1,0))</f>
        <v>0</v>
      </c>
      <c r="HK663" s="24">
        <f>SUMPRODUCT($B663:$GQ663,INDEX(PLAN_PRODUCCION!$B$4:$GQ$24,COLUMN()-COLUMN($GZ$1)+1,0))</f>
        <v>0</v>
      </c>
      <c r="HL663" s="24">
        <f>SUMPRODUCT($B663:$GQ663,INDEX(PLAN_PRODUCCION!$B$4:$GQ$24,COLUMN()-COLUMN($GZ$1)+1,0))</f>
        <v>0</v>
      </c>
      <c r="HM663" s="24">
        <f>SUMPRODUCT($B663:$GQ663,INDEX(PLAN_PRODUCCION!$B$4:$GQ$24,COLUMN()-COLUMN($GZ$1)+1,0))</f>
        <v>0</v>
      </c>
      <c r="HN663" s="24">
        <f>SUMPRODUCT($B663:$GQ663,INDEX(PLAN_PRODUCCION!$B$4:$GQ$24,COLUMN()-COLUMN($GZ$1)+1,0))</f>
        <v>0</v>
      </c>
      <c r="HO663" s="24">
        <f>SUMPRODUCT($B663:$GQ663,INDEX(PLAN_PRODUCCION!$B$4:$GQ$24,COLUMN()-COLUMN($GZ$1)+1,0))</f>
        <v>0</v>
      </c>
      <c r="HP663" s="24">
        <f>SUMPRODUCT($B663:$GQ663,INDEX(PLAN_PRODUCCION!$B$4:$GQ$24,COLUMN()-COLUMN($GZ$1)+1,0))</f>
        <v>0</v>
      </c>
      <c r="HQ663" s="24">
        <f>SUMPRODUCT($B663:$GQ663,INDEX(PLAN_PRODUCCION!$B$4:$GQ$24,COLUMN()-COLUMN($GZ$1)+1,0))</f>
        <v>0</v>
      </c>
      <c r="HR663" s="24">
        <f>SUMPRODUCT($B663:$GQ663,INDEX(PLAN_PRODUCCION!$B$4:$GQ$24,COLUMN()-COLUMN($GZ$1)+1,0))</f>
        <v>0</v>
      </c>
      <c r="HS663" s="24">
        <f>SUMPRODUCT($B663:$GQ663,INDEX(PLAN_PRODUCCION!$B$4:$GQ$24,COLUMN()-COLUMN($GZ$1)+1,0))</f>
        <v>0</v>
      </c>
      <c r="HT663" s="24">
        <f>SUMPRODUCT($B663:$GQ663,INDEX(PLAN_PRODUCCION!$B$4:$GQ$24,COLUMN()-COLUMN($GZ$1)+1,0))</f>
        <v>0</v>
      </c>
      <c r="HU663" s="22"/>
      <c r="HV663" s="25"/>
      <c r="HW663" t="str">
        <f>DIM_BILL[[#This Row],[Tipo]]</f>
        <v>MATERIAL DE EMPAQUE</v>
      </c>
    </row>
    <row r="664" spans="1:231" x14ac:dyDescent="0.3">
      <c r="A664" s="18" t="s">
        <v>2279</v>
      </c>
      <c r="H664">
        <v>1.01</v>
      </c>
      <c r="GR664" s="18" t="s">
        <v>2280</v>
      </c>
      <c r="GS664" s="18">
        <v>2</v>
      </c>
      <c r="GT664" s="18" t="s">
        <v>1819</v>
      </c>
      <c r="GU664" s="18" t="s">
        <v>1800</v>
      </c>
      <c r="GV664" s="18">
        <f>SUMIF(FACT_A1[cve_prod],DIM_BILL[[#This Row],[CODIGO]],FACT_A1[Existencia])</f>
        <v>0</v>
      </c>
      <c r="GW664" s="18">
        <f>SUMIF(FACT_A2[cve_prod],DIM_BILL[[#This Row],[CODIGO]],FACT_A2[Existencia])</f>
        <v>0</v>
      </c>
      <c r="GX664" s="18"/>
      <c r="GY664" s="16" t="s">
        <v>2222</v>
      </c>
      <c r="GZ664" s="26">
        <f t="shared" ref="GZ664" si="4820">GV664+GW664+GX664+GZ662-GZ663</f>
        <v>-10100</v>
      </c>
      <c r="HA664" s="26">
        <f t="shared" ref="HA664" si="4821">GZ664+HA662-HA663</f>
        <v>-10100</v>
      </c>
      <c r="HB664" s="26">
        <f t="shared" ref="HB664" si="4822">HA664+HB662-HB663</f>
        <v>-10100</v>
      </c>
      <c r="HC664" s="26">
        <f t="shared" ref="HC664" si="4823">HB664+HC662-HC663</f>
        <v>-10100</v>
      </c>
      <c r="HD664" s="26">
        <f t="shared" ref="HD664" si="4824">HC664+HD662-HD663</f>
        <v>-10100</v>
      </c>
      <c r="HE664" s="26">
        <f t="shared" ref="HE664" si="4825">HD664+HE662-HE663</f>
        <v>-10100</v>
      </c>
      <c r="HF664" s="26">
        <f t="shared" ref="HF664" si="4826">HE664+HF662-HF663</f>
        <v>-10100</v>
      </c>
      <c r="HG664" s="26">
        <f t="shared" ref="HG664" si="4827">HF664+HG662-HG663</f>
        <v>-10100</v>
      </c>
      <c r="HH664" s="26">
        <f t="shared" ref="HH664" si="4828">HG664+HH662-HH663</f>
        <v>-10100</v>
      </c>
      <c r="HI664" s="26">
        <f t="shared" ref="HI664" si="4829">HH664+HI662-HI663</f>
        <v>-10100</v>
      </c>
      <c r="HJ664" s="26">
        <f t="shared" ref="HJ664" si="4830">HI664+HJ662-HJ663</f>
        <v>-10100</v>
      </c>
      <c r="HK664" s="26">
        <f t="shared" ref="HK664" si="4831">HJ664+HK662-HK663</f>
        <v>-10100</v>
      </c>
      <c r="HL664" s="26">
        <f t="shared" ref="HL664" si="4832">HK664+HL662-HL663</f>
        <v>-10100</v>
      </c>
      <c r="HM664" s="26">
        <f t="shared" ref="HM664" si="4833">HL664+HM662-HM663</f>
        <v>-10100</v>
      </c>
      <c r="HN664" s="26">
        <f t="shared" ref="HN664" si="4834">HM664+HN662-HN663</f>
        <v>-10100</v>
      </c>
      <c r="HO664" s="26">
        <f t="shared" ref="HO664" si="4835">HN664+HO662-HO663</f>
        <v>-10100</v>
      </c>
      <c r="HP664" s="26">
        <f t="shared" ref="HP664" si="4836">HO664+HP662-HP663</f>
        <v>-10100</v>
      </c>
      <c r="HQ664" s="26">
        <f t="shared" ref="HQ664" si="4837">HP664+HQ662-HQ663</f>
        <v>-10100</v>
      </c>
      <c r="HR664" s="26">
        <f t="shared" ref="HR664" si="4838">HQ664+HR662-HR663</f>
        <v>-10100</v>
      </c>
      <c r="HS664" s="26">
        <f t="shared" ref="HS664" si="4839">HR664+HS662-HS663</f>
        <v>-10100</v>
      </c>
      <c r="HT664" s="26">
        <f t="shared" ref="HT664" si="4840">HS664+HT662-HT663</f>
        <v>-10100</v>
      </c>
      <c r="HU664" s="22">
        <f t="shared" ref="HU664" si="4841">COUNTIF(GZ664:HT664,"&lt;0")</f>
        <v>21</v>
      </c>
      <c r="HV664" s="25"/>
      <c r="HW664" t="str">
        <f>DIM_BILL[[#This Row],[Tipo]]</f>
        <v>MATERIAL DE EMPAQUE</v>
      </c>
    </row>
    <row r="665" spans="1:231" x14ac:dyDescent="0.3">
      <c r="A665" s="17" t="s">
        <v>29</v>
      </c>
      <c r="B665">
        <v>0.02</v>
      </c>
      <c r="C665">
        <v>2.1000000000000001E-2</v>
      </c>
      <c r="I665">
        <v>2.06E-2</v>
      </c>
      <c r="J665">
        <v>2.0799999999999999E-2</v>
      </c>
      <c r="M665">
        <v>2.0500000000000001E-2</v>
      </c>
      <c r="O665">
        <v>0.02</v>
      </c>
      <c r="R665">
        <v>2.1333333333333333E-2</v>
      </c>
      <c r="S665">
        <v>2.1000000000000001E-2</v>
      </c>
      <c r="T665">
        <v>2.06E-2</v>
      </c>
      <c r="V665">
        <v>2.1000000000000001E-2</v>
      </c>
      <c r="W665">
        <v>2.1000000000000001E-2</v>
      </c>
      <c r="X665">
        <v>2.1000000000000001E-2</v>
      </c>
      <c r="Y665">
        <v>1.0476190476190476E-2</v>
      </c>
      <c r="Z665">
        <v>2.1999999999999999E-2</v>
      </c>
      <c r="AG665">
        <v>0.02</v>
      </c>
      <c r="AJ665">
        <v>0.02</v>
      </c>
      <c r="AK665">
        <v>6.6666666666666671E-3</v>
      </c>
      <c r="AL665">
        <v>6.6666666666666671E-3</v>
      </c>
      <c r="AQ665">
        <v>2.1269296740994856E-2</v>
      </c>
      <c r="AR665">
        <v>2.1269296740994856E-2</v>
      </c>
      <c r="AS665">
        <v>2.06E-2</v>
      </c>
      <c r="AY665">
        <v>2.0500000000000001E-2</v>
      </c>
      <c r="AZ665">
        <v>2.0500000000000001E-2</v>
      </c>
      <c r="BA665">
        <v>2.0400000000000001E-2</v>
      </c>
      <c r="BB665">
        <v>2.0384615384615383E-2</v>
      </c>
      <c r="BC665">
        <v>2.0384615384615383E-2</v>
      </c>
      <c r="BD665">
        <v>2.0384615384615383E-2</v>
      </c>
      <c r="FA665">
        <v>2.1000000000000001E-2</v>
      </c>
      <c r="FC665">
        <v>2.06E-2</v>
      </c>
      <c r="FE665">
        <v>2.0400000000000001E-2</v>
      </c>
      <c r="FI665">
        <v>2.1111111111111112E-2</v>
      </c>
      <c r="FK665">
        <v>2.0333333333333332E-2</v>
      </c>
      <c r="FN665">
        <v>2.0400000000000001E-2</v>
      </c>
      <c r="FV665">
        <v>0.02</v>
      </c>
      <c r="FW665">
        <v>6.6666666666666671E-3</v>
      </c>
      <c r="FY665">
        <v>2.0400000000000001E-2</v>
      </c>
      <c r="FZ665">
        <v>2.0402040204020401E-2</v>
      </c>
      <c r="GH665">
        <v>2.0400000000000001E-2</v>
      </c>
      <c r="GI665">
        <v>2.039898005099745E-2</v>
      </c>
      <c r="GJ665">
        <v>2.0765027322404372E-2</v>
      </c>
      <c r="GN665">
        <v>2.1999999999999999E-2</v>
      </c>
      <c r="GP665">
        <v>0.02</v>
      </c>
      <c r="GQ665">
        <v>2.0909090909090908E-2</v>
      </c>
      <c r="GR665" s="17" t="s">
        <v>30</v>
      </c>
      <c r="GS665" s="17">
        <v>3</v>
      </c>
      <c r="GT665" s="17" t="s">
        <v>1820</v>
      </c>
      <c r="GU665" s="17" t="s">
        <v>1800</v>
      </c>
      <c r="GV665" s="17">
        <f>SUMIF(FACT_A1[cve_prod],DIM_BILL[[#This Row],[CODIGO]],FACT_A1[Existencia])</f>
        <v>0</v>
      </c>
      <c r="GW665" s="18">
        <f>SUMIF(FACT_A2[cve_prod],DIM_BILL[[#This Row],[CODIGO]],FACT_A2[Existencia])</f>
        <v>2354</v>
      </c>
      <c r="GX665" s="17"/>
      <c r="GY665" s="16" t="s">
        <v>2220</v>
      </c>
      <c r="GZ665" s="15">
        <f>SUMIFS(POs[saldo],POs[cve_prod],DIM_BILL[[#This Row],[CODIGO]],POs[status],$GY665,POs[f_ent],GZ$1)</f>
        <v>0</v>
      </c>
      <c r="HA665" s="15">
        <f>SUMIFS(POs[saldo],POs[cve_prod],DIM_BILL[[#This Row],[CODIGO]],POs[status],$GY665,POs[f_ent],HA$1)</f>
        <v>0</v>
      </c>
      <c r="HB665" s="15">
        <f>SUMIFS(POs[saldo],POs[cve_prod],DIM_BILL[[#This Row],[CODIGO]],POs[status],$GY665,POs[f_ent],HB$1)</f>
        <v>0</v>
      </c>
      <c r="HC665" s="15">
        <f>SUMIFS(POs[saldo],POs[cve_prod],DIM_BILL[[#This Row],[CODIGO]],POs[status],$GY665,POs[f_ent],HC$1)</f>
        <v>0</v>
      </c>
      <c r="HD665" s="15">
        <f>SUMIFS(POs[saldo],POs[cve_prod],DIM_BILL[[#This Row],[CODIGO]],POs[status],$GY665,POs[f_ent],HD$1)</f>
        <v>0</v>
      </c>
      <c r="HE665" s="15">
        <f>SUMIFS(POs[saldo],POs[cve_prod],DIM_BILL[[#This Row],[CODIGO]],POs[status],$GY665,POs[f_ent],HE$1)</f>
        <v>0</v>
      </c>
      <c r="HF665" s="15">
        <f>SUMIFS(POs[saldo],POs[cve_prod],DIM_BILL[[#This Row],[CODIGO]],POs[status],$GY665,POs[Semana],WEEKNUM(HF$1))</f>
        <v>0</v>
      </c>
      <c r="HG665" s="15">
        <f>SUMIFS(POs[saldo],POs[cve_prod],DIM_BILL[[#This Row],[CODIGO]],POs[status],$GY665,POs[Semana],WEEKNUM(HG$1))</f>
        <v>0</v>
      </c>
      <c r="HH665" s="15">
        <f>SUMIFS(POs[saldo],POs[cve_prod],DIM_BILL[[#This Row],[CODIGO]],POs[status],$GY665,POs[Semana],WEEKNUM(HH$1))</f>
        <v>0</v>
      </c>
      <c r="HI665" s="15">
        <f>SUMIFS(POs[saldo],POs[cve_prod],DIM_BILL[[#This Row],[CODIGO]],POs[status],$GY665,POs[Semana],WEEKNUM(HI$1))</f>
        <v>0</v>
      </c>
      <c r="HJ665" s="15">
        <f>SUMIFS(POs[saldo],POs[cve_prod],DIM_BILL[[#This Row],[CODIGO]],POs[status],$GY665,POs[Semana],WEEKNUM(HJ$1))</f>
        <v>0</v>
      </c>
      <c r="HK665" s="15">
        <f>SUMIFS(POs[saldo],POs[cve_prod],DIM_BILL[[#This Row],[CODIGO]],POs[status],$GY665,POs[Semana],WEEKNUM(HK$1))</f>
        <v>0</v>
      </c>
      <c r="HL665" s="15">
        <f>SUMIFS(POs[saldo],POs[cve_prod],DIM_BILL[[#This Row],[CODIGO]],POs[status],$GY665,POs[Semana],WEEKNUM(HL$1))</f>
        <v>0</v>
      </c>
      <c r="HM665" s="15">
        <f>SUMIFS(POs[saldo],POs[cve_prod],DIM_BILL[[#This Row],[CODIGO]],POs[status],$GY665,POs[Semana],WEEKNUM(HM$1))</f>
        <v>0</v>
      </c>
      <c r="HN665" s="15">
        <f>SUMIFS(POs[saldo],POs[cve_prod],DIM_BILL[[#This Row],[CODIGO]],POs[status],$GY665,POs[Semana],WEEKNUM(HN$1))</f>
        <v>0</v>
      </c>
      <c r="HO665" s="15">
        <f>SUMIFS(POs[saldo],POs[cve_prod],DIM_BILL[[#This Row],[CODIGO]],POs[status],$GY665,POs[Semana],WEEKNUM(HO$1))</f>
        <v>0</v>
      </c>
      <c r="HP665" s="15">
        <f>SUMIFS(POs[saldo],POs[cve_prod],DIM_BILL[[#This Row],[CODIGO]],POs[status],$GY665,POs[Semana],WEEKNUM(HP$1))</f>
        <v>0</v>
      </c>
      <c r="HQ665" s="15">
        <f>SUMIFS(POs[saldo],POs[cve_prod],DIM_BILL[[#This Row],[CODIGO]],POs[status],$GY665,POs[Semana],WEEKNUM(HQ$1))</f>
        <v>0</v>
      </c>
      <c r="HR665" s="15">
        <f>SUMIFS(POs[saldo],POs[cve_prod],DIM_BILL[[#This Row],[CODIGO]],POs[status],$GY665,POs[Semana],WEEKNUM(HR$1))</f>
        <v>0</v>
      </c>
      <c r="HS665" s="15">
        <f>SUMIFS(POs[saldo],POs[cve_prod],DIM_BILL[[#This Row],[CODIGO]],POs[status],$GY665,POs[Semana],WEEKNUM(HS$1))</f>
        <v>0</v>
      </c>
      <c r="HT665" s="15">
        <f>SUMIFS(POs[saldo],POs[cve_prod],DIM_BILL[[#This Row],[CODIGO]],POs[status],$GY665,POs[Semana],WEEKNUM(HT$1))</f>
        <v>0</v>
      </c>
      <c r="HU665" s="22"/>
      <c r="HV665" s="25"/>
      <c r="HW665" t="str">
        <f>DIM_BILL[[#This Row],[Tipo]]</f>
        <v>MATERIAL DE EMPAQUE</v>
      </c>
    </row>
    <row r="666" spans="1:231" x14ac:dyDescent="0.3">
      <c r="A666" s="17" t="s">
        <v>29</v>
      </c>
      <c r="B666">
        <v>0.02</v>
      </c>
      <c r="C666">
        <v>2.1000000000000001E-2</v>
      </c>
      <c r="I666">
        <v>2.06E-2</v>
      </c>
      <c r="J666">
        <v>2.0799999999999999E-2</v>
      </c>
      <c r="M666">
        <v>2.0500000000000001E-2</v>
      </c>
      <c r="O666">
        <v>0.02</v>
      </c>
      <c r="R666">
        <v>2.1333333333333333E-2</v>
      </c>
      <c r="S666">
        <v>2.1000000000000001E-2</v>
      </c>
      <c r="T666">
        <v>2.06E-2</v>
      </c>
      <c r="V666">
        <v>2.1000000000000001E-2</v>
      </c>
      <c r="W666">
        <v>2.1000000000000001E-2</v>
      </c>
      <c r="X666">
        <v>2.1000000000000001E-2</v>
      </c>
      <c r="Y666">
        <v>1.0476190476190476E-2</v>
      </c>
      <c r="Z666">
        <v>2.1999999999999999E-2</v>
      </c>
      <c r="AG666">
        <v>0.02</v>
      </c>
      <c r="AJ666">
        <v>0.02</v>
      </c>
      <c r="AK666">
        <v>6.6666666666666671E-3</v>
      </c>
      <c r="AL666">
        <v>6.6666666666666671E-3</v>
      </c>
      <c r="AQ666">
        <v>2.1269296740994856E-2</v>
      </c>
      <c r="AR666">
        <v>2.1269296740994856E-2</v>
      </c>
      <c r="AS666">
        <v>2.06E-2</v>
      </c>
      <c r="AY666">
        <v>2.0500000000000001E-2</v>
      </c>
      <c r="AZ666">
        <v>2.0500000000000001E-2</v>
      </c>
      <c r="BA666">
        <v>2.0400000000000001E-2</v>
      </c>
      <c r="BB666">
        <v>2.0384615384615383E-2</v>
      </c>
      <c r="BC666">
        <v>2.0384615384615383E-2</v>
      </c>
      <c r="BD666">
        <v>2.0384615384615383E-2</v>
      </c>
      <c r="FA666">
        <v>2.1000000000000001E-2</v>
      </c>
      <c r="FC666">
        <v>2.06E-2</v>
      </c>
      <c r="FE666">
        <v>2.0400000000000001E-2</v>
      </c>
      <c r="FI666">
        <v>2.1111111111111112E-2</v>
      </c>
      <c r="FK666">
        <v>2.0333333333333332E-2</v>
      </c>
      <c r="FN666">
        <v>2.0400000000000001E-2</v>
      </c>
      <c r="FV666">
        <v>0.02</v>
      </c>
      <c r="FW666">
        <v>6.6666666666666671E-3</v>
      </c>
      <c r="FY666">
        <v>2.0400000000000001E-2</v>
      </c>
      <c r="FZ666">
        <v>2.0402040204020401E-2</v>
      </c>
      <c r="GH666">
        <v>2.0400000000000001E-2</v>
      </c>
      <c r="GI666">
        <v>2.039898005099745E-2</v>
      </c>
      <c r="GJ666">
        <v>2.0765027322404372E-2</v>
      </c>
      <c r="GN666">
        <v>2.1999999999999999E-2</v>
      </c>
      <c r="GP666">
        <v>0.02</v>
      </c>
      <c r="GQ666">
        <v>2.0909090909090908E-2</v>
      </c>
      <c r="GR666" s="17" t="s">
        <v>30</v>
      </c>
      <c r="GS666" s="17">
        <v>3</v>
      </c>
      <c r="GT666" s="17" t="s">
        <v>1820</v>
      </c>
      <c r="GU666" s="17" t="s">
        <v>1800</v>
      </c>
      <c r="GV666" s="17">
        <f>SUMIF(FACT_A1[cve_prod],DIM_BILL[[#This Row],[CODIGO]],FACT_A1[Existencia])</f>
        <v>0</v>
      </c>
      <c r="GW666" s="18">
        <f>SUMIF(FACT_A2[cve_prod],DIM_BILL[[#This Row],[CODIGO]],FACT_A2[Existencia])</f>
        <v>2354</v>
      </c>
      <c r="GX666" s="17"/>
      <c r="GY666" s="16" t="s">
        <v>2221</v>
      </c>
      <c r="GZ666" s="24">
        <f>SUMPRODUCT($B666:$GQ666,INDEX(PLAN_PRODUCCION!$B$4:$GQ$24,COLUMN()-COLUMN($GZ$1)+1,0))</f>
        <v>4595.056055337116</v>
      </c>
      <c r="HA666" s="24">
        <f>SUMPRODUCT($B666:$GQ666,INDEX(PLAN_PRODUCCION!$B$4:$GQ$24,COLUMN()-COLUMN($GZ$1)+1,0))</f>
        <v>0</v>
      </c>
      <c r="HB666" s="24">
        <f>SUMPRODUCT($B666:$GQ666,INDEX(PLAN_PRODUCCION!$B$4:$GQ$24,COLUMN()-COLUMN($GZ$1)+1,0))</f>
        <v>0</v>
      </c>
      <c r="HC666" s="24">
        <f>SUMPRODUCT($B666:$GQ666,INDEX(PLAN_PRODUCCION!$B$4:$GQ$24,COLUMN()-COLUMN($GZ$1)+1,0))</f>
        <v>0</v>
      </c>
      <c r="HD666" s="24">
        <f>SUMPRODUCT($B666:$GQ666,INDEX(PLAN_PRODUCCION!$B$4:$GQ$24,COLUMN()-COLUMN($GZ$1)+1,0))</f>
        <v>0</v>
      </c>
      <c r="HE666" s="24">
        <f>SUMPRODUCT($B666:$GQ666,INDEX(PLAN_PRODUCCION!$B$4:$GQ$24,COLUMN()-COLUMN($GZ$1)+1,0))</f>
        <v>0</v>
      </c>
      <c r="HF666" s="24">
        <f>SUMPRODUCT($B666:$GQ666,INDEX(PLAN_PRODUCCION!$B$4:$GQ$24,COLUMN()-COLUMN($GZ$1)+1,0))</f>
        <v>0</v>
      </c>
      <c r="HG666" s="24">
        <f>SUMPRODUCT($B666:$GQ666,INDEX(PLAN_PRODUCCION!$B$4:$GQ$24,COLUMN()-COLUMN($GZ$1)+1,0))</f>
        <v>632.72727272727275</v>
      </c>
      <c r="HH666" s="24">
        <f>SUMPRODUCT($B666:$GQ666,INDEX(PLAN_PRODUCCION!$B$4:$GQ$24,COLUMN()-COLUMN($GZ$1)+1,0))</f>
        <v>0</v>
      </c>
      <c r="HI666" s="24">
        <f>SUMPRODUCT($B666:$GQ666,INDEX(PLAN_PRODUCCION!$B$4:$GQ$24,COLUMN()-COLUMN($GZ$1)+1,0))</f>
        <v>0</v>
      </c>
      <c r="HJ666" s="24">
        <f>SUMPRODUCT($B666:$GQ666,INDEX(PLAN_PRODUCCION!$B$4:$GQ$24,COLUMN()-COLUMN($GZ$1)+1,0))</f>
        <v>0</v>
      </c>
      <c r="HK666" s="24">
        <f>SUMPRODUCT($B666:$GQ666,INDEX(PLAN_PRODUCCION!$B$4:$GQ$24,COLUMN()-COLUMN($GZ$1)+1,0))</f>
        <v>220.34648370497428</v>
      </c>
      <c r="HL666" s="24">
        <f>SUMPRODUCT($B666:$GQ666,INDEX(PLAN_PRODUCCION!$B$4:$GQ$24,COLUMN()-COLUMN($GZ$1)+1,0))</f>
        <v>100</v>
      </c>
      <c r="HM666" s="24">
        <f>SUMPRODUCT($B666:$GQ666,INDEX(PLAN_PRODUCCION!$B$4:$GQ$24,COLUMN()-COLUMN($GZ$1)+1,0))</f>
        <v>0</v>
      </c>
      <c r="HN666" s="24">
        <f>SUMPRODUCT($B666:$GQ666,INDEX(PLAN_PRODUCCION!$B$4:$GQ$24,COLUMN()-COLUMN($GZ$1)+1,0))</f>
        <v>0</v>
      </c>
      <c r="HO666" s="24">
        <f>SUMPRODUCT($B666:$GQ666,INDEX(PLAN_PRODUCCION!$B$4:$GQ$24,COLUMN()-COLUMN($GZ$1)+1,0))</f>
        <v>85.077186963979429</v>
      </c>
      <c r="HP666" s="24">
        <f>SUMPRODUCT($B666:$GQ666,INDEX(PLAN_PRODUCCION!$B$4:$GQ$24,COLUMN()-COLUMN($GZ$1)+1,0))</f>
        <v>0</v>
      </c>
      <c r="HQ666" s="24">
        <f>SUMPRODUCT($B666:$GQ666,INDEX(PLAN_PRODUCCION!$B$4:$GQ$24,COLUMN()-COLUMN($GZ$1)+1,0))</f>
        <v>0</v>
      </c>
      <c r="HR666" s="24">
        <f>SUMPRODUCT($B666:$GQ666,INDEX(PLAN_PRODUCCION!$B$4:$GQ$24,COLUMN()-COLUMN($GZ$1)+1,0))</f>
        <v>0</v>
      </c>
      <c r="HS666" s="24">
        <f>SUMPRODUCT($B666:$GQ666,INDEX(PLAN_PRODUCCION!$B$4:$GQ$24,COLUMN()-COLUMN($GZ$1)+1,0))</f>
        <v>85.077186963979429</v>
      </c>
      <c r="HT666" s="24">
        <f>SUMPRODUCT($B666:$GQ666,INDEX(PLAN_PRODUCCION!$B$4:$GQ$24,COLUMN()-COLUMN($GZ$1)+1,0))</f>
        <v>0</v>
      </c>
      <c r="HU666" s="22"/>
      <c r="HV666" s="25"/>
      <c r="HW666" t="str">
        <f>DIM_BILL[[#This Row],[Tipo]]</f>
        <v>MATERIAL DE EMPAQUE</v>
      </c>
    </row>
    <row r="667" spans="1:231" x14ac:dyDescent="0.3">
      <c r="A667" s="18" t="s">
        <v>29</v>
      </c>
      <c r="B667">
        <v>0.02</v>
      </c>
      <c r="C667">
        <v>2.1000000000000001E-2</v>
      </c>
      <c r="I667">
        <v>2.06E-2</v>
      </c>
      <c r="J667">
        <v>2.0799999999999999E-2</v>
      </c>
      <c r="M667">
        <v>2.0500000000000001E-2</v>
      </c>
      <c r="O667">
        <v>0.02</v>
      </c>
      <c r="R667">
        <v>2.1333333333333333E-2</v>
      </c>
      <c r="S667">
        <v>2.1000000000000001E-2</v>
      </c>
      <c r="T667">
        <v>2.06E-2</v>
      </c>
      <c r="V667">
        <v>2.1000000000000001E-2</v>
      </c>
      <c r="W667">
        <v>2.1000000000000001E-2</v>
      </c>
      <c r="X667">
        <v>2.1000000000000001E-2</v>
      </c>
      <c r="Y667">
        <v>1.0476190476190476E-2</v>
      </c>
      <c r="Z667">
        <v>2.1999999999999999E-2</v>
      </c>
      <c r="AG667">
        <v>0.02</v>
      </c>
      <c r="AJ667">
        <v>0.02</v>
      </c>
      <c r="AK667">
        <v>6.6666666666666671E-3</v>
      </c>
      <c r="AL667">
        <v>6.6666666666666671E-3</v>
      </c>
      <c r="AQ667">
        <v>2.1269296740994856E-2</v>
      </c>
      <c r="AR667">
        <v>2.1269296740994856E-2</v>
      </c>
      <c r="AS667">
        <v>2.06E-2</v>
      </c>
      <c r="AY667">
        <v>2.0500000000000001E-2</v>
      </c>
      <c r="AZ667">
        <v>2.0500000000000001E-2</v>
      </c>
      <c r="BA667">
        <v>2.0400000000000001E-2</v>
      </c>
      <c r="BB667">
        <v>2.0384615384615383E-2</v>
      </c>
      <c r="BC667">
        <v>2.0384615384615383E-2</v>
      </c>
      <c r="BD667">
        <v>2.0384615384615383E-2</v>
      </c>
      <c r="FA667">
        <v>2.1000000000000001E-2</v>
      </c>
      <c r="FC667">
        <v>2.06E-2</v>
      </c>
      <c r="FE667">
        <v>2.0400000000000001E-2</v>
      </c>
      <c r="FI667">
        <v>2.1111111111111112E-2</v>
      </c>
      <c r="FK667">
        <v>2.0333333333333332E-2</v>
      </c>
      <c r="FN667">
        <v>2.0400000000000001E-2</v>
      </c>
      <c r="FV667">
        <v>0.02</v>
      </c>
      <c r="FW667">
        <v>6.6666666666666671E-3</v>
      </c>
      <c r="FY667">
        <v>2.0400000000000001E-2</v>
      </c>
      <c r="FZ667">
        <v>2.0402040204020401E-2</v>
      </c>
      <c r="GH667">
        <v>2.0400000000000001E-2</v>
      </c>
      <c r="GI667">
        <v>2.039898005099745E-2</v>
      </c>
      <c r="GJ667">
        <v>2.0765027322404372E-2</v>
      </c>
      <c r="GN667">
        <v>2.1999999999999999E-2</v>
      </c>
      <c r="GP667">
        <v>0.02</v>
      </c>
      <c r="GQ667">
        <v>2.0909090909090908E-2</v>
      </c>
      <c r="GR667" s="18" t="s">
        <v>30</v>
      </c>
      <c r="GS667" s="18">
        <v>3</v>
      </c>
      <c r="GT667" s="18" t="s">
        <v>1820</v>
      </c>
      <c r="GU667" s="18" t="s">
        <v>1800</v>
      </c>
      <c r="GV667" s="18">
        <f>SUMIF(FACT_A1[cve_prod],DIM_BILL[[#This Row],[CODIGO]],FACT_A1[Existencia])</f>
        <v>0</v>
      </c>
      <c r="GW667" s="18">
        <f>SUMIF(FACT_A2[cve_prod],DIM_BILL[[#This Row],[CODIGO]],FACT_A2[Existencia])</f>
        <v>2354</v>
      </c>
      <c r="GX667" s="18"/>
      <c r="GY667" s="16" t="s">
        <v>2222</v>
      </c>
      <c r="GZ667" s="26">
        <f t="shared" ref="GZ667" si="4842">GV667+GW667+GX667+GZ665-GZ666</f>
        <v>-2241.056055337116</v>
      </c>
      <c r="HA667" s="26">
        <f t="shared" ref="HA667" si="4843">GZ667+HA665-HA666</f>
        <v>-2241.056055337116</v>
      </c>
      <c r="HB667" s="26">
        <f t="shared" ref="HB667" si="4844">HA667+HB665-HB666</f>
        <v>-2241.056055337116</v>
      </c>
      <c r="HC667" s="26">
        <f t="shared" ref="HC667" si="4845">HB667+HC665-HC666</f>
        <v>-2241.056055337116</v>
      </c>
      <c r="HD667" s="26">
        <f t="shared" ref="HD667" si="4846">HC667+HD665-HD666</f>
        <v>-2241.056055337116</v>
      </c>
      <c r="HE667" s="26">
        <f t="shared" ref="HE667" si="4847">HD667+HE665-HE666</f>
        <v>-2241.056055337116</v>
      </c>
      <c r="HF667" s="26">
        <f t="shared" ref="HF667" si="4848">HE667+HF665-HF666</f>
        <v>-2241.056055337116</v>
      </c>
      <c r="HG667" s="26">
        <f t="shared" ref="HG667" si="4849">HF667+HG665-HG666</f>
        <v>-2873.783328064389</v>
      </c>
      <c r="HH667" s="26">
        <f t="shared" ref="HH667" si="4850">HG667+HH665-HH666</f>
        <v>-2873.783328064389</v>
      </c>
      <c r="HI667" s="26">
        <f t="shared" ref="HI667" si="4851">HH667+HI665-HI666</f>
        <v>-2873.783328064389</v>
      </c>
      <c r="HJ667" s="26">
        <f t="shared" ref="HJ667" si="4852">HI667+HJ665-HJ666</f>
        <v>-2873.783328064389</v>
      </c>
      <c r="HK667" s="26">
        <f t="shared" ref="HK667" si="4853">HJ667+HK665-HK666</f>
        <v>-3094.1298117693632</v>
      </c>
      <c r="HL667" s="26">
        <f t="shared" ref="HL667" si="4854">HK667+HL665-HL666</f>
        <v>-3194.1298117693632</v>
      </c>
      <c r="HM667" s="26">
        <f t="shared" ref="HM667" si="4855">HL667+HM665-HM666</f>
        <v>-3194.1298117693632</v>
      </c>
      <c r="HN667" s="26">
        <f t="shared" ref="HN667" si="4856">HM667+HN665-HN666</f>
        <v>-3194.1298117693632</v>
      </c>
      <c r="HO667" s="26">
        <f t="shared" ref="HO667" si="4857">HN667+HO665-HO666</f>
        <v>-3279.2069987333425</v>
      </c>
      <c r="HP667" s="26">
        <f t="shared" ref="HP667" si="4858">HO667+HP665-HP666</f>
        <v>-3279.2069987333425</v>
      </c>
      <c r="HQ667" s="26">
        <f t="shared" ref="HQ667" si="4859">HP667+HQ665-HQ666</f>
        <v>-3279.2069987333425</v>
      </c>
      <c r="HR667" s="26">
        <f t="shared" ref="HR667" si="4860">HQ667+HR665-HR666</f>
        <v>-3279.2069987333425</v>
      </c>
      <c r="HS667" s="26">
        <f t="shared" ref="HS667" si="4861">HR667+HS665-HS666</f>
        <v>-3364.2841856973218</v>
      </c>
      <c r="HT667" s="26">
        <f t="shared" ref="HT667" si="4862">HS667+HT665-HT666</f>
        <v>-3364.2841856973218</v>
      </c>
      <c r="HU667" s="22">
        <f t="shared" ref="HU667" si="4863">COUNTIF(GZ667:HT667,"&lt;0")</f>
        <v>21</v>
      </c>
      <c r="HV667" s="25"/>
      <c r="HW667" t="str">
        <f>DIM_BILL[[#This Row],[Tipo]]</f>
        <v>MATERIAL DE EMPAQUE</v>
      </c>
    </row>
    <row r="668" spans="1:231" x14ac:dyDescent="0.3">
      <c r="A668" s="17" t="s">
        <v>1511</v>
      </c>
      <c r="FC668">
        <v>1.03</v>
      </c>
      <c r="GR668" s="17" t="s">
        <v>1512</v>
      </c>
      <c r="GS668" s="17">
        <v>4</v>
      </c>
      <c r="GT668" s="17" t="s">
        <v>1807</v>
      </c>
      <c r="GU668" s="17" t="s">
        <v>1800</v>
      </c>
      <c r="GV668" s="17">
        <f>SUMIF(FACT_A1[cve_prod],DIM_BILL[[#This Row],[CODIGO]],FACT_A1[Existencia])</f>
        <v>12225</v>
      </c>
      <c r="GW668" s="18">
        <f>SUMIF(FACT_A2[cve_prod],DIM_BILL[[#This Row],[CODIGO]],FACT_A2[Existencia])</f>
        <v>4000</v>
      </c>
      <c r="GX668" s="17"/>
      <c r="GY668" s="16" t="s">
        <v>2220</v>
      </c>
      <c r="GZ668" s="15">
        <f>SUMIFS(POs[saldo],POs[cve_prod],DIM_BILL[[#This Row],[CODIGO]],POs[status],$GY668,POs[f_ent],GZ$1)</f>
        <v>0</v>
      </c>
      <c r="HA668" s="15">
        <f>SUMIFS(POs[saldo],POs[cve_prod],DIM_BILL[[#This Row],[CODIGO]],POs[status],$GY668,POs[f_ent],HA$1)</f>
        <v>0</v>
      </c>
      <c r="HB668" s="15">
        <f>SUMIFS(POs[saldo],POs[cve_prod],DIM_BILL[[#This Row],[CODIGO]],POs[status],$GY668,POs[f_ent],HB$1)</f>
        <v>0</v>
      </c>
      <c r="HC668" s="15">
        <f>SUMIFS(POs[saldo],POs[cve_prod],DIM_BILL[[#This Row],[CODIGO]],POs[status],$GY668,POs[f_ent],HC$1)</f>
        <v>0</v>
      </c>
      <c r="HD668" s="15">
        <f>SUMIFS(POs[saldo],POs[cve_prod],DIM_BILL[[#This Row],[CODIGO]],POs[status],$GY668,POs[f_ent],HD$1)</f>
        <v>0</v>
      </c>
      <c r="HE668" s="15">
        <f>SUMIFS(POs[saldo],POs[cve_prod],DIM_BILL[[#This Row],[CODIGO]],POs[status],$GY668,POs[f_ent],HE$1)</f>
        <v>0</v>
      </c>
      <c r="HF668" s="15">
        <f>SUMIFS(POs[saldo],POs[cve_prod],DIM_BILL[[#This Row],[CODIGO]],POs[status],$GY668,POs[Semana],WEEKNUM(HF$1))</f>
        <v>0</v>
      </c>
      <c r="HG668" s="15">
        <f>SUMIFS(POs[saldo],POs[cve_prod],DIM_BILL[[#This Row],[CODIGO]],POs[status],$GY668,POs[Semana],WEEKNUM(HG$1))</f>
        <v>0</v>
      </c>
      <c r="HH668" s="15">
        <f>SUMIFS(POs[saldo],POs[cve_prod],DIM_BILL[[#This Row],[CODIGO]],POs[status],$GY668,POs[Semana],WEEKNUM(HH$1))</f>
        <v>0</v>
      </c>
      <c r="HI668" s="15">
        <f>SUMIFS(POs[saldo],POs[cve_prod],DIM_BILL[[#This Row],[CODIGO]],POs[status],$GY668,POs[Semana],WEEKNUM(HI$1))</f>
        <v>0</v>
      </c>
      <c r="HJ668" s="15">
        <f>SUMIFS(POs[saldo],POs[cve_prod],DIM_BILL[[#This Row],[CODIGO]],POs[status],$GY668,POs[Semana],WEEKNUM(HJ$1))</f>
        <v>0</v>
      </c>
      <c r="HK668" s="15">
        <f>SUMIFS(POs[saldo],POs[cve_prod],DIM_BILL[[#This Row],[CODIGO]],POs[status],$GY668,POs[Semana],WEEKNUM(HK$1))</f>
        <v>0</v>
      </c>
      <c r="HL668" s="15">
        <f>SUMIFS(POs[saldo],POs[cve_prod],DIM_BILL[[#This Row],[CODIGO]],POs[status],$GY668,POs[Semana],WEEKNUM(HL$1))</f>
        <v>0</v>
      </c>
      <c r="HM668" s="15">
        <f>SUMIFS(POs[saldo],POs[cve_prod],DIM_BILL[[#This Row],[CODIGO]],POs[status],$GY668,POs[Semana],WEEKNUM(HM$1))</f>
        <v>0</v>
      </c>
      <c r="HN668" s="15">
        <f>SUMIFS(POs[saldo],POs[cve_prod],DIM_BILL[[#This Row],[CODIGO]],POs[status],$GY668,POs[Semana],WEEKNUM(HN$1))</f>
        <v>0</v>
      </c>
      <c r="HO668" s="15">
        <f>SUMIFS(POs[saldo],POs[cve_prod],DIM_BILL[[#This Row],[CODIGO]],POs[status],$GY668,POs[Semana],WEEKNUM(HO$1))</f>
        <v>0</v>
      </c>
      <c r="HP668" s="15">
        <f>SUMIFS(POs[saldo],POs[cve_prod],DIM_BILL[[#This Row],[CODIGO]],POs[status],$GY668,POs[Semana],WEEKNUM(HP$1))</f>
        <v>0</v>
      </c>
      <c r="HQ668" s="15">
        <f>SUMIFS(POs[saldo],POs[cve_prod],DIM_BILL[[#This Row],[CODIGO]],POs[status],$GY668,POs[Semana],WEEKNUM(HQ$1))</f>
        <v>0</v>
      </c>
      <c r="HR668" s="15">
        <f>SUMIFS(POs[saldo],POs[cve_prod],DIM_BILL[[#This Row],[CODIGO]],POs[status],$GY668,POs[Semana],WEEKNUM(HR$1))</f>
        <v>0</v>
      </c>
      <c r="HS668" s="15">
        <f>SUMIFS(POs[saldo],POs[cve_prod],DIM_BILL[[#This Row],[CODIGO]],POs[status],$GY668,POs[Semana],WEEKNUM(HS$1))</f>
        <v>0</v>
      </c>
      <c r="HT668" s="15">
        <f>SUMIFS(POs[saldo],POs[cve_prod],DIM_BILL[[#This Row],[CODIGO]],POs[status],$GY668,POs[Semana],WEEKNUM(HT$1))</f>
        <v>0</v>
      </c>
      <c r="HU668" s="22"/>
      <c r="HV668" s="25"/>
      <c r="HW668" t="str">
        <f>DIM_BILL[[#This Row],[Tipo]]</f>
        <v>MATERIAL DE EMPAQUE</v>
      </c>
    </row>
    <row r="669" spans="1:231" x14ac:dyDescent="0.3">
      <c r="A669" s="17" t="s">
        <v>1511</v>
      </c>
      <c r="FC669">
        <v>1.03</v>
      </c>
      <c r="GR669" s="17" t="s">
        <v>1512</v>
      </c>
      <c r="GS669" s="17">
        <v>4</v>
      </c>
      <c r="GT669" s="17" t="s">
        <v>1807</v>
      </c>
      <c r="GU669" s="17" t="s">
        <v>1800</v>
      </c>
      <c r="GV669" s="17">
        <f>SUMIF(FACT_A1[cve_prod],DIM_BILL[[#This Row],[CODIGO]],FACT_A1[Existencia])</f>
        <v>12225</v>
      </c>
      <c r="GW669" s="18">
        <f>SUMIF(FACT_A2[cve_prod],DIM_BILL[[#This Row],[CODIGO]],FACT_A2[Existencia])</f>
        <v>4000</v>
      </c>
      <c r="GX669" s="17"/>
      <c r="GY669" s="16" t="s">
        <v>2221</v>
      </c>
      <c r="GZ669" s="24">
        <f>SUMPRODUCT($B669:$GQ669,INDEX(PLAN_PRODUCCION!$B$4:$GQ$24,COLUMN()-COLUMN($GZ$1)+1,0))</f>
        <v>5150</v>
      </c>
      <c r="HA669" s="24">
        <f>SUMPRODUCT($B669:$GQ669,INDEX(PLAN_PRODUCCION!$B$4:$GQ$24,COLUMN()-COLUMN($GZ$1)+1,0))</f>
        <v>0</v>
      </c>
      <c r="HB669" s="24">
        <f>SUMPRODUCT($B669:$GQ669,INDEX(PLAN_PRODUCCION!$B$4:$GQ$24,COLUMN()-COLUMN($GZ$1)+1,0))</f>
        <v>0</v>
      </c>
      <c r="HC669" s="24">
        <f>SUMPRODUCT($B669:$GQ669,INDEX(PLAN_PRODUCCION!$B$4:$GQ$24,COLUMN()-COLUMN($GZ$1)+1,0))</f>
        <v>0</v>
      </c>
      <c r="HD669" s="24">
        <f>SUMPRODUCT($B669:$GQ669,INDEX(PLAN_PRODUCCION!$B$4:$GQ$24,COLUMN()-COLUMN($GZ$1)+1,0))</f>
        <v>0</v>
      </c>
      <c r="HE669" s="24">
        <f>SUMPRODUCT($B669:$GQ669,INDEX(PLAN_PRODUCCION!$B$4:$GQ$24,COLUMN()-COLUMN($GZ$1)+1,0))</f>
        <v>0</v>
      </c>
      <c r="HF669" s="24">
        <f>SUMPRODUCT($B669:$GQ669,INDEX(PLAN_PRODUCCION!$B$4:$GQ$24,COLUMN()-COLUMN($GZ$1)+1,0))</f>
        <v>0</v>
      </c>
      <c r="HG669" s="24">
        <f>SUMPRODUCT($B669:$GQ669,INDEX(PLAN_PRODUCCION!$B$4:$GQ$24,COLUMN()-COLUMN($GZ$1)+1,0))</f>
        <v>0</v>
      </c>
      <c r="HH669" s="24">
        <f>SUMPRODUCT($B669:$GQ669,INDEX(PLAN_PRODUCCION!$B$4:$GQ$24,COLUMN()-COLUMN($GZ$1)+1,0))</f>
        <v>0</v>
      </c>
      <c r="HI669" s="24">
        <f>SUMPRODUCT($B669:$GQ669,INDEX(PLAN_PRODUCCION!$B$4:$GQ$24,COLUMN()-COLUMN($GZ$1)+1,0))</f>
        <v>0</v>
      </c>
      <c r="HJ669" s="24">
        <f>SUMPRODUCT($B669:$GQ669,INDEX(PLAN_PRODUCCION!$B$4:$GQ$24,COLUMN()-COLUMN($GZ$1)+1,0))</f>
        <v>0</v>
      </c>
      <c r="HK669" s="24">
        <f>SUMPRODUCT($B669:$GQ669,INDEX(PLAN_PRODUCCION!$B$4:$GQ$24,COLUMN()-COLUMN($GZ$1)+1,0))</f>
        <v>0</v>
      </c>
      <c r="HL669" s="24">
        <f>SUMPRODUCT($B669:$GQ669,INDEX(PLAN_PRODUCCION!$B$4:$GQ$24,COLUMN()-COLUMN($GZ$1)+1,0))</f>
        <v>0</v>
      </c>
      <c r="HM669" s="24">
        <f>SUMPRODUCT($B669:$GQ669,INDEX(PLAN_PRODUCCION!$B$4:$GQ$24,COLUMN()-COLUMN($GZ$1)+1,0))</f>
        <v>0</v>
      </c>
      <c r="HN669" s="24">
        <f>SUMPRODUCT($B669:$GQ669,INDEX(PLAN_PRODUCCION!$B$4:$GQ$24,COLUMN()-COLUMN($GZ$1)+1,0))</f>
        <v>0</v>
      </c>
      <c r="HO669" s="24">
        <f>SUMPRODUCT($B669:$GQ669,INDEX(PLAN_PRODUCCION!$B$4:$GQ$24,COLUMN()-COLUMN($GZ$1)+1,0))</f>
        <v>0</v>
      </c>
      <c r="HP669" s="24">
        <f>SUMPRODUCT($B669:$GQ669,INDEX(PLAN_PRODUCCION!$B$4:$GQ$24,COLUMN()-COLUMN($GZ$1)+1,0))</f>
        <v>0</v>
      </c>
      <c r="HQ669" s="24">
        <f>SUMPRODUCT($B669:$GQ669,INDEX(PLAN_PRODUCCION!$B$4:$GQ$24,COLUMN()-COLUMN($GZ$1)+1,0))</f>
        <v>0</v>
      </c>
      <c r="HR669" s="24">
        <f>SUMPRODUCT($B669:$GQ669,INDEX(PLAN_PRODUCCION!$B$4:$GQ$24,COLUMN()-COLUMN($GZ$1)+1,0))</f>
        <v>0</v>
      </c>
      <c r="HS669" s="24">
        <f>SUMPRODUCT($B669:$GQ669,INDEX(PLAN_PRODUCCION!$B$4:$GQ$24,COLUMN()-COLUMN($GZ$1)+1,0))</f>
        <v>0</v>
      </c>
      <c r="HT669" s="24">
        <f>SUMPRODUCT($B669:$GQ669,INDEX(PLAN_PRODUCCION!$B$4:$GQ$24,COLUMN()-COLUMN($GZ$1)+1,0))</f>
        <v>0</v>
      </c>
      <c r="HU669" s="22"/>
      <c r="HV669" s="25"/>
      <c r="HW669" t="str">
        <f>DIM_BILL[[#This Row],[Tipo]]</f>
        <v>MATERIAL DE EMPAQUE</v>
      </c>
    </row>
    <row r="670" spans="1:231" x14ac:dyDescent="0.3">
      <c r="A670" s="18" t="s">
        <v>1511</v>
      </c>
      <c r="FC670">
        <v>1.03</v>
      </c>
      <c r="GR670" s="18" t="s">
        <v>1512</v>
      </c>
      <c r="GS670" s="18">
        <v>4</v>
      </c>
      <c r="GT670" s="18" t="s">
        <v>1807</v>
      </c>
      <c r="GU670" s="18" t="s">
        <v>1800</v>
      </c>
      <c r="GV670" s="18">
        <f>SUMIF(FACT_A1[cve_prod],DIM_BILL[[#This Row],[CODIGO]],FACT_A1[Existencia])</f>
        <v>12225</v>
      </c>
      <c r="GW670" s="18">
        <f>SUMIF(FACT_A2[cve_prod],DIM_BILL[[#This Row],[CODIGO]],FACT_A2[Existencia])</f>
        <v>4000</v>
      </c>
      <c r="GX670" s="18"/>
      <c r="GY670" s="16" t="s">
        <v>2222</v>
      </c>
      <c r="GZ670" s="26">
        <f t="shared" ref="GZ670" si="4864">GV670+GW670+GX670+GZ668-GZ669</f>
        <v>11075</v>
      </c>
      <c r="HA670" s="26">
        <f t="shared" ref="HA670" si="4865">GZ670+HA668-HA669</f>
        <v>11075</v>
      </c>
      <c r="HB670" s="26">
        <f t="shared" ref="HB670" si="4866">HA670+HB668-HB669</f>
        <v>11075</v>
      </c>
      <c r="HC670" s="26">
        <f t="shared" ref="HC670" si="4867">HB670+HC668-HC669</f>
        <v>11075</v>
      </c>
      <c r="HD670" s="26">
        <f t="shared" ref="HD670" si="4868">HC670+HD668-HD669</f>
        <v>11075</v>
      </c>
      <c r="HE670" s="26">
        <f t="shared" ref="HE670" si="4869">HD670+HE668-HE669</f>
        <v>11075</v>
      </c>
      <c r="HF670" s="26">
        <f t="shared" ref="HF670" si="4870">HE670+HF668-HF669</f>
        <v>11075</v>
      </c>
      <c r="HG670" s="26">
        <f t="shared" ref="HG670" si="4871">HF670+HG668-HG669</f>
        <v>11075</v>
      </c>
      <c r="HH670" s="26">
        <f t="shared" ref="HH670" si="4872">HG670+HH668-HH669</f>
        <v>11075</v>
      </c>
      <c r="HI670" s="26">
        <f t="shared" ref="HI670" si="4873">HH670+HI668-HI669</f>
        <v>11075</v>
      </c>
      <c r="HJ670" s="26">
        <f t="shared" ref="HJ670" si="4874">HI670+HJ668-HJ669</f>
        <v>11075</v>
      </c>
      <c r="HK670" s="26">
        <f t="shared" ref="HK670" si="4875">HJ670+HK668-HK669</f>
        <v>11075</v>
      </c>
      <c r="HL670" s="26">
        <f t="shared" ref="HL670" si="4876">HK670+HL668-HL669</f>
        <v>11075</v>
      </c>
      <c r="HM670" s="26">
        <f t="shared" ref="HM670" si="4877">HL670+HM668-HM669</f>
        <v>11075</v>
      </c>
      <c r="HN670" s="26">
        <f t="shared" ref="HN670" si="4878">HM670+HN668-HN669</f>
        <v>11075</v>
      </c>
      <c r="HO670" s="26">
        <f t="shared" ref="HO670" si="4879">HN670+HO668-HO669</f>
        <v>11075</v>
      </c>
      <c r="HP670" s="26">
        <f t="shared" ref="HP670" si="4880">HO670+HP668-HP669</f>
        <v>11075</v>
      </c>
      <c r="HQ670" s="26">
        <f t="shared" ref="HQ670" si="4881">HP670+HQ668-HQ669</f>
        <v>11075</v>
      </c>
      <c r="HR670" s="26">
        <f t="shared" ref="HR670" si="4882">HQ670+HR668-HR669</f>
        <v>11075</v>
      </c>
      <c r="HS670" s="26">
        <f t="shared" ref="HS670" si="4883">HR670+HS668-HS669</f>
        <v>11075</v>
      </c>
      <c r="HT670" s="26">
        <f t="shared" ref="HT670" si="4884">HS670+HT668-HT669</f>
        <v>11075</v>
      </c>
      <c r="HU670" s="22">
        <f t="shared" ref="HU670" si="4885">COUNTIF(GZ670:HT670,"&lt;0")</f>
        <v>0</v>
      </c>
      <c r="HV670" s="25"/>
      <c r="HW670" t="str">
        <f>DIM_BILL[[#This Row],[Tipo]]</f>
        <v>MATERIAL DE EMPAQUE</v>
      </c>
    </row>
    <row r="671" spans="1:231" x14ac:dyDescent="0.3">
      <c r="A671" s="17" t="s">
        <v>1653</v>
      </c>
      <c r="FV671">
        <v>1</v>
      </c>
      <c r="GR671" s="17" t="s">
        <v>1654</v>
      </c>
      <c r="GS671" s="17">
        <v>4</v>
      </c>
      <c r="GT671" s="17" t="s">
        <v>1807</v>
      </c>
      <c r="GU671" s="17" t="s">
        <v>1800</v>
      </c>
      <c r="GV671" s="17">
        <f>SUMIF(FACT_A1[cve_prod],DIM_BILL[[#This Row],[CODIGO]],FACT_A1[Existencia])</f>
        <v>0</v>
      </c>
      <c r="GW671" s="18">
        <f>SUMIF(FACT_A2[cve_prod],DIM_BILL[[#This Row],[CODIGO]],FACT_A2[Existencia])</f>
        <v>6429</v>
      </c>
      <c r="GX671" s="17"/>
      <c r="GY671" s="16" t="s">
        <v>2220</v>
      </c>
      <c r="GZ671" s="15">
        <f>SUMIFS(POs[saldo],POs[cve_prod],DIM_BILL[[#This Row],[CODIGO]],POs[status],$GY671,POs[f_ent],GZ$1)</f>
        <v>0</v>
      </c>
      <c r="HA671" s="15">
        <f>SUMIFS(POs[saldo],POs[cve_prod],DIM_BILL[[#This Row],[CODIGO]],POs[status],$GY671,POs[f_ent],HA$1)</f>
        <v>0</v>
      </c>
      <c r="HB671" s="15">
        <f>SUMIFS(POs[saldo],POs[cve_prod],DIM_BILL[[#This Row],[CODIGO]],POs[status],$GY671,POs[f_ent],HB$1)</f>
        <v>0</v>
      </c>
      <c r="HC671" s="15">
        <f>SUMIFS(POs[saldo],POs[cve_prod],DIM_BILL[[#This Row],[CODIGO]],POs[status],$GY671,POs[f_ent],HC$1)</f>
        <v>0</v>
      </c>
      <c r="HD671" s="15">
        <f>SUMIFS(POs[saldo],POs[cve_prod],DIM_BILL[[#This Row],[CODIGO]],POs[status],$GY671,POs[f_ent],HD$1)</f>
        <v>0</v>
      </c>
      <c r="HE671" s="15">
        <f>SUMIFS(POs[saldo],POs[cve_prod],DIM_BILL[[#This Row],[CODIGO]],POs[status],$GY671,POs[f_ent],HE$1)</f>
        <v>0</v>
      </c>
      <c r="HF671" s="15">
        <f>SUMIFS(POs[saldo],POs[cve_prod],DIM_BILL[[#This Row],[CODIGO]],POs[status],$GY671,POs[Semana],WEEKNUM(HF$1))</f>
        <v>0</v>
      </c>
      <c r="HG671" s="15">
        <f>SUMIFS(POs[saldo],POs[cve_prod],DIM_BILL[[#This Row],[CODIGO]],POs[status],$GY671,POs[Semana],WEEKNUM(HG$1))</f>
        <v>0</v>
      </c>
      <c r="HH671" s="15">
        <f>SUMIFS(POs[saldo],POs[cve_prod],DIM_BILL[[#This Row],[CODIGO]],POs[status],$GY671,POs[Semana],WEEKNUM(HH$1))</f>
        <v>0</v>
      </c>
      <c r="HI671" s="15">
        <f>SUMIFS(POs[saldo],POs[cve_prod],DIM_BILL[[#This Row],[CODIGO]],POs[status],$GY671,POs[Semana],WEEKNUM(HI$1))</f>
        <v>0</v>
      </c>
      <c r="HJ671" s="15">
        <f>SUMIFS(POs[saldo],POs[cve_prod],DIM_BILL[[#This Row],[CODIGO]],POs[status],$GY671,POs[Semana],WEEKNUM(HJ$1))</f>
        <v>0</v>
      </c>
      <c r="HK671" s="15">
        <f>SUMIFS(POs[saldo],POs[cve_prod],DIM_BILL[[#This Row],[CODIGO]],POs[status],$GY671,POs[Semana],WEEKNUM(HK$1))</f>
        <v>0</v>
      </c>
      <c r="HL671" s="15">
        <f>SUMIFS(POs[saldo],POs[cve_prod],DIM_BILL[[#This Row],[CODIGO]],POs[status],$GY671,POs[Semana],WEEKNUM(HL$1))</f>
        <v>0</v>
      </c>
      <c r="HM671" s="15">
        <f>SUMIFS(POs[saldo],POs[cve_prod],DIM_BILL[[#This Row],[CODIGO]],POs[status],$GY671,POs[Semana],WEEKNUM(HM$1))</f>
        <v>0</v>
      </c>
      <c r="HN671" s="15">
        <f>SUMIFS(POs[saldo],POs[cve_prod],DIM_BILL[[#This Row],[CODIGO]],POs[status],$GY671,POs[Semana],WEEKNUM(HN$1))</f>
        <v>0</v>
      </c>
      <c r="HO671" s="15">
        <f>SUMIFS(POs[saldo],POs[cve_prod],DIM_BILL[[#This Row],[CODIGO]],POs[status],$GY671,POs[Semana],WEEKNUM(HO$1))</f>
        <v>0</v>
      </c>
      <c r="HP671" s="15">
        <f>SUMIFS(POs[saldo],POs[cve_prod],DIM_BILL[[#This Row],[CODIGO]],POs[status],$GY671,POs[Semana],WEEKNUM(HP$1))</f>
        <v>0</v>
      </c>
      <c r="HQ671" s="15">
        <f>SUMIFS(POs[saldo],POs[cve_prod],DIM_BILL[[#This Row],[CODIGO]],POs[status],$GY671,POs[Semana],WEEKNUM(HQ$1))</f>
        <v>0</v>
      </c>
      <c r="HR671" s="15">
        <f>SUMIFS(POs[saldo],POs[cve_prod],DIM_BILL[[#This Row],[CODIGO]],POs[status],$GY671,POs[Semana],WEEKNUM(HR$1))</f>
        <v>0</v>
      </c>
      <c r="HS671" s="15">
        <f>SUMIFS(POs[saldo],POs[cve_prod],DIM_BILL[[#This Row],[CODIGO]],POs[status],$GY671,POs[Semana],WEEKNUM(HS$1))</f>
        <v>0</v>
      </c>
      <c r="HT671" s="15">
        <f>SUMIFS(POs[saldo],POs[cve_prod],DIM_BILL[[#This Row],[CODIGO]],POs[status],$GY671,POs[Semana],WEEKNUM(HT$1))</f>
        <v>0</v>
      </c>
      <c r="HU671" s="22"/>
      <c r="HV671" s="25"/>
      <c r="HW671" t="str">
        <f>DIM_BILL[[#This Row],[Tipo]]</f>
        <v>MATERIAL DE EMPAQUE</v>
      </c>
    </row>
    <row r="672" spans="1:231" x14ac:dyDescent="0.3">
      <c r="A672" s="17" t="s">
        <v>1653</v>
      </c>
      <c r="FV672">
        <v>1</v>
      </c>
      <c r="GR672" s="17" t="s">
        <v>1654</v>
      </c>
      <c r="GS672" s="17">
        <v>4</v>
      </c>
      <c r="GT672" s="17" t="s">
        <v>1807</v>
      </c>
      <c r="GU672" s="17" t="s">
        <v>1800</v>
      </c>
      <c r="GV672" s="17">
        <f>SUMIF(FACT_A1[cve_prod],DIM_BILL[[#This Row],[CODIGO]],FACT_A1[Existencia])</f>
        <v>0</v>
      </c>
      <c r="GW672" s="18">
        <f>SUMIF(FACT_A2[cve_prod],DIM_BILL[[#This Row],[CODIGO]],FACT_A2[Existencia])</f>
        <v>6429</v>
      </c>
      <c r="GX672" s="17"/>
      <c r="GY672" s="16" t="s">
        <v>2221</v>
      </c>
      <c r="GZ672" s="24">
        <f>SUMPRODUCT($B672:$GQ672,INDEX(PLAN_PRODUCCION!$B$4:$GQ$24,COLUMN()-COLUMN($GZ$1)+1,0))</f>
        <v>5000</v>
      </c>
      <c r="HA672" s="24">
        <f>SUMPRODUCT($B672:$GQ672,INDEX(PLAN_PRODUCCION!$B$4:$GQ$24,COLUMN()-COLUMN($GZ$1)+1,0))</f>
        <v>0</v>
      </c>
      <c r="HB672" s="24">
        <f>SUMPRODUCT($B672:$GQ672,INDEX(PLAN_PRODUCCION!$B$4:$GQ$24,COLUMN()-COLUMN($GZ$1)+1,0))</f>
        <v>0</v>
      </c>
      <c r="HC672" s="24">
        <f>SUMPRODUCT($B672:$GQ672,INDEX(PLAN_PRODUCCION!$B$4:$GQ$24,COLUMN()-COLUMN($GZ$1)+1,0))</f>
        <v>0</v>
      </c>
      <c r="HD672" s="24">
        <f>SUMPRODUCT($B672:$GQ672,INDEX(PLAN_PRODUCCION!$B$4:$GQ$24,COLUMN()-COLUMN($GZ$1)+1,0))</f>
        <v>0</v>
      </c>
      <c r="HE672" s="24">
        <f>SUMPRODUCT($B672:$GQ672,INDEX(PLAN_PRODUCCION!$B$4:$GQ$24,COLUMN()-COLUMN($GZ$1)+1,0))</f>
        <v>0</v>
      </c>
      <c r="HF672" s="24">
        <f>SUMPRODUCT($B672:$GQ672,INDEX(PLAN_PRODUCCION!$B$4:$GQ$24,COLUMN()-COLUMN($GZ$1)+1,0))</f>
        <v>0</v>
      </c>
      <c r="HG672" s="24">
        <f>SUMPRODUCT($B672:$GQ672,INDEX(PLAN_PRODUCCION!$B$4:$GQ$24,COLUMN()-COLUMN($GZ$1)+1,0))</f>
        <v>0</v>
      </c>
      <c r="HH672" s="24">
        <f>SUMPRODUCT($B672:$GQ672,INDEX(PLAN_PRODUCCION!$B$4:$GQ$24,COLUMN()-COLUMN($GZ$1)+1,0))</f>
        <v>0</v>
      </c>
      <c r="HI672" s="24">
        <f>SUMPRODUCT($B672:$GQ672,INDEX(PLAN_PRODUCCION!$B$4:$GQ$24,COLUMN()-COLUMN($GZ$1)+1,0))</f>
        <v>0</v>
      </c>
      <c r="HJ672" s="24">
        <f>SUMPRODUCT($B672:$GQ672,INDEX(PLAN_PRODUCCION!$B$4:$GQ$24,COLUMN()-COLUMN($GZ$1)+1,0))</f>
        <v>0</v>
      </c>
      <c r="HK672" s="24">
        <f>SUMPRODUCT($B672:$GQ672,INDEX(PLAN_PRODUCCION!$B$4:$GQ$24,COLUMN()-COLUMN($GZ$1)+1,0))</f>
        <v>0</v>
      </c>
      <c r="HL672" s="24">
        <f>SUMPRODUCT($B672:$GQ672,INDEX(PLAN_PRODUCCION!$B$4:$GQ$24,COLUMN()-COLUMN($GZ$1)+1,0))</f>
        <v>0</v>
      </c>
      <c r="HM672" s="24">
        <f>SUMPRODUCT($B672:$GQ672,INDEX(PLAN_PRODUCCION!$B$4:$GQ$24,COLUMN()-COLUMN($GZ$1)+1,0))</f>
        <v>0</v>
      </c>
      <c r="HN672" s="24">
        <f>SUMPRODUCT($B672:$GQ672,INDEX(PLAN_PRODUCCION!$B$4:$GQ$24,COLUMN()-COLUMN($GZ$1)+1,0))</f>
        <v>0</v>
      </c>
      <c r="HO672" s="24">
        <f>SUMPRODUCT($B672:$GQ672,INDEX(PLAN_PRODUCCION!$B$4:$GQ$24,COLUMN()-COLUMN($GZ$1)+1,0))</f>
        <v>0</v>
      </c>
      <c r="HP672" s="24">
        <f>SUMPRODUCT($B672:$GQ672,INDEX(PLAN_PRODUCCION!$B$4:$GQ$24,COLUMN()-COLUMN($GZ$1)+1,0))</f>
        <v>0</v>
      </c>
      <c r="HQ672" s="24">
        <f>SUMPRODUCT($B672:$GQ672,INDEX(PLAN_PRODUCCION!$B$4:$GQ$24,COLUMN()-COLUMN($GZ$1)+1,0))</f>
        <v>0</v>
      </c>
      <c r="HR672" s="24">
        <f>SUMPRODUCT($B672:$GQ672,INDEX(PLAN_PRODUCCION!$B$4:$GQ$24,COLUMN()-COLUMN($GZ$1)+1,0))</f>
        <v>0</v>
      </c>
      <c r="HS672" s="24">
        <f>SUMPRODUCT($B672:$GQ672,INDEX(PLAN_PRODUCCION!$B$4:$GQ$24,COLUMN()-COLUMN($GZ$1)+1,0))</f>
        <v>0</v>
      </c>
      <c r="HT672" s="24">
        <f>SUMPRODUCT($B672:$GQ672,INDEX(PLAN_PRODUCCION!$B$4:$GQ$24,COLUMN()-COLUMN($GZ$1)+1,0))</f>
        <v>0</v>
      </c>
      <c r="HU672" s="22"/>
      <c r="HV672" s="25"/>
      <c r="HW672" t="str">
        <f>DIM_BILL[[#This Row],[Tipo]]</f>
        <v>MATERIAL DE EMPAQUE</v>
      </c>
    </row>
    <row r="673" spans="1:231" x14ac:dyDescent="0.3">
      <c r="A673" s="18" t="s">
        <v>1653</v>
      </c>
      <c r="FV673">
        <v>1</v>
      </c>
      <c r="GR673" s="18" t="s">
        <v>1654</v>
      </c>
      <c r="GS673" s="18">
        <v>4</v>
      </c>
      <c r="GT673" s="18" t="s">
        <v>1807</v>
      </c>
      <c r="GU673" s="18" t="s">
        <v>1800</v>
      </c>
      <c r="GV673" s="18">
        <f>SUMIF(FACT_A1[cve_prod],DIM_BILL[[#This Row],[CODIGO]],FACT_A1[Existencia])</f>
        <v>0</v>
      </c>
      <c r="GW673" s="18">
        <f>SUMIF(FACT_A2[cve_prod],DIM_BILL[[#This Row],[CODIGO]],FACT_A2[Existencia])</f>
        <v>6429</v>
      </c>
      <c r="GX673" s="18"/>
      <c r="GY673" s="16" t="s">
        <v>2222</v>
      </c>
      <c r="GZ673" s="26">
        <f t="shared" ref="GZ673" si="4886">GV673+GW673+GX673+GZ671-GZ672</f>
        <v>1429</v>
      </c>
      <c r="HA673" s="26">
        <f t="shared" ref="HA673" si="4887">GZ673+HA671-HA672</f>
        <v>1429</v>
      </c>
      <c r="HB673" s="26">
        <f t="shared" ref="HB673" si="4888">HA673+HB671-HB672</f>
        <v>1429</v>
      </c>
      <c r="HC673" s="26">
        <f t="shared" ref="HC673" si="4889">HB673+HC671-HC672</f>
        <v>1429</v>
      </c>
      <c r="HD673" s="26">
        <f t="shared" ref="HD673" si="4890">HC673+HD671-HD672</f>
        <v>1429</v>
      </c>
      <c r="HE673" s="26">
        <f t="shared" ref="HE673" si="4891">HD673+HE671-HE672</f>
        <v>1429</v>
      </c>
      <c r="HF673" s="26">
        <f t="shared" ref="HF673" si="4892">HE673+HF671-HF672</f>
        <v>1429</v>
      </c>
      <c r="HG673" s="26">
        <f t="shared" ref="HG673" si="4893">HF673+HG671-HG672</f>
        <v>1429</v>
      </c>
      <c r="HH673" s="26">
        <f t="shared" ref="HH673" si="4894">HG673+HH671-HH672</f>
        <v>1429</v>
      </c>
      <c r="HI673" s="26">
        <f t="shared" ref="HI673" si="4895">HH673+HI671-HI672</f>
        <v>1429</v>
      </c>
      <c r="HJ673" s="26">
        <f t="shared" ref="HJ673" si="4896">HI673+HJ671-HJ672</f>
        <v>1429</v>
      </c>
      <c r="HK673" s="26">
        <f t="shared" ref="HK673" si="4897">HJ673+HK671-HK672</f>
        <v>1429</v>
      </c>
      <c r="HL673" s="26">
        <f t="shared" ref="HL673" si="4898">HK673+HL671-HL672</f>
        <v>1429</v>
      </c>
      <c r="HM673" s="26">
        <f t="shared" ref="HM673" si="4899">HL673+HM671-HM672</f>
        <v>1429</v>
      </c>
      <c r="HN673" s="26">
        <f t="shared" ref="HN673" si="4900">HM673+HN671-HN672</f>
        <v>1429</v>
      </c>
      <c r="HO673" s="26">
        <f t="shared" ref="HO673" si="4901">HN673+HO671-HO672</f>
        <v>1429</v>
      </c>
      <c r="HP673" s="26">
        <f t="shared" ref="HP673" si="4902">HO673+HP671-HP672</f>
        <v>1429</v>
      </c>
      <c r="HQ673" s="26">
        <f t="shared" ref="HQ673" si="4903">HP673+HQ671-HQ672</f>
        <v>1429</v>
      </c>
      <c r="HR673" s="26">
        <f t="shared" ref="HR673" si="4904">HQ673+HR671-HR672</f>
        <v>1429</v>
      </c>
      <c r="HS673" s="26">
        <f t="shared" ref="HS673" si="4905">HR673+HS671-HS672</f>
        <v>1429</v>
      </c>
      <c r="HT673" s="26">
        <f t="shared" ref="HT673" si="4906">HS673+HT671-HT672</f>
        <v>1429</v>
      </c>
      <c r="HU673" s="22">
        <f t="shared" ref="HU673" si="4907">COUNTIF(GZ673:HT673,"&lt;0")</f>
        <v>0</v>
      </c>
      <c r="HV673" s="25"/>
      <c r="HW673" t="str">
        <f>DIM_BILL[[#This Row],[Tipo]]</f>
        <v>MATERIAL DE EMPAQUE</v>
      </c>
    </row>
    <row r="674" spans="1:231" x14ac:dyDescent="0.3">
      <c r="A674" s="17" t="s">
        <v>1781</v>
      </c>
      <c r="GP674">
        <v>1</v>
      </c>
      <c r="GR674" s="17" t="s">
        <v>1782</v>
      </c>
      <c r="GS674" s="17">
        <v>4</v>
      </c>
      <c r="GT674" s="17" t="s">
        <v>1807</v>
      </c>
      <c r="GU674" s="17" t="s">
        <v>1800</v>
      </c>
      <c r="GV674" s="17">
        <f>SUMIF(FACT_A1[cve_prod],DIM_BILL[[#This Row],[CODIGO]],FACT_A1[Existencia])</f>
        <v>0</v>
      </c>
      <c r="GW674" s="18">
        <f>SUMIF(FACT_A2[cve_prod],DIM_BILL[[#This Row],[CODIGO]],FACT_A2[Existencia])</f>
        <v>0</v>
      </c>
      <c r="GX674" s="17"/>
      <c r="GY674" s="16" t="s">
        <v>2220</v>
      </c>
      <c r="GZ674" s="15">
        <f>SUMIFS(POs[saldo],POs[cve_prod],DIM_BILL[[#This Row],[CODIGO]],POs[status],$GY674,POs[f_ent],GZ$1)</f>
        <v>0</v>
      </c>
      <c r="HA674" s="15">
        <f>SUMIFS(POs[saldo],POs[cve_prod],DIM_BILL[[#This Row],[CODIGO]],POs[status],$GY674,POs[f_ent],HA$1)</f>
        <v>0</v>
      </c>
      <c r="HB674" s="15">
        <f>SUMIFS(POs[saldo],POs[cve_prod],DIM_BILL[[#This Row],[CODIGO]],POs[status],$GY674,POs[f_ent],HB$1)</f>
        <v>0</v>
      </c>
      <c r="HC674" s="15">
        <f>SUMIFS(POs[saldo],POs[cve_prod],DIM_BILL[[#This Row],[CODIGO]],POs[status],$GY674,POs[f_ent],HC$1)</f>
        <v>0</v>
      </c>
      <c r="HD674" s="15">
        <f>SUMIFS(POs[saldo],POs[cve_prod],DIM_BILL[[#This Row],[CODIGO]],POs[status],$GY674,POs[f_ent],HD$1)</f>
        <v>0</v>
      </c>
      <c r="HE674" s="15">
        <f>SUMIFS(POs[saldo],POs[cve_prod],DIM_BILL[[#This Row],[CODIGO]],POs[status],$GY674,POs[f_ent],HE$1)</f>
        <v>0</v>
      </c>
      <c r="HF674" s="15">
        <f>SUMIFS(POs[saldo],POs[cve_prod],DIM_BILL[[#This Row],[CODIGO]],POs[status],$GY674,POs[Semana],WEEKNUM(HF$1))</f>
        <v>0</v>
      </c>
      <c r="HG674" s="15">
        <f>SUMIFS(POs[saldo],POs[cve_prod],DIM_BILL[[#This Row],[CODIGO]],POs[status],$GY674,POs[Semana],WEEKNUM(HG$1))</f>
        <v>0</v>
      </c>
      <c r="HH674" s="15">
        <f>SUMIFS(POs[saldo],POs[cve_prod],DIM_BILL[[#This Row],[CODIGO]],POs[status],$GY674,POs[Semana],WEEKNUM(HH$1))</f>
        <v>0</v>
      </c>
      <c r="HI674" s="15">
        <f>SUMIFS(POs[saldo],POs[cve_prod],DIM_BILL[[#This Row],[CODIGO]],POs[status],$GY674,POs[Semana],WEEKNUM(HI$1))</f>
        <v>0</v>
      </c>
      <c r="HJ674" s="15">
        <f>SUMIFS(POs[saldo],POs[cve_prod],DIM_BILL[[#This Row],[CODIGO]],POs[status],$GY674,POs[Semana],WEEKNUM(HJ$1))</f>
        <v>0</v>
      </c>
      <c r="HK674" s="15">
        <f>SUMIFS(POs[saldo],POs[cve_prod],DIM_BILL[[#This Row],[CODIGO]],POs[status],$GY674,POs[Semana],WEEKNUM(HK$1))</f>
        <v>0</v>
      </c>
      <c r="HL674" s="15">
        <f>SUMIFS(POs[saldo],POs[cve_prod],DIM_BILL[[#This Row],[CODIGO]],POs[status],$GY674,POs[Semana],WEEKNUM(HL$1))</f>
        <v>0</v>
      </c>
      <c r="HM674" s="15">
        <f>SUMIFS(POs[saldo],POs[cve_prod],DIM_BILL[[#This Row],[CODIGO]],POs[status],$GY674,POs[Semana],WEEKNUM(HM$1))</f>
        <v>0</v>
      </c>
      <c r="HN674" s="15">
        <f>SUMIFS(POs[saldo],POs[cve_prod],DIM_BILL[[#This Row],[CODIGO]],POs[status],$GY674,POs[Semana],WEEKNUM(HN$1))</f>
        <v>0</v>
      </c>
      <c r="HO674" s="15">
        <f>SUMIFS(POs[saldo],POs[cve_prod],DIM_BILL[[#This Row],[CODIGO]],POs[status],$GY674,POs[Semana],WEEKNUM(HO$1))</f>
        <v>0</v>
      </c>
      <c r="HP674" s="15">
        <f>SUMIFS(POs[saldo],POs[cve_prod],DIM_BILL[[#This Row],[CODIGO]],POs[status],$GY674,POs[Semana],WEEKNUM(HP$1))</f>
        <v>0</v>
      </c>
      <c r="HQ674" s="15">
        <f>SUMIFS(POs[saldo],POs[cve_prod],DIM_BILL[[#This Row],[CODIGO]],POs[status],$GY674,POs[Semana],WEEKNUM(HQ$1))</f>
        <v>0</v>
      </c>
      <c r="HR674" s="15">
        <f>SUMIFS(POs[saldo],POs[cve_prod],DIM_BILL[[#This Row],[CODIGO]],POs[status],$GY674,POs[Semana],WEEKNUM(HR$1))</f>
        <v>0</v>
      </c>
      <c r="HS674" s="15">
        <f>SUMIFS(POs[saldo],POs[cve_prod],DIM_BILL[[#This Row],[CODIGO]],POs[status],$GY674,POs[Semana],WEEKNUM(HS$1))</f>
        <v>0</v>
      </c>
      <c r="HT674" s="15">
        <f>SUMIFS(POs[saldo],POs[cve_prod],DIM_BILL[[#This Row],[CODIGO]],POs[status],$GY674,POs[Semana],WEEKNUM(HT$1))</f>
        <v>0</v>
      </c>
      <c r="HU674" s="22"/>
      <c r="HV674" s="25"/>
      <c r="HW674" t="str">
        <f>DIM_BILL[[#This Row],[Tipo]]</f>
        <v>MATERIAL DE EMPAQUE</v>
      </c>
    </row>
    <row r="675" spans="1:231" x14ac:dyDescent="0.3">
      <c r="A675" s="17" t="s">
        <v>1781</v>
      </c>
      <c r="GP675">
        <v>1</v>
      </c>
      <c r="GR675" s="17" t="s">
        <v>1782</v>
      </c>
      <c r="GS675" s="17">
        <v>4</v>
      </c>
      <c r="GT675" s="17" t="s">
        <v>1807</v>
      </c>
      <c r="GU675" s="17" t="s">
        <v>1800</v>
      </c>
      <c r="GV675" s="17">
        <f>SUMIF(FACT_A1[cve_prod],DIM_BILL[[#This Row],[CODIGO]],FACT_A1[Existencia])</f>
        <v>0</v>
      </c>
      <c r="GW675" s="18">
        <f>SUMIF(FACT_A2[cve_prod],DIM_BILL[[#This Row],[CODIGO]],FACT_A2[Existencia])</f>
        <v>0</v>
      </c>
      <c r="GX675" s="17"/>
      <c r="GY675" s="16" t="s">
        <v>2221</v>
      </c>
      <c r="GZ675" s="24">
        <f>SUMPRODUCT($B675:$GQ675,INDEX(PLAN_PRODUCCION!$B$4:$GQ$24,COLUMN()-COLUMN($GZ$1)+1,0))</f>
        <v>0</v>
      </c>
      <c r="HA675" s="24">
        <f>SUMPRODUCT($B675:$GQ675,INDEX(PLAN_PRODUCCION!$B$4:$GQ$24,COLUMN()-COLUMN($GZ$1)+1,0))</f>
        <v>0</v>
      </c>
      <c r="HB675" s="24">
        <f>SUMPRODUCT($B675:$GQ675,INDEX(PLAN_PRODUCCION!$B$4:$GQ$24,COLUMN()-COLUMN($GZ$1)+1,0))</f>
        <v>0</v>
      </c>
      <c r="HC675" s="24">
        <f>SUMPRODUCT($B675:$GQ675,INDEX(PLAN_PRODUCCION!$B$4:$GQ$24,COLUMN()-COLUMN($GZ$1)+1,0))</f>
        <v>0</v>
      </c>
      <c r="HD675" s="24">
        <f>SUMPRODUCT($B675:$GQ675,INDEX(PLAN_PRODUCCION!$B$4:$GQ$24,COLUMN()-COLUMN($GZ$1)+1,0))</f>
        <v>0</v>
      </c>
      <c r="HE675" s="24">
        <f>SUMPRODUCT($B675:$GQ675,INDEX(PLAN_PRODUCCION!$B$4:$GQ$24,COLUMN()-COLUMN($GZ$1)+1,0))</f>
        <v>0</v>
      </c>
      <c r="HF675" s="24">
        <f>SUMPRODUCT($B675:$GQ675,INDEX(PLAN_PRODUCCION!$B$4:$GQ$24,COLUMN()-COLUMN($GZ$1)+1,0))</f>
        <v>0</v>
      </c>
      <c r="HG675" s="24">
        <f>SUMPRODUCT($B675:$GQ675,INDEX(PLAN_PRODUCCION!$B$4:$GQ$24,COLUMN()-COLUMN($GZ$1)+1,0))</f>
        <v>0</v>
      </c>
      <c r="HH675" s="24">
        <f>SUMPRODUCT($B675:$GQ675,INDEX(PLAN_PRODUCCION!$B$4:$GQ$24,COLUMN()-COLUMN($GZ$1)+1,0))</f>
        <v>0</v>
      </c>
      <c r="HI675" s="24">
        <f>SUMPRODUCT($B675:$GQ675,INDEX(PLAN_PRODUCCION!$B$4:$GQ$24,COLUMN()-COLUMN($GZ$1)+1,0))</f>
        <v>0</v>
      </c>
      <c r="HJ675" s="24">
        <f>SUMPRODUCT($B675:$GQ675,INDEX(PLAN_PRODUCCION!$B$4:$GQ$24,COLUMN()-COLUMN($GZ$1)+1,0))</f>
        <v>0</v>
      </c>
      <c r="HK675" s="24">
        <f>SUMPRODUCT($B675:$GQ675,INDEX(PLAN_PRODUCCION!$B$4:$GQ$24,COLUMN()-COLUMN($GZ$1)+1,0))</f>
        <v>0</v>
      </c>
      <c r="HL675" s="24">
        <f>SUMPRODUCT($B675:$GQ675,INDEX(PLAN_PRODUCCION!$B$4:$GQ$24,COLUMN()-COLUMN($GZ$1)+1,0))</f>
        <v>0</v>
      </c>
      <c r="HM675" s="24">
        <f>SUMPRODUCT($B675:$GQ675,INDEX(PLAN_PRODUCCION!$B$4:$GQ$24,COLUMN()-COLUMN($GZ$1)+1,0))</f>
        <v>0</v>
      </c>
      <c r="HN675" s="24">
        <f>SUMPRODUCT($B675:$GQ675,INDEX(PLAN_PRODUCCION!$B$4:$GQ$24,COLUMN()-COLUMN($GZ$1)+1,0))</f>
        <v>0</v>
      </c>
      <c r="HO675" s="24">
        <f>SUMPRODUCT($B675:$GQ675,INDEX(PLAN_PRODUCCION!$B$4:$GQ$24,COLUMN()-COLUMN($GZ$1)+1,0))</f>
        <v>0</v>
      </c>
      <c r="HP675" s="24">
        <f>SUMPRODUCT($B675:$GQ675,INDEX(PLAN_PRODUCCION!$B$4:$GQ$24,COLUMN()-COLUMN($GZ$1)+1,0))</f>
        <v>0</v>
      </c>
      <c r="HQ675" s="24">
        <f>SUMPRODUCT($B675:$GQ675,INDEX(PLAN_PRODUCCION!$B$4:$GQ$24,COLUMN()-COLUMN($GZ$1)+1,0))</f>
        <v>0</v>
      </c>
      <c r="HR675" s="24">
        <f>SUMPRODUCT($B675:$GQ675,INDEX(PLAN_PRODUCCION!$B$4:$GQ$24,COLUMN()-COLUMN($GZ$1)+1,0))</f>
        <v>0</v>
      </c>
      <c r="HS675" s="24">
        <f>SUMPRODUCT($B675:$GQ675,INDEX(PLAN_PRODUCCION!$B$4:$GQ$24,COLUMN()-COLUMN($GZ$1)+1,0))</f>
        <v>0</v>
      </c>
      <c r="HT675" s="24">
        <f>SUMPRODUCT($B675:$GQ675,INDEX(PLAN_PRODUCCION!$B$4:$GQ$24,COLUMN()-COLUMN($GZ$1)+1,0))</f>
        <v>0</v>
      </c>
      <c r="HU675" s="22"/>
      <c r="HV675" s="25"/>
      <c r="HW675" t="str">
        <f>DIM_BILL[[#This Row],[Tipo]]</f>
        <v>MATERIAL DE EMPAQUE</v>
      </c>
    </row>
    <row r="676" spans="1:231" x14ac:dyDescent="0.3">
      <c r="A676" s="18" t="s">
        <v>1781</v>
      </c>
      <c r="GP676">
        <v>1</v>
      </c>
      <c r="GR676" s="18" t="s">
        <v>1782</v>
      </c>
      <c r="GS676" s="18">
        <v>4</v>
      </c>
      <c r="GT676" s="18" t="s">
        <v>1807</v>
      </c>
      <c r="GU676" s="18" t="s">
        <v>1800</v>
      </c>
      <c r="GV676" s="18">
        <f>SUMIF(FACT_A1[cve_prod],DIM_BILL[[#This Row],[CODIGO]],FACT_A1[Existencia])</f>
        <v>0</v>
      </c>
      <c r="GW676" s="18">
        <f>SUMIF(FACT_A2[cve_prod],DIM_BILL[[#This Row],[CODIGO]],FACT_A2[Existencia])</f>
        <v>0</v>
      </c>
      <c r="GX676" s="18"/>
      <c r="GY676" s="16" t="s">
        <v>2222</v>
      </c>
      <c r="GZ676" s="26">
        <f t="shared" ref="GZ676" si="4908">GV676+GW676+GX676+GZ674-GZ675</f>
        <v>0</v>
      </c>
      <c r="HA676" s="26">
        <f t="shared" ref="HA676" si="4909">GZ676+HA674-HA675</f>
        <v>0</v>
      </c>
      <c r="HB676" s="26">
        <f t="shared" ref="HB676" si="4910">HA676+HB674-HB675</f>
        <v>0</v>
      </c>
      <c r="HC676" s="26">
        <f t="shared" ref="HC676" si="4911">HB676+HC674-HC675</f>
        <v>0</v>
      </c>
      <c r="HD676" s="26">
        <f t="shared" ref="HD676" si="4912">HC676+HD674-HD675</f>
        <v>0</v>
      </c>
      <c r="HE676" s="26">
        <f t="shared" ref="HE676" si="4913">HD676+HE674-HE675</f>
        <v>0</v>
      </c>
      <c r="HF676" s="26">
        <f t="shared" ref="HF676" si="4914">HE676+HF674-HF675</f>
        <v>0</v>
      </c>
      <c r="HG676" s="26">
        <f t="shared" ref="HG676" si="4915">HF676+HG674-HG675</f>
        <v>0</v>
      </c>
      <c r="HH676" s="26">
        <f t="shared" ref="HH676" si="4916">HG676+HH674-HH675</f>
        <v>0</v>
      </c>
      <c r="HI676" s="26">
        <f t="shared" ref="HI676" si="4917">HH676+HI674-HI675</f>
        <v>0</v>
      </c>
      <c r="HJ676" s="26">
        <f t="shared" ref="HJ676" si="4918">HI676+HJ674-HJ675</f>
        <v>0</v>
      </c>
      <c r="HK676" s="26">
        <f t="shared" ref="HK676" si="4919">HJ676+HK674-HK675</f>
        <v>0</v>
      </c>
      <c r="HL676" s="26">
        <f t="shared" ref="HL676" si="4920">HK676+HL674-HL675</f>
        <v>0</v>
      </c>
      <c r="HM676" s="26">
        <f t="shared" ref="HM676" si="4921">HL676+HM674-HM675</f>
        <v>0</v>
      </c>
      <c r="HN676" s="26">
        <f t="shared" ref="HN676" si="4922">HM676+HN674-HN675</f>
        <v>0</v>
      </c>
      <c r="HO676" s="26">
        <f t="shared" ref="HO676" si="4923">HN676+HO674-HO675</f>
        <v>0</v>
      </c>
      <c r="HP676" s="26">
        <f t="shared" ref="HP676" si="4924">HO676+HP674-HP675</f>
        <v>0</v>
      </c>
      <c r="HQ676" s="26">
        <f t="shared" ref="HQ676" si="4925">HP676+HQ674-HQ675</f>
        <v>0</v>
      </c>
      <c r="HR676" s="26">
        <f t="shared" ref="HR676" si="4926">HQ676+HR674-HR675</f>
        <v>0</v>
      </c>
      <c r="HS676" s="26">
        <f t="shared" ref="HS676" si="4927">HR676+HS674-HS675</f>
        <v>0</v>
      </c>
      <c r="HT676" s="26">
        <f t="shared" ref="HT676" si="4928">HS676+HT674-HT675</f>
        <v>0</v>
      </c>
      <c r="HU676" s="22">
        <f t="shared" ref="HU676" si="4929">COUNTIF(GZ676:HT676,"&lt;0")</f>
        <v>0</v>
      </c>
      <c r="HV676" s="25"/>
      <c r="HW676" t="str">
        <f>DIM_BILL[[#This Row],[Tipo]]</f>
        <v>MATERIAL DE EMPAQUE</v>
      </c>
    </row>
    <row r="677" spans="1:231" x14ac:dyDescent="0.3">
      <c r="A677" s="17" t="s">
        <v>298</v>
      </c>
      <c r="R677">
        <v>1</v>
      </c>
      <c r="GR677" s="17" t="s">
        <v>299</v>
      </c>
      <c r="GS677" s="17">
        <v>4</v>
      </c>
      <c r="GT677" s="17" t="s">
        <v>1807</v>
      </c>
      <c r="GU677" s="17" t="s">
        <v>1800</v>
      </c>
      <c r="GV677" s="17">
        <f>SUMIF(FACT_A1[cve_prod],DIM_BILL[[#This Row],[CODIGO]],FACT_A1[Existencia])</f>
        <v>0</v>
      </c>
      <c r="GW677" s="18">
        <f>SUMIF(FACT_A2[cve_prod],DIM_BILL[[#This Row],[CODIGO]],FACT_A2[Existencia])</f>
        <v>2400</v>
      </c>
      <c r="GX677" s="17"/>
      <c r="GY677" s="16" t="s">
        <v>2220</v>
      </c>
      <c r="GZ677" s="15">
        <f>SUMIFS(POs[saldo],POs[cve_prod],DIM_BILL[[#This Row],[CODIGO]],POs[status],$GY677,POs[f_ent],GZ$1)</f>
        <v>0</v>
      </c>
      <c r="HA677" s="15">
        <f>SUMIFS(POs[saldo],POs[cve_prod],DIM_BILL[[#This Row],[CODIGO]],POs[status],$GY677,POs[f_ent],HA$1)</f>
        <v>0</v>
      </c>
      <c r="HB677" s="15">
        <f>SUMIFS(POs[saldo],POs[cve_prod],DIM_BILL[[#This Row],[CODIGO]],POs[status],$GY677,POs[f_ent],HB$1)</f>
        <v>0</v>
      </c>
      <c r="HC677" s="15">
        <f>SUMIFS(POs[saldo],POs[cve_prod],DIM_BILL[[#This Row],[CODIGO]],POs[status],$GY677,POs[f_ent],HC$1)</f>
        <v>0</v>
      </c>
      <c r="HD677" s="15">
        <f>SUMIFS(POs[saldo],POs[cve_prod],DIM_BILL[[#This Row],[CODIGO]],POs[status],$GY677,POs[f_ent],HD$1)</f>
        <v>0</v>
      </c>
      <c r="HE677" s="15">
        <f>SUMIFS(POs[saldo],POs[cve_prod],DIM_BILL[[#This Row],[CODIGO]],POs[status],$GY677,POs[f_ent],HE$1)</f>
        <v>0</v>
      </c>
      <c r="HF677" s="15">
        <f>SUMIFS(POs[saldo],POs[cve_prod],DIM_BILL[[#This Row],[CODIGO]],POs[status],$GY677,POs[Semana],WEEKNUM(HF$1))</f>
        <v>0</v>
      </c>
      <c r="HG677" s="15">
        <f>SUMIFS(POs[saldo],POs[cve_prod],DIM_BILL[[#This Row],[CODIGO]],POs[status],$GY677,POs[Semana],WEEKNUM(HG$1))</f>
        <v>0</v>
      </c>
      <c r="HH677" s="15">
        <f>SUMIFS(POs[saldo],POs[cve_prod],DIM_BILL[[#This Row],[CODIGO]],POs[status],$GY677,POs[Semana],WEEKNUM(HH$1))</f>
        <v>0</v>
      </c>
      <c r="HI677" s="15">
        <f>SUMIFS(POs[saldo],POs[cve_prod],DIM_BILL[[#This Row],[CODIGO]],POs[status],$GY677,POs[Semana],WEEKNUM(HI$1))</f>
        <v>0</v>
      </c>
      <c r="HJ677" s="15">
        <f>SUMIFS(POs[saldo],POs[cve_prod],DIM_BILL[[#This Row],[CODIGO]],POs[status],$GY677,POs[Semana],WEEKNUM(HJ$1))</f>
        <v>0</v>
      </c>
      <c r="HK677" s="15">
        <f>SUMIFS(POs[saldo],POs[cve_prod],DIM_BILL[[#This Row],[CODIGO]],POs[status],$GY677,POs[Semana],WEEKNUM(HK$1))</f>
        <v>0</v>
      </c>
      <c r="HL677" s="15">
        <f>SUMIFS(POs[saldo],POs[cve_prod],DIM_BILL[[#This Row],[CODIGO]],POs[status],$GY677,POs[Semana],WEEKNUM(HL$1))</f>
        <v>0</v>
      </c>
      <c r="HM677" s="15">
        <f>SUMIFS(POs[saldo],POs[cve_prod],DIM_BILL[[#This Row],[CODIGO]],POs[status],$GY677,POs[Semana],WEEKNUM(HM$1))</f>
        <v>0</v>
      </c>
      <c r="HN677" s="15">
        <f>SUMIFS(POs[saldo],POs[cve_prod],DIM_BILL[[#This Row],[CODIGO]],POs[status],$GY677,POs[Semana],WEEKNUM(HN$1))</f>
        <v>0</v>
      </c>
      <c r="HO677" s="15">
        <f>SUMIFS(POs[saldo],POs[cve_prod],DIM_BILL[[#This Row],[CODIGO]],POs[status],$GY677,POs[Semana],WEEKNUM(HO$1))</f>
        <v>0</v>
      </c>
      <c r="HP677" s="15">
        <f>SUMIFS(POs[saldo],POs[cve_prod],DIM_BILL[[#This Row],[CODIGO]],POs[status],$GY677,POs[Semana],WEEKNUM(HP$1))</f>
        <v>0</v>
      </c>
      <c r="HQ677" s="15">
        <f>SUMIFS(POs[saldo],POs[cve_prod],DIM_BILL[[#This Row],[CODIGO]],POs[status],$GY677,POs[Semana],WEEKNUM(HQ$1))</f>
        <v>0</v>
      </c>
      <c r="HR677" s="15">
        <f>SUMIFS(POs[saldo],POs[cve_prod],DIM_BILL[[#This Row],[CODIGO]],POs[status],$GY677,POs[Semana],WEEKNUM(HR$1))</f>
        <v>0</v>
      </c>
      <c r="HS677" s="15">
        <f>SUMIFS(POs[saldo],POs[cve_prod],DIM_BILL[[#This Row],[CODIGO]],POs[status],$GY677,POs[Semana],WEEKNUM(HS$1))</f>
        <v>0</v>
      </c>
      <c r="HT677" s="15">
        <f>SUMIFS(POs[saldo],POs[cve_prod],DIM_BILL[[#This Row],[CODIGO]],POs[status],$GY677,POs[Semana],WEEKNUM(HT$1))</f>
        <v>0</v>
      </c>
      <c r="HU677" s="22"/>
      <c r="HV677" s="25"/>
      <c r="HW677" t="str">
        <f>DIM_BILL[[#This Row],[Tipo]]</f>
        <v>MATERIAL DE EMPAQUE</v>
      </c>
    </row>
    <row r="678" spans="1:231" x14ac:dyDescent="0.3">
      <c r="A678" s="17" t="s">
        <v>298</v>
      </c>
      <c r="R678">
        <v>1</v>
      </c>
      <c r="GR678" s="17" t="s">
        <v>299</v>
      </c>
      <c r="GS678" s="17">
        <v>4</v>
      </c>
      <c r="GT678" s="17" t="s">
        <v>1807</v>
      </c>
      <c r="GU678" s="17" t="s">
        <v>1800</v>
      </c>
      <c r="GV678" s="17">
        <f>SUMIF(FACT_A1[cve_prod],DIM_BILL[[#This Row],[CODIGO]],FACT_A1[Existencia])</f>
        <v>0</v>
      </c>
      <c r="GW678" s="18">
        <f>SUMIF(FACT_A2[cve_prod],DIM_BILL[[#This Row],[CODIGO]],FACT_A2[Existencia])</f>
        <v>2400</v>
      </c>
      <c r="GX678" s="17"/>
      <c r="GY678" s="16" t="s">
        <v>2221</v>
      </c>
      <c r="GZ678" s="24">
        <f>SUMPRODUCT($B678:$GQ678,INDEX(PLAN_PRODUCCION!$B$4:$GQ$24,COLUMN()-COLUMN($GZ$1)+1,0))</f>
        <v>3000</v>
      </c>
      <c r="HA678" s="24">
        <f>SUMPRODUCT($B678:$GQ678,INDEX(PLAN_PRODUCCION!$B$4:$GQ$24,COLUMN()-COLUMN($GZ$1)+1,0))</f>
        <v>0</v>
      </c>
      <c r="HB678" s="24">
        <f>SUMPRODUCT($B678:$GQ678,INDEX(PLAN_PRODUCCION!$B$4:$GQ$24,COLUMN()-COLUMN($GZ$1)+1,0))</f>
        <v>0</v>
      </c>
      <c r="HC678" s="24">
        <f>SUMPRODUCT($B678:$GQ678,INDEX(PLAN_PRODUCCION!$B$4:$GQ$24,COLUMN()-COLUMN($GZ$1)+1,0))</f>
        <v>0</v>
      </c>
      <c r="HD678" s="24">
        <f>SUMPRODUCT($B678:$GQ678,INDEX(PLAN_PRODUCCION!$B$4:$GQ$24,COLUMN()-COLUMN($GZ$1)+1,0))</f>
        <v>0</v>
      </c>
      <c r="HE678" s="24">
        <f>SUMPRODUCT($B678:$GQ678,INDEX(PLAN_PRODUCCION!$B$4:$GQ$24,COLUMN()-COLUMN($GZ$1)+1,0))</f>
        <v>0</v>
      </c>
      <c r="HF678" s="24">
        <f>SUMPRODUCT($B678:$GQ678,INDEX(PLAN_PRODUCCION!$B$4:$GQ$24,COLUMN()-COLUMN($GZ$1)+1,0))</f>
        <v>0</v>
      </c>
      <c r="HG678" s="24">
        <f>SUMPRODUCT($B678:$GQ678,INDEX(PLAN_PRODUCCION!$B$4:$GQ$24,COLUMN()-COLUMN($GZ$1)+1,0))</f>
        <v>0</v>
      </c>
      <c r="HH678" s="24">
        <f>SUMPRODUCT($B678:$GQ678,INDEX(PLAN_PRODUCCION!$B$4:$GQ$24,COLUMN()-COLUMN($GZ$1)+1,0))</f>
        <v>0</v>
      </c>
      <c r="HI678" s="24">
        <f>SUMPRODUCT($B678:$GQ678,INDEX(PLAN_PRODUCCION!$B$4:$GQ$24,COLUMN()-COLUMN($GZ$1)+1,0))</f>
        <v>0</v>
      </c>
      <c r="HJ678" s="24">
        <f>SUMPRODUCT($B678:$GQ678,INDEX(PLAN_PRODUCCION!$B$4:$GQ$24,COLUMN()-COLUMN($GZ$1)+1,0))</f>
        <v>0</v>
      </c>
      <c r="HK678" s="24">
        <f>SUMPRODUCT($B678:$GQ678,INDEX(PLAN_PRODUCCION!$B$4:$GQ$24,COLUMN()-COLUMN($GZ$1)+1,0))</f>
        <v>0</v>
      </c>
      <c r="HL678" s="24">
        <f>SUMPRODUCT($B678:$GQ678,INDEX(PLAN_PRODUCCION!$B$4:$GQ$24,COLUMN()-COLUMN($GZ$1)+1,0))</f>
        <v>0</v>
      </c>
      <c r="HM678" s="24">
        <f>SUMPRODUCT($B678:$GQ678,INDEX(PLAN_PRODUCCION!$B$4:$GQ$24,COLUMN()-COLUMN($GZ$1)+1,0))</f>
        <v>0</v>
      </c>
      <c r="HN678" s="24">
        <f>SUMPRODUCT($B678:$GQ678,INDEX(PLAN_PRODUCCION!$B$4:$GQ$24,COLUMN()-COLUMN($GZ$1)+1,0))</f>
        <v>0</v>
      </c>
      <c r="HO678" s="24">
        <f>SUMPRODUCT($B678:$GQ678,INDEX(PLAN_PRODUCCION!$B$4:$GQ$24,COLUMN()-COLUMN($GZ$1)+1,0))</f>
        <v>0</v>
      </c>
      <c r="HP678" s="24">
        <f>SUMPRODUCT($B678:$GQ678,INDEX(PLAN_PRODUCCION!$B$4:$GQ$24,COLUMN()-COLUMN($GZ$1)+1,0))</f>
        <v>0</v>
      </c>
      <c r="HQ678" s="24">
        <f>SUMPRODUCT($B678:$GQ678,INDEX(PLAN_PRODUCCION!$B$4:$GQ$24,COLUMN()-COLUMN($GZ$1)+1,0))</f>
        <v>0</v>
      </c>
      <c r="HR678" s="24">
        <f>SUMPRODUCT($B678:$GQ678,INDEX(PLAN_PRODUCCION!$B$4:$GQ$24,COLUMN()-COLUMN($GZ$1)+1,0))</f>
        <v>0</v>
      </c>
      <c r="HS678" s="24">
        <f>SUMPRODUCT($B678:$GQ678,INDEX(PLAN_PRODUCCION!$B$4:$GQ$24,COLUMN()-COLUMN($GZ$1)+1,0))</f>
        <v>0</v>
      </c>
      <c r="HT678" s="24">
        <f>SUMPRODUCT($B678:$GQ678,INDEX(PLAN_PRODUCCION!$B$4:$GQ$24,COLUMN()-COLUMN($GZ$1)+1,0))</f>
        <v>0</v>
      </c>
      <c r="HU678" s="22"/>
      <c r="HV678" s="25"/>
      <c r="HW678" t="str">
        <f>DIM_BILL[[#This Row],[Tipo]]</f>
        <v>MATERIAL DE EMPAQUE</v>
      </c>
    </row>
    <row r="679" spans="1:231" x14ac:dyDescent="0.3">
      <c r="A679" s="18" t="s">
        <v>298</v>
      </c>
      <c r="R679">
        <v>1</v>
      </c>
      <c r="GR679" s="18" t="s">
        <v>299</v>
      </c>
      <c r="GS679" s="18">
        <v>4</v>
      </c>
      <c r="GT679" s="18" t="s">
        <v>1807</v>
      </c>
      <c r="GU679" s="18" t="s">
        <v>1800</v>
      </c>
      <c r="GV679" s="18">
        <f>SUMIF(FACT_A1[cve_prod],DIM_BILL[[#This Row],[CODIGO]],FACT_A1[Existencia])</f>
        <v>0</v>
      </c>
      <c r="GW679" s="18">
        <f>SUMIF(FACT_A2[cve_prod],DIM_BILL[[#This Row],[CODIGO]],FACT_A2[Existencia])</f>
        <v>2400</v>
      </c>
      <c r="GX679" s="18"/>
      <c r="GY679" s="16" t="s">
        <v>2222</v>
      </c>
      <c r="GZ679" s="26">
        <f t="shared" ref="GZ679" si="4930">GV679+GW679+GX679+GZ677-GZ678</f>
        <v>-600</v>
      </c>
      <c r="HA679" s="26">
        <f t="shared" ref="HA679" si="4931">GZ679+HA677-HA678</f>
        <v>-600</v>
      </c>
      <c r="HB679" s="26">
        <f t="shared" ref="HB679" si="4932">HA679+HB677-HB678</f>
        <v>-600</v>
      </c>
      <c r="HC679" s="26">
        <f t="shared" ref="HC679" si="4933">HB679+HC677-HC678</f>
        <v>-600</v>
      </c>
      <c r="HD679" s="26">
        <f t="shared" ref="HD679" si="4934">HC679+HD677-HD678</f>
        <v>-600</v>
      </c>
      <c r="HE679" s="26">
        <f t="shared" ref="HE679" si="4935">HD679+HE677-HE678</f>
        <v>-600</v>
      </c>
      <c r="HF679" s="26">
        <f t="shared" ref="HF679" si="4936">HE679+HF677-HF678</f>
        <v>-600</v>
      </c>
      <c r="HG679" s="26">
        <f t="shared" ref="HG679" si="4937">HF679+HG677-HG678</f>
        <v>-600</v>
      </c>
      <c r="HH679" s="26">
        <f t="shared" ref="HH679" si="4938">HG679+HH677-HH678</f>
        <v>-600</v>
      </c>
      <c r="HI679" s="26">
        <f t="shared" ref="HI679" si="4939">HH679+HI677-HI678</f>
        <v>-600</v>
      </c>
      <c r="HJ679" s="26">
        <f t="shared" ref="HJ679" si="4940">HI679+HJ677-HJ678</f>
        <v>-600</v>
      </c>
      <c r="HK679" s="26">
        <f t="shared" ref="HK679" si="4941">HJ679+HK677-HK678</f>
        <v>-600</v>
      </c>
      <c r="HL679" s="26">
        <f t="shared" ref="HL679" si="4942">HK679+HL677-HL678</f>
        <v>-600</v>
      </c>
      <c r="HM679" s="26">
        <f t="shared" ref="HM679" si="4943">HL679+HM677-HM678</f>
        <v>-600</v>
      </c>
      <c r="HN679" s="26">
        <f t="shared" ref="HN679" si="4944">HM679+HN677-HN678</f>
        <v>-600</v>
      </c>
      <c r="HO679" s="26">
        <f t="shared" ref="HO679" si="4945">HN679+HO677-HO678</f>
        <v>-600</v>
      </c>
      <c r="HP679" s="26">
        <f t="shared" ref="HP679" si="4946">HO679+HP677-HP678</f>
        <v>-600</v>
      </c>
      <c r="HQ679" s="26">
        <f t="shared" ref="HQ679" si="4947">HP679+HQ677-HQ678</f>
        <v>-600</v>
      </c>
      <c r="HR679" s="26">
        <f t="shared" ref="HR679" si="4948">HQ679+HR677-HR678</f>
        <v>-600</v>
      </c>
      <c r="HS679" s="26">
        <f t="shared" ref="HS679" si="4949">HR679+HS677-HS678</f>
        <v>-600</v>
      </c>
      <c r="HT679" s="26">
        <f t="shared" ref="HT679" si="4950">HS679+HT677-HT678</f>
        <v>-600</v>
      </c>
      <c r="HU679" s="22">
        <f t="shared" ref="HU679" si="4951">COUNTIF(GZ679:HT679,"&lt;0")</f>
        <v>21</v>
      </c>
      <c r="HV679" s="25"/>
      <c r="HW679" t="str">
        <f>DIM_BILL[[#This Row],[Tipo]]</f>
        <v>MATERIAL DE EMPAQUE</v>
      </c>
    </row>
    <row r="680" spans="1:231" x14ac:dyDescent="0.3">
      <c r="A680" s="17" t="s">
        <v>1771</v>
      </c>
      <c r="GN680">
        <v>1.0820000000000001</v>
      </c>
      <c r="GR680" s="17" t="s">
        <v>1772</v>
      </c>
      <c r="GS680" s="17">
        <v>4</v>
      </c>
      <c r="GT680" s="17" t="s">
        <v>1807</v>
      </c>
      <c r="GU680" s="17" t="s">
        <v>1800</v>
      </c>
      <c r="GV680" s="17">
        <f>SUMIF(FACT_A1[cve_prod],DIM_BILL[[#This Row],[CODIGO]],FACT_A1[Existencia])</f>
        <v>0</v>
      </c>
      <c r="GW680" s="18">
        <f>SUMIF(FACT_A2[cve_prod],DIM_BILL[[#This Row],[CODIGO]],FACT_A2[Existencia])</f>
        <v>8235</v>
      </c>
      <c r="GX680" s="17"/>
      <c r="GY680" s="16" t="s">
        <v>2220</v>
      </c>
      <c r="GZ680" s="15">
        <f>SUMIFS(POs[saldo],POs[cve_prod],DIM_BILL[[#This Row],[CODIGO]],POs[status],$GY680,POs[f_ent],GZ$1)</f>
        <v>0</v>
      </c>
      <c r="HA680" s="15">
        <f>SUMIFS(POs[saldo],POs[cve_prod],DIM_BILL[[#This Row],[CODIGO]],POs[status],$GY680,POs[f_ent],HA$1)</f>
        <v>0</v>
      </c>
      <c r="HB680" s="15">
        <f>SUMIFS(POs[saldo],POs[cve_prod],DIM_BILL[[#This Row],[CODIGO]],POs[status],$GY680,POs[f_ent],HB$1)</f>
        <v>0</v>
      </c>
      <c r="HC680" s="15">
        <f>SUMIFS(POs[saldo],POs[cve_prod],DIM_BILL[[#This Row],[CODIGO]],POs[status],$GY680,POs[f_ent],HC$1)</f>
        <v>0</v>
      </c>
      <c r="HD680" s="15">
        <f>SUMIFS(POs[saldo],POs[cve_prod],DIM_BILL[[#This Row],[CODIGO]],POs[status],$GY680,POs[f_ent],HD$1)</f>
        <v>0</v>
      </c>
      <c r="HE680" s="15">
        <f>SUMIFS(POs[saldo],POs[cve_prod],DIM_BILL[[#This Row],[CODIGO]],POs[status],$GY680,POs[f_ent],HE$1)</f>
        <v>0</v>
      </c>
      <c r="HF680" s="15">
        <f>SUMIFS(POs[saldo],POs[cve_prod],DIM_BILL[[#This Row],[CODIGO]],POs[status],$GY680,POs[Semana],WEEKNUM(HF$1))</f>
        <v>0</v>
      </c>
      <c r="HG680" s="15">
        <f>SUMIFS(POs[saldo],POs[cve_prod],DIM_BILL[[#This Row],[CODIGO]],POs[status],$GY680,POs[Semana],WEEKNUM(HG$1))</f>
        <v>0</v>
      </c>
      <c r="HH680" s="15">
        <f>SUMIFS(POs[saldo],POs[cve_prod],DIM_BILL[[#This Row],[CODIGO]],POs[status],$GY680,POs[Semana],WEEKNUM(HH$1))</f>
        <v>0</v>
      </c>
      <c r="HI680" s="15">
        <f>SUMIFS(POs[saldo],POs[cve_prod],DIM_BILL[[#This Row],[CODIGO]],POs[status],$GY680,POs[Semana],WEEKNUM(HI$1))</f>
        <v>0</v>
      </c>
      <c r="HJ680" s="15">
        <f>SUMIFS(POs[saldo],POs[cve_prod],DIM_BILL[[#This Row],[CODIGO]],POs[status],$GY680,POs[Semana],WEEKNUM(HJ$1))</f>
        <v>0</v>
      </c>
      <c r="HK680" s="15">
        <f>SUMIFS(POs[saldo],POs[cve_prod],DIM_BILL[[#This Row],[CODIGO]],POs[status],$GY680,POs[Semana],WEEKNUM(HK$1))</f>
        <v>0</v>
      </c>
      <c r="HL680" s="15">
        <f>SUMIFS(POs[saldo],POs[cve_prod],DIM_BILL[[#This Row],[CODIGO]],POs[status],$GY680,POs[Semana],WEEKNUM(HL$1))</f>
        <v>0</v>
      </c>
      <c r="HM680" s="15">
        <f>SUMIFS(POs[saldo],POs[cve_prod],DIM_BILL[[#This Row],[CODIGO]],POs[status],$GY680,POs[Semana],WEEKNUM(HM$1))</f>
        <v>0</v>
      </c>
      <c r="HN680" s="15">
        <f>SUMIFS(POs[saldo],POs[cve_prod],DIM_BILL[[#This Row],[CODIGO]],POs[status],$GY680,POs[Semana],WEEKNUM(HN$1))</f>
        <v>0</v>
      </c>
      <c r="HO680" s="15">
        <f>SUMIFS(POs[saldo],POs[cve_prod],DIM_BILL[[#This Row],[CODIGO]],POs[status],$GY680,POs[Semana],WEEKNUM(HO$1))</f>
        <v>0</v>
      </c>
      <c r="HP680" s="15">
        <f>SUMIFS(POs[saldo],POs[cve_prod],DIM_BILL[[#This Row],[CODIGO]],POs[status],$GY680,POs[Semana],WEEKNUM(HP$1))</f>
        <v>0</v>
      </c>
      <c r="HQ680" s="15">
        <f>SUMIFS(POs[saldo],POs[cve_prod],DIM_BILL[[#This Row],[CODIGO]],POs[status],$GY680,POs[Semana],WEEKNUM(HQ$1))</f>
        <v>0</v>
      </c>
      <c r="HR680" s="15">
        <f>SUMIFS(POs[saldo],POs[cve_prod],DIM_BILL[[#This Row],[CODIGO]],POs[status],$GY680,POs[Semana],WEEKNUM(HR$1))</f>
        <v>0</v>
      </c>
      <c r="HS680" s="15">
        <f>SUMIFS(POs[saldo],POs[cve_prod],DIM_BILL[[#This Row],[CODIGO]],POs[status],$GY680,POs[Semana],WEEKNUM(HS$1))</f>
        <v>0</v>
      </c>
      <c r="HT680" s="15">
        <f>SUMIFS(POs[saldo],POs[cve_prod],DIM_BILL[[#This Row],[CODIGO]],POs[status],$GY680,POs[Semana],WEEKNUM(HT$1))</f>
        <v>0</v>
      </c>
      <c r="HU680" s="22"/>
      <c r="HV680" s="25"/>
      <c r="HW680" t="str">
        <f>DIM_BILL[[#This Row],[Tipo]]</f>
        <v>MATERIAL DE EMPAQUE</v>
      </c>
    </row>
    <row r="681" spans="1:231" x14ac:dyDescent="0.3">
      <c r="A681" s="17" t="s">
        <v>1771</v>
      </c>
      <c r="GN681">
        <v>1.0820000000000001</v>
      </c>
      <c r="GR681" s="17" t="s">
        <v>1772</v>
      </c>
      <c r="GS681" s="17">
        <v>4</v>
      </c>
      <c r="GT681" s="17" t="s">
        <v>1807</v>
      </c>
      <c r="GU681" s="17" t="s">
        <v>1800</v>
      </c>
      <c r="GV681" s="17">
        <f>SUMIF(FACT_A1[cve_prod],DIM_BILL[[#This Row],[CODIGO]],FACT_A1[Existencia])</f>
        <v>0</v>
      </c>
      <c r="GW681" s="18">
        <f>SUMIF(FACT_A2[cve_prod],DIM_BILL[[#This Row],[CODIGO]],FACT_A2[Existencia])</f>
        <v>8235</v>
      </c>
      <c r="GX681" s="17"/>
      <c r="GY681" s="16" t="s">
        <v>2221</v>
      </c>
      <c r="GZ681" s="24">
        <f>SUMPRODUCT($B681:$GQ681,INDEX(PLAN_PRODUCCION!$B$4:$GQ$24,COLUMN()-COLUMN($GZ$1)+1,0))</f>
        <v>2164</v>
      </c>
      <c r="HA681" s="24">
        <f>SUMPRODUCT($B681:$GQ681,INDEX(PLAN_PRODUCCION!$B$4:$GQ$24,COLUMN()-COLUMN($GZ$1)+1,0))</f>
        <v>0</v>
      </c>
      <c r="HB681" s="24">
        <f>SUMPRODUCT($B681:$GQ681,INDEX(PLAN_PRODUCCION!$B$4:$GQ$24,COLUMN()-COLUMN($GZ$1)+1,0))</f>
        <v>0</v>
      </c>
      <c r="HC681" s="24">
        <f>SUMPRODUCT($B681:$GQ681,INDEX(PLAN_PRODUCCION!$B$4:$GQ$24,COLUMN()-COLUMN($GZ$1)+1,0))</f>
        <v>0</v>
      </c>
      <c r="HD681" s="24">
        <f>SUMPRODUCT($B681:$GQ681,INDEX(PLAN_PRODUCCION!$B$4:$GQ$24,COLUMN()-COLUMN($GZ$1)+1,0))</f>
        <v>0</v>
      </c>
      <c r="HE681" s="24">
        <f>SUMPRODUCT($B681:$GQ681,INDEX(PLAN_PRODUCCION!$B$4:$GQ$24,COLUMN()-COLUMN($GZ$1)+1,0))</f>
        <v>0</v>
      </c>
      <c r="HF681" s="24">
        <f>SUMPRODUCT($B681:$GQ681,INDEX(PLAN_PRODUCCION!$B$4:$GQ$24,COLUMN()-COLUMN($GZ$1)+1,0))</f>
        <v>0</v>
      </c>
      <c r="HG681" s="24">
        <f>SUMPRODUCT($B681:$GQ681,INDEX(PLAN_PRODUCCION!$B$4:$GQ$24,COLUMN()-COLUMN($GZ$1)+1,0))</f>
        <v>0</v>
      </c>
      <c r="HH681" s="24">
        <f>SUMPRODUCT($B681:$GQ681,INDEX(PLAN_PRODUCCION!$B$4:$GQ$24,COLUMN()-COLUMN($GZ$1)+1,0))</f>
        <v>0</v>
      </c>
      <c r="HI681" s="24">
        <f>SUMPRODUCT($B681:$GQ681,INDEX(PLAN_PRODUCCION!$B$4:$GQ$24,COLUMN()-COLUMN($GZ$1)+1,0))</f>
        <v>0</v>
      </c>
      <c r="HJ681" s="24">
        <f>SUMPRODUCT($B681:$GQ681,INDEX(PLAN_PRODUCCION!$B$4:$GQ$24,COLUMN()-COLUMN($GZ$1)+1,0))</f>
        <v>0</v>
      </c>
      <c r="HK681" s="24">
        <f>SUMPRODUCT($B681:$GQ681,INDEX(PLAN_PRODUCCION!$B$4:$GQ$24,COLUMN()-COLUMN($GZ$1)+1,0))</f>
        <v>0</v>
      </c>
      <c r="HL681" s="24">
        <f>SUMPRODUCT($B681:$GQ681,INDEX(PLAN_PRODUCCION!$B$4:$GQ$24,COLUMN()-COLUMN($GZ$1)+1,0))</f>
        <v>0</v>
      </c>
      <c r="HM681" s="24">
        <f>SUMPRODUCT($B681:$GQ681,INDEX(PLAN_PRODUCCION!$B$4:$GQ$24,COLUMN()-COLUMN($GZ$1)+1,0))</f>
        <v>0</v>
      </c>
      <c r="HN681" s="24">
        <f>SUMPRODUCT($B681:$GQ681,INDEX(PLAN_PRODUCCION!$B$4:$GQ$24,COLUMN()-COLUMN($GZ$1)+1,0))</f>
        <v>0</v>
      </c>
      <c r="HO681" s="24">
        <f>SUMPRODUCT($B681:$GQ681,INDEX(PLAN_PRODUCCION!$B$4:$GQ$24,COLUMN()-COLUMN($GZ$1)+1,0))</f>
        <v>0</v>
      </c>
      <c r="HP681" s="24">
        <f>SUMPRODUCT($B681:$GQ681,INDEX(PLAN_PRODUCCION!$B$4:$GQ$24,COLUMN()-COLUMN($GZ$1)+1,0))</f>
        <v>0</v>
      </c>
      <c r="HQ681" s="24">
        <f>SUMPRODUCT($B681:$GQ681,INDEX(PLAN_PRODUCCION!$B$4:$GQ$24,COLUMN()-COLUMN($GZ$1)+1,0))</f>
        <v>0</v>
      </c>
      <c r="HR681" s="24">
        <f>SUMPRODUCT($B681:$GQ681,INDEX(PLAN_PRODUCCION!$B$4:$GQ$24,COLUMN()-COLUMN($GZ$1)+1,0))</f>
        <v>0</v>
      </c>
      <c r="HS681" s="24">
        <f>SUMPRODUCT($B681:$GQ681,INDEX(PLAN_PRODUCCION!$B$4:$GQ$24,COLUMN()-COLUMN($GZ$1)+1,0))</f>
        <v>0</v>
      </c>
      <c r="HT681" s="24">
        <f>SUMPRODUCT($B681:$GQ681,INDEX(PLAN_PRODUCCION!$B$4:$GQ$24,COLUMN()-COLUMN($GZ$1)+1,0))</f>
        <v>0</v>
      </c>
      <c r="HU681" s="22"/>
      <c r="HV681" s="25"/>
      <c r="HW681" t="str">
        <f>DIM_BILL[[#This Row],[Tipo]]</f>
        <v>MATERIAL DE EMPAQUE</v>
      </c>
    </row>
    <row r="682" spans="1:231" x14ac:dyDescent="0.3">
      <c r="A682" s="18" t="s">
        <v>1771</v>
      </c>
      <c r="GN682">
        <v>1.0820000000000001</v>
      </c>
      <c r="GR682" s="18" t="s">
        <v>1772</v>
      </c>
      <c r="GS682" s="18">
        <v>4</v>
      </c>
      <c r="GT682" s="18" t="s">
        <v>1807</v>
      </c>
      <c r="GU682" s="18" t="s">
        <v>1800</v>
      </c>
      <c r="GV682" s="18">
        <f>SUMIF(FACT_A1[cve_prod],DIM_BILL[[#This Row],[CODIGO]],FACT_A1[Existencia])</f>
        <v>0</v>
      </c>
      <c r="GW682" s="18">
        <f>SUMIF(FACT_A2[cve_prod],DIM_BILL[[#This Row],[CODIGO]],FACT_A2[Existencia])</f>
        <v>8235</v>
      </c>
      <c r="GX682" s="18"/>
      <c r="GY682" s="16" t="s">
        <v>2222</v>
      </c>
      <c r="GZ682" s="26">
        <f t="shared" ref="GZ682" si="4952">GV682+GW682+GX682+GZ680-GZ681</f>
        <v>6071</v>
      </c>
      <c r="HA682" s="26">
        <f t="shared" ref="HA682" si="4953">GZ682+HA680-HA681</f>
        <v>6071</v>
      </c>
      <c r="HB682" s="26">
        <f t="shared" ref="HB682" si="4954">HA682+HB680-HB681</f>
        <v>6071</v>
      </c>
      <c r="HC682" s="26">
        <f t="shared" ref="HC682" si="4955">HB682+HC680-HC681</f>
        <v>6071</v>
      </c>
      <c r="HD682" s="26">
        <f t="shared" ref="HD682" si="4956">HC682+HD680-HD681</f>
        <v>6071</v>
      </c>
      <c r="HE682" s="26">
        <f t="shared" ref="HE682" si="4957">HD682+HE680-HE681</f>
        <v>6071</v>
      </c>
      <c r="HF682" s="26">
        <f t="shared" ref="HF682" si="4958">HE682+HF680-HF681</f>
        <v>6071</v>
      </c>
      <c r="HG682" s="26">
        <f t="shared" ref="HG682" si="4959">HF682+HG680-HG681</f>
        <v>6071</v>
      </c>
      <c r="HH682" s="26">
        <f t="shared" ref="HH682" si="4960">HG682+HH680-HH681</f>
        <v>6071</v>
      </c>
      <c r="HI682" s="26">
        <f t="shared" ref="HI682" si="4961">HH682+HI680-HI681</f>
        <v>6071</v>
      </c>
      <c r="HJ682" s="26">
        <f t="shared" ref="HJ682" si="4962">HI682+HJ680-HJ681</f>
        <v>6071</v>
      </c>
      <c r="HK682" s="26">
        <f t="shared" ref="HK682" si="4963">HJ682+HK680-HK681</f>
        <v>6071</v>
      </c>
      <c r="HL682" s="26">
        <f t="shared" ref="HL682" si="4964">HK682+HL680-HL681</f>
        <v>6071</v>
      </c>
      <c r="HM682" s="26">
        <f t="shared" ref="HM682" si="4965">HL682+HM680-HM681</f>
        <v>6071</v>
      </c>
      <c r="HN682" s="26">
        <f t="shared" ref="HN682" si="4966">HM682+HN680-HN681</f>
        <v>6071</v>
      </c>
      <c r="HO682" s="26">
        <f t="shared" ref="HO682" si="4967">HN682+HO680-HO681</f>
        <v>6071</v>
      </c>
      <c r="HP682" s="26">
        <f t="shared" ref="HP682" si="4968">HO682+HP680-HP681</f>
        <v>6071</v>
      </c>
      <c r="HQ682" s="26">
        <f t="shared" ref="HQ682" si="4969">HP682+HQ680-HQ681</f>
        <v>6071</v>
      </c>
      <c r="HR682" s="26">
        <f t="shared" ref="HR682" si="4970">HQ682+HR680-HR681</f>
        <v>6071</v>
      </c>
      <c r="HS682" s="26">
        <f t="shared" ref="HS682" si="4971">HR682+HS680-HS681</f>
        <v>6071</v>
      </c>
      <c r="HT682" s="26">
        <f t="shared" ref="HT682" si="4972">HS682+HT680-HT681</f>
        <v>6071</v>
      </c>
      <c r="HU682" s="22">
        <f t="shared" ref="HU682" si="4973">COUNTIF(GZ682:HT682,"&lt;0")</f>
        <v>0</v>
      </c>
      <c r="HV682" s="25"/>
      <c r="HW682" t="str">
        <f>DIM_BILL[[#This Row],[Tipo]]</f>
        <v>MATERIAL DE EMPAQUE</v>
      </c>
    </row>
    <row r="683" spans="1:231" x14ac:dyDescent="0.3">
      <c r="A683" s="17" t="s">
        <v>1235</v>
      </c>
      <c r="DP683">
        <v>1.05</v>
      </c>
      <c r="GR683" s="17" t="s">
        <v>1236</v>
      </c>
      <c r="GS683" s="17">
        <v>2</v>
      </c>
      <c r="GT683" s="17" t="s">
        <v>1823</v>
      </c>
      <c r="GU683" s="17" t="s">
        <v>1800</v>
      </c>
      <c r="GV683" s="17">
        <f>SUMIF(FACT_A1[cve_prod],DIM_BILL[[#This Row],[CODIGO]],FACT_A1[Existencia])</f>
        <v>0</v>
      </c>
      <c r="GW683" s="18">
        <f>SUMIF(FACT_A2[cve_prod],DIM_BILL[[#This Row],[CODIGO]],FACT_A2[Existencia])</f>
        <v>7975</v>
      </c>
      <c r="GX683" s="17"/>
      <c r="GY683" s="16" t="s">
        <v>2220</v>
      </c>
      <c r="GZ683" s="15">
        <f>SUMIFS(POs[saldo],POs[cve_prod],DIM_BILL[[#This Row],[CODIGO]],POs[status],$GY683,POs[f_ent],GZ$1)</f>
        <v>0</v>
      </c>
      <c r="HA683" s="15">
        <f>SUMIFS(POs[saldo],POs[cve_prod],DIM_BILL[[#This Row],[CODIGO]],POs[status],$GY683,POs[f_ent],HA$1)</f>
        <v>0</v>
      </c>
      <c r="HB683" s="15">
        <f>SUMIFS(POs[saldo],POs[cve_prod],DIM_BILL[[#This Row],[CODIGO]],POs[status],$GY683,POs[f_ent],HB$1)</f>
        <v>0</v>
      </c>
      <c r="HC683" s="15">
        <f>SUMIFS(POs[saldo],POs[cve_prod],DIM_BILL[[#This Row],[CODIGO]],POs[status],$GY683,POs[f_ent],HC$1)</f>
        <v>0</v>
      </c>
      <c r="HD683" s="15">
        <f>SUMIFS(POs[saldo],POs[cve_prod],DIM_BILL[[#This Row],[CODIGO]],POs[status],$GY683,POs[f_ent],HD$1)</f>
        <v>0</v>
      </c>
      <c r="HE683" s="15">
        <f>SUMIFS(POs[saldo],POs[cve_prod],DIM_BILL[[#This Row],[CODIGO]],POs[status],$GY683,POs[f_ent],HE$1)</f>
        <v>0</v>
      </c>
      <c r="HF683" s="15">
        <f>SUMIFS(POs[saldo],POs[cve_prod],DIM_BILL[[#This Row],[CODIGO]],POs[status],$GY683,POs[Semana],WEEKNUM(HF$1))</f>
        <v>0</v>
      </c>
      <c r="HG683" s="15">
        <f>SUMIFS(POs[saldo],POs[cve_prod],DIM_BILL[[#This Row],[CODIGO]],POs[status],$GY683,POs[Semana],WEEKNUM(HG$1))</f>
        <v>0</v>
      </c>
      <c r="HH683" s="15">
        <f>SUMIFS(POs[saldo],POs[cve_prod],DIM_BILL[[#This Row],[CODIGO]],POs[status],$GY683,POs[Semana],WEEKNUM(HH$1))</f>
        <v>0</v>
      </c>
      <c r="HI683" s="15">
        <f>SUMIFS(POs[saldo],POs[cve_prod],DIM_BILL[[#This Row],[CODIGO]],POs[status],$GY683,POs[Semana],WEEKNUM(HI$1))</f>
        <v>0</v>
      </c>
      <c r="HJ683" s="15">
        <f>SUMIFS(POs[saldo],POs[cve_prod],DIM_BILL[[#This Row],[CODIGO]],POs[status],$GY683,POs[Semana],WEEKNUM(HJ$1))</f>
        <v>0</v>
      </c>
      <c r="HK683" s="15">
        <f>SUMIFS(POs[saldo],POs[cve_prod],DIM_BILL[[#This Row],[CODIGO]],POs[status],$GY683,POs[Semana],WEEKNUM(HK$1))</f>
        <v>0</v>
      </c>
      <c r="HL683" s="15">
        <f>SUMIFS(POs[saldo],POs[cve_prod],DIM_BILL[[#This Row],[CODIGO]],POs[status],$GY683,POs[Semana],WEEKNUM(HL$1))</f>
        <v>0</v>
      </c>
      <c r="HM683" s="15">
        <f>SUMIFS(POs[saldo],POs[cve_prod],DIM_BILL[[#This Row],[CODIGO]],POs[status],$GY683,POs[Semana],WEEKNUM(HM$1))</f>
        <v>0</v>
      </c>
      <c r="HN683" s="15">
        <f>SUMIFS(POs[saldo],POs[cve_prod],DIM_BILL[[#This Row],[CODIGO]],POs[status],$GY683,POs[Semana],WEEKNUM(HN$1))</f>
        <v>0</v>
      </c>
      <c r="HO683" s="15">
        <f>SUMIFS(POs[saldo],POs[cve_prod],DIM_BILL[[#This Row],[CODIGO]],POs[status],$GY683,POs[Semana],WEEKNUM(HO$1))</f>
        <v>0</v>
      </c>
      <c r="HP683" s="15">
        <f>SUMIFS(POs[saldo],POs[cve_prod],DIM_BILL[[#This Row],[CODIGO]],POs[status],$GY683,POs[Semana],WEEKNUM(HP$1))</f>
        <v>0</v>
      </c>
      <c r="HQ683" s="15">
        <f>SUMIFS(POs[saldo],POs[cve_prod],DIM_BILL[[#This Row],[CODIGO]],POs[status],$GY683,POs[Semana],WEEKNUM(HQ$1))</f>
        <v>0</v>
      </c>
      <c r="HR683" s="15">
        <f>SUMIFS(POs[saldo],POs[cve_prod],DIM_BILL[[#This Row],[CODIGO]],POs[status],$GY683,POs[Semana],WEEKNUM(HR$1))</f>
        <v>0</v>
      </c>
      <c r="HS683" s="15">
        <f>SUMIFS(POs[saldo],POs[cve_prod],DIM_BILL[[#This Row],[CODIGO]],POs[status],$GY683,POs[Semana],WEEKNUM(HS$1))</f>
        <v>0</v>
      </c>
      <c r="HT683" s="15">
        <f>SUMIFS(POs[saldo],POs[cve_prod],DIM_BILL[[#This Row],[CODIGO]],POs[status],$GY683,POs[Semana],WEEKNUM(HT$1))</f>
        <v>0</v>
      </c>
      <c r="HU683" s="22"/>
      <c r="HV683" s="25"/>
      <c r="HW683" t="str">
        <f>DIM_BILL[[#This Row],[Tipo]]</f>
        <v>MATERIAL DE EMPAQUE</v>
      </c>
    </row>
    <row r="684" spans="1:231" x14ac:dyDescent="0.3">
      <c r="A684" s="17" t="s">
        <v>1235</v>
      </c>
      <c r="DP684">
        <v>1.05</v>
      </c>
      <c r="GR684" s="17" t="s">
        <v>1236</v>
      </c>
      <c r="GS684" s="17">
        <v>2</v>
      </c>
      <c r="GT684" s="17" t="s">
        <v>1823</v>
      </c>
      <c r="GU684" s="17" t="s">
        <v>1800</v>
      </c>
      <c r="GV684" s="17">
        <f>SUMIF(FACT_A1[cve_prod],DIM_BILL[[#This Row],[CODIGO]],FACT_A1[Existencia])</f>
        <v>0</v>
      </c>
      <c r="GW684" s="18">
        <f>SUMIF(FACT_A2[cve_prod],DIM_BILL[[#This Row],[CODIGO]],FACT_A2[Existencia])</f>
        <v>7975</v>
      </c>
      <c r="GX684" s="17"/>
      <c r="GY684" s="16" t="s">
        <v>2221</v>
      </c>
      <c r="GZ684" s="24">
        <f>SUMPRODUCT($B684:$GQ684,INDEX(PLAN_PRODUCCION!$B$4:$GQ$24,COLUMN()-COLUMN($GZ$1)+1,0))</f>
        <v>3780</v>
      </c>
      <c r="HA684" s="24">
        <f>SUMPRODUCT($B684:$GQ684,INDEX(PLAN_PRODUCCION!$B$4:$GQ$24,COLUMN()-COLUMN($GZ$1)+1,0))</f>
        <v>0</v>
      </c>
      <c r="HB684" s="24">
        <f>SUMPRODUCT($B684:$GQ684,INDEX(PLAN_PRODUCCION!$B$4:$GQ$24,COLUMN()-COLUMN($GZ$1)+1,0))</f>
        <v>0</v>
      </c>
      <c r="HC684" s="24">
        <f>SUMPRODUCT($B684:$GQ684,INDEX(PLAN_PRODUCCION!$B$4:$GQ$24,COLUMN()-COLUMN($GZ$1)+1,0))</f>
        <v>0</v>
      </c>
      <c r="HD684" s="24">
        <f>SUMPRODUCT($B684:$GQ684,INDEX(PLAN_PRODUCCION!$B$4:$GQ$24,COLUMN()-COLUMN($GZ$1)+1,0))</f>
        <v>0</v>
      </c>
      <c r="HE684" s="24">
        <f>SUMPRODUCT($B684:$GQ684,INDEX(PLAN_PRODUCCION!$B$4:$GQ$24,COLUMN()-COLUMN($GZ$1)+1,0))</f>
        <v>0</v>
      </c>
      <c r="HF684" s="24">
        <f>SUMPRODUCT($B684:$GQ684,INDEX(PLAN_PRODUCCION!$B$4:$GQ$24,COLUMN()-COLUMN($GZ$1)+1,0))</f>
        <v>0</v>
      </c>
      <c r="HG684" s="24">
        <f>SUMPRODUCT($B684:$GQ684,INDEX(PLAN_PRODUCCION!$B$4:$GQ$24,COLUMN()-COLUMN($GZ$1)+1,0))</f>
        <v>0</v>
      </c>
      <c r="HH684" s="24">
        <f>SUMPRODUCT($B684:$GQ684,INDEX(PLAN_PRODUCCION!$B$4:$GQ$24,COLUMN()-COLUMN($GZ$1)+1,0))</f>
        <v>0</v>
      </c>
      <c r="HI684" s="24">
        <f>SUMPRODUCT($B684:$GQ684,INDEX(PLAN_PRODUCCION!$B$4:$GQ$24,COLUMN()-COLUMN($GZ$1)+1,0))</f>
        <v>0</v>
      </c>
      <c r="HJ684" s="24">
        <f>SUMPRODUCT($B684:$GQ684,INDEX(PLAN_PRODUCCION!$B$4:$GQ$24,COLUMN()-COLUMN($GZ$1)+1,0))</f>
        <v>0</v>
      </c>
      <c r="HK684" s="24">
        <f>SUMPRODUCT($B684:$GQ684,INDEX(PLAN_PRODUCCION!$B$4:$GQ$24,COLUMN()-COLUMN($GZ$1)+1,0))</f>
        <v>0</v>
      </c>
      <c r="HL684" s="24">
        <f>SUMPRODUCT($B684:$GQ684,INDEX(PLAN_PRODUCCION!$B$4:$GQ$24,COLUMN()-COLUMN($GZ$1)+1,0))</f>
        <v>0</v>
      </c>
      <c r="HM684" s="24">
        <f>SUMPRODUCT($B684:$GQ684,INDEX(PLAN_PRODUCCION!$B$4:$GQ$24,COLUMN()-COLUMN($GZ$1)+1,0))</f>
        <v>0</v>
      </c>
      <c r="HN684" s="24">
        <f>SUMPRODUCT($B684:$GQ684,INDEX(PLAN_PRODUCCION!$B$4:$GQ$24,COLUMN()-COLUMN($GZ$1)+1,0))</f>
        <v>0</v>
      </c>
      <c r="HO684" s="24">
        <f>SUMPRODUCT($B684:$GQ684,INDEX(PLAN_PRODUCCION!$B$4:$GQ$24,COLUMN()-COLUMN($GZ$1)+1,0))</f>
        <v>0</v>
      </c>
      <c r="HP684" s="24">
        <f>SUMPRODUCT($B684:$GQ684,INDEX(PLAN_PRODUCCION!$B$4:$GQ$24,COLUMN()-COLUMN($GZ$1)+1,0))</f>
        <v>0</v>
      </c>
      <c r="HQ684" s="24">
        <f>SUMPRODUCT($B684:$GQ684,INDEX(PLAN_PRODUCCION!$B$4:$GQ$24,COLUMN()-COLUMN($GZ$1)+1,0))</f>
        <v>0</v>
      </c>
      <c r="HR684" s="24">
        <f>SUMPRODUCT($B684:$GQ684,INDEX(PLAN_PRODUCCION!$B$4:$GQ$24,COLUMN()-COLUMN($GZ$1)+1,0))</f>
        <v>0</v>
      </c>
      <c r="HS684" s="24">
        <f>SUMPRODUCT($B684:$GQ684,INDEX(PLAN_PRODUCCION!$B$4:$GQ$24,COLUMN()-COLUMN($GZ$1)+1,0))</f>
        <v>0</v>
      </c>
      <c r="HT684" s="24">
        <f>SUMPRODUCT($B684:$GQ684,INDEX(PLAN_PRODUCCION!$B$4:$GQ$24,COLUMN()-COLUMN($GZ$1)+1,0))</f>
        <v>0</v>
      </c>
      <c r="HU684" s="22"/>
      <c r="HV684" s="25"/>
      <c r="HW684" t="str">
        <f>DIM_BILL[[#This Row],[Tipo]]</f>
        <v>MATERIAL DE EMPAQUE</v>
      </c>
    </row>
    <row r="685" spans="1:231" x14ac:dyDescent="0.3">
      <c r="A685" s="18" t="s">
        <v>1235</v>
      </c>
      <c r="DP685">
        <v>1.05</v>
      </c>
      <c r="GR685" s="18" t="s">
        <v>1236</v>
      </c>
      <c r="GS685" s="18">
        <v>2</v>
      </c>
      <c r="GT685" s="18" t="s">
        <v>1823</v>
      </c>
      <c r="GU685" s="18" t="s">
        <v>1800</v>
      </c>
      <c r="GV685" s="18">
        <f>SUMIF(FACT_A1[cve_prod],DIM_BILL[[#This Row],[CODIGO]],FACT_A1[Existencia])</f>
        <v>0</v>
      </c>
      <c r="GW685" s="18">
        <f>SUMIF(FACT_A2[cve_prod],DIM_BILL[[#This Row],[CODIGO]],FACT_A2[Existencia])</f>
        <v>7975</v>
      </c>
      <c r="GX685" s="18"/>
      <c r="GY685" s="16" t="s">
        <v>2222</v>
      </c>
      <c r="GZ685" s="26">
        <f t="shared" ref="GZ685" si="4974">GV685+GW685+GX685+GZ683-GZ684</f>
        <v>4195</v>
      </c>
      <c r="HA685" s="26">
        <f t="shared" ref="HA685" si="4975">GZ685+HA683-HA684</f>
        <v>4195</v>
      </c>
      <c r="HB685" s="26">
        <f t="shared" ref="HB685" si="4976">HA685+HB683-HB684</f>
        <v>4195</v>
      </c>
      <c r="HC685" s="26">
        <f t="shared" ref="HC685" si="4977">HB685+HC683-HC684</f>
        <v>4195</v>
      </c>
      <c r="HD685" s="26">
        <f t="shared" ref="HD685" si="4978">HC685+HD683-HD684</f>
        <v>4195</v>
      </c>
      <c r="HE685" s="26">
        <f t="shared" ref="HE685" si="4979">HD685+HE683-HE684</f>
        <v>4195</v>
      </c>
      <c r="HF685" s="26">
        <f t="shared" ref="HF685" si="4980">HE685+HF683-HF684</f>
        <v>4195</v>
      </c>
      <c r="HG685" s="26">
        <f t="shared" ref="HG685" si="4981">HF685+HG683-HG684</f>
        <v>4195</v>
      </c>
      <c r="HH685" s="26">
        <f t="shared" ref="HH685" si="4982">HG685+HH683-HH684</f>
        <v>4195</v>
      </c>
      <c r="HI685" s="26">
        <f t="shared" ref="HI685" si="4983">HH685+HI683-HI684</f>
        <v>4195</v>
      </c>
      <c r="HJ685" s="26">
        <f t="shared" ref="HJ685" si="4984">HI685+HJ683-HJ684</f>
        <v>4195</v>
      </c>
      <c r="HK685" s="26">
        <f t="shared" ref="HK685" si="4985">HJ685+HK683-HK684</f>
        <v>4195</v>
      </c>
      <c r="HL685" s="26">
        <f t="shared" ref="HL685" si="4986">HK685+HL683-HL684</f>
        <v>4195</v>
      </c>
      <c r="HM685" s="26">
        <f t="shared" ref="HM685" si="4987">HL685+HM683-HM684</f>
        <v>4195</v>
      </c>
      <c r="HN685" s="26">
        <f t="shared" ref="HN685" si="4988">HM685+HN683-HN684</f>
        <v>4195</v>
      </c>
      <c r="HO685" s="26">
        <f t="shared" ref="HO685" si="4989">HN685+HO683-HO684</f>
        <v>4195</v>
      </c>
      <c r="HP685" s="26">
        <f t="shared" ref="HP685" si="4990">HO685+HP683-HP684</f>
        <v>4195</v>
      </c>
      <c r="HQ685" s="26">
        <f t="shared" ref="HQ685" si="4991">HP685+HQ683-HQ684</f>
        <v>4195</v>
      </c>
      <c r="HR685" s="26">
        <f t="shared" ref="HR685" si="4992">HQ685+HR683-HR684</f>
        <v>4195</v>
      </c>
      <c r="HS685" s="26">
        <f t="shared" ref="HS685" si="4993">HR685+HS683-HS684</f>
        <v>4195</v>
      </c>
      <c r="HT685" s="26">
        <f t="shared" ref="HT685" si="4994">HS685+HT683-HT684</f>
        <v>4195</v>
      </c>
      <c r="HU685" s="22">
        <f t="shared" ref="HU685" si="4995">COUNTIF(GZ685:HT685,"&lt;0")</f>
        <v>0</v>
      </c>
      <c r="HV685" s="25"/>
      <c r="HW685" t="str">
        <f>DIM_BILL[[#This Row],[Tipo]]</f>
        <v>MATERIAL DE EMPAQUE</v>
      </c>
    </row>
    <row r="686" spans="1:231" x14ac:dyDescent="0.3">
      <c r="A686" s="17" t="s">
        <v>1237</v>
      </c>
      <c r="DP686">
        <v>8.7222222222222229E-2</v>
      </c>
      <c r="DQ686">
        <v>8.7222222222222229E-2</v>
      </c>
      <c r="DR686">
        <v>8.7222222222222229E-2</v>
      </c>
      <c r="DX686">
        <v>8.611111111111111E-2</v>
      </c>
      <c r="DY686">
        <v>0.21444444444444444</v>
      </c>
      <c r="EA686">
        <v>8.611111111111111E-2</v>
      </c>
      <c r="GR686" s="17" t="s">
        <v>1238</v>
      </c>
      <c r="GS686" s="17">
        <v>3</v>
      </c>
      <c r="GT686" s="17" t="s">
        <v>1820</v>
      </c>
      <c r="GU686" s="17" t="s">
        <v>1800</v>
      </c>
      <c r="GV686" s="17">
        <f>SUMIF(FACT_A1[cve_prod],DIM_BILL[[#This Row],[CODIGO]],FACT_A1[Existencia])</f>
        <v>0</v>
      </c>
      <c r="GW686" s="18">
        <f>SUMIF(FACT_A2[cve_prod],DIM_BILL[[#This Row],[CODIGO]],FACT_A2[Existencia])</f>
        <v>4850</v>
      </c>
      <c r="GX686" s="17"/>
      <c r="GY686" s="16" t="s">
        <v>2220</v>
      </c>
      <c r="GZ686" s="15">
        <f>SUMIFS(POs[saldo],POs[cve_prod],DIM_BILL[[#This Row],[CODIGO]],POs[status],$GY686,POs[f_ent],GZ$1)</f>
        <v>0</v>
      </c>
      <c r="HA686" s="15">
        <f>SUMIFS(POs[saldo],POs[cve_prod],DIM_BILL[[#This Row],[CODIGO]],POs[status],$GY686,POs[f_ent],HA$1)</f>
        <v>0</v>
      </c>
      <c r="HB686" s="15">
        <f>SUMIFS(POs[saldo],POs[cve_prod],DIM_BILL[[#This Row],[CODIGO]],POs[status],$GY686,POs[f_ent],HB$1)</f>
        <v>0</v>
      </c>
      <c r="HC686" s="15">
        <f>SUMIFS(POs[saldo],POs[cve_prod],DIM_BILL[[#This Row],[CODIGO]],POs[status],$GY686,POs[f_ent],HC$1)</f>
        <v>0</v>
      </c>
      <c r="HD686" s="15">
        <f>SUMIFS(POs[saldo],POs[cve_prod],DIM_BILL[[#This Row],[CODIGO]],POs[status],$GY686,POs[f_ent],HD$1)</f>
        <v>0</v>
      </c>
      <c r="HE686" s="15">
        <f>SUMIFS(POs[saldo],POs[cve_prod],DIM_BILL[[#This Row],[CODIGO]],POs[status],$GY686,POs[f_ent],HE$1)</f>
        <v>0</v>
      </c>
      <c r="HF686" s="15">
        <f>SUMIFS(POs[saldo],POs[cve_prod],DIM_BILL[[#This Row],[CODIGO]],POs[status],$GY686,POs[Semana],WEEKNUM(HF$1))</f>
        <v>0</v>
      </c>
      <c r="HG686" s="15">
        <f>SUMIFS(POs[saldo],POs[cve_prod],DIM_BILL[[#This Row],[CODIGO]],POs[status],$GY686,POs[Semana],WEEKNUM(HG$1))</f>
        <v>0</v>
      </c>
      <c r="HH686" s="15">
        <f>SUMIFS(POs[saldo],POs[cve_prod],DIM_BILL[[#This Row],[CODIGO]],POs[status],$GY686,POs[Semana],WEEKNUM(HH$1))</f>
        <v>0</v>
      </c>
      <c r="HI686" s="15">
        <f>SUMIFS(POs[saldo],POs[cve_prod],DIM_BILL[[#This Row],[CODIGO]],POs[status],$GY686,POs[Semana],WEEKNUM(HI$1))</f>
        <v>0</v>
      </c>
      <c r="HJ686" s="15">
        <f>SUMIFS(POs[saldo],POs[cve_prod],DIM_BILL[[#This Row],[CODIGO]],POs[status],$GY686,POs[Semana],WEEKNUM(HJ$1))</f>
        <v>0</v>
      </c>
      <c r="HK686" s="15">
        <f>SUMIFS(POs[saldo],POs[cve_prod],DIM_BILL[[#This Row],[CODIGO]],POs[status],$GY686,POs[Semana],WEEKNUM(HK$1))</f>
        <v>0</v>
      </c>
      <c r="HL686" s="15">
        <f>SUMIFS(POs[saldo],POs[cve_prod],DIM_BILL[[#This Row],[CODIGO]],POs[status],$GY686,POs[Semana],WEEKNUM(HL$1))</f>
        <v>0</v>
      </c>
      <c r="HM686" s="15">
        <f>SUMIFS(POs[saldo],POs[cve_prod],DIM_BILL[[#This Row],[CODIGO]],POs[status],$GY686,POs[Semana],WEEKNUM(HM$1))</f>
        <v>0</v>
      </c>
      <c r="HN686" s="15">
        <f>SUMIFS(POs[saldo],POs[cve_prod],DIM_BILL[[#This Row],[CODIGO]],POs[status],$GY686,POs[Semana],WEEKNUM(HN$1))</f>
        <v>0</v>
      </c>
      <c r="HO686" s="15">
        <f>SUMIFS(POs[saldo],POs[cve_prod],DIM_BILL[[#This Row],[CODIGO]],POs[status],$GY686,POs[Semana],WEEKNUM(HO$1))</f>
        <v>0</v>
      </c>
      <c r="HP686" s="15">
        <f>SUMIFS(POs[saldo],POs[cve_prod],DIM_BILL[[#This Row],[CODIGO]],POs[status],$GY686,POs[Semana],WEEKNUM(HP$1))</f>
        <v>0</v>
      </c>
      <c r="HQ686" s="15">
        <f>SUMIFS(POs[saldo],POs[cve_prod],DIM_BILL[[#This Row],[CODIGO]],POs[status],$GY686,POs[Semana],WEEKNUM(HQ$1))</f>
        <v>0</v>
      </c>
      <c r="HR686" s="15">
        <f>SUMIFS(POs[saldo],POs[cve_prod],DIM_BILL[[#This Row],[CODIGO]],POs[status],$GY686,POs[Semana],WEEKNUM(HR$1))</f>
        <v>0</v>
      </c>
      <c r="HS686" s="15">
        <f>SUMIFS(POs[saldo],POs[cve_prod],DIM_BILL[[#This Row],[CODIGO]],POs[status],$GY686,POs[Semana],WEEKNUM(HS$1))</f>
        <v>0</v>
      </c>
      <c r="HT686" s="15">
        <f>SUMIFS(POs[saldo],POs[cve_prod],DIM_BILL[[#This Row],[CODIGO]],POs[status],$GY686,POs[Semana],WEEKNUM(HT$1))</f>
        <v>0</v>
      </c>
      <c r="HU686" s="22"/>
      <c r="HV686" s="25"/>
      <c r="HW686" t="str">
        <f>DIM_BILL[[#This Row],[Tipo]]</f>
        <v>MATERIAL DE EMPAQUE</v>
      </c>
    </row>
    <row r="687" spans="1:231" x14ac:dyDescent="0.3">
      <c r="A687" s="17" t="s">
        <v>1237</v>
      </c>
      <c r="DP687">
        <v>8.7222222222222229E-2</v>
      </c>
      <c r="DQ687">
        <v>8.7222222222222229E-2</v>
      </c>
      <c r="DR687">
        <v>8.7222222222222229E-2</v>
      </c>
      <c r="DX687">
        <v>8.611111111111111E-2</v>
      </c>
      <c r="DY687">
        <v>0.21444444444444444</v>
      </c>
      <c r="EA687">
        <v>8.611111111111111E-2</v>
      </c>
      <c r="GR687" s="17" t="s">
        <v>1238</v>
      </c>
      <c r="GS687" s="17">
        <v>3</v>
      </c>
      <c r="GT687" s="17" t="s">
        <v>1820</v>
      </c>
      <c r="GU687" s="17" t="s">
        <v>1800</v>
      </c>
      <c r="GV687" s="17">
        <f>SUMIF(FACT_A1[cve_prod],DIM_BILL[[#This Row],[CODIGO]],FACT_A1[Existencia])</f>
        <v>0</v>
      </c>
      <c r="GW687" s="18">
        <f>SUMIF(FACT_A2[cve_prod],DIM_BILL[[#This Row],[CODIGO]],FACT_A2[Existencia])</f>
        <v>4850</v>
      </c>
      <c r="GX687" s="17"/>
      <c r="GY687" s="16" t="s">
        <v>2221</v>
      </c>
      <c r="GZ687" s="24">
        <f>SUMPRODUCT($B687:$GQ687,INDEX(PLAN_PRODUCCION!$B$4:$GQ$24,COLUMN()-COLUMN($GZ$1)+1,0))</f>
        <v>1243</v>
      </c>
      <c r="HA687" s="24">
        <f>SUMPRODUCT($B687:$GQ687,INDEX(PLAN_PRODUCCION!$B$4:$GQ$24,COLUMN()-COLUMN($GZ$1)+1,0))</f>
        <v>0</v>
      </c>
      <c r="HB687" s="24">
        <f>SUMPRODUCT($B687:$GQ687,INDEX(PLAN_PRODUCCION!$B$4:$GQ$24,COLUMN()-COLUMN($GZ$1)+1,0))</f>
        <v>0</v>
      </c>
      <c r="HC687" s="24">
        <f>SUMPRODUCT($B687:$GQ687,INDEX(PLAN_PRODUCCION!$B$4:$GQ$24,COLUMN()-COLUMN($GZ$1)+1,0))</f>
        <v>0</v>
      </c>
      <c r="HD687" s="24">
        <f>SUMPRODUCT($B687:$GQ687,INDEX(PLAN_PRODUCCION!$B$4:$GQ$24,COLUMN()-COLUMN($GZ$1)+1,0))</f>
        <v>0</v>
      </c>
      <c r="HE687" s="24">
        <f>SUMPRODUCT($B687:$GQ687,INDEX(PLAN_PRODUCCION!$B$4:$GQ$24,COLUMN()-COLUMN($GZ$1)+1,0))</f>
        <v>0</v>
      </c>
      <c r="HF687" s="24">
        <f>SUMPRODUCT($B687:$GQ687,INDEX(PLAN_PRODUCCION!$B$4:$GQ$24,COLUMN()-COLUMN($GZ$1)+1,0))</f>
        <v>0</v>
      </c>
      <c r="HG687" s="24">
        <f>SUMPRODUCT($B687:$GQ687,INDEX(PLAN_PRODUCCION!$B$4:$GQ$24,COLUMN()-COLUMN($GZ$1)+1,0))</f>
        <v>0</v>
      </c>
      <c r="HH687" s="24">
        <f>SUMPRODUCT($B687:$GQ687,INDEX(PLAN_PRODUCCION!$B$4:$GQ$24,COLUMN()-COLUMN($GZ$1)+1,0))</f>
        <v>0</v>
      </c>
      <c r="HI687" s="24">
        <f>SUMPRODUCT($B687:$GQ687,INDEX(PLAN_PRODUCCION!$B$4:$GQ$24,COLUMN()-COLUMN($GZ$1)+1,0))</f>
        <v>0</v>
      </c>
      <c r="HJ687" s="24">
        <f>SUMPRODUCT($B687:$GQ687,INDEX(PLAN_PRODUCCION!$B$4:$GQ$24,COLUMN()-COLUMN($GZ$1)+1,0))</f>
        <v>0</v>
      </c>
      <c r="HK687" s="24">
        <f>SUMPRODUCT($B687:$GQ687,INDEX(PLAN_PRODUCCION!$B$4:$GQ$24,COLUMN()-COLUMN($GZ$1)+1,0))</f>
        <v>0</v>
      </c>
      <c r="HL687" s="24">
        <f>SUMPRODUCT($B687:$GQ687,INDEX(PLAN_PRODUCCION!$B$4:$GQ$24,COLUMN()-COLUMN($GZ$1)+1,0))</f>
        <v>0</v>
      </c>
      <c r="HM687" s="24">
        <f>SUMPRODUCT($B687:$GQ687,INDEX(PLAN_PRODUCCION!$B$4:$GQ$24,COLUMN()-COLUMN($GZ$1)+1,0))</f>
        <v>0</v>
      </c>
      <c r="HN687" s="24">
        <f>SUMPRODUCT($B687:$GQ687,INDEX(PLAN_PRODUCCION!$B$4:$GQ$24,COLUMN()-COLUMN($GZ$1)+1,0))</f>
        <v>0</v>
      </c>
      <c r="HO687" s="24">
        <f>SUMPRODUCT($B687:$GQ687,INDEX(PLAN_PRODUCCION!$B$4:$GQ$24,COLUMN()-COLUMN($GZ$1)+1,0))</f>
        <v>0</v>
      </c>
      <c r="HP687" s="24">
        <f>SUMPRODUCT($B687:$GQ687,INDEX(PLAN_PRODUCCION!$B$4:$GQ$24,COLUMN()-COLUMN($GZ$1)+1,0))</f>
        <v>0</v>
      </c>
      <c r="HQ687" s="24">
        <f>SUMPRODUCT($B687:$GQ687,INDEX(PLAN_PRODUCCION!$B$4:$GQ$24,COLUMN()-COLUMN($GZ$1)+1,0))</f>
        <v>0</v>
      </c>
      <c r="HR687" s="24">
        <f>SUMPRODUCT($B687:$GQ687,INDEX(PLAN_PRODUCCION!$B$4:$GQ$24,COLUMN()-COLUMN($GZ$1)+1,0))</f>
        <v>0</v>
      </c>
      <c r="HS687" s="24">
        <f>SUMPRODUCT($B687:$GQ687,INDEX(PLAN_PRODUCCION!$B$4:$GQ$24,COLUMN()-COLUMN($GZ$1)+1,0))</f>
        <v>0</v>
      </c>
      <c r="HT687" s="24">
        <f>SUMPRODUCT($B687:$GQ687,INDEX(PLAN_PRODUCCION!$B$4:$GQ$24,COLUMN()-COLUMN($GZ$1)+1,0))</f>
        <v>0</v>
      </c>
      <c r="HU687" s="22"/>
      <c r="HV687" s="25"/>
      <c r="HW687" t="str">
        <f>DIM_BILL[[#This Row],[Tipo]]</f>
        <v>MATERIAL DE EMPAQUE</v>
      </c>
    </row>
    <row r="688" spans="1:231" x14ac:dyDescent="0.3">
      <c r="A688" s="18" t="s">
        <v>1237</v>
      </c>
      <c r="DP688">
        <v>8.7222222222222229E-2</v>
      </c>
      <c r="DQ688">
        <v>8.7222222222222229E-2</v>
      </c>
      <c r="DR688">
        <v>8.7222222222222229E-2</v>
      </c>
      <c r="DX688">
        <v>8.611111111111111E-2</v>
      </c>
      <c r="DY688">
        <v>0.21444444444444444</v>
      </c>
      <c r="EA688">
        <v>8.611111111111111E-2</v>
      </c>
      <c r="GR688" s="18" t="s">
        <v>1238</v>
      </c>
      <c r="GS688" s="18">
        <v>3</v>
      </c>
      <c r="GT688" s="18" t="s">
        <v>1820</v>
      </c>
      <c r="GU688" s="18" t="s">
        <v>1800</v>
      </c>
      <c r="GV688" s="18">
        <f>SUMIF(FACT_A1[cve_prod],DIM_BILL[[#This Row],[CODIGO]],FACT_A1[Existencia])</f>
        <v>0</v>
      </c>
      <c r="GW688" s="18">
        <f>SUMIF(FACT_A2[cve_prod],DIM_BILL[[#This Row],[CODIGO]],FACT_A2[Existencia])</f>
        <v>4850</v>
      </c>
      <c r="GX688" s="18"/>
      <c r="GY688" s="16" t="s">
        <v>2222</v>
      </c>
      <c r="GZ688" s="26">
        <f t="shared" ref="GZ688" si="4996">GV688+GW688+GX688+GZ686-GZ687</f>
        <v>3607</v>
      </c>
      <c r="HA688" s="26">
        <f t="shared" ref="HA688" si="4997">GZ688+HA686-HA687</f>
        <v>3607</v>
      </c>
      <c r="HB688" s="26">
        <f t="shared" ref="HB688" si="4998">HA688+HB686-HB687</f>
        <v>3607</v>
      </c>
      <c r="HC688" s="26">
        <f t="shared" ref="HC688" si="4999">HB688+HC686-HC687</f>
        <v>3607</v>
      </c>
      <c r="HD688" s="26">
        <f t="shared" ref="HD688" si="5000">HC688+HD686-HD687</f>
        <v>3607</v>
      </c>
      <c r="HE688" s="26">
        <f t="shared" ref="HE688" si="5001">HD688+HE686-HE687</f>
        <v>3607</v>
      </c>
      <c r="HF688" s="26">
        <f t="shared" ref="HF688" si="5002">HE688+HF686-HF687</f>
        <v>3607</v>
      </c>
      <c r="HG688" s="26">
        <f t="shared" ref="HG688" si="5003">HF688+HG686-HG687</f>
        <v>3607</v>
      </c>
      <c r="HH688" s="26">
        <f t="shared" ref="HH688" si="5004">HG688+HH686-HH687</f>
        <v>3607</v>
      </c>
      <c r="HI688" s="26">
        <f t="shared" ref="HI688" si="5005">HH688+HI686-HI687</f>
        <v>3607</v>
      </c>
      <c r="HJ688" s="26">
        <f t="shared" ref="HJ688" si="5006">HI688+HJ686-HJ687</f>
        <v>3607</v>
      </c>
      <c r="HK688" s="26">
        <f t="shared" ref="HK688" si="5007">HJ688+HK686-HK687</f>
        <v>3607</v>
      </c>
      <c r="HL688" s="26">
        <f t="shared" ref="HL688" si="5008">HK688+HL686-HL687</f>
        <v>3607</v>
      </c>
      <c r="HM688" s="26">
        <f t="shared" ref="HM688" si="5009">HL688+HM686-HM687</f>
        <v>3607</v>
      </c>
      <c r="HN688" s="26">
        <f t="shared" ref="HN688" si="5010">HM688+HN686-HN687</f>
        <v>3607</v>
      </c>
      <c r="HO688" s="26">
        <f t="shared" ref="HO688" si="5011">HN688+HO686-HO687</f>
        <v>3607</v>
      </c>
      <c r="HP688" s="26">
        <f t="shared" ref="HP688" si="5012">HO688+HP686-HP687</f>
        <v>3607</v>
      </c>
      <c r="HQ688" s="26">
        <f t="shared" ref="HQ688" si="5013">HP688+HQ686-HQ687</f>
        <v>3607</v>
      </c>
      <c r="HR688" s="26">
        <f t="shared" ref="HR688" si="5014">HQ688+HR686-HR687</f>
        <v>3607</v>
      </c>
      <c r="HS688" s="26">
        <f t="shared" ref="HS688" si="5015">HR688+HS686-HS687</f>
        <v>3607</v>
      </c>
      <c r="HT688" s="26">
        <f t="shared" ref="HT688" si="5016">HS688+HT686-HT687</f>
        <v>3607</v>
      </c>
      <c r="HU688" s="22">
        <f t="shared" ref="HU688" si="5017">COUNTIF(GZ688:HT688,"&lt;0")</f>
        <v>0</v>
      </c>
      <c r="HV688" s="25"/>
      <c r="HW688" t="str">
        <f>DIM_BILL[[#This Row],[Tipo]]</f>
        <v>MATERIAL DE EMPAQUE</v>
      </c>
    </row>
    <row r="689" spans="1:231" x14ac:dyDescent="0.3">
      <c r="A689" s="17" t="s">
        <v>257</v>
      </c>
      <c r="O689">
        <v>1</v>
      </c>
      <c r="GR689" s="17" t="s">
        <v>258</v>
      </c>
      <c r="GS689" s="17">
        <v>4</v>
      </c>
      <c r="GT689" s="17" t="s">
        <v>1807</v>
      </c>
      <c r="GU689" s="17" t="s">
        <v>1800</v>
      </c>
      <c r="GV689" s="17">
        <f>SUMIF(FACT_A1[cve_prod],DIM_BILL[[#This Row],[CODIGO]],FACT_A1[Existencia])</f>
        <v>0</v>
      </c>
      <c r="GW689" s="18">
        <f>SUMIF(FACT_A2[cve_prod],DIM_BILL[[#This Row],[CODIGO]],FACT_A2[Existencia])</f>
        <v>26000</v>
      </c>
      <c r="GX689" s="17"/>
      <c r="GY689" s="16" t="s">
        <v>2220</v>
      </c>
      <c r="GZ689" s="15">
        <f>SUMIFS(POs[saldo],POs[cve_prod],DIM_BILL[[#This Row],[CODIGO]],POs[status],$GY689,POs[f_ent],GZ$1)</f>
        <v>0</v>
      </c>
      <c r="HA689" s="15">
        <f>SUMIFS(POs[saldo],POs[cve_prod],DIM_BILL[[#This Row],[CODIGO]],POs[status],$GY689,POs[f_ent],HA$1)</f>
        <v>0</v>
      </c>
      <c r="HB689" s="15">
        <f>SUMIFS(POs[saldo],POs[cve_prod],DIM_BILL[[#This Row],[CODIGO]],POs[status],$GY689,POs[f_ent],HB$1)</f>
        <v>0</v>
      </c>
      <c r="HC689" s="15">
        <f>SUMIFS(POs[saldo],POs[cve_prod],DIM_BILL[[#This Row],[CODIGO]],POs[status],$GY689,POs[f_ent],HC$1)</f>
        <v>0</v>
      </c>
      <c r="HD689" s="15">
        <f>SUMIFS(POs[saldo],POs[cve_prod],DIM_BILL[[#This Row],[CODIGO]],POs[status],$GY689,POs[f_ent],HD$1)</f>
        <v>0</v>
      </c>
      <c r="HE689" s="15">
        <f>SUMIFS(POs[saldo],POs[cve_prod],DIM_BILL[[#This Row],[CODIGO]],POs[status],$GY689,POs[f_ent],HE$1)</f>
        <v>0</v>
      </c>
      <c r="HF689" s="15">
        <f>SUMIFS(POs[saldo],POs[cve_prod],DIM_BILL[[#This Row],[CODIGO]],POs[status],$GY689,POs[Semana],WEEKNUM(HF$1))</f>
        <v>0</v>
      </c>
      <c r="HG689" s="15">
        <f>SUMIFS(POs[saldo],POs[cve_prod],DIM_BILL[[#This Row],[CODIGO]],POs[status],$GY689,POs[Semana],WEEKNUM(HG$1))</f>
        <v>0</v>
      </c>
      <c r="HH689" s="15">
        <f>SUMIFS(POs[saldo],POs[cve_prod],DIM_BILL[[#This Row],[CODIGO]],POs[status],$GY689,POs[Semana],WEEKNUM(HH$1))</f>
        <v>0</v>
      </c>
      <c r="HI689" s="15">
        <f>SUMIFS(POs[saldo],POs[cve_prod],DIM_BILL[[#This Row],[CODIGO]],POs[status],$GY689,POs[Semana],WEEKNUM(HI$1))</f>
        <v>0</v>
      </c>
      <c r="HJ689" s="15">
        <f>SUMIFS(POs[saldo],POs[cve_prod],DIM_BILL[[#This Row],[CODIGO]],POs[status],$GY689,POs[Semana],WEEKNUM(HJ$1))</f>
        <v>0</v>
      </c>
      <c r="HK689" s="15">
        <f>SUMIFS(POs[saldo],POs[cve_prod],DIM_BILL[[#This Row],[CODIGO]],POs[status],$GY689,POs[Semana],WEEKNUM(HK$1))</f>
        <v>0</v>
      </c>
      <c r="HL689" s="15">
        <f>SUMIFS(POs[saldo],POs[cve_prod],DIM_BILL[[#This Row],[CODIGO]],POs[status],$GY689,POs[Semana],WEEKNUM(HL$1))</f>
        <v>0</v>
      </c>
      <c r="HM689" s="15">
        <f>SUMIFS(POs[saldo],POs[cve_prod],DIM_BILL[[#This Row],[CODIGO]],POs[status],$GY689,POs[Semana],WEEKNUM(HM$1))</f>
        <v>0</v>
      </c>
      <c r="HN689" s="15">
        <f>SUMIFS(POs[saldo],POs[cve_prod],DIM_BILL[[#This Row],[CODIGO]],POs[status],$GY689,POs[Semana],WEEKNUM(HN$1))</f>
        <v>0</v>
      </c>
      <c r="HO689" s="15">
        <f>SUMIFS(POs[saldo],POs[cve_prod],DIM_BILL[[#This Row],[CODIGO]],POs[status],$GY689,POs[Semana],WEEKNUM(HO$1))</f>
        <v>0</v>
      </c>
      <c r="HP689" s="15">
        <f>SUMIFS(POs[saldo],POs[cve_prod],DIM_BILL[[#This Row],[CODIGO]],POs[status],$GY689,POs[Semana],WEEKNUM(HP$1))</f>
        <v>0</v>
      </c>
      <c r="HQ689" s="15">
        <f>SUMIFS(POs[saldo],POs[cve_prod],DIM_BILL[[#This Row],[CODIGO]],POs[status],$GY689,POs[Semana],WEEKNUM(HQ$1))</f>
        <v>0</v>
      </c>
      <c r="HR689" s="15">
        <f>SUMIFS(POs[saldo],POs[cve_prod],DIM_BILL[[#This Row],[CODIGO]],POs[status],$GY689,POs[Semana],WEEKNUM(HR$1))</f>
        <v>0</v>
      </c>
      <c r="HS689" s="15">
        <f>SUMIFS(POs[saldo],POs[cve_prod],DIM_BILL[[#This Row],[CODIGO]],POs[status],$GY689,POs[Semana],WEEKNUM(HS$1))</f>
        <v>0</v>
      </c>
      <c r="HT689" s="15">
        <f>SUMIFS(POs[saldo],POs[cve_prod],DIM_BILL[[#This Row],[CODIGO]],POs[status],$GY689,POs[Semana],WEEKNUM(HT$1))</f>
        <v>0</v>
      </c>
      <c r="HU689" s="22"/>
      <c r="HV689" s="25"/>
      <c r="HW689" t="str">
        <f>DIM_BILL[[#This Row],[Tipo]]</f>
        <v>MATERIAL DE EMPAQUE</v>
      </c>
    </row>
    <row r="690" spans="1:231" x14ac:dyDescent="0.3">
      <c r="A690" s="17" t="s">
        <v>257</v>
      </c>
      <c r="O690">
        <v>1</v>
      </c>
      <c r="GR690" s="17" t="s">
        <v>258</v>
      </c>
      <c r="GS690" s="17">
        <v>4</v>
      </c>
      <c r="GT690" s="17" t="s">
        <v>1807</v>
      </c>
      <c r="GU690" s="17" t="s">
        <v>1800</v>
      </c>
      <c r="GV690" s="17">
        <f>SUMIF(FACT_A1[cve_prod],DIM_BILL[[#This Row],[CODIGO]],FACT_A1[Existencia])</f>
        <v>0</v>
      </c>
      <c r="GW690" s="18">
        <f>SUMIF(FACT_A2[cve_prod],DIM_BILL[[#This Row],[CODIGO]],FACT_A2[Existencia])</f>
        <v>26000</v>
      </c>
      <c r="GX690" s="17"/>
      <c r="GY690" s="16" t="s">
        <v>2221</v>
      </c>
      <c r="GZ690" s="24">
        <f>SUMPRODUCT($B690:$GQ690,INDEX(PLAN_PRODUCCION!$B$4:$GQ$24,COLUMN()-COLUMN($GZ$1)+1,0))</f>
        <v>10000</v>
      </c>
      <c r="HA690" s="24">
        <f>SUMPRODUCT($B690:$GQ690,INDEX(PLAN_PRODUCCION!$B$4:$GQ$24,COLUMN()-COLUMN($GZ$1)+1,0))</f>
        <v>0</v>
      </c>
      <c r="HB690" s="24">
        <f>SUMPRODUCT($B690:$GQ690,INDEX(PLAN_PRODUCCION!$B$4:$GQ$24,COLUMN()-COLUMN($GZ$1)+1,0))</f>
        <v>0</v>
      </c>
      <c r="HC690" s="24">
        <f>SUMPRODUCT($B690:$GQ690,INDEX(PLAN_PRODUCCION!$B$4:$GQ$24,COLUMN()-COLUMN($GZ$1)+1,0))</f>
        <v>0</v>
      </c>
      <c r="HD690" s="24">
        <f>SUMPRODUCT($B690:$GQ690,INDEX(PLAN_PRODUCCION!$B$4:$GQ$24,COLUMN()-COLUMN($GZ$1)+1,0))</f>
        <v>0</v>
      </c>
      <c r="HE690" s="24">
        <f>SUMPRODUCT($B690:$GQ690,INDEX(PLAN_PRODUCCION!$B$4:$GQ$24,COLUMN()-COLUMN($GZ$1)+1,0))</f>
        <v>0</v>
      </c>
      <c r="HF690" s="24">
        <f>SUMPRODUCT($B690:$GQ690,INDEX(PLAN_PRODUCCION!$B$4:$GQ$24,COLUMN()-COLUMN($GZ$1)+1,0))</f>
        <v>0</v>
      </c>
      <c r="HG690" s="24">
        <f>SUMPRODUCT($B690:$GQ690,INDEX(PLAN_PRODUCCION!$B$4:$GQ$24,COLUMN()-COLUMN($GZ$1)+1,0))</f>
        <v>0</v>
      </c>
      <c r="HH690" s="24">
        <f>SUMPRODUCT($B690:$GQ690,INDEX(PLAN_PRODUCCION!$B$4:$GQ$24,COLUMN()-COLUMN($GZ$1)+1,0))</f>
        <v>0</v>
      </c>
      <c r="HI690" s="24">
        <f>SUMPRODUCT($B690:$GQ690,INDEX(PLAN_PRODUCCION!$B$4:$GQ$24,COLUMN()-COLUMN($GZ$1)+1,0))</f>
        <v>0</v>
      </c>
      <c r="HJ690" s="24">
        <f>SUMPRODUCT($B690:$GQ690,INDEX(PLAN_PRODUCCION!$B$4:$GQ$24,COLUMN()-COLUMN($GZ$1)+1,0))</f>
        <v>0</v>
      </c>
      <c r="HK690" s="24">
        <f>SUMPRODUCT($B690:$GQ690,INDEX(PLAN_PRODUCCION!$B$4:$GQ$24,COLUMN()-COLUMN($GZ$1)+1,0))</f>
        <v>0</v>
      </c>
      <c r="HL690" s="24">
        <f>SUMPRODUCT($B690:$GQ690,INDEX(PLAN_PRODUCCION!$B$4:$GQ$24,COLUMN()-COLUMN($GZ$1)+1,0))</f>
        <v>0</v>
      </c>
      <c r="HM690" s="24">
        <f>SUMPRODUCT($B690:$GQ690,INDEX(PLAN_PRODUCCION!$B$4:$GQ$24,COLUMN()-COLUMN($GZ$1)+1,0))</f>
        <v>0</v>
      </c>
      <c r="HN690" s="24">
        <f>SUMPRODUCT($B690:$GQ690,INDEX(PLAN_PRODUCCION!$B$4:$GQ$24,COLUMN()-COLUMN($GZ$1)+1,0))</f>
        <v>0</v>
      </c>
      <c r="HO690" s="24">
        <f>SUMPRODUCT($B690:$GQ690,INDEX(PLAN_PRODUCCION!$B$4:$GQ$24,COLUMN()-COLUMN($GZ$1)+1,0))</f>
        <v>0</v>
      </c>
      <c r="HP690" s="24">
        <f>SUMPRODUCT($B690:$GQ690,INDEX(PLAN_PRODUCCION!$B$4:$GQ$24,COLUMN()-COLUMN($GZ$1)+1,0))</f>
        <v>0</v>
      </c>
      <c r="HQ690" s="24">
        <f>SUMPRODUCT($B690:$GQ690,INDEX(PLAN_PRODUCCION!$B$4:$GQ$24,COLUMN()-COLUMN($GZ$1)+1,0))</f>
        <v>0</v>
      </c>
      <c r="HR690" s="24">
        <f>SUMPRODUCT($B690:$GQ690,INDEX(PLAN_PRODUCCION!$B$4:$GQ$24,COLUMN()-COLUMN($GZ$1)+1,0))</f>
        <v>0</v>
      </c>
      <c r="HS690" s="24">
        <f>SUMPRODUCT($B690:$GQ690,INDEX(PLAN_PRODUCCION!$B$4:$GQ$24,COLUMN()-COLUMN($GZ$1)+1,0))</f>
        <v>0</v>
      </c>
      <c r="HT690" s="24">
        <f>SUMPRODUCT($B690:$GQ690,INDEX(PLAN_PRODUCCION!$B$4:$GQ$24,COLUMN()-COLUMN($GZ$1)+1,0))</f>
        <v>0</v>
      </c>
      <c r="HU690" s="22"/>
      <c r="HV690" s="25"/>
      <c r="HW690" t="str">
        <f>DIM_BILL[[#This Row],[Tipo]]</f>
        <v>MATERIAL DE EMPAQUE</v>
      </c>
    </row>
    <row r="691" spans="1:231" x14ac:dyDescent="0.3">
      <c r="A691" s="18" t="s">
        <v>257</v>
      </c>
      <c r="O691">
        <v>1</v>
      </c>
      <c r="GR691" s="18" t="s">
        <v>258</v>
      </c>
      <c r="GS691" s="18">
        <v>4</v>
      </c>
      <c r="GT691" s="18" t="s">
        <v>1807</v>
      </c>
      <c r="GU691" s="18" t="s">
        <v>1800</v>
      </c>
      <c r="GV691" s="18">
        <f>SUMIF(FACT_A1[cve_prod],DIM_BILL[[#This Row],[CODIGO]],FACT_A1[Existencia])</f>
        <v>0</v>
      </c>
      <c r="GW691" s="18">
        <f>SUMIF(FACT_A2[cve_prod],DIM_BILL[[#This Row],[CODIGO]],FACT_A2[Existencia])</f>
        <v>26000</v>
      </c>
      <c r="GX691" s="18"/>
      <c r="GY691" s="16" t="s">
        <v>2222</v>
      </c>
      <c r="GZ691" s="26">
        <f t="shared" ref="GZ691" si="5018">GV691+GW691+GX691+GZ689-GZ690</f>
        <v>16000</v>
      </c>
      <c r="HA691" s="26">
        <f t="shared" ref="HA691" si="5019">GZ691+HA689-HA690</f>
        <v>16000</v>
      </c>
      <c r="HB691" s="26">
        <f t="shared" ref="HB691" si="5020">HA691+HB689-HB690</f>
        <v>16000</v>
      </c>
      <c r="HC691" s="26">
        <f t="shared" ref="HC691" si="5021">HB691+HC689-HC690</f>
        <v>16000</v>
      </c>
      <c r="HD691" s="26">
        <f t="shared" ref="HD691" si="5022">HC691+HD689-HD690</f>
        <v>16000</v>
      </c>
      <c r="HE691" s="26">
        <f t="shared" ref="HE691" si="5023">HD691+HE689-HE690</f>
        <v>16000</v>
      </c>
      <c r="HF691" s="26">
        <f t="shared" ref="HF691" si="5024">HE691+HF689-HF690</f>
        <v>16000</v>
      </c>
      <c r="HG691" s="26">
        <f t="shared" ref="HG691" si="5025">HF691+HG689-HG690</f>
        <v>16000</v>
      </c>
      <c r="HH691" s="26">
        <f t="shared" ref="HH691" si="5026">HG691+HH689-HH690</f>
        <v>16000</v>
      </c>
      <c r="HI691" s="26">
        <f t="shared" ref="HI691" si="5027">HH691+HI689-HI690</f>
        <v>16000</v>
      </c>
      <c r="HJ691" s="26">
        <f t="shared" ref="HJ691" si="5028">HI691+HJ689-HJ690</f>
        <v>16000</v>
      </c>
      <c r="HK691" s="26">
        <f t="shared" ref="HK691" si="5029">HJ691+HK689-HK690</f>
        <v>16000</v>
      </c>
      <c r="HL691" s="26">
        <f t="shared" ref="HL691" si="5030">HK691+HL689-HL690</f>
        <v>16000</v>
      </c>
      <c r="HM691" s="26">
        <f t="shared" ref="HM691" si="5031">HL691+HM689-HM690</f>
        <v>16000</v>
      </c>
      <c r="HN691" s="26">
        <f t="shared" ref="HN691" si="5032">HM691+HN689-HN690</f>
        <v>16000</v>
      </c>
      <c r="HO691" s="26">
        <f t="shared" ref="HO691" si="5033">HN691+HO689-HO690</f>
        <v>16000</v>
      </c>
      <c r="HP691" s="26">
        <f t="shared" ref="HP691" si="5034">HO691+HP689-HP690</f>
        <v>16000</v>
      </c>
      <c r="HQ691" s="26">
        <f t="shared" ref="HQ691" si="5035">HP691+HQ689-HQ690</f>
        <v>16000</v>
      </c>
      <c r="HR691" s="26">
        <f t="shared" ref="HR691" si="5036">HQ691+HR689-HR690</f>
        <v>16000</v>
      </c>
      <c r="HS691" s="26">
        <f t="shared" ref="HS691" si="5037">HR691+HS689-HS690</f>
        <v>16000</v>
      </c>
      <c r="HT691" s="26">
        <f t="shared" ref="HT691" si="5038">HS691+HT689-HT690</f>
        <v>16000</v>
      </c>
      <c r="HU691" s="22">
        <f t="shared" ref="HU691" si="5039">COUNTIF(GZ691:HT691,"&lt;0")</f>
        <v>0</v>
      </c>
      <c r="HV691" s="25"/>
      <c r="HW691" t="str">
        <f>DIM_BILL[[#This Row],[Tipo]]</f>
        <v>MATERIAL DE EMPAQUE</v>
      </c>
    </row>
    <row r="692" spans="1:231" x14ac:dyDescent="0.3">
      <c r="A692" s="17" t="s">
        <v>239</v>
      </c>
      <c r="M692">
        <v>1.03</v>
      </c>
      <c r="GR692" s="17" t="s">
        <v>240</v>
      </c>
      <c r="GS692" s="17">
        <v>4</v>
      </c>
      <c r="GT692" s="17" t="s">
        <v>1807</v>
      </c>
      <c r="GU692" s="17" t="s">
        <v>1800</v>
      </c>
      <c r="GV692" s="17">
        <f>SUMIF(FACT_A1[cve_prod],DIM_BILL[[#This Row],[CODIGO]],FACT_A1[Existencia])</f>
        <v>0</v>
      </c>
      <c r="GW692" s="18">
        <f>SUMIF(FACT_A2[cve_prod],DIM_BILL[[#This Row],[CODIGO]],FACT_A2[Existencia])</f>
        <v>2000</v>
      </c>
      <c r="GX692" s="17"/>
      <c r="GY692" s="16" t="s">
        <v>2220</v>
      </c>
      <c r="GZ692" s="15">
        <f>SUMIFS(POs[saldo],POs[cve_prod],DIM_BILL[[#This Row],[CODIGO]],POs[status],$GY692,POs[f_ent],GZ$1)</f>
        <v>0</v>
      </c>
      <c r="HA692" s="15">
        <f>SUMIFS(POs[saldo],POs[cve_prod],DIM_BILL[[#This Row],[CODIGO]],POs[status],$GY692,POs[f_ent],HA$1)</f>
        <v>0</v>
      </c>
      <c r="HB692" s="15">
        <f>SUMIFS(POs[saldo],POs[cve_prod],DIM_BILL[[#This Row],[CODIGO]],POs[status],$GY692,POs[f_ent],HB$1)</f>
        <v>0</v>
      </c>
      <c r="HC692" s="15">
        <f>SUMIFS(POs[saldo],POs[cve_prod],DIM_BILL[[#This Row],[CODIGO]],POs[status],$GY692,POs[f_ent],HC$1)</f>
        <v>0</v>
      </c>
      <c r="HD692" s="15">
        <f>SUMIFS(POs[saldo],POs[cve_prod],DIM_BILL[[#This Row],[CODIGO]],POs[status],$GY692,POs[f_ent],HD$1)</f>
        <v>0</v>
      </c>
      <c r="HE692" s="15">
        <f>SUMIFS(POs[saldo],POs[cve_prod],DIM_BILL[[#This Row],[CODIGO]],POs[status],$GY692,POs[f_ent],HE$1)</f>
        <v>0</v>
      </c>
      <c r="HF692" s="15">
        <f>SUMIFS(POs[saldo],POs[cve_prod],DIM_BILL[[#This Row],[CODIGO]],POs[status],$GY692,POs[Semana],WEEKNUM(HF$1))</f>
        <v>0</v>
      </c>
      <c r="HG692" s="15">
        <f>SUMIFS(POs[saldo],POs[cve_prod],DIM_BILL[[#This Row],[CODIGO]],POs[status],$GY692,POs[Semana],WEEKNUM(HG$1))</f>
        <v>0</v>
      </c>
      <c r="HH692" s="15">
        <f>SUMIFS(POs[saldo],POs[cve_prod],DIM_BILL[[#This Row],[CODIGO]],POs[status],$GY692,POs[Semana],WEEKNUM(HH$1))</f>
        <v>0</v>
      </c>
      <c r="HI692" s="15">
        <f>SUMIFS(POs[saldo],POs[cve_prod],DIM_BILL[[#This Row],[CODIGO]],POs[status],$GY692,POs[Semana],WEEKNUM(HI$1))</f>
        <v>0</v>
      </c>
      <c r="HJ692" s="15">
        <f>SUMIFS(POs[saldo],POs[cve_prod],DIM_BILL[[#This Row],[CODIGO]],POs[status],$GY692,POs[Semana],WEEKNUM(HJ$1))</f>
        <v>0</v>
      </c>
      <c r="HK692" s="15">
        <f>SUMIFS(POs[saldo],POs[cve_prod],DIM_BILL[[#This Row],[CODIGO]],POs[status],$GY692,POs[Semana],WEEKNUM(HK$1))</f>
        <v>0</v>
      </c>
      <c r="HL692" s="15">
        <f>SUMIFS(POs[saldo],POs[cve_prod],DIM_BILL[[#This Row],[CODIGO]],POs[status],$GY692,POs[Semana],WEEKNUM(HL$1))</f>
        <v>0</v>
      </c>
      <c r="HM692" s="15">
        <f>SUMIFS(POs[saldo],POs[cve_prod],DIM_BILL[[#This Row],[CODIGO]],POs[status],$GY692,POs[Semana],WEEKNUM(HM$1))</f>
        <v>0</v>
      </c>
      <c r="HN692" s="15">
        <f>SUMIFS(POs[saldo],POs[cve_prod],DIM_BILL[[#This Row],[CODIGO]],POs[status],$GY692,POs[Semana],WEEKNUM(HN$1))</f>
        <v>0</v>
      </c>
      <c r="HO692" s="15">
        <f>SUMIFS(POs[saldo],POs[cve_prod],DIM_BILL[[#This Row],[CODIGO]],POs[status],$GY692,POs[Semana],WEEKNUM(HO$1))</f>
        <v>0</v>
      </c>
      <c r="HP692" s="15">
        <f>SUMIFS(POs[saldo],POs[cve_prod],DIM_BILL[[#This Row],[CODIGO]],POs[status],$GY692,POs[Semana],WEEKNUM(HP$1))</f>
        <v>0</v>
      </c>
      <c r="HQ692" s="15">
        <f>SUMIFS(POs[saldo],POs[cve_prod],DIM_BILL[[#This Row],[CODIGO]],POs[status],$GY692,POs[Semana],WEEKNUM(HQ$1))</f>
        <v>0</v>
      </c>
      <c r="HR692" s="15">
        <f>SUMIFS(POs[saldo],POs[cve_prod],DIM_BILL[[#This Row],[CODIGO]],POs[status],$GY692,POs[Semana],WEEKNUM(HR$1))</f>
        <v>0</v>
      </c>
      <c r="HS692" s="15">
        <f>SUMIFS(POs[saldo],POs[cve_prod],DIM_BILL[[#This Row],[CODIGO]],POs[status],$GY692,POs[Semana],WEEKNUM(HS$1))</f>
        <v>0</v>
      </c>
      <c r="HT692" s="15">
        <f>SUMIFS(POs[saldo],POs[cve_prod],DIM_BILL[[#This Row],[CODIGO]],POs[status],$GY692,POs[Semana],WEEKNUM(HT$1))</f>
        <v>0</v>
      </c>
      <c r="HU692" s="22"/>
      <c r="HV692" s="25"/>
      <c r="HW692" t="str">
        <f>DIM_BILL[[#This Row],[Tipo]]</f>
        <v>MATERIAL DE EMPAQUE</v>
      </c>
    </row>
    <row r="693" spans="1:231" x14ac:dyDescent="0.3">
      <c r="A693" s="17" t="s">
        <v>239</v>
      </c>
      <c r="M693">
        <v>1.03</v>
      </c>
      <c r="GR693" s="17" t="s">
        <v>240</v>
      </c>
      <c r="GS693" s="17">
        <v>4</v>
      </c>
      <c r="GT693" s="17" t="s">
        <v>1807</v>
      </c>
      <c r="GU693" s="17" t="s">
        <v>1800</v>
      </c>
      <c r="GV693" s="17">
        <f>SUMIF(FACT_A1[cve_prod],DIM_BILL[[#This Row],[CODIGO]],FACT_A1[Existencia])</f>
        <v>0</v>
      </c>
      <c r="GW693" s="18">
        <f>SUMIF(FACT_A2[cve_prod],DIM_BILL[[#This Row],[CODIGO]],FACT_A2[Existencia])</f>
        <v>2000</v>
      </c>
      <c r="GX693" s="17"/>
      <c r="GY693" s="16" t="s">
        <v>2221</v>
      </c>
      <c r="GZ693" s="24">
        <f>SUMPRODUCT($B693:$GQ693,INDEX(PLAN_PRODUCCION!$B$4:$GQ$24,COLUMN()-COLUMN($GZ$1)+1,0))</f>
        <v>2060</v>
      </c>
      <c r="HA693" s="24">
        <f>SUMPRODUCT($B693:$GQ693,INDEX(PLAN_PRODUCCION!$B$4:$GQ$24,COLUMN()-COLUMN($GZ$1)+1,0))</f>
        <v>0</v>
      </c>
      <c r="HB693" s="24">
        <f>SUMPRODUCT($B693:$GQ693,INDEX(PLAN_PRODUCCION!$B$4:$GQ$24,COLUMN()-COLUMN($GZ$1)+1,0))</f>
        <v>0</v>
      </c>
      <c r="HC693" s="24">
        <f>SUMPRODUCT($B693:$GQ693,INDEX(PLAN_PRODUCCION!$B$4:$GQ$24,COLUMN()-COLUMN($GZ$1)+1,0))</f>
        <v>0</v>
      </c>
      <c r="HD693" s="24">
        <f>SUMPRODUCT($B693:$GQ693,INDEX(PLAN_PRODUCCION!$B$4:$GQ$24,COLUMN()-COLUMN($GZ$1)+1,0))</f>
        <v>0</v>
      </c>
      <c r="HE693" s="24">
        <f>SUMPRODUCT($B693:$GQ693,INDEX(PLAN_PRODUCCION!$B$4:$GQ$24,COLUMN()-COLUMN($GZ$1)+1,0))</f>
        <v>0</v>
      </c>
      <c r="HF693" s="24">
        <f>SUMPRODUCT($B693:$GQ693,INDEX(PLAN_PRODUCCION!$B$4:$GQ$24,COLUMN()-COLUMN($GZ$1)+1,0))</f>
        <v>0</v>
      </c>
      <c r="HG693" s="24">
        <f>SUMPRODUCT($B693:$GQ693,INDEX(PLAN_PRODUCCION!$B$4:$GQ$24,COLUMN()-COLUMN($GZ$1)+1,0))</f>
        <v>0</v>
      </c>
      <c r="HH693" s="24">
        <f>SUMPRODUCT($B693:$GQ693,INDEX(PLAN_PRODUCCION!$B$4:$GQ$24,COLUMN()-COLUMN($GZ$1)+1,0))</f>
        <v>0</v>
      </c>
      <c r="HI693" s="24">
        <f>SUMPRODUCT($B693:$GQ693,INDEX(PLAN_PRODUCCION!$B$4:$GQ$24,COLUMN()-COLUMN($GZ$1)+1,0))</f>
        <v>0</v>
      </c>
      <c r="HJ693" s="24">
        <f>SUMPRODUCT($B693:$GQ693,INDEX(PLAN_PRODUCCION!$B$4:$GQ$24,COLUMN()-COLUMN($GZ$1)+1,0))</f>
        <v>0</v>
      </c>
      <c r="HK693" s="24">
        <f>SUMPRODUCT($B693:$GQ693,INDEX(PLAN_PRODUCCION!$B$4:$GQ$24,COLUMN()-COLUMN($GZ$1)+1,0))</f>
        <v>0</v>
      </c>
      <c r="HL693" s="24">
        <f>SUMPRODUCT($B693:$GQ693,INDEX(PLAN_PRODUCCION!$B$4:$GQ$24,COLUMN()-COLUMN($GZ$1)+1,0))</f>
        <v>0</v>
      </c>
      <c r="HM693" s="24">
        <f>SUMPRODUCT($B693:$GQ693,INDEX(PLAN_PRODUCCION!$B$4:$GQ$24,COLUMN()-COLUMN($GZ$1)+1,0))</f>
        <v>0</v>
      </c>
      <c r="HN693" s="24">
        <f>SUMPRODUCT($B693:$GQ693,INDEX(PLAN_PRODUCCION!$B$4:$GQ$24,COLUMN()-COLUMN($GZ$1)+1,0))</f>
        <v>0</v>
      </c>
      <c r="HO693" s="24">
        <f>SUMPRODUCT($B693:$GQ693,INDEX(PLAN_PRODUCCION!$B$4:$GQ$24,COLUMN()-COLUMN($GZ$1)+1,0))</f>
        <v>0</v>
      </c>
      <c r="HP693" s="24">
        <f>SUMPRODUCT($B693:$GQ693,INDEX(PLAN_PRODUCCION!$B$4:$GQ$24,COLUMN()-COLUMN($GZ$1)+1,0))</f>
        <v>0</v>
      </c>
      <c r="HQ693" s="24">
        <f>SUMPRODUCT($B693:$GQ693,INDEX(PLAN_PRODUCCION!$B$4:$GQ$24,COLUMN()-COLUMN($GZ$1)+1,0))</f>
        <v>0</v>
      </c>
      <c r="HR693" s="24">
        <f>SUMPRODUCT($B693:$GQ693,INDEX(PLAN_PRODUCCION!$B$4:$GQ$24,COLUMN()-COLUMN($GZ$1)+1,0))</f>
        <v>0</v>
      </c>
      <c r="HS693" s="24">
        <f>SUMPRODUCT($B693:$GQ693,INDEX(PLAN_PRODUCCION!$B$4:$GQ$24,COLUMN()-COLUMN($GZ$1)+1,0))</f>
        <v>0</v>
      </c>
      <c r="HT693" s="24">
        <f>SUMPRODUCT($B693:$GQ693,INDEX(PLAN_PRODUCCION!$B$4:$GQ$24,COLUMN()-COLUMN($GZ$1)+1,0))</f>
        <v>0</v>
      </c>
      <c r="HU693" s="22"/>
      <c r="HV693" s="25"/>
      <c r="HW693" t="str">
        <f>DIM_BILL[[#This Row],[Tipo]]</f>
        <v>MATERIAL DE EMPAQUE</v>
      </c>
    </row>
    <row r="694" spans="1:231" x14ac:dyDescent="0.3">
      <c r="A694" s="18" t="s">
        <v>239</v>
      </c>
      <c r="M694">
        <v>1.03</v>
      </c>
      <c r="GR694" s="18" t="s">
        <v>240</v>
      </c>
      <c r="GS694" s="18">
        <v>4</v>
      </c>
      <c r="GT694" s="18" t="s">
        <v>1807</v>
      </c>
      <c r="GU694" s="18" t="s">
        <v>1800</v>
      </c>
      <c r="GV694" s="18">
        <f>SUMIF(FACT_A1[cve_prod],DIM_BILL[[#This Row],[CODIGO]],FACT_A1[Existencia])</f>
        <v>0</v>
      </c>
      <c r="GW694" s="18">
        <f>SUMIF(FACT_A2[cve_prod],DIM_BILL[[#This Row],[CODIGO]],FACT_A2[Existencia])</f>
        <v>2000</v>
      </c>
      <c r="GX694" s="18"/>
      <c r="GY694" s="16" t="s">
        <v>2222</v>
      </c>
      <c r="GZ694" s="26">
        <f t="shared" ref="GZ694" si="5040">GV694+GW694+GX694+GZ692-GZ693</f>
        <v>-60</v>
      </c>
      <c r="HA694" s="26">
        <f t="shared" ref="HA694" si="5041">GZ694+HA692-HA693</f>
        <v>-60</v>
      </c>
      <c r="HB694" s="26">
        <f t="shared" ref="HB694" si="5042">HA694+HB692-HB693</f>
        <v>-60</v>
      </c>
      <c r="HC694" s="26">
        <f t="shared" ref="HC694" si="5043">HB694+HC692-HC693</f>
        <v>-60</v>
      </c>
      <c r="HD694" s="26">
        <f t="shared" ref="HD694" si="5044">HC694+HD692-HD693</f>
        <v>-60</v>
      </c>
      <c r="HE694" s="26">
        <f t="shared" ref="HE694" si="5045">HD694+HE692-HE693</f>
        <v>-60</v>
      </c>
      <c r="HF694" s="26">
        <f t="shared" ref="HF694" si="5046">HE694+HF692-HF693</f>
        <v>-60</v>
      </c>
      <c r="HG694" s="26">
        <f t="shared" ref="HG694" si="5047">HF694+HG692-HG693</f>
        <v>-60</v>
      </c>
      <c r="HH694" s="26">
        <f t="shared" ref="HH694" si="5048">HG694+HH692-HH693</f>
        <v>-60</v>
      </c>
      <c r="HI694" s="26">
        <f t="shared" ref="HI694" si="5049">HH694+HI692-HI693</f>
        <v>-60</v>
      </c>
      <c r="HJ694" s="26">
        <f t="shared" ref="HJ694" si="5050">HI694+HJ692-HJ693</f>
        <v>-60</v>
      </c>
      <c r="HK694" s="26">
        <f t="shared" ref="HK694" si="5051">HJ694+HK692-HK693</f>
        <v>-60</v>
      </c>
      <c r="HL694" s="26">
        <f t="shared" ref="HL694" si="5052">HK694+HL692-HL693</f>
        <v>-60</v>
      </c>
      <c r="HM694" s="26">
        <f t="shared" ref="HM694" si="5053">HL694+HM692-HM693</f>
        <v>-60</v>
      </c>
      <c r="HN694" s="26">
        <f t="shared" ref="HN694" si="5054">HM694+HN692-HN693</f>
        <v>-60</v>
      </c>
      <c r="HO694" s="26">
        <f t="shared" ref="HO694" si="5055">HN694+HO692-HO693</f>
        <v>-60</v>
      </c>
      <c r="HP694" s="26">
        <f t="shared" ref="HP694" si="5056">HO694+HP692-HP693</f>
        <v>-60</v>
      </c>
      <c r="HQ694" s="26">
        <f t="shared" ref="HQ694" si="5057">HP694+HQ692-HQ693</f>
        <v>-60</v>
      </c>
      <c r="HR694" s="26">
        <f t="shared" ref="HR694" si="5058">HQ694+HR692-HR693</f>
        <v>-60</v>
      </c>
      <c r="HS694" s="26">
        <f t="shared" ref="HS694" si="5059">HR694+HS692-HS693</f>
        <v>-60</v>
      </c>
      <c r="HT694" s="26">
        <f t="shared" ref="HT694" si="5060">HS694+HT692-HT693</f>
        <v>-60</v>
      </c>
      <c r="HU694" s="22">
        <f t="shared" ref="HU694" si="5061">COUNTIF(GZ694:HT694,"&lt;0")</f>
        <v>21</v>
      </c>
      <c r="HV694" s="25"/>
      <c r="HW694" t="str">
        <f>DIM_BILL[[#This Row],[Tipo]]</f>
        <v>MATERIAL DE EMPAQUE</v>
      </c>
    </row>
    <row r="695" spans="1:231" x14ac:dyDescent="0.3">
      <c r="A695" s="17" t="s">
        <v>1245</v>
      </c>
      <c r="DQ695">
        <v>1.05</v>
      </c>
      <c r="GR695" s="17" t="s">
        <v>1246</v>
      </c>
      <c r="GS695" s="17">
        <v>2</v>
      </c>
      <c r="GT695" s="17" t="s">
        <v>1823</v>
      </c>
      <c r="GU695" s="17" t="s">
        <v>1800</v>
      </c>
      <c r="GV695" s="17">
        <f>SUMIF(FACT_A1[cve_prod],DIM_BILL[[#This Row],[CODIGO]],FACT_A1[Existencia])</f>
        <v>0</v>
      </c>
      <c r="GW695" s="18">
        <f>SUMIF(FACT_A2[cve_prod],DIM_BILL[[#This Row],[CODIGO]],FACT_A2[Existencia])</f>
        <v>0</v>
      </c>
      <c r="GX695" s="17"/>
      <c r="GY695" s="16" t="s">
        <v>2220</v>
      </c>
      <c r="GZ695" s="15">
        <f>SUMIFS(POs[saldo],POs[cve_prod],DIM_BILL[[#This Row],[CODIGO]],POs[status],$GY695,POs[f_ent],GZ$1)</f>
        <v>0</v>
      </c>
      <c r="HA695" s="15">
        <f>SUMIFS(POs[saldo],POs[cve_prod],DIM_BILL[[#This Row],[CODIGO]],POs[status],$GY695,POs[f_ent],HA$1)</f>
        <v>0</v>
      </c>
      <c r="HB695" s="15">
        <f>SUMIFS(POs[saldo],POs[cve_prod],DIM_BILL[[#This Row],[CODIGO]],POs[status],$GY695,POs[f_ent],HB$1)</f>
        <v>0</v>
      </c>
      <c r="HC695" s="15">
        <f>SUMIFS(POs[saldo],POs[cve_prod],DIM_BILL[[#This Row],[CODIGO]],POs[status],$GY695,POs[f_ent],HC$1)</f>
        <v>0</v>
      </c>
      <c r="HD695" s="15">
        <f>SUMIFS(POs[saldo],POs[cve_prod],DIM_BILL[[#This Row],[CODIGO]],POs[status],$GY695,POs[f_ent],HD$1)</f>
        <v>0</v>
      </c>
      <c r="HE695" s="15">
        <f>SUMIFS(POs[saldo],POs[cve_prod],DIM_BILL[[#This Row],[CODIGO]],POs[status],$GY695,POs[f_ent],HE$1)</f>
        <v>0</v>
      </c>
      <c r="HF695" s="15">
        <f>SUMIFS(POs[saldo],POs[cve_prod],DIM_BILL[[#This Row],[CODIGO]],POs[status],$GY695,POs[Semana],WEEKNUM(HF$1))</f>
        <v>0</v>
      </c>
      <c r="HG695" s="15">
        <f>SUMIFS(POs[saldo],POs[cve_prod],DIM_BILL[[#This Row],[CODIGO]],POs[status],$GY695,POs[Semana],WEEKNUM(HG$1))</f>
        <v>0</v>
      </c>
      <c r="HH695" s="15">
        <f>SUMIFS(POs[saldo],POs[cve_prod],DIM_BILL[[#This Row],[CODIGO]],POs[status],$GY695,POs[Semana],WEEKNUM(HH$1))</f>
        <v>0</v>
      </c>
      <c r="HI695" s="15">
        <f>SUMIFS(POs[saldo],POs[cve_prod],DIM_BILL[[#This Row],[CODIGO]],POs[status],$GY695,POs[Semana],WEEKNUM(HI$1))</f>
        <v>0</v>
      </c>
      <c r="HJ695" s="15">
        <f>SUMIFS(POs[saldo],POs[cve_prod],DIM_BILL[[#This Row],[CODIGO]],POs[status],$GY695,POs[Semana],WEEKNUM(HJ$1))</f>
        <v>0</v>
      </c>
      <c r="HK695" s="15">
        <f>SUMIFS(POs[saldo],POs[cve_prod],DIM_BILL[[#This Row],[CODIGO]],POs[status],$GY695,POs[Semana],WEEKNUM(HK$1))</f>
        <v>0</v>
      </c>
      <c r="HL695" s="15">
        <f>SUMIFS(POs[saldo],POs[cve_prod],DIM_BILL[[#This Row],[CODIGO]],POs[status],$GY695,POs[Semana],WEEKNUM(HL$1))</f>
        <v>0</v>
      </c>
      <c r="HM695" s="15">
        <f>SUMIFS(POs[saldo],POs[cve_prod],DIM_BILL[[#This Row],[CODIGO]],POs[status],$GY695,POs[Semana],WEEKNUM(HM$1))</f>
        <v>0</v>
      </c>
      <c r="HN695" s="15">
        <f>SUMIFS(POs[saldo],POs[cve_prod],DIM_BILL[[#This Row],[CODIGO]],POs[status],$GY695,POs[Semana],WEEKNUM(HN$1))</f>
        <v>0</v>
      </c>
      <c r="HO695" s="15">
        <f>SUMIFS(POs[saldo],POs[cve_prod],DIM_BILL[[#This Row],[CODIGO]],POs[status],$GY695,POs[Semana],WEEKNUM(HO$1))</f>
        <v>0</v>
      </c>
      <c r="HP695" s="15">
        <f>SUMIFS(POs[saldo],POs[cve_prod],DIM_BILL[[#This Row],[CODIGO]],POs[status],$GY695,POs[Semana],WEEKNUM(HP$1))</f>
        <v>0</v>
      </c>
      <c r="HQ695" s="15">
        <f>SUMIFS(POs[saldo],POs[cve_prod],DIM_BILL[[#This Row],[CODIGO]],POs[status],$GY695,POs[Semana],WEEKNUM(HQ$1))</f>
        <v>0</v>
      </c>
      <c r="HR695" s="15">
        <f>SUMIFS(POs[saldo],POs[cve_prod],DIM_BILL[[#This Row],[CODIGO]],POs[status],$GY695,POs[Semana],WEEKNUM(HR$1))</f>
        <v>0</v>
      </c>
      <c r="HS695" s="15">
        <f>SUMIFS(POs[saldo],POs[cve_prod],DIM_BILL[[#This Row],[CODIGO]],POs[status],$GY695,POs[Semana],WEEKNUM(HS$1))</f>
        <v>0</v>
      </c>
      <c r="HT695" s="15">
        <f>SUMIFS(POs[saldo],POs[cve_prod],DIM_BILL[[#This Row],[CODIGO]],POs[status],$GY695,POs[Semana],WEEKNUM(HT$1))</f>
        <v>0</v>
      </c>
      <c r="HU695" s="22"/>
      <c r="HV695" s="25"/>
      <c r="HW695" t="str">
        <f>DIM_BILL[[#This Row],[Tipo]]</f>
        <v>MATERIAL DE EMPAQUE</v>
      </c>
    </row>
    <row r="696" spans="1:231" x14ac:dyDescent="0.3">
      <c r="A696" s="17" t="s">
        <v>1245</v>
      </c>
      <c r="DQ696">
        <v>1.05</v>
      </c>
      <c r="GR696" s="17" t="s">
        <v>1246</v>
      </c>
      <c r="GS696" s="17">
        <v>2</v>
      </c>
      <c r="GT696" s="17" t="s">
        <v>1823</v>
      </c>
      <c r="GU696" s="17" t="s">
        <v>1800</v>
      </c>
      <c r="GV696" s="17">
        <f>SUMIF(FACT_A1[cve_prod],DIM_BILL[[#This Row],[CODIGO]],FACT_A1[Existencia])</f>
        <v>0</v>
      </c>
      <c r="GW696" s="18">
        <f>SUMIF(FACT_A2[cve_prod],DIM_BILL[[#This Row],[CODIGO]],FACT_A2[Existencia])</f>
        <v>0</v>
      </c>
      <c r="GX696" s="17"/>
      <c r="GY696" s="16" t="s">
        <v>2221</v>
      </c>
      <c r="GZ696" s="24">
        <f>SUMPRODUCT($B696:$GQ696,INDEX(PLAN_PRODUCCION!$B$4:$GQ$24,COLUMN()-COLUMN($GZ$1)+1,0))</f>
        <v>0</v>
      </c>
      <c r="HA696" s="24">
        <f>SUMPRODUCT($B696:$GQ696,INDEX(PLAN_PRODUCCION!$B$4:$GQ$24,COLUMN()-COLUMN($GZ$1)+1,0))</f>
        <v>0</v>
      </c>
      <c r="HB696" s="24">
        <f>SUMPRODUCT($B696:$GQ696,INDEX(PLAN_PRODUCCION!$B$4:$GQ$24,COLUMN()-COLUMN($GZ$1)+1,0))</f>
        <v>0</v>
      </c>
      <c r="HC696" s="24">
        <f>SUMPRODUCT($B696:$GQ696,INDEX(PLAN_PRODUCCION!$B$4:$GQ$24,COLUMN()-COLUMN($GZ$1)+1,0))</f>
        <v>0</v>
      </c>
      <c r="HD696" s="24">
        <f>SUMPRODUCT($B696:$GQ696,INDEX(PLAN_PRODUCCION!$B$4:$GQ$24,COLUMN()-COLUMN($GZ$1)+1,0))</f>
        <v>0</v>
      </c>
      <c r="HE696" s="24">
        <f>SUMPRODUCT($B696:$GQ696,INDEX(PLAN_PRODUCCION!$B$4:$GQ$24,COLUMN()-COLUMN($GZ$1)+1,0))</f>
        <v>0</v>
      </c>
      <c r="HF696" s="24">
        <f>SUMPRODUCT($B696:$GQ696,INDEX(PLAN_PRODUCCION!$B$4:$GQ$24,COLUMN()-COLUMN($GZ$1)+1,0))</f>
        <v>0</v>
      </c>
      <c r="HG696" s="24">
        <f>SUMPRODUCT($B696:$GQ696,INDEX(PLAN_PRODUCCION!$B$4:$GQ$24,COLUMN()-COLUMN($GZ$1)+1,0))</f>
        <v>0</v>
      </c>
      <c r="HH696" s="24">
        <f>SUMPRODUCT($B696:$GQ696,INDEX(PLAN_PRODUCCION!$B$4:$GQ$24,COLUMN()-COLUMN($GZ$1)+1,0))</f>
        <v>0</v>
      </c>
      <c r="HI696" s="24">
        <f>SUMPRODUCT($B696:$GQ696,INDEX(PLAN_PRODUCCION!$B$4:$GQ$24,COLUMN()-COLUMN($GZ$1)+1,0))</f>
        <v>0</v>
      </c>
      <c r="HJ696" s="24">
        <f>SUMPRODUCT($B696:$GQ696,INDEX(PLAN_PRODUCCION!$B$4:$GQ$24,COLUMN()-COLUMN($GZ$1)+1,0))</f>
        <v>0</v>
      </c>
      <c r="HK696" s="24">
        <f>SUMPRODUCT($B696:$GQ696,INDEX(PLAN_PRODUCCION!$B$4:$GQ$24,COLUMN()-COLUMN($GZ$1)+1,0))</f>
        <v>0</v>
      </c>
      <c r="HL696" s="24">
        <f>SUMPRODUCT($B696:$GQ696,INDEX(PLAN_PRODUCCION!$B$4:$GQ$24,COLUMN()-COLUMN($GZ$1)+1,0))</f>
        <v>0</v>
      </c>
      <c r="HM696" s="24">
        <f>SUMPRODUCT($B696:$GQ696,INDEX(PLAN_PRODUCCION!$B$4:$GQ$24,COLUMN()-COLUMN($GZ$1)+1,0))</f>
        <v>0</v>
      </c>
      <c r="HN696" s="24">
        <f>SUMPRODUCT($B696:$GQ696,INDEX(PLAN_PRODUCCION!$B$4:$GQ$24,COLUMN()-COLUMN($GZ$1)+1,0))</f>
        <v>0</v>
      </c>
      <c r="HO696" s="24">
        <f>SUMPRODUCT($B696:$GQ696,INDEX(PLAN_PRODUCCION!$B$4:$GQ$24,COLUMN()-COLUMN($GZ$1)+1,0))</f>
        <v>0</v>
      </c>
      <c r="HP696" s="24">
        <f>SUMPRODUCT($B696:$GQ696,INDEX(PLAN_PRODUCCION!$B$4:$GQ$24,COLUMN()-COLUMN($GZ$1)+1,0))</f>
        <v>0</v>
      </c>
      <c r="HQ696" s="24">
        <f>SUMPRODUCT($B696:$GQ696,INDEX(PLAN_PRODUCCION!$B$4:$GQ$24,COLUMN()-COLUMN($GZ$1)+1,0))</f>
        <v>0</v>
      </c>
      <c r="HR696" s="24">
        <f>SUMPRODUCT($B696:$GQ696,INDEX(PLAN_PRODUCCION!$B$4:$GQ$24,COLUMN()-COLUMN($GZ$1)+1,0))</f>
        <v>0</v>
      </c>
      <c r="HS696" s="24">
        <f>SUMPRODUCT($B696:$GQ696,INDEX(PLAN_PRODUCCION!$B$4:$GQ$24,COLUMN()-COLUMN($GZ$1)+1,0))</f>
        <v>0</v>
      </c>
      <c r="HT696" s="24">
        <f>SUMPRODUCT($B696:$GQ696,INDEX(PLAN_PRODUCCION!$B$4:$GQ$24,COLUMN()-COLUMN($GZ$1)+1,0))</f>
        <v>0</v>
      </c>
      <c r="HU696" s="22"/>
      <c r="HV696" s="25"/>
      <c r="HW696" t="str">
        <f>DIM_BILL[[#This Row],[Tipo]]</f>
        <v>MATERIAL DE EMPAQUE</v>
      </c>
    </row>
    <row r="697" spans="1:231" x14ac:dyDescent="0.3">
      <c r="A697" s="18" t="s">
        <v>1245</v>
      </c>
      <c r="DQ697">
        <v>1.05</v>
      </c>
      <c r="GR697" s="18" t="s">
        <v>1246</v>
      </c>
      <c r="GS697" s="18">
        <v>2</v>
      </c>
      <c r="GT697" s="18" t="s">
        <v>1823</v>
      </c>
      <c r="GU697" s="18" t="s">
        <v>1800</v>
      </c>
      <c r="GV697" s="18">
        <f>SUMIF(FACT_A1[cve_prod],DIM_BILL[[#This Row],[CODIGO]],FACT_A1[Existencia])</f>
        <v>0</v>
      </c>
      <c r="GW697" s="18">
        <f>SUMIF(FACT_A2[cve_prod],DIM_BILL[[#This Row],[CODIGO]],FACT_A2[Existencia])</f>
        <v>0</v>
      </c>
      <c r="GX697" s="18"/>
      <c r="GY697" s="16" t="s">
        <v>2222</v>
      </c>
      <c r="GZ697" s="26">
        <f t="shared" ref="GZ697" si="5062">GV697+GW697+GX697+GZ695-GZ696</f>
        <v>0</v>
      </c>
      <c r="HA697" s="26">
        <f t="shared" ref="HA697" si="5063">GZ697+HA695-HA696</f>
        <v>0</v>
      </c>
      <c r="HB697" s="26">
        <f t="shared" ref="HB697" si="5064">HA697+HB695-HB696</f>
        <v>0</v>
      </c>
      <c r="HC697" s="26">
        <f t="shared" ref="HC697" si="5065">HB697+HC695-HC696</f>
        <v>0</v>
      </c>
      <c r="HD697" s="26">
        <f t="shared" ref="HD697" si="5066">HC697+HD695-HD696</f>
        <v>0</v>
      </c>
      <c r="HE697" s="26">
        <f t="shared" ref="HE697" si="5067">HD697+HE695-HE696</f>
        <v>0</v>
      </c>
      <c r="HF697" s="26">
        <f t="shared" ref="HF697" si="5068">HE697+HF695-HF696</f>
        <v>0</v>
      </c>
      <c r="HG697" s="26">
        <f t="shared" ref="HG697" si="5069">HF697+HG695-HG696</f>
        <v>0</v>
      </c>
      <c r="HH697" s="26">
        <f t="shared" ref="HH697" si="5070">HG697+HH695-HH696</f>
        <v>0</v>
      </c>
      <c r="HI697" s="26">
        <f t="shared" ref="HI697" si="5071">HH697+HI695-HI696</f>
        <v>0</v>
      </c>
      <c r="HJ697" s="26">
        <f t="shared" ref="HJ697" si="5072">HI697+HJ695-HJ696</f>
        <v>0</v>
      </c>
      <c r="HK697" s="26">
        <f t="shared" ref="HK697" si="5073">HJ697+HK695-HK696</f>
        <v>0</v>
      </c>
      <c r="HL697" s="26">
        <f t="shared" ref="HL697" si="5074">HK697+HL695-HL696</f>
        <v>0</v>
      </c>
      <c r="HM697" s="26">
        <f t="shared" ref="HM697" si="5075">HL697+HM695-HM696</f>
        <v>0</v>
      </c>
      <c r="HN697" s="26">
        <f t="shared" ref="HN697" si="5076">HM697+HN695-HN696</f>
        <v>0</v>
      </c>
      <c r="HO697" s="26">
        <f t="shared" ref="HO697" si="5077">HN697+HO695-HO696</f>
        <v>0</v>
      </c>
      <c r="HP697" s="26">
        <f t="shared" ref="HP697" si="5078">HO697+HP695-HP696</f>
        <v>0</v>
      </c>
      <c r="HQ697" s="26">
        <f t="shared" ref="HQ697" si="5079">HP697+HQ695-HQ696</f>
        <v>0</v>
      </c>
      <c r="HR697" s="26">
        <f t="shared" ref="HR697" si="5080">HQ697+HR695-HR696</f>
        <v>0</v>
      </c>
      <c r="HS697" s="26">
        <f t="shared" ref="HS697" si="5081">HR697+HS695-HS696</f>
        <v>0</v>
      </c>
      <c r="HT697" s="26">
        <f t="shared" ref="HT697" si="5082">HS697+HT695-HT696</f>
        <v>0</v>
      </c>
      <c r="HU697" s="22">
        <f t="shared" ref="HU697" si="5083">COUNTIF(GZ697:HT697,"&lt;0")</f>
        <v>0</v>
      </c>
      <c r="HV697" s="25"/>
      <c r="HW697" t="str">
        <f>DIM_BILL[[#This Row],[Tipo]]</f>
        <v>MATERIAL DE EMPAQUE</v>
      </c>
    </row>
    <row r="698" spans="1:231" x14ac:dyDescent="0.3">
      <c r="A698" s="17" t="s">
        <v>1190</v>
      </c>
      <c r="DK698">
        <v>1</v>
      </c>
      <c r="GR698" s="17" t="s">
        <v>1191</v>
      </c>
      <c r="GS698" s="17">
        <v>4</v>
      </c>
      <c r="GT698" s="17" t="s">
        <v>1819</v>
      </c>
      <c r="GU698" s="17" t="s">
        <v>1800</v>
      </c>
      <c r="GV698" s="17">
        <f>SUMIF(FACT_A1[cve_prod],DIM_BILL[[#This Row],[CODIGO]],FACT_A1[Existencia])</f>
        <v>0</v>
      </c>
      <c r="GW698" s="18">
        <f>SUMIF(FACT_A2[cve_prod],DIM_BILL[[#This Row],[CODIGO]],FACT_A2[Existencia])</f>
        <v>0</v>
      </c>
      <c r="GX698" s="17"/>
      <c r="GY698" s="16" t="s">
        <v>2220</v>
      </c>
      <c r="GZ698" s="15">
        <f>SUMIFS(POs[saldo],POs[cve_prod],DIM_BILL[[#This Row],[CODIGO]],POs[status],$GY698,POs[f_ent],GZ$1)</f>
        <v>0</v>
      </c>
      <c r="HA698" s="15">
        <f>SUMIFS(POs[saldo],POs[cve_prod],DIM_BILL[[#This Row],[CODIGO]],POs[status],$GY698,POs[f_ent],HA$1)</f>
        <v>0</v>
      </c>
      <c r="HB698" s="15">
        <f>SUMIFS(POs[saldo],POs[cve_prod],DIM_BILL[[#This Row],[CODIGO]],POs[status],$GY698,POs[f_ent],HB$1)</f>
        <v>0</v>
      </c>
      <c r="HC698" s="15">
        <f>SUMIFS(POs[saldo],POs[cve_prod],DIM_BILL[[#This Row],[CODIGO]],POs[status],$GY698,POs[f_ent],HC$1)</f>
        <v>0</v>
      </c>
      <c r="HD698" s="15">
        <f>SUMIFS(POs[saldo],POs[cve_prod],DIM_BILL[[#This Row],[CODIGO]],POs[status],$GY698,POs[f_ent],HD$1)</f>
        <v>0</v>
      </c>
      <c r="HE698" s="15">
        <f>SUMIFS(POs[saldo],POs[cve_prod],DIM_BILL[[#This Row],[CODIGO]],POs[status],$GY698,POs[f_ent],HE$1)</f>
        <v>0</v>
      </c>
      <c r="HF698" s="15">
        <f>SUMIFS(POs[saldo],POs[cve_prod],DIM_BILL[[#This Row],[CODIGO]],POs[status],$GY698,POs[Semana],WEEKNUM(HF$1))</f>
        <v>0</v>
      </c>
      <c r="HG698" s="15">
        <f>SUMIFS(POs[saldo],POs[cve_prod],DIM_BILL[[#This Row],[CODIGO]],POs[status],$GY698,POs[Semana],WEEKNUM(HG$1))</f>
        <v>0</v>
      </c>
      <c r="HH698" s="15">
        <f>SUMIFS(POs[saldo],POs[cve_prod],DIM_BILL[[#This Row],[CODIGO]],POs[status],$GY698,POs[Semana],WEEKNUM(HH$1))</f>
        <v>0</v>
      </c>
      <c r="HI698" s="15">
        <f>SUMIFS(POs[saldo],POs[cve_prod],DIM_BILL[[#This Row],[CODIGO]],POs[status],$GY698,POs[Semana],WEEKNUM(HI$1))</f>
        <v>0</v>
      </c>
      <c r="HJ698" s="15">
        <f>SUMIFS(POs[saldo],POs[cve_prod],DIM_BILL[[#This Row],[CODIGO]],POs[status],$GY698,POs[Semana],WEEKNUM(HJ$1))</f>
        <v>0</v>
      </c>
      <c r="HK698" s="15">
        <f>SUMIFS(POs[saldo],POs[cve_prod],DIM_BILL[[#This Row],[CODIGO]],POs[status],$GY698,POs[Semana],WEEKNUM(HK$1))</f>
        <v>0</v>
      </c>
      <c r="HL698" s="15">
        <f>SUMIFS(POs[saldo],POs[cve_prod],DIM_BILL[[#This Row],[CODIGO]],POs[status],$GY698,POs[Semana],WEEKNUM(HL$1))</f>
        <v>0</v>
      </c>
      <c r="HM698" s="15">
        <f>SUMIFS(POs[saldo],POs[cve_prod],DIM_BILL[[#This Row],[CODIGO]],POs[status],$GY698,POs[Semana],WEEKNUM(HM$1))</f>
        <v>0</v>
      </c>
      <c r="HN698" s="15">
        <f>SUMIFS(POs[saldo],POs[cve_prod],DIM_BILL[[#This Row],[CODIGO]],POs[status],$GY698,POs[Semana],WEEKNUM(HN$1))</f>
        <v>0</v>
      </c>
      <c r="HO698" s="15">
        <f>SUMIFS(POs[saldo],POs[cve_prod],DIM_BILL[[#This Row],[CODIGO]],POs[status],$GY698,POs[Semana],WEEKNUM(HO$1))</f>
        <v>0</v>
      </c>
      <c r="HP698" s="15">
        <f>SUMIFS(POs[saldo],POs[cve_prod],DIM_BILL[[#This Row],[CODIGO]],POs[status],$GY698,POs[Semana],WEEKNUM(HP$1))</f>
        <v>0</v>
      </c>
      <c r="HQ698" s="15">
        <f>SUMIFS(POs[saldo],POs[cve_prod],DIM_BILL[[#This Row],[CODIGO]],POs[status],$GY698,POs[Semana],WEEKNUM(HQ$1))</f>
        <v>0</v>
      </c>
      <c r="HR698" s="15">
        <f>SUMIFS(POs[saldo],POs[cve_prod],DIM_BILL[[#This Row],[CODIGO]],POs[status],$GY698,POs[Semana],WEEKNUM(HR$1))</f>
        <v>0</v>
      </c>
      <c r="HS698" s="15">
        <f>SUMIFS(POs[saldo],POs[cve_prod],DIM_BILL[[#This Row],[CODIGO]],POs[status],$GY698,POs[Semana],WEEKNUM(HS$1))</f>
        <v>0</v>
      </c>
      <c r="HT698" s="15">
        <f>SUMIFS(POs[saldo],POs[cve_prod],DIM_BILL[[#This Row],[CODIGO]],POs[status],$GY698,POs[Semana],WEEKNUM(HT$1))</f>
        <v>0</v>
      </c>
      <c r="HU698" s="22"/>
      <c r="HV698" s="25"/>
      <c r="HW698" t="str">
        <f>DIM_BILL[[#This Row],[Tipo]]</f>
        <v>MATERIAL DE EMPAQUE</v>
      </c>
    </row>
    <row r="699" spans="1:231" x14ac:dyDescent="0.3">
      <c r="A699" s="17" t="s">
        <v>1190</v>
      </c>
      <c r="DK699">
        <v>1</v>
      </c>
      <c r="GR699" s="17" t="s">
        <v>1191</v>
      </c>
      <c r="GS699" s="17">
        <v>4</v>
      </c>
      <c r="GT699" s="17" t="s">
        <v>1819</v>
      </c>
      <c r="GU699" s="17" t="s">
        <v>1800</v>
      </c>
      <c r="GV699" s="17">
        <f>SUMIF(FACT_A1[cve_prod],DIM_BILL[[#This Row],[CODIGO]],FACT_A1[Existencia])</f>
        <v>0</v>
      </c>
      <c r="GW699" s="18">
        <f>SUMIF(FACT_A2[cve_prod],DIM_BILL[[#This Row],[CODIGO]],FACT_A2[Existencia])</f>
        <v>0</v>
      </c>
      <c r="GX699" s="17"/>
      <c r="GY699" s="16" t="s">
        <v>2221</v>
      </c>
      <c r="GZ699" s="24">
        <f>SUMPRODUCT($B699:$GQ699,INDEX(PLAN_PRODUCCION!$B$4:$GQ$24,COLUMN()-COLUMN($GZ$1)+1,0))</f>
        <v>0</v>
      </c>
      <c r="HA699" s="24">
        <f>SUMPRODUCT($B699:$GQ699,INDEX(PLAN_PRODUCCION!$B$4:$GQ$24,COLUMN()-COLUMN($GZ$1)+1,0))</f>
        <v>0</v>
      </c>
      <c r="HB699" s="24">
        <f>SUMPRODUCT($B699:$GQ699,INDEX(PLAN_PRODUCCION!$B$4:$GQ$24,COLUMN()-COLUMN($GZ$1)+1,0))</f>
        <v>0</v>
      </c>
      <c r="HC699" s="24">
        <f>SUMPRODUCT($B699:$GQ699,INDEX(PLAN_PRODUCCION!$B$4:$GQ$24,COLUMN()-COLUMN($GZ$1)+1,0))</f>
        <v>0</v>
      </c>
      <c r="HD699" s="24">
        <f>SUMPRODUCT($B699:$GQ699,INDEX(PLAN_PRODUCCION!$B$4:$GQ$24,COLUMN()-COLUMN($GZ$1)+1,0))</f>
        <v>0</v>
      </c>
      <c r="HE699" s="24">
        <f>SUMPRODUCT($B699:$GQ699,INDEX(PLAN_PRODUCCION!$B$4:$GQ$24,COLUMN()-COLUMN($GZ$1)+1,0))</f>
        <v>0</v>
      </c>
      <c r="HF699" s="24">
        <f>SUMPRODUCT($B699:$GQ699,INDEX(PLAN_PRODUCCION!$B$4:$GQ$24,COLUMN()-COLUMN($GZ$1)+1,0))</f>
        <v>0</v>
      </c>
      <c r="HG699" s="24">
        <f>SUMPRODUCT($B699:$GQ699,INDEX(PLAN_PRODUCCION!$B$4:$GQ$24,COLUMN()-COLUMN($GZ$1)+1,0))</f>
        <v>0</v>
      </c>
      <c r="HH699" s="24">
        <f>SUMPRODUCT($B699:$GQ699,INDEX(PLAN_PRODUCCION!$B$4:$GQ$24,COLUMN()-COLUMN($GZ$1)+1,0))</f>
        <v>0</v>
      </c>
      <c r="HI699" s="24">
        <f>SUMPRODUCT($B699:$GQ699,INDEX(PLAN_PRODUCCION!$B$4:$GQ$24,COLUMN()-COLUMN($GZ$1)+1,0))</f>
        <v>0</v>
      </c>
      <c r="HJ699" s="24">
        <f>SUMPRODUCT($B699:$GQ699,INDEX(PLAN_PRODUCCION!$B$4:$GQ$24,COLUMN()-COLUMN($GZ$1)+1,0))</f>
        <v>0</v>
      </c>
      <c r="HK699" s="24">
        <f>SUMPRODUCT($B699:$GQ699,INDEX(PLAN_PRODUCCION!$B$4:$GQ$24,COLUMN()-COLUMN($GZ$1)+1,0))</f>
        <v>0</v>
      </c>
      <c r="HL699" s="24">
        <f>SUMPRODUCT($B699:$GQ699,INDEX(PLAN_PRODUCCION!$B$4:$GQ$24,COLUMN()-COLUMN($GZ$1)+1,0))</f>
        <v>0</v>
      </c>
      <c r="HM699" s="24">
        <f>SUMPRODUCT($B699:$GQ699,INDEX(PLAN_PRODUCCION!$B$4:$GQ$24,COLUMN()-COLUMN($GZ$1)+1,0))</f>
        <v>0</v>
      </c>
      <c r="HN699" s="24">
        <f>SUMPRODUCT($B699:$GQ699,INDEX(PLAN_PRODUCCION!$B$4:$GQ$24,COLUMN()-COLUMN($GZ$1)+1,0))</f>
        <v>0</v>
      </c>
      <c r="HO699" s="24">
        <f>SUMPRODUCT($B699:$GQ699,INDEX(PLAN_PRODUCCION!$B$4:$GQ$24,COLUMN()-COLUMN($GZ$1)+1,0))</f>
        <v>0</v>
      </c>
      <c r="HP699" s="24">
        <f>SUMPRODUCT($B699:$GQ699,INDEX(PLAN_PRODUCCION!$B$4:$GQ$24,COLUMN()-COLUMN($GZ$1)+1,0))</f>
        <v>0</v>
      </c>
      <c r="HQ699" s="24">
        <f>SUMPRODUCT($B699:$GQ699,INDEX(PLAN_PRODUCCION!$B$4:$GQ$24,COLUMN()-COLUMN($GZ$1)+1,0))</f>
        <v>0</v>
      </c>
      <c r="HR699" s="24">
        <f>SUMPRODUCT($B699:$GQ699,INDEX(PLAN_PRODUCCION!$B$4:$GQ$24,COLUMN()-COLUMN($GZ$1)+1,0))</f>
        <v>0</v>
      </c>
      <c r="HS699" s="24">
        <f>SUMPRODUCT($B699:$GQ699,INDEX(PLAN_PRODUCCION!$B$4:$GQ$24,COLUMN()-COLUMN($GZ$1)+1,0))</f>
        <v>0</v>
      </c>
      <c r="HT699" s="24">
        <f>SUMPRODUCT($B699:$GQ699,INDEX(PLAN_PRODUCCION!$B$4:$GQ$24,COLUMN()-COLUMN($GZ$1)+1,0))</f>
        <v>0</v>
      </c>
      <c r="HU699" s="22"/>
      <c r="HV699" s="25"/>
      <c r="HW699" t="str">
        <f>DIM_BILL[[#This Row],[Tipo]]</f>
        <v>MATERIAL DE EMPAQUE</v>
      </c>
    </row>
    <row r="700" spans="1:231" x14ac:dyDescent="0.3">
      <c r="A700" s="18" t="s">
        <v>1190</v>
      </c>
      <c r="DK700">
        <v>1</v>
      </c>
      <c r="GR700" s="18" t="s">
        <v>1191</v>
      </c>
      <c r="GS700" s="18">
        <v>4</v>
      </c>
      <c r="GT700" s="18" t="s">
        <v>1819</v>
      </c>
      <c r="GU700" s="18" t="s">
        <v>1800</v>
      </c>
      <c r="GV700" s="18">
        <f>SUMIF(FACT_A1[cve_prod],DIM_BILL[[#This Row],[CODIGO]],FACT_A1[Existencia])</f>
        <v>0</v>
      </c>
      <c r="GW700" s="18">
        <f>SUMIF(FACT_A2[cve_prod],DIM_BILL[[#This Row],[CODIGO]],FACT_A2[Existencia])</f>
        <v>0</v>
      </c>
      <c r="GX700" s="18"/>
      <c r="GY700" s="16" t="s">
        <v>2222</v>
      </c>
      <c r="GZ700" s="26">
        <f t="shared" ref="GZ700" si="5084">GV700+GW700+GX700+GZ698-GZ699</f>
        <v>0</v>
      </c>
      <c r="HA700" s="26">
        <f t="shared" ref="HA700" si="5085">GZ700+HA698-HA699</f>
        <v>0</v>
      </c>
      <c r="HB700" s="26">
        <f t="shared" ref="HB700" si="5086">HA700+HB698-HB699</f>
        <v>0</v>
      </c>
      <c r="HC700" s="26">
        <f t="shared" ref="HC700" si="5087">HB700+HC698-HC699</f>
        <v>0</v>
      </c>
      <c r="HD700" s="26">
        <f t="shared" ref="HD700" si="5088">HC700+HD698-HD699</f>
        <v>0</v>
      </c>
      <c r="HE700" s="26">
        <f t="shared" ref="HE700" si="5089">HD700+HE698-HE699</f>
        <v>0</v>
      </c>
      <c r="HF700" s="26">
        <f t="shared" ref="HF700" si="5090">HE700+HF698-HF699</f>
        <v>0</v>
      </c>
      <c r="HG700" s="26">
        <f t="shared" ref="HG700" si="5091">HF700+HG698-HG699</f>
        <v>0</v>
      </c>
      <c r="HH700" s="26">
        <f t="shared" ref="HH700" si="5092">HG700+HH698-HH699</f>
        <v>0</v>
      </c>
      <c r="HI700" s="26">
        <f t="shared" ref="HI700" si="5093">HH700+HI698-HI699</f>
        <v>0</v>
      </c>
      <c r="HJ700" s="26">
        <f t="shared" ref="HJ700" si="5094">HI700+HJ698-HJ699</f>
        <v>0</v>
      </c>
      <c r="HK700" s="26">
        <f t="shared" ref="HK700" si="5095">HJ700+HK698-HK699</f>
        <v>0</v>
      </c>
      <c r="HL700" s="26">
        <f t="shared" ref="HL700" si="5096">HK700+HL698-HL699</f>
        <v>0</v>
      </c>
      <c r="HM700" s="26">
        <f t="shared" ref="HM700" si="5097">HL700+HM698-HM699</f>
        <v>0</v>
      </c>
      <c r="HN700" s="26">
        <f t="shared" ref="HN700" si="5098">HM700+HN698-HN699</f>
        <v>0</v>
      </c>
      <c r="HO700" s="26">
        <f t="shared" ref="HO700" si="5099">HN700+HO698-HO699</f>
        <v>0</v>
      </c>
      <c r="HP700" s="26">
        <f t="shared" ref="HP700" si="5100">HO700+HP698-HP699</f>
        <v>0</v>
      </c>
      <c r="HQ700" s="26">
        <f t="shared" ref="HQ700" si="5101">HP700+HQ698-HQ699</f>
        <v>0</v>
      </c>
      <c r="HR700" s="26">
        <f t="shared" ref="HR700" si="5102">HQ700+HR698-HR699</f>
        <v>0</v>
      </c>
      <c r="HS700" s="26">
        <f t="shared" ref="HS700" si="5103">HR700+HS698-HS699</f>
        <v>0</v>
      </c>
      <c r="HT700" s="26">
        <f t="shared" ref="HT700" si="5104">HS700+HT698-HT699</f>
        <v>0</v>
      </c>
      <c r="HU700" s="22">
        <f t="shared" ref="HU700" si="5105">COUNTIF(GZ700:HT700,"&lt;0")</f>
        <v>0</v>
      </c>
      <c r="HV700" s="25"/>
      <c r="HW700" t="str">
        <f>DIM_BILL[[#This Row],[Tipo]]</f>
        <v>MATERIAL DE EMPAQUE</v>
      </c>
    </row>
    <row r="701" spans="1:231" x14ac:dyDescent="0.3">
      <c r="A701" s="17" t="s">
        <v>1255</v>
      </c>
      <c r="DR701">
        <v>1.05</v>
      </c>
      <c r="GR701" s="17" t="s">
        <v>1256</v>
      </c>
      <c r="GS701" s="17">
        <v>2</v>
      </c>
      <c r="GT701" s="17" t="s">
        <v>1823</v>
      </c>
      <c r="GU701" s="17" t="s">
        <v>1800</v>
      </c>
      <c r="GV701" s="17">
        <f>SUMIF(FACT_A1[cve_prod],DIM_BILL[[#This Row],[CODIGO]],FACT_A1[Existencia])</f>
        <v>0</v>
      </c>
      <c r="GW701" s="18">
        <f>SUMIF(FACT_A2[cve_prod],DIM_BILL[[#This Row],[CODIGO]],FACT_A2[Existencia])</f>
        <v>0</v>
      </c>
      <c r="GX701" s="17"/>
      <c r="GY701" s="16" t="s">
        <v>2220</v>
      </c>
      <c r="GZ701" s="15">
        <f>SUMIFS(POs[saldo],POs[cve_prod],DIM_BILL[[#This Row],[CODIGO]],POs[status],$GY701,POs[f_ent],GZ$1)</f>
        <v>0</v>
      </c>
      <c r="HA701" s="15">
        <f>SUMIFS(POs[saldo],POs[cve_prod],DIM_BILL[[#This Row],[CODIGO]],POs[status],$GY701,POs[f_ent],HA$1)</f>
        <v>0</v>
      </c>
      <c r="HB701" s="15">
        <f>SUMIFS(POs[saldo],POs[cve_prod],DIM_BILL[[#This Row],[CODIGO]],POs[status],$GY701,POs[f_ent],HB$1)</f>
        <v>0</v>
      </c>
      <c r="HC701" s="15">
        <f>SUMIFS(POs[saldo],POs[cve_prod],DIM_BILL[[#This Row],[CODIGO]],POs[status],$GY701,POs[f_ent],HC$1)</f>
        <v>0</v>
      </c>
      <c r="HD701" s="15">
        <f>SUMIFS(POs[saldo],POs[cve_prod],DIM_BILL[[#This Row],[CODIGO]],POs[status],$GY701,POs[f_ent],HD$1)</f>
        <v>0</v>
      </c>
      <c r="HE701" s="15">
        <f>SUMIFS(POs[saldo],POs[cve_prod],DIM_BILL[[#This Row],[CODIGO]],POs[status],$GY701,POs[f_ent],HE$1)</f>
        <v>0</v>
      </c>
      <c r="HF701" s="15">
        <f>SUMIFS(POs[saldo],POs[cve_prod],DIM_BILL[[#This Row],[CODIGO]],POs[status],$GY701,POs[Semana],WEEKNUM(HF$1))</f>
        <v>0</v>
      </c>
      <c r="HG701" s="15">
        <f>SUMIFS(POs[saldo],POs[cve_prod],DIM_BILL[[#This Row],[CODIGO]],POs[status],$GY701,POs[Semana],WEEKNUM(HG$1))</f>
        <v>0</v>
      </c>
      <c r="HH701" s="15">
        <f>SUMIFS(POs[saldo],POs[cve_prod],DIM_BILL[[#This Row],[CODIGO]],POs[status],$GY701,POs[Semana],WEEKNUM(HH$1))</f>
        <v>0</v>
      </c>
      <c r="HI701" s="15">
        <f>SUMIFS(POs[saldo],POs[cve_prod],DIM_BILL[[#This Row],[CODIGO]],POs[status],$GY701,POs[Semana],WEEKNUM(HI$1))</f>
        <v>0</v>
      </c>
      <c r="HJ701" s="15">
        <f>SUMIFS(POs[saldo],POs[cve_prod],DIM_BILL[[#This Row],[CODIGO]],POs[status],$GY701,POs[Semana],WEEKNUM(HJ$1))</f>
        <v>0</v>
      </c>
      <c r="HK701" s="15">
        <f>SUMIFS(POs[saldo],POs[cve_prod],DIM_BILL[[#This Row],[CODIGO]],POs[status],$GY701,POs[Semana],WEEKNUM(HK$1))</f>
        <v>0</v>
      </c>
      <c r="HL701" s="15">
        <f>SUMIFS(POs[saldo],POs[cve_prod],DIM_BILL[[#This Row],[CODIGO]],POs[status],$GY701,POs[Semana],WEEKNUM(HL$1))</f>
        <v>0</v>
      </c>
      <c r="HM701" s="15">
        <f>SUMIFS(POs[saldo],POs[cve_prod],DIM_BILL[[#This Row],[CODIGO]],POs[status],$GY701,POs[Semana],WEEKNUM(HM$1))</f>
        <v>0</v>
      </c>
      <c r="HN701" s="15">
        <f>SUMIFS(POs[saldo],POs[cve_prod],DIM_BILL[[#This Row],[CODIGO]],POs[status],$GY701,POs[Semana],WEEKNUM(HN$1))</f>
        <v>0</v>
      </c>
      <c r="HO701" s="15">
        <f>SUMIFS(POs[saldo],POs[cve_prod],DIM_BILL[[#This Row],[CODIGO]],POs[status],$GY701,POs[Semana],WEEKNUM(HO$1))</f>
        <v>0</v>
      </c>
      <c r="HP701" s="15">
        <f>SUMIFS(POs[saldo],POs[cve_prod],DIM_BILL[[#This Row],[CODIGO]],POs[status],$GY701,POs[Semana],WEEKNUM(HP$1))</f>
        <v>0</v>
      </c>
      <c r="HQ701" s="15">
        <f>SUMIFS(POs[saldo],POs[cve_prod],DIM_BILL[[#This Row],[CODIGO]],POs[status],$GY701,POs[Semana],WEEKNUM(HQ$1))</f>
        <v>0</v>
      </c>
      <c r="HR701" s="15">
        <f>SUMIFS(POs[saldo],POs[cve_prod],DIM_BILL[[#This Row],[CODIGO]],POs[status],$GY701,POs[Semana],WEEKNUM(HR$1))</f>
        <v>0</v>
      </c>
      <c r="HS701" s="15">
        <f>SUMIFS(POs[saldo],POs[cve_prod],DIM_BILL[[#This Row],[CODIGO]],POs[status],$GY701,POs[Semana],WEEKNUM(HS$1))</f>
        <v>0</v>
      </c>
      <c r="HT701" s="15">
        <f>SUMIFS(POs[saldo],POs[cve_prod],DIM_BILL[[#This Row],[CODIGO]],POs[status],$GY701,POs[Semana],WEEKNUM(HT$1))</f>
        <v>0</v>
      </c>
      <c r="HU701" s="22"/>
      <c r="HV701" s="25"/>
      <c r="HW701" t="str">
        <f>DIM_BILL[[#This Row],[Tipo]]</f>
        <v>MATERIAL DE EMPAQUE</v>
      </c>
    </row>
    <row r="702" spans="1:231" x14ac:dyDescent="0.3">
      <c r="A702" s="17" t="s">
        <v>1255</v>
      </c>
      <c r="DR702">
        <v>1.05</v>
      </c>
      <c r="GR702" s="17" t="s">
        <v>1256</v>
      </c>
      <c r="GS702" s="17">
        <v>2</v>
      </c>
      <c r="GT702" s="17" t="s">
        <v>1823</v>
      </c>
      <c r="GU702" s="17" t="s">
        <v>1800</v>
      </c>
      <c r="GV702" s="17">
        <f>SUMIF(FACT_A1[cve_prod],DIM_BILL[[#This Row],[CODIGO]],FACT_A1[Existencia])</f>
        <v>0</v>
      </c>
      <c r="GW702" s="18">
        <f>SUMIF(FACT_A2[cve_prod],DIM_BILL[[#This Row],[CODIGO]],FACT_A2[Existencia])</f>
        <v>0</v>
      </c>
      <c r="GX702" s="17"/>
      <c r="GY702" s="16" t="s">
        <v>2221</v>
      </c>
      <c r="GZ702" s="24">
        <f>SUMPRODUCT($B702:$GQ702,INDEX(PLAN_PRODUCCION!$B$4:$GQ$24,COLUMN()-COLUMN($GZ$1)+1,0))</f>
        <v>1890</v>
      </c>
      <c r="HA702" s="24">
        <f>SUMPRODUCT($B702:$GQ702,INDEX(PLAN_PRODUCCION!$B$4:$GQ$24,COLUMN()-COLUMN($GZ$1)+1,0))</f>
        <v>0</v>
      </c>
      <c r="HB702" s="24">
        <f>SUMPRODUCT($B702:$GQ702,INDEX(PLAN_PRODUCCION!$B$4:$GQ$24,COLUMN()-COLUMN($GZ$1)+1,0))</f>
        <v>0</v>
      </c>
      <c r="HC702" s="24">
        <f>SUMPRODUCT($B702:$GQ702,INDEX(PLAN_PRODUCCION!$B$4:$GQ$24,COLUMN()-COLUMN($GZ$1)+1,0))</f>
        <v>0</v>
      </c>
      <c r="HD702" s="24">
        <f>SUMPRODUCT($B702:$GQ702,INDEX(PLAN_PRODUCCION!$B$4:$GQ$24,COLUMN()-COLUMN($GZ$1)+1,0))</f>
        <v>0</v>
      </c>
      <c r="HE702" s="24">
        <f>SUMPRODUCT($B702:$GQ702,INDEX(PLAN_PRODUCCION!$B$4:$GQ$24,COLUMN()-COLUMN($GZ$1)+1,0))</f>
        <v>0</v>
      </c>
      <c r="HF702" s="24">
        <f>SUMPRODUCT($B702:$GQ702,INDEX(PLAN_PRODUCCION!$B$4:$GQ$24,COLUMN()-COLUMN($GZ$1)+1,0))</f>
        <v>0</v>
      </c>
      <c r="HG702" s="24">
        <f>SUMPRODUCT($B702:$GQ702,INDEX(PLAN_PRODUCCION!$B$4:$GQ$24,COLUMN()-COLUMN($GZ$1)+1,0))</f>
        <v>0</v>
      </c>
      <c r="HH702" s="24">
        <f>SUMPRODUCT($B702:$GQ702,INDEX(PLAN_PRODUCCION!$B$4:$GQ$24,COLUMN()-COLUMN($GZ$1)+1,0))</f>
        <v>0</v>
      </c>
      <c r="HI702" s="24">
        <f>SUMPRODUCT($B702:$GQ702,INDEX(PLAN_PRODUCCION!$B$4:$GQ$24,COLUMN()-COLUMN($GZ$1)+1,0))</f>
        <v>0</v>
      </c>
      <c r="HJ702" s="24">
        <f>SUMPRODUCT($B702:$GQ702,INDEX(PLAN_PRODUCCION!$B$4:$GQ$24,COLUMN()-COLUMN($GZ$1)+1,0))</f>
        <v>0</v>
      </c>
      <c r="HK702" s="24">
        <f>SUMPRODUCT($B702:$GQ702,INDEX(PLAN_PRODUCCION!$B$4:$GQ$24,COLUMN()-COLUMN($GZ$1)+1,0))</f>
        <v>0</v>
      </c>
      <c r="HL702" s="24">
        <f>SUMPRODUCT($B702:$GQ702,INDEX(PLAN_PRODUCCION!$B$4:$GQ$24,COLUMN()-COLUMN($GZ$1)+1,0))</f>
        <v>0</v>
      </c>
      <c r="HM702" s="24">
        <f>SUMPRODUCT($B702:$GQ702,INDEX(PLAN_PRODUCCION!$B$4:$GQ$24,COLUMN()-COLUMN($GZ$1)+1,0))</f>
        <v>0</v>
      </c>
      <c r="HN702" s="24">
        <f>SUMPRODUCT($B702:$GQ702,INDEX(PLAN_PRODUCCION!$B$4:$GQ$24,COLUMN()-COLUMN($GZ$1)+1,0))</f>
        <v>0</v>
      </c>
      <c r="HO702" s="24">
        <f>SUMPRODUCT($B702:$GQ702,INDEX(PLAN_PRODUCCION!$B$4:$GQ$24,COLUMN()-COLUMN($GZ$1)+1,0))</f>
        <v>0</v>
      </c>
      <c r="HP702" s="24">
        <f>SUMPRODUCT($B702:$GQ702,INDEX(PLAN_PRODUCCION!$B$4:$GQ$24,COLUMN()-COLUMN($GZ$1)+1,0))</f>
        <v>0</v>
      </c>
      <c r="HQ702" s="24">
        <f>SUMPRODUCT($B702:$GQ702,INDEX(PLAN_PRODUCCION!$B$4:$GQ$24,COLUMN()-COLUMN($GZ$1)+1,0))</f>
        <v>0</v>
      </c>
      <c r="HR702" s="24">
        <f>SUMPRODUCT($B702:$GQ702,INDEX(PLAN_PRODUCCION!$B$4:$GQ$24,COLUMN()-COLUMN($GZ$1)+1,0))</f>
        <v>0</v>
      </c>
      <c r="HS702" s="24">
        <f>SUMPRODUCT($B702:$GQ702,INDEX(PLAN_PRODUCCION!$B$4:$GQ$24,COLUMN()-COLUMN($GZ$1)+1,0))</f>
        <v>0</v>
      </c>
      <c r="HT702" s="24">
        <f>SUMPRODUCT($B702:$GQ702,INDEX(PLAN_PRODUCCION!$B$4:$GQ$24,COLUMN()-COLUMN($GZ$1)+1,0))</f>
        <v>0</v>
      </c>
      <c r="HU702" s="22"/>
      <c r="HV702" s="25"/>
      <c r="HW702" t="str">
        <f>DIM_BILL[[#This Row],[Tipo]]</f>
        <v>MATERIAL DE EMPAQUE</v>
      </c>
    </row>
    <row r="703" spans="1:231" x14ac:dyDescent="0.3">
      <c r="A703" s="18" t="s">
        <v>1255</v>
      </c>
      <c r="DR703">
        <v>1.05</v>
      </c>
      <c r="GR703" s="18" t="s">
        <v>1256</v>
      </c>
      <c r="GS703" s="18">
        <v>2</v>
      </c>
      <c r="GT703" s="18" t="s">
        <v>1823</v>
      </c>
      <c r="GU703" s="18" t="s">
        <v>1800</v>
      </c>
      <c r="GV703" s="18">
        <f>SUMIF(FACT_A1[cve_prod],DIM_BILL[[#This Row],[CODIGO]],FACT_A1[Existencia])</f>
        <v>0</v>
      </c>
      <c r="GW703" s="18">
        <f>SUMIF(FACT_A2[cve_prod],DIM_BILL[[#This Row],[CODIGO]],FACT_A2[Existencia])</f>
        <v>0</v>
      </c>
      <c r="GX703" s="18"/>
      <c r="GY703" s="16" t="s">
        <v>2222</v>
      </c>
      <c r="GZ703" s="26">
        <f t="shared" ref="GZ703" si="5106">GV703+GW703+GX703+GZ701-GZ702</f>
        <v>-1890</v>
      </c>
      <c r="HA703" s="26">
        <f t="shared" ref="HA703" si="5107">GZ703+HA701-HA702</f>
        <v>-1890</v>
      </c>
      <c r="HB703" s="26">
        <f t="shared" ref="HB703" si="5108">HA703+HB701-HB702</f>
        <v>-1890</v>
      </c>
      <c r="HC703" s="26">
        <f t="shared" ref="HC703" si="5109">HB703+HC701-HC702</f>
        <v>-1890</v>
      </c>
      <c r="HD703" s="26">
        <f t="shared" ref="HD703" si="5110">HC703+HD701-HD702</f>
        <v>-1890</v>
      </c>
      <c r="HE703" s="26">
        <f t="shared" ref="HE703" si="5111">HD703+HE701-HE702</f>
        <v>-1890</v>
      </c>
      <c r="HF703" s="26">
        <f t="shared" ref="HF703" si="5112">HE703+HF701-HF702</f>
        <v>-1890</v>
      </c>
      <c r="HG703" s="26">
        <f t="shared" ref="HG703" si="5113">HF703+HG701-HG702</f>
        <v>-1890</v>
      </c>
      <c r="HH703" s="26">
        <f t="shared" ref="HH703" si="5114">HG703+HH701-HH702</f>
        <v>-1890</v>
      </c>
      <c r="HI703" s="26">
        <f t="shared" ref="HI703" si="5115">HH703+HI701-HI702</f>
        <v>-1890</v>
      </c>
      <c r="HJ703" s="26">
        <f t="shared" ref="HJ703" si="5116">HI703+HJ701-HJ702</f>
        <v>-1890</v>
      </c>
      <c r="HK703" s="26">
        <f t="shared" ref="HK703" si="5117">HJ703+HK701-HK702</f>
        <v>-1890</v>
      </c>
      <c r="HL703" s="26">
        <f t="shared" ref="HL703" si="5118">HK703+HL701-HL702</f>
        <v>-1890</v>
      </c>
      <c r="HM703" s="26">
        <f t="shared" ref="HM703" si="5119">HL703+HM701-HM702</f>
        <v>-1890</v>
      </c>
      <c r="HN703" s="26">
        <f t="shared" ref="HN703" si="5120">HM703+HN701-HN702</f>
        <v>-1890</v>
      </c>
      <c r="HO703" s="26">
        <f t="shared" ref="HO703" si="5121">HN703+HO701-HO702</f>
        <v>-1890</v>
      </c>
      <c r="HP703" s="26">
        <f t="shared" ref="HP703" si="5122">HO703+HP701-HP702</f>
        <v>-1890</v>
      </c>
      <c r="HQ703" s="26">
        <f t="shared" ref="HQ703" si="5123">HP703+HQ701-HQ702</f>
        <v>-1890</v>
      </c>
      <c r="HR703" s="26">
        <f t="shared" ref="HR703" si="5124">HQ703+HR701-HR702</f>
        <v>-1890</v>
      </c>
      <c r="HS703" s="26">
        <f t="shared" ref="HS703" si="5125">HR703+HS701-HS702</f>
        <v>-1890</v>
      </c>
      <c r="HT703" s="26">
        <f t="shared" ref="HT703" si="5126">HS703+HT701-HT702</f>
        <v>-1890</v>
      </c>
      <c r="HU703" s="22">
        <f t="shared" ref="HU703" si="5127">COUNTIF(GZ703:HT703,"&lt;0")</f>
        <v>21</v>
      </c>
      <c r="HV703" s="25"/>
      <c r="HW703" t="str">
        <f>DIM_BILL[[#This Row],[Tipo]]</f>
        <v>MATERIAL DE EMPAQUE</v>
      </c>
    </row>
    <row r="704" spans="1:231" x14ac:dyDescent="0.3">
      <c r="A704" s="17" t="s">
        <v>1185</v>
      </c>
      <c r="DJ704">
        <v>2.5904761904761906E-2</v>
      </c>
      <c r="DK704">
        <v>2.5142857142857144E-2</v>
      </c>
      <c r="DL704">
        <v>8.3428571428571435E-2</v>
      </c>
      <c r="ES704">
        <v>1.6666666666666666E-2</v>
      </c>
      <c r="GR704" s="17" t="s">
        <v>1186</v>
      </c>
      <c r="GS704" s="17">
        <v>3</v>
      </c>
      <c r="GT704" s="17" t="s">
        <v>1820</v>
      </c>
      <c r="GU704" s="17" t="s">
        <v>1800</v>
      </c>
      <c r="GV704" s="17">
        <f>SUMIF(FACT_A1[cve_prod],DIM_BILL[[#This Row],[CODIGO]],FACT_A1[Existencia])</f>
        <v>0</v>
      </c>
      <c r="GW704" s="18">
        <f>SUMIF(FACT_A2[cve_prod],DIM_BILL[[#This Row],[CODIGO]],FACT_A2[Existencia])</f>
        <v>740</v>
      </c>
      <c r="GX704" s="17"/>
      <c r="GY704" s="16" t="s">
        <v>2220</v>
      </c>
      <c r="GZ704" s="15">
        <f>SUMIFS(POs[saldo],POs[cve_prod],DIM_BILL[[#This Row],[CODIGO]],POs[status],$GY704,POs[f_ent],GZ$1)</f>
        <v>0</v>
      </c>
      <c r="HA704" s="15">
        <f>SUMIFS(POs[saldo],POs[cve_prod],DIM_BILL[[#This Row],[CODIGO]],POs[status],$GY704,POs[f_ent],HA$1)</f>
        <v>0</v>
      </c>
      <c r="HB704" s="15">
        <f>SUMIFS(POs[saldo],POs[cve_prod],DIM_BILL[[#This Row],[CODIGO]],POs[status],$GY704,POs[f_ent],HB$1)</f>
        <v>0</v>
      </c>
      <c r="HC704" s="15">
        <f>SUMIFS(POs[saldo],POs[cve_prod],DIM_BILL[[#This Row],[CODIGO]],POs[status],$GY704,POs[f_ent],HC$1)</f>
        <v>0</v>
      </c>
      <c r="HD704" s="15">
        <f>SUMIFS(POs[saldo],POs[cve_prod],DIM_BILL[[#This Row],[CODIGO]],POs[status],$GY704,POs[f_ent],HD$1)</f>
        <v>0</v>
      </c>
      <c r="HE704" s="15">
        <f>SUMIFS(POs[saldo],POs[cve_prod],DIM_BILL[[#This Row],[CODIGO]],POs[status],$GY704,POs[f_ent],HE$1)</f>
        <v>0</v>
      </c>
      <c r="HF704" s="15">
        <f>SUMIFS(POs[saldo],POs[cve_prod],DIM_BILL[[#This Row],[CODIGO]],POs[status],$GY704,POs[Semana],WEEKNUM(HF$1))</f>
        <v>0</v>
      </c>
      <c r="HG704" s="15">
        <f>SUMIFS(POs[saldo],POs[cve_prod],DIM_BILL[[#This Row],[CODIGO]],POs[status],$GY704,POs[Semana],WEEKNUM(HG$1))</f>
        <v>0</v>
      </c>
      <c r="HH704" s="15">
        <f>SUMIFS(POs[saldo],POs[cve_prod],DIM_BILL[[#This Row],[CODIGO]],POs[status],$GY704,POs[Semana],WEEKNUM(HH$1))</f>
        <v>0</v>
      </c>
      <c r="HI704" s="15">
        <f>SUMIFS(POs[saldo],POs[cve_prod],DIM_BILL[[#This Row],[CODIGO]],POs[status],$GY704,POs[Semana],WEEKNUM(HI$1))</f>
        <v>0</v>
      </c>
      <c r="HJ704" s="15">
        <f>SUMIFS(POs[saldo],POs[cve_prod],DIM_BILL[[#This Row],[CODIGO]],POs[status],$GY704,POs[Semana],WEEKNUM(HJ$1))</f>
        <v>0</v>
      </c>
      <c r="HK704" s="15">
        <f>SUMIFS(POs[saldo],POs[cve_prod],DIM_BILL[[#This Row],[CODIGO]],POs[status],$GY704,POs[Semana],WEEKNUM(HK$1))</f>
        <v>0</v>
      </c>
      <c r="HL704" s="15">
        <f>SUMIFS(POs[saldo],POs[cve_prod],DIM_BILL[[#This Row],[CODIGO]],POs[status],$GY704,POs[Semana],WEEKNUM(HL$1))</f>
        <v>0</v>
      </c>
      <c r="HM704" s="15">
        <f>SUMIFS(POs[saldo],POs[cve_prod],DIM_BILL[[#This Row],[CODIGO]],POs[status],$GY704,POs[Semana],WEEKNUM(HM$1))</f>
        <v>0</v>
      </c>
      <c r="HN704" s="15">
        <f>SUMIFS(POs[saldo],POs[cve_prod],DIM_BILL[[#This Row],[CODIGO]],POs[status],$GY704,POs[Semana],WEEKNUM(HN$1))</f>
        <v>0</v>
      </c>
      <c r="HO704" s="15">
        <f>SUMIFS(POs[saldo],POs[cve_prod],DIM_BILL[[#This Row],[CODIGO]],POs[status],$GY704,POs[Semana],WEEKNUM(HO$1))</f>
        <v>0</v>
      </c>
      <c r="HP704" s="15">
        <f>SUMIFS(POs[saldo],POs[cve_prod],DIM_BILL[[#This Row],[CODIGO]],POs[status],$GY704,POs[Semana],WEEKNUM(HP$1))</f>
        <v>0</v>
      </c>
      <c r="HQ704" s="15">
        <f>SUMIFS(POs[saldo],POs[cve_prod],DIM_BILL[[#This Row],[CODIGO]],POs[status],$GY704,POs[Semana],WEEKNUM(HQ$1))</f>
        <v>0</v>
      </c>
      <c r="HR704" s="15">
        <f>SUMIFS(POs[saldo],POs[cve_prod],DIM_BILL[[#This Row],[CODIGO]],POs[status],$GY704,POs[Semana],WEEKNUM(HR$1))</f>
        <v>0</v>
      </c>
      <c r="HS704" s="15">
        <f>SUMIFS(POs[saldo],POs[cve_prod],DIM_BILL[[#This Row],[CODIGO]],POs[status],$GY704,POs[Semana],WEEKNUM(HS$1))</f>
        <v>0</v>
      </c>
      <c r="HT704" s="15">
        <f>SUMIFS(POs[saldo],POs[cve_prod],DIM_BILL[[#This Row],[CODIGO]],POs[status],$GY704,POs[Semana],WEEKNUM(HT$1))</f>
        <v>0</v>
      </c>
      <c r="HU704" s="22"/>
      <c r="HV704" s="25"/>
      <c r="HW704" t="str">
        <f>DIM_BILL[[#This Row],[Tipo]]</f>
        <v>MATERIAL DE EMPAQUE</v>
      </c>
    </row>
    <row r="705" spans="1:231" x14ac:dyDescent="0.3">
      <c r="A705" s="17" t="s">
        <v>1185</v>
      </c>
      <c r="DJ705">
        <v>2.5904761904761906E-2</v>
      </c>
      <c r="DK705">
        <v>2.5142857142857144E-2</v>
      </c>
      <c r="DL705">
        <v>8.3428571428571435E-2</v>
      </c>
      <c r="ES705">
        <v>1.6666666666666666E-2</v>
      </c>
      <c r="GR705" s="17" t="s">
        <v>1186</v>
      </c>
      <c r="GS705" s="17">
        <v>3</v>
      </c>
      <c r="GT705" s="17" t="s">
        <v>1820</v>
      </c>
      <c r="GU705" s="17" t="s">
        <v>1800</v>
      </c>
      <c r="GV705" s="17">
        <f>SUMIF(FACT_A1[cve_prod],DIM_BILL[[#This Row],[CODIGO]],FACT_A1[Existencia])</f>
        <v>0</v>
      </c>
      <c r="GW705" s="18">
        <f>SUMIF(FACT_A2[cve_prod],DIM_BILL[[#This Row],[CODIGO]],FACT_A2[Existencia])</f>
        <v>740</v>
      </c>
      <c r="GX705" s="17"/>
      <c r="GY705" s="16" t="s">
        <v>2221</v>
      </c>
      <c r="GZ705" s="24">
        <f>SUMPRODUCT($B705:$GQ705,INDEX(PLAN_PRODUCCION!$B$4:$GQ$24,COLUMN()-COLUMN($GZ$1)+1,0))</f>
        <v>98.129904761904783</v>
      </c>
      <c r="HA705" s="24">
        <f>SUMPRODUCT($B705:$GQ705,INDEX(PLAN_PRODUCCION!$B$4:$GQ$24,COLUMN()-COLUMN($GZ$1)+1,0))</f>
        <v>0</v>
      </c>
      <c r="HB705" s="24">
        <f>SUMPRODUCT($B705:$GQ705,INDEX(PLAN_PRODUCCION!$B$4:$GQ$24,COLUMN()-COLUMN($GZ$1)+1,0))</f>
        <v>0</v>
      </c>
      <c r="HC705" s="24">
        <f>SUMPRODUCT($B705:$GQ705,INDEX(PLAN_PRODUCCION!$B$4:$GQ$24,COLUMN()-COLUMN($GZ$1)+1,0))</f>
        <v>0</v>
      </c>
      <c r="HD705" s="24">
        <f>SUMPRODUCT($B705:$GQ705,INDEX(PLAN_PRODUCCION!$B$4:$GQ$24,COLUMN()-COLUMN($GZ$1)+1,0))</f>
        <v>0</v>
      </c>
      <c r="HE705" s="24">
        <f>SUMPRODUCT($B705:$GQ705,INDEX(PLAN_PRODUCCION!$B$4:$GQ$24,COLUMN()-COLUMN($GZ$1)+1,0))</f>
        <v>0</v>
      </c>
      <c r="HF705" s="24">
        <f>SUMPRODUCT($B705:$GQ705,INDEX(PLAN_PRODUCCION!$B$4:$GQ$24,COLUMN()-COLUMN($GZ$1)+1,0))</f>
        <v>0</v>
      </c>
      <c r="HG705" s="24">
        <f>SUMPRODUCT($B705:$GQ705,INDEX(PLAN_PRODUCCION!$B$4:$GQ$24,COLUMN()-COLUMN($GZ$1)+1,0))</f>
        <v>0</v>
      </c>
      <c r="HH705" s="24">
        <f>SUMPRODUCT($B705:$GQ705,INDEX(PLAN_PRODUCCION!$B$4:$GQ$24,COLUMN()-COLUMN($GZ$1)+1,0))</f>
        <v>0</v>
      </c>
      <c r="HI705" s="24">
        <f>SUMPRODUCT($B705:$GQ705,INDEX(PLAN_PRODUCCION!$B$4:$GQ$24,COLUMN()-COLUMN($GZ$1)+1,0))</f>
        <v>0</v>
      </c>
      <c r="HJ705" s="24">
        <f>SUMPRODUCT($B705:$GQ705,INDEX(PLAN_PRODUCCION!$B$4:$GQ$24,COLUMN()-COLUMN($GZ$1)+1,0))</f>
        <v>0</v>
      </c>
      <c r="HK705" s="24">
        <f>SUMPRODUCT($B705:$GQ705,INDEX(PLAN_PRODUCCION!$B$4:$GQ$24,COLUMN()-COLUMN($GZ$1)+1,0))</f>
        <v>0</v>
      </c>
      <c r="HL705" s="24">
        <f>SUMPRODUCT($B705:$GQ705,INDEX(PLAN_PRODUCCION!$B$4:$GQ$24,COLUMN()-COLUMN($GZ$1)+1,0))</f>
        <v>0</v>
      </c>
      <c r="HM705" s="24">
        <f>SUMPRODUCT($B705:$GQ705,INDEX(PLAN_PRODUCCION!$B$4:$GQ$24,COLUMN()-COLUMN($GZ$1)+1,0))</f>
        <v>0</v>
      </c>
      <c r="HN705" s="24">
        <f>SUMPRODUCT($B705:$GQ705,INDEX(PLAN_PRODUCCION!$B$4:$GQ$24,COLUMN()-COLUMN($GZ$1)+1,0))</f>
        <v>0</v>
      </c>
      <c r="HO705" s="24">
        <f>SUMPRODUCT($B705:$GQ705,INDEX(PLAN_PRODUCCION!$B$4:$GQ$24,COLUMN()-COLUMN($GZ$1)+1,0))</f>
        <v>0</v>
      </c>
      <c r="HP705" s="24">
        <f>SUMPRODUCT($B705:$GQ705,INDEX(PLAN_PRODUCCION!$B$4:$GQ$24,COLUMN()-COLUMN($GZ$1)+1,0))</f>
        <v>0</v>
      </c>
      <c r="HQ705" s="24">
        <f>SUMPRODUCT($B705:$GQ705,INDEX(PLAN_PRODUCCION!$B$4:$GQ$24,COLUMN()-COLUMN($GZ$1)+1,0))</f>
        <v>0</v>
      </c>
      <c r="HR705" s="24">
        <f>SUMPRODUCT($B705:$GQ705,INDEX(PLAN_PRODUCCION!$B$4:$GQ$24,COLUMN()-COLUMN($GZ$1)+1,0))</f>
        <v>0</v>
      </c>
      <c r="HS705" s="24">
        <f>SUMPRODUCT($B705:$GQ705,INDEX(PLAN_PRODUCCION!$B$4:$GQ$24,COLUMN()-COLUMN($GZ$1)+1,0))</f>
        <v>0</v>
      </c>
      <c r="HT705" s="24">
        <f>SUMPRODUCT($B705:$GQ705,INDEX(PLAN_PRODUCCION!$B$4:$GQ$24,COLUMN()-COLUMN($GZ$1)+1,0))</f>
        <v>0</v>
      </c>
      <c r="HU705" s="22"/>
      <c r="HV705" s="25"/>
      <c r="HW705" t="str">
        <f>DIM_BILL[[#This Row],[Tipo]]</f>
        <v>MATERIAL DE EMPAQUE</v>
      </c>
    </row>
    <row r="706" spans="1:231" x14ac:dyDescent="0.3">
      <c r="A706" s="18" t="s">
        <v>1185</v>
      </c>
      <c r="DJ706">
        <v>2.5904761904761906E-2</v>
      </c>
      <c r="DK706">
        <v>2.5142857142857144E-2</v>
      </c>
      <c r="DL706">
        <v>8.3428571428571435E-2</v>
      </c>
      <c r="ES706">
        <v>1.6666666666666666E-2</v>
      </c>
      <c r="GR706" s="18" t="s">
        <v>1186</v>
      </c>
      <c r="GS706" s="18">
        <v>3</v>
      </c>
      <c r="GT706" s="18" t="s">
        <v>1820</v>
      </c>
      <c r="GU706" s="18" t="s">
        <v>1800</v>
      </c>
      <c r="GV706" s="18">
        <f>SUMIF(FACT_A1[cve_prod],DIM_BILL[[#This Row],[CODIGO]],FACT_A1[Existencia])</f>
        <v>0</v>
      </c>
      <c r="GW706" s="18">
        <f>SUMIF(FACT_A2[cve_prod],DIM_BILL[[#This Row],[CODIGO]],FACT_A2[Existencia])</f>
        <v>740</v>
      </c>
      <c r="GX706" s="18"/>
      <c r="GY706" s="16" t="s">
        <v>2222</v>
      </c>
      <c r="GZ706" s="26">
        <f t="shared" ref="GZ706" si="5128">GV706+GW706+GX706+GZ704-GZ705</f>
        <v>641.87009523809525</v>
      </c>
      <c r="HA706" s="26">
        <f t="shared" ref="HA706" si="5129">GZ706+HA704-HA705</f>
        <v>641.87009523809525</v>
      </c>
      <c r="HB706" s="26">
        <f t="shared" ref="HB706" si="5130">HA706+HB704-HB705</f>
        <v>641.87009523809525</v>
      </c>
      <c r="HC706" s="26">
        <f t="shared" ref="HC706" si="5131">HB706+HC704-HC705</f>
        <v>641.87009523809525</v>
      </c>
      <c r="HD706" s="26">
        <f t="shared" ref="HD706" si="5132">HC706+HD704-HD705</f>
        <v>641.87009523809525</v>
      </c>
      <c r="HE706" s="26">
        <f t="shared" ref="HE706" si="5133">HD706+HE704-HE705</f>
        <v>641.87009523809525</v>
      </c>
      <c r="HF706" s="26">
        <f t="shared" ref="HF706" si="5134">HE706+HF704-HF705</f>
        <v>641.87009523809525</v>
      </c>
      <c r="HG706" s="26">
        <f t="shared" ref="HG706" si="5135">HF706+HG704-HG705</f>
        <v>641.87009523809525</v>
      </c>
      <c r="HH706" s="26">
        <f t="shared" ref="HH706" si="5136">HG706+HH704-HH705</f>
        <v>641.87009523809525</v>
      </c>
      <c r="HI706" s="26">
        <f t="shared" ref="HI706" si="5137">HH706+HI704-HI705</f>
        <v>641.87009523809525</v>
      </c>
      <c r="HJ706" s="26">
        <f t="shared" ref="HJ706" si="5138">HI706+HJ704-HJ705</f>
        <v>641.87009523809525</v>
      </c>
      <c r="HK706" s="26">
        <f t="shared" ref="HK706" si="5139">HJ706+HK704-HK705</f>
        <v>641.87009523809525</v>
      </c>
      <c r="HL706" s="26">
        <f t="shared" ref="HL706" si="5140">HK706+HL704-HL705</f>
        <v>641.87009523809525</v>
      </c>
      <c r="HM706" s="26">
        <f t="shared" ref="HM706" si="5141">HL706+HM704-HM705</f>
        <v>641.87009523809525</v>
      </c>
      <c r="HN706" s="26">
        <f t="shared" ref="HN706" si="5142">HM706+HN704-HN705</f>
        <v>641.87009523809525</v>
      </c>
      <c r="HO706" s="26">
        <f t="shared" ref="HO706" si="5143">HN706+HO704-HO705</f>
        <v>641.87009523809525</v>
      </c>
      <c r="HP706" s="26">
        <f t="shared" ref="HP706" si="5144">HO706+HP704-HP705</f>
        <v>641.87009523809525</v>
      </c>
      <c r="HQ706" s="26">
        <f t="shared" ref="HQ706" si="5145">HP706+HQ704-HQ705</f>
        <v>641.87009523809525</v>
      </c>
      <c r="HR706" s="26">
        <f t="shared" ref="HR706" si="5146">HQ706+HR704-HR705</f>
        <v>641.87009523809525</v>
      </c>
      <c r="HS706" s="26">
        <f t="shared" ref="HS706" si="5147">HR706+HS704-HS705</f>
        <v>641.87009523809525</v>
      </c>
      <c r="HT706" s="26">
        <f t="shared" ref="HT706" si="5148">HS706+HT704-HT705</f>
        <v>641.87009523809525</v>
      </c>
      <c r="HU706" s="22">
        <f t="shared" ref="HU706" si="5149">COUNTIF(GZ706:HT706,"&lt;0")</f>
        <v>0</v>
      </c>
      <c r="HV706" s="25"/>
      <c r="HW706" t="str">
        <f>DIM_BILL[[#This Row],[Tipo]]</f>
        <v>MATERIAL DE EMPAQUE</v>
      </c>
    </row>
    <row r="707" spans="1:231" x14ac:dyDescent="0.3">
      <c r="A707" s="17" t="s">
        <v>492</v>
      </c>
      <c r="AM707">
        <v>1</v>
      </c>
      <c r="GR707" s="17" t="s">
        <v>493</v>
      </c>
      <c r="GS707" s="17">
        <v>3</v>
      </c>
      <c r="GT707" s="17" t="s">
        <v>1821</v>
      </c>
      <c r="GU707" s="17" t="s">
        <v>1800</v>
      </c>
      <c r="GV707" s="17">
        <f>SUMIF(FACT_A1[cve_prod],DIM_BILL[[#This Row],[CODIGO]],FACT_A1[Existencia])</f>
        <v>0</v>
      </c>
      <c r="GW707" s="18">
        <f>SUMIF(FACT_A2[cve_prod],DIM_BILL[[#This Row],[CODIGO]],FACT_A2[Existencia])</f>
        <v>10820</v>
      </c>
      <c r="GX707" s="17"/>
      <c r="GY707" s="16" t="s">
        <v>2220</v>
      </c>
      <c r="GZ707" s="15">
        <f>SUMIFS(POs[saldo],POs[cve_prod],DIM_BILL[[#This Row],[CODIGO]],POs[status],$GY707,POs[f_ent],GZ$1)</f>
        <v>0</v>
      </c>
      <c r="HA707" s="15">
        <f>SUMIFS(POs[saldo],POs[cve_prod],DIM_BILL[[#This Row],[CODIGO]],POs[status],$GY707,POs[f_ent],HA$1)</f>
        <v>0</v>
      </c>
      <c r="HB707" s="15">
        <f>SUMIFS(POs[saldo],POs[cve_prod],DIM_BILL[[#This Row],[CODIGO]],POs[status],$GY707,POs[f_ent],HB$1)</f>
        <v>0</v>
      </c>
      <c r="HC707" s="15">
        <f>SUMIFS(POs[saldo],POs[cve_prod],DIM_BILL[[#This Row],[CODIGO]],POs[status],$GY707,POs[f_ent],HC$1)</f>
        <v>0</v>
      </c>
      <c r="HD707" s="15">
        <f>SUMIFS(POs[saldo],POs[cve_prod],DIM_BILL[[#This Row],[CODIGO]],POs[status],$GY707,POs[f_ent],HD$1)</f>
        <v>0</v>
      </c>
      <c r="HE707" s="15">
        <f>SUMIFS(POs[saldo],POs[cve_prod],DIM_BILL[[#This Row],[CODIGO]],POs[status],$GY707,POs[f_ent],HE$1)</f>
        <v>0</v>
      </c>
      <c r="HF707" s="15">
        <f>SUMIFS(POs[saldo],POs[cve_prod],DIM_BILL[[#This Row],[CODIGO]],POs[status],$GY707,POs[Semana],WEEKNUM(HF$1))</f>
        <v>0</v>
      </c>
      <c r="HG707" s="15">
        <f>SUMIFS(POs[saldo],POs[cve_prod],DIM_BILL[[#This Row],[CODIGO]],POs[status],$GY707,POs[Semana],WEEKNUM(HG$1))</f>
        <v>0</v>
      </c>
      <c r="HH707" s="15">
        <f>SUMIFS(POs[saldo],POs[cve_prod],DIM_BILL[[#This Row],[CODIGO]],POs[status],$GY707,POs[Semana],WEEKNUM(HH$1))</f>
        <v>0</v>
      </c>
      <c r="HI707" s="15">
        <f>SUMIFS(POs[saldo],POs[cve_prod],DIM_BILL[[#This Row],[CODIGO]],POs[status],$GY707,POs[Semana],WEEKNUM(HI$1))</f>
        <v>0</v>
      </c>
      <c r="HJ707" s="15">
        <f>SUMIFS(POs[saldo],POs[cve_prod],DIM_BILL[[#This Row],[CODIGO]],POs[status],$GY707,POs[Semana],WEEKNUM(HJ$1))</f>
        <v>0</v>
      </c>
      <c r="HK707" s="15">
        <f>SUMIFS(POs[saldo],POs[cve_prod],DIM_BILL[[#This Row],[CODIGO]],POs[status],$GY707,POs[Semana],WEEKNUM(HK$1))</f>
        <v>0</v>
      </c>
      <c r="HL707" s="15">
        <f>SUMIFS(POs[saldo],POs[cve_prod],DIM_BILL[[#This Row],[CODIGO]],POs[status],$GY707,POs[Semana],WEEKNUM(HL$1))</f>
        <v>0</v>
      </c>
      <c r="HM707" s="15">
        <f>SUMIFS(POs[saldo],POs[cve_prod],DIM_BILL[[#This Row],[CODIGO]],POs[status],$GY707,POs[Semana],WEEKNUM(HM$1))</f>
        <v>0</v>
      </c>
      <c r="HN707" s="15">
        <f>SUMIFS(POs[saldo],POs[cve_prod],DIM_BILL[[#This Row],[CODIGO]],POs[status],$GY707,POs[Semana],WEEKNUM(HN$1))</f>
        <v>0</v>
      </c>
      <c r="HO707" s="15">
        <f>SUMIFS(POs[saldo],POs[cve_prod],DIM_BILL[[#This Row],[CODIGO]],POs[status],$GY707,POs[Semana],WEEKNUM(HO$1))</f>
        <v>0</v>
      </c>
      <c r="HP707" s="15">
        <f>SUMIFS(POs[saldo],POs[cve_prod],DIM_BILL[[#This Row],[CODIGO]],POs[status],$GY707,POs[Semana],WEEKNUM(HP$1))</f>
        <v>0</v>
      </c>
      <c r="HQ707" s="15">
        <f>SUMIFS(POs[saldo],POs[cve_prod],DIM_BILL[[#This Row],[CODIGO]],POs[status],$GY707,POs[Semana],WEEKNUM(HQ$1))</f>
        <v>0</v>
      </c>
      <c r="HR707" s="15">
        <f>SUMIFS(POs[saldo],POs[cve_prod],DIM_BILL[[#This Row],[CODIGO]],POs[status],$GY707,POs[Semana],WEEKNUM(HR$1))</f>
        <v>0</v>
      </c>
      <c r="HS707" s="15">
        <f>SUMIFS(POs[saldo],POs[cve_prod],DIM_BILL[[#This Row],[CODIGO]],POs[status],$GY707,POs[Semana],WEEKNUM(HS$1))</f>
        <v>0</v>
      </c>
      <c r="HT707" s="15">
        <f>SUMIFS(POs[saldo],POs[cve_prod],DIM_BILL[[#This Row],[CODIGO]],POs[status],$GY707,POs[Semana],WEEKNUM(HT$1))</f>
        <v>0</v>
      </c>
      <c r="HU707" s="22"/>
      <c r="HV707" s="25"/>
      <c r="HW707" t="str">
        <f>DIM_BILL[[#This Row],[Tipo]]</f>
        <v>MATERIAL DE EMPAQUE</v>
      </c>
    </row>
    <row r="708" spans="1:231" x14ac:dyDescent="0.3">
      <c r="A708" s="17" t="s">
        <v>492</v>
      </c>
      <c r="AM708">
        <v>1</v>
      </c>
      <c r="GR708" s="17" t="s">
        <v>493</v>
      </c>
      <c r="GS708" s="17">
        <v>3</v>
      </c>
      <c r="GT708" s="17" t="s">
        <v>1821</v>
      </c>
      <c r="GU708" s="17" t="s">
        <v>1800</v>
      </c>
      <c r="GV708" s="17">
        <f>SUMIF(FACT_A1[cve_prod],DIM_BILL[[#This Row],[CODIGO]],FACT_A1[Existencia])</f>
        <v>0</v>
      </c>
      <c r="GW708" s="18">
        <f>SUMIF(FACT_A2[cve_prod],DIM_BILL[[#This Row],[CODIGO]],FACT_A2[Existencia])</f>
        <v>10820</v>
      </c>
      <c r="GX708" s="17"/>
      <c r="GY708" s="16" t="s">
        <v>2221</v>
      </c>
      <c r="GZ708" s="24">
        <f>SUMPRODUCT($B708:$GQ708,INDEX(PLAN_PRODUCCION!$B$4:$GQ$24,COLUMN()-COLUMN($GZ$1)+1,0))</f>
        <v>0</v>
      </c>
      <c r="HA708" s="24">
        <f>SUMPRODUCT($B708:$GQ708,INDEX(PLAN_PRODUCCION!$B$4:$GQ$24,COLUMN()-COLUMN($GZ$1)+1,0))</f>
        <v>0</v>
      </c>
      <c r="HB708" s="24">
        <f>SUMPRODUCT($B708:$GQ708,INDEX(PLAN_PRODUCCION!$B$4:$GQ$24,COLUMN()-COLUMN($GZ$1)+1,0))</f>
        <v>0</v>
      </c>
      <c r="HC708" s="24">
        <f>SUMPRODUCT($B708:$GQ708,INDEX(PLAN_PRODUCCION!$B$4:$GQ$24,COLUMN()-COLUMN($GZ$1)+1,0))</f>
        <v>0</v>
      </c>
      <c r="HD708" s="24">
        <f>SUMPRODUCT($B708:$GQ708,INDEX(PLAN_PRODUCCION!$B$4:$GQ$24,COLUMN()-COLUMN($GZ$1)+1,0))</f>
        <v>0</v>
      </c>
      <c r="HE708" s="24">
        <f>SUMPRODUCT($B708:$GQ708,INDEX(PLAN_PRODUCCION!$B$4:$GQ$24,COLUMN()-COLUMN($GZ$1)+1,0))</f>
        <v>0</v>
      </c>
      <c r="HF708" s="24">
        <f>SUMPRODUCT($B708:$GQ708,INDEX(PLAN_PRODUCCION!$B$4:$GQ$24,COLUMN()-COLUMN($GZ$1)+1,0))</f>
        <v>0</v>
      </c>
      <c r="HG708" s="24">
        <f>SUMPRODUCT($B708:$GQ708,INDEX(PLAN_PRODUCCION!$B$4:$GQ$24,COLUMN()-COLUMN($GZ$1)+1,0))</f>
        <v>0</v>
      </c>
      <c r="HH708" s="24">
        <f>SUMPRODUCT($B708:$GQ708,INDEX(PLAN_PRODUCCION!$B$4:$GQ$24,COLUMN()-COLUMN($GZ$1)+1,0))</f>
        <v>0</v>
      </c>
      <c r="HI708" s="24">
        <f>SUMPRODUCT($B708:$GQ708,INDEX(PLAN_PRODUCCION!$B$4:$GQ$24,COLUMN()-COLUMN($GZ$1)+1,0))</f>
        <v>0</v>
      </c>
      <c r="HJ708" s="24">
        <f>SUMPRODUCT($B708:$GQ708,INDEX(PLAN_PRODUCCION!$B$4:$GQ$24,COLUMN()-COLUMN($GZ$1)+1,0))</f>
        <v>0</v>
      </c>
      <c r="HK708" s="24">
        <f>SUMPRODUCT($B708:$GQ708,INDEX(PLAN_PRODUCCION!$B$4:$GQ$24,COLUMN()-COLUMN($GZ$1)+1,0))</f>
        <v>0</v>
      </c>
      <c r="HL708" s="24">
        <f>SUMPRODUCT($B708:$GQ708,INDEX(PLAN_PRODUCCION!$B$4:$GQ$24,COLUMN()-COLUMN($GZ$1)+1,0))</f>
        <v>0</v>
      </c>
      <c r="HM708" s="24">
        <f>SUMPRODUCT($B708:$GQ708,INDEX(PLAN_PRODUCCION!$B$4:$GQ$24,COLUMN()-COLUMN($GZ$1)+1,0))</f>
        <v>0</v>
      </c>
      <c r="HN708" s="24">
        <f>SUMPRODUCT($B708:$GQ708,INDEX(PLAN_PRODUCCION!$B$4:$GQ$24,COLUMN()-COLUMN($GZ$1)+1,0))</f>
        <v>0</v>
      </c>
      <c r="HO708" s="24">
        <f>SUMPRODUCT($B708:$GQ708,INDEX(PLAN_PRODUCCION!$B$4:$GQ$24,COLUMN()-COLUMN($GZ$1)+1,0))</f>
        <v>0</v>
      </c>
      <c r="HP708" s="24">
        <f>SUMPRODUCT($B708:$GQ708,INDEX(PLAN_PRODUCCION!$B$4:$GQ$24,COLUMN()-COLUMN($GZ$1)+1,0))</f>
        <v>0</v>
      </c>
      <c r="HQ708" s="24">
        <f>SUMPRODUCT($B708:$GQ708,INDEX(PLAN_PRODUCCION!$B$4:$GQ$24,COLUMN()-COLUMN($GZ$1)+1,0))</f>
        <v>0</v>
      </c>
      <c r="HR708" s="24">
        <f>SUMPRODUCT($B708:$GQ708,INDEX(PLAN_PRODUCCION!$B$4:$GQ$24,COLUMN()-COLUMN($GZ$1)+1,0))</f>
        <v>0</v>
      </c>
      <c r="HS708" s="24">
        <f>SUMPRODUCT($B708:$GQ708,INDEX(PLAN_PRODUCCION!$B$4:$GQ$24,COLUMN()-COLUMN($GZ$1)+1,0))</f>
        <v>0</v>
      </c>
      <c r="HT708" s="24">
        <f>SUMPRODUCT($B708:$GQ708,INDEX(PLAN_PRODUCCION!$B$4:$GQ$24,COLUMN()-COLUMN($GZ$1)+1,0))</f>
        <v>0</v>
      </c>
      <c r="HU708" s="22"/>
      <c r="HV708" s="25"/>
      <c r="HW708" t="str">
        <f>DIM_BILL[[#This Row],[Tipo]]</f>
        <v>MATERIAL DE EMPAQUE</v>
      </c>
    </row>
    <row r="709" spans="1:231" x14ac:dyDescent="0.3">
      <c r="A709" s="18" t="s">
        <v>492</v>
      </c>
      <c r="AM709">
        <v>1</v>
      </c>
      <c r="GR709" s="18" t="s">
        <v>493</v>
      </c>
      <c r="GS709" s="18">
        <v>3</v>
      </c>
      <c r="GT709" s="18" t="s">
        <v>1821</v>
      </c>
      <c r="GU709" s="18" t="s">
        <v>1800</v>
      </c>
      <c r="GV709" s="18">
        <f>SUMIF(FACT_A1[cve_prod],DIM_BILL[[#This Row],[CODIGO]],FACT_A1[Existencia])</f>
        <v>0</v>
      </c>
      <c r="GW709" s="18">
        <f>SUMIF(FACT_A2[cve_prod],DIM_BILL[[#This Row],[CODIGO]],FACT_A2[Existencia])</f>
        <v>10820</v>
      </c>
      <c r="GX709" s="18"/>
      <c r="GY709" s="16" t="s">
        <v>2222</v>
      </c>
      <c r="GZ709" s="26">
        <f t="shared" ref="GZ709" si="5150">GV709+GW709+GX709+GZ707-GZ708</f>
        <v>10820</v>
      </c>
      <c r="HA709" s="26">
        <f t="shared" ref="HA709" si="5151">GZ709+HA707-HA708</f>
        <v>10820</v>
      </c>
      <c r="HB709" s="26">
        <f t="shared" ref="HB709" si="5152">HA709+HB707-HB708</f>
        <v>10820</v>
      </c>
      <c r="HC709" s="26">
        <f t="shared" ref="HC709" si="5153">HB709+HC707-HC708</f>
        <v>10820</v>
      </c>
      <c r="HD709" s="26">
        <f t="shared" ref="HD709" si="5154">HC709+HD707-HD708</f>
        <v>10820</v>
      </c>
      <c r="HE709" s="26">
        <f t="shared" ref="HE709" si="5155">HD709+HE707-HE708</f>
        <v>10820</v>
      </c>
      <c r="HF709" s="26">
        <f t="shared" ref="HF709" si="5156">HE709+HF707-HF708</f>
        <v>10820</v>
      </c>
      <c r="HG709" s="26">
        <f t="shared" ref="HG709" si="5157">HF709+HG707-HG708</f>
        <v>10820</v>
      </c>
      <c r="HH709" s="26">
        <f t="shared" ref="HH709" si="5158">HG709+HH707-HH708</f>
        <v>10820</v>
      </c>
      <c r="HI709" s="26">
        <f t="shared" ref="HI709" si="5159">HH709+HI707-HI708</f>
        <v>10820</v>
      </c>
      <c r="HJ709" s="26">
        <f t="shared" ref="HJ709" si="5160">HI709+HJ707-HJ708</f>
        <v>10820</v>
      </c>
      <c r="HK709" s="26">
        <f t="shared" ref="HK709" si="5161">HJ709+HK707-HK708</f>
        <v>10820</v>
      </c>
      <c r="HL709" s="26">
        <f t="shared" ref="HL709" si="5162">HK709+HL707-HL708</f>
        <v>10820</v>
      </c>
      <c r="HM709" s="26">
        <f t="shared" ref="HM709" si="5163">HL709+HM707-HM708</f>
        <v>10820</v>
      </c>
      <c r="HN709" s="26">
        <f t="shared" ref="HN709" si="5164">HM709+HN707-HN708</f>
        <v>10820</v>
      </c>
      <c r="HO709" s="26">
        <f t="shared" ref="HO709" si="5165">HN709+HO707-HO708</f>
        <v>10820</v>
      </c>
      <c r="HP709" s="26">
        <f t="shared" ref="HP709" si="5166">HO709+HP707-HP708</f>
        <v>10820</v>
      </c>
      <c r="HQ709" s="26">
        <f t="shared" ref="HQ709" si="5167">HP709+HQ707-HQ708</f>
        <v>10820</v>
      </c>
      <c r="HR709" s="26">
        <f t="shared" ref="HR709" si="5168">HQ709+HR707-HR708</f>
        <v>10820</v>
      </c>
      <c r="HS709" s="26">
        <f t="shared" ref="HS709" si="5169">HR709+HS707-HS708</f>
        <v>10820</v>
      </c>
      <c r="HT709" s="26">
        <f t="shared" ref="HT709" si="5170">HS709+HT707-HT708</f>
        <v>10820</v>
      </c>
      <c r="HU709" s="22">
        <f t="shared" ref="HU709" si="5171">COUNTIF(GZ709:HT709,"&lt;0")</f>
        <v>0</v>
      </c>
      <c r="HV709" s="25"/>
      <c r="HW709" t="str">
        <f>DIM_BILL[[#This Row],[Tipo]]</f>
        <v>MATERIAL DE EMPAQUE</v>
      </c>
    </row>
    <row r="710" spans="1:231" x14ac:dyDescent="0.3">
      <c r="A710" s="17" t="s">
        <v>376</v>
      </c>
      <c r="Y710">
        <v>0.5</v>
      </c>
      <c r="Z710">
        <v>1.05</v>
      </c>
      <c r="GR710" s="17" t="s">
        <v>377</v>
      </c>
      <c r="GS710" s="17">
        <v>3</v>
      </c>
      <c r="GT710" s="17" t="s">
        <v>1821</v>
      </c>
      <c r="GU710" s="17" t="s">
        <v>1800</v>
      </c>
      <c r="GV710" s="17">
        <f>SUMIF(FACT_A1[cve_prod],DIM_BILL[[#This Row],[CODIGO]],FACT_A1[Existencia])</f>
        <v>0</v>
      </c>
      <c r="GW710" s="18">
        <f>SUMIF(FACT_A2[cve_prod],DIM_BILL[[#This Row],[CODIGO]],FACT_A2[Existencia])</f>
        <v>10000</v>
      </c>
      <c r="GX710" s="17"/>
      <c r="GY710" s="16" t="s">
        <v>2220</v>
      </c>
      <c r="GZ710" s="15">
        <f>SUMIFS(POs[saldo],POs[cve_prod],DIM_BILL[[#This Row],[CODIGO]],POs[status],$GY710,POs[f_ent],GZ$1)</f>
        <v>0</v>
      </c>
      <c r="HA710" s="15">
        <f>SUMIFS(POs[saldo],POs[cve_prod],DIM_BILL[[#This Row],[CODIGO]],POs[status],$GY710,POs[f_ent],HA$1)</f>
        <v>0</v>
      </c>
      <c r="HB710" s="15">
        <f>SUMIFS(POs[saldo],POs[cve_prod],DIM_BILL[[#This Row],[CODIGO]],POs[status],$GY710,POs[f_ent],HB$1)</f>
        <v>0</v>
      </c>
      <c r="HC710" s="15">
        <f>SUMIFS(POs[saldo],POs[cve_prod],DIM_BILL[[#This Row],[CODIGO]],POs[status],$GY710,POs[f_ent],HC$1)</f>
        <v>0</v>
      </c>
      <c r="HD710" s="15">
        <f>SUMIFS(POs[saldo],POs[cve_prod],DIM_BILL[[#This Row],[CODIGO]],POs[status],$GY710,POs[f_ent],HD$1)</f>
        <v>0</v>
      </c>
      <c r="HE710" s="15">
        <f>SUMIFS(POs[saldo],POs[cve_prod],DIM_BILL[[#This Row],[CODIGO]],POs[status],$GY710,POs[f_ent],HE$1)</f>
        <v>0</v>
      </c>
      <c r="HF710" s="15">
        <f>SUMIFS(POs[saldo],POs[cve_prod],DIM_BILL[[#This Row],[CODIGO]],POs[status],$GY710,POs[Semana],WEEKNUM(HF$1))</f>
        <v>0</v>
      </c>
      <c r="HG710" s="15">
        <f>SUMIFS(POs[saldo],POs[cve_prod],DIM_BILL[[#This Row],[CODIGO]],POs[status],$GY710,POs[Semana],WEEKNUM(HG$1))</f>
        <v>0</v>
      </c>
      <c r="HH710" s="15">
        <f>SUMIFS(POs[saldo],POs[cve_prod],DIM_BILL[[#This Row],[CODIGO]],POs[status],$GY710,POs[Semana],WEEKNUM(HH$1))</f>
        <v>0</v>
      </c>
      <c r="HI710" s="15">
        <f>SUMIFS(POs[saldo],POs[cve_prod],DIM_BILL[[#This Row],[CODIGO]],POs[status],$GY710,POs[Semana],WEEKNUM(HI$1))</f>
        <v>0</v>
      </c>
      <c r="HJ710" s="15">
        <f>SUMIFS(POs[saldo],POs[cve_prod],DIM_BILL[[#This Row],[CODIGO]],POs[status],$GY710,POs[Semana],WEEKNUM(HJ$1))</f>
        <v>0</v>
      </c>
      <c r="HK710" s="15">
        <f>SUMIFS(POs[saldo],POs[cve_prod],DIM_BILL[[#This Row],[CODIGO]],POs[status],$GY710,POs[Semana],WEEKNUM(HK$1))</f>
        <v>0</v>
      </c>
      <c r="HL710" s="15">
        <f>SUMIFS(POs[saldo],POs[cve_prod],DIM_BILL[[#This Row],[CODIGO]],POs[status],$GY710,POs[Semana],WEEKNUM(HL$1))</f>
        <v>0</v>
      </c>
      <c r="HM710" s="15">
        <f>SUMIFS(POs[saldo],POs[cve_prod],DIM_BILL[[#This Row],[CODIGO]],POs[status],$GY710,POs[Semana],WEEKNUM(HM$1))</f>
        <v>0</v>
      </c>
      <c r="HN710" s="15">
        <f>SUMIFS(POs[saldo],POs[cve_prod],DIM_BILL[[#This Row],[CODIGO]],POs[status],$GY710,POs[Semana],WEEKNUM(HN$1))</f>
        <v>0</v>
      </c>
      <c r="HO710" s="15">
        <f>SUMIFS(POs[saldo],POs[cve_prod],DIM_BILL[[#This Row],[CODIGO]],POs[status],$GY710,POs[Semana],WEEKNUM(HO$1))</f>
        <v>0</v>
      </c>
      <c r="HP710" s="15">
        <f>SUMIFS(POs[saldo],POs[cve_prod],DIM_BILL[[#This Row],[CODIGO]],POs[status],$GY710,POs[Semana],WEEKNUM(HP$1))</f>
        <v>0</v>
      </c>
      <c r="HQ710" s="15">
        <f>SUMIFS(POs[saldo],POs[cve_prod],DIM_BILL[[#This Row],[CODIGO]],POs[status],$GY710,POs[Semana],WEEKNUM(HQ$1))</f>
        <v>0</v>
      </c>
      <c r="HR710" s="15">
        <f>SUMIFS(POs[saldo],POs[cve_prod],DIM_BILL[[#This Row],[CODIGO]],POs[status],$GY710,POs[Semana],WEEKNUM(HR$1))</f>
        <v>0</v>
      </c>
      <c r="HS710" s="15">
        <f>SUMIFS(POs[saldo],POs[cve_prod],DIM_BILL[[#This Row],[CODIGO]],POs[status],$GY710,POs[Semana],WEEKNUM(HS$1))</f>
        <v>0</v>
      </c>
      <c r="HT710" s="15">
        <f>SUMIFS(POs[saldo],POs[cve_prod],DIM_BILL[[#This Row],[CODIGO]],POs[status],$GY710,POs[Semana],WEEKNUM(HT$1))</f>
        <v>0</v>
      </c>
      <c r="HU710" s="22"/>
      <c r="HV710" s="25"/>
      <c r="HW710" t="str">
        <f>DIM_BILL[[#This Row],[Tipo]]</f>
        <v>MATERIAL DE EMPAQUE</v>
      </c>
    </row>
    <row r="711" spans="1:231" x14ac:dyDescent="0.3">
      <c r="A711" s="17" t="s">
        <v>376</v>
      </c>
      <c r="Y711">
        <v>0.5</v>
      </c>
      <c r="Z711">
        <v>1.05</v>
      </c>
      <c r="GR711" s="17" t="s">
        <v>377</v>
      </c>
      <c r="GS711" s="17">
        <v>3</v>
      </c>
      <c r="GT711" s="17" t="s">
        <v>1821</v>
      </c>
      <c r="GU711" s="17" t="s">
        <v>1800</v>
      </c>
      <c r="GV711" s="17">
        <f>SUMIF(FACT_A1[cve_prod],DIM_BILL[[#This Row],[CODIGO]],FACT_A1[Existencia])</f>
        <v>0</v>
      </c>
      <c r="GW711" s="18">
        <f>SUMIF(FACT_A2[cve_prod],DIM_BILL[[#This Row],[CODIGO]],FACT_A2[Existencia])</f>
        <v>10000</v>
      </c>
      <c r="GX711" s="17"/>
      <c r="GY711" s="16" t="s">
        <v>2221</v>
      </c>
      <c r="GZ711" s="24">
        <f>SUMPRODUCT($B711:$GQ711,INDEX(PLAN_PRODUCCION!$B$4:$GQ$24,COLUMN()-COLUMN($GZ$1)+1,0))</f>
        <v>0</v>
      </c>
      <c r="HA711" s="24">
        <f>SUMPRODUCT($B711:$GQ711,INDEX(PLAN_PRODUCCION!$B$4:$GQ$24,COLUMN()-COLUMN($GZ$1)+1,0))</f>
        <v>0</v>
      </c>
      <c r="HB711" s="24">
        <f>SUMPRODUCT($B711:$GQ711,INDEX(PLAN_PRODUCCION!$B$4:$GQ$24,COLUMN()-COLUMN($GZ$1)+1,0))</f>
        <v>0</v>
      </c>
      <c r="HC711" s="24">
        <f>SUMPRODUCT($B711:$GQ711,INDEX(PLAN_PRODUCCION!$B$4:$GQ$24,COLUMN()-COLUMN($GZ$1)+1,0))</f>
        <v>0</v>
      </c>
      <c r="HD711" s="24">
        <f>SUMPRODUCT($B711:$GQ711,INDEX(PLAN_PRODUCCION!$B$4:$GQ$24,COLUMN()-COLUMN($GZ$1)+1,0))</f>
        <v>0</v>
      </c>
      <c r="HE711" s="24">
        <f>SUMPRODUCT($B711:$GQ711,INDEX(PLAN_PRODUCCION!$B$4:$GQ$24,COLUMN()-COLUMN($GZ$1)+1,0))</f>
        <v>0</v>
      </c>
      <c r="HF711" s="24">
        <f>SUMPRODUCT($B711:$GQ711,INDEX(PLAN_PRODUCCION!$B$4:$GQ$24,COLUMN()-COLUMN($GZ$1)+1,0))</f>
        <v>0</v>
      </c>
      <c r="HG711" s="24">
        <f>SUMPRODUCT($B711:$GQ711,INDEX(PLAN_PRODUCCION!$B$4:$GQ$24,COLUMN()-COLUMN($GZ$1)+1,0))</f>
        <v>0</v>
      </c>
      <c r="HH711" s="24">
        <f>SUMPRODUCT($B711:$GQ711,INDEX(PLAN_PRODUCCION!$B$4:$GQ$24,COLUMN()-COLUMN($GZ$1)+1,0))</f>
        <v>0</v>
      </c>
      <c r="HI711" s="24">
        <f>SUMPRODUCT($B711:$GQ711,INDEX(PLAN_PRODUCCION!$B$4:$GQ$24,COLUMN()-COLUMN($GZ$1)+1,0))</f>
        <v>0</v>
      </c>
      <c r="HJ711" s="24">
        <f>SUMPRODUCT($B711:$GQ711,INDEX(PLAN_PRODUCCION!$B$4:$GQ$24,COLUMN()-COLUMN($GZ$1)+1,0))</f>
        <v>0</v>
      </c>
      <c r="HK711" s="24">
        <f>SUMPRODUCT($B711:$GQ711,INDEX(PLAN_PRODUCCION!$B$4:$GQ$24,COLUMN()-COLUMN($GZ$1)+1,0))</f>
        <v>0</v>
      </c>
      <c r="HL711" s="24">
        <f>SUMPRODUCT($B711:$GQ711,INDEX(PLAN_PRODUCCION!$B$4:$GQ$24,COLUMN()-COLUMN($GZ$1)+1,0))</f>
        <v>0</v>
      </c>
      <c r="HM711" s="24">
        <f>SUMPRODUCT($B711:$GQ711,INDEX(PLAN_PRODUCCION!$B$4:$GQ$24,COLUMN()-COLUMN($GZ$1)+1,0))</f>
        <v>0</v>
      </c>
      <c r="HN711" s="24">
        <f>SUMPRODUCT($B711:$GQ711,INDEX(PLAN_PRODUCCION!$B$4:$GQ$24,COLUMN()-COLUMN($GZ$1)+1,0))</f>
        <v>0</v>
      </c>
      <c r="HO711" s="24">
        <f>SUMPRODUCT($B711:$GQ711,INDEX(PLAN_PRODUCCION!$B$4:$GQ$24,COLUMN()-COLUMN($GZ$1)+1,0))</f>
        <v>0</v>
      </c>
      <c r="HP711" s="24">
        <f>SUMPRODUCT($B711:$GQ711,INDEX(PLAN_PRODUCCION!$B$4:$GQ$24,COLUMN()-COLUMN($GZ$1)+1,0))</f>
        <v>0</v>
      </c>
      <c r="HQ711" s="24">
        <f>SUMPRODUCT($B711:$GQ711,INDEX(PLAN_PRODUCCION!$B$4:$GQ$24,COLUMN()-COLUMN($GZ$1)+1,0))</f>
        <v>0</v>
      </c>
      <c r="HR711" s="24">
        <f>SUMPRODUCT($B711:$GQ711,INDEX(PLAN_PRODUCCION!$B$4:$GQ$24,COLUMN()-COLUMN($GZ$1)+1,0))</f>
        <v>0</v>
      </c>
      <c r="HS711" s="24">
        <f>SUMPRODUCT($B711:$GQ711,INDEX(PLAN_PRODUCCION!$B$4:$GQ$24,COLUMN()-COLUMN($GZ$1)+1,0))</f>
        <v>0</v>
      </c>
      <c r="HT711" s="24">
        <f>SUMPRODUCT($B711:$GQ711,INDEX(PLAN_PRODUCCION!$B$4:$GQ$24,COLUMN()-COLUMN($GZ$1)+1,0))</f>
        <v>0</v>
      </c>
      <c r="HU711" s="22"/>
      <c r="HV711" s="25"/>
      <c r="HW711" t="str">
        <f>DIM_BILL[[#This Row],[Tipo]]</f>
        <v>MATERIAL DE EMPAQUE</v>
      </c>
    </row>
    <row r="712" spans="1:231" x14ac:dyDescent="0.3">
      <c r="A712" s="18" t="s">
        <v>376</v>
      </c>
      <c r="Y712">
        <v>0.5</v>
      </c>
      <c r="Z712">
        <v>1.05</v>
      </c>
      <c r="GR712" s="18" t="s">
        <v>377</v>
      </c>
      <c r="GS712" s="18">
        <v>3</v>
      </c>
      <c r="GT712" s="18" t="s">
        <v>1821</v>
      </c>
      <c r="GU712" s="18" t="s">
        <v>1800</v>
      </c>
      <c r="GV712" s="18">
        <f>SUMIF(FACT_A1[cve_prod],DIM_BILL[[#This Row],[CODIGO]],FACT_A1[Existencia])</f>
        <v>0</v>
      </c>
      <c r="GW712" s="18">
        <f>SUMIF(FACT_A2[cve_prod],DIM_BILL[[#This Row],[CODIGO]],FACT_A2[Existencia])</f>
        <v>10000</v>
      </c>
      <c r="GX712" s="18"/>
      <c r="GY712" s="16" t="s">
        <v>2222</v>
      </c>
      <c r="GZ712" s="26">
        <f t="shared" ref="GZ712" si="5172">GV712+GW712+GX712+GZ710-GZ711</f>
        <v>10000</v>
      </c>
      <c r="HA712" s="26">
        <f t="shared" ref="HA712" si="5173">GZ712+HA710-HA711</f>
        <v>10000</v>
      </c>
      <c r="HB712" s="26">
        <f t="shared" ref="HB712" si="5174">HA712+HB710-HB711</f>
        <v>10000</v>
      </c>
      <c r="HC712" s="26">
        <f t="shared" ref="HC712" si="5175">HB712+HC710-HC711</f>
        <v>10000</v>
      </c>
      <c r="HD712" s="26">
        <f t="shared" ref="HD712" si="5176">HC712+HD710-HD711</f>
        <v>10000</v>
      </c>
      <c r="HE712" s="26">
        <f t="shared" ref="HE712" si="5177">HD712+HE710-HE711</f>
        <v>10000</v>
      </c>
      <c r="HF712" s="26">
        <f t="shared" ref="HF712" si="5178">HE712+HF710-HF711</f>
        <v>10000</v>
      </c>
      <c r="HG712" s="26">
        <f t="shared" ref="HG712" si="5179">HF712+HG710-HG711</f>
        <v>10000</v>
      </c>
      <c r="HH712" s="26">
        <f t="shared" ref="HH712" si="5180">HG712+HH710-HH711</f>
        <v>10000</v>
      </c>
      <c r="HI712" s="26">
        <f t="shared" ref="HI712" si="5181">HH712+HI710-HI711</f>
        <v>10000</v>
      </c>
      <c r="HJ712" s="26">
        <f t="shared" ref="HJ712" si="5182">HI712+HJ710-HJ711</f>
        <v>10000</v>
      </c>
      <c r="HK712" s="26">
        <f t="shared" ref="HK712" si="5183">HJ712+HK710-HK711</f>
        <v>10000</v>
      </c>
      <c r="HL712" s="26">
        <f t="shared" ref="HL712" si="5184">HK712+HL710-HL711</f>
        <v>10000</v>
      </c>
      <c r="HM712" s="26">
        <f t="shared" ref="HM712" si="5185">HL712+HM710-HM711</f>
        <v>10000</v>
      </c>
      <c r="HN712" s="26">
        <f t="shared" ref="HN712" si="5186">HM712+HN710-HN711</f>
        <v>10000</v>
      </c>
      <c r="HO712" s="26">
        <f t="shared" ref="HO712" si="5187">HN712+HO710-HO711</f>
        <v>10000</v>
      </c>
      <c r="HP712" s="26">
        <f t="shared" ref="HP712" si="5188">HO712+HP710-HP711</f>
        <v>10000</v>
      </c>
      <c r="HQ712" s="26">
        <f t="shared" ref="HQ712" si="5189">HP712+HQ710-HQ711</f>
        <v>10000</v>
      </c>
      <c r="HR712" s="26">
        <f t="shared" ref="HR712" si="5190">HQ712+HR710-HR711</f>
        <v>10000</v>
      </c>
      <c r="HS712" s="26">
        <f t="shared" ref="HS712" si="5191">HR712+HS710-HS711</f>
        <v>10000</v>
      </c>
      <c r="HT712" s="26">
        <f t="shared" ref="HT712" si="5192">HS712+HT710-HT711</f>
        <v>10000</v>
      </c>
      <c r="HU712" s="22">
        <f t="shared" ref="HU712" si="5193">COUNTIF(GZ712:HT712,"&lt;0")</f>
        <v>0</v>
      </c>
      <c r="HV712" s="25"/>
      <c r="HW712" t="str">
        <f>DIM_BILL[[#This Row],[Tipo]]</f>
        <v>MATERIAL DE EMPAQUE</v>
      </c>
    </row>
    <row r="713" spans="1:231" x14ac:dyDescent="0.3">
      <c r="A713" s="17" t="s">
        <v>895</v>
      </c>
      <c r="BZ713">
        <v>1.05</v>
      </c>
      <c r="CB713">
        <v>2.1</v>
      </c>
      <c r="GR713" s="17" t="s">
        <v>896</v>
      </c>
      <c r="GS713" s="17">
        <v>4</v>
      </c>
      <c r="GT713" s="17" t="s">
        <v>1827</v>
      </c>
      <c r="GU713" s="17" t="s">
        <v>1800</v>
      </c>
      <c r="GV713" s="17">
        <f>SUMIF(FACT_A1[cve_prod],DIM_BILL[[#This Row],[CODIGO]],FACT_A1[Existencia])</f>
        <v>0</v>
      </c>
      <c r="GW713" s="18">
        <f>SUMIF(FACT_A2[cve_prod],DIM_BILL[[#This Row],[CODIGO]],FACT_A2[Existencia])</f>
        <v>54950</v>
      </c>
      <c r="GX713" s="17"/>
      <c r="GY713" s="16" t="s">
        <v>2220</v>
      </c>
      <c r="GZ713" s="15">
        <f>SUMIFS(POs[saldo],POs[cve_prod],DIM_BILL[[#This Row],[CODIGO]],POs[status],$GY713,POs[f_ent],GZ$1)</f>
        <v>0</v>
      </c>
      <c r="HA713" s="15">
        <f>SUMIFS(POs[saldo],POs[cve_prod],DIM_BILL[[#This Row],[CODIGO]],POs[status],$GY713,POs[f_ent],HA$1)</f>
        <v>0</v>
      </c>
      <c r="HB713" s="15">
        <f>SUMIFS(POs[saldo],POs[cve_prod],DIM_BILL[[#This Row],[CODIGO]],POs[status],$GY713,POs[f_ent],HB$1)</f>
        <v>0</v>
      </c>
      <c r="HC713" s="15">
        <f>SUMIFS(POs[saldo],POs[cve_prod],DIM_BILL[[#This Row],[CODIGO]],POs[status],$GY713,POs[f_ent],HC$1)</f>
        <v>0</v>
      </c>
      <c r="HD713" s="15">
        <f>SUMIFS(POs[saldo],POs[cve_prod],DIM_BILL[[#This Row],[CODIGO]],POs[status],$GY713,POs[f_ent],HD$1)</f>
        <v>0</v>
      </c>
      <c r="HE713" s="15">
        <f>SUMIFS(POs[saldo],POs[cve_prod],DIM_BILL[[#This Row],[CODIGO]],POs[status],$GY713,POs[f_ent],HE$1)</f>
        <v>0</v>
      </c>
      <c r="HF713" s="15">
        <f>SUMIFS(POs[saldo],POs[cve_prod],DIM_BILL[[#This Row],[CODIGO]],POs[status],$GY713,POs[Semana],WEEKNUM(HF$1))</f>
        <v>0</v>
      </c>
      <c r="HG713" s="15">
        <f>SUMIFS(POs[saldo],POs[cve_prod],DIM_BILL[[#This Row],[CODIGO]],POs[status],$GY713,POs[Semana],WEEKNUM(HG$1))</f>
        <v>0</v>
      </c>
      <c r="HH713" s="15">
        <f>SUMIFS(POs[saldo],POs[cve_prod],DIM_BILL[[#This Row],[CODIGO]],POs[status],$GY713,POs[Semana],WEEKNUM(HH$1))</f>
        <v>0</v>
      </c>
      <c r="HI713" s="15">
        <f>SUMIFS(POs[saldo],POs[cve_prod],DIM_BILL[[#This Row],[CODIGO]],POs[status],$GY713,POs[Semana],WEEKNUM(HI$1))</f>
        <v>0</v>
      </c>
      <c r="HJ713" s="15">
        <f>SUMIFS(POs[saldo],POs[cve_prod],DIM_BILL[[#This Row],[CODIGO]],POs[status],$GY713,POs[Semana],WEEKNUM(HJ$1))</f>
        <v>0</v>
      </c>
      <c r="HK713" s="15">
        <f>SUMIFS(POs[saldo],POs[cve_prod],DIM_BILL[[#This Row],[CODIGO]],POs[status],$GY713,POs[Semana],WEEKNUM(HK$1))</f>
        <v>0</v>
      </c>
      <c r="HL713" s="15">
        <f>SUMIFS(POs[saldo],POs[cve_prod],DIM_BILL[[#This Row],[CODIGO]],POs[status],$GY713,POs[Semana],WEEKNUM(HL$1))</f>
        <v>0</v>
      </c>
      <c r="HM713" s="15">
        <f>SUMIFS(POs[saldo],POs[cve_prod],DIM_BILL[[#This Row],[CODIGO]],POs[status],$GY713,POs[Semana],WEEKNUM(HM$1))</f>
        <v>0</v>
      </c>
      <c r="HN713" s="15">
        <f>SUMIFS(POs[saldo],POs[cve_prod],DIM_BILL[[#This Row],[CODIGO]],POs[status],$GY713,POs[Semana],WEEKNUM(HN$1))</f>
        <v>0</v>
      </c>
      <c r="HO713" s="15">
        <f>SUMIFS(POs[saldo],POs[cve_prod],DIM_BILL[[#This Row],[CODIGO]],POs[status],$GY713,POs[Semana],WEEKNUM(HO$1))</f>
        <v>0</v>
      </c>
      <c r="HP713" s="15">
        <f>SUMIFS(POs[saldo],POs[cve_prod],DIM_BILL[[#This Row],[CODIGO]],POs[status],$GY713,POs[Semana],WEEKNUM(HP$1))</f>
        <v>0</v>
      </c>
      <c r="HQ713" s="15">
        <f>SUMIFS(POs[saldo],POs[cve_prod],DIM_BILL[[#This Row],[CODIGO]],POs[status],$GY713,POs[Semana],WEEKNUM(HQ$1))</f>
        <v>0</v>
      </c>
      <c r="HR713" s="15">
        <f>SUMIFS(POs[saldo],POs[cve_prod],DIM_BILL[[#This Row],[CODIGO]],POs[status],$GY713,POs[Semana],WEEKNUM(HR$1))</f>
        <v>0</v>
      </c>
      <c r="HS713" s="15">
        <f>SUMIFS(POs[saldo],POs[cve_prod],DIM_BILL[[#This Row],[CODIGO]],POs[status],$GY713,POs[Semana],WEEKNUM(HS$1))</f>
        <v>0</v>
      </c>
      <c r="HT713" s="15">
        <f>SUMIFS(POs[saldo],POs[cve_prod],DIM_BILL[[#This Row],[CODIGO]],POs[status],$GY713,POs[Semana],WEEKNUM(HT$1))</f>
        <v>0</v>
      </c>
      <c r="HU713" s="22"/>
      <c r="HV713" s="25"/>
      <c r="HW713" t="str">
        <f>DIM_BILL[[#This Row],[Tipo]]</f>
        <v>MATERIAL DE EMPAQUE</v>
      </c>
    </row>
    <row r="714" spans="1:231" x14ac:dyDescent="0.3">
      <c r="A714" s="17" t="s">
        <v>895</v>
      </c>
      <c r="BZ714">
        <v>1.05</v>
      </c>
      <c r="CB714">
        <v>2.1</v>
      </c>
      <c r="GR714" s="17" t="s">
        <v>896</v>
      </c>
      <c r="GS714" s="17">
        <v>4</v>
      </c>
      <c r="GT714" s="17" t="s">
        <v>1827</v>
      </c>
      <c r="GU714" s="17" t="s">
        <v>1800</v>
      </c>
      <c r="GV714" s="17">
        <f>SUMIF(FACT_A1[cve_prod],DIM_BILL[[#This Row],[CODIGO]],FACT_A1[Existencia])</f>
        <v>0</v>
      </c>
      <c r="GW714" s="18">
        <f>SUMIF(FACT_A2[cve_prod],DIM_BILL[[#This Row],[CODIGO]],FACT_A2[Existencia])</f>
        <v>54950</v>
      </c>
      <c r="GX714" s="17"/>
      <c r="GY714" s="16" t="s">
        <v>2221</v>
      </c>
      <c r="GZ714" s="24">
        <f>SUMPRODUCT($B714:$GQ714,INDEX(PLAN_PRODUCCION!$B$4:$GQ$24,COLUMN()-COLUMN($GZ$1)+1,0))</f>
        <v>0</v>
      </c>
      <c r="HA714" s="24">
        <f>SUMPRODUCT($B714:$GQ714,INDEX(PLAN_PRODUCCION!$B$4:$GQ$24,COLUMN()-COLUMN($GZ$1)+1,0))</f>
        <v>0</v>
      </c>
      <c r="HB714" s="24">
        <f>SUMPRODUCT($B714:$GQ714,INDEX(PLAN_PRODUCCION!$B$4:$GQ$24,COLUMN()-COLUMN($GZ$1)+1,0))</f>
        <v>0</v>
      </c>
      <c r="HC714" s="24">
        <f>SUMPRODUCT($B714:$GQ714,INDEX(PLAN_PRODUCCION!$B$4:$GQ$24,COLUMN()-COLUMN($GZ$1)+1,0))</f>
        <v>0</v>
      </c>
      <c r="HD714" s="24">
        <f>SUMPRODUCT($B714:$GQ714,INDEX(PLAN_PRODUCCION!$B$4:$GQ$24,COLUMN()-COLUMN($GZ$1)+1,0))</f>
        <v>0</v>
      </c>
      <c r="HE714" s="24">
        <f>SUMPRODUCT($B714:$GQ714,INDEX(PLAN_PRODUCCION!$B$4:$GQ$24,COLUMN()-COLUMN($GZ$1)+1,0))</f>
        <v>0</v>
      </c>
      <c r="HF714" s="24">
        <f>SUMPRODUCT($B714:$GQ714,INDEX(PLAN_PRODUCCION!$B$4:$GQ$24,COLUMN()-COLUMN($GZ$1)+1,0))</f>
        <v>0</v>
      </c>
      <c r="HG714" s="24">
        <f>SUMPRODUCT($B714:$GQ714,INDEX(PLAN_PRODUCCION!$B$4:$GQ$24,COLUMN()-COLUMN($GZ$1)+1,0))</f>
        <v>0</v>
      </c>
      <c r="HH714" s="24">
        <f>SUMPRODUCT($B714:$GQ714,INDEX(PLAN_PRODUCCION!$B$4:$GQ$24,COLUMN()-COLUMN($GZ$1)+1,0))</f>
        <v>0</v>
      </c>
      <c r="HI714" s="24">
        <f>SUMPRODUCT($B714:$GQ714,INDEX(PLAN_PRODUCCION!$B$4:$GQ$24,COLUMN()-COLUMN($GZ$1)+1,0))</f>
        <v>0</v>
      </c>
      <c r="HJ714" s="24">
        <f>SUMPRODUCT($B714:$GQ714,INDEX(PLAN_PRODUCCION!$B$4:$GQ$24,COLUMN()-COLUMN($GZ$1)+1,0))</f>
        <v>0</v>
      </c>
      <c r="HK714" s="24">
        <f>SUMPRODUCT($B714:$GQ714,INDEX(PLAN_PRODUCCION!$B$4:$GQ$24,COLUMN()-COLUMN($GZ$1)+1,0))</f>
        <v>0</v>
      </c>
      <c r="HL714" s="24">
        <f>SUMPRODUCT($B714:$GQ714,INDEX(PLAN_PRODUCCION!$B$4:$GQ$24,COLUMN()-COLUMN($GZ$1)+1,0))</f>
        <v>0</v>
      </c>
      <c r="HM714" s="24">
        <f>SUMPRODUCT($B714:$GQ714,INDEX(PLAN_PRODUCCION!$B$4:$GQ$24,COLUMN()-COLUMN($GZ$1)+1,0))</f>
        <v>0</v>
      </c>
      <c r="HN714" s="24">
        <f>SUMPRODUCT($B714:$GQ714,INDEX(PLAN_PRODUCCION!$B$4:$GQ$24,COLUMN()-COLUMN($GZ$1)+1,0))</f>
        <v>0</v>
      </c>
      <c r="HO714" s="24">
        <f>SUMPRODUCT($B714:$GQ714,INDEX(PLAN_PRODUCCION!$B$4:$GQ$24,COLUMN()-COLUMN($GZ$1)+1,0))</f>
        <v>0</v>
      </c>
      <c r="HP714" s="24">
        <f>SUMPRODUCT($B714:$GQ714,INDEX(PLAN_PRODUCCION!$B$4:$GQ$24,COLUMN()-COLUMN($GZ$1)+1,0))</f>
        <v>0</v>
      </c>
      <c r="HQ714" s="24">
        <f>SUMPRODUCT($B714:$GQ714,INDEX(PLAN_PRODUCCION!$B$4:$GQ$24,COLUMN()-COLUMN($GZ$1)+1,0))</f>
        <v>0</v>
      </c>
      <c r="HR714" s="24">
        <f>SUMPRODUCT($B714:$GQ714,INDEX(PLAN_PRODUCCION!$B$4:$GQ$24,COLUMN()-COLUMN($GZ$1)+1,0))</f>
        <v>0</v>
      </c>
      <c r="HS714" s="24">
        <f>SUMPRODUCT($B714:$GQ714,INDEX(PLAN_PRODUCCION!$B$4:$GQ$24,COLUMN()-COLUMN($GZ$1)+1,0))</f>
        <v>0</v>
      </c>
      <c r="HT714" s="24">
        <f>SUMPRODUCT($B714:$GQ714,INDEX(PLAN_PRODUCCION!$B$4:$GQ$24,COLUMN()-COLUMN($GZ$1)+1,0))</f>
        <v>0</v>
      </c>
      <c r="HU714" s="22"/>
      <c r="HV714" s="25"/>
      <c r="HW714" t="str">
        <f>DIM_BILL[[#This Row],[Tipo]]</f>
        <v>MATERIAL DE EMPAQUE</v>
      </c>
    </row>
    <row r="715" spans="1:231" x14ac:dyDescent="0.3">
      <c r="A715" s="18" t="s">
        <v>895</v>
      </c>
      <c r="BZ715">
        <v>1.05</v>
      </c>
      <c r="CB715">
        <v>2.1</v>
      </c>
      <c r="GR715" s="18" t="s">
        <v>896</v>
      </c>
      <c r="GS715" s="18">
        <v>4</v>
      </c>
      <c r="GT715" s="18" t="s">
        <v>1827</v>
      </c>
      <c r="GU715" s="18" t="s">
        <v>1800</v>
      </c>
      <c r="GV715" s="18">
        <f>SUMIF(FACT_A1[cve_prod],DIM_BILL[[#This Row],[CODIGO]],FACT_A1[Existencia])</f>
        <v>0</v>
      </c>
      <c r="GW715" s="18">
        <f>SUMIF(FACT_A2[cve_prod],DIM_BILL[[#This Row],[CODIGO]],FACT_A2[Existencia])</f>
        <v>54950</v>
      </c>
      <c r="GX715" s="18"/>
      <c r="GY715" s="16" t="s">
        <v>2222</v>
      </c>
      <c r="GZ715" s="26">
        <f t="shared" ref="GZ715" si="5194">GV715+GW715+GX715+GZ713-GZ714</f>
        <v>54950</v>
      </c>
      <c r="HA715" s="26">
        <f t="shared" ref="HA715" si="5195">GZ715+HA713-HA714</f>
        <v>54950</v>
      </c>
      <c r="HB715" s="26">
        <f t="shared" ref="HB715" si="5196">HA715+HB713-HB714</f>
        <v>54950</v>
      </c>
      <c r="HC715" s="26">
        <f t="shared" ref="HC715" si="5197">HB715+HC713-HC714</f>
        <v>54950</v>
      </c>
      <c r="HD715" s="26">
        <f t="shared" ref="HD715" si="5198">HC715+HD713-HD714</f>
        <v>54950</v>
      </c>
      <c r="HE715" s="26">
        <f t="shared" ref="HE715" si="5199">HD715+HE713-HE714</f>
        <v>54950</v>
      </c>
      <c r="HF715" s="26">
        <f t="shared" ref="HF715" si="5200">HE715+HF713-HF714</f>
        <v>54950</v>
      </c>
      <c r="HG715" s="26">
        <f t="shared" ref="HG715" si="5201">HF715+HG713-HG714</f>
        <v>54950</v>
      </c>
      <c r="HH715" s="26">
        <f t="shared" ref="HH715" si="5202">HG715+HH713-HH714</f>
        <v>54950</v>
      </c>
      <c r="HI715" s="26">
        <f t="shared" ref="HI715" si="5203">HH715+HI713-HI714</f>
        <v>54950</v>
      </c>
      <c r="HJ715" s="26">
        <f t="shared" ref="HJ715" si="5204">HI715+HJ713-HJ714</f>
        <v>54950</v>
      </c>
      <c r="HK715" s="26">
        <f t="shared" ref="HK715" si="5205">HJ715+HK713-HK714</f>
        <v>54950</v>
      </c>
      <c r="HL715" s="26">
        <f t="shared" ref="HL715" si="5206">HK715+HL713-HL714</f>
        <v>54950</v>
      </c>
      <c r="HM715" s="26">
        <f t="shared" ref="HM715" si="5207">HL715+HM713-HM714</f>
        <v>54950</v>
      </c>
      <c r="HN715" s="26">
        <f t="shared" ref="HN715" si="5208">HM715+HN713-HN714</f>
        <v>54950</v>
      </c>
      <c r="HO715" s="26">
        <f t="shared" ref="HO715" si="5209">HN715+HO713-HO714</f>
        <v>54950</v>
      </c>
      <c r="HP715" s="26">
        <f t="shared" ref="HP715" si="5210">HO715+HP713-HP714</f>
        <v>54950</v>
      </c>
      <c r="HQ715" s="26">
        <f t="shared" ref="HQ715" si="5211">HP715+HQ713-HQ714</f>
        <v>54950</v>
      </c>
      <c r="HR715" s="26">
        <f t="shared" ref="HR715" si="5212">HQ715+HR713-HR714</f>
        <v>54950</v>
      </c>
      <c r="HS715" s="26">
        <f t="shared" ref="HS715" si="5213">HR715+HS713-HS714</f>
        <v>54950</v>
      </c>
      <c r="HT715" s="26">
        <f t="shared" ref="HT715" si="5214">HS715+HT713-HT714</f>
        <v>54950</v>
      </c>
      <c r="HU715" s="22">
        <f t="shared" ref="HU715" si="5215">COUNTIF(GZ715:HT715,"&lt;0")</f>
        <v>0</v>
      </c>
      <c r="HV715" s="25"/>
      <c r="HW715" t="str">
        <f>DIM_BILL[[#This Row],[Tipo]]</f>
        <v>MATERIAL DE EMPAQUE</v>
      </c>
    </row>
    <row r="716" spans="1:231" x14ac:dyDescent="0.3">
      <c r="A716" s="17" t="s">
        <v>905</v>
      </c>
      <c r="CB716">
        <v>2.1</v>
      </c>
      <c r="GR716" s="17" t="s">
        <v>906</v>
      </c>
      <c r="GS716" s="17">
        <v>4</v>
      </c>
      <c r="GT716" s="17" t="s">
        <v>1807</v>
      </c>
      <c r="GU716" s="17" t="s">
        <v>1800</v>
      </c>
      <c r="GV716" s="17">
        <f>SUMIF(FACT_A1[cve_prod],DIM_BILL[[#This Row],[CODIGO]],FACT_A1[Existencia])</f>
        <v>0</v>
      </c>
      <c r="GW716" s="18">
        <f>SUMIF(FACT_A2[cve_prod],DIM_BILL[[#This Row],[CODIGO]],FACT_A2[Existencia])</f>
        <v>33600</v>
      </c>
      <c r="GX716" s="17"/>
      <c r="GY716" s="16" t="s">
        <v>2220</v>
      </c>
      <c r="GZ716" s="15">
        <f>SUMIFS(POs[saldo],POs[cve_prod],DIM_BILL[[#This Row],[CODIGO]],POs[status],$GY716,POs[f_ent],GZ$1)</f>
        <v>0</v>
      </c>
      <c r="HA716" s="15">
        <f>SUMIFS(POs[saldo],POs[cve_prod],DIM_BILL[[#This Row],[CODIGO]],POs[status],$GY716,POs[f_ent],HA$1)</f>
        <v>0</v>
      </c>
      <c r="HB716" s="15">
        <f>SUMIFS(POs[saldo],POs[cve_prod],DIM_BILL[[#This Row],[CODIGO]],POs[status],$GY716,POs[f_ent],HB$1)</f>
        <v>0</v>
      </c>
      <c r="HC716" s="15">
        <f>SUMIFS(POs[saldo],POs[cve_prod],DIM_BILL[[#This Row],[CODIGO]],POs[status],$GY716,POs[f_ent],HC$1)</f>
        <v>0</v>
      </c>
      <c r="HD716" s="15">
        <f>SUMIFS(POs[saldo],POs[cve_prod],DIM_BILL[[#This Row],[CODIGO]],POs[status],$GY716,POs[f_ent],HD$1)</f>
        <v>0</v>
      </c>
      <c r="HE716" s="15">
        <f>SUMIFS(POs[saldo],POs[cve_prod],DIM_BILL[[#This Row],[CODIGO]],POs[status],$GY716,POs[f_ent],HE$1)</f>
        <v>0</v>
      </c>
      <c r="HF716" s="15">
        <f>SUMIFS(POs[saldo],POs[cve_prod],DIM_BILL[[#This Row],[CODIGO]],POs[status],$GY716,POs[Semana],WEEKNUM(HF$1))</f>
        <v>0</v>
      </c>
      <c r="HG716" s="15">
        <f>SUMIFS(POs[saldo],POs[cve_prod],DIM_BILL[[#This Row],[CODIGO]],POs[status],$GY716,POs[Semana],WEEKNUM(HG$1))</f>
        <v>0</v>
      </c>
      <c r="HH716" s="15">
        <f>SUMIFS(POs[saldo],POs[cve_prod],DIM_BILL[[#This Row],[CODIGO]],POs[status],$GY716,POs[Semana],WEEKNUM(HH$1))</f>
        <v>0</v>
      </c>
      <c r="HI716" s="15">
        <f>SUMIFS(POs[saldo],POs[cve_prod],DIM_BILL[[#This Row],[CODIGO]],POs[status],$GY716,POs[Semana],WEEKNUM(HI$1))</f>
        <v>0</v>
      </c>
      <c r="HJ716" s="15">
        <f>SUMIFS(POs[saldo],POs[cve_prod],DIM_BILL[[#This Row],[CODIGO]],POs[status],$GY716,POs[Semana],WEEKNUM(HJ$1))</f>
        <v>0</v>
      </c>
      <c r="HK716" s="15">
        <f>SUMIFS(POs[saldo],POs[cve_prod],DIM_BILL[[#This Row],[CODIGO]],POs[status],$GY716,POs[Semana],WEEKNUM(HK$1))</f>
        <v>0</v>
      </c>
      <c r="HL716" s="15">
        <f>SUMIFS(POs[saldo],POs[cve_prod],DIM_BILL[[#This Row],[CODIGO]],POs[status],$GY716,POs[Semana],WEEKNUM(HL$1))</f>
        <v>0</v>
      </c>
      <c r="HM716" s="15">
        <f>SUMIFS(POs[saldo],POs[cve_prod],DIM_BILL[[#This Row],[CODIGO]],POs[status],$GY716,POs[Semana],WEEKNUM(HM$1))</f>
        <v>0</v>
      </c>
      <c r="HN716" s="15">
        <f>SUMIFS(POs[saldo],POs[cve_prod],DIM_BILL[[#This Row],[CODIGO]],POs[status],$GY716,POs[Semana],WEEKNUM(HN$1))</f>
        <v>0</v>
      </c>
      <c r="HO716" s="15">
        <f>SUMIFS(POs[saldo],POs[cve_prod],DIM_BILL[[#This Row],[CODIGO]],POs[status],$GY716,POs[Semana],WEEKNUM(HO$1))</f>
        <v>0</v>
      </c>
      <c r="HP716" s="15">
        <f>SUMIFS(POs[saldo],POs[cve_prod],DIM_BILL[[#This Row],[CODIGO]],POs[status],$GY716,POs[Semana],WEEKNUM(HP$1))</f>
        <v>0</v>
      </c>
      <c r="HQ716" s="15">
        <f>SUMIFS(POs[saldo],POs[cve_prod],DIM_BILL[[#This Row],[CODIGO]],POs[status],$GY716,POs[Semana],WEEKNUM(HQ$1))</f>
        <v>0</v>
      </c>
      <c r="HR716" s="15">
        <f>SUMIFS(POs[saldo],POs[cve_prod],DIM_BILL[[#This Row],[CODIGO]],POs[status],$GY716,POs[Semana],WEEKNUM(HR$1))</f>
        <v>0</v>
      </c>
      <c r="HS716" s="15">
        <f>SUMIFS(POs[saldo],POs[cve_prod],DIM_BILL[[#This Row],[CODIGO]],POs[status],$GY716,POs[Semana],WEEKNUM(HS$1))</f>
        <v>0</v>
      </c>
      <c r="HT716" s="15">
        <f>SUMIFS(POs[saldo],POs[cve_prod],DIM_BILL[[#This Row],[CODIGO]],POs[status],$GY716,POs[Semana],WEEKNUM(HT$1))</f>
        <v>0</v>
      </c>
      <c r="HU716" s="22"/>
      <c r="HV716" s="25"/>
      <c r="HW716" t="str">
        <f>DIM_BILL[[#This Row],[Tipo]]</f>
        <v>MATERIAL DE EMPAQUE</v>
      </c>
    </row>
    <row r="717" spans="1:231" x14ac:dyDescent="0.3">
      <c r="A717" s="17" t="s">
        <v>905</v>
      </c>
      <c r="CB717">
        <v>2.1</v>
      </c>
      <c r="GR717" s="17" t="s">
        <v>906</v>
      </c>
      <c r="GS717" s="17">
        <v>4</v>
      </c>
      <c r="GT717" s="17" t="s">
        <v>1807</v>
      </c>
      <c r="GU717" s="17" t="s">
        <v>1800</v>
      </c>
      <c r="GV717" s="17">
        <f>SUMIF(FACT_A1[cve_prod],DIM_BILL[[#This Row],[CODIGO]],FACT_A1[Existencia])</f>
        <v>0</v>
      </c>
      <c r="GW717" s="18">
        <f>SUMIF(FACT_A2[cve_prod],DIM_BILL[[#This Row],[CODIGO]],FACT_A2[Existencia])</f>
        <v>33600</v>
      </c>
      <c r="GX717" s="17"/>
      <c r="GY717" s="16" t="s">
        <v>2221</v>
      </c>
      <c r="GZ717" s="24">
        <f>SUMPRODUCT($B717:$GQ717,INDEX(PLAN_PRODUCCION!$B$4:$GQ$24,COLUMN()-COLUMN($GZ$1)+1,0))</f>
        <v>0</v>
      </c>
      <c r="HA717" s="24">
        <f>SUMPRODUCT($B717:$GQ717,INDEX(PLAN_PRODUCCION!$B$4:$GQ$24,COLUMN()-COLUMN($GZ$1)+1,0))</f>
        <v>0</v>
      </c>
      <c r="HB717" s="24">
        <f>SUMPRODUCT($B717:$GQ717,INDEX(PLAN_PRODUCCION!$B$4:$GQ$24,COLUMN()-COLUMN($GZ$1)+1,0))</f>
        <v>0</v>
      </c>
      <c r="HC717" s="24">
        <f>SUMPRODUCT($B717:$GQ717,INDEX(PLAN_PRODUCCION!$B$4:$GQ$24,COLUMN()-COLUMN($GZ$1)+1,0))</f>
        <v>0</v>
      </c>
      <c r="HD717" s="24">
        <f>SUMPRODUCT($B717:$GQ717,INDEX(PLAN_PRODUCCION!$B$4:$GQ$24,COLUMN()-COLUMN($GZ$1)+1,0))</f>
        <v>0</v>
      </c>
      <c r="HE717" s="24">
        <f>SUMPRODUCT($B717:$GQ717,INDEX(PLAN_PRODUCCION!$B$4:$GQ$24,COLUMN()-COLUMN($GZ$1)+1,0))</f>
        <v>0</v>
      </c>
      <c r="HF717" s="24">
        <f>SUMPRODUCT($B717:$GQ717,INDEX(PLAN_PRODUCCION!$B$4:$GQ$24,COLUMN()-COLUMN($GZ$1)+1,0))</f>
        <v>0</v>
      </c>
      <c r="HG717" s="24">
        <f>SUMPRODUCT($B717:$GQ717,INDEX(PLAN_PRODUCCION!$B$4:$GQ$24,COLUMN()-COLUMN($GZ$1)+1,0))</f>
        <v>0</v>
      </c>
      <c r="HH717" s="24">
        <f>SUMPRODUCT($B717:$GQ717,INDEX(PLAN_PRODUCCION!$B$4:$GQ$24,COLUMN()-COLUMN($GZ$1)+1,0))</f>
        <v>0</v>
      </c>
      <c r="HI717" s="24">
        <f>SUMPRODUCT($B717:$GQ717,INDEX(PLAN_PRODUCCION!$B$4:$GQ$24,COLUMN()-COLUMN($GZ$1)+1,0))</f>
        <v>0</v>
      </c>
      <c r="HJ717" s="24">
        <f>SUMPRODUCT($B717:$GQ717,INDEX(PLAN_PRODUCCION!$B$4:$GQ$24,COLUMN()-COLUMN($GZ$1)+1,0))</f>
        <v>0</v>
      </c>
      <c r="HK717" s="24">
        <f>SUMPRODUCT($B717:$GQ717,INDEX(PLAN_PRODUCCION!$B$4:$GQ$24,COLUMN()-COLUMN($GZ$1)+1,0))</f>
        <v>0</v>
      </c>
      <c r="HL717" s="24">
        <f>SUMPRODUCT($B717:$GQ717,INDEX(PLAN_PRODUCCION!$B$4:$GQ$24,COLUMN()-COLUMN($GZ$1)+1,0))</f>
        <v>0</v>
      </c>
      <c r="HM717" s="24">
        <f>SUMPRODUCT($B717:$GQ717,INDEX(PLAN_PRODUCCION!$B$4:$GQ$24,COLUMN()-COLUMN($GZ$1)+1,0))</f>
        <v>0</v>
      </c>
      <c r="HN717" s="24">
        <f>SUMPRODUCT($B717:$GQ717,INDEX(PLAN_PRODUCCION!$B$4:$GQ$24,COLUMN()-COLUMN($GZ$1)+1,0))</f>
        <v>0</v>
      </c>
      <c r="HO717" s="24">
        <f>SUMPRODUCT($B717:$GQ717,INDEX(PLAN_PRODUCCION!$B$4:$GQ$24,COLUMN()-COLUMN($GZ$1)+1,0))</f>
        <v>0</v>
      </c>
      <c r="HP717" s="24">
        <f>SUMPRODUCT($B717:$GQ717,INDEX(PLAN_PRODUCCION!$B$4:$GQ$24,COLUMN()-COLUMN($GZ$1)+1,0))</f>
        <v>0</v>
      </c>
      <c r="HQ717" s="24">
        <f>SUMPRODUCT($B717:$GQ717,INDEX(PLAN_PRODUCCION!$B$4:$GQ$24,COLUMN()-COLUMN($GZ$1)+1,0))</f>
        <v>0</v>
      </c>
      <c r="HR717" s="24">
        <f>SUMPRODUCT($B717:$GQ717,INDEX(PLAN_PRODUCCION!$B$4:$GQ$24,COLUMN()-COLUMN($GZ$1)+1,0))</f>
        <v>0</v>
      </c>
      <c r="HS717" s="24">
        <f>SUMPRODUCT($B717:$GQ717,INDEX(PLAN_PRODUCCION!$B$4:$GQ$24,COLUMN()-COLUMN($GZ$1)+1,0))</f>
        <v>0</v>
      </c>
      <c r="HT717" s="24">
        <f>SUMPRODUCT($B717:$GQ717,INDEX(PLAN_PRODUCCION!$B$4:$GQ$24,COLUMN()-COLUMN($GZ$1)+1,0))</f>
        <v>0</v>
      </c>
      <c r="HU717" s="22"/>
      <c r="HV717" s="25"/>
      <c r="HW717" t="str">
        <f>DIM_BILL[[#This Row],[Tipo]]</f>
        <v>MATERIAL DE EMPAQUE</v>
      </c>
    </row>
    <row r="718" spans="1:231" x14ac:dyDescent="0.3">
      <c r="A718" s="18" t="s">
        <v>905</v>
      </c>
      <c r="CB718">
        <v>2.1</v>
      </c>
      <c r="GR718" s="18" t="s">
        <v>906</v>
      </c>
      <c r="GS718" s="18">
        <v>4</v>
      </c>
      <c r="GT718" s="18" t="s">
        <v>1807</v>
      </c>
      <c r="GU718" s="18" t="s">
        <v>1800</v>
      </c>
      <c r="GV718" s="18">
        <f>SUMIF(FACT_A1[cve_prod],DIM_BILL[[#This Row],[CODIGO]],FACT_A1[Existencia])</f>
        <v>0</v>
      </c>
      <c r="GW718" s="18">
        <f>SUMIF(FACT_A2[cve_prod],DIM_BILL[[#This Row],[CODIGO]],FACT_A2[Existencia])</f>
        <v>33600</v>
      </c>
      <c r="GX718" s="18"/>
      <c r="GY718" s="16" t="s">
        <v>2222</v>
      </c>
      <c r="GZ718" s="26">
        <f t="shared" ref="GZ718" si="5216">GV718+GW718+GX718+GZ716-GZ717</f>
        <v>33600</v>
      </c>
      <c r="HA718" s="26">
        <f t="shared" ref="HA718" si="5217">GZ718+HA716-HA717</f>
        <v>33600</v>
      </c>
      <c r="HB718" s="26">
        <f t="shared" ref="HB718" si="5218">HA718+HB716-HB717</f>
        <v>33600</v>
      </c>
      <c r="HC718" s="26">
        <f t="shared" ref="HC718" si="5219">HB718+HC716-HC717</f>
        <v>33600</v>
      </c>
      <c r="HD718" s="26">
        <f t="shared" ref="HD718" si="5220">HC718+HD716-HD717</f>
        <v>33600</v>
      </c>
      <c r="HE718" s="26">
        <f t="shared" ref="HE718" si="5221">HD718+HE716-HE717</f>
        <v>33600</v>
      </c>
      <c r="HF718" s="26">
        <f t="shared" ref="HF718" si="5222">HE718+HF716-HF717</f>
        <v>33600</v>
      </c>
      <c r="HG718" s="26">
        <f t="shared" ref="HG718" si="5223">HF718+HG716-HG717</f>
        <v>33600</v>
      </c>
      <c r="HH718" s="26">
        <f t="shared" ref="HH718" si="5224">HG718+HH716-HH717</f>
        <v>33600</v>
      </c>
      <c r="HI718" s="26">
        <f t="shared" ref="HI718" si="5225">HH718+HI716-HI717</f>
        <v>33600</v>
      </c>
      <c r="HJ718" s="26">
        <f t="shared" ref="HJ718" si="5226">HI718+HJ716-HJ717</f>
        <v>33600</v>
      </c>
      <c r="HK718" s="26">
        <f t="shared" ref="HK718" si="5227">HJ718+HK716-HK717</f>
        <v>33600</v>
      </c>
      <c r="HL718" s="26">
        <f t="shared" ref="HL718" si="5228">HK718+HL716-HL717</f>
        <v>33600</v>
      </c>
      <c r="HM718" s="26">
        <f t="shared" ref="HM718" si="5229">HL718+HM716-HM717</f>
        <v>33600</v>
      </c>
      <c r="HN718" s="26">
        <f t="shared" ref="HN718" si="5230">HM718+HN716-HN717</f>
        <v>33600</v>
      </c>
      <c r="HO718" s="26">
        <f t="shared" ref="HO718" si="5231">HN718+HO716-HO717</f>
        <v>33600</v>
      </c>
      <c r="HP718" s="26">
        <f t="shared" ref="HP718" si="5232">HO718+HP716-HP717</f>
        <v>33600</v>
      </c>
      <c r="HQ718" s="26">
        <f t="shared" ref="HQ718" si="5233">HP718+HQ716-HQ717</f>
        <v>33600</v>
      </c>
      <c r="HR718" s="26">
        <f t="shared" ref="HR718" si="5234">HQ718+HR716-HR717</f>
        <v>33600</v>
      </c>
      <c r="HS718" s="26">
        <f t="shared" ref="HS718" si="5235">HR718+HS716-HS717</f>
        <v>33600</v>
      </c>
      <c r="HT718" s="26">
        <f t="shared" ref="HT718" si="5236">HS718+HT716-HT717</f>
        <v>33600</v>
      </c>
      <c r="HU718" s="22">
        <f t="shared" ref="HU718" si="5237">COUNTIF(GZ718:HT718,"&lt;0")</f>
        <v>0</v>
      </c>
      <c r="HV718" s="25"/>
      <c r="HW718" t="str">
        <f>DIM_BILL[[#This Row],[Tipo]]</f>
        <v>MATERIAL DE EMPAQUE</v>
      </c>
    </row>
    <row r="719" spans="1:231" x14ac:dyDescent="0.3">
      <c r="A719" s="17" t="s">
        <v>875</v>
      </c>
      <c r="BW719">
        <v>1.05</v>
      </c>
      <c r="GR719" s="17" t="s">
        <v>876</v>
      </c>
      <c r="GS719" s="17">
        <v>4</v>
      </c>
      <c r="GT719" s="17" t="s">
        <v>1827</v>
      </c>
      <c r="GU719" s="17" t="s">
        <v>1800</v>
      </c>
      <c r="GV719" s="17">
        <f>SUMIF(FACT_A1[cve_prod],DIM_BILL[[#This Row],[CODIGO]],FACT_A1[Existencia])</f>
        <v>0</v>
      </c>
      <c r="GW719" s="18">
        <f>SUMIF(FACT_A2[cve_prod],DIM_BILL[[#This Row],[CODIGO]],FACT_A2[Existencia])</f>
        <v>43345</v>
      </c>
      <c r="GX719" s="17"/>
      <c r="GY719" s="16" t="s">
        <v>2220</v>
      </c>
      <c r="GZ719" s="15">
        <f>SUMIFS(POs[saldo],POs[cve_prod],DIM_BILL[[#This Row],[CODIGO]],POs[status],$GY719,POs[f_ent],GZ$1)</f>
        <v>0</v>
      </c>
      <c r="HA719" s="15">
        <f>SUMIFS(POs[saldo],POs[cve_prod],DIM_BILL[[#This Row],[CODIGO]],POs[status],$GY719,POs[f_ent],HA$1)</f>
        <v>0</v>
      </c>
      <c r="HB719" s="15">
        <f>SUMIFS(POs[saldo],POs[cve_prod],DIM_BILL[[#This Row],[CODIGO]],POs[status],$GY719,POs[f_ent],HB$1)</f>
        <v>0</v>
      </c>
      <c r="HC719" s="15">
        <f>SUMIFS(POs[saldo],POs[cve_prod],DIM_BILL[[#This Row],[CODIGO]],POs[status],$GY719,POs[f_ent],HC$1)</f>
        <v>0</v>
      </c>
      <c r="HD719" s="15">
        <f>SUMIFS(POs[saldo],POs[cve_prod],DIM_BILL[[#This Row],[CODIGO]],POs[status],$GY719,POs[f_ent],HD$1)</f>
        <v>0</v>
      </c>
      <c r="HE719" s="15">
        <f>SUMIFS(POs[saldo],POs[cve_prod],DIM_BILL[[#This Row],[CODIGO]],POs[status],$GY719,POs[f_ent],HE$1)</f>
        <v>0</v>
      </c>
      <c r="HF719" s="15">
        <f>SUMIFS(POs[saldo],POs[cve_prod],DIM_BILL[[#This Row],[CODIGO]],POs[status],$GY719,POs[Semana],WEEKNUM(HF$1))</f>
        <v>0</v>
      </c>
      <c r="HG719" s="15">
        <f>SUMIFS(POs[saldo],POs[cve_prod],DIM_BILL[[#This Row],[CODIGO]],POs[status],$GY719,POs[Semana],WEEKNUM(HG$1))</f>
        <v>0</v>
      </c>
      <c r="HH719" s="15">
        <f>SUMIFS(POs[saldo],POs[cve_prod],DIM_BILL[[#This Row],[CODIGO]],POs[status],$GY719,POs[Semana],WEEKNUM(HH$1))</f>
        <v>0</v>
      </c>
      <c r="HI719" s="15">
        <f>SUMIFS(POs[saldo],POs[cve_prod],DIM_BILL[[#This Row],[CODIGO]],POs[status],$GY719,POs[Semana],WEEKNUM(HI$1))</f>
        <v>0</v>
      </c>
      <c r="HJ719" s="15">
        <f>SUMIFS(POs[saldo],POs[cve_prod],DIM_BILL[[#This Row],[CODIGO]],POs[status],$GY719,POs[Semana],WEEKNUM(HJ$1))</f>
        <v>0</v>
      </c>
      <c r="HK719" s="15">
        <f>SUMIFS(POs[saldo],POs[cve_prod],DIM_BILL[[#This Row],[CODIGO]],POs[status],$GY719,POs[Semana],WEEKNUM(HK$1))</f>
        <v>0</v>
      </c>
      <c r="HL719" s="15">
        <f>SUMIFS(POs[saldo],POs[cve_prod],DIM_BILL[[#This Row],[CODIGO]],POs[status],$GY719,POs[Semana],WEEKNUM(HL$1))</f>
        <v>0</v>
      </c>
      <c r="HM719" s="15">
        <f>SUMIFS(POs[saldo],POs[cve_prod],DIM_BILL[[#This Row],[CODIGO]],POs[status],$GY719,POs[Semana],WEEKNUM(HM$1))</f>
        <v>0</v>
      </c>
      <c r="HN719" s="15">
        <f>SUMIFS(POs[saldo],POs[cve_prod],DIM_BILL[[#This Row],[CODIGO]],POs[status],$GY719,POs[Semana],WEEKNUM(HN$1))</f>
        <v>0</v>
      </c>
      <c r="HO719" s="15">
        <f>SUMIFS(POs[saldo],POs[cve_prod],DIM_BILL[[#This Row],[CODIGO]],POs[status],$GY719,POs[Semana],WEEKNUM(HO$1))</f>
        <v>0</v>
      </c>
      <c r="HP719" s="15">
        <f>SUMIFS(POs[saldo],POs[cve_prod],DIM_BILL[[#This Row],[CODIGO]],POs[status],$GY719,POs[Semana],WEEKNUM(HP$1))</f>
        <v>0</v>
      </c>
      <c r="HQ719" s="15">
        <f>SUMIFS(POs[saldo],POs[cve_prod],DIM_BILL[[#This Row],[CODIGO]],POs[status],$GY719,POs[Semana],WEEKNUM(HQ$1))</f>
        <v>0</v>
      </c>
      <c r="HR719" s="15">
        <f>SUMIFS(POs[saldo],POs[cve_prod],DIM_BILL[[#This Row],[CODIGO]],POs[status],$GY719,POs[Semana],WEEKNUM(HR$1))</f>
        <v>0</v>
      </c>
      <c r="HS719" s="15">
        <f>SUMIFS(POs[saldo],POs[cve_prod],DIM_BILL[[#This Row],[CODIGO]],POs[status],$GY719,POs[Semana],WEEKNUM(HS$1))</f>
        <v>0</v>
      </c>
      <c r="HT719" s="15">
        <f>SUMIFS(POs[saldo],POs[cve_prod],DIM_BILL[[#This Row],[CODIGO]],POs[status],$GY719,POs[Semana],WEEKNUM(HT$1))</f>
        <v>0</v>
      </c>
      <c r="HU719" s="22"/>
      <c r="HV719" s="25"/>
      <c r="HW719" t="str">
        <f>DIM_BILL[[#This Row],[Tipo]]</f>
        <v>MATERIAL DE EMPAQUE</v>
      </c>
    </row>
    <row r="720" spans="1:231" x14ac:dyDescent="0.3">
      <c r="A720" s="17" t="s">
        <v>875</v>
      </c>
      <c r="BW720">
        <v>1.05</v>
      </c>
      <c r="GR720" s="17" t="s">
        <v>876</v>
      </c>
      <c r="GS720" s="17">
        <v>4</v>
      </c>
      <c r="GT720" s="17" t="s">
        <v>1827</v>
      </c>
      <c r="GU720" s="17" t="s">
        <v>1800</v>
      </c>
      <c r="GV720" s="17">
        <f>SUMIF(FACT_A1[cve_prod],DIM_BILL[[#This Row],[CODIGO]],FACT_A1[Existencia])</f>
        <v>0</v>
      </c>
      <c r="GW720" s="18">
        <f>SUMIF(FACT_A2[cve_prod],DIM_BILL[[#This Row],[CODIGO]],FACT_A2[Existencia])</f>
        <v>43345</v>
      </c>
      <c r="GX720" s="17"/>
      <c r="GY720" s="16" t="s">
        <v>2221</v>
      </c>
      <c r="GZ720" s="24">
        <f>SUMPRODUCT($B720:$GQ720,INDEX(PLAN_PRODUCCION!$B$4:$GQ$24,COLUMN()-COLUMN($GZ$1)+1,0))</f>
        <v>5250</v>
      </c>
      <c r="HA720" s="24">
        <f>SUMPRODUCT($B720:$GQ720,INDEX(PLAN_PRODUCCION!$B$4:$GQ$24,COLUMN()-COLUMN($GZ$1)+1,0))</f>
        <v>0</v>
      </c>
      <c r="HB720" s="24">
        <f>SUMPRODUCT($B720:$GQ720,INDEX(PLAN_PRODUCCION!$B$4:$GQ$24,COLUMN()-COLUMN($GZ$1)+1,0))</f>
        <v>0</v>
      </c>
      <c r="HC720" s="24">
        <f>SUMPRODUCT($B720:$GQ720,INDEX(PLAN_PRODUCCION!$B$4:$GQ$24,COLUMN()-COLUMN($GZ$1)+1,0))</f>
        <v>0</v>
      </c>
      <c r="HD720" s="24">
        <f>SUMPRODUCT($B720:$GQ720,INDEX(PLAN_PRODUCCION!$B$4:$GQ$24,COLUMN()-COLUMN($GZ$1)+1,0))</f>
        <v>0</v>
      </c>
      <c r="HE720" s="24">
        <f>SUMPRODUCT($B720:$GQ720,INDEX(PLAN_PRODUCCION!$B$4:$GQ$24,COLUMN()-COLUMN($GZ$1)+1,0))</f>
        <v>0</v>
      </c>
      <c r="HF720" s="24">
        <f>SUMPRODUCT($B720:$GQ720,INDEX(PLAN_PRODUCCION!$B$4:$GQ$24,COLUMN()-COLUMN($GZ$1)+1,0))</f>
        <v>0</v>
      </c>
      <c r="HG720" s="24">
        <f>SUMPRODUCT($B720:$GQ720,INDEX(PLAN_PRODUCCION!$B$4:$GQ$24,COLUMN()-COLUMN($GZ$1)+1,0))</f>
        <v>0</v>
      </c>
      <c r="HH720" s="24">
        <f>SUMPRODUCT($B720:$GQ720,INDEX(PLAN_PRODUCCION!$B$4:$GQ$24,COLUMN()-COLUMN($GZ$1)+1,0))</f>
        <v>0</v>
      </c>
      <c r="HI720" s="24">
        <f>SUMPRODUCT($B720:$GQ720,INDEX(PLAN_PRODUCCION!$B$4:$GQ$24,COLUMN()-COLUMN($GZ$1)+1,0))</f>
        <v>0</v>
      </c>
      <c r="HJ720" s="24">
        <f>SUMPRODUCT($B720:$GQ720,INDEX(PLAN_PRODUCCION!$B$4:$GQ$24,COLUMN()-COLUMN($GZ$1)+1,0))</f>
        <v>0</v>
      </c>
      <c r="HK720" s="24">
        <f>SUMPRODUCT($B720:$GQ720,INDEX(PLAN_PRODUCCION!$B$4:$GQ$24,COLUMN()-COLUMN($GZ$1)+1,0))</f>
        <v>0</v>
      </c>
      <c r="HL720" s="24">
        <f>SUMPRODUCT($B720:$GQ720,INDEX(PLAN_PRODUCCION!$B$4:$GQ$24,COLUMN()-COLUMN($GZ$1)+1,0))</f>
        <v>0</v>
      </c>
      <c r="HM720" s="24">
        <f>SUMPRODUCT($B720:$GQ720,INDEX(PLAN_PRODUCCION!$B$4:$GQ$24,COLUMN()-COLUMN($GZ$1)+1,0))</f>
        <v>0</v>
      </c>
      <c r="HN720" s="24">
        <f>SUMPRODUCT($B720:$GQ720,INDEX(PLAN_PRODUCCION!$B$4:$GQ$24,COLUMN()-COLUMN($GZ$1)+1,0))</f>
        <v>0</v>
      </c>
      <c r="HO720" s="24">
        <f>SUMPRODUCT($B720:$GQ720,INDEX(PLAN_PRODUCCION!$B$4:$GQ$24,COLUMN()-COLUMN($GZ$1)+1,0))</f>
        <v>0</v>
      </c>
      <c r="HP720" s="24">
        <f>SUMPRODUCT($B720:$GQ720,INDEX(PLAN_PRODUCCION!$B$4:$GQ$24,COLUMN()-COLUMN($GZ$1)+1,0))</f>
        <v>0</v>
      </c>
      <c r="HQ720" s="24">
        <f>SUMPRODUCT($B720:$GQ720,INDEX(PLAN_PRODUCCION!$B$4:$GQ$24,COLUMN()-COLUMN($GZ$1)+1,0))</f>
        <v>0</v>
      </c>
      <c r="HR720" s="24">
        <f>SUMPRODUCT($B720:$GQ720,INDEX(PLAN_PRODUCCION!$B$4:$GQ$24,COLUMN()-COLUMN($GZ$1)+1,0))</f>
        <v>0</v>
      </c>
      <c r="HS720" s="24">
        <f>SUMPRODUCT($B720:$GQ720,INDEX(PLAN_PRODUCCION!$B$4:$GQ$24,COLUMN()-COLUMN($GZ$1)+1,0))</f>
        <v>0</v>
      </c>
      <c r="HT720" s="24">
        <f>SUMPRODUCT($B720:$GQ720,INDEX(PLAN_PRODUCCION!$B$4:$GQ$24,COLUMN()-COLUMN($GZ$1)+1,0))</f>
        <v>0</v>
      </c>
      <c r="HU720" s="22"/>
      <c r="HV720" s="25"/>
      <c r="HW720" t="str">
        <f>DIM_BILL[[#This Row],[Tipo]]</f>
        <v>MATERIAL DE EMPAQUE</v>
      </c>
    </row>
    <row r="721" spans="1:231" x14ac:dyDescent="0.3">
      <c r="A721" s="18" t="s">
        <v>875</v>
      </c>
      <c r="BW721">
        <v>1.05</v>
      </c>
      <c r="GR721" s="18" t="s">
        <v>876</v>
      </c>
      <c r="GS721" s="18">
        <v>4</v>
      </c>
      <c r="GT721" s="18" t="s">
        <v>1827</v>
      </c>
      <c r="GU721" s="18" t="s">
        <v>1800</v>
      </c>
      <c r="GV721" s="18">
        <f>SUMIF(FACT_A1[cve_prod],DIM_BILL[[#This Row],[CODIGO]],FACT_A1[Existencia])</f>
        <v>0</v>
      </c>
      <c r="GW721" s="18">
        <f>SUMIF(FACT_A2[cve_prod],DIM_BILL[[#This Row],[CODIGO]],FACT_A2[Existencia])</f>
        <v>43345</v>
      </c>
      <c r="GX721" s="18"/>
      <c r="GY721" s="16" t="s">
        <v>2222</v>
      </c>
      <c r="GZ721" s="26">
        <f t="shared" ref="GZ721" si="5238">GV721+GW721+GX721+GZ719-GZ720</f>
        <v>38095</v>
      </c>
      <c r="HA721" s="26">
        <f t="shared" ref="HA721" si="5239">GZ721+HA719-HA720</f>
        <v>38095</v>
      </c>
      <c r="HB721" s="26">
        <f t="shared" ref="HB721" si="5240">HA721+HB719-HB720</f>
        <v>38095</v>
      </c>
      <c r="HC721" s="26">
        <f t="shared" ref="HC721" si="5241">HB721+HC719-HC720</f>
        <v>38095</v>
      </c>
      <c r="HD721" s="26">
        <f t="shared" ref="HD721" si="5242">HC721+HD719-HD720</f>
        <v>38095</v>
      </c>
      <c r="HE721" s="26">
        <f t="shared" ref="HE721" si="5243">HD721+HE719-HE720</f>
        <v>38095</v>
      </c>
      <c r="HF721" s="26">
        <f t="shared" ref="HF721" si="5244">HE721+HF719-HF720</f>
        <v>38095</v>
      </c>
      <c r="HG721" s="26">
        <f t="shared" ref="HG721" si="5245">HF721+HG719-HG720</f>
        <v>38095</v>
      </c>
      <c r="HH721" s="26">
        <f t="shared" ref="HH721" si="5246">HG721+HH719-HH720</f>
        <v>38095</v>
      </c>
      <c r="HI721" s="26">
        <f t="shared" ref="HI721" si="5247">HH721+HI719-HI720</f>
        <v>38095</v>
      </c>
      <c r="HJ721" s="26">
        <f t="shared" ref="HJ721" si="5248">HI721+HJ719-HJ720</f>
        <v>38095</v>
      </c>
      <c r="HK721" s="26">
        <f t="shared" ref="HK721" si="5249">HJ721+HK719-HK720</f>
        <v>38095</v>
      </c>
      <c r="HL721" s="26">
        <f t="shared" ref="HL721" si="5250">HK721+HL719-HL720</f>
        <v>38095</v>
      </c>
      <c r="HM721" s="26">
        <f t="shared" ref="HM721" si="5251">HL721+HM719-HM720</f>
        <v>38095</v>
      </c>
      <c r="HN721" s="26">
        <f t="shared" ref="HN721" si="5252">HM721+HN719-HN720</f>
        <v>38095</v>
      </c>
      <c r="HO721" s="26">
        <f t="shared" ref="HO721" si="5253">HN721+HO719-HO720</f>
        <v>38095</v>
      </c>
      <c r="HP721" s="26">
        <f t="shared" ref="HP721" si="5254">HO721+HP719-HP720</f>
        <v>38095</v>
      </c>
      <c r="HQ721" s="26">
        <f t="shared" ref="HQ721" si="5255">HP721+HQ719-HQ720</f>
        <v>38095</v>
      </c>
      <c r="HR721" s="26">
        <f t="shared" ref="HR721" si="5256">HQ721+HR719-HR720</f>
        <v>38095</v>
      </c>
      <c r="HS721" s="26">
        <f t="shared" ref="HS721" si="5257">HR721+HS719-HS720</f>
        <v>38095</v>
      </c>
      <c r="HT721" s="26">
        <f t="shared" ref="HT721" si="5258">HS721+HT719-HT720</f>
        <v>38095</v>
      </c>
      <c r="HU721" s="22">
        <f t="shared" ref="HU721" si="5259">COUNTIF(GZ721:HT721,"&lt;0")</f>
        <v>0</v>
      </c>
      <c r="HV721" s="25"/>
      <c r="HW721" t="str">
        <f>DIM_BILL[[#This Row],[Tipo]]</f>
        <v>MATERIAL DE EMPAQUE</v>
      </c>
    </row>
    <row r="722" spans="1:231" x14ac:dyDescent="0.3">
      <c r="A722" s="17" t="s">
        <v>49</v>
      </c>
      <c r="D722">
        <v>2.06E-2</v>
      </c>
      <c r="N722">
        <v>0.02</v>
      </c>
      <c r="AA722">
        <v>4.36E-2</v>
      </c>
      <c r="AM722">
        <v>2.0952380952380951E-2</v>
      </c>
      <c r="AO722">
        <v>2.044776119402985E-2</v>
      </c>
      <c r="AP722">
        <v>2.06E-2</v>
      </c>
      <c r="GR722" s="17" t="s">
        <v>50</v>
      </c>
      <c r="GS722" s="17">
        <v>3</v>
      </c>
      <c r="GT722" s="17" t="s">
        <v>1820</v>
      </c>
      <c r="GU722" s="17" t="s">
        <v>1800</v>
      </c>
      <c r="GV722" s="17">
        <f>SUMIF(FACT_A1[cve_prod],DIM_BILL[[#This Row],[CODIGO]],FACT_A1[Existencia])</f>
        <v>0</v>
      </c>
      <c r="GW722" s="18">
        <f>SUMIF(FACT_A2[cve_prod],DIM_BILL[[#This Row],[CODIGO]],FACT_A2[Existencia])</f>
        <v>1938</v>
      </c>
      <c r="GX722" s="17"/>
      <c r="GY722" s="16" t="s">
        <v>2220</v>
      </c>
      <c r="GZ722" s="15">
        <f>SUMIFS(POs[saldo],POs[cve_prod],DIM_BILL[[#This Row],[CODIGO]],POs[status],$GY722,POs[f_ent],GZ$1)</f>
        <v>0</v>
      </c>
      <c r="HA722" s="15">
        <f>SUMIFS(POs[saldo],POs[cve_prod],DIM_BILL[[#This Row],[CODIGO]],POs[status],$GY722,POs[f_ent],HA$1)</f>
        <v>0</v>
      </c>
      <c r="HB722" s="15">
        <f>SUMIFS(POs[saldo],POs[cve_prod],DIM_BILL[[#This Row],[CODIGO]],POs[status],$GY722,POs[f_ent],HB$1)</f>
        <v>0</v>
      </c>
      <c r="HC722" s="15">
        <f>SUMIFS(POs[saldo],POs[cve_prod],DIM_BILL[[#This Row],[CODIGO]],POs[status],$GY722,POs[f_ent],HC$1)</f>
        <v>0</v>
      </c>
      <c r="HD722" s="15">
        <f>SUMIFS(POs[saldo],POs[cve_prod],DIM_BILL[[#This Row],[CODIGO]],POs[status],$GY722,POs[f_ent],HD$1)</f>
        <v>0</v>
      </c>
      <c r="HE722" s="15">
        <f>SUMIFS(POs[saldo],POs[cve_prod],DIM_BILL[[#This Row],[CODIGO]],POs[status],$GY722,POs[f_ent],HE$1)</f>
        <v>0</v>
      </c>
      <c r="HF722" s="15">
        <f>SUMIFS(POs[saldo],POs[cve_prod],DIM_BILL[[#This Row],[CODIGO]],POs[status],$GY722,POs[Semana],WEEKNUM(HF$1))</f>
        <v>0</v>
      </c>
      <c r="HG722" s="15">
        <f>SUMIFS(POs[saldo],POs[cve_prod],DIM_BILL[[#This Row],[CODIGO]],POs[status],$GY722,POs[Semana],WEEKNUM(HG$1))</f>
        <v>0</v>
      </c>
      <c r="HH722" s="15">
        <f>SUMIFS(POs[saldo],POs[cve_prod],DIM_BILL[[#This Row],[CODIGO]],POs[status],$GY722,POs[Semana],WEEKNUM(HH$1))</f>
        <v>0</v>
      </c>
      <c r="HI722" s="15">
        <f>SUMIFS(POs[saldo],POs[cve_prod],DIM_BILL[[#This Row],[CODIGO]],POs[status],$GY722,POs[Semana],WEEKNUM(HI$1))</f>
        <v>0</v>
      </c>
      <c r="HJ722" s="15">
        <f>SUMIFS(POs[saldo],POs[cve_prod],DIM_BILL[[#This Row],[CODIGO]],POs[status],$GY722,POs[Semana],WEEKNUM(HJ$1))</f>
        <v>0</v>
      </c>
      <c r="HK722" s="15">
        <f>SUMIFS(POs[saldo],POs[cve_prod],DIM_BILL[[#This Row],[CODIGO]],POs[status],$GY722,POs[Semana],WEEKNUM(HK$1))</f>
        <v>0</v>
      </c>
      <c r="HL722" s="15">
        <f>SUMIFS(POs[saldo],POs[cve_prod],DIM_BILL[[#This Row],[CODIGO]],POs[status],$GY722,POs[Semana],WEEKNUM(HL$1))</f>
        <v>0</v>
      </c>
      <c r="HM722" s="15">
        <f>SUMIFS(POs[saldo],POs[cve_prod],DIM_BILL[[#This Row],[CODIGO]],POs[status],$GY722,POs[Semana],WEEKNUM(HM$1))</f>
        <v>0</v>
      </c>
      <c r="HN722" s="15">
        <f>SUMIFS(POs[saldo],POs[cve_prod],DIM_BILL[[#This Row],[CODIGO]],POs[status],$GY722,POs[Semana],WEEKNUM(HN$1))</f>
        <v>0</v>
      </c>
      <c r="HO722" s="15">
        <f>SUMIFS(POs[saldo],POs[cve_prod],DIM_BILL[[#This Row],[CODIGO]],POs[status],$GY722,POs[Semana],WEEKNUM(HO$1))</f>
        <v>0</v>
      </c>
      <c r="HP722" s="15">
        <f>SUMIFS(POs[saldo],POs[cve_prod],DIM_BILL[[#This Row],[CODIGO]],POs[status],$GY722,POs[Semana],WEEKNUM(HP$1))</f>
        <v>0</v>
      </c>
      <c r="HQ722" s="15">
        <f>SUMIFS(POs[saldo],POs[cve_prod],DIM_BILL[[#This Row],[CODIGO]],POs[status],$GY722,POs[Semana],WEEKNUM(HQ$1))</f>
        <v>0</v>
      </c>
      <c r="HR722" s="15">
        <f>SUMIFS(POs[saldo],POs[cve_prod],DIM_BILL[[#This Row],[CODIGO]],POs[status],$GY722,POs[Semana],WEEKNUM(HR$1))</f>
        <v>0</v>
      </c>
      <c r="HS722" s="15">
        <f>SUMIFS(POs[saldo],POs[cve_prod],DIM_BILL[[#This Row],[CODIGO]],POs[status],$GY722,POs[Semana],WEEKNUM(HS$1))</f>
        <v>0</v>
      </c>
      <c r="HT722" s="15">
        <f>SUMIFS(POs[saldo],POs[cve_prod],DIM_BILL[[#This Row],[CODIGO]],POs[status],$GY722,POs[Semana],WEEKNUM(HT$1))</f>
        <v>0</v>
      </c>
      <c r="HU722" s="22"/>
      <c r="HV722" s="25"/>
      <c r="HW722" t="str">
        <f>DIM_BILL[[#This Row],[Tipo]]</f>
        <v>MATERIAL DE EMPAQUE</v>
      </c>
    </row>
    <row r="723" spans="1:231" x14ac:dyDescent="0.3">
      <c r="A723" s="17" t="s">
        <v>49</v>
      </c>
      <c r="D723">
        <v>2.06E-2</v>
      </c>
      <c r="N723">
        <v>0.02</v>
      </c>
      <c r="AA723">
        <v>4.36E-2</v>
      </c>
      <c r="AM723">
        <v>2.0952380952380951E-2</v>
      </c>
      <c r="AO723">
        <v>2.044776119402985E-2</v>
      </c>
      <c r="AP723">
        <v>2.06E-2</v>
      </c>
      <c r="GR723" s="17" t="s">
        <v>50</v>
      </c>
      <c r="GS723" s="17">
        <v>3</v>
      </c>
      <c r="GT723" s="17" t="s">
        <v>1820</v>
      </c>
      <c r="GU723" s="17" t="s">
        <v>1800</v>
      </c>
      <c r="GV723" s="17">
        <f>SUMIF(FACT_A1[cve_prod],DIM_BILL[[#This Row],[CODIGO]],FACT_A1[Existencia])</f>
        <v>0</v>
      </c>
      <c r="GW723" s="18">
        <f>SUMIF(FACT_A2[cve_prod],DIM_BILL[[#This Row],[CODIGO]],FACT_A2[Existencia])</f>
        <v>1938</v>
      </c>
      <c r="GX723" s="17"/>
      <c r="GY723" s="16" t="s">
        <v>2221</v>
      </c>
      <c r="GZ723" s="24">
        <f>SUMPRODUCT($B723:$GQ723,INDEX(PLAN_PRODUCCION!$B$4:$GQ$24,COLUMN()-COLUMN($GZ$1)+1,0))</f>
        <v>343</v>
      </c>
      <c r="HA723" s="24">
        <f>SUMPRODUCT($B723:$GQ723,INDEX(PLAN_PRODUCCION!$B$4:$GQ$24,COLUMN()-COLUMN($GZ$1)+1,0))</f>
        <v>0</v>
      </c>
      <c r="HB723" s="24">
        <f>SUMPRODUCT($B723:$GQ723,INDEX(PLAN_PRODUCCION!$B$4:$GQ$24,COLUMN()-COLUMN($GZ$1)+1,0))</f>
        <v>0</v>
      </c>
      <c r="HC723" s="24">
        <f>SUMPRODUCT($B723:$GQ723,INDEX(PLAN_PRODUCCION!$B$4:$GQ$24,COLUMN()-COLUMN($GZ$1)+1,0))</f>
        <v>0</v>
      </c>
      <c r="HD723" s="24">
        <f>SUMPRODUCT($B723:$GQ723,INDEX(PLAN_PRODUCCION!$B$4:$GQ$24,COLUMN()-COLUMN($GZ$1)+1,0))</f>
        <v>0</v>
      </c>
      <c r="HE723" s="24">
        <f>SUMPRODUCT($B723:$GQ723,INDEX(PLAN_PRODUCCION!$B$4:$GQ$24,COLUMN()-COLUMN($GZ$1)+1,0))</f>
        <v>0</v>
      </c>
      <c r="HF723" s="24">
        <f>SUMPRODUCT($B723:$GQ723,INDEX(PLAN_PRODUCCION!$B$4:$GQ$24,COLUMN()-COLUMN($GZ$1)+1,0))</f>
        <v>0</v>
      </c>
      <c r="HG723" s="24">
        <f>SUMPRODUCT($B723:$GQ723,INDEX(PLAN_PRODUCCION!$B$4:$GQ$24,COLUMN()-COLUMN($GZ$1)+1,0))</f>
        <v>0</v>
      </c>
      <c r="HH723" s="24">
        <f>SUMPRODUCT($B723:$GQ723,INDEX(PLAN_PRODUCCION!$B$4:$GQ$24,COLUMN()-COLUMN($GZ$1)+1,0))</f>
        <v>0</v>
      </c>
      <c r="HI723" s="24">
        <f>SUMPRODUCT($B723:$GQ723,INDEX(PLAN_PRODUCCION!$B$4:$GQ$24,COLUMN()-COLUMN($GZ$1)+1,0))</f>
        <v>0</v>
      </c>
      <c r="HJ723" s="24">
        <f>SUMPRODUCT($B723:$GQ723,INDEX(PLAN_PRODUCCION!$B$4:$GQ$24,COLUMN()-COLUMN($GZ$1)+1,0))</f>
        <v>0</v>
      </c>
      <c r="HK723" s="24">
        <f>SUMPRODUCT($B723:$GQ723,INDEX(PLAN_PRODUCCION!$B$4:$GQ$24,COLUMN()-COLUMN($GZ$1)+1,0))</f>
        <v>0</v>
      </c>
      <c r="HL723" s="24">
        <f>SUMPRODUCT($B723:$GQ723,INDEX(PLAN_PRODUCCION!$B$4:$GQ$24,COLUMN()-COLUMN($GZ$1)+1,0))</f>
        <v>0</v>
      </c>
      <c r="HM723" s="24">
        <f>SUMPRODUCT($B723:$GQ723,INDEX(PLAN_PRODUCCION!$B$4:$GQ$24,COLUMN()-COLUMN($GZ$1)+1,0))</f>
        <v>0</v>
      </c>
      <c r="HN723" s="24">
        <f>SUMPRODUCT($B723:$GQ723,INDEX(PLAN_PRODUCCION!$B$4:$GQ$24,COLUMN()-COLUMN($GZ$1)+1,0))</f>
        <v>0</v>
      </c>
      <c r="HO723" s="24">
        <f>SUMPRODUCT($B723:$GQ723,INDEX(PLAN_PRODUCCION!$B$4:$GQ$24,COLUMN()-COLUMN($GZ$1)+1,0))</f>
        <v>0</v>
      </c>
      <c r="HP723" s="24">
        <f>SUMPRODUCT($B723:$GQ723,INDEX(PLAN_PRODUCCION!$B$4:$GQ$24,COLUMN()-COLUMN($GZ$1)+1,0))</f>
        <v>0</v>
      </c>
      <c r="HQ723" s="24">
        <f>SUMPRODUCT($B723:$GQ723,INDEX(PLAN_PRODUCCION!$B$4:$GQ$24,COLUMN()-COLUMN($GZ$1)+1,0))</f>
        <v>0</v>
      </c>
      <c r="HR723" s="24">
        <f>SUMPRODUCT($B723:$GQ723,INDEX(PLAN_PRODUCCION!$B$4:$GQ$24,COLUMN()-COLUMN($GZ$1)+1,0))</f>
        <v>0</v>
      </c>
      <c r="HS723" s="24">
        <f>SUMPRODUCT($B723:$GQ723,INDEX(PLAN_PRODUCCION!$B$4:$GQ$24,COLUMN()-COLUMN($GZ$1)+1,0))</f>
        <v>0</v>
      </c>
      <c r="HT723" s="24">
        <f>SUMPRODUCT($B723:$GQ723,INDEX(PLAN_PRODUCCION!$B$4:$GQ$24,COLUMN()-COLUMN($GZ$1)+1,0))</f>
        <v>0</v>
      </c>
      <c r="HU723" s="22"/>
      <c r="HV723" s="25"/>
      <c r="HW723" t="str">
        <f>DIM_BILL[[#This Row],[Tipo]]</f>
        <v>MATERIAL DE EMPAQUE</v>
      </c>
    </row>
    <row r="724" spans="1:231" x14ac:dyDescent="0.3">
      <c r="A724" s="18" t="s">
        <v>49</v>
      </c>
      <c r="D724">
        <v>2.06E-2</v>
      </c>
      <c r="N724">
        <v>0.02</v>
      </c>
      <c r="AA724">
        <v>4.36E-2</v>
      </c>
      <c r="AM724">
        <v>2.0952380952380951E-2</v>
      </c>
      <c r="AO724">
        <v>2.044776119402985E-2</v>
      </c>
      <c r="AP724">
        <v>2.06E-2</v>
      </c>
      <c r="GR724" s="18" t="s">
        <v>50</v>
      </c>
      <c r="GS724" s="18">
        <v>3</v>
      </c>
      <c r="GT724" s="18" t="s">
        <v>1820</v>
      </c>
      <c r="GU724" s="18" t="s">
        <v>1800</v>
      </c>
      <c r="GV724" s="18">
        <f>SUMIF(FACT_A1[cve_prod],DIM_BILL[[#This Row],[CODIGO]],FACT_A1[Existencia])</f>
        <v>0</v>
      </c>
      <c r="GW724" s="18">
        <f>SUMIF(FACT_A2[cve_prod],DIM_BILL[[#This Row],[CODIGO]],FACT_A2[Existencia])</f>
        <v>1938</v>
      </c>
      <c r="GX724" s="18"/>
      <c r="GY724" s="16" t="s">
        <v>2222</v>
      </c>
      <c r="GZ724" s="26">
        <f t="shared" ref="GZ724" si="5260">GV724+GW724+GX724+GZ722-GZ723</f>
        <v>1595</v>
      </c>
      <c r="HA724" s="26">
        <f t="shared" ref="HA724" si="5261">GZ724+HA722-HA723</f>
        <v>1595</v>
      </c>
      <c r="HB724" s="26">
        <f t="shared" ref="HB724" si="5262">HA724+HB722-HB723</f>
        <v>1595</v>
      </c>
      <c r="HC724" s="26">
        <f t="shared" ref="HC724" si="5263">HB724+HC722-HC723</f>
        <v>1595</v>
      </c>
      <c r="HD724" s="26">
        <f t="shared" ref="HD724" si="5264">HC724+HD722-HD723</f>
        <v>1595</v>
      </c>
      <c r="HE724" s="26">
        <f t="shared" ref="HE724" si="5265">HD724+HE722-HE723</f>
        <v>1595</v>
      </c>
      <c r="HF724" s="26">
        <f t="shared" ref="HF724" si="5266">HE724+HF722-HF723</f>
        <v>1595</v>
      </c>
      <c r="HG724" s="26">
        <f t="shared" ref="HG724" si="5267">HF724+HG722-HG723</f>
        <v>1595</v>
      </c>
      <c r="HH724" s="26">
        <f t="shared" ref="HH724" si="5268">HG724+HH722-HH723</f>
        <v>1595</v>
      </c>
      <c r="HI724" s="26">
        <f t="shared" ref="HI724" si="5269">HH724+HI722-HI723</f>
        <v>1595</v>
      </c>
      <c r="HJ724" s="26">
        <f t="shared" ref="HJ724" si="5270">HI724+HJ722-HJ723</f>
        <v>1595</v>
      </c>
      <c r="HK724" s="26">
        <f t="shared" ref="HK724" si="5271">HJ724+HK722-HK723</f>
        <v>1595</v>
      </c>
      <c r="HL724" s="26">
        <f t="shared" ref="HL724" si="5272">HK724+HL722-HL723</f>
        <v>1595</v>
      </c>
      <c r="HM724" s="26">
        <f t="shared" ref="HM724" si="5273">HL724+HM722-HM723</f>
        <v>1595</v>
      </c>
      <c r="HN724" s="26">
        <f t="shared" ref="HN724" si="5274">HM724+HN722-HN723</f>
        <v>1595</v>
      </c>
      <c r="HO724" s="26">
        <f t="shared" ref="HO724" si="5275">HN724+HO722-HO723</f>
        <v>1595</v>
      </c>
      <c r="HP724" s="26">
        <f t="shared" ref="HP724" si="5276">HO724+HP722-HP723</f>
        <v>1595</v>
      </c>
      <c r="HQ724" s="26">
        <f t="shared" ref="HQ724" si="5277">HP724+HQ722-HQ723</f>
        <v>1595</v>
      </c>
      <c r="HR724" s="26">
        <f t="shared" ref="HR724" si="5278">HQ724+HR722-HR723</f>
        <v>1595</v>
      </c>
      <c r="HS724" s="26">
        <f t="shared" ref="HS724" si="5279">HR724+HS722-HS723</f>
        <v>1595</v>
      </c>
      <c r="HT724" s="26">
        <f t="shared" ref="HT724" si="5280">HS724+HT722-HT723</f>
        <v>1595</v>
      </c>
      <c r="HU724" s="22">
        <f t="shared" ref="HU724" si="5281">COUNTIF(GZ724:HT724,"&lt;0")</f>
        <v>0</v>
      </c>
      <c r="HV724" s="25"/>
      <c r="HW724" t="str">
        <f>DIM_BILL[[#This Row],[Tipo]]</f>
        <v>MATERIAL DE EMPAQUE</v>
      </c>
    </row>
    <row r="725" spans="1:231" x14ac:dyDescent="0.3">
      <c r="A725" s="17" t="s">
        <v>749</v>
      </c>
      <c r="BO725">
        <v>2.1600000000000001E-2</v>
      </c>
      <c r="BP725">
        <v>4.1666666666666664E-2</v>
      </c>
      <c r="BQ725">
        <v>8.666666666666667E-2</v>
      </c>
      <c r="BU725">
        <v>4.2000000000000003E-2</v>
      </c>
      <c r="BW725">
        <v>4.2000000000000003E-2</v>
      </c>
      <c r="BZ725">
        <v>4.2000000000000003E-2</v>
      </c>
      <c r="CB725">
        <v>8.4000000000000005E-2</v>
      </c>
      <c r="CE725">
        <v>4.2999999999999997E-2</v>
      </c>
      <c r="CF725">
        <v>3.44E-2</v>
      </c>
      <c r="EU725">
        <v>4.1500000000000002E-2</v>
      </c>
      <c r="GR725" s="17" t="s">
        <v>750</v>
      </c>
      <c r="GS725" s="17">
        <v>3</v>
      </c>
      <c r="GT725" s="17" t="s">
        <v>1820</v>
      </c>
      <c r="GU725" s="17" t="s">
        <v>1800</v>
      </c>
      <c r="GV725" s="17">
        <f>SUMIF(FACT_A1[cve_prod],DIM_BILL[[#This Row],[CODIGO]],FACT_A1[Existencia])</f>
        <v>0</v>
      </c>
      <c r="GW725" s="18">
        <f>SUMIF(FACT_A2[cve_prod],DIM_BILL[[#This Row],[CODIGO]],FACT_A2[Existencia])</f>
        <v>904</v>
      </c>
      <c r="GX725" s="17"/>
      <c r="GY725" s="16" t="s">
        <v>2220</v>
      </c>
      <c r="GZ725" s="15">
        <f>SUMIFS(POs[saldo],POs[cve_prod],DIM_BILL[[#This Row],[CODIGO]],POs[status],$GY725,POs[f_ent],GZ$1)</f>
        <v>0</v>
      </c>
      <c r="HA725" s="15">
        <f>SUMIFS(POs[saldo],POs[cve_prod],DIM_BILL[[#This Row],[CODIGO]],POs[status],$GY725,POs[f_ent],HA$1)</f>
        <v>0</v>
      </c>
      <c r="HB725" s="15">
        <f>SUMIFS(POs[saldo],POs[cve_prod],DIM_BILL[[#This Row],[CODIGO]],POs[status],$GY725,POs[f_ent],HB$1)</f>
        <v>0</v>
      </c>
      <c r="HC725" s="15">
        <f>SUMIFS(POs[saldo],POs[cve_prod],DIM_BILL[[#This Row],[CODIGO]],POs[status],$GY725,POs[f_ent],HC$1)</f>
        <v>0</v>
      </c>
      <c r="HD725" s="15">
        <f>SUMIFS(POs[saldo],POs[cve_prod],DIM_BILL[[#This Row],[CODIGO]],POs[status],$GY725,POs[f_ent],HD$1)</f>
        <v>0</v>
      </c>
      <c r="HE725" s="15">
        <f>SUMIFS(POs[saldo],POs[cve_prod],DIM_BILL[[#This Row],[CODIGO]],POs[status],$GY725,POs[f_ent],HE$1)</f>
        <v>0</v>
      </c>
      <c r="HF725" s="15">
        <f>SUMIFS(POs[saldo],POs[cve_prod],DIM_BILL[[#This Row],[CODIGO]],POs[status],$GY725,POs[Semana],WEEKNUM(HF$1))</f>
        <v>0</v>
      </c>
      <c r="HG725" s="15">
        <f>SUMIFS(POs[saldo],POs[cve_prod],DIM_BILL[[#This Row],[CODIGO]],POs[status],$GY725,POs[Semana],WEEKNUM(HG$1))</f>
        <v>0</v>
      </c>
      <c r="HH725" s="15">
        <f>SUMIFS(POs[saldo],POs[cve_prod],DIM_BILL[[#This Row],[CODIGO]],POs[status],$GY725,POs[Semana],WEEKNUM(HH$1))</f>
        <v>0</v>
      </c>
      <c r="HI725" s="15">
        <f>SUMIFS(POs[saldo],POs[cve_prod],DIM_BILL[[#This Row],[CODIGO]],POs[status],$GY725,POs[Semana],WEEKNUM(HI$1))</f>
        <v>0</v>
      </c>
      <c r="HJ725" s="15">
        <f>SUMIFS(POs[saldo],POs[cve_prod],DIM_BILL[[#This Row],[CODIGO]],POs[status],$GY725,POs[Semana],WEEKNUM(HJ$1))</f>
        <v>0</v>
      </c>
      <c r="HK725" s="15">
        <f>SUMIFS(POs[saldo],POs[cve_prod],DIM_BILL[[#This Row],[CODIGO]],POs[status],$GY725,POs[Semana],WEEKNUM(HK$1))</f>
        <v>0</v>
      </c>
      <c r="HL725" s="15">
        <f>SUMIFS(POs[saldo],POs[cve_prod],DIM_BILL[[#This Row],[CODIGO]],POs[status],$GY725,POs[Semana],WEEKNUM(HL$1))</f>
        <v>0</v>
      </c>
      <c r="HM725" s="15">
        <f>SUMIFS(POs[saldo],POs[cve_prod],DIM_BILL[[#This Row],[CODIGO]],POs[status],$GY725,POs[Semana],WEEKNUM(HM$1))</f>
        <v>0</v>
      </c>
      <c r="HN725" s="15">
        <f>SUMIFS(POs[saldo],POs[cve_prod],DIM_BILL[[#This Row],[CODIGO]],POs[status],$GY725,POs[Semana],WEEKNUM(HN$1))</f>
        <v>0</v>
      </c>
      <c r="HO725" s="15">
        <f>SUMIFS(POs[saldo],POs[cve_prod],DIM_BILL[[#This Row],[CODIGO]],POs[status],$GY725,POs[Semana],WEEKNUM(HO$1))</f>
        <v>0</v>
      </c>
      <c r="HP725" s="15">
        <f>SUMIFS(POs[saldo],POs[cve_prod],DIM_BILL[[#This Row],[CODIGO]],POs[status],$GY725,POs[Semana],WEEKNUM(HP$1))</f>
        <v>0</v>
      </c>
      <c r="HQ725" s="15">
        <f>SUMIFS(POs[saldo],POs[cve_prod],DIM_BILL[[#This Row],[CODIGO]],POs[status],$GY725,POs[Semana],WEEKNUM(HQ$1))</f>
        <v>0</v>
      </c>
      <c r="HR725" s="15">
        <f>SUMIFS(POs[saldo],POs[cve_prod],DIM_BILL[[#This Row],[CODIGO]],POs[status],$GY725,POs[Semana],WEEKNUM(HR$1))</f>
        <v>0</v>
      </c>
      <c r="HS725" s="15">
        <f>SUMIFS(POs[saldo],POs[cve_prod],DIM_BILL[[#This Row],[CODIGO]],POs[status],$GY725,POs[Semana],WEEKNUM(HS$1))</f>
        <v>0</v>
      </c>
      <c r="HT725" s="15">
        <f>SUMIFS(POs[saldo],POs[cve_prod],DIM_BILL[[#This Row],[CODIGO]],POs[status],$GY725,POs[Semana],WEEKNUM(HT$1))</f>
        <v>0</v>
      </c>
      <c r="HU725" s="22"/>
      <c r="HV725" s="25"/>
      <c r="HW725" t="str">
        <f>DIM_BILL[[#This Row],[Tipo]]</f>
        <v>MATERIAL DE EMPAQUE</v>
      </c>
    </row>
    <row r="726" spans="1:231" x14ac:dyDescent="0.3">
      <c r="A726" s="17" t="s">
        <v>749</v>
      </c>
      <c r="BO726">
        <v>2.1600000000000001E-2</v>
      </c>
      <c r="BP726">
        <v>4.1666666666666664E-2</v>
      </c>
      <c r="BQ726">
        <v>8.666666666666667E-2</v>
      </c>
      <c r="BU726">
        <v>4.2000000000000003E-2</v>
      </c>
      <c r="BW726">
        <v>4.2000000000000003E-2</v>
      </c>
      <c r="BZ726">
        <v>4.2000000000000003E-2</v>
      </c>
      <c r="CB726">
        <v>8.4000000000000005E-2</v>
      </c>
      <c r="CE726">
        <v>4.2999999999999997E-2</v>
      </c>
      <c r="CF726">
        <v>3.44E-2</v>
      </c>
      <c r="EU726">
        <v>4.1500000000000002E-2</v>
      </c>
      <c r="GR726" s="17" t="s">
        <v>750</v>
      </c>
      <c r="GS726" s="17">
        <v>3</v>
      </c>
      <c r="GT726" s="17" t="s">
        <v>1820</v>
      </c>
      <c r="GU726" s="17" t="s">
        <v>1800</v>
      </c>
      <c r="GV726" s="17">
        <f>SUMIF(FACT_A1[cve_prod],DIM_BILL[[#This Row],[CODIGO]],FACT_A1[Existencia])</f>
        <v>0</v>
      </c>
      <c r="GW726" s="18">
        <f>SUMIF(FACT_A2[cve_prod],DIM_BILL[[#This Row],[CODIGO]],FACT_A2[Existencia])</f>
        <v>904</v>
      </c>
      <c r="GX726" s="17"/>
      <c r="GY726" s="16" t="s">
        <v>2221</v>
      </c>
      <c r="GZ726" s="24">
        <f>SUMPRODUCT($B726:$GQ726,INDEX(PLAN_PRODUCCION!$B$4:$GQ$24,COLUMN()-COLUMN($GZ$1)+1,0))</f>
        <v>1086</v>
      </c>
      <c r="HA726" s="24">
        <f>SUMPRODUCT($B726:$GQ726,INDEX(PLAN_PRODUCCION!$B$4:$GQ$24,COLUMN()-COLUMN($GZ$1)+1,0))</f>
        <v>0</v>
      </c>
      <c r="HB726" s="24">
        <f>SUMPRODUCT($B726:$GQ726,INDEX(PLAN_PRODUCCION!$B$4:$GQ$24,COLUMN()-COLUMN($GZ$1)+1,0))</f>
        <v>0</v>
      </c>
      <c r="HC726" s="24">
        <f>SUMPRODUCT($B726:$GQ726,INDEX(PLAN_PRODUCCION!$B$4:$GQ$24,COLUMN()-COLUMN($GZ$1)+1,0))</f>
        <v>0</v>
      </c>
      <c r="HD726" s="24">
        <f>SUMPRODUCT($B726:$GQ726,INDEX(PLAN_PRODUCCION!$B$4:$GQ$24,COLUMN()-COLUMN($GZ$1)+1,0))</f>
        <v>0</v>
      </c>
      <c r="HE726" s="24">
        <f>SUMPRODUCT($B726:$GQ726,INDEX(PLAN_PRODUCCION!$B$4:$GQ$24,COLUMN()-COLUMN($GZ$1)+1,0))</f>
        <v>0</v>
      </c>
      <c r="HF726" s="24">
        <f>SUMPRODUCT($B726:$GQ726,INDEX(PLAN_PRODUCCION!$B$4:$GQ$24,COLUMN()-COLUMN($GZ$1)+1,0))</f>
        <v>0</v>
      </c>
      <c r="HG726" s="24">
        <f>SUMPRODUCT($B726:$GQ726,INDEX(PLAN_PRODUCCION!$B$4:$GQ$24,COLUMN()-COLUMN($GZ$1)+1,0))</f>
        <v>0</v>
      </c>
      <c r="HH726" s="24">
        <f>SUMPRODUCT($B726:$GQ726,INDEX(PLAN_PRODUCCION!$B$4:$GQ$24,COLUMN()-COLUMN($GZ$1)+1,0))</f>
        <v>0</v>
      </c>
      <c r="HI726" s="24">
        <f>SUMPRODUCT($B726:$GQ726,INDEX(PLAN_PRODUCCION!$B$4:$GQ$24,COLUMN()-COLUMN($GZ$1)+1,0))</f>
        <v>0</v>
      </c>
      <c r="HJ726" s="24">
        <f>SUMPRODUCT($B726:$GQ726,INDEX(PLAN_PRODUCCION!$B$4:$GQ$24,COLUMN()-COLUMN($GZ$1)+1,0))</f>
        <v>0</v>
      </c>
      <c r="HK726" s="24">
        <f>SUMPRODUCT($B726:$GQ726,INDEX(PLAN_PRODUCCION!$B$4:$GQ$24,COLUMN()-COLUMN($GZ$1)+1,0))</f>
        <v>0</v>
      </c>
      <c r="HL726" s="24">
        <f>SUMPRODUCT($B726:$GQ726,INDEX(PLAN_PRODUCCION!$B$4:$GQ$24,COLUMN()-COLUMN($GZ$1)+1,0))</f>
        <v>0</v>
      </c>
      <c r="HM726" s="24">
        <f>SUMPRODUCT($B726:$GQ726,INDEX(PLAN_PRODUCCION!$B$4:$GQ$24,COLUMN()-COLUMN($GZ$1)+1,0))</f>
        <v>0</v>
      </c>
      <c r="HN726" s="24">
        <f>SUMPRODUCT($B726:$GQ726,INDEX(PLAN_PRODUCCION!$B$4:$GQ$24,COLUMN()-COLUMN($GZ$1)+1,0))</f>
        <v>0</v>
      </c>
      <c r="HO726" s="24">
        <f>SUMPRODUCT($B726:$GQ726,INDEX(PLAN_PRODUCCION!$B$4:$GQ$24,COLUMN()-COLUMN($GZ$1)+1,0))</f>
        <v>0</v>
      </c>
      <c r="HP726" s="24">
        <f>SUMPRODUCT($B726:$GQ726,INDEX(PLAN_PRODUCCION!$B$4:$GQ$24,COLUMN()-COLUMN($GZ$1)+1,0))</f>
        <v>0</v>
      </c>
      <c r="HQ726" s="24">
        <f>SUMPRODUCT($B726:$GQ726,INDEX(PLAN_PRODUCCION!$B$4:$GQ$24,COLUMN()-COLUMN($GZ$1)+1,0))</f>
        <v>0</v>
      </c>
      <c r="HR726" s="24">
        <f>SUMPRODUCT($B726:$GQ726,INDEX(PLAN_PRODUCCION!$B$4:$GQ$24,COLUMN()-COLUMN($GZ$1)+1,0))</f>
        <v>0</v>
      </c>
      <c r="HS726" s="24">
        <f>SUMPRODUCT($B726:$GQ726,INDEX(PLAN_PRODUCCION!$B$4:$GQ$24,COLUMN()-COLUMN($GZ$1)+1,0))</f>
        <v>0</v>
      </c>
      <c r="HT726" s="24">
        <f>SUMPRODUCT($B726:$GQ726,INDEX(PLAN_PRODUCCION!$B$4:$GQ$24,COLUMN()-COLUMN($GZ$1)+1,0))</f>
        <v>0</v>
      </c>
      <c r="HU726" s="22"/>
      <c r="HV726" s="25"/>
      <c r="HW726" t="str">
        <f>DIM_BILL[[#This Row],[Tipo]]</f>
        <v>MATERIAL DE EMPAQUE</v>
      </c>
    </row>
    <row r="727" spans="1:231" x14ac:dyDescent="0.3">
      <c r="A727" s="18" t="s">
        <v>749</v>
      </c>
      <c r="BO727">
        <v>2.1600000000000001E-2</v>
      </c>
      <c r="BP727">
        <v>4.1666666666666664E-2</v>
      </c>
      <c r="BQ727">
        <v>8.666666666666667E-2</v>
      </c>
      <c r="BU727">
        <v>4.2000000000000003E-2</v>
      </c>
      <c r="BW727">
        <v>4.2000000000000003E-2</v>
      </c>
      <c r="BZ727">
        <v>4.2000000000000003E-2</v>
      </c>
      <c r="CB727">
        <v>8.4000000000000005E-2</v>
      </c>
      <c r="CE727">
        <v>4.2999999999999997E-2</v>
      </c>
      <c r="CF727">
        <v>3.44E-2</v>
      </c>
      <c r="EU727">
        <v>4.1500000000000002E-2</v>
      </c>
      <c r="GR727" s="18" t="s">
        <v>750</v>
      </c>
      <c r="GS727" s="18">
        <v>3</v>
      </c>
      <c r="GT727" s="18" t="s">
        <v>1820</v>
      </c>
      <c r="GU727" s="18" t="s">
        <v>1800</v>
      </c>
      <c r="GV727" s="18">
        <f>SUMIF(FACT_A1[cve_prod],DIM_BILL[[#This Row],[CODIGO]],FACT_A1[Existencia])</f>
        <v>0</v>
      </c>
      <c r="GW727" s="18">
        <f>SUMIF(FACT_A2[cve_prod],DIM_BILL[[#This Row],[CODIGO]],FACT_A2[Existencia])</f>
        <v>904</v>
      </c>
      <c r="GX727" s="18"/>
      <c r="GY727" s="16" t="s">
        <v>2222</v>
      </c>
      <c r="GZ727" s="26">
        <f t="shared" ref="GZ727" si="5282">GV727+GW727+GX727+GZ725-GZ726</f>
        <v>-182</v>
      </c>
      <c r="HA727" s="26">
        <f t="shared" ref="HA727" si="5283">GZ727+HA725-HA726</f>
        <v>-182</v>
      </c>
      <c r="HB727" s="26">
        <f t="shared" ref="HB727" si="5284">HA727+HB725-HB726</f>
        <v>-182</v>
      </c>
      <c r="HC727" s="26">
        <f t="shared" ref="HC727" si="5285">HB727+HC725-HC726</f>
        <v>-182</v>
      </c>
      <c r="HD727" s="26">
        <f t="shared" ref="HD727" si="5286">HC727+HD725-HD726</f>
        <v>-182</v>
      </c>
      <c r="HE727" s="26">
        <f t="shared" ref="HE727" si="5287">HD727+HE725-HE726</f>
        <v>-182</v>
      </c>
      <c r="HF727" s="26">
        <f t="shared" ref="HF727" si="5288">HE727+HF725-HF726</f>
        <v>-182</v>
      </c>
      <c r="HG727" s="26">
        <f t="shared" ref="HG727" si="5289">HF727+HG725-HG726</f>
        <v>-182</v>
      </c>
      <c r="HH727" s="26">
        <f t="shared" ref="HH727" si="5290">HG727+HH725-HH726</f>
        <v>-182</v>
      </c>
      <c r="HI727" s="26">
        <f t="shared" ref="HI727" si="5291">HH727+HI725-HI726</f>
        <v>-182</v>
      </c>
      <c r="HJ727" s="26">
        <f t="shared" ref="HJ727" si="5292">HI727+HJ725-HJ726</f>
        <v>-182</v>
      </c>
      <c r="HK727" s="26">
        <f t="shared" ref="HK727" si="5293">HJ727+HK725-HK726</f>
        <v>-182</v>
      </c>
      <c r="HL727" s="26">
        <f t="shared" ref="HL727" si="5294">HK727+HL725-HL726</f>
        <v>-182</v>
      </c>
      <c r="HM727" s="26">
        <f t="shared" ref="HM727" si="5295">HL727+HM725-HM726</f>
        <v>-182</v>
      </c>
      <c r="HN727" s="26">
        <f t="shared" ref="HN727" si="5296">HM727+HN725-HN726</f>
        <v>-182</v>
      </c>
      <c r="HO727" s="26">
        <f t="shared" ref="HO727" si="5297">HN727+HO725-HO726</f>
        <v>-182</v>
      </c>
      <c r="HP727" s="26">
        <f t="shared" ref="HP727" si="5298">HO727+HP725-HP726</f>
        <v>-182</v>
      </c>
      <c r="HQ727" s="26">
        <f t="shared" ref="HQ727" si="5299">HP727+HQ725-HQ726</f>
        <v>-182</v>
      </c>
      <c r="HR727" s="26">
        <f t="shared" ref="HR727" si="5300">HQ727+HR725-HR726</f>
        <v>-182</v>
      </c>
      <c r="HS727" s="26">
        <f t="shared" ref="HS727" si="5301">HR727+HS725-HS726</f>
        <v>-182</v>
      </c>
      <c r="HT727" s="26">
        <f t="shared" ref="HT727" si="5302">HS727+HT725-HT726</f>
        <v>-182</v>
      </c>
      <c r="HU727" s="22">
        <f t="shared" ref="HU727" si="5303">COUNTIF(GZ727:HT727,"&lt;0")</f>
        <v>21</v>
      </c>
      <c r="HV727" s="25"/>
      <c r="HW727" t="str">
        <f>DIM_BILL[[#This Row],[Tipo]]</f>
        <v>MATERIAL DE EMPAQUE</v>
      </c>
    </row>
    <row r="728" spans="1:231" x14ac:dyDescent="0.3">
      <c r="A728" s="17" t="s">
        <v>587</v>
      </c>
      <c r="AZ728">
        <v>1.03</v>
      </c>
      <c r="GR728" s="17" t="s">
        <v>588</v>
      </c>
      <c r="GS728" s="17">
        <v>4</v>
      </c>
      <c r="GT728" s="17" t="s">
        <v>1807</v>
      </c>
      <c r="GU728" s="17" t="s">
        <v>1800</v>
      </c>
      <c r="GV728" s="17">
        <f>SUMIF(FACT_A1[cve_prod],DIM_BILL[[#This Row],[CODIGO]],FACT_A1[Existencia])</f>
        <v>0</v>
      </c>
      <c r="GW728" s="18">
        <f>SUMIF(FACT_A2[cve_prod],DIM_BILL[[#This Row],[CODIGO]],FACT_A2[Existencia])</f>
        <v>0</v>
      </c>
      <c r="GX728" s="17"/>
      <c r="GY728" s="16" t="s">
        <v>2220</v>
      </c>
      <c r="GZ728" s="15">
        <f>SUMIFS(POs[saldo],POs[cve_prod],DIM_BILL[[#This Row],[CODIGO]],POs[status],$GY728,POs[f_ent],GZ$1)</f>
        <v>0</v>
      </c>
      <c r="HA728" s="15">
        <f>SUMIFS(POs[saldo],POs[cve_prod],DIM_BILL[[#This Row],[CODIGO]],POs[status],$GY728,POs[f_ent],HA$1)</f>
        <v>0</v>
      </c>
      <c r="HB728" s="15">
        <f>SUMIFS(POs[saldo],POs[cve_prod],DIM_BILL[[#This Row],[CODIGO]],POs[status],$GY728,POs[f_ent],HB$1)</f>
        <v>0</v>
      </c>
      <c r="HC728" s="15">
        <f>SUMIFS(POs[saldo],POs[cve_prod],DIM_BILL[[#This Row],[CODIGO]],POs[status],$GY728,POs[f_ent],HC$1)</f>
        <v>0</v>
      </c>
      <c r="HD728" s="15">
        <f>SUMIFS(POs[saldo],POs[cve_prod],DIM_BILL[[#This Row],[CODIGO]],POs[status],$GY728,POs[f_ent],HD$1)</f>
        <v>5000</v>
      </c>
      <c r="HE728" s="15">
        <f>SUMIFS(POs[saldo],POs[cve_prod],DIM_BILL[[#This Row],[CODIGO]],POs[status],$GY728,POs[f_ent],HE$1)</f>
        <v>0</v>
      </c>
      <c r="HF728" s="15">
        <f>SUMIFS(POs[saldo],POs[cve_prod],DIM_BILL[[#This Row],[CODIGO]],POs[status],$GY728,POs[Semana],WEEKNUM(HF$1))</f>
        <v>0</v>
      </c>
      <c r="HG728" s="15">
        <f>SUMIFS(POs[saldo],POs[cve_prod],DIM_BILL[[#This Row],[CODIGO]],POs[status],$GY728,POs[Semana],WEEKNUM(HG$1))</f>
        <v>0</v>
      </c>
      <c r="HH728" s="15">
        <f>SUMIFS(POs[saldo],POs[cve_prod],DIM_BILL[[#This Row],[CODIGO]],POs[status],$GY728,POs[Semana],WEEKNUM(HH$1))</f>
        <v>0</v>
      </c>
      <c r="HI728" s="15">
        <f>SUMIFS(POs[saldo],POs[cve_prod],DIM_BILL[[#This Row],[CODIGO]],POs[status],$GY728,POs[Semana],WEEKNUM(HI$1))</f>
        <v>0</v>
      </c>
      <c r="HJ728" s="15">
        <f>SUMIFS(POs[saldo],POs[cve_prod],DIM_BILL[[#This Row],[CODIGO]],POs[status],$GY728,POs[Semana],WEEKNUM(HJ$1))</f>
        <v>0</v>
      </c>
      <c r="HK728" s="15">
        <f>SUMIFS(POs[saldo],POs[cve_prod],DIM_BILL[[#This Row],[CODIGO]],POs[status],$GY728,POs[Semana],WEEKNUM(HK$1))</f>
        <v>0</v>
      </c>
      <c r="HL728" s="15">
        <f>SUMIFS(POs[saldo],POs[cve_prod],DIM_BILL[[#This Row],[CODIGO]],POs[status],$GY728,POs[Semana],WEEKNUM(HL$1))</f>
        <v>0</v>
      </c>
      <c r="HM728" s="15">
        <f>SUMIFS(POs[saldo],POs[cve_prod],DIM_BILL[[#This Row],[CODIGO]],POs[status],$GY728,POs[Semana],WEEKNUM(HM$1))</f>
        <v>0</v>
      </c>
      <c r="HN728" s="15">
        <f>SUMIFS(POs[saldo],POs[cve_prod],DIM_BILL[[#This Row],[CODIGO]],POs[status],$GY728,POs[Semana],WEEKNUM(HN$1))</f>
        <v>0</v>
      </c>
      <c r="HO728" s="15">
        <f>SUMIFS(POs[saldo],POs[cve_prod],DIM_BILL[[#This Row],[CODIGO]],POs[status],$GY728,POs[Semana],WEEKNUM(HO$1))</f>
        <v>0</v>
      </c>
      <c r="HP728" s="15">
        <f>SUMIFS(POs[saldo],POs[cve_prod],DIM_BILL[[#This Row],[CODIGO]],POs[status],$GY728,POs[Semana],WEEKNUM(HP$1))</f>
        <v>0</v>
      </c>
      <c r="HQ728" s="15">
        <f>SUMIFS(POs[saldo],POs[cve_prod],DIM_BILL[[#This Row],[CODIGO]],POs[status],$GY728,POs[Semana],WEEKNUM(HQ$1))</f>
        <v>0</v>
      </c>
      <c r="HR728" s="15">
        <f>SUMIFS(POs[saldo],POs[cve_prod],DIM_BILL[[#This Row],[CODIGO]],POs[status],$GY728,POs[Semana],WEEKNUM(HR$1))</f>
        <v>0</v>
      </c>
      <c r="HS728" s="15">
        <f>SUMIFS(POs[saldo],POs[cve_prod],DIM_BILL[[#This Row],[CODIGO]],POs[status],$GY728,POs[Semana],WEEKNUM(HS$1))</f>
        <v>0</v>
      </c>
      <c r="HT728" s="15">
        <f>SUMIFS(POs[saldo],POs[cve_prod],DIM_BILL[[#This Row],[CODIGO]],POs[status],$GY728,POs[Semana],WEEKNUM(HT$1))</f>
        <v>0</v>
      </c>
      <c r="HU728" s="22"/>
      <c r="HV728" s="25"/>
      <c r="HW728" t="str">
        <f>DIM_BILL[[#This Row],[Tipo]]</f>
        <v>MATERIAL DE EMPAQUE</v>
      </c>
    </row>
    <row r="729" spans="1:231" x14ac:dyDescent="0.3">
      <c r="A729" s="17" t="s">
        <v>587</v>
      </c>
      <c r="AZ729">
        <v>1.03</v>
      </c>
      <c r="GR729" s="17" t="s">
        <v>588</v>
      </c>
      <c r="GS729" s="17">
        <v>4</v>
      </c>
      <c r="GT729" s="17" t="s">
        <v>1807</v>
      </c>
      <c r="GU729" s="17" t="s">
        <v>1800</v>
      </c>
      <c r="GV729" s="17">
        <f>SUMIF(FACT_A1[cve_prod],DIM_BILL[[#This Row],[CODIGO]],FACT_A1[Existencia])</f>
        <v>0</v>
      </c>
      <c r="GW729" s="18">
        <f>SUMIF(FACT_A2[cve_prod],DIM_BILL[[#This Row],[CODIGO]],FACT_A2[Existencia])</f>
        <v>0</v>
      </c>
      <c r="GX729" s="17"/>
      <c r="GY729" s="16" t="s">
        <v>2221</v>
      </c>
      <c r="GZ729" s="24">
        <f>SUMPRODUCT($B729:$GQ729,INDEX(PLAN_PRODUCCION!$B$4:$GQ$24,COLUMN()-COLUMN($GZ$1)+1,0))</f>
        <v>2060</v>
      </c>
      <c r="HA729" s="24">
        <f>SUMPRODUCT($B729:$GQ729,INDEX(PLAN_PRODUCCION!$B$4:$GQ$24,COLUMN()-COLUMN($GZ$1)+1,0))</f>
        <v>0</v>
      </c>
      <c r="HB729" s="24">
        <f>SUMPRODUCT($B729:$GQ729,INDEX(PLAN_PRODUCCION!$B$4:$GQ$24,COLUMN()-COLUMN($GZ$1)+1,0))</f>
        <v>0</v>
      </c>
      <c r="HC729" s="24">
        <f>SUMPRODUCT($B729:$GQ729,INDEX(PLAN_PRODUCCION!$B$4:$GQ$24,COLUMN()-COLUMN($GZ$1)+1,0))</f>
        <v>0</v>
      </c>
      <c r="HD729" s="24">
        <f>SUMPRODUCT($B729:$GQ729,INDEX(PLAN_PRODUCCION!$B$4:$GQ$24,COLUMN()-COLUMN($GZ$1)+1,0))</f>
        <v>0</v>
      </c>
      <c r="HE729" s="24">
        <f>SUMPRODUCT($B729:$GQ729,INDEX(PLAN_PRODUCCION!$B$4:$GQ$24,COLUMN()-COLUMN($GZ$1)+1,0))</f>
        <v>0</v>
      </c>
      <c r="HF729" s="24">
        <f>SUMPRODUCT($B729:$GQ729,INDEX(PLAN_PRODUCCION!$B$4:$GQ$24,COLUMN()-COLUMN($GZ$1)+1,0))</f>
        <v>0</v>
      </c>
      <c r="HG729" s="24">
        <f>SUMPRODUCT($B729:$GQ729,INDEX(PLAN_PRODUCCION!$B$4:$GQ$24,COLUMN()-COLUMN($GZ$1)+1,0))</f>
        <v>0</v>
      </c>
      <c r="HH729" s="24">
        <f>SUMPRODUCT($B729:$GQ729,INDEX(PLAN_PRODUCCION!$B$4:$GQ$24,COLUMN()-COLUMN($GZ$1)+1,0))</f>
        <v>0</v>
      </c>
      <c r="HI729" s="24">
        <f>SUMPRODUCT($B729:$GQ729,INDEX(PLAN_PRODUCCION!$B$4:$GQ$24,COLUMN()-COLUMN($GZ$1)+1,0))</f>
        <v>0</v>
      </c>
      <c r="HJ729" s="24">
        <f>SUMPRODUCT($B729:$GQ729,INDEX(PLAN_PRODUCCION!$B$4:$GQ$24,COLUMN()-COLUMN($GZ$1)+1,0))</f>
        <v>0</v>
      </c>
      <c r="HK729" s="24">
        <f>SUMPRODUCT($B729:$GQ729,INDEX(PLAN_PRODUCCION!$B$4:$GQ$24,COLUMN()-COLUMN($GZ$1)+1,0))</f>
        <v>0</v>
      </c>
      <c r="HL729" s="24">
        <f>SUMPRODUCT($B729:$GQ729,INDEX(PLAN_PRODUCCION!$B$4:$GQ$24,COLUMN()-COLUMN($GZ$1)+1,0))</f>
        <v>0</v>
      </c>
      <c r="HM729" s="24">
        <f>SUMPRODUCT($B729:$GQ729,INDEX(PLAN_PRODUCCION!$B$4:$GQ$24,COLUMN()-COLUMN($GZ$1)+1,0))</f>
        <v>0</v>
      </c>
      <c r="HN729" s="24">
        <f>SUMPRODUCT($B729:$GQ729,INDEX(PLAN_PRODUCCION!$B$4:$GQ$24,COLUMN()-COLUMN($GZ$1)+1,0))</f>
        <v>0</v>
      </c>
      <c r="HO729" s="24">
        <f>SUMPRODUCT($B729:$GQ729,INDEX(PLAN_PRODUCCION!$B$4:$GQ$24,COLUMN()-COLUMN($GZ$1)+1,0))</f>
        <v>0</v>
      </c>
      <c r="HP729" s="24">
        <f>SUMPRODUCT($B729:$GQ729,INDEX(PLAN_PRODUCCION!$B$4:$GQ$24,COLUMN()-COLUMN($GZ$1)+1,0))</f>
        <v>0</v>
      </c>
      <c r="HQ729" s="24">
        <f>SUMPRODUCT($B729:$GQ729,INDEX(PLAN_PRODUCCION!$B$4:$GQ$24,COLUMN()-COLUMN($GZ$1)+1,0))</f>
        <v>0</v>
      </c>
      <c r="HR729" s="24">
        <f>SUMPRODUCT($B729:$GQ729,INDEX(PLAN_PRODUCCION!$B$4:$GQ$24,COLUMN()-COLUMN($GZ$1)+1,0))</f>
        <v>0</v>
      </c>
      <c r="HS729" s="24">
        <f>SUMPRODUCT($B729:$GQ729,INDEX(PLAN_PRODUCCION!$B$4:$GQ$24,COLUMN()-COLUMN($GZ$1)+1,0))</f>
        <v>0</v>
      </c>
      <c r="HT729" s="24">
        <f>SUMPRODUCT($B729:$GQ729,INDEX(PLAN_PRODUCCION!$B$4:$GQ$24,COLUMN()-COLUMN($GZ$1)+1,0))</f>
        <v>0</v>
      </c>
      <c r="HU729" s="22"/>
      <c r="HV729" s="25"/>
      <c r="HW729" t="str">
        <f>DIM_BILL[[#This Row],[Tipo]]</f>
        <v>MATERIAL DE EMPAQUE</v>
      </c>
    </row>
    <row r="730" spans="1:231" x14ac:dyDescent="0.3">
      <c r="A730" s="18" t="s">
        <v>587</v>
      </c>
      <c r="AZ730">
        <v>1.03</v>
      </c>
      <c r="GR730" s="18" t="s">
        <v>588</v>
      </c>
      <c r="GS730" s="18">
        <v>4</v>
      </c>
      <c r="GT730" s="18" t="s">
        <v>1807</v>
      </c>
      <c r="GU730" s="18" t="s">
        <v>1800</v>
      </c>
      <c r="GV730" s="18">
        <f>SUMIF(FACT_A1[cve_prod],DIM_BILL[[#This Row],[CODIGO]],FACT_A1[Existencia])</f>
        <v>0</v>
      </c>
      <c r="GW730" s="18">
        <f>SUMIF(FACT_A2[cve_prod],DIM_BILL[[#This Row],[CODIGO]],FACT_A2[Existencia])</f>
        <v>0</v>
      </c>
      <c r="GX730" s="18"/>
      <c r="GY730" s="16" t="s">
        <v>2222</v>
      </c>
      <c r="GZ730" s="26">
        <f t="shared" ref="GZ730" si="5304">GV730+GW730+GX730+GZ728-GZ729</f>
        <v>-2060</v>
      </c>
      <c r="HA730" s="26">
        <f t="shared" ref="HA730" si="5305">GZ730+HA728-HA729</f>
        <v>-2060</v>
      </c>
      <c r="HB730" s="26">
        <f t="shared" ref="HB730" si="5306">HA730+HB728-HB729</f>
        <v>-2060</v>
      </c>
      <c r="HC730" s="26">
        <f t="shared" ref="HC730" si="5307">HB730+HC728-HC729</f>
        <v>-2060</v>
      </c>
      <c r="HD730" s="26">
        <f t="shared" ref="HD730" si="5308">HC730+HD728-HD729</f>
        <v>2940</v>
      </c>
      <c r="HE730" s="26">
        <f t="shared" ref="HE730" si="5309">HD730+HE728-HE729</f>
        <v>2940</v>
      </c>
      <c r="HF730" s="26">
        <f t="shared" ref="HF730" si="5310">HE730+HF728-HF729</f>
        <v>2940</v>
      </c>
      <c r="HG730" s="26">
        <f t="shared" ref="HG730" si="5311">HF730+HG728-HG729</f>
        <v>2940</v>
      </c>
      <c r="HH730" s="26">
        <f t="shared" ref="HH730" si="5312">HG730+HH728-HH729</f>
        <v>2940</v>
      </c>
      <c r="HI730" s="26">
        <f t="shared" ref="HI730" si="5313">HH730+HI728-HI729</f>
        <v>2940</v>
      </c>
      <c r="HJ730" s="26">
        <f t="shared" ref="HJ730" si="5314">HI730+HJ728-HJ729</f>
        <v>2940</v>
      </c>
      <c r="HK730" s="26">
        <f t="shared" ref="HK730" si="5315">HJ730+HK728-HK729</f>
        <v>2940</v>
      </c>
      <c r="HL730" s="26">
        <f t="shared" ref="HL730" si="5316">HK730+HL728-HL729</f>
        <v>2940</v>
      </c>
      <c r="HM730" s="26">
        <f t="shared" ref="HM730" si="5317">HL730+HM728-HM729</f>
        <v>2940</v>
      </c>
      <c r="HN730" s="26">
        <f t="shared" ref="HN730" si="5318">HM730+HN728-HN729</f>
        <v>2940</v>
      </c>
      <c r="HO730" s="26">
        <f t="shared" ref="HO730" si="5319">HN730+HO728-HO729</f>
        <v>2940</v>
      </c>
      <c r="HP730" s="26">
        <f t="shared" ref="HP730" si="5320">HO730+HP728-HP729</f>
        <v>2940</v>
      </c>
      <c r="HQ730" s="26">
        <f t="shared" ref="HQ730" si="5321">HP730+HQ728-HQ729</f>
        <v>2940</v>
      </c>
      <c r="HR730" s="26">
        <f t="shared" ref="HR730" si="5322">HQ730+HR728-HR729</f>
        <v>2940</v>
      </c>
      <c r="HS730" s="26">
        <f t="shared" ref="HS730" si="5323">HR730+HS728-HS729</f>
        <v>2940</v>
      </c>
      <c r="HT730" s="26">
        <f t="shared" ref="HT730" si="5324">HS730+HT728-HT729</f>
        <v>2940</v>
      </c>
      <c r="HU730" s="22">
        <f t="shared" ref="HU730" si="5325">COUNTIF(GZ730:HT730,"&lt;0")</f>
        <v>4</v>
      </c>
      <c r="HV730" s="25"/>
      <c r="HW730" t="str">
        <f>DIM_BILL[[#This Row],[Tipo]]</f>
        <v>MATERIAL DE EMPAQUE</v>
      </c>
    </row>
    <row r="731" spans="1:231" x14ac:dyDescent="0.3">
      <c r="A731" s="17" t="s">
        <v>949</v>
      </c>
      <c r="CI731">
        <v>1.0300153001530015</v>
      </c>
      <c r="GR731" s="17" t="s">
        <v>950</v>
      </c>
      <c r="GS731" s="17">
        <v>4</v>
      </c>
      <c r="GT731" s="17" t="s">
        <v>1823</v>
      </c>
      <c r="GU731" s="17" t="s">
        <v>1800</v>
      </c>
      <c r="GV731" s="17">
        <f>SUMIF(FACT_A1[cve_prod],DIM_BILL[[#This Row],[CODIGO]],FACT_A1[Existencia])</f>
        <v>0</v>
      </c>
      <c r="GW731" s="18">
        <f>SUMIF(FACT_A2[cve_prod],DIM_BILL[[#This Row],[CODIGO]],FACT_A2[Existencia])</f>
        <v>2085</v>
      </c>
      <c r="GX731" s="17"/>
      <c r="GY731" s="16" t="s">
        <v>2220</v>
      </c>
      <c r="GZ731" s="15">
        <f>SUMIFS(POs[saldo],POs[cve_prod],DIM_BILL[[#This Row],[CODIGO]],POs[status],$GY731,POs[f_ent],GZ$1)</f>
        <v>0</v>
      </c>
      <c r="HA731" s="15">
        <f>SUMIFS(POs[saldo],POs[cve_prod],DIM_BILL[[#This Row],[CODIGO]],POs[status],$GY731,POs[f_ent],HA$1)</f>
        <v>0</v>
      </c>
      <c r="HB731" s="15">
        <f>SUMIFS(POs[saldo],POs[cve_prod],DIM_BILL[[#This Row],[CODIGO]],POs[status],$GY731,POs[f_ent],HB$1)</f>
        <v>0</v>
      </c>
      <c r="HC731" s="15">
        <f>SUMIFS(POs[saldo],POs[cve_prod],DIM_BILL[[#This Row],[CODIGO]],POs[status],$GY731,POs[f_ent],HC$1)</f>
        <v>0</v>
      </c>
      <c r="HD731" s="15">
        <f>SUMIFS(POs[saldo],POs[cve_prod],DIM_BILL[[#This Row],[CODIGO]],POs[status],$GY731,POs[f_ent],HD$1)</f>
        <v>0</v>
      </c>
      <c r="HE731" s="15">
        <f>SUMIFS(POs[saldo],POs[cve_prod],DIM_BILL[[#This Row],[CODIGO]],POs[status],$GY731,POs[f_ent],HE$1)</f>
        <v>0</v>
      </c>
      <c r="HF731" s="15">
        <f>SUMIFS(POs[saldo],POs[cve_prod],DIM_BILL[[#This Row],[CODIGO]],POs[status],$GY731,POs[Semana],WEEKNUM(HF$1))</f>
        <v>0</v>
      </c>
      <c r="HG731" s="15">
        <f>SUMIFS(POs[saldo],POs[cve_prod],DIM_BILL[[#This Row],[CODIGO]],POs[status],$GY731,POs[Semana],WEEKNUM(HG$1))</f>
        <v>0</v>
      </c>
      <c r="HH731" s="15">
        <f>SUMIFS(POs[saldo],POs[cve_prod],DIM_BILL[[#This Row],[CODIGO]],POs[status],$GY731,POs[Semana],WEEKNUM(HH$1))</f>
        <v>0</v>
      </c>
      <c r="HI731" s="15">
        <f>SUMIFS(POs[saldo],POs[cve_prod],DIM_BILL[[#This Row],[CODIGO]],POs[status],$GY731,POs[Semana],WEEKNUM(HI$1))</f>
        <v>0</v>
      </c>
      <c r="HJ731" s="15">
        <f>SUMIFS(POs[saldo],POs[cve_prod],DIM_BILL[[#This Row],[CODIGO]],POs[status],$GY731,POs[Semana],WEEKNUM(HJ$1))</f>
        <v>0</v>
      </c>
      <c r="HK731" s="15">
        <f>SUMIFS(POs[saldo],POs[cve_prod],DIM_BILL[[#This Row],[CODIGO]],POs[status],$GY731,POs[Semana],WEEKNUM(HK$1))</f>
        <v>0</v>
      </c>
      <c r="HL731" s="15">
        <f>SUMIFS(POs[saldo],POs[cve_prod],DIM_BILL[[#This Row],[CODIGO]],POs[status],$GY731,POs[Semana],WEEKNUM(HL$1))</f>
        <v>0</v>
      </c>
      <c r="HM731" s="15">
        <f>SUMIFS(POs[saldo],POs[cve_prod],DIM_BILL[[#This Row],[CODIGO]],POs[status],$GY731,POs[Semana],WEEKNUM(HM$1))</f>
        <v>0</v>
      </c>
      <c r="HN731" s="15">
        <f>SUMIFS(POs[saldo],POs[cve_prod],DIM_BILL[[#This Row],[CODIGO]],POs[status],$GY731,POs[Semana],WEEKNUM(HN$1))</f>
        <v>0</v>
      </c>
      <c r="HO731" s="15">
        <f>SUMIFS(POs[saldo],POs[cve_prod],DIM_BILL[[#This Row],[CODIGO]],POs[status],$GY731,POs[Semana],WEEKNUM(HO$1))</f>
        <v>0</v>
      </c>
      <c r="HP731" s="15">
        <f>SUMIFS(POs[saldo],POs[cve_prod],DIM_BILL[[#This Row],[CODIGO]],POs[status],$GY731,POs[Semana],WEEKNUM(HP$1))</f>
        <v>0</v>
      </c>
      <c r="HQ731" s="15">
        <f>SUMIFS(POs[saldo],POs[cve_prod],DIM_BILL[[#This Row],[CODIGO]],POs[status],$GY731,POs[Semana],WEEKNUM(HQ$1))</f>
        <v>0</v>
      </c>
      <c r="HR731" s="15">
        <f>SUMIFS(POs[saldo],POs[cve_prod],DIM_BILL[[#This Row],[CODIGO]],POs[status],$GY731,POs[Semana],WEEKNUM(HR$1))</f>
        <v>0</v>
      </c>
      <c r="HS731" s="15">
        <f>SUMIFS(POs[saldo],POs[cve_prod],DIM_BILL[[#This Row],[CODIGO]],POs[status],$GY731,POs[Semana],WEEKNUM(HS$1))</f>
        <v>0</v>
      </c>
      <c r="HT731" s="15">
        <f>SUMIFS(POs[saldo],POs[cve_prod],DIM_BILL[[#This Row],[CODIGO]],POs[status],$GY731,POs[Semana],WEEKNUM(HT$1))</f>
        <v>0</v>
      </c>
      <c r="HU731" s="22"/>
      <c r="HV731" s="25"/>
      <c r="HW731" t="str">
        <f>DIM_BILL[[#This Row],[Tipo]]</f>
        <v>MATERIAL DE EMPAQUE</v>
      </c>
    </row>
    <row r="732" spans="1:231" x14ac:dyDescent="0.3">
      <c r="A732" s="17" t="s">
        <v>949</v>
      </c>
      <c r="CI732">
        <v>1.0300153001530015</v>
      </c>
      <c r="GR732" s="17" t="s">
        <v>950</v>
      </c>
      <c r="GS732" s="17">
        <v>4</v>
      </c>
      <c r="GT732" s="17" t="s">
        <v>1823</v>
      </c>
      <c r="GU732" s="17" t="s">
        <v>1800</v>
      </c>
      <c r="GV732" s="17">
        <f>SUMIF(FACT_A1[cve_prod],DIM_BILL[[#This Row],[CODIGO]],FACT_A1[Existencia])</f>
        <v>0</v>
      </c>
      <c r="GW732" s="18">
        <f>SUMIF(FACT_A2[cve_prod],DIM_BILL[[#This Row],[CODIGO]],FACT_A2[Existencia])</f>
        <v>2085</v>
      </c>
      <c r="GX732" s="17"/>
      <c r="GY732" s="16" t="s">
        <v>2221</v>
      </c>
      <c r="GZ732" s="24">
        <f>SUMPRODUCT($B732:$GQ732,INDEX(PLAN_PRODUCCION!$B$4:$GQ$24,COLUMN()-COLUMN($GZ$1)+1,0))</f>
        <v>22889</v>
      </c>
      <c r="HA732" s="24">
        <f>SUMPRODUCT($B732:$GQ732,INDEX(PLAN_PRODUCCION!$B$4:$GQ$24,COLUMN()-COLUMN($GZ$1)+1,0))</f>
        <v>0</v>
      </c>
      <c r="HB732" s="24">
        <f>SUMPRODUCT($B732:$GQ732,INDEX(PLAN_PRODUCCION!$B$4:$GQ$24,COLUMN()-COLUMN($GZ$1)+1,0))</f>
        <v>0</v>
      </c>
      <c r="HC732" s="24">
        <f>SUMPRODUCT($B732:$GQ732,INDEX(PLAN_PRODUCCION!$B$4:$GQ$24,COLUMN()-COLUMN($GZ$1)+1,0))</f>
        <v>0</v>
      </c>
      <c r="HD732" s="24">
        <f>SUMPRODUCT($B732:$GQ732,INDEX(PLAN_PRODUCCION!$B$4:$GQ$24,COLUMN()-COLUMN($GZ$1)+1,0))</f>
        <v>0</v>
      </c>
      <c r="HE732" s="24">
        <f>SUMPRODUCT($B732:$GQ732,INDEX(PLAN_PRODUCCION!$B$4:$GQ$24,COLUMN()-COLUMN($GZ$1)+1,0))</f>
        <v>0</v>
      </c>
      <c r="HF732" s="24">
        <f>SUMPRODUCT($B732:$GQ732,INDEX(PLAN_PRODUCCION!$B$4:$GQ$24,COLUMN()-COLUMN($GZ$1)+1,0))</f>
        <v>0</v>
      </c>
      <c r="HG732" s="24">
        <f>SUMPRODUCT($B732:$GQ732,INDEX(PLAN_PRODUCCION!$B$4:$GQ$24,COLUMN()-COLUMN($GZ$1)+1,0))</f>
        <v>0</v>
      </c>
      <c r="HH732" s="24">
        <f>SUMPRODUCT($B732:$GQ732,INDEX(PLAN_PRODUCCION!$B$4:$GQ$24,COLUMN()-COLUMN($GZ$1)+1,0))</f>
        <v>0</v>
      </c>
      <c r="HI732" s="24">
        <f>SUMPRODUCT($B732:$GQ732,INDEX(PLAN_PRODUCCION!$B$4:$GQ$24,COLUMN()-COLUMN($GZ$1)+1,0))</f>
        <v>0</v>
      </c>
      <c r="HJ732" s="24">
        <f>SUMPRODUCT($B732:$GQ732,INDEX(PLAN_PRODUCCION!$B$4:$GQ$24,COLUMN()-COLUMN($GZ$1)+1,0))</f>
        <v>0</v>
      </c>
      <c r="HK732" s="24">
        <f>SUMPRODUCT($B732:$GQ732,INDEX(PLAN_PRODUCCION!$B$4:$GQ$24,COLUMN()-COLUMN($GZ$1)+1,0))</f>
        <v>0</v>
      </c>
      <c r="HL732" s="24">
        <f>SUMPRODUCT($B732:$GQ732,INDEX(PLAN_PRODUCCION!$B$4:$GQ$24,COLUMN()-COLUMN($GZ$1)+1,0))</f>
        <v>0</v>
      </c>
      <c r="HM732" s="24">
        <f>SUMPRODUCT($B732:$GQ732,INDEX(PLAN_PRODUCCION!$B$4:$GQ$24,COLUMN()-COLUMN($GZ$1)+1,0))</f>
        <v>0</v>
      </c>
      <c r="HN732" s="24">
        <f>SUMPRODUCT($B732:$GQ732,INDEX(PLAN_PRODUCCION!$B$4:$GQ$24,COLUMN()-COLUMN($GZ$1)+1,0))</f>
        <v>0</v>
      </c>
      <c r="HO732" s="24">
        <f>SUMPRODUCT($B732:$GQ732,INDEX(PLAN_PRODUCCION!$B$4:$GQ$24,COLUMN()-COLUMN($GZ$1)+1,0))</f>
        <v>0</v>
      </c>
      <c r="HP732" s="24">
        <f>SUMPRODUCT($B732:$GQ732,INDEX(PLAN_PRODUCCION!$B$4:$GQ$24,COLUMN()-COLUMN($GZ$1)+1,0))</f>
        <v>0</v>
      </c>
      <c r="HQ732" s="24">
        <f>SUMPRODUCT($B732:$GQ732,INDEX(PLAN_PRODUCCION!$B$4:$GQ$24,COLUMN()-COLUMN($GZ$1)+1,0))</f>
        <v>0</v>
      </c>
      <c r="HR732" s="24">
        <f>SUMPRODUCT($B732:$GQ732,INDEX(PLAN_PRODUCCION!$B$4:$GQ$24,COLUMN()-COLUMN($GZ$1)+1,0))</f>
        <v>0</v>
      </c>
      <c r="HS732" s="24">
        <f>SUMPRODUCT($B732:$GQ732,INDEX(PLAN_PRODUCCION!$B$4:$GQ$24,COLUMN()-COLUMN($GZ$1)+1,0))</f>
        <v>0</v>
      </c>
      <c r="HT732" s="24">
        <f>SUMPRODUCT($B732:$GQ732,INDEX(PLAN_PRODUCCION!$B$4:$GQ$24,COLUMN()-COLUMN($GZ$1)+1,0))</f>
        <v>0</v>
      </c>
      <c r="HU732" s="22"/>
      <c r="HV732" s="25"/>
      <c r="HW732" t="str">
        <f>DIM_BILL[[#This Row],[Tipo]]</f>
        <v>MATERIAL DE EMPAQUE</v>
      </c>
    </row>
    <row r="733" spans="1:231" x14ac:dyDescent="0.3">
      <c r="A733" s="18" t="s">
        <v>949</v>
      </c>
      <c r="CI733">
        <v>1.0300153001530015</v>
      </c>
      <c r="GR733" s="18" t="s">
        <v>950</v>
      </c>
      <c r="GS733" s="18">
        <v>4</v>
      </c>
      <c r="GT733" s="18" t="s">
        <v>1823</v>
      </c>
      <c r="GU733" s="18" t="s">
        <v>1800</v>
      </c>
      <c r="GV733" s="18">
        <f>SUMIF(FACT_A1[cve_prod],DIM_BILL[[#This Row],[CODIGO]],FACT_A1[Existencia])</f>
        <v>0</v>
      </c>
      <c r="GW733" s="18">
        <f>SUMIF(FACT_A2[cve_prod],DIM_BILL[[#This Row],[CODIGO]],FACT_A2[Existencia])</f>
        <v>2085</v>
      </c>
      <c r="GX733" s="18"/>
      <c r="GY733" s="16" t="s">
        <v>2222</v>
      </c>
      <c r="GZ733" s="26">
        <f t="shared" ref="GZ733" si="5326">GV733+GW733+GX733+GZ731-GZ732</f>
        <v>-20804</v>
      </c>
      <c r="HA733" s="26">
        <f t="shared" ref="HA733" si="5327">GZ733+HA731-HA732</f>
        <v>-20804</v>
      </c>
      <c r="HB733" s="26">
        <f t="shared" ref="HB733" si="5328">HA733+HB731-HB732</f>
        <v>-20804</v>
      </c>
      <c r="HC733" s="26">
        <f t="shared" ref="HC733" si="5329">HB733+HC731-HC732</f>
        <v>-20804</v>
      </c>
      <c r="HD733" s="26">
        <f t="shared" ref="HD733" si="5330">HC733+HD731-HD732</f>
        <v>-20804</v>
      </c>
      <c r="HE733" s="26">
        <f t="shared" ref="HE733" si="5331">HD733+HE731-HE732</f>
        <v>-20804</v>
      </c>
      <c r="HF733" s="26">
        <f t="shared" ref="HF733" si="5332">HE733+HF731-HF732</f>
        <v>-20804</v>
      </c>
      <c r="HG733" s="26">
        <f t="shared" ref="HG733" si="5333">HF733+HG731-HG732</f>
        <v>-20804</v>
      </c>
      <c r="HH733" s="26">
        <f t="shared" ref="HH733" si="5334">HG733+HH731-HH732</f>
        <v>-20804</v>
      </c>
      <c r="HI733" s="26">
        <f t="shared" ref="HI733" si="5335">HH733+HI731-HI732</f>
        <v>-20804</v>
      </c>
      <c r="HJ733" s="26">
        <f t="shared" ref="HJ733" si="5336">HI733+HJ731-HJ732</f>
        <v>-20804</v>
      </c>
      <c r="HK733" s="26">
        <f t="shared" ref="HK733" si="5337">HJ733+HK731-HK732</f>
        <v>-20804</v>
      </c>
      <c r="HL733" s="26">
        <f t="shared" ref="HL733" si="5338">HK733+HL731-HL732</f>
        <v>-20804</v>
      </c>
      <c r="HM733" s="26">
        <f t="shared" ref="HM733" si="5339">HL733+HM731-HM732</f>
        <v>-20804</v>
      </c>
      <c r="HN733" s="26">
        <f t="shared" ref="HN733" si="5340">HM733+HN731-HN732</f>
        <v>-20804</v>
      </c>
      <c r="HO733" s="26">
        <f t="shared" ref="HO733" si="5341">HN733+HO731-HO732</f>
        <v>-20804</v>
      </c>
      <c r="HP733" s="26">
        <f t="shared" ref="HP733" si="5342">HO733+HP731-HP732</f>
        <v>-20804</v>
      </c>
      <c r="HQ733" s="26">
        <f t="shared" ref="HQ733" si="5343">HP733+HQ731-HQ732</f>
        <v>-20804</v>
      </c>
      <c r="HR733" s="26">
        <f t="shared" ref="HR733" si="5344">HQ733+HR731-HR732</f>
        <v>-20804</v>
      </c>
      <c r="HS733" s="26">
        <f t="shared" ref="HS733" si="5345">HR733+HS731-HS732</f>
        <v>-20804</v>
      </c>
      <c r="HT733" s="26">
        <f t="shared" ref="HT733" si="5346">HS733+HT731-HT732</f>
        <v>-20804</v>
      </c>
      <c r="HU733" s="22">
        <f t="shared" ref="HU733" si="5347">COUNTIF(GZ733:HT733,"&lt;0")</f>
        <v>21</v>
      </c>
      <c r="HV733" s="25"/>
      <c r="HW733" t="str">
        <f>DIM_BILL[[#This Row],[Tipo]]</f>
        <v>MATERIAL DE EMPAQUE</v>
      </c>
    </row>
    <row r="734" spans="1:231" x14ac:dyDescent="0.3">
      <c r="A734" s="17" t="s">
        <v>1194</v>
      </c>
      <c r="DL734">
        <v>1</v>
      </c>
      <c r="GR734" s="17" t="s">
        <v>1195</v>
      </c>
      <c r="GS734" s="17">
        <v>4</v>
      </c>
      <c r="GT734" s="17" t="s">
        <v>1819</v>
      </c>
      <c r="GU734" s="17" t="s">
        <v>1800</v>
      </c>
      <c r="GV734" s="17">
        <f>SUMIF(FACT_A1[cve_prod],DIM_BILL[[#This Row],[CODIGO]],FACT_A1[Existencia])</f>
        <v>0</v>
      </c>
      <c r="GW734" s="18">
        <f>SUMIF(FACT_A2[cve_prod],DIM_BILL[[#This Row],[CODIGO]],FACT_A2[Existencia])</f>
        <v>4523</v>
      </c>
      <c r="GX734" s="17"/>
      <c r="GY734" s="16" t="s">
        <v>2220</v>
      </c>
      <c r="GZ734" s="15">
        <f>SUMIFS(POs[saldo],POs[cve_prod],DIM_BILL[[#This Row],[CODIGO]],POs[status],$GY734,POs[f_ent],GZ$1)</f>
        <v>0</v>
      </c>
      <c r="HA734" s="15">
        <f>SUMIFS(POs[saldo],POs[cve_prod],DIM_BILL[[#This Row],[CODIGO]],POs[status],$GY734,POs[f_ent],HA$1)</f>
        <v>0</v>
      </c>
      <c r="HB734" s="15">
        <f>SUMIFS(POs[saldo],POs[cve_prod],DIM_BILL[[#This Row],[CODIGO]],POs[status],$GY734,POs[f_ent],HB$1)</f>
        <v>0</v>
      </c>
      <c r="HC734" s="15">
        <f>SUMIFS(POs[saldo],POs[cve_prod],DIM_BILL[[#This Row],[CODIGO]],POs[status],$GY734,POs[f_ent],HC$1)</f>
        <v>0</v>
      </c>
      <c r="HD734" s="15">
        <f>SUMIFS(POs[saldo],POs[cve_prod],DIM_BILL[[#This Row],[CODIGO]],POs[status],$GY734,POs[f_ent],HD$1)</f>
        <v>0</v>
      </c>
      <c r="HE734" s="15">
        <f>SUMIFS(POs[saldo],POs[cve_prod],DIM_BILL[[#This Row],[CODIGO]],POs[status],$GY734,POs[f_ent],HE$1)</f>
        <v>0</v>
      </c>
      <c r="HF734" s="15">
        <f>SUMIFS(POs[saldo],POs[cve_prod],DIM_BILL[[#This Row],[CODIGO]],POs[status],$GY734,POs[Semana],WEEKNUM(HF$1))</f>
        <v>0</v>
      </c>
      <c r="HG734" s="15">
        <f>SUMIFS(POs[saldo],POs[cve_prod],DIM_BILL[[#This Row],[CODIGO]],POs[status],$GY734,POs[Semana],WEEKNUM(HG$1))</f>
        <v>0</v>
      </c>
      <c r="HH734" s="15">
        <f>SUMIFS(POs[saldo],POs[cve_prod],DIM_BILL[[#This Row],[CODIGO]],POs[status],$GY734,POs[Semana],WEEKNUM(HH$1))</f>
        <v>0</v>
      </c>
      <c r="HI734" s="15">
        <f>SUMIFS(POs[saldo],POs[cve_prod],DIM_BILL[[#This Row],[CODIGO]],POs[status],$GY734,POs[Semana],WEEKNUM(HI$1))</f>
        <v>0</v>
      </c>
      <c r="HJ734" s="15">
        <f>SUMIFS(POs[saldo],POs[cve_prod],DIM_BILL[[#This Row],[CODIGO]],POs[status],$GY734,POs[Semana],WEEKNUM(HJ$1))</f>
        <v>0</v>
      </c>
      <c r="HK734" s="15">
        <f>SUMIFS(POs[saldo],POs[cve_prod],DIM_BILL[[#This Row],[CODIGO]],POs[status],$GY734,POs[Semana],WEEKNUM(HK$1))</f>
        <v>0</v>
      </c>
      <c r="HL734" s="15">
        <f>SUMIFS(POs[saldo],POs[cve_prod],DIM_BILL[[#This Row],[CODIGO]],POs[status],$GY734,POs[Semana],WEEKNUM(HL$1))</f>
        <v>0</v>
      </c>
      <c r="HM734" s="15">
        <f>SUMIFS(POs[saldo],POs[cve_prod],DIM_BILL[[#This Row],[CODIGO]],POs[status],$GY734,POs[Semana],WEEKNUM(HM$1))</f>
        <v>0</v>
      </c>
      <c r="HN734" s="15">
        <f>SUMIFS(POs[saldo],POs[cve_prod],DIM_BILL[[#This Row],[CODIGO]],POs[status],$GY734,POs[Semana],WEEKNUM(HN$1))</f>
        <v>0</v>
      </c>
      <c r="HO734" s="15">
        <f>SUMIFS(POs[saldo],POs[cve_prod],DIM_BILL[[#This Row],[CODIGO]],POs[status],$GY734,POs[Semana],WEEKNUM(HO$1))</f>
        <v>0</v>
      </c>
      <c r="HP734" s="15">
        <f>SUMIFS(POs[saldo],POs[cve_prod],DIM_BILL[[#This Row],[CODIGO]],POs[status],$GY734,POs[Semana],WEEKNUM(HP$1))</f>
        <v>0</v>
      </c>
      <c r="HQ734" s="15">
        <f>SUMIFS(POs[saldo],POs[cve_prod],DIM_BILL[[#This Row],[CODIGO]],POs[status],$GY734,POs[Semana],WEEKNUM(HQ$1))</f>
        <v>0</v>
      </c>
      <c r="HR734" s="15">
        <f>SUMIFS(POs[saldo],POs[cve_prod],DIM_BILL[[#This Row],[CODIGO]],POs[status],$GY734,POs[Semana],WEEKNUM(HR$1))</f>
        <v>0</v>
      </c>
      <c r="HS734" s="15">
        <f>SUMIFS(POs[saldo],POs[cve_prod],DIM_BILL[[#This Row],[CODIGO]],POs[status],$GY734,POs[Semana],WEEKNUM(HS$1))</f>
        <v>0</v>
      </c>
      <c r="HT734" s="15">
        <f>SUMIFS(POs[saldo],POs[cve_prod],DIM_BILL[[#This Row],[CODIGO]],POs[status],$GY734,POs[Semana],WEEKNUM(HT$1))</f>
        <v>0</v>
      </c>
      <c r="HU734" s="22"/>
      <c r="HV734" s="25"/>
      <c r="HW734" t="str">
        <f>DIM_BILL[[#This Row],[Tipo]]</f>
        <v>MATERIAL DE EMPAQUE</v>
      </c>
    </row>
    <row r="735" spans="1:231" x14ac:dyDescent="0.3">
      <c r="A735" s="17" t="s">
        <v>1194</v>
      </c>
      <c r="DL735">
        <v>1</v>
      </c>
      <c r="GR735" s="17" t="s">
        <v>1195</v>
      </c>
      <c r="GS735" s="17">
        <v>4</v>
      </c>
      <c r="GT735" s="17" t="s">
        <v>1819</v>
      </c>
      <c r="GU735" s="17" t="s">
        <v>1800</v>
      </c>
      <c r="GV735" s="17">
        <f>SUMIF(FACT_A1[cve_prod],DIM_BILL[[#This Row],[CODIGO]],FACT_A1[Existencia])</f>
        <v>0</v>
      </c>
      <c r="GW735" s="18">
        <f>SUMIF(FACT_A2[cve_prod],DIM_BILL[[#This Row],[CODIGO]],FACT_A2[Existencia])</f>
        <v>4523</v>
      </c>
      <c r="GX735" s="17"/>
      <c r="GY735" s="16" t="s">
        <v>2221</v>
      </c>
      <c r="GZ735" s="24">
        <f>SUMPRODUCT($B735:$GQ735,INDEX(PLAN_PRODUCCION!$B$4:$GQ$24,COLUMN()-COLUMN($GZ$1)+1,0))</f>
        <v>345</v>
      </c>
      <c r="HA735" s="24">
        <f>SUMPRODUCT($B735:$GQ735,INDEX(PLAN_PRODUCCION!$B$4:$GQ$24,COLUMN()-COLUMN($GZ$1)+1,0))</f>
        <v>0</v>
      </c>
      <c r="HB735" s="24">
        <f>SUMPRODUCT($B735:$GQ735,INDEX(PLAN_PRODUCCION!$B$4:$GQ$24,COLUMN()-COLUMN($GZ$1)+1,0))</f>
        <v>0</v>
      </c>
      <c r="HC735" s="24">
        <f>SUMPRODUCT($B735:$GQ735,INDEX(PLAN_PRODUCCION!$B$4:$GQ$24,COLUMN()-COLUMN($GZ$1)+1,0))</f>
        <v>0</v>
      </c>
      <c r="HD735" s="24">
        <f>SUMPRODUCT($B735:$GQ735,INDEX(PLAN_PRODUCCION!$B$4:$GQ$24,COLUMN()-COLUMN($GZ$1)+1,0))</f>
        <v>0</v>
      </c>
      <c r="HE735" s="24">
        <f>SUMPRODUCT($B735:$GQ735,INDEX(PLAN_PRODUCCION!$B$4:$GQ$24,COLUMN()-COLUMN($GZ$1)+1,0))</f>
        <v>0</v>
      </c>
      <c r="HF735" s="24">
        <f>SUMPRODUCT($B735:$GQ735,INDEX(PLAN_PRODUCCION!$B$4:$GQ$24,COLUMN()-COLUMN($GZ$1)+1,0))</f>
        <v>0</v>
      </c>
      <c r="HG735" s="24">
        <f>SUMPRODUCT($B735:$GQ735,INDEX(PLAN_PRODUCCION!$B$4:$GQ$24,COLUMN()-COLUMN($GZ$1)+1,0))</f>
        <v>0</v>
      </c>
      <c r="HH735" s="24">
        <f>SUMPRODUCT($B735:$GQ735,INDEX(PLAN_PRODUCCION!$B$4:$GQ$24,COLUMN()-COLUMN($GZ$1)+1,0))</f>
        <v>0</v>
      </c>
      <c r="HI735" s="24">
        <f>SUMPRODUCT($B735:$GQ735,INDEX(PLAN_PRODUCCION!$B$4:$GQ$24,COLUMN()-COLUMN($GZ$1)+1,0))</f>
        <v>0</v>
      </c>
      <c r="HJ735" s="24">
        <f>SUMPRODUCT($B735:$GQ735,INDEX(PLAN_PRODUCCION!$B$4:$GQ$24,COLUMN()-COLUMN($GZ$1)+1,0))</f>
        <v>0</v>
      </c>
      <c r="HK735" s="24">
        <f>SUMPRODUCT($B735:$GQ735,INDEX(PLAN_PRODUCCION!$B$4:$GQ$24,COLUMN()-COLUMN($GZ$1)+1,0))</f>
        <v>0</v>
      </c>
      <c r="HL735" s="24">
        <f>SUMPRODUCT($B735:$GQ735,INDEX(PLAN_PRODUCCION!$B$4:$GQ$24,COLUMN()-COLUMN($GZ$1)+1,0))</f>
        <v>0</v>
      </c>
      <c r="HM735" s="24">
        <f>SUMPRODUCT($B735:$GQ735,INDEX(PLAN_PRODUCCION!$B$4:$GQ$24,COLUMN()-COLUMN($GZ$1)+1,0))</f>
        <v>0</v>
      </c>
      <c r="HN735" s="24">
        <f>SUMPRODUCT($B735:$GQ735,INDEX(PLAN_PRODUCCION!$B$4:$GQ$24,COLUMN()-COLUMN($GZ$1)+1,0))</f>
        <v>0</v>
      </c>
      <c r="HO735" s="24">
        <f>SUMPRODUCT($B735:$GQ735,INDEX(PLAN_PRODUCCION!$B$4:$GQ$24,COLUMN()-COLUMN($GZ$1)+1,0))</f>
        <v>0</v>
      </c>
      <c r="HP735" s="24">
        <f>SUMPRODUCT($B735:$GQ735,INDEX(PLAN_PRODUCCION!$B$4:$GQ$24,COLUMN()-COLUMN($GZ$1)+1,0))</f>
        <v>0</v>
      </c>
      <c r="HQ735" s="24">
        <f>SUMPRODUCT($B735:$GQ735,INDEX(PLAN_PRODUCCION!$B$4:$GQ$24,COLUMN()-COLUMN($GZ$1)+1,0))</f>
        <v>0</v>
      </c>
      <c r="HR735" s="24">
        <f>SUMPRODUCT($B735:$GQ735,INDEX(PLAN_PRODUCCION!$B$4:$GQ$24,COLUMN()-COLUMN($GZ$1)+1,0))</f>
        <v>0</v>
      </c>
      <c r="HS735" s="24">
        <f>SUMPRODUCT($B735:$GQ735,INDEX(PLAN_PRODUCCION!$B$4:$GQ$24,COLUMN()-COLUMN($GZ$1)+1,0))</f>
        <v>0</v>
      </c>
      <c r="HT735" s="24">
        <f>SUMPRODUCT($B735:$GQ735,INDEX(PLAN_PRODUCCION!$B$4:$GQ$24,COLUMN()-COLUMN($GZ$1)+1,0))</f>
        <v>0</v>
      </c>
      <c r="HU735" s="22"/>
      <c r="HV735" s="25"/>
      <c r="HW735" t="str">
        <f>DIM_BILL[[#This Row],[Tipo]]</f>
        <v>MATERIAL DE EMPAQUE</v>
      </c>
    </row>
    <row r="736" spans="1:231" x14ac:dyDescent="0.3">
      <c r="A736" s="18" t="s">
        <v>1194</v>
      </c>
      <c r="DL736">
        <v>1</v>
      </c>
      <c r="GR736" s="18" t="s">
        <v>1195</v>
      </c>
      <c r="GS736" s="18">
        <v>4</v>
      </c>
      <c r="GT736" s="18" t="s">
        <v>1819</v>
      </c>
      <c r="GU736" s="18" t="s">
        <v>1800</v>
      </c>
      <c r="GV736" s="18">
        <f>SUMIF(FACT_A1[cve_prod],DIM_BILL[[#This Row],[CODIGO]],FACT_A1[Existencia])</f>
        <v>0</v>
      </c>
      <c r="GW736" s="18">
        <f>SUMIF(FACT_A2[cve_prod],DIM_BILL[[#This Row],[CODIGO]],FACT_A2[Existencia])</f>
        <v>4523</v>
      </c>
      <c r="GX736" s="18"/>
      <c r="GY736" s="16" t="s">
        <v>2222</v>
      </c>
      <c r="GZ736" s="26">
        <f t="shared" ref="GZ736" si="5348">GV736+GW736+GX736+GZ734-GZ735</f>
        <v>4178</v>
      </c>
      <c r="HA736" s="26">
        <f t="shared" ref="HA736" si="5349">GZ736+HA734-HA735</f>
        <v>4178</v>
      </c>
      <c r="HB736" s="26">
        <f t="shared" ref="HB736" si="5350">HA736+HB734-HB735</f>
        <v>4178</v>
      </c>
      <c r="HC736" s="26">
        <f t="shared" ref="HC736" si="5351">HB736+HC734-HC735</f>
        <v>4178</v>
      </c>
      <c r="HD736" s="26">
        <f t="shared" ref="HD736" si="5352">HC736+HD734-HD735</f>
        <v>4178</v>
      </c>
      <c r="HE736" s="26">
        <f t="shared" ref="HE736" si="5353">HD736+HE734-HE735</f>
        <v>4178</v>
      </c>
      <c r="HF736" s="26">
        <f t="shared" ref="HF736" si="5354">HE736+HF734-HF735</f>
        <v>4178</v>
      </c>
      <c r="HG736" s="26">
        <f t="shared" ref="HG736" si="5355">HF736+HG734-HG735</f>
        <v>4178</v>
      </c>
      <c r="HH736" s="26">
        <f t="shared" ref="HH736" si="5356">HG736+HH734-HH735</f>
        <v>4178</v>
      </c>
      <c r="HI736" s="26">
        <f t="shared" ref="HI736" si="5357">HH736+HI734-HI735</f>
        <v>4178</v>
      </c>
      <c r="HJ736" s="26">
        <f t="shared" ref="HJ736" si="5358">HI736+HJ734-HJ735</f>
        <v>4178</v>
      </c>
      <c r="HK736" s="26">
        <f t="shared" ref="HK736" si="5359">HJ736+HK734-HK735</f>
        <v>4178</v>
      </c>
      <c r="HL736" s="26">
        <f t="shared" ref="HL736" si="5360">HK736+HL734-HL735</f>
        <v>4178</v>
      </c>
      <c r="HM736" s="26">
        <f t="shared" ref="HM736" si="5361">HL736+HM734-HM735</f>
        <v>4178</v>
      </c>
      <c r="HN736" s="26">
        <f t="shared" ref="HN736" si="5362">HM736+HN734-HN735</f>
        <v>4178</v>
      </c>
      <c r="HO736" s="26">
        <f t="shared" ref="HO736" si="5363">HN736+HO734-HO735</f>
        <v>4178</v>
      </c>
      <c r="HP736" s="26">
        <f t="shared" ref="HP736" si="5364">HO736+HP734-HP735</f>
        <v>4178</v>
      </c>
      <c r="HQ736" s="26">
        <f t="shared" ref="HQ736" si="5365">HP736+HQ734-HQ735</f>
        <v>4178</v>
      </c>
      <c r="HR736" s="26">
        <f t="shared" ref="HR736" si="5366">HQ736+HR734-HR735</f>
        <v>4178</v>
      </c>
      <c r="HS736" s="26">
        <f t="shared" ref="HS736" si="5367">HR736+HS734-HS735</f>
        <v>4178</v>
      </c>
      <c r="HT736" s="26">
        <f t="shared" ref="HT736" si="5368">HS736+HT734-HT735</f>
        <v>4178</v>
      </c>
      <c r="HU736" s="22">
        <f t="shared" ref="HU736" si="5369">COUNTIF(GZ736:HT736,"&lt;0")</f>
        <v>0</v>
      </c>
      <c r="HV736" s="25"/>
      <c r="HW736" t="str">
        <f>DIM_BILL[[#This Row],[Tipo]]</f>
        <v>MATERIAL DE EMPAQUE</v>
      </c>
    </row>
    <row r="737" spans="1:231" x14ac:dyDescent="0.3">
      <c r="A737" s="17" t="s">
        <v>583</v>
      </c>
      <c r="AY737">
        <v>1.03</v>
      </c>
      <c r="GR737" s="17" t="s">
        <v>584</v>
      </c>
      <c r="GS737" s="17">
        <v>4</v>
      </c>
      <c r="GT737" s="17" t="s">
        <v>1807</v>
      </c>
      <c r="GU737" s="17" t="s">
        <v>1800</v>
      </c>
      <c r="GV737" s="17">
        <f>SUMIF(FACT_A1[cve_prod],DIM_BILL[[#This Row],[CODIGO]],FACT_A1[Existencia])</f>
        <v>0</v>
      </c>
      <c r="GW737" s="18">
        <f>SUMIF(FACT_A2[cve_prod],DIM_BILL[[#This Row],[CODIGO]],FACT_A2[Existencia])</f>
        <v>15000</v>
      </c>
      <c r="GX737" s="17"/>
      <c r="GY737" s="16" t="s">
        <v>2220</v>
      </c>
      <c r="GZ737" s="15">
        <f>SUMIFS(POs[saldo],POs[cve_prod],DIM_BILL[[#This Row],[CODIGO]],POs[status],$GY737,POs[f_ent],GZ$1)</f>
        <v>0</v>
      </c>
      <c r="HA737" s="15">
        <f>SUMIFS(POs[saldo],POs[cve_prod],DIM_BILL[[#This Row],[CODIGO]],POs[status],$GY737,POs[f_ent],HA$1)</f>
        <v>0</v>
      </c>
      <c r="HB737" s="15">
        <f>SUMIFS(POs[saldo],POs[cve_prod],DIM_BILL[[#This Row],[CODIGO]],POs[status],$GY737,POs[f_ent],HB$1)</f>
        <v>0</v>
      </c>
      <c r="HC737" s="15">
        <f>SUMIFS(POs[saldo],POs[cve_prod],DIM_BILL[[#This Row],[CODIGO]],POs[status],$GY737,POs[f_ent],HC$1)</f>
        <v>0</v>
      </c>
      <c r="HD737" s="15">
        <f>SUMIFS(POs[saldo],POs[cve_prod],DIM_BILL[[#This Row],[CODIGO]],POs[status],$GY737,POs[f_ent],HD$1)</f>
        <v>0</v>
      </c>
      <c r="HE737" s="15">
        <f>SUMIFS(POs[saldo],POs[cve_prod],DIM_BILL[[#This Row],[CODIGO]],POs[status],$GY737,POs[f_ent],HE$1)</f>
        <v>0</v>
      </c>
      <c r="HF737" s="15">
        <f>SUMIFS(POs[saldo],POs[cve_prod],DIM_BILL[[#This Row],[CODIGO]],POs[status],$GY737,POs[Semana],WEEKNUM(HF$1))</f>
        <v>0</v>
      </c>
      <c r="HG737" s="15">
        <f>SUMIFS(POs[saldo],POs[cve_prod],DIM_BILL[[#This Row],[CODIGO]],POs[status],$GY737,POs[Semana],WEEKNUM(HG$1))</f>
        <v>0</v>
      </c>
      <c r="HH737" s="15">
        <f>SUMIFS(POs[saldo],POs[cve_prod],DIM_BILL[[#This Row],[CODIGO]],POs[status],$GY737,POs[Semana],WEEKNUM(HH$1))</f>
        <v>0</v>
      </c>
      <c r="HI737" s="15">
        <f>SUMIFS(POs[saldo],POs[cve_prod],DIM_BILL[[#This Row],[CODIGO]],POs[status],$GY737,POs[Semana],WEEKNUM(HI$1))</f>
        <v>0</v>
      </c>
      <c r="HJ737" s="15">
        <f>SUMIFS(POs[saldo],POs[cve_prod],DIM_BILL[[#This Row],[CODIGO]],POs[status],$GY737,POs[Semana],WEEKNUM(HJ$1))</f>
        <v>0</v>
      </c>
      <c r="HK737" s="15">
        <f>SUMIFS(POs[saldo],POs[cve_prod],DIM_BILL[[#This Row],[CODIGO]],POs[status],$GY737,POs[Semana],WEEKNUM(HK$1))</f>
        <v>0</v>
      </c>
      <c r="HL737" s="15">
        <f>SUMIFS(POs[saldo],POs[cve_prod],DIM_BILL[[#This Row],[CODIGO]],POs[status],$GY737,POs[Semana],WEEKNUM(HL$1))</f>
        <v>0</v>
      </c>
      <c r="HM737" s="15">
        <f>SUMIFS(POs[saldo],POs[cve_prod],DIM_BILL[[#This Row],[CODIGO]],POs[status],$GY737,POs[Semana],WEEKNUM(HM$1))</f>
        <v>0</v>
      </c>
      <c r="HN737" s="15">
        <f>SUMIFS(POs[saldo],POs[cve_prod],DIM_BILL[[#This Row],[CODIGO]],POs[status],$GY737,POs[Semana],WEEKNUM(HN$1))</f>
        <v>0</v>
      </c>
      <c r="HO737" s="15">
        <f>SUMIFS(POs[saldo],POs[cve_prod],DIM_BILL[[#This Row],[CODIGO]],POs[status],$GY737,POs[Semana],WEEKNUM(HO$1))</f>
        <v>0</v>
      </c>
      <c r="HP737" s="15">
        <f>SUMIFS(POs[saldo],POs[cve_prod],DIM_BILL[[#This Row],[CODIGO]],POs[status],$GY737,POs[Semana],WEEKNUM(HP$1))</f>
        <v>0</v>
      </c>
      <c r="HQ737" s="15">
        <f>SUMIFS(POs[saldo],POs[cve_prod],DIM_BILL[[#This Row],[CODIGO]],POs[status],$GY737,POs[Semana],WEEKNUM(HQ$1))</f>
        <v>0</v>
      </c>
      <c r="HR737" s="15">
        <f>SUMIFS(POs[saldo],POs[cve_prod],DIM_BILL[[#This Row],[CODIGO]],POs[status],$GY737,POs[Semana],WEEKNUM(HR$1))</f>
        <v>0</v>
      </c>
      <c r="HS737" s="15">
        <f>SUMIFS(POs[saldo],POs[cve_prod],DIM_BILL[[#This Row],[CODIGO]],POs[status],$GY737,POs[Semana],WEEKNUM(HS$1))</f>
        <v>0</v>
      </c>
      <c r="HT737" s="15">
        <f>SUMIFS(POs[saldo],POs[cve_prod],DIM_BILL[[#This Row],[CODIGO]],POs[status],$GY737,POs[Semana],WEEKNUM(HT$1))</f>
        <v>0</v>
      </c>
      <c r="HU737" s="22"/>
      <c r="HV737" s="25"/>
      <c r="HW737" t="str">
        <f>DIM_BILL[[#This Row],[Tipo]]</f>
        <v>MATERIAL DE EMPAQUE</v>
      </c>
    </row>
    <row r="738" spans="1:231" x14ac:dyDescent="0.3">
      <c r="A738" s="17" t="s">
        <v>583</v>
      </c>
      <c r="AY738">
        <v>1.03</v>
      </c>
      <c r="GR738" s="17" t="s">
        <v>584</v>
      </c>
      <c r="GS738" s="17">
        <v>4</v>
      </c>
      <c r="GT738" s="17" t="s">
        <v>1807</v>
      </c>
      <c r="GU738" s="17" t="s">
        <v>1800</v>
      </c>
      <c r="GV738" s="17">
        <f>SUMIF(FACT_A1[cve_prod],DIM_BILL[[#This Row],[CODIGO]],FACT_A1[Existencia])</f>
        <v>0</v>
      </c>
      <c r="GW738" s="18">
        <f>SUMIF(FACT_A2[cve_prod],DIM_BILL[[#This Row],[CODIGO]],FACT_A2[Existencia])</f>
        <v>15000</v>
      </c>
      <c r="GX738" s="17"/>
      <c r="GY738" s="16" t="s">
        <v>2221</v>
      </c>
      <c r="GZ738" s="24">
        <f>SUMPRODUCT($B738:$GQ738,INDEX(PLAN_PRODUCCION!$B$4:$GQ$24,COLUMN()-COLUMN($GZ$1)+1,0))</f>
        <v>0</v>
      </c>
      <c r="HA738" s="24">
        <f>SUMPRODUCT($B738:$GQ738,INDEX(PLAN_PRODUCCION!$B$4:$GQ$24,COLUMN()-COLUMN($GZ$1)+1,0))</f>
        <v>0</v>
      </c>
      <c r="HB738" s="24">
        <f>SUMPRODUCT($B738:$GQ738,INDEX(PLAN_PRODUCCION!$B$4:$GQ$24,COLUMN()-COLUMN($GZ$1)+1,0))</f>
        <v>0</v>
      </c>
      <c r="HC738" s="24">
        <f>SUMPRODUCT($B738:$GQ738,INDEX(PLAN_PRODUCCION!$B$4:$GQ$24,COLUMN()-COLUMN($GZ$1)+1,0))</f>
        <v>0</v>
      </c>
      <c r="HD738" s="24">
        <f>SUMPRODUCT($B738:$GQ738,INDEX(PLAN_PRODUCCION!$B$4:$GQ$24,COLUMN()-COLUMN($GZ$1)+1,0))</f>
        <v>0</v>
      </c>
      <c r="HE738" s="24">
        <f>SUMPRODUCT($B738:$GQ738,INDEX(PLAN_PRODUCCION!$B$4:$GQ$24,COLUMN()-COLUMN($GZ$1)+1,0))</f>
        <v>0</v>
      </c>
      <c r="HF738" s="24">
        <f>SUMPRODUCT($B738:$GQ738,INDEX(PLAN_PRODUCCION!$B$4:$GQ$24,COLUMN()-COLUMN($GZ$1)+1,0))</f>
        <v>0</v>
      </c>
      <c r="HG738" s="24">
        <f>SUMPRODUCT($B738:$GQ738,INDEX(PLAN_PRODUCCION!$B$4:$GQ$24,COLUMN()-COLUMN($GZ$1)+1,0))</f>
        <v>0</v>
      </c>
      <c r="HH738" s="24">
        <f>SUMPRODUCT($B738:$GQ738,INDEX(PLAN_PRODUCCION!$B$4:$GQ$24,COLUMN()-COLUMN($GZ$1)+1,0))</f>
        <v>0</v>
      </c>
      <c r="HI738" s="24">
        <f>SUMPRODUCT($B738:$GQ738,INDEX(PLAN_PRODUCCION!$B$4:$GQ$24,COLUMN()-COLUMN($GZ$1)+1,0))</f>
        <v>0</v>
      </c>
      <c r="HJ738" s="24">
        <f>SUMPRODUCT($B738:$GQ738,INDEX(PLAN_PRODUCCION!$B$4:$GQ$24,COLUMN()-COLUMN($GZ$1)+1,0))</f>
        <v>0</v>
      </c>
      <c r="HK738" s="24">
        <f>SUMPRODUCT($B738:$GQ738,INDEX(PLAN_PRODUCCION!$B$4:$GQ$24,COLUMN()-COLUMN($GZ$1)+1,0))</f>
        <v>0</v>
      </c>
      <c r="HL738" s="24">
        <f>SUMPRODUCT($B738:$GQ738,INDEX(PLAN_PRODUCCION!$B$4:$GQ$24,COLUMN()-COLUMN($GZ$1)+1,0))</f>
        <v>0</v>
      </c>
      <c r="HM738" s="24">
        <f>SUMPRODUCT($B738:$GQ738,INDEX(PLAN_PRODUCCION!$B$4:$GQ$24,COLUMN()-COLUMN($GZ$1)+1,0))</f>
        <v>0</v>
      </c>
      <c r="HN738" s="24">
        <f>SUMPRODUCT($B738:$GQ738,INDEX(PLAN_PRODUCCION!$B$4:$GQ$24,COLUMN()-COLUMN($GZ$1)+1,0))</f>
        <v>0</v>
      </c>
      <c r="HO738" s="24">
        <f>SUMPRODUCT($B738:$GQ738,INDEX(PLAN_PRODUCCION!$B$4:$GQ$24,COLUMN()-COLUMN($GZ$1)+1,0))</f>
        <v>0</v>
      </c>
      <c r="HP738" s="24">
        <f>SUMPRODUCT($B738:$GQ738,INDEX(PLAN_PRODUCCION!$B$4:$GQ$24,COLUMN()-COLUMN($GZ$1)+1,0))</f>
        <v>0</v>
      </c>
      <c r="HQ738" s="24">
        <f>SUMPRODUCT($B738:$GQ738,INDEX(PLAN_PRODUCCION!$B$4:$GQ$24,COLUMN()-COLUMN($GZ$1)+1,0))</f>
        <v>0</v>
      </c>
      <c r="HR738" s="24">
        <f>SUMPRODUCT($B738:$GQ738,INDEX(PLAN_PRODUCCION!$B$4:$GQ$24,COLUMN()-COLUMN($GZ$1)+1,0))</f>
        <v>0</v>
      </c>
      <c r="HS738" s="24">
        <f>SUMPRODUCT($B738:$GQ738,INDEX(PLAN_PRODUCCION!$B$4:$GQ$24,COLUMN()-COLUMN($GZ$1)+1,0))</f>
        <v>0</v>
      </c>
      <c r="HT738" s="24">
        <f>SUMPRODUCT($B738:$GQ738,INDEX(PLAN_PRODUCCION!$B$4:$GQ$24,COLUMN()-COLUMN($GZ$1)+1,0))</f>
        <v>0</v>
      </c>
      <c r="HU738" s="22"/>
      <c r="HV738" s="25"/>
      <c r="HW738" t="str">
        <f>DIM_BILL[[#This Row],[Tipo]]</f>
        <v>MATERIAL DE EMPAQUE</v>
      </c>
    </row>
    <row r="739" spans="1:231" x14ac:dyDescent="0.3">
      <c r="A739" s="18" t="s">
        <v>583</v>
      </c>
      <c r="AY739">
        <v>1.03</v>
      </c>
      <c r="GR739" s="18" t="s">
        <v>584</v>
      </c>
      <c r="GS739" s="18">
        <v>4</v>
      </c>
      <c r="GT739" s="18" t="s">
        <v>1807</v>
      </c>
      <c r="GU739" s="18" t="s">
        <v>1800</v>
      </c>
      <c r="GV739" s="18">
        <f>SUMIF(FACT_A1[cve_prod],DIM_BILL[[#This Row],[CODIGO]],FACT_A1[Existencia])</f>
        <v>0</v>
      </c>
      <c r="GW739" s="18">
        <f>SUMIF(FACT_A2[cve_prod],DIM_BILL[[#This Row],[CODIGO]],FACT_A2[Existencia])</f>
        <v>15000</v>
      </c>
      <c r="GX739" s="18"/>
      <c r="GY739" s="16" t="s">
        <v>2222</v>
      </c>
      <c r="GZ739" s="26">
        <f t="shared" ref="GZ739" si="5370">GV739+GW739+GX739+GZ737-GZ738</f>
        <v>15000</v>
      </c>
      <c r="HA739" s="26">
        <f t="shared" ref="HA739" si="5371">GZ739+HA737-HA738</f>
        <v>15000</v>
      </c>
      <c r="HB739" s="26">
        <f t="shared" ref="HB739" si="5372">HA739+HB737-HB738</f>
        <v>15000</v>
      </c>
      <c r="HC739" s="26">
        <f t="shared" ref="HC739" si="5373">HB739+HC737-HC738</f>
        <v>15000</v>
      </c>
      <c r="HD739" s="26">
        <f t="shared" ref="HD739" si="5374">HC739+HD737-HD738</f>
        <v>15000</v>
      </c>
      <c r="HE739" s="26">
        <f t="shared" ref="HE739" si="5375">HD739+HE737-HE738</f>
        <v>15000</v>
      </c>
      <c r="HF739" s="26">
        <f t="shared" ref="HF739" si="5376">HE739+HF737-HF738</f>
        <v>15000</v>
      </c>
      <c r="HG739" s="26">
        <f t="shared" ref="HG739" si="5377">HF739+HG737-HG738</f>
        <v>15000</v>
      </c>
      <c r="HH739" s="26">
        <f t="shared" ref="HH739" si="5378">HG739+HH737-HH738</f>
        <v>15000</v>
      </c>
      <c r="HI739" s="26">
        <f t="shared" ref="HI739" si="5379">HH739+HI737-HI738</f>
        <v>15000</v>
      </c>
      <c r="HJ739" s="26">
        <f t="shared" ref="HJ739" si="5380">HI739+HJ737-HJ738</f>
        <v>15000</v>
      </c>
      <c r="HK739" s="26">
        <f t="shared" ref="HK739" si="5381">HJ739+HK737-HK738</f>
        <v>15000</v>
      </c>
      <c r="HL739" s="26">
        <f t="shared" ref="HL739" si="5382">HK739+HL737-HL738</f>
        <v>15000</v>
      </c>
      <c r="HM739" s="26">
        <f t="shared" ref="HM739" si="5383">HL739+HM737-HM738</f>
        <v>15000</v>
      </c>
      <c r="HN739" s="26">
        <f t="shared" ref="HN739" si="5384">HM739+HN737-HN738</f>
        <v>15000</v>
      </c>
      <c r="HO739" s="26">
        <f t="shared" ref="HO739" si="5385">HN739+HO737-HO738</f>
        <v>15000</v>
      </c>
      <c r="HP739" s="26">
        <f t="shared" ref="HP739" si="5386">HO739+HP737-HP738</f>
        <v>15000</v>
      </c>
      <c r="HQ739" s="26">
        <f t="shared" ref="HQ739" si="5387">HP739+HQ737-HQ738</f>
        <v>15000</v>
      </c>
      <c r="HR739" s="26">
        <f t="shared" ref="HR739" si="5388">HQ739+HR737-HR738</f>
        <v>15000</v>
      </c>
      <c r="HS739" s="26">
        <f t="shared" ref="HS739" si="5389">HR739+HS737-HS738</f>
        <v>15000</v>
      </c>
      <c r="HT739" s="26">
        <f t="shared" ref="HT739" si="5390">HS739+HT737-HT738</f>
        <v>15000</v>
      </c>
      <c r="HU739" s="22">
        <f t="shared" ref="HU739" si="5391">COUNTIF(GZ739:HT739,"&lt;0")</f>
        <v>0</v>
      </c>
      <c r="HV739" s="25"/>
      <c r="HW739" t="str">
        <f>DIM_BILL[[#This Row],[Tipo]]</f>
        <v>MATERIAL DE EMPAQUE</v>
      </c>
    </row>
    <row r="740" spans="1:231" x14ac:dyDescent="0.3">
      <c r="A740" s="17" t="s">
        <v>832</v>
      </c>
      <c r="BU740">
        <v>1.01</v>
      </c>
      <c r="GR740" s="17" t="s">
        <v>833</v>
      </c>
      <c r="GS740" s="17">
        <v>4</v>
      </c>
      <c r="GT740" s="17" t="s">
        <v>1827</v>
      </c>
      <c r="GU740" s="17" t="s">
        <v>1800</v>
      </c>
      <c r="GV740" s="17">
        <f>SUMIF(FACT_A1[cve_prod],DIM_BILL[[#This Row],[CODIGO]],FACT_A1[Existencia])</f>
        <v>0</v>
      </c>
      <c r="GW740" s="18">
        <f>SUMIF(FACT_A2[cve_prod],DIM_BILL[[#This Row],[CODIGO]],FACT_A2[Existencia])</f>
        <v>63100</v>
      </c>
      <c r="GX740" s="17"/>
      <c r="GY740" s="16" t="s">
        <v>2220</v>
      </c>
      <c r="GZ740" s="15">
        <f>SUMIFS(POs[saldo],POs[cve_prod],DIM_BILL[[#This Row],[CODIGO]],POs[status],$GY740,POs[f_ent],GZ$1)</f>
        <v>0</v>
      </c>
      <c r="HA740" s="15">
        <f>SUMIFS(POs[saldo],POs[cve_prod],DIM_BILL[[#This Row],[CODIGO]],POs[status],$GY740,POs[f_ent],HA$1)</f>
        <v>0</v>
      </c>
      <c r="HB740" s="15">
        <f>SUMIFS(POs[saldo],POs[cve_prod],DIM_BILL[[#This Row],[CODIGO]],POs[status],$GY740,POs[f_ent],HB$1)</f>
        <v>0</v>
      </c>
      <c r="HC740" s="15">
        <f>SUMIFS(POs[saldo],POs[cve_prod],DIM_BILL[[#This Row],[CODIGO]],POs[status],$GY740,POs[f_ent],HC$1)</f>
        <v>0</v>
      </c>
      <c r="HD740" s="15">
        <f>SUMIFS(POs[saldo],POs[cve_prod],DIM_BILL[[#This Row],[CODIGO]],POs[status],$GY740,POs[f_ent],HD$1)</f>
        <v>0</v>
      </c>
      <c r="HE740" s="15">
        <f>SUMIFS(POs[saldo],POs[cve_prod],DIM_BILL[[#This Row],[CODIGO]],POs[status],$GY740,POs[f_ent],HE$1)</f>
        <v>0</v>
      </c>
      <c r="HF740" s="15">
        <f>SUMIFS(POs[saldo],POs[cve_prod],DIM_BILL[[#This Row],[CODIGO]],POs[status],$GY740,POs[Semana],WEEKNUM(HF$1))</f>
        <v>0</v>
      </c>
      <c r="HG740" s="15">
        <f>SUMIFS(POs[saldo],POs[cve_prod],DIM_BILL[[#This Row],[CODIGO]],POs[status],$GY740,POs[Semana],WEEKNUM(HG$1))</f>
        <v>0</v>
      </c>
      <c r="HH740" s="15">
        <f>SUMIFS(POs[saldo],POs[cve_prod],DIM_BILL[[#This Row],[CODIGO]],POs[status],$GY740,POs[Semana],WEEKNUM(HH$1))</f>
        <v>0</v>
      </c>
      <c r="HI740" s="15">
        <f>SUMIFS(POs[saldo],POs[cve_prod],DIM_BILL[[#This Row],[CODIGO]],POs[status],$GY740,POs[Semana],WEEKNUM(HI$1))</f>
        <v>0</v>
      </c>
      <c r="HJ740" s="15">
        <f>SUMIFS(POs[saldo],POs[cve_prod],DIM_BILL[[#This Row],[CODIGO]],POs[status],$GY740,POs[Semana],WEEKNUM(HJ$1))</f>
        <v>0</v>
      </c>
      <c r="HK740" s="15">
        <f>SUMIFS(POs[saldo],POs[cve_prod],DIM_BILL[[#This Row],[CODIGO]],POs[status],$GY740,POs[Semana],WEEKNUM(HK$1))</f>
        <v>0</v>
      </c>
      <c r="HL740" s="15">
        <f>SUMIFS(POs[saldo],POs[cve_prod],DIM_BILL[[#This Row],[CODIGO]],POs[status],$GY740,POs[Semana],WEEKNUM(HL$1))</f>
        <v>0</v>
      </c>
      <c r="HM740" s="15">
        <f>SUMIFS(POs[saldo],POs[cve_prod],DIM_BILL[[#This Row],[CODIGO]],POs[status],$GY740,POs[Semana],WEEKNUM(HM$1))</f>
        <v>0</v>
      </c>
      <c r="HN740" s="15">
        <f>SUMIFS(POs[saldo],POs[cve_prod],DIM_BILL[[#This Row],[CODIGO]],POs[status],$GY740,POs[Semana],WEEKNUM(HN$1))</f>
        <v>0</v>
      </c>
      <c r="HO740" s="15">
        <f>SUMIFS(POs[saldo],POs[cve_prod],DIM_BILL[[#This Row],[CODIGO]],POs[status],$GY740,POs[Semana],WEEKNUM(HO$1))</f>
        <v>0</v>
      </c>
      <c r="HP740" s="15">
        <f>SUMIFS(POs[saldo],POs[cve_prod],DIM_BILL[[#This Row],[CODIGO]],POs[status],$GY740,POs[Semana],WEEKNUM(HP$1))</f>
        <v>0</v>
      </c>
      <c r="HQ740" s="15">
        <f>SUMIFS(POs[saldo],POs[cve_prod],DIM_BILL[[#This Row],[CODIGO]],POs[status],$GY740,POs[Semana],WEEKNUM(HQ$1))</f>
        <v>0</v>
      </c>
      <c r="HR740" s="15">
        <f>SUMIFS(POs[saldo],POs[cve_prod],DIM_BILL[[#This Row],[CODIGO]],POs[status],$GY740,POs[Semana],WEEKNUM(HR$1))</f>
        <v>0</v>
      </c>
      <c r="HS740" s="15">
        <f>SUMIFS(POs[saldo],POs[cve_prod],DIM_BILL[[#This Row],[CODIGO]],POs[status],$GY740,POs[Semana],WEEKNUM(HS$1))</f>
        <v>0</v>
      </c>
      <c r="HT740" s="15">
        <f>SUMIFS(POs[saldo],POs[cve_prod],DIM_BILL[[#This Row],[CODIGO]],POs[status],$GY740,POs[Semana],WEEKNUM(HT$1))</f>
        <v>0</v>
      </c>
      <c r="HU740" s="22"/>
      <c r="HV740" s="25"/>
      <c r="HW740" t="str">
        <f>DIM_BILL[[#This Row],[Tipo]]</f>
        <v>MATERIAL DE EMPAQUE</v>
      </c>
    </row>
    <row r="741" spans="1:231" x14ac:dyDescent="0.3">
      <c r="A741" s="17" t="s">
        <v>832</v>
      </c>
      <c r="BU741">
        <v>1.01</v>
      </c>
      <c r="GR741" s="17" t="s">
        <v>833</v>
      </c>
      <c r="GS741" s="17">
        <v>4</v>
      </c>
      <c r="GT741" s="17" t="s">
        <v>1827</v>
      </c>
      <c r="GU741" s="17" t="s">
        <v>1800</v>
      </c>
      <c r="GV741" s="17">
        <f>SUMIF(FACT_A1[cve_prod],DIM_BILL[[#This Row],[CODIGO]],FACT_A1[Existencia])</f>
        <v>0</v>
      </c>
      <c r="GW741" s="18">
        <f>SUMIF(FACT_A2[cve_prod],DIM_BILL[[#This Row],[CODIGO]],FACT_A2[Existencia])</f>
        <v>63100</v>
      </c>
      <c r="GX741" s="17"/>
      <c r="GY741" s="16" t="s">
        <v>2221</v>
      </c>
      <c r="GZ741" s="24">
        <f>SUMPRODUCT($B741:$GQ741,INDEX(PLAN_PRODUCCION!$B$4:$GQ$24,COLUMN()-COLUMN($GZ$1)+1,0))</f>
        <v>5050</v>
      </c>
      <c r="HA741" s="24">
        <f>SUMPRODUCT($B741:$GQ741,INDEX(PLAN_PRODUCCION!$B$4:$GQ$24,COLUMN()-COLUMN($GZ$1)+1,0))</f>
        <v>0</v>
      </c>
      <c r="HB741" s="24">
        <f>SUMPRODUCT($B741:$GQ741,INDEX(PLAN_PRODUCCION!$B$4:$GQ$24,COLUMN()-COLUMN($GZ$1)+1,0))</f>
        <v>0</v>
      </c>
      <c r="HC741" s="24">
        <f>SUMPRODUCT($B741:$GQ741,INDEX(PLAN_PRODUCCION!$B$4:$GQ$24,COLUMN()-COLUMN($GZ$1)+1,0))</f>
        <v>0</v>
      </c>
      <c r="HD741" s="24">
        <f>SUMPRODUCT($B741:$GQ741,INDEX(PLAN_PRODUCCION!$B$4:$GQ$24,COLUMN()-COLUMN($GZ$1)+1,0))</f>
        <v>0</v>
      </c>
      <c r="HE741" s="24">
        <f>SUMPRODUCT($B741:$GQ741,INDEX(PLAN_PRODUCCION!$B$4:$GQ$24,COLUMN()-COLUMN($GZ$1)+1,0))</f>
        <v>0</v>
      </c>
      <c r="HF741" s="24">
        <f>SUMPRODUCT($B741:$GQ741,INDEX(PLAN_PRODUCCION!$B$4:$GQ$24,COLUMN()-COLUMN($GZ$1)+1,0))</f>
        <v>0</v>
      </c>
      <c r="HG741" s="24">
        <f>SUMPRODUCT($B741:$GQ741,INDEX(PLAN_PRODUCCION!$B$4:$GQ$24,COLUMN()-COLUMN($GZ$1)+1,0))</f>
        <v>0</v>
      </c>
      <c r="HH741" s="24">
        <f>SUMPRODUCT($B741:$GQ741,INDEX(PLAN_PRODUCCION!$B$4:$GQ$24,COLUMN()-COLUMN($GZ$1)+1,0))</f>
        <v>0</v>
      </c>
      <c r="HI741" s="24">
        <f>SUMPRODUCT($B741:$GQ741,INDEX(PLAN_PRODUCCION!$B$4:$GQ$24,COLUMN()-COLUMN($GZ$1)+1,0))</f>
        <v>0</v>
      </c>
      <c r="HJ741" s="24">
        <f>SUMPRODUCT($B741:$GQ741,INDEX(PLAN_PRODUCCION!$B$4:$GQ$24,COLUMN()-COLUMN($GZ$1)+1,0))</f>
        <v>0</v>
      </c>
      <c r="HK741" s="24">
        <f>SUMPRODUCT($B741:$GQ741,INDEX(PLAN_PRODUCCION!$B$4:$GQ$24,COLUMN()-COLUMN($GZ$1)+1,0))</f>
        <v>0</v>
      </c>
      <c r="HL741" s="24">
        <f>SUMPRODUCT($B741:$GQ741,INDEX(PLAN_PRODUCCION!$B$4:$GQ$24,COLUMN()-COLUMN($GZ$1)+1,0))</f>
        <v>0</v>
      </c>
      <c r="HM741" s="24">
        <f>SUMPRODUCT($B741:$GQ741,INDEX(PLAN_PRODUCCION!$B$4:$GQ$24,COLUMN()-COLUMN($GZ$1)+1,0))</f>
        <v>0</v>
      </c>
      <c r="HN741" s="24">
        <f>SUMPRODUCT($B741:$GQ741,INDEX(PLAN_PRODUCCION!$B$4:$GQ$24,COLUMN()-COLUMN($GZ$1)+1,0))</f>
        <v>0</v>
      </c>
      <c r="HO741" s="24">
        <f>SUMPRODUCT($B741:$GQ741,INDEX(PLAN_PRODUCCION!$B$4:$GQ$24,COLUMN()-COLUMN($GZ$1)+1,0))</f>
        <v>0</v>
      </c>
      <c r="HP741" s="24">
        <f>SUMPRODUCT($B741:$GQ741,INDEX(PLAN_PRODUCCION!$B$4:$GQ$24,COLUMN()-COLUMN($GZ$1)+1,0))</f>
        <v>0</v>
      </c>
      <c r="HQ741" s="24">
        <f>SUMPRODUCT($B741:$GQ741,INDEX(PLAN_PRODUCCION!$B$4:$GQ$24,COLUMN()-COLUMN($GZ$1)+1,0))</f>
        <v>0</v>
      </c>
      <c r="HR741" s="24">
        <f>SUMPRODUCT($B741:$GQ741,INDEX(PLAN_PRODUCCION!$B$4:$GQ$24,COLUMN()-COLUMN($GZ$1)+1,0))</f>
        <v>0</v>
      </c>
      <c r="HS741" s="24">
        <f>SUMPRODUCT($B741:$GQ741,INDEX(PLAN_PRODUCCION!$B$4:$GQ$24,COLUMN()-COLUMN($GZ$1)+1,0))</f>
        <v>0</v>
      </c>
      <c r="HT741" s="24">
        <f>SUMPRODUCT($B741:$GQ741,INDEX(PLAN_PRODUCCION!$B$4:$GQ$24,COLUMN()-COLUMN($GZ$1)+1,0))</f>
        <v>0</v>
      </c>
      <c r="HU741" s="22"/>
      <c r="HV741" s="25"/>
      <c r="HW741" t="str">
        <f>DIM_BILL[[#This Row],[Tipo]]</f>
        <v>MATERIAL DE EMPAQUE</v>
      </c>
    </row>
    <row r="742" spans="1:231" x14ac:dyDescent="0.3">
      <c r="A742" s="18" t="s">
        <v>832</v>
      </c>
      <c r="BU742">
        <v>1.01</v>
      </c>
      <c r="GR742" s="18" t="s">
        <v>833</v>
      </c>
      <c r="GS742" s="18">
        <v>4</v>
      </c>
      <c r="GT742" s="18" t="s">
        <v>1827</v>
      </c>
      <c r="GU742" s="18" t="s">
        <v>1800</v>
      </c>
      <c r="GV742" s="18">
        <f>SUMIF(FACT_A1[cve_prod],DIM_BILL[[#This Row],[CODIGO]],FACT_A1[Existencia])</f>
        <v>0</v>
      </c>
      <c r="GW742" s="18">
        <f>SUMIF(FACT_A2[cve_prod],DIM_BILL[[#This Row],[CODIGO]],FACT_A2[Existencia])</f>
        <v>63100</v>
      </c>
      <c r="GX742" s="18"/>
      <c r="GY742" s="16" t="s">
        <v>2222</v>
      </c>
      <c r="GZ742" s="26">
        <f t="shared" ref="GZ742" si="5392">GV742+GW742+GX742+GZ740-GZ741</f>
        <v>58050</v>
      </c>
      <c r="HA742" s="26">
        <f t="shared" ref="HA742" si="5393">GZ742+HA740-HA741</f>
        <v>58050</v>
      </c>
      <c r="HB742" s="26">
        <f t="shared" ref="HB742" si="5394">HA742+HB740-HB741</f>
        <v>58050</v>
      </c>
      <c r="HC742" s="26">
        <f t="shared" ref="HC742" si="5395">HB742+HC740-HC741</f>
        <v>58050</v>
      </c>
      <c r="HD742" s="26">
        <f t="shared" ref="HD742" si="5396">HC742+HD740-HD741</f>
        <v>58050</v>
      </c>
      <c r="HE742" s="26">
        <f t="shared" ref="HE742" si="5397">HD742+HE740-HE741</f>
        <v>58050</v>
      </c>
      <c r="HF742" s="26">
        <f t="shared" ref="HF742" si="5398">HE742+HF740-HF741</f>
        <v>58050</v>
      </c>
      <c r="HG742" s="26">
        <f t="shared" ref="HG742" si="5399">HF742+HG740-HG741</f>
        <v>58050</v>
      </c>
      <c r="HH742" s="26">
        <f t="shared" ref="HH742" si="5400">HG742+HH740-HH741</f>
        <v>58050</v>
      </c>
      <c r="HI742" s="26">
        <f t="shared" ref="HI742" si="5401">HH742+HI740-HI741</f>
        <v>58050</v>
      </c>
      <c r="HJ742" s="26">
        <f t="shared" ref="HJ742" si="5402">HI742+HJ740-HJ741</f>
        <v>58050</v>
      </c>
      <c r="HK742" s="26">
        <f t="shared" ref="HK742" si="5403">HJ742+HK740-HK741</f>
        <v>58050</v>
      </c>
      <c r="HL742" s="26">
        <f t="shared" ref="HL742" si="5404">HK742+HL740-HL741</f>
        <v>58050</v>
      </c>
      <c r="HM742" s="26">
        <f t="shared" ref="HM742" si="5405">HL742+HM740-HM741</f>
        <v>58050</v>
      </c>
      <c r="HN742" s="26">
        <f t="shared" ref="HN742" si="5406">HM742+HN740-HN741</f>
        <v>58050</v>
      </c>
      <c r="HO742" s="26">
        <f t="shared" ref="HO742" si="5407">HN742+HO740-HO741</f>
        <v>58050</v>
      </c>
      <c r="HP742" s="26">
        <f t="shared" ref="HP742" si="5408">HO742+HP740-HP741</f>
        <v>58050</v>
      </c>
      <c r="HQ742" s="26">
        <f t="shared" ref="HQ742" si="5409">HP742+HQ740-HQ741</f>
        <v>58050</v>
      </c>
      <c r="HR742" s="26">
        <f t="shared" ref="HR742" si="5410">HQ742+HR740-HR741</f>
        <v>58050</v>
      </c>
      <c r="HS742" s="26">
        <f t="shared" ref="HS742" si="5411">HR742+HS740-HS741</f>
        <v>58050</v>
      </c>
      <c r="HT742" s="26">
        <f t="shared" ref="HT742" si="5412">HS742+HT740-HT741</f>
        <v>58050</v>
      </c>
      <c r="HU742" s="22">
        <f t="shared" ref="HU742" si="5413">COUNTIF(GZ742:HT742,"&lt;0")</f>
        <v>0</v>
      </c>
      <c r="HV742" s="25"/>
      <c r="HW742" t="str">
        <f>DIM_BILL[[#This Row],[Tipo]]</f>
        <v>MATERIAL DE EMPAQUE</v>
      </c>
    </row>
    <row r="743" spans="1:231" x14ac:dyDescent="0.3">
      <c r="A743" s="17" t="s">
        <v>951</v>
      </c>
      <c r="CI743">
        <v>4.2840428404284044E-2</v>
      </c>
      <c r="GR743" s="17" t="s">
        <v>952</v>
      </c>
      <c r="GS743" s="17">
        <v>3</v>
      </c>
      <c r="GT743" s="17" t="s">
        <v>1820</v>
      </c>
      <c r="GU743" s="17" t="s">
        <v>1800</v>
      </c>
      <c r="GV743" s="17">
        <f>SUMIF(FACT_A1[cve_prod],DIM_BILL[[#This Row],[CODIGO]],FACT_A1[Existencia])</f>
        <v>0</v>
      </c>
      <c r="GW743" s="18">
        <f>SUMIF(FACT_A2[cve_prod],DIM_BILL[[#This Row],[CODIGO]],FACT_A2[Existencia])</f>
        <v>1058</v>
      </c>
      <c r="GX743" s="17"/>
      <c r="GY743" s="16" t="s">
        <v>2220</v>
      </c>
      <c r="GZ743" s="15">
        <f>SUMIFS(POs[saldo],POs[cve_prod],DIM_BILL[[#This Row],[CODIGO]],POs[status],$GY743,POs[f_ent],GZ$1)</f>
        <v>0</v>
      </c>
      <c r="HA743" s="15">
        <f>SUMIFS(POs[saldo],POs[cve_prod],DIM_BILL[[#This Row],[CODIGO]],POs[status],$GY743,POs[f_ent],HA$1)</f>
        <v>0</v>
      </c>
      <c r="HB743" s="15">
        <f>SUMIFS(POs[saldo],POs[cve_prod],DIM_BILL[[#This Row],[CODIGO]],POs[status],$GY743,POs[f_ent],HB$1)</f>
        <v>0</v>
      </c>
      <c r="HC743" s="15">
        <f>SUMIFS(POs[saldo],POs[cve_prod],DIM_BILL[[#This Row],[CODIGO]],POs[status],$GY743,POs[f_ent],HC$1)</f>
        <v>0</v>
      </c>
      <c r="HD743" s="15">
        <f>SUMIFS(POs[saldo],POs[cve_prod],DIM_BILL[[#This Row],[CODIGO]],POs[status],$GY743,POs[f_ent],HD$1)</f>
        <v>0</v>
      </c>
      <c r="HE743" s="15">
        <f>SUMIFS(POs[saldo],POs[cve_prod],DIM_BILL[[#This Row],[CODIGO]],POs[status],$GY743,POs[f_ent],HE$1)</f>
        <v>0</v>
      </c>
      <c r="HF743" s="15">
        <f>SUMIFS(POs[saldo],POs[cve_prod],DIM_BILL[[#This Row],[CODIGO]],POs[status],$GY743,POs[Semana],WEEKNUM(HF$1))</f>
        <v>0</v>
      </c>
      <c r="HG743" s="15">
        <f>SUMIFS(POs[saldo],POs[cve_prod],DIM_BILL[[#This Row],[CODIGO]],POs[status],$GY743,POs[Semana],WEEKNUM(HG$1))</f>
        <v>0</v>
      </c>
      <c r="HH743" s="15">
        <f>SUMIFS(POs[saldo],POs[cve_prod],DIM_BILL[[#This Row],[CODIGO]],POs[status],$GY743,POs[Semana],WEEKNUM(HH$1))</f>
        <v>0</v>
      </c>
      <c r="HI743" s="15">
        <f>SUMIFS(POs[saldo],POs[cve_prod],DIM_BILL[[#This Row],[CODIGO]],POs[status],$GY743,POs[Semana],WEEKNUM(HI$1))</f>
        <v>0</v>
      </c>
      <c r="HJ743" s="15">
        <f>SUMIFS(POs[saldo],POs[cve_prod],DIM_BILL[[#This Row],[CODIGO]],POs[status],$GY743,POs[Semana],WEEKNUM(HJ$1))</f>
        <v>0</v>
      </c>
      <c r="HK743" s="15">
        <f>SUMIFS(POs[saldo],POs[cve_prod],DIM_BILL[[#This Row],[CODIGO]],POs[status],$GY743,POs[Semana],WEEKNUM(HK$1))</f>
        <v>0</v>
      </c>
      <c r="HL743" s="15">
        <f>SUMIFS(POs[saldo],POs[cve_prod],DIM_BILL[[#This Row],[CODIGO]],POs[status],$GY743,POs[Semana],WEEKNUM(HL$1))</f>
        <v>0</v>
      </c>
      <c r="HM743" s="15">
        <f>SUMIFS(POs[saldo],POs[cve_prod],DIM_BILL[[#This Row],[CODIGO]],POs[status],$GY743,POs[Semana],WEEKNUM(HM$1))</f>
        <v>0</v>
      </c>
      <c r="HN743" s="15">
        <f>SUMIFS(POs[saldo],POs[cve_prod],DIM_BILL[[#This Row],[CODIGO]],POs[status],$GY743,POs[Semana],WEEKNUM(HN$1))</f>
        <v>0</v>
      </c>
      <c r="HO743" s="15">
        <f>SUMIFS(POs[saldo],POs[cve_prod],DIM_BILL[[#This Row],[CODIGO]],POs[status],$GY743,POs[Semana],WEEKNUM(HO$1))</f>
        <v>0</v>
      </c>
      <c r="HP743" s="15">
        <f>SUMIFS(POs[saldo],POs[cve_prod],DIM_BILL[[#This Row],[CODIGO]],POs[status],$GY743,POs[Semana],WEEKNUM(HP$1))</f>
        <v>0</v>
      </c>
      <c r="HQ743" s="15">
        <f>SUMIFS(POs[saldo],POs[cve_prod],DIM_BILL[[#This Row],[CODIGO]],POs[status],$GY743,POs[Semana],WEEKNUM(HQ$1))</f>
        <v>0</v>
      </c>
      <c r="HR743" s="15">
        <f>SUMIFS(POs[saldo],POs[cve_prod],DIM_BILL[[#This Row],[CODIGO]],POs[status],$GY743,POs[Semana],WEEKNUM(HR$1))</f>
        <v>0</v>
      </c>
      <c r="HS743" s="15">
        <f>SUMIFS(POs[saldo],POs[cve_prod],DIM_BILL[[#This Row],[CODIGO]],POs[status],$GY743,POs[Semana],WEEKNUM(HS$1))</f>
        <v>0</v>
      </c>
      <c r="HT743" s="15">
        <f>SUMIFS(POs[saldo],POs[cve_prod],DIM_BILL[[#This Row],[CODIGO]],POs[status],$GY743,POs[Semana],WEEKNUM(HT$1))</f>
        <v>0</v>
      </c>
      <c r="HU743" s="22"/>
      <c r="HV743" s="25"/>
      <c r="HW743" t="str">
        <f>DIM_BILL[[#This Row],[Tipo]]</f>
        <v>MATERIAL DE EMPAQUE</v>
      </c>
    </row>
    <row r="744" spans="1:231" x14ac:dyDescent="0.3">
      <c r="A744" s="17" t="s">
        <v>951</v>
      </c>
      <c r="CI744">
        <v>4.2840428404284044E-2</v>
      </c>
      <c r="GR744" s="17" t="s">
        <v>952</v>
      </c>
      <c r="GS744" s="17">
        <v>3</v>
      </c>
      <c r="GT744" s="17" t="s">
        <v>1820</v>
      </c>
      <c r="GU744" s="17" t="s">
        <v>1800</v>
      </c>
      <c r="GV744" s="17">
        <f>SUMIF(FACT_A1[cve_prod],DIM_BILL[[#This Row],[CODIGO]],FACT_A1[Existencia])</f>
        <v>0</v>
      </c>
      <c r="GW744" s="18">
        <f>SUMIF(FACT_A2[cve_prod],DIM_BILL[[#This Row],[CODIGO]],FACT_A2[Existencia])</f>
        <v>1058</v>
      </c>
      <c r="GX744" s="17"/>
      <c r="GY744" s="16" t="s">
        <v>2221</v>
      </c>
      <c r="GZ744" s="24">
        <f>SUMPRODUCT($B744:$GQ744,INDEX(PLAN_PRODUCCION!$B$4:$GQ$24,COLUMN()-COLUMN($GZ$1)+1,0))</f>
        <v>952</v>
      </c>
      <c r="HA744" s="24">
        <f>SUMPRODUCT($B744:$GQ744,INDEX(PLAN_PRODUCCION!$B$4:$GQ$24,COLUMN()-COLUMN($GZ$1)+1,0))</f>
        <v>0</v>
      </c>
      <c r="HB744" s="24">
        <f>SUMPRODUCT($B744:$GQ744,INDEX(PLAN_PRODUCCION!$B$4:$GQ$24,COLUMN()-COLUMN($GZ$1)+1,0))</f>
        <v>0</v>
      </c>
      <c r="HC744" s="24">
        <f>SUMPRODUCT($B744:$GQ744,INDEX(PLAN_PRODUCCION!$B$4:$GQ$24,COLUMN()-COLUMN($GZ$1)+1,0))</f>
        <v>0</v>
      </c>
      <c r="HD744" s="24">
        <f>SUMPRODUCT($B744:$GQ744,INDEX(PLAN_PRODUCCION!$B$4:$GQ$24,COLUMN()-COLUMN($GZ$1)+1,0))</f>
        <v>0</v>
      </c>
      <c r="HE744" s="24">
        <f>SUMPRODUCT($B744:$GQ744,INDEX(PLAN_PRODUCCION!$B$4:$GQ$24,COLUMN()-COLUMN($GZ$1)+1,0))</f>
        <v>0</v>
      </c>
      <c r="HF744" s="24">
        <f>SUMPRODUCT($B744:$GQ744,INDEX(PLAN_PRODUCCION!$B$4:$GQ$24,COLUMN()-COLUMN($GZ$1)+1,0))</f>
        <v>0</v>
      </c>
      <c r="HG744" s="24">
        <f>SUMPRODUCT($B744:$GQ744,INDEX(PLAN_PRODUCCION!$B$4:$GQ$24,COLUMN()-COLUMN($GZ$1)+1,0))</f>
        <v>0</v>
      </c>
      <c r="HH744" s="24">
        <f>SUMPRODUCT($B744:$GQ744,INDEX(PLAN_PRODUCCION!$B$4:$GQ$24,COLUMN()-COLUMN($GZ$1)+1,0))</f>
        <v>0</v>
      </c>
      <c r="HI744" s="24">
        <f>SUMPRODUCT($B744:$GQ744,INDEX(PLAN_PRODUCCION!$B$4:$GQ$24,COLUMN()-COLUMN($GZ$1)+1,0))</f>
        <v>0</v>
      </c>
      <c r="HJ744" s="24">
        <f>SUMPRODUCT($B744:$GQ744,INDEX(PLAN_PRODUCCION!$B$4:$GQ$24,COLUMN()-COLUMN($GZ$1)+1,0))</f>
        <v>0</v>
      </c>
      <c r="HK744" s="24">
        <f>SUMPRODUCT($B744:$GQ744,INDEX(PLAN_PRODUCCION!$B$4:$GQ$24,COLUMN()-COLUMN($GZ$1)+1,0))</f>
        <v>0</v>
      </c>
      <c r="HL744" s="24">
        <f>SUMPRODUCT($B744:$GQ744,INDEX(PLAN_PRODUCCION!$B$4:$GQ$24,COLUMN()-COLUMN($GZ$1)+1,0))</f>
        <v>0</v>
      </c>
      <c r="HM744" s="24">
        <f>SUMPRODUCT($B744:$GQ744,INDEX(PLAN_PRODUCCION!$B$4:$GQ$24,COLUMN()-COLUMN($GZ$1)+1,0))</f>
        <v>0</v>
      </c>
      <c r="HN744" s="24">
        <f>SUMPRODUCT($B744:$GQ744,INDEX(PLAN_PRODUCCION!$B$4:$GQ$24,COLUMN()-COLUMN($GZ$1)+1,0))</f>
        <v>0</v>
      </c>
      <c r="HO744" s="24">
        <f>SUMPRODUCT($B744:$GQ744,INDEX(PLAN_PRODUCCION!$B$4:$GQ$24,COLUMN()-COLUMN($GZ$1)+1,0))</f>
        <v>0</v>
      </c>
      <c r="HP744" s="24">
        <f>SUMPRODUCT($B744:$GQ744,INDEX(PLAN_PRODUCCION!$B$4:$GQ$24,COLUMN()-COLUMN($GZ$1)+1,0))</f>
        <v>0</v>
      </c>
      <c r="HQ744" s="24">
        <f>SUMPRODUCT($B744:$GQ744,INDEX(PLAN_PRODUCCION!$B$4:$GQ$24,COLUMN()-COLUMN($GZ$1)+1,0))</f>
        <v>0</v>
      </c>
      <c r="HR744" s="24">
        <f>SUMPRODUCT($B744:$GQ744,INDEX(PLAN_PRODUCCION!$B$4:$GQ$24,COLUMN()-COLUMN($GZ$1)+1,0))</f>
        <v>0</v>
      </c>
      <c r="HS744" s="24">
        <f>SUMPRODUCT($B744:$GQ744,INDEX(PLAN_PRODUCCION!$B$4:$GQ$24,COLUMN()-COLUMN($GZ$1)+1,0))</f>
        <v>0</v>
      </c>
      <c r="HT744" s="24">
        <f>SUMPRODUCT($B744:$GQ744,INDEX(PLAN_PRODUCCION!$B$4:$GQ$24,COLUMN()-COLUMN($GZ$1)+1,0))</f>
        <v>0</v>
      </c>
      <c r="HU744" s="22"/>
      <c r="HV744" s="25"/>
      <c r="HW744" t="str">
        <f>DIM_BILL[[#This Row],[Tipo]]</f>
        <v>MATERIAL DE EMPAQUE</v>
      </c>
    </row>
    <row r="745" spans="1:231" x14ac:dyDescent="0.3">
      <c r="A745" s="18" t="s">
        <v>951</v>
      </c>
      <c r="CI745">
        <v>4.2840428404284044E-2</v>
      </c>
      <c r="GR745" s="18" t="s">
        <v>952</v>
      </c>
      <c r="GS745" s="18">
        <v>3</v>
      </c>
      <c r="GT745" s="18" t="s">
        <v>1820</v>
      </c>
      <c r="GU745" s="18" t="s">
        <v>1800</v>
      </c>
      <c r="GV745" s="18">
        <f>SUMIF(FACT_A1[cve_prod],DIM_BILL[[#This Row],[CODIGO]],FACT_A1[Existencia])</f>
        <v>0</v>
      </c>
      <c r="GW745" s="18">
        <f>SUMIF(FACT_A2[cve_prod],DIM_BILL[[#This Row],[CODIGO]],FACT_A2[Existencia])</f>
        <v>1058</v>
      </c>
      <c r="GX745" s="18"/>
      <c r="GY745" s="16" t="s">
        <v>2222</v>
      </c>
      <c r="GZ745" s="26">
        <f t="shared" ref="GZ745" si="5414">GV745+GW745+GX745+GZ743-GZ744</f>
        <v>106</v>
      </c>
      <c r="HA745" s="26">
        <f t="shared" ref="HA745" si="5415">GZ745+HA743-HA744</f>
        <v>106</v>
      </c>
      <c r="HB745" s="26">
        <f t="shared" ref="HB745" si="5416">HA745+HB743-HB744</f>
        <v>106</v>
      </c>
      <c r="HC745" s="26">
        <f t="shared" ref="HC745" si="5417">HB745+HC743-HC744</f>
        <v>106</v>
      </c>
      <c r="HD745" s="26">
        <f t="shared" ref="HD745" si="5418">HC745+HD743-HD744</f>
        <v>106</v>
      </c>
      <c r="HE745" s="26">
        <f t="shared" ref="HE745" si="5419">HD745+HE743-HE744</f>
        <v>106</v>
      </c>
      <c r="HF745" s="26">
        <f t="shared" ref="HF745" si="5420">HE745+HF743-HF744</f>
        <v>106</v>
      </c>
      <c r="HG745" s="26">
        <f t="shared" ref="HG745" si="5421">HF745+HG743-HG744</f>
        <v>106</v>
      </c>
      <c r="HH745" s="26">
        <f t="shared" ref="HH745" si="5422">HG745+HH743-HH744</f>
        <v>106</v>
      </c>
      <c r="HI745" s="26">
        <f t="shared" ref="HI745" si="5423">HH745+HI743-HI744</f>
        <v>106</v>
      </c>
      <c r="HJ745" s="26">
        <f t="shared" ref="HJ745" si="5424">HI745+HJ743-HJ744</f>
        <v>106</v>
      </c>
      <c r="HK745" s="26">
        <f t="shared" ref="HK745" si="5425">HJ745+HK743-HK744</f>
        <v>106</v>
      </c>
      <c r="HL745" s="26">
        <f t="shared" ref="HL745" si="5426">HK745+HL743-HL744</f>
        <v>106</v>
      </c>
      <c r="HM745" s="26">
        <f t="shared" ref="HM745" si="5427">HL745+HM743-HM744</f>
        <v>106</v>
      </c>
      <c r="HN745" s="26">
        <f t="shared" ref="HN745" si="5428">HM745+HN743-HN744</f>
        <v>106</v>
      </c>
      <c r="HO745" s="26">
        <f t="shared" ref="HO745" si="5429">HN745+HO743-HO744</f>
        <v>106</v>
      </c>
      <c r="HP745" s="26">
        <f t="shared" ref="HP745" si="5430">HO745+HP743-HP744</f>
        <v>106</v>
      </c>
      <c r="HQ745" s="26">
        <f t="shared" ref="HQ745" si="5431">HP745+HQ743-HQ744</f>
        <v>106</v>
      </c>
      <c r="HR745" s="26">
        <f t="shared" ref="HR745" si="5432">HQ745+HR743-HR744</f>
        <v>106</v>
      </c>
      <c r="HS745" s="26">
        <f t="shared" ref="HS745" si="5433">HR745+HS743-HS744</f>
        <v>106</v>
      </c>
      <c r="HT745" s="26">
        <f t="shared" ref="HT745" si="5434">HS745+HT743-HT744</f>
        <v>106</v>
      </c>
      <c r="HU745" s="22">
        <f t="shared" ref="HU745" si="5435">COUNTIF(GZ745:HT745,"&lt;0")</f>
        <v>0</v>
      </c>
      <c r="HV745" s="25"/>
      <c r="HW745" t="str">
        <f>DIM_BILL[[#This Row],[Tipo]]</f>
        <v>MATERIAL DE EMPAQUE</v>
      </c>
    </row>
    <row r="746" spans="1:231" x14ac:dyDescent="0.3">
      <c r="A746" s="17" t="s">
        <v>822</v>
      </c>
      <c r="BT746">
        <v>1.0288636363636363</v>
      </c>
      <c r="GR746" s="17" t="s">
        <v>823</v>
      </c>
      <c r="GS746" s="17">
        <v>4</v>
      </c>
      <c r="GT746" s="17" t="s">
        <v>1819</v>
      </c>
      <c r="GU746" s="17" t="s">
        <v>1800</v>
      </c>
      <c r="GV746" s="17">
        <f>SUMIF(FACT_A1[cve_prod],DIM_BILL[[#This Row],[CODIGO]],FACT_A1[Existencia])</f>
        <v>0</v>
      </c>
      <c r="GW746" s="18">
        <f>SUMIF(FACT_A2[cve_prod],DIM_BILL[[#This Row],[CODIGO]],FACT_A2[Existencia])</f>
        <v>13569</v>
      </c>
      <c r="GX746" s="17"/>
      <c r="GY746" s="16" t="s">
        <v>2220</v>
      </c>
      <c r="GZ746" s="15">
        <f>SUMIFS(POs[saldo],POs[cve_prod],DIM_BILL[[#This Row],[CODIGO]],POs[status],$GY746,POs[f_ent],GZ$1)</f>
        <v>0</v>
      </c>
      <c r="HA746" s="15">
        <f>SUMIFS(POs[saldo],POs[cve_prod],DIM_BILL[[#This Row],[CODIGO]],POs[status],$GY746,POs[f_ent],HA$1)</f>
        <v>0</v>
      </c>
      <c r="HB746" s="15">
        <f>SUMIFS(POs[saldo],POs[cve_prod],DIM_BILL[[#This Row],[CODIGO]],POs[status],$GY746,POs[f_ent],HB$1)</f>
        <v>0</v>
      </c>
      <c r="HC746" s="15">
        <f>SUMIFS(POs[saldo],POs[cve_prod],DIM_BILL[[#This Row],[CODIGO]],POs[status],$GY746,POs[f_ent],HC$1)</f>
        <v>0</v>
      </c>
      <c r="HD746" s="15">
        <f>SUMIFS(POs[saldo],POs[cve_prod],DIM_BILL[[#This Row],[CODIGO]],POs[status],$GY746,POs[f_ent],HD$1)</f>
        <v>0</v>
      </c>
      <c r="HE746" s="15">
        <f>SUMIFS(POs[saldo],POs[cve_prod],DIM_BILL[[#This Row],[CODIGO]],POs[status],$GY746,POs[f_ent],HE$1)</f>
        <v>0</v>
      </c>
      <c r="HF746" s="15">
        <f>SUMIFS(POs[saldo],POs[cve_prod],DIM_BILL[[#This Row],[CODIGO]],POs[status],$GY746,POs[Semana],WEEKNUM(HF$1))</f>
        <v>0</v>
      </c>
      <c r="HG746" s="15">
        <f>SUMIFS(POs[saldo],POs[cve_prod],DIM_BILL[[#This Row],[CODIGO]],POs[status],$GY746,POs[Semana],WEEKNUM(HG$1))</f>
        <v>0</v>
      </c>
      <c r="HH746" s="15">
        <f>SUMIFS(POs[saldo],POs[cve_prod],DIM_BILL[[#This Row],[CODIGO]],POs[status],$GY746,POs[Semana],WEEKNUM(HH$1))</f>
        <v>0</v>
      </c>
      <c r="HI746" s="15">
        <f>SUMIFS(POs[saldo],POs[cve_prod],DIM_BILL[[#This Row],[CODIGO]],POs[status],$GY746,POs[Semana],WEEKNUM(HI$1))</f>
        <v>0</v>
      </c>
      <c r="HJ746" s="15">
        <f>SUMIFS(POs[saldo],POs[cve_prod],DIM_BILL[[#This Row],[CODIGO]],POs[status],$GY746,POs[Semana],WEEKNUM(HJ$1))</f>
        <v>0</v>
      </c>
      <c r="HK746" s="15">
        <f>SUMIFS(POs[saldo],POs[cve_prod],DIM_BILL[[#This Row],[CODIGO]],POs[status],$GY746,POs[Semana],WEEKNUM(HK$1))</f>
        <v>0</v>
      </c>
      <c r="HL746" s="15">
        <f>SUMIFS(POs[saldo],POs[cve_prod],DIM_BILL[[#This Row],[CODIGO]],POs[status],$GY746,POs[Semana],WEEKNUM(HL$1))</f>
        <v>0</v>
      </c>
      <c r="HM746" s="15">
        <f>SUMIFS(POs[saldo],POs[cve_prod],DIM_BILL[[#This Row],[CODIGO]],POs[status],$GY746,POs[Semana],WEEKNUM(HM$1))</f>
        <v>0</v>
      </c>
      <c r="HN746" s="15">
        <f>SUMIFS(POs[saldo],POs[cve_prod],DIM_BILL[[#This Row],[CODIGO]],POs[status],$GY746,POs[Semana],WEEKNUM(HN$1))</f>
        <v>0</v>
      </c>
      <c r="HO746" s="15">
        <f>SUMIFS(POs[saldo],POs[cve_prod],DIM_BILL[[#This Row],[CODIGO]],POs[status],$GY746,POs[Semana],WEEKNUM(HO$1))</f>
        <v>0</v>
      </c>
      <c r="HP746" s="15">
        <f>SUMIFS(POs[saldo],POs[cve_prod],DIM_BILL[[#This Row],[CODIGO]],POs[status],$GY746,POs[Semana],WEEKNUM(HP$1))</f>
        <v>0</v>
      </c>
      <c r="HQ746" s="15">
        <f>SUMIFS(POs[saldo],POs[cve_prod],DIM_BILL[[#This Row],[CODIGO]],POs[status],$GY746,POs[Semana],WEEKNUM(HQ$1))</f>
        <v>0</v>
      </c>
      <c r="HR746" s="15">
        <f>SUMIFS(POs[saldo],POs[cve_prod],DIM_BILL[[#This Row],[CODIGO]],POs[status],$GY746,POs[Semana],WEEKNUM(HR$1))</f>
        <v>0</v>
      </c>
      <c r="HS746" s="15">
        <f>SUMIFS(POs[saldo],POs[cve_prod],DIM_BILL[[#This Row],[CODIGO]],POs[status],$GY746,POs[Semana],WEEKNUM(HS$1))</f>
        <v>0</v>
      </c>
      <c r="HT746" s="15">
        <f>SUMIFS(POs[saldo],POs[cve_prod],DIM_BILL[[#This Row],[CODIGO]],POs[status],$GY746,POs[Semana],WEEKNUM(HT$1))</f>
        <v>0</v>
      </c>
      <c r="HU746" s="22"/>
      <c r="HV746" s="25"/>
      <c r="HW746" t="str">
        <f>DIM_BILL[[#This Row],[Tipo]]</f>
        <v>MATERIAL DE EMPAQUE</v>
      </c>
    </row>
    <row r="747" spans="1:231" x14ac:dyDescent="0.3">
      <c r="A747" s="17" t="s">
        <v>822</v>
      </c>
      <c r="BT747">
        <v>1.0288636363636363</v>
      </c>
      <c r="GR747" s="17" t="s">
        <v>823</v>
      </c>
      <c r="GS747" s="17">
        <v>4</v>
      </c>
      <c r="GT747" s="17" t="s">
        <v>1819</v>
      </c>
      <c r="GU747" s="17" t="s">
        <v>1800</v>
      </c>
      <c r="GV747" s="17">
        <f>SUMIF(FACT_A1[cve_prod],DIM_BILL[[#This Row],[CODIGO]],FACT_A1[Existencia])</f>
        <v>0</v>
      </c>
      <c r="GW747" s="18">
        <f>SUMIF(FACT_A2[cve_prod],DIM_BILL[[#This Row],[CODIGO]],FACT_A2[Existencia])</f>
        <v>13569</v>
      </c>
      <c r="GX747" s="17"/>
      <c r="GY747" s="16" t="s">
        <v>2221</v>
      </c>
      <c r="GZ747" s="24">
        <f>SUMPRODUCT($B747:$GQ747,INDEX(PLAN_PRODUCCION!$B$4:$GQ$24,COLUMN()-COLUMN($GZ$1)+1,0))</f>
        <v>4527</v>
      </c>
      <c r="HA747" s="24">
        <f>SUMPRODUCT($B747:$GQ747,INDEX(PLAN_PRODUCCION!$B$4:$GQ$24,COLUMN()-COLUMN($GZ$1)+1,0))</f>
        <v>0</v>
      </c>
      <c r="HB747" s="24">
        <f>SUMPRODUCT($B747:$GQ747,INDEX(PLAN_PRODUCCION!$B$4:$GQ$24,COLUMN()-COLUMN($GZ$1)+1,0))</f>
        <v>0</v>
      </c>
      <c r="HC747" s="24">
        <f>SUMPRODUCT($B747:$GQ747,INDEX(PLAN_PRODUCCION!$B$4:$GQ$24,COLUMN()-COLUMN($GZ$1)+1,0))</f>
        <v>0</v>
      </c>
      <c r="HD747" s="24">
        <f>SUMPRODUCT($B747:$GQ747,INDEX(PLAN_PRODUCCION!$B$4:$GQ$24,COLUMN()-COLUMN($GZ$1)+1,0))</f>
        <v>0</v>
      </c>
      <c r="HE747" s="24">
        <f>SUMPRODUCT($B747:$GQ747,INDEX(PLAN_PRODUCCION!$B$4:$GQ$24,COLUMN()-COLUMN($GZ$1)+1,0))</f>
        <v>0</v>
      </c>
      <c r="HF747" s="24">
        <f>SUMPRODUCT($B747:$GQ747,INDEX(PLAN_PRODUCCION!$B$4:$GQ$24,COLUMN()-COLUMN($GZ$1)+1,0))</f>
        <v>0</v>
      </c>
      <c r="HG747" s="24">
        <f>SUMPRODUCT($B747:$GQ747,INDEX(PLAN_PRODUCCION!$B$4:$GQ$24,COLUMN()-COLUMN($GZ$1)+1,0))</f>
        <v>0</v>
      </c>
      <c r="HH747" s="24">
        <f>SUMPRODUCT($B747:$GQ747,INDEX(PLAN_PRODUCCION!$B$4:$GQ$24,COLUMN()-COLUMN($GZ$1)+1,0))</f>
        <v>0</v>
      </c>
      <c r="HI747" s="24">
        <f>SUMPRODUCT($B747:$GQ747,INDEX(PLAN_PRODUCCION!$B$4:$GQ$24,COLUMN()-COLUMN($GZ$1)+1,0))</f>
        <v>0</v>
      </c>
      <c r="HJ747" s="24">
        <f>SUMPRODUCT($B747:$GQ747,INDEX(PLAN_PRODUCCION!$B$4:$GQ$24,COLUMN()-COLUMN($GZ$1)+1,0))</f>
        <v>0</v>
      </c>
      <c r="HK747" s="24">
        <f>SUMPRODUCT($B747:$GQ747,INDEX(PLAN_PRODUCCION!$B$4:$GQ$24,COLUMN()-COLUMN($GZ$1)+1,0))</f>
        <v>0</v>
      </c>
      <c r="HL747" s="24">
        <f>SUMPRODUCT($B747:$GQ747,INDEX(PLAN_PRODUCCION!$B$4:$GQ$24,COLUMN()-COLUMN($GZ$1)+1,0))</f>
        <v>0</v>
      </c>
      <c r="HM747" s="24">
        <f>SUMPRODUCT($B747:$GQ747,INDEX(PLAN_PRODUCCION!$B$4:$GQ$24,COLUMN()-COLUMN($GZ$1)+1,0))</f>
        <v>0</v>
      </c>
      <c r="HN747" s="24">
        <f>SUMPRODUCT($B747:$GQ747,INDEX(PLAN_PRODUCCION!$B$4:$GQ$24,COLUMN()-COLUMN($GZ$1)+1,0))</f>
        <v>0</v>
      </c>
      <c r="HO747" s="24">
        <f>SUMPRODUCT($B747:$GQ747,INDEX(PLAN_PRODUCCION!$B$4:$GQ$24,COLUMN()-COLUMN($GZ$1)+1,0))</f>
        <v>0</v>
      </c>
      <c r="HP747" s="24">
        <f>SUMPRODUCT($B747:$GQ747,INDEX(PLAN_PRODUCCION!$B$4:$GQ$24,COLUMN()-COLUMN($GZ$1)+1,0))</f>
        <v>0</v>
      </c>
      <c r="HQ747" s="24">
        <f>SUMPRODUCT($B747:$GQ747,INDEX(PLAN_PRODUCCION!$B$4:$GQ$24,COLUMN()-COLUMN($GZ$1)+1,0))</f>
        <v>0</v>
      </c>
      <c r="HR747" s="24">
        <f>SUMPRODUCT($B747:$GQ747,INDEX(PLAN_PRODUCCION!$B$4:$GQ$24,COLUMN()-COLUMN($GZ$1)+1,0))</f>
        <v>0</v>
      </c>
      <c r="HS747" s="24">
        <f>SUMPRODUCT($B747:$GQ747,INDEX(PLAN_PRODUCCION!$B$4:$GQ$24,COLUMN()-COLUMN($GZ$1)+1,0))</f>
        <v>0</v>
      </c>
      <c r="HT747" s="24">
        <f>SUMPRODUCT($B747:$GQ747,INDEX(PLAN_PRODUCCION!$B$4:$GQ$24,COLUMN()-COLUMN($GZ$1)+1,0))</f>
        <v>0</v>
      </c>
      <c r="HU747" s="22"/>
      <c r="HV747" s="25"/>
      <c r="HW747" t="str">
        <f>DIM_BILL[[#This Row],[Tipo]]</f>
        <v>MATERIAL DE EMPAQUE</v>
      </c>
    </row>
    <row r="748" spans="1:231" x14ac:dyDescent="0.3">
      <c r="A748" s="18" t="s">
        <v>822</v>
      </c>
      <c r="BT748">
        <v>1.0288636363636363</v>
      </c>
      <c r="GR748" s="18" t="s">
        <v>823</v>
      </c>
      <c r="GS748" s="18">
        <v>4</v>
      </c>
      <c r="GT748" s="18" t="s">
        <v>1819</v>
      </c>
      <c r="GU748" s="18" t="s">
        <v>1800</v>
      </c>
      <c r="GV748" s="18">
        <f>SUMIF(FACT_A1[cve_prod],DIM_BILL[[#This Row],[CODIGO]],FACT_A1[Existencia])</f>
        <v>0</v>
      </c>
      <c r="GW748" s="18">
        <f>SUMIF(FACT_A2[cve_prod],DIM_BILL[[#This Row],[CODIGO]],FACT_A2[Existencia])</f>
        <v>13569</v>
      </c>
      <c r="GX748" s="18"/>
      <c r="GY748" s="16" t="s">
        <v>2222</v>
      </c>
      <c r="GZ748" s="26">
        <f t="shared" ref="GZ748" si="5436">GV748+GW748+GX748+GZ746-GZ747</f>
        <v>9042</v>
      </c>
      <c r="HA748" s="26">
        <f t="shared" ref="HA748" si="5437">GZ748+HA746-HA747</f>
        <v>9042</v>
      </c>
      <c r="HB748" s="26">
        <f t="shared" ref="HB748" si="5438">HA748+HB746-HB747</f>
        <v>9042</v>
      </c>
      <c r="HC748" s="26">
        <f t="shared" ref="HC748" si="5439">HB748+HC746-HC747</f>
        <v>9042</v>
      </c>
      <c r="HD748" s="26">
        <f t="shared" ref="HD748" si="5440">HC748+HD746-HD747</f>
        <v>9042</v>
      </c>
      <c r="HE748" s="26">
        <f t="shared" ref="HE748" si="5441">HD748+HE746-HE747</f>
        <v>9042</v>
      </c>
      <c r="HF748" s="26">
        <f t="shared" ref="HF748" si="5442">HE748+HF746-HF747</f>
        <v>9042</v>
      </c>
      <c r="HG748" s="26">
        <f t="shared" ref="HG748" si="5443">HF748+HG746-HG747</f>
        <v>9042</v>
      </c>
      <c r="HH748" s="26">
        <f t="shared" ref="HH748" si="5444">HG748+HH746-HH747</f>
        <v>9042</v>
      </c>
      <c r="HI748" s="26">
        <f t="shared" ref="HI748" si="5445">HH748+HI746-HI747</f>
        <v>9042</v>
      </c>
      <c r="HJ748" s="26">
        <f t="shared" ref="HJ748" si="5446">HI748+HJ746-HJ747</f>
        <v>9042</v>
      </c>
      <c r="HK748" s="26">
        <f t="shared" ref="HK748" si="5447">HJ748+HK746-HK747</f>
        <v>9042</v>
      </c>
      <c r="HL748" s="26">
        <f t="shared" ref="HL748" si="5448">HK748+HL746-HL747</f>
        <v>9042</v>
      </c>
      <c r="HM748" s="26">
        <f t="shared" ref="HM748" si="5449">HL748+HM746-HM747</f>
        <v>9042</v>
      </c>
      <c r="HN748" s="26">
        <f t="shared" ref="HN748" si="5450">HM748+HN746-HN747</f>
        <v>9042</v>
      </c>
      <c r="HO748" s="26">
        <f t="shared" ref="HO748" si="5451">HN748+HO746-HO747</f>
        <v>9042</v>
      </c>
      <c r="HP748" s="26">
        <f t="shared" ref="HP748" si="5452">HO748+HP746-HP747</f>
        <v>9042</v>
      </c>
      <c r="HQ748" s="26">
        <f t="shared" ref="HQ748" si="5453">HP748+HQ746-HQ747</f>
        <v>9042</v>
      </c>
      <c r="HR748" s="26">
        <f t="shared" ref="HR748" si="5454">HQ748+HR746-HR747</f>
        <v>9042</v>
      </c>
      <c r="HS748" s="26">
        <f t="shared" ref="HS748" si="5455">HR748+HS746-HS747</f>
        <v>9042</v>
      </c>
      <c r="HT748" s="26">
        <f t="shared" ref="HT748" si="5456">HS748+HT746-HT747</f>
        <v>9042</v>
      </c>
      <c r="HU748" s="22">
        <f t="shared" ref="HU748" si="5457">COUNTIF(GZ748:HT748,"&lt;0")</f>
        <v>0</v>
      </c>
      <c r="HV748" s="25"/>
      <c r="HW748" t="str">
        <f>DIM_BILL[[#This Row],[Tipo]]</f>
        <v>MATERIAL DE EMPAQUE</v>
      </c>
    </row>
    <row r="749" spans="1:231" x14ac:dyDescent="0.3">
      <c r="A749" s="17" t="s">
        <v>448</v>
      </c>
      <c r="AH749">
        <v>1.0101492537313432</v>
      </c>
      <c r="GR749" s="17" t="s">
        <v>449</v>
      </c>
      <c r="GS749" s="17">
        <v>4</v>
      </c>
      <c r="GT749" s="17" t="s">
        <v>1807</v>
      </c>
      <c r="GU749" s="17" t="s">
        <v>1800</v>
      </c>
      <c r="GV749" s="17">
        <f>SUMIF(FACT_A1[cve_prod],DIM_BILL[[#This Row],[CODIGO]],FACT_A1[Existencia])</f>
        <v>0</v>
      </c>
      <c r="GW749" s="18">
        <f>SUMIF(FACT_A2[cve_prod],DIM_BILL[[#This Row],[CODIGO]],FACT_A2[Existencia])</f>
        <v>0</v>
      </c>
      <c r="GX749" s="17"/>
      <c r="GY749" s="16" t="s">
        <v>2220</v>
      </c>
      <c r="GZ749" s="15">
        <f>SUMIFS(POs[saldo],POs[cve_prod],DIM_BILL[[#This Row],[CODIGO]],POs[status],$GY749,POs[f_ent],GZ$1)</f>
        <v>0</v>
      </c>
      <c r="HA749" s="15">
        <f>SUMIFS(POs[saldo],POs[cve_prod],DIM_BILL[[#This Row],[CODIGO]],POs[status],$GY749,POs[f_ent],HA$1)</f>
        <v>0</v>
      </c>
      <c r="HB749" s="15">
        <f>SUMIFS(POs[saldo],POs[cve_prod],DIM_BILL[[#This Row],[CODIGO]],POs[status],$GY749,POs[f_ent],HB$1)</f>
        <v>0</v>
      </c>
      <c r="HC749" s="15">
        <f>SUMIFS(POs[saldo],POs[cve_prod],DIM_BILL[[#This Row],[CODIGO]],POs[status],$GY749,POs[f_ent],HC$1)</f>
        <v>0</v>
      </c>
      <c r="HD749" s="15">
        <f>SUMIFS(POs[saldo],POs[cve_prod],DIM_BILL[[#This Row],[CODIGO]],POs[status],$GY749,POs[f_ent],HD$1)</f>
        <v>0</v>
      </c>
      <c r="HE749" s="15">
        <f>SUMIFS(POs[saldo],POs[cve_prod],DIM_BILL[[#This Row],[CODIGO]],POs[status],$GY749,POs[f_ent],HE$1)</f>
        <v>0</v>
      </c>
      <c r="HF749" s="15">
        <f>SUMIFS(POs[saldo],POs[cve_prod],DIM_BILL[[#This Row],[CODIGO]],POs[status],$GY749,POs[Semana],WEEKNUM(HF$1))</f>
        <v>0</v>
      </c>
      <c r="HG749" s="15">
        <f>SUMIFS(POs[saldo],POs[cve_prod],DIM_BILL[[#This Row],[CODIGO]],POs[status],$GY749,POs[Semana],WEEKNUM(HG$1))</f>
        <v>0</v>
      </c>
      <c r="HH749" s="15">
        <f>SUMIFS(POs[saldo],POs[cve_prod],DIM_BILL[[#This Row],[CODIGO]],POs[status],$GY749,POs[Semana],WEEKNUM(HH$1))</f>
        <v>0</v>
      </c>
      <c r="HI749" s="15">
        <f>SUMIFS(POs[saldo],POs[cve_prod],DIM_BILL[[#This Row],[CODIGO]],POs[status],$GY749,POs[Semana],WEEKNUM(HI$1))</f>
        <v>0</v>
      </c>
      <c r="HJ749" s="15">
        <f>SUMIFS(POs[saldo],POs[cve_prod],DIM_BILL[[#This Row],[CODIGO]],POs[status],$GY749,POs[Semana],WEEKNUM(HJ$1))</f>
        <v>0</v>
      </c>
      <c r="HK749" s="15">
        <f>SUMIFS(POs[saldo],POs[cve_prod],DIM_BILL[[#This Row],[CODIGO]],POs[status],$GY749,POs[Semana],WEEKNUM(HK$1))</f>
        <v>0</v>
      </c>
      <c r="HL749" s="15">
        <f>SUMIFS(POs[saldo],POs[cve_prod],DIM_BILL[[#This Row],[CODIGO]],POs[status],$GY749,POs[Semana],WEEKNUM(HL$1))</f>
        <v>0</v>
      </c>
      <c r="HM749" s="15">
        <f>SUMIFS(POs[saldo],POs[cve_prod],DIM_BILL[[#This Row],[CODIGO]],POs[status],$GY749,POs[Semana],WEEKNUM(HM$1))</f>
        <v>0</v>
      </c>
      <c r="HN749" s="15">
        <f>SUMIFS(POs[saldo],POs[cve_prod],DIM_BILL[[#This Row],[CODIGO]],POs[status],$GY749,POs[Semana],WEEKNUM(HN$1))</f>
        <v>0</v>
      </c>
      <c r="HO749" s="15">
        <f>SUMIFS(POs[saldo],POs[cve_prod],DIM_BILL[[#This Row],[CODIGO]],POs[status],$GY749,POs[Semana],WEEKNUM(HO$1))</f>
        <v>0</v>
      </c>
      <c r="HP749" s="15">
        <f>SUMIFS(POs[saldo],POs[cve_prod],DIM_BILL[[#This Row],[CODIGO]],POs[status],$GY749,POs[Semana],WEEKNUM(HP$1))</f>
        <v>0</v>
      </c>
      <c r="HQ749" s="15">
        <f>SUMIFS(POs[saldo],POs[cve_prod],DIM_BILL[[#This Row],[CODIGO]],POs[status],$GY749,POs[Semana],WEEKNUM(HQ$1))</f>
        <v>0</v>
      </c>
      <c r="HR749" s="15">
        <f>SUMIFS(POs[saldo],POs[cve_prod],DIM_BILL[[#This Row],[CODIGO]],POs[status],$GY749,POs[Semana],WEEKNUM(HR$1))</f>
        <v>0</v>
      </c>
      <c r="HS749" s="15">
        <f>SUMIFS(POs[saldo],POs[cve_prod],DIM_BILL[[#This Row],[CODIGO]],POs[status],$GY749,POs[Semana],WEEKNUM(HS$1))</f>
        <v>0</v>
      </c>
      <c r="HT749" s="15">
        <f>SUMIFS(POs[saldo],POs[cve_prod],DIM_BILL[[#This Row],[CODIGO]],POs[status],$GY749,POs[Semana],WEEKNUM(HT$1))</f>
        <v>0</v>
      </c>
      <c r="HU749" s="22"/>
      <c r="HV749" s="25"/>
      <c r="HW749" t="str">
        <f>DIM_BILL[[#This Row],[Tipo]]</f>
        <v>MATERIAL DE EMPAQUE</v>
      </c>
    </row>
    <row r="750" spans="1:231" x14ac:dyDescent="0.3">
      <c r="A750" s="17" t="s">
        <v>448</v>
      </c>
      <c r="AH750">
        <v>1.0101492537313432</v>
      </c>
      <c r="GR750" s="17" t="s">
        <v>449</v>
      </c>
      <c r="GS750" s="17">
        <v>4</v>
      </c>
      <c r="GT750" s="17" t="s">
        <v>1807</v>
      </c>
      <c r="GU750" s="17" t="s">
        <v>1800</v>
      </c>
      <c r="GV750" s="17">
        <f>SUMIF(FACT_A1[cve_prod],DIM_BILL[[#This Row],[CODIGO]],FACT_A1[Existencia])</f>
        <v>0</v>
      </c>
      <c r="GW750" s="18">
        <f>SUMIF(FACT_A2[cve_prod],DIM_BILL[[#This Row],[CODIGO]],FACT_A2[Existencia])</f>
        <v>0</v>
      </c>
      <c r="GX750" s="17"/>
      <c r="GY750" s="16" t="s">
        <v>2221</v>
      </c>
      <c r="GZ750" s="24">
        <f>SUMPRODUCT($B750:$GQ750,INDEX(PLAN_PRODUCCION!$B$4:$GQ$24,COLUMN()-COLUMN($GZ$1)+1,0))</f>
        <v>3384</v>
      </c>
      <c r="HA750" s="24">
        <f>SUMPRODUCT($B750:$GQ750,INDEX(PLAN_PRODUCCION!$B$4:$GQ$24,COLUMN()-COLUMN($GZ$1)+1,0))</f>
        <v>0</v>
      </c>
      <c r="HB750" s="24">
        <f>SUMPRODUCT($B750:$GQ750,INDEX(PLAN_PRODUCCION!$B$4:$GQ$24,COLUMN()-COLUMN($GZ$1)+1,0))</f>
        <v>0</v>
      </c>
      <c r="HC750" s="24">
        <f>SUMPRODUCT($B750:$GQ750,INDEX(PLAN_PRODUCCION!$B$4:$GQ$24,COLUMN()-COLUMN($GZ$1)+1,0))</f>
        <v>0</v>
      </c>
      <c r="HD750" s="24">
        <f>SUMPRODUCT($B750:$GQ750,INDEX(PLAN_PRODUCCION!$B$4:$GQ$24,COLUMN()-COLUMN($GZ$1)+1,0))</f>
        <v>0</v>
      </c>
      <c r="HE750" s="24">
        <f>SUMPRODUCT($B750:$GQ750,INDEX(PLAN_PRODUCCION!$B$4:$GQ$24,COLUMN()-COLUMN($GZ$1)+1,0))</f>
        <v>0</v>
      </c>
      <c r="HF750" s="24">
        <f>SUMPRODUCT($B750:$GQ750,INDEX(PLAN_PRODUCCION!$B$4:$GQ$24,COLUMN()-COLUMN($GZ$1)+1,0))</f>
        <v>0</v>
      </c>
      <c r="HG750" s="24">
        <f>SUMPRODUCT($B750:$GQ750,INDEX(PLAN_PRODUCCION!$B$4:$GQ$24,COLUMN()-COLUMN($GZ$1)+1,0))</f>
        <v>0</v>
      </c>
      <c r="HH750" s="24">
        <f>SUMPRODUCT($B750:$GQ750,INDEX(PLAN_PRODUCCION!$B$4:$GQ$24,COLUMN()-COLUMN($GZ$1)+1,0))</f>
        <v>0</v>
      </c>
      <c r="HI750" s="24">
        <f>SUMPRODUCT($B750:$GQ750,INDEX(PLAN_PRODUCCION!$B$4:$GQ$24,COLUMN()-COLUMN($GZ$1)+1,0))</f>
        <v>0</v>
      </c>
      <c r="HJ750" s="24">
        <f>SUMPRODUCT($B750:$GQ750,INDEX(PLAN_PRODUCCION!$B$4:$GQ$24,COLUMN()-COLUMN($GZ$1)+1,0))</f>
        <v>0</v>
      </c>
      <c r="HK750" s="24">
        <f>SUMPRODUCT($B750:$GQ750,INDEX(PLAN_PRODUCCION!$B$4:$GQ$24,COLUMN()-COLUMN($GZ$1)+1,0))</f>
        <v>0</v>
      </c>
      <c r="HL750" s="24">
        <f>SUMPRODUCT($B750:$GQ750,INDEX(PLAN_PRODUCCION!$B$4:$GQ$24,COLUMN()-COLUMN($GZ$1)+1,0))</f>
        <v>0</v>
      </c>
      <c r="HM750" s="24">
        <f>SUMPRODUCT($B750:$GQ750,INDEX(PLAN_PRODUCCION!$B$4:$GQ$24,COLUMN()-COLUMN($GZ$1)+1,0))</f>
        <v>0</v>
      </c>
      <c r="HN750" s="24">
        <f>SUMPRODUCT($B750:$GQ750,INDEX(PLAN_PRODUCCION!$B$4:$GQ$24,COLUMN()-COLUMN($GZ$1)+1,0))</f>
        <v>0</v>
      </c>
      <c r="HO750" s="24">
        <f>SUMPRODUCT($B750:$GQ750,INDEX(PLAN_PRODUCCION!$B$4:$GQ$24,COLUMN()-COLUMN($GZ$1)+1,0))</f>
        <v>0</v>
      </c>
      <c r="HP750" s="24">
        <f>SUMPRODUCT($B750:$GQ750,INDEX(PLAN_PRODUCCION!$B$4:$GQ$24,COLUMN()-COLUMN($GZ$1)+1,0))</f>
        <v>0</v>
      </c>
      <c r="HQ750" s="24">
        <f>SUMPRODUCT($B750:$GQ750,INDEX(PLAN_PRODUCCION!$B$4:$GQ$24,COLUMN()-COLUMN($GZ$1)+1,0))</f>
        <v>0</v>
      </c>
      <c r="HR750" s="24">
        <f>SUMPRODUCT($B750:$GQ750,INDEX(PLAN_PRODUCCION!$B$4:$GQ$24,COLUMN()-COLUMN($GZ$1)+1,0))</f>
        <v>0</v>
      </c>
      <c r="HS750" s="24">
        <f>SUMPRODUCT($B750:$GQ750,INDEX(PLAN_PRODUCCION!$B$4:$GQ$24,COLUMN()-COLUMN($GZ$1)+1,0))</f>
        <v>0</v>
      </c>
      <c r="HT750" s="24">
        <f>SUMPRODUCT($B750:$GQ750,INDEX(PLAN_PRODUCCION!$B$4:$GQ$24,COLUMN()-COLUMN($GZ$1)+1,0))</f>
        <v>0</v>
      </c>
      <c r="HU750" s="22"/>
      <c r="HV750" s="25"/>
      <c r="HW750" t="str">
        <f>DIM_BILL[[#This Row],[Tipo]]</f>
        <v>MATERIAL DE EMPAQUE</v>
      </c>
    </row>
    <row r="751" spans="1:231" x14ac:dyDescent="0.3">
      <c r="A751" s="18" t="s">
        <v>448</v>
      </c>
      <c r="AH751">
        <v>1.0101492537313432</v>
      </c>
      <c r="GR751" s="18" t="s">
        <v>449</v>
      </c>
      <c r="GS751" s="18">
        <v>4</v>
      </c>
      <c r="GT751" s="18" t="s">
        <v>1807</v>
      </c>
      <c r="GU751" s="18" t="s">
        <v>1800</v>
      </c>
      <c r="GV751" s="18">
        <f>SUMIF(FACT_A1[cve_prod],DIM_BILL[[#This Row],[CODIGO]],FACT_A1[Existencia])</f>
        <v>0</v>
      </c>
      <c r="GW751" s="18">
        <f>SUMIF(FACT_A2[cve_prod],DIM_BILL[[#This Row],[CODIGO]],FACT_A2[Existencia])</f>
        <v>0</v>
      </c>
      <c r="GX751" s="18"/>
      <c r="GY751" s="16" t="s">
        <v>2222</v>
      </c>
      <c r="GZ751" s="26">
        <f t="shared" ref="GZ751" si="5458">GV751+GW751+GX751+GZ749-GZ750</f>
        <v>-3384</v>
      </c>
      <c r="HA751" s="26">
        <f t="shared" ref="HA751" si="5459">GZ751+HA749-HA750</f>
        <v>-3384</v>
      </c>
      <c r="HB751" s="26">
        <f t="shared" ref="HB751" si="5460">HA751+HB749-HB750</f>
        <v>-3384</v>
      </c>
      <c r="HC751" s="26">
        <f t="shared" ref="HC751" si="5461">HB751+HC749-HC750</f>
        <v>-3384</v>
      </c>
      <c r="HD751" s="26">
        <f t="shared" ref="HD751" si="5462">HC751+HD749-HD750</f>
        <v>-3384</v>
      </c>
      <c r="HE751" s="26">
        <f t="shared" ref="HE751" si="5463">HD751+HE749-HE750</f>
        <v>-3384</v>
      </c>
      <c r="HF751" s="26">
        <f t="shared" ref="HF751" si="5464">HE751+HF749-HF750</f>
        <v>-3384</v>
      </c>
      <c r="HG751" s="26">
        <f t="shared" ref="HG751" si="5465">HF751+HG749-HG750</f>
        <v>-3384</v>
      </c>
      <c r="HH751" s="26">
        <f t="shared" ref="HH751" si="5466">HG751+HH749-HH750</f>
        <v>-3384</v>
      </c>
      <c r="HI751" s="26">
        <f t="shared" ref="HI751" si="5467">HH751+HI749-HI750</f>
        <v>-3384</v>
      </c>
      <c r="HJ751" s="26">
        <f t="shared" ref="HJ751" si="5468">HI751+HJ749-HJ750</f>
        <v>-3384</v>
      </c>
      <c r="HK751" s="26">
        <f t="shared" ref="HK751" si="5469">HJ751+HK749-HK750</f>
        <v>-3384</v>
      </c>
      <c r="HL751" s="26">
        <f t="shared" ref="HL751" si="5470">HK751+HL749-HL750</f>
        <v>-3384</v>
      </c>
      <c r="HM751" s="26">
        <f t="shared" ref="HM751" si="5471">HL751+HM749-HM750</f>
        <v>-3384</v>
      </c>
      <c r="HN751" s="26">
        <f t="shared" ref="HN751" si="5472">HM751+HN749-HN750</f>
        <v>-3384</v>
      </c>
      <c r="HO751" s="26">
        <f t="shared" ref="HO751" si="5473">HN751+HO749-HO750</f>
        <v>-3384</v>
      </c>
      <c r="HP751" s="26">
        <f t="shared" ref="HP751" si="5474">HO751+HP749-HP750</f>
        <v>-3384</v>
      </c>
      <c r="HQ751" s="26">
        <f t="shared" ref="HQ751" si="5475">HP751+HQ749-HQ750</f>
        <v>-3384</v>
      </c>
      <c r="HR751" s="26">
        <f t="shared" ref="HR751" si="5476">HQ751+HR749-HR750</f>
        <v>-3384</v>
      </c>
      <c r="HS751" s="26">
        <f t="shared" ref="HS751" si="5477">HR751+HS749-HS750</f>
        <v>-3384</v>
      </c>
      <c r="HT751" s="26">
        <f t="shared" ref="HT751" si="5478">HS751+HT749-HT750</f>
        <v>-3384</v>
      </c>
      <c r="HU751" s="22">
        <f t="shared" ref="HU751" si="5479">COUNTIF(GZ751:HT751,"&lt;0")</f>
        <v>21</v>
      </c>
      <c r="HV751" s="25"/>
      <c r="HW751" t="str">
        <f>DIM_BILL[[#This Row],[Tipo]]</f>
        <v>MATERIAL DE EMPAQUE</v>
      </c>
    </row>
    <row r="752" spans="1:231" x14ac:dyDescent="0.3">
      <c r="A752" s="17" t="s">
        <v>452</v>
      </c>
      <c r="AH752">
        <v>1.0101492537313432</v>
      </c>
      <c r="GR752" s="17" t="s">
        <v>453</v>
      </c>
      <c r="GS752" s="17">
        <v>4</v>
      </c>
      <c r="GT752" s="17" t="s">
        <v>1819</v>
      </c>
      <c r="GU752" s="17" t="s">
        <v>1800</v>
      </c>
      <c r="GV752" s="17">
        <f>SUMIF(FACT_A1[cve_prod],DIM_BILL[[#This Row],[CODIGO]],FACT_A1[Existencia])</f>
        <v>0</v>
      </c>
      <c r="GW752" s="18">
        <f>SUMIF(FACT_A2[cve_prod],DIM_BILL[[#This Row],[CODIGO]],FACT_A2[Existencia])</f>
        <v>2436</v>
      </c>
      <c r="GX752" s="17"/>
      <c r="GY752" s="16" t="s">
        <v>2220</v>
      </c>
      <c r="GZ752" s="15">
        <f>SUMIFS(POs[saldo],POs[cve_prod],DIM_BILL[[#This Row],[CODIGO]],POs[status],$GY752,POs[f_ent],GZ$1)</f>
        <v>0</v>
      </c>
      <c r="HA752" s="15">
        <f>SUMIFS(POs[saldo],POs[cve_prod],DIM_BILL[[#This Row],[CODIGO]],POs[status],$GY752,POs[f_ent],HA$1)</f>
        <v>0</v>
      </c>
      <c r="HB752" s="15">
        <f>SUMIFS(POs[saldo],POs[cve_prod],DIM_BILL[[#This Row],[CODIGO]],POs[status],$GY752,POs[f_ent],HB$1)</f>
        <v>0</v>
      </c>
      <c r="HC752" s="15">
        <f>SUMIFS(POs[saldo],POs[cve_prod],DIM_BILL[[#This Row],[CODIGO]],POs[status],$GY752,POs[f_ent],HC$1)</f>
        <v>0</v>
      </c>
      <c r="HD752" s="15">
        <f>SUMIFS(POs[saldo],POs[cve_prod],DIM_BILL[[#This Row],[CODIGO]],POs[status],$GY752,POs[f_ent],HD$1)</f>
        <v>0</v>
      </c>
      <c r="HE752" s="15">
        <f>SUMIFS(POs[saldo],POs[cve_prod],DIM_BILL[[#This Row],[CODIGO]],POs[status],$GY752,POs[f_ent],HE$1)</f>
        <v>0</v>
      </c>
      <c r="HF752" s="15">
        <f>SUMIFS(POs[saldo],POs[cve_prod],DIM_BILL[[#This Row],[CODIGO]],POs[status],$GY752,POs[Semana],WEEKNUM(HF$1))</f>
        <v>0</v>
      </c>
      <c r="HG752" s="15">
        <f>SUMIFS(POs[saldo],POs[cve_prod],DIM_BILL[[#This Row],[CODIGO]],POs[status],$GY752,POs[Semana],WEEKNUM(HG$1))</f>
        <v>0</v>
      </c>
      <c r="HH752" s="15">
        <f>SUMIFS(POs[saldo],POs[cve_prod],DIM_BILL[[#This Row],[CODIGO]],POs[status],$GY752,POs[Semana],WEEKNUM(HH$1))</f>
        <v>0</v>
      </c>
      <c r="HI752" s="15">
        <f>SUMIFS(POs[saldo],POs[cve_prod],DIM_BILL[[#This Row],[CODIGO]],POs[status],$GY752,POs[Semana],WEEKNUM(HI$1))</f>
        <v>0</v>
      </c>
      <c r="HJ752" s="15">
        <f>SUMIFS(POs[saldo],POs[cve_prod],DIM_BILL[[#This Row],[CODIGO]],POs[status],$GY752,POs[Semana],WEEKNUM(HJ$1))</f>
        <v>0</v>
      </c>
      <c r="HK752" s="15">
        <f>SUMIFS(POs[saldo],POs[cve_prod],DIM_BILL[[#This Row],[CODIGO]],POs[status],$GY752,POs[Semana],WEEKNUM(HK$1))</f>
        <v>0</v>
      </c>
      <c r="HL752" s="15">
        <f>SUMIFS(POs[saldo],POs[cve_prod],DIM_BILL[[#This Row],[CODIGO]],POs[status],$GY752,POs[Semana],WEEKNUM(HL$1))</f>
        <v>0</v>
      </c>
      <c r="HM752" s="15">
        <f>SUMIFS(POs[saldo],POs[cve_prod],DIM_BILL[[#This Row],[CODIGO]],POs[status],$GY752,POs[Semana],WEEKNUM(HM$1))</f>
        <v>0</v>
      </c>
      <c r="HN752" s="15">
        <f>SUMIFS(POs[saldo],POs[cve_prod],DIM_BILL[[#This Row],[CODIGO]],POs[status],$GY752,POs[Semana],WEEKNUM(HN$1))</f>
        <v>0</v>
      </c>
      <c r="HO752" s="15">
        <f>SUMIFS(POs[saldo],POs[cve_prod],DIM_BILL[[#This Row],[CODIGO]],POs[status],$GY752,POs[Semana],WEEKNUM(HO$1))</f>
        <v>0</v>
      </c>
      <c r="HP752" s="15">
        <f>SUMIFS(POs[saldo],POs[cve_prod],DIM_BILL[[#This Row],[CODIGO]],POs[status],$GY752,POs[Semana],WEEKNUM(HP$1))</f>
        <v>0</v>
      </c>
      <c r="HQ752" s="15">
        <f>SUMIFS(POs[saldo],POs[cve_prod],DIM_BILL[[#This Row],[CODIGO]],POs[status],$GY752,POs[Semana],WEEKNUM(HQ$1))</f>
        <v>0</v>
      </c>
      <c r="HR752" s="15">
        <f>SUMIFS(POs[saldo],POs[cve_prod],DIM_BILL[[#This Row],[CODIGO]],POs[status],$GY752,POs[Semana],WEEKNUM(HR$1))</f>
        <v>0</v>
      </c>
      <c r="HS752" s="15">
        <f>SUMIFS(POs[saldo],POs[cve_prod],DIM_BILL[[#This Row],[CODIGO]],POs[status],$GY752,POs[Semana],WEEKNUM(HS$1))</f>
        <v>0</v>
      </c>
      <c r="HT752" s="15">
        <f>SUMIFS(POs[saldo],POs[cve_prod],DIM_BILL[[#This Row],[CODIGO]],POs[status],$GY752,POs[Semana],WEEKNUM(HT$1))</f>
        <v>0</v>
      </c>
      <c r="HU752" s="22"/>
      <c r="HV752" s="25"/>
      <c r="HW752" t="str">
        <f>DIM_BILL[[#This Row],[Tipo]]</f>
        <v>MATERIAL DE EMPAQUE</v>
      </c>
    </row>
    <row r="753" spans="1:231" x14ac:dyDescent="0.3">
      <c r="A753" s="17" t="s">
        <v>452</v>
      </c>
      <c r="AH753">
        <v>1.0101492537313432</v>
      </c>
      <c r="GR753" s="17" t="s">
        <v>453</v>
      </c>
      <c r="GS753" s="17">
        <v>4</v>
      </c>
      <c r="GT753" s="17" t="s">
        <v>1819</v>
      </c>
      <c r="GU753" s="17" t="s">
        <v>1800</v>
      </c>
      <c r="GV753" s="17">
        <f>SUMIF(FACT_A1[cve_prod],DIM_BILL[[#This Row],[CODIGO]],FACT_A1[Existencia])</f>
        <v>0</v>
      </c>
      <c r="GW753" s="18">
        <f>SUMIF(FACT_A2[cve_prod],DIM_BILL[[#This Row],[CODIGO]],FACT_A2[Existencia])</f>
        <v>2436</v>
      </c>
      <c r="GX753" s="17"/>
      <c r="GY753" s="16" t="s">
        <v>2221</v>
      </c>
      <c r="GZ753" s="24">
        <f>SUMPRODUCT($B753:$GQ753,INDEX(PLAN_PRODUCCION!$B$4:$GQ$24,COLUMN()-COLUMN($GZ$1)+1,0))</f>
        <v>3384</v>
      </c>
      <c r="HA753" s="24">
        <f>SUMPRODUCT($B753:$GQ753,INDEX(PLAN_PRODUCCION!$B$4:$GQ$24,COLUMN()-COLUMN($GZ$1)+1,0))</f>
        <v>0</v>
      </c>
      <c r="HB753" s="24">
        <f>SUMPRODUCT($B753:$GQ753,INDEX(PLAN_PRODUCCION!$B$4:$GQ$24,COLUMN()-COLUMN($GZ$1)+1,0))</f>
        <v>0</v>
      </c>
      <c r="HC753" s="24">
        <f>SUMPRODUCT($B753:$GQ753,INDEX(PLAN_PRODUCCION!$B$4:$GQ$24,COLUMN()-COLUMN($GZ$1)+1,0))</f>
        <v>0</v>
      </c>
      <c r="HD753" s="24">
        <f>SUMPRODUCT($B753:$GQ753,INDEX(PLAN_PRODUCCION!$B$4:$GQ$24,COLUMN()-COLUMN($GZ$1)+1,0))</f>
        <v>0</v>
      </c>
      <c r="HE753" s="24">
        <f>SUMPRODUCT($B753:$GQ753,INDEX(PLAN_PRODUCCION!$B$4:$GQ$24,COLUMN()-COLUMN($GZ$1)+1,0))</f>
        <v>0</v>
      </c>
      <c r="HF753" s="24">
        <f>SUMPRODUCT($B753:$GQ753,INDEX(PLAN_PRODUCCION!$B$4:$GQ$24,COLUMN()-COLUMN($GZ$1)+1,0))</f>
        <v>0</v>
      </c>
      <c r="HG753" s="24">
        <f>SUMPRODUCT($B753:$GQ753,INDEX(PLAN_PRODUCCION!$B$4:$GQ$24,COLUMN()-COLUMN($GZ$1)+1,0))</f>
        <v>0</v>
      </c>
      <c r="HH753" s="24">
        <f>SUMPRODUCT($B753:$GQ753,INDEX(PLAN_PRODUCCION!$B$4:$GQ$24,COLUMN()-COLUMN($GZ$1)+1,0))</f>
        <v>0</v>
      </c>
      <c r="HI753" s="24">
        <f>SUMPRODUCT($B753:$GQ753,INDEX(PLAN_PRODUCCION!$B$4:$GQ$24,COLUMN()-COLUMN($GZ$1)+1,0))</f>
        <v>0</v>
      </c>
      <c r="HJ753" s="24">
        <f>SUMPRODUCT($B753:$GQ753,INDEX(PLAN_PRODUCCION!$B$4:$GQ$24,COLUMN()-COLUMN($GZ$1)+1,0))</f>
        <v>0</v>
      </c>
      <c r="HK753" s="24">
        <f>SUMPRODUCT($B753:$GQ753,INDEX(PLAN_PRODUCCION!$B$4:$GQ$24,COLUMN()-COLUMN($GZ$1)+1,0))</f>
        <v>0</v>
      </c>
      <c r="HL753" s="24">
        <f>SUMPRODUCT($B753:$GQ753,INDEX(PLAN_PRODUCCION!$B$4:$GQ$24,COLUMN()-COLUMN($GZ$1)+1,0))</f>
        <v>0</v>
      </c>
      <c r="HM753" s="24">
        <f>SUMPRODUCT($B753:$GQ753,INDEX(PLAN_PRODUCCION!$B$4:$GQ$24,COLUMN()-COLUMN($GZ$1)+1,0))</f>
        <v>0</v>
      </c>
      <c r="HN753" s="24">
        <f>SUMPRODUCT($B753:$GQ753,INDEX(PLAN_PRODUCCION!$B$4:$GQ$24,COLUMN()-COLUMN($GZ$1)+1,0))</f>
        <v>0</v>
      </c>
      <c r="HO753" s="24">
        <f>SUMPRODUCT($B753:$GQ753,INDEX(PLAN_PRODUCCION!$B$4:$GQ$24,COLUMN()-COLUMN($GZ$1)+1,0))</f>
        <v>0</v>
      </c>
      <c r="HP753" s="24">
        <f>SUMPRODUCT($B753:$GQ753,INDEX(PLAN_PRODUCCION!$B$4:$GQ$24,COLUMN()-COLUMN($GZ$1)+1,0))</f>
        <v>0</v>
      </c>
      <c r="HQ753" s="24">
        <f>SUMPRODUCT($B753:$GQ753,INDEX(PLAN_PRODUCCION!$B$4:$GQ$24,COLUMN()-COLUMN($GZ$1)+1,0))</f>
        <v>0</v>
      </c>
      <c r="HR753" s="24">
        <f>SUMPRODUCT($B753:$GQ753,INDEX(PLAN_PRODUCCION!$B$4:$GQ$24,COLUMN()-COLUMN($GZ$1)+1,0))</f>
        <v>0</v>
      </c>
      <c r="HS753" s="24">
        <f>SUMPRODUCT($B753:$GQ753,INDEX(PLAN_PRODUCCION!$B$4:$GQ$24,COLUMN()-COLUMN($GZ$1)+1,0))</f>
        <v>0</v>
      </c>
      <c r="HT753" s="24">
        <f>SUMPRODUCT($B753:$GQ753,INDEX(PLAN_PRODUCCION!$B$4:$GQ$24,COLUMN()-COLUMN($GZ$1)+1,0))</f>
        <v>0</v>
      </c>
      <c r="HU753" s="22"/>
      <c r="HV753" s="25"/>
      <c r="HW753" t="str">
        <f>DIM_BILL[[#This Row],[Tipo]]</f>
        <v>MATERIAL DE EMPAQUE</v>
      </c>
    </row>
    <row r="754" spans="1:231" x14ac:dyDescent="0.3">
      <c r="A754" s="18" t="s">
        <v>452</v>
      </c>
      <c r="AH754">
        <v>1.0101492537313432</v>
      </c>
      <c r="GR754" s="18" t="s">
        <v>453</v>
      </c>
      <c r="GS754" s="18">
        <v>4</v>
      </c>
      <c r="GT754" s="18" t="s">
        <v>1819</v>
      </c>
      <c r="GU754" s="18" t="s">
        <v>1800</v>
      </c>
      <c r="GV754" s="18">
        <f>SUMIF(FACT_A1[cve_prod],DIM_BILL[[#This Row],[CODIGO]],FACT_A1[Existencia])</f>
        <v>0</v>
      </c>
      <c r="GW754" s="18">
        <f>SUMIF(FACT_A2[cve_prod],DIM_BILL[[#This Row],[CODIGO]],FACT_A2[Existencia])</f>
        <v>2436</v>
      </c>
      <c r="GX754" s="18"/>
      <c r="GY754" s="16" t="s">
        <v>2222</v>
      </c>
      <c r="GZ754" s="26">
        <f t="shared" ref="GZ754" si="5480">GV754+GW754+GX754+GZ752-GZ753</f>
        <v>-948</v>
      </c>
      <c r="HA754" s="26">
        <f t="shared" ref="HA754" si="5481">GZ754+HA752-HA753</f>
        <v>-948</v>
      </c>
      <c r="HB754" s="26">
        <f t="shared" ref="HB754" si="5482">HA754+HB752-HB753</f>
        <v>-948</v>
      </c>
      <c r="HC754" s="26">
        <f t="shared" ref="HC754" si="5483">HB754+HC752-HC753</f>
        <v>-948</v>
      </c>
      <c r="HD754" s="26">
        <f t="shared" ref="HD754" si="5484">HC754+HD752-HD753</f>
        <v>-948</v>
      </c>
      <c r="HE754" s="26">
        <f t="shared" ref="HE754" si="5485">HD754+HE752-HE753</f>
        <v>-948</v>
      </c>
      <c r="HF754" s="26">
        <f t="shared" ref="HF754" si="5486">HE754+HF752-HF753</f>
        <v>-948</v>
      </c>
      <c r="HG754" s="26">
        <f t="shared" ref="HG754" si="5487">HF754+HG752-HG753</f>
        <v>-948</v>
      </c>
      <c r="HH754" s="26">
        <f t="shared" ref="HH754" si="5488">HG754+HH752-HH753</f>
        <v>-948</v>
      </c>
      <c r="HI754" s="26">
        <f t="shared" ref="HI754" si="5489">HH754+HI752-HI753</f>
        <v>-948</v>
      </c>
      <c r="HJ754" s="26">
        <f t="shared" ref="HJ754" si="5490">HI754+HJ752-HJ753</f>
        <v>-948</v>
      </c>
      <c r="HK754" s="26">
        <f t="shared" ref="HK754" si="5491">HJ754+HK752-HK753</f>
        <v>-948</v>
      </c>
      <c r="HL754" s="26">
        <f t="shared" ref="HL754" si="5492">HK754+HL752-HL753</f>
        <v>-948</v>
      </c>
      <c r="HM754" s="26">
        <f t="shared" ref="HM754" si="5493">HL754+HM752-HM753</f>
        <v>-948</v>
      </c>
      <c r="HN754" s="26">
        <f t="shared" ref="HN754" si="5494">HM754+HN752-HN753</f>
        <v>-948</v>
      </c>
      <c r="HO754" s="26">
        <f t="shared" ref="HO754" si="5495">HN754+HO752-HO753</f>
        <v>-948</v>
      </c>
      <c r="HP754" s="26">
        <f t="shared" ref="HP754" si="5496">HO754+HP752-HP753</f>
        <v>-948</v>
      </c>
      <c r="HQ754" s="26">
        <f t="shared" ref="HQ754" si="5497">HP754+HQ752-HQ753</f>
        <v>-948</v>
      </c>
      <c r="HR754" s="26">
        <f t="shared" ref="HR754" si="5498">HQ754+HR752-HR753</f>
        <v>-948</v>
      </c>
      <c r="HS754" s="26">
        <f t="shared" ref="HS754" si="5499">HR754+HS752-HS753</f>
        <v>-948</v>
      </c>
      <c r="HT754" s="26">
        <f t="shared" ref="HT754" si="5500">HS754+HT752-HT753</f>
        <v>-948</v>
      </c>
      <c r="HU754" s="22">
        <f t="shared" ref="HU754" si="5501">COUNTIF(GZ754:HT754,"&lt;0")</f>
        <v>21</v>
      </c>
      <c r="HV754" s="25"/>
      <c r="HW754" t="str">
        <f>DIM_BILL[[#This Row],[Tipo]]</f>
        <v>MATERIAL DE EMPAQUE</v>
      </c>
    </row>
    <row r="755" spans="1:231" x14ac:dyDescent="0.3">
      <c r="A755" s="17" t="s">
        <v>941</v>
      </c>
      <c r="CH755">
        <v>1.0200102001020011</v>
      </c>
      <c r="GR755" s="17" t="s">
        <v>942</v>
      </c>
      <c r="GS755" s="17">
        <v>4</v>
      </c>
      <c r="GT755" s="17" t="s">
        <v>1823</v>
      </c>
      <c r="GU755" s="17" t="s">
        <v>1800</v>
      </c>
      <c r="GV755" s="17">
        <f>SUMIF(FACT_A1[cve_prod],DIM_BILL[[#This Row],[CODIGO]],FACT_A1[Existencia])</f>
        <v>0</v>
      </c>
      <c r="GW755" s="18">
        <f>SUMIF(FACT_A2[cve_prod],DIM_BILL[[#This Row],[CODIGO]],FACT_A2[Existencia])</f>
        <v>154775</v>
      </c>
      <c r="GX755" s="17"/>
      <c r="GY755" s="16" t="s">
        <v>2220</v>
      </c>
      <c r="GZ755" s="15">
        <f>SUMIFS(POs[saldo],POs[cve_prod],DIM_BILL[[#This Row],[CODIGO]],POs[status],$GY755,POs[f_ent],GZ$1)</f>
        <v>0</v>
      </c>
      <c r="HA755" s="15">
        <f>SUMIFS(POs[saldo],POs[cve_prod],DIM_BILL[[#This Row],[CODIGO]],POs[status],$GY755,POs[f_ent],HA$1)</f>
        <v>0</v>
      </c>
      <c r="HB755" s="15">
        <f>SUMIFS(POs[saldo],POs[cve_prod],DIM_BILL[[#This Row],[CODIGO]],POs[status],$GY755,POs[f_ent],HB$1)</f>
        <v>0</v>
      </c>
      <c r="HC755" s="15">
        <f>SUMIFS(POs[saldo],POs[cve_prod],DIM_BILL[[#This Row],[CODIGO]],POs[status],$GY755,POs[f_ent],HC$1)</f>
        <v>0</v>
      </c>
      <c r="HD755" s="15">
        <f>SUMIFS(POs[saldo],POs[cve_prod],DIM_BILL[[#This Row],[CODIGO]],POs[status],$GY755,POs[f_ent],HD$1)</f>
        <v>0</v>
      </c>
      <c r="HE755" s="15">
        <f>SUMIFS(POs[saldo],POs[cve_prod],DIM_BILL[[#This Row],[CODIGO]],POs[status],$GY755,POs[f_ent],HE$1)</f>
        <v>0</v>
      </c>
      <c r="HF755" s="15">
        <f>SUMIFS(POs[saldo],POs[cve_prod],DIM_BILL[[#This Row],[CODIGO]],POs[status],$GY755,POs[Semana],WEEKNUM(HF$1))</f>
        <v>0</v>
      </c>
      <c r="HG755" s="15">
        <f>SUMIFS(POs[saldo],POs[cve_prod],DIM_BILL[[#This Row],[CODIGO]],POs[status],$GY755,POs[Semana],WEEKNUM(HG$1))</f>
        <v>0</v>
      </c>
      <c r="HH755" s="15">
        <f>SUMIFS(POs[saldo],POs[cve_prod],DIM_BILL[[#This Row],[CODIGO]],POs[status],$GY755,POs[Semana],WEEKNUM(HH$1))</f>
        <v>0</v>
      </c>
      <c r="HI755" s="15">
        <f>SUMIFS(POs[saldo],POs[cve_prod],DIM_BILL[[#This Row],[CODIGO]],POs[status],$GY755,POs[Semana],WEEKNUM(HI$1))</f>
        <v>0</v>
      </c>
      <c r="HJ755" s="15">
        <f>SUMIFS(POs[saldo],POs[cve_prod],DIM_BILL[[#This Row],[CODIGO]],POs[status],$GY755,POs[Semana],WEEKNUM(HJ$1))</f>
        <v>0</v>
      </c>
      <c r="HK755" s="15">
        <f>SUMIFS(POs[saldo],POs[cve_prod],DIM_BILL[[#This Row],[CODIGO]],POs[status],$GY755,POs[Semana],WEEKNUM(HK$1))</f>
        <v>0</v>
      </c>
      <c r="HL755" s="15">
        <f>SUMIFS(POs[saldo],POs[cve_prod],DIM_BILL[[#This Row],[CODIGO]],POs[status],$GY755,POs[Semana],WEEKNUM(HL$1))</f>
        <v>0</v>
      </c>
      <c r="HM755" s="15">
        <f>SUMIFS(POs[saldo],POs[cve_prod],DIM_BILL[[#This Row],[CODIGO]],POs[status],$GY755,POs[Semana],WEEKNUM(HM$1))</f>
        <v>0</v>
      </c>
      <c r="HN755" s="15">
        <f>SUMIFS(POs[saldo],POs[cve_prod],DIM_BILL[[#This Row],[CODIGO]],POs[status],$GY755,POs[Semana],WEEKNUM(HN$1))</f>
        <v>0</v>
      </c>
      <c r="HO755" s="15">
        <f>SUMIFS(POs[saldo],POs[cve_prod],DIM_BILL[[#This Row],[CODIGO]],POs[status],$GY755,POs[Semana],WEEKNUM(HO$1))</f>
        <v>0</v>
      </c>
      <c r="HP755" s="15">
        <f>SUMIFS(POs[saldo],POs[cve_prod],DIM_BILL[[#This Row],[CODIGO]],POs[status],$GY755,POs[Semana],WEEKNUM(HP$1))</f>
        <v>0</v>
      </c>
      <c r="HQ755" s="15">
        <f>SUMIFS(POs[saldo],POs[cve_prod],DIM_BILL[[#This Row],[CODIGO]],POs[status],$GY755,POs[Semana],WEEKNUM(HQ$1))</f>
        <v>0</v>
      </c>
      <c r="HR755" s="15">
        <f>SUMIFS(POs[saldo],POs[cve_prod],DIM_BILL[[#This Row],[CODIGO]],POs[status],$GY755,POs[Semana],WEEKNUM(HR$1))</f>
        <v>0</v>
      </c>
      <c r="HS755" s="15">
        <f>SUMIFS(POs[saldo],POs[cve_prod],DIM_BILL[[#This Row],[CODIGO]],POs[status],$GY755,POs[Semana],WEEKNUM(HS$1))</f>
        <v>0</v>
      </c>
      <c r="HT755" s="15">
        <f>SUMIFS(POs[saldo],POs[cve_prod],DIM_BILL[[#This Row],[CODIGO]],POs[status],$GY755,POs[Semana],WEEKNUM(HT$1))</f>
        <v>0</v>
      </c>
      <c r="HU755" s="22"/>
      <c r="HV755" s="25"/>
      <c r="HW755" t="str">
        <f>DIM_BILL[[#This Row],[Tipo]]</f>
        <v>MATERIAL DE EMPAQUE</v>
      </c>
    </row>
    <row r="756" spans="1:231" x14ac:dyDescent="0.3">
      <c r="A756" s="17" t="s">
        <v>941</v>
      </c>
      <c r="CH756">
        <v>1.0200102001020011</v>
      </c>
      <c r="GR756" s="17" t="s">
        <v>942</v>
      </c>
      <c r="GS756" s="17">
        <v>4</v>
      </c>
      <c r="GT756" s="17" t="s">
        <v>1823</v>
      </c>
      <c r="GU756" s="17" t="s">
        <v>1800</v>
      </c>
      <c r="GV756" s="17">
        <f>SUMIF(FACT_A1[cve_prod],DIM_BILL[[#This Row],[CODIGO]],FACT_A1[Existencia])</f>
        <v>0</v>
      </c>
      <c r="GW756" s="18">
        <f>SUMIF(FACT_A2[cve_prod],DIM_BILL[[#This Row],[CODIGO]],FACT_A2[Existencia])</f>
        <v>154775</v>
      </c>
      <c r="GX756" s="17"/>
      <c r="GY756" s="16" t="s">
        <v>2221</v>
      </c>
      <c r="GZ756" s="24">
        <f>SUMPRODUCT($B756:$GQ756,INDEX(PLAN_PRODUCCION!$B$4:$GQ$24,COLUMN()-COLUMN($GZ$1)+1,0))</f>
        <v>0</v>
      </c>
      <c r="HA756" s="24">
        <f>SUMPRODUCT($B756:$GQ756,INDEX(PLAN_PRODUCCION!$B$4:$GQ$24,COLUMN()-COLUMN($GZ$1)+1,0))</f>
        <v>0</v>
      </c>
      <c r="HB756" s="24">
        <f>SUMPRODUCT($B756:$GQ756,INDEX(PLAN_PRODUCCION!$B$4:$GQ$24,COLUMN()-COLUMN($GZ$1)+1,0))</f>
        <v>0</v>
      </c>
      <c r="HC756" s="24">
        <f>SUMPRODUCT($B756:$GQ756,INDEX(PLAN_PRODUCCION!$B$4:$GQ$24,COLUMN()-COLUMN($GZ$1)+1,0))</f>
        <v>0</v>
      </c>
      <c r="HD756" s="24">
        <f>SUMPRODUCT($B756:$GQ756,INDEX(PLAN_PRODUCCION!$B$4:$GQ$24,COLUMN()-COLUMN($GZ$1)+1,0))</f>
        <v>0</v>
      </c>
      <c r="HE756" s="24">
        <f>SUMPRODUCT($B756:$GQ756,INDEX(PLAN_PRODUCCION!$B$4:$GQ$24,COLUMN()-COLUMN($GZ$1)+1,0))</f>
        <v>0</v>
      </c>
      <c r="HF756" s="24">
        <f>SUMPRODUCT($B756:$GQ756,INDEX(PLAN_PRODUCCION!$B$4:$GQ$24,COLUMN()-COLUMN($GZ$1)+1,0))</f>
        <v>0</v>
      </c>
      <c r="HG756" s="24">
        <f>SUMPRODUCT($B756:$GQ756,INDEX(PLAN_PRODUCCION!$B$4:$GQ$24,COLUMN()-COLUMN($GZ$1)+1,0))</f>
        <v>0</v>
      </c>
      <c r="HH756" s="24">
        <f>SUMPRODUCT($B756:$GQ756,INDEX(PLAN_PRODUCCION!$B$4:$GQ$24,COLUMN()-COLUMN($GZ$1)+1,0))</f>
        <v>0</v>
      </c>
      <c r="HI756" s="24">
        <f>SUMPRODUCT($B756:$GQ756,INDEX(PLAN_PRODUCCION!$B$4:$GQ$24,COLUMN()-COLUMN($GZ$1)+1,0))</f>
        <v>0</v>
      </c>
      <c r="HJ756" s="24">
        <f>SUMPRODUCT($B756:$GQ756,INDEX(PLAN_PRODUCCION!$B$4:$GQ$24,COLUMN()-COLUMN($GZ$1)+1,0))</f>
        <v>0</v>
      </c>
      <c r="HK756" s="24">
        <f>SUMPRODUCT($B756:$GQ756,INDEX(PLAN_PRODUCCION!$B$4:$GQ$24,COLUMN()-COLUMN($GZ$1)+1,0))</f>
        <v>0</v>
      </c>
      <c r="HL756" s="24">
        <f>SUMPRODUCT($B756:$GQ756,INDEX(PLAN_PRODUCCION!$B$4:$GQ$24,COLUMN()-COLUMN($GZ$1)+1,0))</f>
        <v>0</v>
      </c>
      <c r="HM756" s="24">
        <f>SUMPRODUCT($B756:$GQ756,INDEX(PLAN_PRODUCCION!$B$4:$GQ$24,COLUMN()-COLUMN($GZ$1)+1,0))</f>
        <v>0</v>
      </c>
      <c r="HN756" s="24">
        <f>SUMPRODUCT($B756:$GQ756,INDEX(PLAN_PRODUCCION!$B$4:$GQ$24,COLUMN()-COLUMN($GZ$1)+1,0))</f>
        <v>0</v>
      </c>
      <c r="HO756" s="24">
        <f>SUMPRODUCT($B756:$GQ756,INDEX(PLAN_PRODUCCION!$B$4:$GQ$24,COLUMN()-COLUMN($GZ$1)+1,0))</f>
        <v>0</v>
      </c>
      <c r="HP756" s="24">
        <f>SUMPRODUCT($B756:$GQ756,INDEX(PLAN_PRODUCCION!$B$4:$GQ$24,COLUMN()-COLUMN($GZ$1)+1,0))</f>
        <v>0</v>
      </c>
      <c r="HQ756" s="24">
        <f>SUMPRODUCT($B756:$GQ756,INDEX(PLAN_PRODUCCION!$B$4:$GQ$24,COLUMN()-COLUMN($GZ$1)+1,0))</f>
        <v>0</v>
      </c>
      <c r="HR756" s="24">
        <f>SUMPRODUCT($B756:$GQ756,INDEX(PLAN_PRODUCCION!$B$4:$GQ$24,COLUMN()-COLUMN($GZ$1)+1,0))</f>
        <v>0</v>
      </c>
      <c r="HS756" s="24">
        <f>SUMPRODUCT($B756:$GQ756,INDEX(PLAN_PRODUCCION!$B$4:$GQ$24,COLUMN()-COLUMN($GZ$1)+1,0))</f>
        <v>0</v>
      </c>
      <c r="HT756" s="24">
        <f>SUMPRODUCT($B756:$GQ756,INDEX(PLAN_PRODUCCION!$B$4:$GQ$24,COLUMN()-COLUMN($GZ$1)+1,0))</f>
        <v>0</v>
      </c>
      <c r="HU756" s="22"/>
      <c r="HV756" s="25"/>
      <c r="HW756" t="str">
        <f>DIM_BILL[[#This Row],[Tipo]]</f>
        <v>MATERIAL DE EMPAQUE</v>
      </c>
    </row>
    <row r="757" spans="1:231" x14ac:dyDescent="0.3">
      <c r="A757" s="18" t="s">
        <v>941</v>
      </c>
      <c r="CH757">
        <v>1.0200102001020011</v>
      </c>
      <c r="GR757" s="18" t="s">
        <v>942</v>
      </c>
      <c r="GS757" s="18">
        <v>4</v>
      </c>
      <c r="GT757" s="18" t="s">
        <v>1823</v>
      </c>
      <c r="GU757" s="18" t="s">
        <v>1800</v>
      </c>
      <c r="GV757" s="18">
        <f>SUMIF(FACT_A1[cve_prod],DIM_BILL[[#This Row],[CODIGO]],FACT_A1[Existencia])</f>
        <v>0</v>
      </c>
      <c r="GW757" s="18">
        <f>SUMIF(FACT_A2[cve_prod],DIM_BILL[[#This Row],[CODIGO]],FACT_A2[Existencia])</f>
        <v>154775</v>
      </c>
      <c r="GX757" s="18"/>
      <c r="GY757" s="16" t="s">
        <v>2222</v>
      </c>
      <c r="GZ757" s="26">
        <f t="shared" ref="GZ757" si="5502">GV757+GW757+GX757+GZ755-GZ756</f>
        <v>154775</v>
      </c>
      <c r="HA757" s="26">
        <f t="shared" ref="HA757" si="5503">GZ757+HA755-HA756</f>
        <v>154775</v>
      </c>
      <c r="HB757" s="26">
        <f t="shared" ref="HB757" si="5504">HA757+HB755-HB756</f>
        <v>154775</v>
      </c>
      <c r="HC757" s="26">
        <f t="shared" ref="HC757" si="5505">HB757+HC755-HC756</f>
        <v>154775</v>
      </c>
      <c r="HD757" s="26">
        <f t="shared" ref="HD757" si="5506">HC757+HD755-HD756</f>
        <v>154775</v>
      </c>
      <c r="HE757" s="26">
        <f t="shared" ref="HE757" si="5507">HD757+HE755-HE756</f>
        <v>154775</v>
      </c>
      <c r="HF757" s="26">
        <f t="shared" ref="HF757" si="5508">HE757+HF755-HF756</f>
        <v>154775</v>
      </c>
      <c r="HG757" s="26">
        <f t="shared" ref="HG757" si="5509">HF757+HG755-HG756</f>
        <v>154775</v>
      </c>
      <c r="HH757" s="26">
        <f t="shared" ref="HH757" si="5510">HG757+HH755-HH756</f>
        <v>154775</v>
      </c>
      <c r="HI757" s="26">
        <f t="shared" ref="HI757" si="5511">HH757+HI755-HI756</f>
        <v>154775</v>
      </c>
      <c r="HJ757" s="26">
        <f t="shared" ref="HJ757" si="5512">HI757+HJ755-HJ756</f>
        <v>154775</v>
      </c>
      <c r="HK757" s="26">
        <f t="shared" ref="HK757" si="5513">HJ757+HK755-HK756</f>
        <v>154775</v>
      </c>
      <c r="HL757" s="26">
        <f t="shared" ref="HL757" si="5514">HK757+HL755-HL756</f>
        <v>154775</v>
      </c>
      <c r="HM757" s="26">
        <f t="shared" ref="HM757" si="5515">HL757+HM755-HM756</f>
        <v>154775</v>
      </c>
      <c r="HN757" s="26">
        <f t="shared" ref="HN757" si="5516">HM757+HN755-HN756</f>
        <v>154775</v>
      </c>
      <c r="HO757" s="26">
        <f t="shared" ref="HO757" si="5517">HN757+HO755-HO756</f>
        <v>154775</v>
      </c>
      <c r="HP757" s="26">
        <f t="shared" ref="HP757" si="5518">HO757+HP755-HP756</f>
        <v>154775</v>
      </c>
      <c r="HQ757" s="26">
        <f t="shared" ref="HQ757" si="5519">HP757+HQ755-HQ756</f>
        <v>154775</v>
      </c>
      <c r="HR757" s="26">
        <f t="shared" ref="HR757" si="5520">HQ757+HR755-HR756</f>
        <v>154775</v>
      </c>
      <c r="HS757" s="26">
        <f t="shared" ref="HS757" si="5521">HR757+HS755-HS756</f>
        <v>154775</v>
      </c>
      <c r="HT757" s="26">
        <f t="shared" ref="HT757" si="5522">HS757+HT755-HT756</f>
        <v>154775</v>
      </c>
      <c r="HU757" s="22">
        <f t="shared" ref="HU757" si="5523">COUNTIF(GZ757:HT757,"&lt;0")</f>
        <v>0</v>
      </c>
      <c r="HV757" s="25"/>
      <c r="HW757" t="str">
        <f>DIM_BILL[[#This Row],[Tipo]]</f>
        <v>MATERIAL DE EMPAQUE</v>
      </c>
    </row>
    <row r="758" spans="1:231" x14ac:dyDescent="0.3">
      <c r="A758" s="17" t="s">
        <v>955</v>
      </c>
      <c r="CJ758">
        <v>1.0299702997029971</v>
      </c>
      <c r="GR758" s="17" t="s">
        <v>956</v>
      </c>
      <c r="GS758" s="17">
        <v>4</v>
      </c>
      <c r="GT758" s="17" t="s">
        <v>1823</v>
      </c>
      <c r="GU758" s="17" t="s">
        <v>1800</v>
      </c>
      <c r="GV758" s="17">
        <f>SUMIF(FACT_A1[cve_prod],DIM_BILL[[#This Row],[CODIGO]],FACT_A1[Existencia])</f>
        <v>0</v>
      </c>
      <c r="GW758" s="18">
        <f>SUMIF(FACT_A2[cve_prod],DIM_BILL[[#This Row],[CODIGO]],FACT_A2[Existencia])</f>
        <v>18417</v>
      </c>
      <c r="GX758" s="17"/>
      <c r="GY758" s="16" t="s">
        <v>2220</v>
      </c>
      <c r="GZ758" s="15">
        <f>SUMIFS(POs[saldo],POs[cve_prod],DIM_BILL[[#This Row],[CODIGO]],POs[status],$GY758,POs[f_ent],GZ$1)</f>
        <v>0</v>
      </c>
      <c r="HA758" s="15">
        <f>SUMIFS(POs[saldo],POs[cve_prod],DIM_BILL[[#This Row],[CODIGO]],POs[status],$GY758,POs[f_ent],HA$1)</f>
        <v>0</v>
      </c>
      <c r="HB758" s="15">
        <f>SUMIFS(POs[saldo],POs[cve_prod],DIM_BILL[[#This Row],[CODIGO]],POs[status],$GY758,POs[f_ent],HB$1)</f>
        <v>0</v>
      </c>
      <c r="HC758" s="15">
        <f>SUMIFS(POs[saldo],POs[cve_prod],DIM_BILL[[#This Row],[CODIGO]],POs[status],$GY758,POs[f_ent],HC$1)</f>
        <v>0</v>
      </c>
      <c r="HD758" s="15">
        <f>SUMIFS(POs[saldo],POs[cve_prod],DIM_BILL[[#This Row],[CODIGO]],POs[status],$GY758,POs[f_ent],HD$1)</f>
        <v>0</v>
      </c>
      <c r="HE758" s="15">
        <f>SUMIFS(POs[saldo],POs[cve_prod],DIM_BILL[[#This Row],[CODIGO]],POs[status],$GY758,POs[f_ent],HE$1)</f>
        <v>0</v>
      </c>
      <c r="HF758" s="15">
        <f>SUMIFS(POs[saldo],POs[cve_prod],DIM_BILL[[#This Row],[CODIGO]],POs[status],$GY758,POs[Semana],WEEKNUM(HF$1))</f>
        <v>0</v>
      </c>
      <c r="HG758" s="15">
        <f>SUMIFS(POs[saldo],POs[cve_prod],DIM_BILL[[#This Row],[CODIGO]],POs[status],$GY758,POs[Semana],WEEKNUM(HG$1))</f>
        <v>0</v>
      </c>
      <c r="HH758" s="15">
        <f>SUMIFS(POs[saldo],POs[cve_prod],DIM_BILL[[#This Row],[CODIGO]],POs[status],$GY758,POs[Semana],WEEKNUM(HH$1))</f>
        <v>0</v>
      </c>
      <c r="HI758" s="15">
        <f>SUMIFS(POs[saldo],POs[cve_prod],DIM_BILL[[#This Row],[CODIGO]],POs[status],$GY758,POs[Semana],WEEKNUM(HI$1))</f>
        <v>0</v>
      </c>
      <c r="HJ758" s="15">
        <f>SUMIFS(POs[saldo],POs[cve_prod],DIM_BILL[[#This Row],[CODIGO]],POs[status],$GY758,POs[Semana],WEEKNUM(HJ$1))</f>
        <v>0</v>
      </c>
      <c r="HK758" s="15">
        <f>SUMIFS(POs[saldo],POs[cve_prod],DIM_BILL[[#This Row],[CODIGO]],POs[status],$GY758,POs[Semana],WEEKNUM(HK$1))</f>
        <v>0</v>
      </c>
      <c r="HL758" s="15">
        <f>SUMIFS(POs[saldo],POs[cve_prod],DIM_BILL[[#This Row],[CODIGO]],POs[status],$GY758,POs[Semana],WEEKNUM(HL$1))</f>
        <v>0</v>
      </c>
      <c r="HM758" s="15">
        <f>SUMIFS(POs[saldo],POs[cve_prod],DIM_BILL[[#This Row],[CODIGO]],POs[status],$GY758,POs[Semana],WEEKNUM(HM$1))</f>
        <v>0</v>
      </c>
      <c r="HN758" s="15">
        <f>SUMIFS(POs[saldo],POs[cve_prod],DIM_BILL[[#This Row],[CODIGO]],POs[status],$GY758,POs[Semana],WEEKNUM(HN$1))</f>
        <v>0</v>
      </c>
      <c r="HO758" s="15">
        <f>SUMIFS(POs[saldo],POs[cve_prod],DIM_BILL[[#This Row],[CODIGO]],POs[status],$GY758,POs[Semana],WEEKNUM(HO$1))</f>
        <v>0</v>
      </c>
      <c r="HP758" s="15">
        <f>SUMIFS(POs[saldo],POs[cve_prod],DIM_BILL[[#This Row],[CODIGO]],POs[status],$GY758,POs[Semana],WEEKNUM(HP$1))</f>
        <v>0</v>
      </c>
      <c r="HQ758" s="15">
        <f>SUMIFS(POs[saldo],POs[cve_prod],DIM_BILL[[#This Row],[CODIGO]],POs[status],$GY758,POs[Semana],WEEKNUM(HQ$1))</f>
        <v>0</v>
      </c>
      <c r="HR758" s="15">
        <f>SUMIFS(POs[saldo],POs[cve_prod],DIM_BILL[[#This Row],[CODIGO]],POs[status],$GY758,POs[Semana],WEEKNUM(HR$1))</f>
        <v>0</v>
      </c>
      <c r="HS758" s="15">
        <f>SUMIFS(POs[saldo],POs[cve_prod],DIM_BILL[[#This Row],[CODIGO]],POs[status],$GY758,POs[Semana],WEEKNUM(HS$1))</f>
        <v>0</v>
      </c>
      <c r="HT758" s="15">
        <f>SUMIFS(POs[saldo],POs[cve_prod],DIM_BILL[[#This Row],[CODIGO]],POs[status],$GY758,POs[Semana],WEEKNUM(HT$1))</f>
        <v>0</v>
      </c>
      <c r="HU758" s="22"/>
      <c r="HV758" s="25"/>
      <c r="HW758" t="str">
        <f>DIM_BILL[[#This Row],[Tipo]]</f>
        <v>MATERIAL DE EMPAQUE</v>
      </c>
    </row>
    <row r="759" spans="1:231" x14ac:dyDescent="0.3">
      <c r="A759" s="17" t="s">
        <v>955</v>
      </c>
      <c r="CJ759">
        <v>1.0299702997029971</v>
      </c>
      <c r="GR759" s="17" t="s">
        <v>956</v>
      </c>
      <c r="GS759" s="17">
        <v>4</v>
      </c>
      <c r="GT759" s="17" t="s">
        <v>1823</v>
      </c>
      <c r="GU759" s="17" t="s">
        <v>1800</v>
      </c>
      <c r="GV759" s="17">
        <f>SUMIF(FACT_A1[cve_prod],DIM_BILL[[#This Row],[CODIGO]],FACT_A1[Existencia])</f>
        <v>0</v>
      </c>
      <c r="GW759" s="18">
        <f>SUMIF(FACT_A2[cve_prod],DIM_BILL[[#This Row],[CODIGO]],FACT_A2[Existencia])</f>
        <v>18417</v>
      </c>
      <c r="GX759" s="17"/>
      <c r="GY759" s="16" t="s">
        <v>2221</v>
      </c>
      <c r="GZ759" s="24">
        <f>SUMPRODUCT($B759:$GQ759,INDEX(PLAN_PRODUCCION!$B$4:$GQ$24,COLUMN()-COLUMN($GZ$1)+1,0))</f>
        <v>11444.000000000002</v>
      </c>
      <c r="HA759" s="24">
        <f>SUMPRODUCT($B759:$GQ759,INDEX(PLAN_PRODUCCION!$B$4:$GQ$24,COLUMN()-COLUMN($GZ$1)+1,0))</f>
        <v>0</v>
      </c>
      <c r="HB759" s="24">
        <f>SUMPRODUCT($B759:$GQ759,INDEX(PLAN_PRODUCCION!$B$4:$GQ$24,COLUMN()-COLUMN($GZ$1)+1,0))</f>
        <v>0</v>
      </c>
      <c r="HC759" s="24">
        <f>SUMPRODUCT($B759:$GQ759,INDEX(PLAN_PRODUCCION!$B$4:$GQ$24,COLUMN()-COLUMN($GZ$1)+1,0))</f>
        <v>0</v>
      </c>
      <c r="HD759" s="24">
        <f>SUMPRODUCT($B759:$GQ759,INDEX(PLAN_PRODUCCION!$B$4:$GQ$24,COLUMN()-COLUMN($GZ$1)+1,0))</f>
        <v>0</v>
      </c>
      <c r="HE759" s="24">
        <f>SUMPRODUCT($B759:$GQ759,INDEX(PLAN_PRODUCCION!$B$4:$GQ$24,COLUMN()-COLUMN($GZ$1)+1,0))</f>
        <v>0</v>
      </c>
      <c r="HF759" s="24">
        <f>SUMPRODUCT($B759:$GQ759,INDEX(PLAN_PRODUCCION!$B$4:$GQ$24,COLUMN()-COLUMN($GZ$1)+1,0))</f>
        <v>0</v>
      </c>
      <c r="HG759" s="24">
        <f>SUMPRODUCT($B759:$GQ759,INDEX(PLAN_PRODUCCION!$B$4:$GQ$24,COLUMN()-COLUMN($GZ$1)+1,0))</f>
        <v>0</v>
      </c>
      <c r="HH759" s="24">
        <f>SUMPRODUCT($B759:$GQ759,INDEX(PLAN_PRODUCCION!$B$4:$GQ$24,COLUMN()-COLUMN($GZ$1)+1,0))</f>
        <v>0</v>
      </c>
      <c r="HI759" s="24">
        <f>SUMPRODUCT($B759:$GQ759,INDEX(PLAN_PRODUCCION!$B$4:$GQ$24,COLUMN()-COLUMN($GZ$1)+1,0))</f>
        <v>0</v>
      </c>
      <c r="HJ759" s="24">
        <f>SUMPRODUCT($B759:$GQ759,INDEX(PLAN_PRODUCCION!$B$4:$GQ$24,COLUMN()-COLUMN($GZ$1)+1,0))</f>
        <v>0</v>
      </c>
      <c r="HK759" s="24">
        <f>SUMPRODUCT($B759:$GQ759,INDEX(PLAN_PRODUCCION!$B$4:$GQ$24,COLUMN()-COLUMN($GZ$1)+1,0))</f>
        <v>0</v>
      </c>
      <c r="HL759" s="24">
        <f>SUMPRODUCT($B759:$GQ759,INDEX(PLAN_PRODUCCION!$B$4:$GQ$24,COLUMN()-COLUMN($GZ$1)+1,0))</f>
        <v>0</v>
      </c>
      <c r="HM759" s="24">
        <f>SUMPRODUCT($B759:$GQ759,INDEX(PLAN_PRODUCCION!$B$4:$GQ$24,COLUMN()-COLUMN($GZ$1)+1,0))</f>
        <v>0</v>
      </c>
      <c r="HN759" s="24">
        <f>SUMPRODUCT($B759:$GQ759,INDEX(PLAN_PRODUCCION!$B$4:$GQ$24,COLUMN()-COLUMN($GZ$1)+1,0))</f>
        <v>0</v>
      </c>
      <c r="HO759" s="24">
        <f>SUMPRODUCT($B759:$GQ759,INDEX(PLAN_PRODUCCION!$B$4:$GQ$24,COLUMN()-COLUMN($GZ$1)+1,0))</f>
        <v>0</v>
      </c>
      <c r="HP759" s="24">
        <f>SUMPRODUCT($B759:$GQ759,INDEX(PLAN_PRODUCCION!$B$4:$GQ$24,COLUMN()-COLUMN($GZ$1)+1,0))</f>
        <v>0</v>
      </c>
      <c r="HQ759" s="24">
        <f>SUMPRODUCT($B759:$GQ759,INDEX(PLAN_PRODUCCION!$B$4:$GQ$24,COLUMN()-COLUMN($GZ$1)+1,0))</f>
        <v>0</v>
      </c>
      <c r="HR759" s="24">
        <f>SUMPRODUCT($B759:$GQ759,INDEX(PLAN_PRODUCCION!$B$4:$GQ$24,COLUMN()-COLUMN($GZ$1)+1,0))</f>
        <v>0</v>
      </c>
      <c r="HS759" s="24">
        <f>SUMPRODUCT($B759:$GQ759,INDEX(PLAN_PRODUCCION!$B$4:$GQ$24,COLUMN()-COLUMN($GZ$1)+1,0))</f>
        <v>0</v>
      </c>
      <c r="HT759" s="24">
        <f>SUMPRODUCT($B759:$GQ759,INDEX(PLAN_PRODUCCION!$B$4:$GQ$24,COLUMN()-COLUMN($GZ$1)+1,0))</f>
        <v>0</v>
      </c>
      <c r="HU759" s="22"/>
      <c r="HV759" s="25"/>
      <c r="HW759" t="str">
        <f>DIM_BILL[[#This Row],[Tipo]]</f>
        <v>MATERIAL DE EMPAQUE</v>
      </c>
    </row>
    <row r="760" spans="1:231" x14ac:dyDescent="0.3">
      <c r="A760" s="18" t="s">
        <v>955</v>
      </c>
      <c r="CJ760">
        <v>1.0299702997029971</v>
      </c>
      <c r="GR760" s="18" t="s">
        <v>956</v>
      </c>
      <c r="GS760" s="18">
        <v>4</v>
      </c>
      <c r="GT760" s="18" t="s">
        <v>1823</v>
      </c>
      <c r="GU760" s="18" t="s">
        <v>1800</v>
      </c>
      <c r="GV760" s="18">
        <f>SUMIF(FACT_A1[cve_prod],DIM_BILL[[#This Row],[CODIGO]],FACT_A1[Existencia])</f>
        <v>0</v>
      </c>
      <c r="GW760" s="18">
        <f>SUMIF(FACT_A2[cve_prod],DIM_BILL[[#This Row],[CODIGO]],FACT_A2[Existencia])</f>
        <v>18417</v>
      </c>
      <c r="GX760" s="18"/>
      <c r="GY760" s="16" t="s">
        <v>2222</v>
      </c>
      <c r="GZ760" s="26">
        <f t="shared" ref="GZ760" si="5524">GV760+GW760+GX760+GZ758-GZ759</f>
        <v>6972.9999999999982</v>
      </c>
      <c r="HA760" s="26">
        <f t="shared" ref="HA760" si="5525">GZ760+HA758-HA759</f>
        <v>6972.9999999999982</v>
      </c>
      <c r="HB760" s="26">
        <f t="shared" ref="HB760" si="5526">HA760+HB758-HB759</f>
        <v>6972.9999999999982</v>
      </c>
      <c r="HC760" s="26">
        <f t="shared" ref="HC760" si="5527">HB760+HC758-HC759</f>
        <v>6972.9999999999982</v>
      </c>
      <c r="HD760" s="26">
        <f t="shared" ref="HD760" si="5528">HC760+HD758-HD759</f>
        <v>6972.9999999999982</v>
      </c>
      <c r="HE760" s="26">
        <f t="shared" ref="HE760" si="5529">HD760+HE758-HE759</f>
        <v>6972.9999999999982</v>
      </c>
      <c r="HF760" s="26">
        <f t="shared" ref="HF760" si="5530">HE760+HF758-HF759</f>
        <v>6972.9999999999982</v>
      </c>
      <c r="HG760" s="26">
        <f t="shared" ref="HG760" si="5531">HF760+HG758-HG759</f>
        <v>6972.9999999999982</v>
      </c>
      <c r="HH760" s="26">
        <f t="shared" ref="HH760" si="5532">HG760+HH758-HH759</f>
        <v>6972.9999999999982</v>
      </c>
      <c r="HI760" s="26">
        <f t="shared" ref="HI760" si="5533">HH760+HI758-HI759</f>
        <v>6972.9999999999982</v>
      </c>
      <c r="HJ760" s="26">
        <f t="shared" ref="HJ760" si="5534">HI760+HJ758-HJ759</f>
        <v>6972.9999999999982</v>
      </c>
      <c r="HK760" s="26">
        <f t="shared" ref="HK760" si="5535">HJ760+HK758-HK759</f>
        <v>6972.9999999999982</v>
      </c>
      <c r="HL760" s="26">
        <f t="shared" ref="HL760" si="5536">HK760+HL758-HL759</f>
        <v>6972.9999999999982</v>
      </c>
      <c r="HM760" s="26">
        <f t="shared" ref="HM760" si="5537">HL760+HM758-HM759</f>
        <v>6972.9999999999982</v>
      </c>
      <c r="HN760" s="26">
        <f t="shared" ref="HN760" si="5538">HM760+HN758-HN759</f>
        <v>6972.9999999999982</v>
      </c>
      <c r="HO760" s="26">
        <f t="shared" ref="HO760" si="5539">HN760+HO758-HO759</f>
        <v>6972.9999999999982</v>
      </c>
      <c r="HP760" s="26">
        <f t="shared" ref="HP760" si="5540">HO760+HP758-HP759</f>
        <v>6972.9999999999982</v>
      </c>
      <c r="HQ760" s="26">
        <f t="shared" ref="HQ760" si="5541">HP760+HQ758-HQ759</f>
        <v>6972.9999999999982</v>
      </c>
      <c r="HR760" s="26">
        <f t="shared" ref="HR760" si="5542">HQ760+HR758-HR759</f>
        <v>6972.9999999999982</v>
      </c>
      <c r="HS760" s="26">
        <f t="shared" ref="HS760" si="5543">HR760+HS758-HS759</f>
        <v>6972.9999999999982</v>
      </c>
      <c r="HT760" s="26">
        <f t="shared" ref="HT760" si="5544">HS760+HT758-HT759</f>
        <v>6972.9999999999982</v>
      </c>
      <c r="HU760" s="22">
        <f t="shared" ref="HU760" si="5545">COUNTIF(GZ760:HT760,"&lt;0")</f>
        <v>0</v>
      </c>
      <c r="HV760" s="25"/>
      <c r="HW760" t="str">
        <f>DIM_BILL[[#This Row],[Tipo]]</f>
        <v>MATERIAL DE EMPAQUE</v>
      </c>
    </row>
    <row r="761" spans="1:231" x14ac:dyDescent="0.3">
      <c r="A761" s="17" t="s">
        <v>1078</v>
      </c>
      <c r="CY761">
        <v>1</v>
      </c>
      <c r="GR761" s="17" t="s">
        <v>1079</v>
      </c>
      <c r="GS761" s="17">
        <v>4</v>
      </c>
      <c r="GT761" s="17" t="s">
        <v>1823</v>
      </c>
      <c r="GU761" s="17" t="s">
        <v>1800</v>
      </c>
      <c r="GV761" s="17">
        <f>SUMIF(FACT_A1[cve_prod],DIM_BILL[[#This Row],[CODIGO]],FACT_A1[Existencia])</f>
        <v>0</v>
      </c>
      <c r="GW761" s="18">
        <f>SUMIF(FACT_A2[cve_prod],DIM_BILL[[#This Row],[CODIGO]],FACT_A2[Existencia])</f>
        <v>1334</v>
      </c>
      <c r="GX761" s="17"/>
      <c r="GY761" s="16" t="s">
        <v>2220</v>
      </c>
      <c r="GZ761" s="15">
        <f>SUMIFS(POs[saldo],POs[cve_prod],DIM_BILL[[#This Row],[CODIGO]],POs[status],$GY761,POs[f_ent],GZ$1)</f>
        <v>0</v>
      </c>
      <c r="HA761" s="15">
        <f>SUMIFS(POs[saldo],POs[cve_prod],DIM_BILL[[#This Row],[CODIGO]],POs[status],$GY761,POs[f_ent],HA$1)</f>
        <v>0</v>
      </c>
      <c r="HB761" s="15">
        <f>SUMIFS(POs[saldo],POs[cve_prod],DIM_BILL[[#This Row],[CODIGO]],POs[status],$GY761,POs[f_ent],HB$1)</f>
        <v>0</v>
      </c>
      <c r="HC761" s="15">
        <f>SUMIFS(POs[saldo],POs[cve_prod],DIM_BILL[[#This Row],[CODIGO]],POs[status],$GY761,POs[f_ent],HC$1)</f>
        <v>0</v>
      </c>
      <c r="HD761" s="15">
        <f>SUMIFS(POs[saldo],POs[cve_prod],DIM_BILL[[#This Row],[CODIGO]],POs[status],$GY761,POs[f_ent],HD$1)</f>
        <v>0</v>
      </c>
      <c r="HE761" s="15">
        <f>SUMIFS(POs[saldo],POs[cve_prod],DIM_BILL[[#This Row],[CODIGO]],POs[status],$GY761,POs[f_ent],HE$1)</f>
        <v>0</v>
      </c>
      <c r="HF761" s="15">
        <f>SUMIFS(POs[saldo],POs[cve_prod],DIM_BILL[[#This Row],[CODIGO]],POs[status],$GY761,POs[Semana],WEEKNUM(HF$1))</f>
        <v>0</v>
      </c>
      <c r="HG761" s="15">
        <f>SUMIFS(POs[saldo],POs[cve_prod],DIM_BILL[[#This Row],[CODIGO]],POs[status],$GY761,POs[Semana],WEEKNUM(HG$1))</f>
        <v>0</v>
      </c>
      <c r="HH761" s="15">
        <f>SUMIFS(POs[saldo],POs[cve_prod],DIM_BILL[[#This Row],[CODIGO]],POs[status],$GY761,POs[Semana],WEEKNUM(HH$1))</f>
        <v>0</v>
      </c>
      <c r="HI761" s="15">
        <f>SUMIFS(POs[saldo],POs[cve_prod],DIM_BILL[[#This Row],[CODIGO]],POs[status],$GY761,POs[Semana],WEEKNUM(HI$1))</f>
        <v>0</v>
      </c>
      <c r="HJ761" s="15">
        <f>SUMIFS(POs[saldo],POs[cve_prod],DIM_BILL[[#This Row],[CODIGO]],POs[status],$GY761,POs[Semana],WEEKNUM(HJ$1))</f>
        <v>0</v>
      </c>
      <c r="HK761" s="15">
        <f>SUMIFS(POs[saldo],POs[cve_prod],DIM_BILL[[#This Row],[CODIGO]],POs[status],$GY761,POs[Semana],WEEKNUM(HK$1))</f>
        <v>0</v>
      </c>
      <c r="HL761" s="15">
        <f>SUMIFS(POs[saldo],POs[cve_prod],DIM_BILL[[#This Row],[CODIGO]],POs[status],$GY761,POs[Semana],WEEKNUM(HL$1))</f>
        <v>0</v>
      </c>
      <c r="HM761" s="15">
        <f>SUMIFS(POs[saldo],POs[cve_prod],DIM_BILL[[#This Row],[CODIGO]],POs[status],$GY761,POs[Semana],WEEKNUM(HM$1))</f>
        <v>0</v>
      </c>
      <c r="HN761" s="15">
        <f>SUMIFS(POs[saldo],POs[cve_prod],DIM_BILL[[#This Row],[CODIGO]],POs[status],$GY761,POs[Semana],WEEKNUM(HN$1))</f>
        <v>0</v>
      </c>
      <c r="HO761" s="15">
        <f>SUMIFS(POs[saldo],POs[cve_prod],DIM_BILL[[#This Row],[CODIGO]],POs[status],$GY761,POs[Semana],WEEKNUM(HO$1))</f>
        <v>0</v>
      </c>
      <c r="HP761" s="15">
        <f>SUMIFS(POs[saldo],POs[cve_prod],DIM_BILL[[#This Row],[CODIGO]],POs[status],$GY761,POs[Semana],WEEKNUM(HP$1))</f>
        <v>0</v>
      </c>
      <c r="HQ761" s="15">
        <f>SUMIFS(POs[saldo],POs[cve_prod],DIM_BILL[[#This Row],[CODIGO]],POs[status],$GY761,POs[Semana],WEEKNUM(HQ$1))</f>
        <v>0</v>
      </c>
      <c r="HR761" s="15">
        <f>SUMIFS(POs[saldo],POs[cve_prod],DIM_BILL[[#This Row],[CODIGO]],POs[status],$GY761,POs[Semana],WEEKNUM(HR$1))</f>
        <v>0</v>
      </c>
      <c r="HS761" s="15">
        <f>SUMIFS(POs[saldo],POs[cve_prod],DIM_BILL[[#This Row],[CODIGO]],POs[status],$GY761,POs[Semana],WEEKNUM(HS$1))</f>
        <v>0</v>
      </c>
      <c r="HT761" s="15">
        <f>SUMIFS(POs[saldo],POs[cve_prod],DIM_BILL[[#This Row],[CODIGO]],POs[status],$GY761,POs[Semana],WEEKNUM(HT$1))</f>
        <v>0</v>
      </c>
      <c r="HU761" s="22"/>
      <c r="HV761" s="25"/>
      <c r="HW761" t="str">
        <f>DIM_BILL[[#This Row],[Tipo]]</f>
        <v>MATERIAL DE EMPAQUE</v>
      </c>
    </row>
    <row r="762" spans="1:231" x14ac:dyDescent="0.3">
      <c r="A762" s="17" t="s">
        <v>1078</v>
      </c>
      <c r="CY762">
        <v>1</v>
      </c>
      <c r="GR762" s="17" t="s">
        <v>1079</v>
      </c>
      <c r="GS762" s="17">
        <v>4</v>
      </c>
      <c r="GT762" s="17" t="s">
        <v>1823</v>
      </c>
      <c r="GU762" s="17" t="s">
        <v>1800</v>
      </c>
      <c r="GV762" s="17">
        <f>SUMIF(FACT_A1[cve_prod],DIM_BILL[[#This Row],[CODIGO]],FACT_A1[Existencia])</f>
        <v>0</v>
      </c>
      <c r="GW762" s="18">
        <f>SUMIF(FACT_A2[cve_prod],DIM_BILL[[#This Row],[CODIGO]],FACT_A2[Existencia])</f>
        <v>1334</v>
      </c>
      <c r="GX762" s="17"/>
      <c r="GY762" s="16" t="s">
        <v>2221</v>
      </c>
      <c r="GZ762" s="24">
        <f>SUMPRODUCT($B762:$GQ762,INDEX(PLAN_PRODUCCION!$B$4:$GQ$24,COLUMN()-COLUMN($GZ$1)+1,0))</f>
        <v>0</v>
      </c>
      <c r="HA762" s="24">
        <f>SUMPRODUCT($B762:$GQ762,INDEX(PLAN_PRODUCCION!$B$4:$GQ$24,COLUMN()-COLUMN($GZ$1)+1,0))</f>
        <v>0</v>
      </c>
      <c r="HB762" s="24">
        <f>SUMPRODUCT($B762:$GQ762,INDEX(PLAN_PRODUCCION!$B$4:$GQ$24,COLUMN()-COLUMN($GZ$1)+1,0))</f>
        <v>0</v>
      </c>
      <c r="HC762" s="24">
        <f>SUMPRODUCT($B762:$GQ762,INDEX(PLAN_PRODUCCION!$B$4:$GQ$24,COLUMN()-COLUMN($GZ$1)+1,0))</f>
        <v>0</v>
      </c>
      <c r="HD762" s="24">
        <f>SUMPRODUCT($B762:$GQ762,INDEX(PLAN_PRODUCCION!$B$4:$GQ$24,COLUMN()-COLUMN($GZ$1)+1,0))</f>
        <v>0</v>
      </c>
      <c r="HE762" s="24">
        <f>SUMPRODUCT($B762:$GQ762,INDEX(PLAN_PRODUCCION!$B$4:$GQ$24,COLUMN()-COLUMN($GZ$1)+1,0))</f>
        <v>0</v>
      </c>
      <c r="HF762" s="24">
        <f>SUMPRODUCT($B762:$GQ762,INDEX(PLAN_PRODUCCION!$B$4:$GQ$24,COLUMN()-COLUMN($GZ$1)+1,0))</f>
        <v>0</v>
      </c>
      <c r="HG762" s="24">
        <f>SUMPRODUCT($B762:$GQ762,INDEX(PLAN_PRODUCCION!$B$4:$GQ$24,COLUMN()-COLUMN($GZ$1)+1,0))</f>
        <v>0</v>
      </c>
      <c r="HH762" s="24">
        <f>SUMPRODUCT($B762:$GQ762,INDEX(PLAN_PRODUCCION!$B$4:$GQ$24,COLUMN()-COLUMN($GZ$1)+1,0))</f>
        <v>0</v>
      </c>
      <c r="HI762" s="24">
        <f>SUMPRODUCT($B762:$GQ762,INDEX(PLAN_PRODUCCION!$B$4:$GQ$24,COLUMN()-COLUMN($GZ$1)+1,0))</f>
        <v>0</v>
      </c>
      <c r="HJ762" s="24">
        <f>SUMPRODUCT($B762:$GQ762,INDEX(PLAN_PRODUCCION!$B$4:$GQ$24,COLUMN()-COLUMN($GZ$1)+1,0))</f>
        <v>0</v>
      </c>
      <c r="HK762" s="24">
        <f>SUMPRODUCT($B762:$GQ762,INDEX(PLAN_PRODUCCION!$B$4:$GQ$24,COLUMN()-COLUMN($GZ$1)+1,0))</f>
        <v>0</v>
      </c>
      <c r="HL762" s="24">
        <f>SUMPRODUCT($B762:$GQ762,INDEX(PLAN_PRODUCCION!$B$4:$GQ$24,COLUMN()-COLUMN($GZ$1)+1,0))</f>
        <v>0</v>
      </c>
      <c r="HM762" s="24">
        <f>SUMPRODUCT($B762:$GQ762,INDEX(PLAN_PRODUCCION!$B$4:$GQ$24,COLUMN()-COLUMN($GZ$1)+1,0))</f>
        <v>0</v>
      </c>
      <c r="HN762" s="24">
        <f>SUMPRODUCT($B762:$GQ762,INDEX(PLAN_PRODUCCION!$B$4:$GQ$24,COLUMN()-COLUMN($GZ$1)+1,0))</f>
        <v>0</v>
      </c>
      <c r="HO762" s="24">
        <f>SUMPRODUCT($B762:$GQ762,INDEX(PLAN_PRODUCCION!$B$4:$GQ$24,COLUMN()-COLUMN($GZ$1)+1,0))</f>
        <v>0</v>
      </c>
      <c r="HP762" s="24">
        <f>SUMPRODUCT($B762:$GQ762,INDEX(PLAN_PRODUCCION!$B$4:$GQ$24,COLUMN()-COLUMN($GZ$1)+1,0))</f>
        <v>0</v>
      </c>
      <c r="HQ762" s="24">
        <f>SUMPRODUCT($B762:$GQ762,INDEX(PLAN_PRODUCCION!$B$4:$GQ$24,COLUMN()-COLUMN($GZ$1)+1,0))</f>
        <v>0</v>
      </c>
      <c r="HR762" s="24">
        <f>SUMPRODUCT($B762:$GQ762,INDEX(PLAN_PRODUCCION!$B$4:$GQ$24,COLUMN()-COLUMN($GZ$1)+1,0))</f>
        <v>0</v>
      </c>
      <c r="HS762" s="24">
        <f>SUMPRODUCT($B762:$GQ762,INDEX(PLAN_PRODUCCION!$B$4:$GQ$24,COLUMN()-COLUMN($GZ$1)+1,0))</f>
        <v>0</v>
      </c>
      <c r="HT762" s="24">
        <f>SUMPRODUCT($B762:$GQ762,INDEX(PLAN_PRODUCCION!$B$4:$GQ$24,COLUMN()-COLUMN($GZ$1)+1,0))</f>
        <v>0</v>
      </c>
      <c r="HU762" s="22"/>
      <c r="HV762" s="25"/>
      <c r="HW762" t="str">
        <f>DIM_BILL[[#This Row],[Tipo]]</f>
        <v>MATERIAL DE EMPAQUE</v>
      </c>
    </row>
    <row r="763" spans="1:231" x14ac:dyDescent="0.3">
      <c r="A763" s="18" t="s">
        <v>1078</v>
      </c>
      <c r="CY763">
        <v>1</v>
      </c>
      <c r="GR763" s="18" t="s">
        <v>1079</v>
      </c>
      <c r="GS763" s="18">
        <v>4</v>
      </c>
      <c r="GT763" s="18" t="s">
        <v>1823</v>
      </c>
      <c r="GU763" s="18" t="s">
        <v>1800</v>
      </c>
      <c r="GV763" s="18">
        <f>SUMIF(FACT_A1[cve_prod],DIM_BILL[[#This Row],[CODIGO]],FACT_A1[Existencia])</f>
        <v>0</v>
      </c>
      <c r="GW763" s="18">
        <f>SUMIF(FACT_A2[cve_prod],DIM_BILL[[#This Row],[CODIGO]],FACT_A2[Existencia])</f>
        <v>1334</v>
      </c>
      <c r="GX763" s="18"/>
      <c r="GY763" s="16" t="s">
        <v>2222</v>
      </c>
      <c r="GZ763" s="26">
        <f t="shared" ref="GZ763" si="5546">GV763+GW763+GX763+GZ761-GZ762</f>
        <v>1334</v>
      </c>
      <c r="HA763" s="26">
        <f t="shared" ref="HA763" si="5547">GZ763+HA761-HA762</f>
        <v>1334</v>
      </c>
      <c r="HB763" s="26">
        <f t="shared" ref="HB763" si="5548">HA763+HB761-HB762</f>
        <v>1334</v>
      </c>
      <c r="HC763" s="26">
        <f t="shared" ref="HC763" si="5549">HB763+HC761-HC762</f>
        <v>1334</v>
      </c>
      <c r="HD763" s="26">
        <f t="shared" ref="HD763" si="5550">HC763+HD761-HD762</f>
        <v>1334</v>
      </c>
      <c r="HE763" s="26">
        <f t="shared" ref="HE763" si="5551">HD763+HE761-HE762</f>
        <v>1334</v>
      </c>
      <c r="HF763" s="26">
        <f t="shared" ref="HF763" si="5552">HE763+HF761-HF762</f>
        <v>1334</v>
      </c>
      <c r="HG763" s="26">
        <f t="shared" ref="HG763" si="5553">HF763+HG761-HG762</f>
        <v>1334</v>
      </c>
      <c r="HH763" s="26">
        <f t="shared" ref="HH763" si="5554">HG763+HH761-HH762</f>
        <v>1334</v>
      </c>
      <c r="HI763" s="26">
        <f t="shared" ref="HI763" si="5555">HH763+HI761-HI762</f>
        <v>1334</v>
      </c>
      <c r="HJ763" s="26">
        <f t="shared" ref="HJ763" si="5556">HI763+HJ761-HJ762</f>
        <v>1334</v>
      </c>
      <c r="HK763" s="26">
        <f t="shared" ref="HK763" si="5557">HJ763+HK761-HK762</f>
        <v>1334</v>
      </c>
      <c r="HL763" s="26">
        <f t="shared" ref="HL763" si="5558">HK763+HL761-HL762</f>
        <v>1334</v>
      </c>
      <c r="HM763" s="26">
        <f t="shared" ref="HM763" si="5559">HL763+HM761-HM762</f>
        <v>1334</v>
      </c>
      <c r="HN763" s="26">
        <f t="shared" ref="HN763" si="5560">HM763+HN761-HN762</f>
        <v>1334</v>
      </c>
      <c r="HO763" s="26">
        <f t="shared" ref="HO763" si="5561">HN763+HO761-HO762</f>
        <v>1334</v>
      </c>
      <c r="HP763" s="26">
        <f t="shared" ref="HP763" si="5562">HO763+HP761-HP762</f>
        <v>1334</v>
      </c>
      <c r="HQ763" s="26">
        <f t="shared" ref="HQ763" si="5563">HP763+HQ761-HQ762</f>
        <v>1334</v>
      </c>
      <c r="HR763" s="26">
        <f t="shared" ref="HR763" si="5564">HQ763+HR761-HR762</f>
        <v>1334</v>
      </c>
      <c r="HS763" s="26">
        <f t="shared" ref="HS763" si="5565">HR763+HS761-HS762</f>
        <v>1334</v>
      </c>
      <c r="HT763" s="26">
        <f t="shared" ref="HT763" si="5566">HS763+HT761-HT762</f>
        <v>1334</v>
      </c>
      <c r="HU763" s="22">
        <f t="shared" ref="HU763" si="5567">COUNTIF(GZ763:HT763,"&lt;0")</f>
        <v>0</v>
      </c>
      <c r="HV763" s="25"/>
      <c r="HW763" t="str">
        <f>DIM_BILL[[#This Row],[Tipo]]</f>
        <v>MATERIAL DE EMPAQUE</v>
      </c>
    </row>
    <row r="764" spans="1:231" x14ac:dyDescent="0.3">
      <c r="A764" s="17" t="s">
        <v>1066</v>
      </c>
      <c r="CW764">
        <v>1</v>
      </c>
      <c r="GR764" s="17" t="s">
        <v>1067</v>
      </c>
      <c r="GS764" s="17">
        <v>3</v>
      </c>
      <c r="GT764" s="17" t="s">
        <v>1831</v>
      </c>
      <c r="GU764" s="17" t="s">
        <v>1800</v>
      </c>
      <c r="GV764" s="17">
        <f>SUMIF(FACT_A1[cve_prod],DIM_BILL[[#This Row],[CODIGO]],FACT_A1[Existencia])</f>
        <v>0</v>
      </c>
      <c r="GW764" s="18">
        <f>SUMIF(FACT_A2[cve_prod],DIM_BILL[[#This Row],[CODIGO]],FACT_A2[Existencia])</f>
        <v>0</v>
      </c>
      <c r="GX764" s="17"/>
      <c r="GY764" s="16" t="s">
        <v>2220</v>
      </c>
      <c r="GZ764" s="15">
        <f>SUMIFS(POs[saldo],POs[cve_prod],DIM_BILL[[#This Row],[CODIGO]],POs[status],$GY764,POs[f_ent],GZ$1)</f>
        <v>0</v>
      </c>
      <c r="HA764" s="15">
        <f>SUMIFS(POs[saldo],POs[cve_prod],DIM_BILL[[#This Row],[CODIGO]],POs[status],$GY764,POs[f_ent],HA$1)</f>
        <v>0</v>
      </c>
      <c r="HB764" s="15">
        <f>SUMIFS(POs[saldo],POs[cve_prod],DIM_BILL[[#This Row],[CODIGO]],POs[status],$GY764,POs[f_ent],HB$1)</f>
        <v>0</v>
      </c>
      <c r="HC764" s="15">
        <f>SUMIFS(POs[saldo],POs[cve_prod],DIM_BILL[[#This Row],[CODIGO]],POs[status],$GY764,POs[f_ent],HC$1)</f>
        <v>0</v>
      </c>
      <c r="HD764" s="15">
        <f>SUMIFS(POs[saldo],POs[cve_prod],DIM_BILL[[#This Row],[CODIGO]],POs[status],$GY764,POs[f_ent],HD$1)</f>
        <v>0</v>
      </c>
      <c r="HE764" s="15">
        <f>SUMIFS(POs[saldo],POs[cve_prod],DIM_BILL[[#This Row],[CODIGO]],POs[status],$GY764,POs[f_ent],HE$1)</f>
        <v>0</v>
      </c>
      <c r="HF764" s="15">
        <f>SUMIFS(POs[saldo],POs[cve_prod],DIM_BILL[[#This Row],[CODIGO]],POs[status],$GY764,POs[Semana],WEEKNUM(HF$1))</f>
        <v>0</v>
      </c>
      <c r="HG764" s="15">
        <f>SUMIFS(POs[saldo],POs[cve_prod],DIM_BILL[[#This Row],[CODIGO]],POs[status],$GY764,POs[Semana],WEEKNUM(HG$1))</f>
        <v>0</v>
      </c>
      <c r="HH764" s="15">
        <f>SUMIFS(POs[saldo],POs[cve_prod],DIM_BILL[[#This Row],[CODIGO]],POs[status],$GY764,POs[Semana],WEEKNUM(HH$1))</f>
        <v>0</v>
      </c>
      <c r="HI764" s="15">
        <f>SUMIFS(POs[saldo],POs[cve_prod],DIM_BILL[[#This Row],[CODIGO]],POs[status],$GY764,POs[Semana],WEEKNUM(HI$1))</f>
        <v>0</v>
      </c>
      <c r="HJ764" s="15">
        <f>SUMIFS(POs[saldo],POs[cve_prod],DIM_BILL[[#This Row],[CODIGO]],POs[status],$GY764,POs[Semana],WEEKNUM(HJ$1))</f>
        <v>0</v>
      </c>
      <c r="HK764" s="15">
        <f>SUMIFS(POs[saldo],POs[cve_prod],DIM_BILL[[#This Row],[CODIGO]],POs[status],$GY764,POs[Semana],WEEKNUM(HK$1))</f>
        <v>0</v>
      </c>
      <c r="HL764" s="15">
        <f>SUMIFS(POs[saldo],POs[cve_prod],DIM_BILL[[#This Row],[CODIGO]],POs[status],$GY764,POs[Semana],WEEKNUM(HL$1))</f>
        <v>0</v>
      </c>
      <c r="HM764" s="15">
        <f>SUMIFS(POs[saldo],POs[cve_prod],DIM_BILL[[#This Row],[CODIGO]],POs[status],$GY764,POs[Semana],WEEKNUM(HM$1))</f>
        <v>0</v>
      </c>
      <c r="HN764" s="15">
        <f>SUMIFS(POs[saldo],POs[cve_prod],DIM_BILL[[#This Row],[CODIGO]],POs[status],$GY764,POs[Semana],WEEKNUM(HN$1))</f>
        <v>0</v>
      </c>
      <c r="HO764" s="15">
        <f>SUMIFS(POs[saldo],POs[cve_prod],DIM_BILL[[#This Row],[CODIGO]],POs[status],$GY764,POs[Semana],WEEKNUM(HO$1))</f>
        <v>0</v>
      </c>
      <c r="HP764" s="15">
        <f>SUMIFS(POs[saldo],POs[cve_prod],DIM_BILL[[#This Row],[CODIGO]],POs[status],$GY764,POs[Semana],WEEKNUM(HP$1))</f>
        <v>0</v>
      </c>
      <c r="HQ764" s="15">
        <f>SUMIFS(POs[saldo],POs[cve_prod],DIM_BILL[[#This Row],[CODIGO]],POs[status],$GY764,POs[Semana],WEEKNUM(HQ$1))</f>
        <v>0</v>
      </c>
      <c r="HR764" s="15">
        <f>SUMIFS(POs[saldo],POs[cve_prod],DIM_BILL[[#This Row],[CODIGO]],POs[status],$GY764,POs[Semana],WEEKNUM(HR$1))</f>
        <v>0</v>
      </c>
      <c r="HS764" s="15">
        <f>SUMIFS(POs[saldo],POs[cve_prod],DIM_BILL[[#This Row],[CODIGO]],POs[status],$GY764,POs[Semana],WEEKNUM(HS$1))</f>
        <v>0</v>
      </c>
      <c r="HT764" s="15">
        <f>SUMIFS(POs[saldo],POs[cve_prod],DIM_BILL[[#This Row],[CODIGO]],POs[status],$GY764,POs[Semana],WEEKNUM(HT$1))</f>
        <v>0</v>
      </c>
      <c r="HU764" s="22"/>
      <c r="HV764" s="25"/>
      <c r="HW764" t="str">
        <f>DIM_BILL[[#This Row],[Tipo]]</f>
        <v>MATERIAL DE EMPAQUE</v>
      </c>
    </row>
    <row r="765" spans="1:231" x14ac:dyDescent="0.3">
      <c r="A765" s="17" t="s">
        <v>1066</v>
      </c>
      <c r="CW765">
        <v>1</v>
      </c>
      <c r="GR765" s="17" t="s">
        <v>1067</v>
      </c>
      <c r="GS765" s="17">
        <v>3</v>
      </c>
      <c r="GT765" s="17" t="s">
        <v>1831</v>
      </c>
      <c r="GU765" s="17" t="s">
        <v>1800</v>
      </c>
      <c r="GV765" s="17">
        <f>SUMIF(FACT_A1[cve_prod],DIM_BILL[[#This Row],[CODIGO]],FACT_A1[Existencia])</f>
        <v>0</v>
      </c>
      <c r="GW765" s="18">
        <f>SUMIF(FACT_A2[cve_prod],DIM_BILL[[#This Row],[CODIGO]],FACT_A2[Existencia])</f>
        <v>0</v>
      </c>
      <c r="GX765" s="17"/>
      <c r="GY765" s="16" t="s">
        <v>2221</v>
      </c>
      <c r="GZ765" s="24">
        <f>SUMPRODUCT($B765:$GQ765,INDEX(PLAN_PRODUCCION!$B$4:$GQ$24,COLUMN()-COLUMN($GZ$1)+1,0))</f>
        <v>0</v>
      </c>
      <c r="HA765" s="24">
        <f>SUMPRODUCT($B765:$GQ765,INDEX(PLAN_PRODUCCION!$B$4:$GQ$24,COLUMN()-COLUMN($GZ$1)+1,0))</f>
        <v>0</v>
      </c>
      <c r="HB765" s="24">
        <f>SUMPRODUCT($B765:$GQ765,INDEX(PLAN_PRODUCCION!$B$4:$GQ$24,COLUMN()-COLUMN($GZ$1)+1,0))</f>
        <v>0</v>
      </c>
      <c r="HC765" s="24">
        <f>SUMPRODUCT($B765:$GQ765,INDEX(PLAN_PRODUCCION!$B$4:$GQ$24,COLUMN()-COLUMN($GZ$1)+1,0))</f>
        <v>0</v>
      </c>
      <c r="HD765" s="24">
        <f>SUMPRODUCT($B765:$GQ765,INDEX(PLAN_PRODUCCION!$B$4:$GQ$24,COLUMN()-COLUMN($GZ$1)+1,0))</f>
        <v>0</v>
      </c>
      <c r="HE765" s="24">
        <f>SUMPRODUCT($B765:$GQ765,INDEX(PLAN_PRODUCCION!$B$4:$GQ$24,COLUMN()-COLUMN($GZ$1)+1,0))</f>
        <v>0</v>
      </c>
      <c r="HF765" s="24">
        <f>SUMPRODUCT($B765:$GQ765,INDEX(PLAN_PRODUCCION!$B$4:$GQ$24,COLUMN()-COLUMN($GZ$1)+1,0))</f>
        <v>0</v>
      </c>
      <c r="HG765" s="24">
        <f>SUMPRODUCT($B765:$GQ765,INDEX(PLAN_PRODUCCION!$B$4:$GQ$24,COLUMN()-COLUMN($GZ$1)+1,0))</f>
        <v>0</v>
      </c>
      <c r="HH765" s="24">
        <f>SUMPRODUCT($B765:$GQ765,INDEX(PLAN_PRODUCCION!$B$4:$GQ$24,COLUMN()-COLUMN($GZ$1)+1,0))</f>
        <v>0</v>
      </c>
      <c r="HI765" s="24">
        <f>SUMPRODUCT($B765:$GQ765,INDEX(PLAN_PRODUCCION!$B$4:$GQ$24,COLUMN()-COLUMN($GZ$1)+1,0))</f>
        <v>0</v>
      </c>
      <c r="HJ765" s="24">
        <f>SUMPRODUCT($B765:$GQ765,INDEX(PLAN_PRODUCCION!$B$4:$GQ$24,COLUMN()-COLUMN($GZ$1)+1,0))</f>
        <v>0</v>
      </c>
      <c r="HK765" s="24">
        <f>SUMPRODUCT($B765:$GQ765,INDEX(PLAN_PRODUCCION!$B$4:$GQ$24,COLUMN()-COLUMN($GZ$1)+1,0))</f>
        <v>0</v>
      </c>
      <c r="HL765" s="24">
        <f>SUMPRODUCT($B765:$GQ765,INDEX(PLAN_PRODUCCION!$B$4:$GQ$24,COLUMN()-COLUMN($GZ$1)+1,0))</f>
        <v>0</v>
      </c>
      <c r="HM765" s="24">
        <f>SUMPRODUCT($B765:$GQ765,INDEX(PLAN_PRODUCCION!$B$4:$GQ$24,COLUMN()-COLUMN($GZ$1)+1,0))</f>
        <v>0</v>
      </c>
      <c r="HN765" s="24">
        <f>SUMPRODUCT($B765:$GQ765,INDEX(PLAN_PRODUCCION!$B$4:$GQ$24,COLUMN()-COLUMN($GZ$1)+1,0))</f>
        <v>0</v>
      </c>
      <c r="HO765" s="24">
        <f>SUMPRODUCT($B765:$GQ765,INDEX(PLAN_PRODUCCION!$B$4:$GQ$24,COLUMN()-COLUMN($GZ$1)+1,0))</f>
        <v>0</v>
      </c>
      <c r="HP765" s="24">
        <f>SUMPRODUCT($B765:$GQ765,INDEX(PLAN_PRODUCCION!$B$4:$GQ$24,COLUMN()-COLUMN($GZ$1)+1,0))</f>
        <v>0</v>
      </c>
      <c r="HQ765" s="24">
        <f>SUMPRODUCT($B765:$GQ765,INDEX(PLAN_PRODUCCION!$B$4:$GQ$24,COLUMN()-COLUMN($GZ$1)+1,0))</f>
        <v>0</v>
      </c>
      <c r="HR765" s="24">
        <f>SUMPRODUCT($B765:$GQ765,INDEX(PLAN_PRODUCCION!$B$4:$GQ$24,COLUMN()-COLUMN($GZ$1)+1,0))</f>
        <v>0</v>
      </c>
      <c r="HS765" s="24">
        <f>SUMPRODUCT($B765:$GQ765,INDEX(PLAN_PRODUCCION!$B$4:$GQ$24,COLUMN()-COLUMN($GZ$1)+1,0))</f>
        <v>0</v>
      </c>
      <c r="HT765" s="24">
        <f>SUMPRODUCT($B765:$GQ765,INDEX(PLAN_PRODUCCION!$B$4:$GQ$24,COLUMN()-COLUMN($GZ$1)+1,0))</f>
        <v>0</v>
      </c>
      <c r="HU765" s="22"/>
      <c r="HV765" s="25"/>
      <c r="HW765" t="str">
        <f>DIM_BILL[[#This Row],[Tipo]]</f>
        <v>MATERIAL DE EMPAQUE</v>
      </c>
    </row>
    <row r="766" spans="1:231" x14ac:dyDescent="0.3">
      <c r="A766" s="18" t="s">
        <v>1066</v>
      </c>
      <c r="CW766">
        <v>1</v>
      </c>
      <c r="GR766" s="18" t="s">
        <v>1067</v>
      </c>
      <c r="GS766" s="18">
        <v>3</v>
      </c>
      <c r="GT766" s="18" t="s">
        <v>1831</v>
      </c>
      <c r="GU766" s="18" t="s">
        <v>1800</v>
      </c>
      <c r="GV766" s="18">
        <f>SUMIF(FACT_A1[cve_prod],DIM_BILL[[#This Row],[CODIGO]],FACT_A1[Existencia])</f>
        <v>0</v>
      </c>
      <c r="GW766" s="18">
        <f>SUMIF(FACT_A2[cve_prod],DIM_BILL[[#This Row],[CODIGO]],FACT_A2[Existencia])</f>
        <v>0</v>
      </c>
      <c r="GX766" s="18"/>
      <c r="GY766" s="16" t="s">
        <v>2222</v>
      </c>
      <c r="GZ766" s="26">
        <f t="shared" ref="GZ766" si="5568">GV766+GW766+GX766+GZ764-GZ765</f>
        <v>0</v>
      </c>
      <c r="HA766" s="26">
        <f t="shared" ref="HA766" si="5569">GZ766+HA764-HA765</f>
        <v>0</v>
      </c>
      <c r="HB766" s="26">
        <f t="shared" ref="HB766" si="5570">HA766+HB764-HB765</f>
        <v>0</v>
      </c>
      <c r="HC766" s="26">
        <f t="shared" ref="HC766" si="5571">HB766+HC764-HC765</f>
        <v>0</v>
      </c>
      <c r="HD766" s="26">
        <f t="shared" ref="HD766" si="5572">HC766+HD764-HD765</f>
        <v>0</v>
      </c>
      <c r="HE766" s="26">
        <f t="shared" ref="HE766" si="5573">HD766+HE764-HE765</f>
        <v>0</v>
      </c>
      <c r="HF766" s="26">
        <f t="shared" ref="HF766" si="5574">HE766+HF764-HF765</f>
        <v>0</v>
      </c>
      <c r="HG766" s="26">
        <f t="shared" ref="HG766" si="5575">HF766+HG764-HG765</f>
        <v>0</v>
      </c>
      <c r="HH766" s="26">
        <f t="shared" ref="HH766" si="5576">HG766+HH764-HH765</f>
        <v>0</v>
      </c>
      <c r="HI766" s="26">
        <f t="shared" ref="HI766" si="5577">HH766+HI764-HI765</f>
        <v>0</v>
      </c>
      <c r="HJ766" s="26">
        <f t="shared" ref="HJ766" si="5578">HI766+HJ764-HJ765</f>
        <v>0</v>
      </c>
      <c r="HK766" s="26">
        <f t="shared" ref="HK766" si="5579">HJ766+HK764-HK765</f>
        <v>0</v>
      </c>
      <c r="HL766" s="26">
        <f t="shared" ref="HL766" si="5580">HK766+HL764-HL765</f>
        <v>0</v>
      </c>
      <c r="HM766" s="26">
        <f t="shared" ref="HM766" si="5581">HL766+HM764-HM765</f>
        <v>0</v>
      </c>
      <c r="HN766" s="26">
        <f t="shared" ref="HN766" si="5582">HM766+HN764-HN765</f>
        <v>0</v>
      </c>
      <c r="HO766" s="26">
        <f t="shared" ref="HO766" si="5583">HN766+HO764-HO765</f>
        <v>0</v>
      </c>
      <c r="HP766" s="26">
        <f t="shared" ref="HP766" si="5584">HO766+HP764-HP765</f>
        <v>0</v>
      </c>
      <c r="HQ766" s="26">
        <f t="shared" ref="HQ766" si="5585">HP766+HQ764-HQ765</f>
        <v>0</v>
      </c>
      <c r="HR766" s="26">
        <f t="shared" ref="HR766" si="5586">HQ766+HR764-HR765</f>
        <v>0</v>
      </c>
      <c r="HS766" s="26">
        <f t="shared" ref="HS766" si="5587">HR766+HS764-HS765</f>
        <v>0</v>
      </c>
      <c r="HT766" s="26">
        <f t="shared" ref="HT766" si="5588">HS766+HT764-HT765</f>
        <v>0</v>
      </c>
      <c r="HU766" s="22">
        <f t="shared" ref="HU766" si="5589">COUNTIF(GZ766:HT766,"&lt;0")</f>
        <v>0</v>
      </c>
      <c r="HV766" s="25"/>
      <c r="HW766" t="str">
        <f>DIM_BILL[[#This Row],[Tipo]]</f>
        <v>MATERIAL DE EMPAQUE</v>
      </c>
    </row>
    <row r="767" spans="1:231" x14ac:dyDescent="0.3">
      <c r="A767" s="17" t="s">
        <v>450</v>
      </c>
      <c r="AH767">
        <v>1.0101492537313432</v>
      </c>
      <c r="AI767">
        <v>1.01</v>
      </c>
      <c r="GR767" s="17" t="s">
        <v>451</v>
      </c>
      <c r="GS767" s="17">
        <v>4</v>
      </c>
      <c r="GT767" s="17" t="s">
        <v>1819</v>
      </c>
      <c r="GU767" s="17" t="s">
        <v>1800</v>
      </c>
      <c r="GV767" s="17">
        <f>SUMIF(FACT_A1[cve_prod],DIM_BILL[[#This Row],[CODIGO]],FACT_A1[Existencia])</f>
        <v>0</v>
      </c>
      <c r="GW767" s="18">
        <f>SUMIF(FACT_A2[cve_prod],DIM_BILL[[#This Row],[CODIGO]],FACT_A2[Existencia])</f>
        <v>10300</v>
      </c>
      <c r="GX767" s="17"/>
      <c r="GY767" s="16" t="s">
        <v>2220</v>
      </c>
      <c r="GZ767" s="15">
        <f>SUMIFS(POs[saldo],POs[cve_prod],DIM_BILL[[#This Row],[CODIGO]],POs[status],$GY767,POs[f_ent],GZ$1)</f>
        <v>0</v>
      </c>
      <c r="HA767" s="15">
        <f>SUMIFS(POs[saldo],POs[cve_prod],DIM_BILL[[#This Row],[CODIGO]],POs[status],$GY767,POs[f_ent],HA$1)</f>
        <v>0</v>
      </c>
      <c r="HB767" s="15">
        <f>SUMIFS(POs[saldo],POs[cve_prod],DIM_BILL[[#This Row],[CODIGO]],POs[status],$GY767,POs[f_ent],HB$1)</f>
        <v>0</v>
      </c>
      <c r="HC767" s="15">
        <f>SUMIFS(POs[saldo],POs[cve_prod],DIM_BILL[[#This Row],[CODIGO]],POs[status],$GY767,POs[f_ent],HC$1)</f>
        <v>0</v>
      </c>
      <c r="HD767" s="15">
        <f>SUMIFS(POs[saldo],POs[cve_prod],DIM_BILL[[#This Row],[CODIGO]],POs[status],$GY767,POs[f_ent],HD$1)</f>
        <v>0</v>
      </c>
      <c r="HE767" s="15">
        <f>SUMIFS(POs[saldo],POs[cve_prod],DIM_BILL[[#This Row],[CODIGO]],POs[status],$GY767,POs[f_ent],HE$1)</f>
        <v>0</v>
      </c>
      <c r="HF767" s="15">
        <f>SUMIFS(POs[saldo],POs[cve_prod],DIM_BILL[[#This Row],[CODIGO]],POs[status],$GY767,POs[Semana],WEEKNUM(HF$1))</f>
        <v>0</v>
      </c>
      <c r="HG767" s="15">
        <f>SUMIFS(POs[saldo],POs[cve_prod],DIM_BILL[[#This Row],[CODIGO]],POs[status],$GY767,POs[Semana],WEEKNUM(HG$1))</f>
        <v>0</v>
      </c>
      <c r="HH767" s="15">
        <f>SUMIFS(POs[saldo],POs[cve_prod],DIM_BILL[[#This Row],[CODIGO]],POs[status],$GY767,POs[Semana],WEEKNUM(HH$1))</f>
        <v>0</v>
      </c>
      <c r="HI767" s="15">
        <f>SUMIFS(POs[saldo],POs[cve_prod],DIM_BILL[[#This Row],[CODIGO]],POs[status],$GY767,POs[Semana],WEEKNUM(HI$1))</f>
        <v>0</v>
      </c>
      <c r="HJ767" s="15">
        <f>SUMIFS(POs[saldo],POs[cve_prod],DIM_BILL[[#This Row],[CODIGO]],POs[status],$GY767,POs[Semana],WEEKNUM(HJ$1))</f>
        <v>0</v>
      </c>
      <c r="HK767" s="15">
        <f>SUMIFS(POs[saldo],POs[cve_prod],DIM_BILL[[#This Row],[CODIGO]],POs[status],$GY767,POs[Semana],WEEKNUM(HK$1))</f>
        <v>0</v>
      </c>
      <c r="HL767" s="15">
        <f>SUMIFS(POs[saldo],POs[cve_prod],DIM_BILL[[#This Row],[CODIGO]],POs[status],$GY767,POs[Semana],WEEKNUM(HL$1))</f>
        <v>0</v>
      </c>
      <c r="HM767" s="15">
        <f>SUMIFS(POs[saldo],POs[cve_prod],DIM_BILL[[#This Row],[CODIGO]],POs[status],$GY767,POs[Semana],WEEKNUM(HM$1))</f>
        <v>0</v>
      </c>
      <c r="HN767" s="15">
        <f>SUMIFS(POs[saldo],POs[cve_prod],DIM_BILL[[#This Row],[CODIGO]],POs[status],$GY767,POs[Semana],WEEKNUM(HN$1))</f>
        <v>0</v>
      </c>
      <c r="HO767" s="15">
        <f>SUMIFS(POs[saldo],POs[cve_prod],DIM_BILL[[#This Row],[CODIGO]],POs[status],$GY767,POs[Semana],WEEKNUM(HO$1))</f>
        <v>0</v>
      </c>
      <c r="HP767" s="15">
        <f>SUMIFS(POs[saldo],POs[cve_prod],DIM_BILL[[#This Row],[CODIGO]],POs[status],$GY767,POs[Semana],WEEKNUM(HP$1))</f>
        <v>0</v>
      </c>
      <c r="HQ767" s="15">
        <f>SUMIFS(POs[saldo],POs[cve_prod],DIM_BILL[[#This Row],[CODIGO]],POs[status],$GY767,POs[Semana],WEEKNUM(HQ$1))</f>
        <v>0</v>
      </c>
      <c r="HR767" s="15">
        <f>SUMIFS(POs[saldo],POs[cve_prod],DIM_BILL[[#This Row],[CODIGO]],POs[status],$GY767,POs[Semana],WEEKNUM(HR$1))</f>
        <v>0</v>
      </c>
      <c r="HS767" s="15">
        <f>SUMIFS(POs[saldo],POs[cve_prod],DIM_BILL[[#This Row],[CODIGO]],POs[status],$GY767,POs[Semana],WEEKNUM(HS$1))</f>
        <v>0</v>
      </c>
      <c r="HT767" s="15">
        <f>SUMIFS(POs[saldo],POs[cve_prod],DIM_BILL[[#This Row],[CODIGO]],POs[status],$GY767,POs[Semana],WEEKNUM(HT$1))</f>
        <v>0</v>
      </c>
      <c r="HU767" s="22"/>
      <c r="HV767" s="25"/>
      <c r="HW767" t="str">
        <f>DIM_BILL[[#This Row],[Tipo]]</f>
        <v>MATERIAL DE EMPAQUE</v>
      </c>
    </row>
    <row r="768" spans="1:231" x14ac:dyDescent="0.3">
      <c r="A768" s="17" t="s">
        <v>450</v>
      </c>
      <c r="AH768">
        <v>1.0101492537313432</v>
      </c>
      <c r="AI768">
        <v>1.01</v>
      </c>
      <c r="GR768" s="17" t="s">
        <v>451</v>
      </c>
      <c r="GS768" s="17">
        <v>4</v>
      </c>
      <c r="GT768" s="17" t="s">
        <v>1819</v>
      </c>
      <c r="GU768" s="17" t="s">
        <v>1800</v>
      </c>
      <c r="GV768" s="17">
        <f>SUMIF(FACT_A1[cve_prod],DIM_BILL[[#This Row],[CODIGO]],FACT_A1[Existencia])</f>
        <v>0</v>
      </c>
      <c r="GW768" s="18">
        <f>SUMIF(FACT_A2[cve_prod],DIM_BILL[[#This Row],[CODIGO]],FACT_A2[Existencia])</f>
        <v>10300</v>
      </c>
      <c r="GX768" s="17"/>
      <c r="GY768" s="16" t="s">
        <v>2221</v>
      </c>
      <c r="GZ768" s="24">
        <f>SUMPRODUCT($B768:$GQ768,INDEX(PLAN_PRODUCCION!$B$4:$GQ$24,COLUMN()-COLUMN($GZ$1)+1,0))</f>
        <v>16918</v>
      </c>
      <c r="HA768" s="24">
        <f>SUMPRODUCT($B768:$GQ768,INDEX(PLAN_PRODUCCION!$B$4:$GQ$24,COLUMN()-COLUMN($GZ$1)+1,0))</f>
        <v>0</v>
      </c>
      <c r="HB768" s="24">
        <f>SUMPRODUCT($B768:$GQ768,INDEX(PLAN_PRODUCCION!$B$4:$GQ$24,COLUMN()-COLUMN($GZ$1)+1,0))</f>
        <v>0</v>
      </c>
      <c r="HC768" s="24">
        <f>SUMPRODUCT($B768:$GQ768,INDEX(PLAN_PRODUCCION!$B$4:$GQ$24,COLUMN()-COLUMN($GZ$1)+1,0))</f>
        <v>0</v>
      </c>
      <c r="HD768" s="24">
        <f>SUMPRODUCT($B768:$GQ768,INDEX(PLAN_PRODUCCION!$B$4:$GQ$24,COLUMN()-COLUMN($GZ$1)+1,0))</f>
        <v>0</v>
      </c>
      <c r="HE768" s="24">
        <f>SUMPRODUCT($B768:$GQ768,INDEX(PLAN_PRODUCCION!$B$4:$GQ$24,COLUMN()-COLUMN($GZ$1)+1,0))</f>
        <v>0</v>
      </c>
      <c r="HF768" s="24">
        <f>SUMPRODUCT($B768:$GQ768,INDEX(PLAN_PRODUCCION!$B$4:$GQ$24,COLUMN()-COLUMN($GZ$1)+1,0))</f>
        <v>0</v>
      </c>
      <c r="HG768" s="24">
        <f>SUMPRODUCT($B768:$GQ768,INDEX(PLAN_PRODUCCION!$B$4:$GQ$24,COLUMN()-COLUMN($GZ$1)+1,0))</f>
        <v>0</v>
      </c>
      <c r="HH768" s="24">
        <f>SUMPRODUCT($B768:$GQ768,INDEX(PLAN_PRODUCCION!$B$4:$GQ$24,COLUMN()-COLUMN($GZ$1)+1,0))</f>
        <v>0</v>
      </c>
      <c r="HI768" s="24">
        <f>SUMPRODUCT($B768:$GQ768,INDEX(PLAN_PRODUCCION!$B$4:$GQ$24,COLUMN()-COLUMN($GZ$1)+1,0))</f>
        <v>0</v>
      </c>
      <c r="HJ768" s="24">
        <f>SUMPRODUCT($B768:$GQ768,INDEX(PLAN_PRODUCCION!$B$4:$GQ$24,COLUMN()-COLUMN($GZ$1)+1,0))</f>
        <v>0</v>
      </c>
      <c r="HK768" s="24">
        <f>SUMPRODUCT($B768:$GQ768,INDEX(PLAN_PRODUCCION!$B$4:$GQ$24,COLUMN()-COLUMN($GZ$1)+1,0))</f>
        <v>0</v>
      </c>
      <c r="HL768" s="24">
        <f>SUMPRODUCT($B768:$GQ768,INDEX(PLAN_PRODUCCION!$B$4:$GQ$24,COLUMN()-COLUMN($GZ$1)+1,0))</f>
        <v>0</v>
      </c>
      <c r="HM768" s="24">
        <f>SUMPRODUCT($B768:$GQ768,INDEX(PLAN_PRODUCCION!$B$4:$GQ$24,COLUMN()-COLUMN($GZ$1)+1,0))</f>
        <v>0</v>
      </c>
      <c r="HN768" s="24">
        <f>SUMPRODUCT($B768:$GQ768,INDEX(PLAN_PRODUCCION!$B$4:$GQ$24,COLUMN()-COLUMN($GZ$1)+1,0))</f>
        <v>0</v>
      </c>
      <c r="HO768" s="24">
        <f>SUMPRODUCT($B768:$GQ768,INDEX(PLAN_PRODUCCION!$B$4:$GQ$24,COLUMN()-COLUMN($GZ$1)+1,0))</f>
        <v>0</v>
      </c>
      <c r="HP768" s="24">
        <f>SUMPRODUCT($B768:$GQ768,INDEX(PLAN_PRODUCCION!$B$4:$GQ$24,COLUMN()-COLUMN($GZ$1)+1,0))</f>
        <v>0</v>
      </c>
      <c r="HQ768" s="24">
        <f>SUMPRODUCT($B768:$GQ768,INDEX(PLAN_PRODUCCION!$B$4:$GQ$24,COLUMN()-COLUMN($GZ$1)+1,0))</f>
        <v>0</v>
      </c>
      <c r="HR768" s="24">
        <f>SUMPRODUCT($B768:$GQ768,INDEX(PLAN_PRODUCCION!$B$4:$GQ$24,COLUMN()-COLUMN($GZ$1)+1,0))</f>
        <v>0</v>
      </c>
      <c r="HS768" s="24">
        <f>SUMPRODUCT($B768:$GQ768,INDEX(PLAN_PRODUCCION!$B$4:$GQ$24,COLUMN()-COLUMN($GZ$1)+1,0))</f>
        <v>0</v>
      </c>
      <c r="HT768" s="24">
        <f>SUMPRODUCT($B768:$GQ768,INDEX(PLAN_PRODUCCION!$B$4:$GQ$24,COLUMN()-COLUMN($GZ$1)+1,0))</f>
        <v>0</v>
      </c>
      <c r="HU768" s="22"/>
      <c r="HV768" s="25"/>
      <c r="HW768" t="str">
        <f>DIM_BILL[[#This Row],[Tipo]]</f>
        <v>MATERIAL DE EMPAQUE</v>
      </c>
    </row>
    <row r="769" spans="1:231" x14ac:dyDescent="0.3">
      <c r="A769" s="18" t="s">
        <v>450</v>
      </c>
      <c r="AH769">
        <v>1.0101492537313432</v>
      </c>
      <c r="AI769">
        <v>1.01</v>
      </c>
      <c r="GR769" s="18" t="s">
        <v>451</v>
      </c>
      <c r="GS769" s="18">
        <v>4</v>
      </c>
      <c r="GT769" s="18" t="s">
        <v>1819</v>
      </c>
      <c r="GU769" s="18" t="s">
        <v>1800</v>
      </c>
      <c r="GV769" s="18">
        <f>SUMIF(FACT_A1[cve_prod],DIM_BILL[[#This Row],[CODIGO]],FACT_A1[Existencia])</f>
        <v>0</v>
      </c>
      <c r="GW769" s="18">
        <f>SUMIF(FACT_A2[cve_prod],DIM_BILL[[#This Row],[CODIGO]],FACT_A2[Existencia])</f>
        <v>10300</v>
      </c>
      <c r="GX769" s="18"/>
      <c r="GY769" s="16" t="s">
        <v>2222</v>
      </c>
      <c r="GZ769" s="26">
        <f t="shared" ref="GZ769" si="5590">GV769+GW769+GX769+GZ767-GZ768</f>
        <v>-6618</v>
      </c>
      <c r="HA769" s="26">
        <f t="shared" ref="HA769" si="5591">GZ769+HA767-HA768</f>
        <v>-6618</v>
      </c>
      <c r="HB769" s="26">
        <f t="shared" ref="HB769" si="5592">HA769+HB767-HB768</f>
        <v>-6618</v>
      </c>
      <c r="HC769" s="26">
        <f t="shared" ref="HC769" si="5593">HB769+HC767-HC768</f>
        <v>-6618</v>
      </c>
      <c r="HD769" s="26">
        <f t="shared" ref="HD769" si="5594">HC769+HD767-HD768</f>
        <v>-6618</v>
      </c>
      <c r="HE769" s="26">
        <f t="shared" ref="HE769" si="5595">HD769+HE767-HE768</f>
        <v>-6618</v>
      </c>
      <c r="HF769" s="26">
        <f t="shared" ref="HF769" si="5596">HE769+HF767-HF768</f>
        <v>-6618</v>
      </c>
      <c r="HG769" s="26">
        <f t="shared" ref="HG769" si="5597">HF769+HG767-HG768</f>
        <v>-6618</v>
      </c>
      <c r="HH769" s="26">
        <f t="shared" ref="HH769" si="5598">HG769+HH767-HH768</f>
        <v>-6618</v>
      </c>
      <c r="HI769" s="26">
        <f t="shared" ref="HI769" si="5599">HH769+HI767-HI768</f>
        <v>-6618</v>
      </c>
      <c r="HJ769" s="26">
        <f t="shared" ref="HJ769" si="5600">HI769+HJ767-HJ768</f>
        <v>-6618</v>
      </c>
      <c r="HK769" s="26">
        <f t="shared" ref="HK769" si="5601">HJ769+HK767-HK768</f>
        <v>-6618</v>
      </c>
      <c r="HL769" s="26">
        <f t="shared" ref="HL769" si="5602">HK769+HL767-HL768</f>
        <v>-6618</v>
      </c>
      <c r="HM769" s="26">
        <f t="shared" ref="HM769" si="5603">HL769+HM767-HM768</f>
        <v>-6618</v>
      </c>
      <c r="HN769" s="26">
        <f t="shared" ref="HN769" si="5604">HM769+HN767-HN768</f>
        <v>-6618</v>
      </c>
      <c r="HO769" s="26">
        <f t="shared" ref="HO769" si="5605">HN769+HO767-HO768</f>
        <v>-6618</v>
      </c>
      <c r="HP769" s="26">
        <f t="shared" ref="HP769" si="5606">HO769+HP767-HP768</f>
        <v>-6618</v>
      </c>
      <c r="HQ769" s="26">
        <f t="shared" ref="HQ769" si="5607">HP769+HQ767-HQ768</f>
        <v>-6618</v>
      </c>
      <c r="HR769" s="26">
        <f t="shared" ref="HR769" si="5608">HQ769+HR767-HR768</f>
        <v>-6618</v>
      </c>
      <c r="HS769" s="26">
        <f t="shared" ref="HS769" si="5609">HR769+HS767-HS768</f>
        <v>-6618</v>
      </c>
      <c r="HT769" s="26">
        <f t="shared" ref="HT769" si="5610">HS769+HT767-HT768</f>
        <v>-6618</v>
      </c>
      <c r="HU769" s="22">
        <f t="shared" ref="HU769" si="5611">COUNTIF(GZ769:HT769,"&lt;0")</f>
        <v>21</v>
      </c>
      <c r="HV769" s="25"/>
      <c r="HW769" t="str">
        <f>DIM_BILL[[#This Row],[Tipo]]</f>
        <v>MATERIAL DE EMPAQUE</v>
      </c>
    </row>
    <row r="770" spans="1:231" x14ac:dyDescent="0.3">
      <c r="A770" s="17" t="s">
        <v>763</v>
      </c>
      <c r="BR770">
        <v>2.98E-2</v>
      </c>
      <c r="BT770">
        <v>4.2954545454545454E-2</v>
      </c>
      <c r="BX770">
        <v>4.2954545454545454E-2</v>
      </c>
      <c r="CA770">
        <v>4.2954545454545454E-2</v>
      </c>
      <c r="CD770">
        <v>4.1666666666666664E-2</v>
      </c>
      <c r="CG770">
        <v>4.3799999999999999E-2</v>
      </c>
      <c r="EW770">
        <v>4.2571428571428573E-2</v>
      </c>
      <c r="GR770" s="17" t="s">
        <v>764</v>
      </c>
      <c r="GS770" s="17">
        <v>3</v>
      </c>
      <c r="GT770" s="17" t="s">
        <v>1820</v>
      </c>
      <c r="GU770" s="17" t="s">
        <v>1800</v>
      </c>
      <c r="GV770" s="17">
        <f>SUMIF(FACT_A1[cve_prod],DIM_BILL[[#This Row],[CODIGO]],FACT_A1[Existencia])</f>
        <v>0</v>
      </c>
      <c r="GW770" s="18">
        <f>SUMIF(FACT_A2[cve_prod],DIM_BILL[[#This Row],[CODIGO]],FACT_A2[Existencia])</f>
        <v>335</v>
      </c>
      <c r="GX770" s="17"/>
      <c r="GY770" s="16" t="s">
        <v>2220</v>
      </c>
      <c r="GZ770" s="15">
        <f>SUMIFS(POs[saldo],POs[cve_prod],DIM_BILL[[#This Row],[CODIGO]],POs[status],$GY770,POs[f_ent],GZ$1)</f>
        <v>0</v>
      </c>
      <c r="HA770" s="15">
        <f>SUMIFS(POs[saldo],POs[cve_prod],DIM_BILL[[#This Row],[CODIGO]],POs[status],$GY770,POs[f_ent],HA$1)</f>
        <v>0</v>
      </c>
      <c r="HB770" s="15">
        <f>SUMIFS(POs[saldo],POs[cve_prod],DIM_BILL[[#This Row],[CODIGO]],POs[status],$GY770,POs[f_ent],HB$1)</f>
        <v>0</v>
      </c>
      <c r="HC770" s="15">
        <f>SUMIFS(POs[saldo],POs[cve_prod],DIM_BILL[[#This Row],[CODIGO]],POs[status],$GY770,POs[f_ent],HC$1)</f>
        <v>0</v>
      </c>
      <c r="HD770" s="15">
        <f>SUMIFS(POs[saldo],POs[cve_prod],DIM_BILL[[#This Row],[CODIGO]],POs[status],$GY770,POs[f_ent],HD$1)</f>
        <v>0</v>
      </c>
      <c r="HE770" s="15">
        <f>SUMIFS(POs[saldo],POs[cve_prod],DIM_BILL[[#This Row],[CODIGO]],POs[status],$GY770,POs[f_ent],HE$1)</f>
        <v>0</v>
      </c>
      <c r="HF770" s="15">
        <f>SUMIFS(POs[saldo],POs[cve_prod],DIM_BILL[[#This Row],[CODIGO]],POs[status],$GY770,POs[Semana],WEEKNUM(HF$1))</f>
        <v>0</v>
      </c>
      <c r="HG770" s="15">
        <f>SUMIFS(POs[saldo],POs[cve_prod],DIM_BILL[[#This Row],[CODIGO]],POs[status],$GY770,POs[Semana],WEEKNUM(HG$1))</f>
        <v>0</v>
      </c>
      <c r="HH770" s="15">
        <f>SUMIFS(POs[saldo],POs[cve_prod],DIM_BILL[[#This Row],[CODIGO]],POs[status],$GY770,POs[Semana],WEEKNUM(HH$1))</f>
        <v>0</v>
      </c>
      <c r="HI770" s="15">
        <f>SUMIFS(POs[saldo],POs[cve_prod],DIM_BILL[[#This Row],[CODIGO]],POs[status],$GY770,POs[Semana],WEEKNUM(HI$1))</f>
        <v>0</v>
      </c>
      <c r="HJ770" s="15">
        <f>SUMIFS(POs[saldo],POs[cve_prod],DIM_BILL[[#This Row],[CODIGO]],POs[status],$GY770,POs[Semana],WEEKNUM(HJ$1))</f>
        <v>0</v>
      </c>
      <c r="HK770" s="15">
        <f>SUMIFS(POs[saldo],POs[cve_prod],DIM_BILL[[#This Row],[CODIGO]],POs[status],$GY770,POs[Semana],WEEKNUM(HK$1))</f>
        <v>0</v>
      </c>
      <c r="HL770" s="15">
        <f>SUMIFS(POs[saldo],POs[cve_prod],DIM_BILL[[#This Row],[CODIGO]],POs[status],$GY770,POs[Semana],WEEKNUM(HL$1))</f>
        <v>0</v>
      </c>
      <c r="HM770" s="15">
        <f>SUMIFS(POs[saldo],POs[cve_prod],DIM_BILL[[#This Row],[CODIGO]],POs[status],$GY770,POs[Semana],WEEKNUM(HM$1))</f>
        <v>0</v>
      </c>
      <c r="HN770" s="15">
        <f>SUMIFS(POs[saldo],POs[cve_prod],DIM_BILL[[#This Row],[CODIGO]],POs[status],$GY770,POs[Semana],WEEKNUM(HN$1))</f>
        <v>0</v>
      </c>
      <c r="HO770" s="15">
        <f>SUMIFS(POs[saldo],POs[cve_prod],DIM_BILL[[#This Row],[CODIGO]],POs[status],$GY770,POs[Semana],WEEKNUM(HO$1))</f>
        <v>0</v>
      </c>
      <c r="HP770" s="15">
        <f>SUMIFS(POs[saldo],POs[cve_prod],DIM_BILL[[#This Row],[CODIGO]],POs[status],$GY770,POs[Semana],WEEKNUM(HP$1))</f>
        <v>0</v>
      </c>
      <c r="HQ770" s="15">
        <f>SUMIFS(POs[saldo],POs[cve_prod],DIM_BILL[[#This Row],[CODIGO]],POs[status],$GY770,POs[Semana],WEEKNUM(HQ$1))</f>
        <v>0</v>
      </c>
      <c r="HR770" s="15">
        <f>SUMIFS(POs[saldo],POs[cve_prod],DIM_BILL[[#This Row],[CODIGO]],POs[status],$GY770,POs[Semana],WEEKNUM(HR$1))</f>
        <v>0</v>
      </c>
      <c r="HS770" s="15">
        <f>SUMIFS(POs[saldo],POs[cve_prod],DIM_BILL[[#This Row],[CODIGO]],POs[status],$GY770,POs[Semana],WEEKNUM(HS$1))</f>
        <v>0</v>
      </c>
      <c r="HT770" s="15">
        <f>SUMIFS(POs[saldo],POs[cve_prod],DIM_BILL[[#This Row],[CODIGO]],POs[status],$GY770,POs[Semana],WEEKNUM(HT$1))</f>
        <v>0</v>
      </c>
      <c r="HU770" s="22"/>
      <c r="HV770" s="25"/>
      <c r="HW770" t="str">
        <f>DIM_BILL[[#This Row],[Tipo]]</f>
        <v>MATERIAL DE EMPAQUE</v>
      </c>
    </row>
    <row r="771" spans="1:231" x14ac:dyDescent="0.3">
      <c r="A771" s="17" t="s">
        <v>763</v>
      </c>
      <c r="BR771">
        <v>2.98E-2</v>
      </c>
      <c r="BT771">
        <v>4.2954545454545454E-2</v>
      </c>
      <c r="BX771">
        <v>4.2954545454545454E-2</v>
      </c>
      <c r="CA771">
        <v>4.2954545454545454E-2</v>
      </c>
      <c r="CD771">
        <v>4.1666666666666664E-2</v>
      </c>
      <c r="CG771">
        <v>4.3799999999999999E-2</v>
      </c>
      <c r="EW771">
        <v>4.2571428571428573E-2</v>
      </c>
      <c r="GR771" s="17" t="s">
        <v>764</v>
      </c>
      <c r="GS771" s="17">
        <v>3</v>
      </c>
      <c r="GT771" s="17" t="s">
        <v>1820</v>
      </c>
      <c r="GU771" s="17" t="s">
        <v>1800</v>
      </c>
      <c r="GV771" s="17">
        <f>SUMIF(FACT_A1[cve_prod],DIM_BILL[[#This Row],[CODIGO]],FACT_A1[Existencia])</f>
        <v>0</v>
      </c>
      <c r="GW771" s="18">
        <f>SUMIF(FACT_A2[cve_prod],DIM_BILL[[#This Row],[CODIGO]],FACT_A2[Existencia])</f>
        <v>335</v>
      </c>
      <c r="GX771" s="17"/>
      <c r="GY771" s="16" t="s">
        <v>2221</v>
      </c>
      <c r="GZ771" s="24">
        <f>SUMPRODUCT($B771:$GQ771,INDEX(PLAN_PRODUCCION!$B$4:$GQ$24,COLUMN()-COLUMN($GZ$1)+1,0))</f>
        <v>500.14240000000001</v>
      </c>
      <c r="HA771" s="24">
        <f>SUMPRODUCT($B771:$GQ771,INDEX(PLAN_PRODUCCION!$B$4:$GQ$24,COLUMN()-COLUMN($GZ$1)+1,0))</f>
        <v>0</v>
      </c>
      <c r="HB771" s="24">
        <f>SUMPRODUCT($B771:$GQ771,INDEX(PLAN_PRODUCCION!$B$4:$GQ$24,COLUMN()-COLUMN($GZ$1)+1,0))</f>
        <v>0</v>
      </c>
      <c r="HC771" s="24">
        <f>SUMPRODUCT($B771:$GQ771,INDEX(PLAN_PRODUCCION!$B$4:$GQ$24,COLUMN()-COLUMN($GZ$1)+1,0))</f>
        <v>0</v>
      </c>
      <c r="HD771" s="24">
        <f>SUMPRODUCT($B771:$GQ771,INDEX(PLAN_PRODUCCION!$B$4:$GQ$24,COLUMN()-COLUMN($GZ$1)+1,0))</f>
        <v>0</v>
      </c>
      <c r="HE771" s="24">
        <f>SUMPRODUCT($B771:$GQ771,INDEX(PLAN_PRODUCCION!$B$4:$GQ$24,COLUMN()-COLUMN($GZ$1)+1,0))</f>
        <v>0</v>
      </c>
      <c r="HF771" s="24">
        <f>SUMPRODUCT($B771:$GQ771,INDEX(PLAN_PRODUCCION!$B$4:$GQ$24,COLUMN()-COLUMN($GZ$1)+1,0))</f>
        <v>0</v>
      </c>
      <c r="HG771" s="24">
        <f>SUMPRODUCT($B771:$GQ771,INDEX(PLAN_PRODUCCION!$B$4:$GQ$24,COLUMN()-COLUMN($GZ$1)+1,0))</f>
        <v>0</v>
      </c>
      <c r="HH771" s="24">
        <f>SUMPRODUCT($B771:$GQ771,INDEX(PLAN_PRODUCCION!$B$4:$GQ$24,COLUMN()-COLUMN($GZ$1)+1,0))</f>
        <v>0</v>
      </c>
      <c r="HI771" s="24">
        <f>SUMPRODUCT($B771:$GQ771,INDEX(PLAN_PRODUCCION!$B$4:$GQ$24,COLUMN()-COLUMN($GZ$1)+1,0))</f>
        <v>0</v>
      </c>
      <c r="HJ771" s="24">
        <f>SUMPRODUCT($B771:$GQ771,INDEX(PLAN_PRODUCCION!$B$4:$GQ$24,COLUMN()-COLUMN($GZ$1)+1,0))</f>
        <v>0</v>
      </c>
      <c r="HK771" s="24">
        <f>SUMPRODUCT($B771:$GQ771,INDEX(PLAN_PRODUCCION!$B$4:$GQ$24,COLUMN()-COLUMN($GZ$1)+1,0))</f>
        <v>0</v>
      </c>
      <c r="HL771" s="24">
        <f>SUMPRODUCT($B771:$GQ771,INDEX(PLAN_PRODUCCION!$B$4:$GQ$24,COLUMN()-COLUMN($GZ$1)+1,0))</f>
        <v>0</v>
      </c>
      <c r="HM771" s="24">
        <f>SUMPRODUCT($B771:$GQ771,INDEX(PLAN_PRODUCCION!$B$4:$GQ$24,COLUMN()-COLUMN($GZ$1)+1,0))</f>
        <v>0</v>
      </c>
      <c r="HN771" s="24">
        <f>SUMPRODUCT($B771:$GQ771,INDEX(PLAN_PRODUCCION!$B$4:$GQ$24,COLUMN()-COLUMN($GZ$1)+1,0))</f>
        <v>0</v>
      </c>
      <c r="HO771" s="24">
        <f>SUMPRODUCT($B771:$GQ771,INDEX(PLAN_PRODUCCION!$B$4:$GQ$24,COLUMN()-COLUMN($GZ$1)+1,0))</f>
        <v>0</v>
      </c>
      <c r="HP771" s="24">
        <f>SUMPRODUCT($B771:$GQ771,INDEX(PLAN_PRODUCCION!$B$4:$GQ$24,COLUMN()-COLUMN($GZ$1)+1,0))</f>
        <v>0</v>
      </c>
      <c r="HQ771" s="24">
        <f>SUMPRODUCT($B771:$GQ771,INDEX(PLAN_PRODUCCION!$B$4:$GQ$24,COLUMN()-COLUMN($GZ$1)+1,0))</f>
        <v>0</v>
      </c>
      <c r="HR771" s="24">
        <f>SUMPRODUCT($B771:$GQ771,INDEX(PLAN_PRODUCCION!$B$4:$GQ$24,COLUMN()-COLUMN($GZ$1)+1,0))</f>
        <v>0</v>
      </c>
      <c r="HS771" s="24">
        <f>SUMPRODUCT($B771:$GQ771,INDEX(PLAN_PRODUCCION!$B$4:$GQ$24,COLUMN()-COLUMN($GZ$1)+1,0))</f>
        <v>0</v>
      </c>
      <c r="HT771" s="24">
        <f>SUMPRODUCT($B771:$GQ771,INDEX(PLAN_PRODUCCION!$B$4:$GQ$24,COLUMN()-COLUMN($GZ$1)+1,0))</f>
        <v>0</v>
      </c>
      <c r="HU771" s="22"/>
      <c r="HV771" s="25"/>
      <c r="HW771" t="str">
        <f>DIM_BILL[[#This Row],[Tipo]]</f>
        <v>MATERIAL DE EMPAQUE</v>
      </c>
    </row>
    <row r="772" spans="1:231" x14ac:dyDescent="0.3">
      <c r="A772" s="18" t="s">
        <v>763</v>
      </c>
      <c r="BR772">
        <v>2.98E-2</v>
      </c>
      <c r="BT772">
        <v>4.2954545454545454E-2</v>
      </c>
      <c r="BX772">
        <v>4.2954545454545454E-2</v>
      </c>
      <c r="CA772">
        <v>4.2954545454545454E-2</v>
      </c>
      <c r="CD772">
        <v>4.1666666666666664E-2</v>
      </c>
      <c r="CG772">
        <v>4.3799999999999999E-2</v>
      </c>
      <c r="EW772">
        <v>4.2571428571428573E-2</v>
      </c>
      <c r="GR772" s="18" t="s">
        <v>764</v>
      </c>
      <c r="GS772" s="18">
        <v>3</v>
      </c>
      <c r="GT772" s="18" t="s">
        <v>1820</v>
      </c>
      <c r="GU772" s="18" t="s">
        <v>1800</v>
      </c>
      <c r="GV772" s="18">
        <f>SUMIF(FACT_A1[cve_prod],DIM_BILL[[#This Row],[CODIGO]],FACT_A1[Existencia])</f>
        <v>0</v>
      </c>
      <c r="GW772" s="18">
        <f>SUMIF(FACT_A2[cve_prod],DIM_BILL[[#This Row],[CODIGO]],FACT_A2[Existencia])</f>
        <v>335</v>
      </c>
      <c r="GX772" s="18"/>
      <c r="GY772" s="16" t="s">
        <v>2222</v>
      </c>
      <c r="GZ772" s="26">
        <f t="shared" ref="GZ772" si="5612">GV772+GW772+GX772+GZ770-GZ771</f>
        <v>-165.14240000000001</v>
      </c>
      <c r="HA772" s="26">
        <f t="shared" ref="HA772" si="5613">GZ772+HA770-HA771</f>
        <v>-165.14240000000001</v>
      </c>
      <c r="HB772" s="26">
        <f t="shared" ref="HB772" si="5614">HA772+HB770-HB771</f>
        <v>-165.14240000000001</v>
      </c>
      <c r="HC772" s="26">
        <f t="shared" ref="HC772" si="5615">HB772+HC770-HC771</f>
        <v>-165.14240000000001</v>
      </c>
      <c r="HD772" s="26">
        <f t="shared" ref="HD772" si="5616">HC772+HD770-HD771</f>
        <v>-165.14240000000001</v>
      </c>
      <c r="HE772" s="26">
        <f t="shared" ref="HE772" si="5617">HD772+HE770-HE771</f>
        <v>-165.14240000000001</v>
      </c>
      <c r="HF772" s="26">
        <f t="shared" ref="HF772" si="5618">HE772+HF770-HF771</f>
        <v>-165.14240000000001</v>
      </c>
      <c r="HG772" s="26">
        <f t="shared" ref="HG772" si="5619">HF772+HG770-HG771</f>
        <v>-165.14240000000001</v>
      </c>
      <c r="HH772" s="26">
        <f t="shared" ref="HH772" si="5620">HG772+HH770-HH771</f>
        <v>-165.14240000000001</v>
      </c>
      <c r="HI772" s="26">
        <f t="shared" ref="HI772" si="5621">HH772+HI770-HI771</f>
        <v>-165.14240000000001</v>
      </c>
      <c r="HJ772" s="26">
        <f t="shared" ref="HJ772" si="5622">HI772+HJ770-HJ771</f>
        <v>-165.14240000000001</v>
      </c>
      <c r="HK772" s="26">
        <f t="shared" ref="HK772" si="5623">HJ772+HK770-HK771</f>
        <v>-165.14240000000001</v>
      </c>
      <c r="HL772" s="26">
        <f t="shared" ref="HL772" si="5624">HK772+HL770-HL771</f>
        <v>-165.14240000000001</v>
      </c>
      <c r="HM772" s="26">
        <f t="shared" ref="HM772" si="5625">HL772+HM770-HM771</f>
        <v>-165.14240000000001</v>
      </c>
      <c r="HN772" s="26">
        <f t="shared" ref="HN772" si="5626">HM772+HN770-HN771</f>
        <v>-165.14240000000001</v>
      </c>
      <c r="HO772" s="26">
        <f t="shared" ref="HO772" si="5627">HN772+HO770-HO771</f>
        <v>-165.14240000000001</v>
      </c>
      <c r="HP772" s="26">
        <f t="shared" ref="HP772" si="5628">HO772+HP770-HP771</f>
        <v>-165.14240000000001</v>
      </c>
      <c r="HQ772" s="26">
        <f t="shared" ref="HQ772" si="5629">HP772+HQ770-HQ771</f>
        <v>-165.14240000000001</v>
      </c>
      <c r="HR772" s="26">
        <f t="shared" ref="HR772" si="5630">HQ772+HR770-HR771</f>
        <v>-165.14240000000001</v>
      </c>
      <c r="HS772" s="26">
        <f t="shared" ref="HS772" si="5631">HR772+HS770-HS771</f>
        <v>-165.14240000000001</v>
      </c>
      <c r="HT772" s="26">
        <f t="shared" ref="HT772" si="5632">HS772+HT770-HT771</f>
        <v>-165.14240000000001</v>
      </c>
      <c r="HU772" s="22">
        <f t="shared" ref="HU772" si="5633">COUNTIF(GZ772:HT772,"&lt;0")</f>
        <v>21</v>
      </c>
      <c r="HV772" s="25"/>
      <c r="HW772" t="str">
        <f>DIM_BILL[[#This Row],[Tipo]]</f>
        <v>MATERIAL DE EMPAQUE</v>
      </c>
    </row>
    <row r="773" spans="1:231" x14ac:dyDescent="0.3">
      <c r="A773" s="17" t="s">
        <v>458</v>
      </c>
      <c r="AI773">
        <v>1.01</v>
      </c>
      <c r="GR773" s="17" t="s">
        <v>459</v>
      </c>
      <c r="GS773" s="17">
        <v>4</v>
      </c>
      <c r="GT773" s="17" t="s">
        <v>1807</v>
      </c>
      <c r="GU773" s="17" t="s">
        <v>1800</v>
      </c>
      <c r="GV773" s="17">
        <f>SUMIF(FACT_A1[cve_prod],DIM_BILL[[#This Row],[CODIGO]],FACT_A1[Existencia])</f>
        <v>0</v>
      </c>
      <c r="GW773" s="18">
        <f>SUMIF(FACT_A2[cve_prod],DIM_BILL[[#This Row],[CODIGO]],FACT_A2[Existencia])</f>
        <v>4560</v>
      </c>
      <c r="GX773" s="17"/>
      <c r="GY773" s="16" t="s">
        <v>2220</v>
      </c>
      <c r="GZ773" s="15">
        <f>SUMIFS(POs[saldo],POs[cve_prod],DIM_BILL[[#This Row],[CODIGO]],POs[status],$GY773,POs[f_ent],GZ$1)</f>
        <v>0</v>
      </c>
      <c r="HA773" s="15">
        <f>SUMIFS(POs[saldo],POs[cve_prod],DIM_BILL[[#This Row],[CODIGO]],POs[status],$GY773,POs[f_ent],HA$1)</f>
        <v>0</v>
      </c>
      <c r="HB773" s="15">
        <f>SUMIFS(POs[saldo],POs[cve_prod],DIM_BILL[[#This Row],[CODIGO]],POs[status],$GY773,POs[f_ent],HB$1)</f>
        <v>0</v>
      </c>
      <c r="HC773" s="15">
        <f>SUMIFS(POs[saldo],POs[cve_prod],DIM_BILL[[#This Row],[CODIGO]],POs[status],$GY773,POs[f_ent],HC$1)</f>
        <v>0</v>
      </c>
      <c r="HD773" s="15">
        <f>SUMIFS(POs[saldo],POs[cve_prod],DIM_BILL[[#This Row],[CODIGO]],POs[status],$GY773,POs[f_ent],HD$1)</f>
        <v>0</v>
      </c>
      <c r="HE773" s="15">
        <f>SUMIFS(POs[saldo],POs[cve_prod],DIM_BILL[[#This Row],[CODIGO]],POs[status],$GY773,POs[f_ent],HE$1)</f>
        <v>0</v>
      </c>
      <c r="HF773" s="15">
        <f>SUMIFS(POs[saldo],POs[cve_prod],DIM_BILL[[#This Row],[CODIGO]],POs[status],$GY773,POs[Semana],WEEKNUM(HF$1))</f>
        <v>0</v>
      </c>
      <c r="HG773" s="15">
        <f>SUMIFS(POs[saldo],POs[cve_prod],DIM_BILL[[#This Row],[CODIGO]],POs[status],$GY773,POs[Semana],WEEKNUM(HG$1))</f>
        <v>0</v>
      </c>
      <c r="HH773" s="15">
        <f>SUMIFS(POs[saldo],POs[cve_prod],DIM_BILL[[#This Row],[CODIGO]],POs[status],$GY773,POs[Semana],WEEKNUM(HH$1))</f>
        <v>0</v>
      </c>
      <c r="HI773" s="15">
        <f>SUMIFS(POs[saldo],POs[cve_prod],DIM_BILL[[#This Row],[CODIGO]],POs[status],$GY773,POs[Semana],WEEKNUM(HI$1))</f>
        <v>0</v>
      </c>
      <c r="HJ773" s="15">
        <f>SUMIFS(POs[saldo],POs[cve_prod],DIM_BILL[[#This Row],[CODIGO]],POs[status],$GY773,POs[Semana],WEEKNUM(HJ$1))</f>
        <v>0</v>
      </c>
      <c r="HK773" s="15">
        <f>SUMIFS(POs[saldo],POs[cve_prod],DIM_BILL[[#This Row],[CODIGO]],POs[status],$GY773,POs[Semana],WEEKNUM(HK$1))</f>
        <v>0</v>
      </c>
      <c r="HL773" s="15">
        <f>SUMIFS(POs[saldo],POs[cve_prod],DIM_BILL[[#This Row],[CODIGO]],POs[status],$GY773,POs[Semana],WEEKNUM(HL$1))</f>
        <v>0</v>
      </c>
      <c r="HM773" s="15">
        <f>SUMIFS(POs[saldo],POs[cve_prod],DIM_BILL[[#This Row],[CODIGO]],POs[status],$GY773,POs[Semana],WEEKNUM(HM$1))</f>
        <v>0</v>
      </c>
      <c r="HN773" s="15">
        <f>SUMIFS(POs[saldo],POs[cve_prod],DIM_BILL[[#This Row],[CODIGO]],POs[status],$GY773,POs[Semana],WEEKNUM(HN$1))</f>
        <v>0</v>
      </c>
      <c r="HO773" s="15">
        <f>SUMIFS(POs[saldo],POs[cve_prod],DIM_BILL[[#This Row],[CODIGO]],POs[status],$GY773,POs[Semana],WEEKNUM(HO$1))</f>
        <v>0</v>
      </c>
      <c r="HP773" s="15">
        <f>SUMIFS(POs[saldo],POs[cve_prod],DIM_BILL[[#This Row],[CODIGO]],POs[status],$GY773,POs[Semana],WEEKNUM(HP$1))</f>
        <v>0</v>
      </c>
      <c r="HQ773" s="15">
        <f>SUMIFS(POs[saldo],POs[cve_prod],DIM_BILL[[#This Row],[CODIGO]],POs[status],$GY773,POs[Semana],WEEKNUM(HQ$1))</f>
        <v>0</v>
      </c>
      <c r="HR773" s="15">
        <f>SUMIFS(POs[saldo],POs[cve_prod],DIM_BILL[[#This Row],[CODIGO]],POs[status],$GY773,POs[Semana],WEEKNUM(HR$1))</f>
        <v>0</v>
      </c>
      <c r="HS773" s="15">
        <f>SUMIFS(POs[saldo],POs[cve_prod],DIM_BILL[[#This Row],[CODIGO]],POs[status],$GY773,POs[Semana],WEEKNUM(HS$1))</f>
        <v>0</v>
      </c>
      <c r="HT773" s="15">
        <f>SUMIFS(POs[saldo],POs[cve_prod],DIM_BILL[[#This Row],[CODIGO]],POs[status],$GY773,POs[Semana],WEEKNUM(HT$1))</f>
        <v>0</v>
      </c>
      <c r="HU773" s="22"/>
      <c r="HV773" s="25"/>
      <c r="HW773" t="str">
        <f>DIM_BILL[[#This Row],[Tipo]]</f>
        <v>MATERIAL DE EMPAQUE</v>
      </c>
    </row>
    <row r="774" spans="1:231" x14ac:dyDescent="0.3">
      <c r="A774" s="17" t="s">
        <v>458</v>
      </c>
      <c r="AI774">
        <v>1.01</v>
      </c>
      <c r="GR774" s="17" t="s">
        <v>459</v>
      </c>
      <c r="GS774" s="17">
        <v>4</v>
      </c>
      <c r="GT774" s="17" t="s">
        <v>1807</v>
      </c>
      <c r="GU774" s="17" t="s">
        <v>1800</v>
      </c>
      <c r="GV774" s="17">
        <f>SUMIF(FACT_A1[cve_prod],DIM_BILL[[#This Row],[CODIGO]],FACT_A1[Existencia])</f>
        <v>0</v>
      </c>
      <c r="GW774" s="18">
        <f>SUMIF(FACT_A2[cve_prod],DIM_BILL[[#This Row],[CODIGO]],FACT_A2[Existencia])</f>
        <v>4560</v>
      </c>
      <c r="GX774" s="17"/>
      <c r="GY774" s="16" t="s">
        <v>2221</v>
      </c>
      <c r="GZ774" s="24">
        <f>SUMPRODUCT($B774:$GQ774,INDEX(PLAN_PRODUCCION!$B$4:$GQ$24,COLUMN()-COLUMN($GZ$1)+1,0))</f>
        <v>13534</v>
      </c>
      <c r="HA774" s="24">
        <f>SUMPRODUCT($B774:$GQ774,INDEX(PLAN_PRODUCCION!$B$4:$GQ$24,COLUMN()-COLUMN($GZ$1)+1,0))</f>
        <v>0</v>
      </c>
      <c r="HB774" s="24">
        <f>SUMPRODUCT($B774:$GQ774,INDEX(PLAN_PRODUCCION!$B$4:$GQ$24,COLUMN()-COLUMN($GZ$1)+1,0))</f>
        <v>0</v>
      </c>
      <c r="HC774" s="24">
        <f>SUMPRODUCT($B774:$GQ774,INDEX(PLAN_PRODUCCION!$B$4:$GQ$24,COLUMN()-COLUMN($GZ$1)+1,0))</f>
        <v>0</v>
      </c>
      <c r="HD774" s="24">
        <f>SUMPRODUCT($B774:$GQ774,INDEX(PLAN_PRODUCCION!$B$4:$GQ$24,COLUMN()-COLUMN($GZ$1)+1,0))</f>
        <v>0</v>
      </c>
      <c r="HE774" s="24">
        <f>SUMPRODUCT($B774:$GQ774,INDEX(PLAN_PRODUCCION!$B$4:$GQ$24,COLUMN()-COLUMN($GZ$1)+1,0))</f>
        <v>0</v>
      </c>
      <c r="HF774" s="24">
        <f>SUMPRODUCT($B774:$GQ774,INDEX(PLAN_PRODUCCION!$B$4:$GQ$24,COLUMN()-COLUMN($GZ$1)+1,0))</f>
        <v>0</v>
      </c>
      <c r="HG774" s="24">
        <f>SUMPRODUCT($B774:$GQ774,INDEX(PLAN_PRODUCCION!$B$4:$GQ$24,COLUMN()-COLUMN($GZ$1)+1,0))</f>
        <v>0</v>
      </c>
      <c r="HH774" s="24">
        <f>SUMPRODUCT($B774:$GQ774,INDEX(PLAN_PRODUCCION!$B$4:$GQ$24,COLUMN()-COLUMN($GZ$1)+1,0))</f>
        <v>0</v>
      </c>
      <c r="HI774" s="24">
        <f>SUMPRODUCT($B774:$GQ774,INDEX(PLAN_PRODUCCION!$B$4:$GQ$24,COLUMN()-COLUMN($GZ$1)+1,0))</f>
        <v>0</v>
      </c>
      <c r="HJ774" s="24">
        <f>SUMPRODUCT($B774:$GQ774,INDEX(PLAN_PRODUCCION!$B$4:$GQ$24,COLUMN()-COLUMN($GZ$1)+1,0))</f>
        <v>0</v>
      </c>
      <c r="HK774" s="24">
        <f>SUMPRODUCT($B774:$GQ774,INDEX(PLAN_PRODUCCION!$B$4:$GQ$24,COLUMN()-COLUMN($GZ$1)+1,0))</f>
        <v>0</v>
      </c>
      <c r="HL774" s="24">
        <f>SUMPRODUCT($B774:$GQ774,INDEX(PLAN_PRODUCCION!$B$4:$GQ$24,COLUMN()-COLUMN($GZ$1)+1,0))</f>
        <v>0</v>
      </c>
      <c r="HM774" s="24">
        <f>SUMPRODUCT($B774:$GQ774,INDEX(PLAN_PRODUCCION!$B$4:$GQ$24,COLUMN()-COLUMN($GZ$1)+1,0))</f>
        <v>0</v>
      </c>
      <c r="HN774" s="24">
        <f>SUMPRODUCT($B774:$GQ774,INDEX(PLAN_PRODUCCION!$B$4:$GQ$24,COLUMN()-COLUMN($GZ$1)+1,0))</f>
        <v>0</v>
      </c>
      <c r="HO774" s="24">
        <f>SUMPRODUCT($B774:$GQ774,INDEX(PLAN_PRODUCCION!$B$4:$GQ$24,COLUMN()-COLUMN($GZ$1)+1,0))</f>
        <v>0</v>
      </c>
      <c r="HP774" s="24">
        <f>SUMPRODUCT($B774:$GQ774,INDEX(PLAN_PRODUCCION!$B$4:$GQ$24,COLUMN()-COLUMN($GZ$1)+1,0))</f>
        <v>0</v>
      </c>
      <c r="HQ774" s="24">
        <f>SUMPRODUCT($B774:$GQ774,INDEX(PLAN_PRODUCCION!$B$4:$GQ$24,COLUMN()-COLUMN($GZ$1)+1,0))</f>
        <v>0</v>
      </c>
      <c r="HR774" s="24">
        <f>SUMPRODUCT($B774:$GQ774,INDEX(PLAN_PRODUCCION!$B$4:$GQ$24,COLUMN()-COLUMN($GZ$1)+1,0))</f>
        <v>0</v>
      </c>
      <c r="HS774" s="24">
        <f>SUMPRODUCT($B774:$GQ774,INDEX(PLAN_PRODUCCION!$B$4:$GQ$24,COLUMN()-COLUMN($GZ$1)+1,0))</f>
        <v>0</v>
      </c>
      <c r="HT774" s="24">
        <f>SUMPRODUCT($B774:$GQ774,INDEX(PLAN_PRODUCCION!$B$4:$GQ$24,COLUMN()-COLUMN($GZ$1)+1,0))</f>
        <v>0</v>
      </c>
      <c r="HU774" s="22"/>
      <c r="HV774" s="25"/>
      <c r="HW774" t="str">
        <f>DIM_BILL[[#This Row],[Tipo]]</f>
        <v>MATERIAL DE EMPAQUE</v>
      </c>
    </row>
    <row r="775" spans="1:231" x14ac:dyDescent="0.3">
      <c r="A775" s="18" t="s">
        <v>458</v>
      </c>
      <c r="AI775">
        <v>1.01</v>
      </c>
      <c r="GR775" s="18" t="s">
        <v>459</v>
      </c>
      <c r="GS775" s="18">
        <v>4</v>
      </c>
      <c r="GT775" s="18" t="s">
        <v>1807</v>
      </c>
      <c r="GU775" s="18" t="s">
        <v>1800</v>
      </c>
      <c r="GV775" s="18">
        <f>SUMIF(FACT_A1[cve_prod],DIM_BILL[[#This Row],[CODIGO]],FACT_A1[Existencia])</f>
        <v>0</v>
      </c>
      <c r="GW775" s="18">
        <f>SUMIF(FACT_A2[cve_prod],DIM_BILL[[#This Row],[CODIGO]],FACT_A2[Existencia])</f>
        <v>4560</v>
      </c>
      <c r="GX775" s="18"/>
      <c r="GY775" s="16" t="s">
        <v>2222</v>
      </c>
      <c r="GZ775" s="26">
        <f t="shared" ref="GZ775" si="5634">GV775+GW775+GX775+GZ773-GZ774</f>
        <v>-8974</v>
      </c>
      <c r="HA775" s="26">
        <f t="shared" ref="HA775" si="5635">GZ775+HA773-HA774</f>
        <v>-8974</v>
      </c>
      <c r="HB775" s="26">
        <f t="shared" ref="HB775" si="5636">HA775+HB773-HB774</f>
        <v>-8974</v>
      </c>
      <c r="HC775" s="26">
        <f t="shared" ref="HC775" si="5637">HB775+HC773-HC774</f>
        <v>-8974</v>
      </c>
      <c r="HD775" s="26">
        <f t="shared" ref="HD775" si="5638">HC775+HD773-HD774</f>
        <v>-8974</v>
      </c>
      <c r="HE775" s="26">
        <f t="shared" ref="HE775" si="5639">HD775+HE773-HE774</f>
        <v>-8974</v>
      </c>
      <c r="HF775" s="26">
        <f t="shared" ref="HF775" si="5640">HE775+HF773-HF774</f>
        <v>-8974</v>
      </c>
      <c r="HG775" s="26">
        <f t="shared" ref="HG775" si="5641">HF775+HG773-HG774</f>
        <v>-8974</v>
      </c>
      <c r="HH775" s="26">
        <f t="shared" ref="HH775" si="5642">HG775+HH773-HH774</f>
        <v>-8974</v>
      </c>
      <c r="HI775" s="26">
        <f t="shared" ref="HI775" si="5643">HH775+HI773-HI774</f>
        <v>-8974</v>
      </c>
      <c r="HJ775" s="26">
        <f t="shared" ref="HJ775" si="5644">HI775+HJ773-HJ774</f>
        <v>-8974</v>
      </c>
      <c r="HK775" s="26">
        <f t="shared" ref="HK775" si="5645">HJ775+HK773-HK774</f>
        <v>-8974</v>
      </c>
      <c r="HL775" s="26">
        <f t="shared" ref="HL775" si="5646">HK775+HL773-HL774</f>
        <v>-8974</v>
      </c>
      <c r="HM775" s="26">
        <f t="shared" ref="HM775" si="5647">HL775+HM773-HM774</f>
        <v>-8974</v>
      </c>
      <c r="HN775" s="26">
        <f t="shared" ref="HN775" si="5648">HM775+HN773-HN774</f>
        <v>-8974</v>
      </c>
      <c r="HO775" s="26">
        <f t="shared" ref="HO775" si="5649">HN775+HO773-HO774</f>
        <v>-8974</v>
      </c>
      <c r="HP775" s="26">
        <f t="shared" ref="HP775" si="5650">HO775+HP773-HP774</f>
        <v>-8974</v>
      </c>
      <c r="HQ775" s="26">
        <f t="shared" ref="HQ775" si="5651">HP775+HQ773-HQ774</f>
        <v>-8974</v>
      </c>
      <c r="HR775" s="26">
        <f t="shared" ref="HR775" si="5652">HQ775+HR773-HR774</f>
        <v>-8974</v>
      </c>
      <c r="HS775" s="26">
        <f t="shared" ref="HS775" si="5653">HR775+HS773-HS774</f>
        <v>-8974</v>
      </c>
      <c r="HT775" s="26">
        <f t="shared" ref="HT775" si="5654">HS775+HT773-HT774</f>
        <v>-8974</v>
      </c>
      <c r="HU775" s="22">
        <f t="shared" ref="HU775" si="5655">COUNTIF(GZ775:HT775,"&lt;0")</f>
        <v>21</v>
      </c>
      <c r="HV775" s="25"/>
      <c r="HW775" t="str">
        <f>DIM_BILL[[#This Row],[Tipo]]</f>
        <v>MATERIAL DE EMPAQUE</v>
      </c>
    </row>
    <row r="776" spans="1:231" x14ac:dyDescent="0.3">
      <c r="A776" s="17" t="s">
        <v>460</v>
      </c>
      <c r="AI776">
        <v>1.01</v>
      </c>
      <c r="GR776" s="17" t="s">
        <v>461</v>
      </c>
      <c r="GS776" s="17">
        <v>4</v>
      </c>
      <c r="GT776" s="17" t="s">
        <v>1823</v>
      </c>
      <c r="GU776" s="17" t="s">
        <v>1800</v>
      </c>
      <c r="GV776" s="17">
        <f>SUMIF(FACT_A1[cve_prod],DIM_BILL[[#This Row],[CODIGO]],FACT_A1[Existencia])</f>
        <v>0</v>
      </c>
      <c r="GW776" s="18">
        <f>SUMIF(FACT_A2[cve_prod],DIM_BILL[[#This Row],[CODIGO]],FACT_A2[Existencia])</f>
        <v>4499</v>
      </c>
      <c r="GX776" s="17"/>
      <c r="GY776" s="16" t="s">
        <v>2220</v>
      </c>
      <c r="GZ776" s="15">
        <f>SUMIFS(POs[saldo],POs[cve_prod],DIM_BILL[[#This Row],[CODIGO]],POs[status],$GY776,POs[f_ent],GZ$1)</f>
        <v>0</v>
      </c>
      <c r="HA776" s="15">
        <f>SUMIFS(POs[saldo],POs[cve_prod],DIM_BILL[[#This Row],[CODIGO]],POs[status],$GY776,POs[f_ent],HA$1)</f>
        <v>0</v>
      </c>
      <c r="HB776" s="15">
        <f>SUMIFS(POs[saldo],POs[cve_prod],DIM_BILL[[#This Row],[CODIGO]],POs[status],$GY776,POs[f_ent],HB$1)</f>
        <v>0</v>
      </c>
      <c r="HC776" s="15">
        <f>SUMIFS(POs[saldo],POs[cve_prod],DIM_BILL[[#This Row],[CODIGO]],POs[status],$GY776,POs[f_ent],HC$1)</f>
        <v>0</v>
      </c>
      <c r="HD776" s="15">
        <f>SUMIFS(POs[saldo],POs[cve_prod],DIM_BILL[[#This Row],[CODIGO]],POs[status],$GY776,POs[f_ent],HD$1)</f>
        <v>0</v>
      </c>
      <c r="HE776" s="15">
        <f>SUMIFS(POs[saldo],POs[cve_prod],DIM_BILL[[#This Row],[CODIGO]],POs[status],$GY776,POs[f_ent],HE$1)</f>
        <v>0</v>
      </c>
      <c r="HF776" s="15">
        <f>SUMIFS(POs[saldo],POs[cve_prod],DIM_BILL[[#This Row],[CODIGO]],POs[status],$GY776,POs[Semana],WEEKNUM(HF$1))</f>
        <v>0</v>
      </c>
      <c r="HG776" s="15">
        <f>SUMIFS(POs[saldo],POs[cve_prod],DIM_BILL[[#This Row],[CODIGO]],POs[status],$GY776,POs[Semana],WEEKNUM(HG$1))</f>
        <v>0</v>
      </c>
      <c r="HH776" s="15">
        <f>SUMIFS(POs[saldo],POs[cve_prod],DIM_BILL[[#This Row],[CODIGO]],POs[status],$GY776,POs[Semana],WEEKNUM(HH$1))</f>
        <v>0</v>
      </c>
      <c r="HI776" s="15">
        <f>SUMIFS(POs[saldo],POs[cve_prod],DIM_BILL[[#This Row],[CODIGO]],POs[status],$GY776,POs[Semana],WEEKNUM(HI$1))</f>
        <v>0</v>
      </c>
      <c r="HJ776" s="15">
        <f>SUMIFS(POs[saldo],POs[cve_prod],DIM_BILL[[#This Row],[CODIGO]],POs[status],$GY776,POs[Semana],WEEKNUM(HJ$1))</f>
        <v>0</v>
      </c>
      <c r="HK776" s="15">
        <f>SUMIFS(POs[saldo],POs[cve_prod],DIM_BILL[[#This Row],[CODIGO]],POs[status],$GY776,POs[Semana],WEEKNUM(HK$1))</f>
        <v>0</v>
      </c>
      <c r="HL776" s="15">
        <f>SUMIFS(POs[saldo],POs[cve_prod],DIM_BILL[[#This Row],[CODIGO]],POs[status],$GY776,POs[Semana],WEEKNUM(HL$1))</f>
        <v>0</v>
      </c>
      <c r="HM776" s="15">
        <f>SUMIFS(POs[saldo],POs[cve_prod],DIM_BILL[[#This Row],[CODIGO]],POs[status],$GY776,POs[Semana],WEEKNUM(HM$1))</f>
        <v>0</v>
      </c>
      <c r="HN776" s="15">
        <f>SUMIFS(POs[saldo],POs[cve_prod],DIM_BILL[[#This Row],[CODIGO]],POs[status],$GY776,POs[Semana],WEEKNUM(HN$1))</f>
        <v>0</v>
      </c>
      <c r="HO776" s="15">
        <f>SUMIFS(POs[saldo],POs[cve_prod],DIM_BILL[[#This Row],[CODIGO]],POs[status],$GY776,POs[Semana],WEEKNUM(HO$1))</f>
        <v>0</v>
      </c>
      <c r="HP776" s="15">
        <f>SUMIFS(POs[saldo],POs[cve_prod],DIM_BILL[[#This Row],[CODIGO]],POs[status],$GY776,POs[Semana],WEEKNUM(HP$1))</f>
        <v>0</v>
      </c>
      <c r="HQ776" s="15">
        <f>SUMIFS(POs[saldo],POs[cve_prod],DIM_BILL[[#This Row],[CODIGO]],POs[status],$GY776,POs[Semana],WEEKNUM(HQ$1))</f>
        <v>0</v>
      </c>
      <c r="HR776" s="15">
        <f>SUMIFS(POs[saldo],POs[cve_prod],DIM_BILL[[#This Row],[CODIGO]],POs[status],$GY776,POs[Semana],WEEKNUM(HR$1))</f>
        <v>0</v>
      </c>
      <c r="HS776" s="15">
        <f>SUMIFS(POs[saldo],POs[cve_prod],DIM_BILL[[#This Row],[CODIGO]],POs[status],$GY776,POs[Semana],WEEKNUM(HS$1))</f>
        <v>0</v>
      </c>
      <c r="HT776" s="15">
        <f>SUMIFS(POs[saldo],POs[cve_prod],DIM_BILL[[#This Row],[CODIGO]],POs[status],$GY776,POs[Semana],WEEKNUM(HT$1))</f>
        <v>0</v>
      </c>
      <c r="HU776" s="22"/>
      <c r="HV776" s="25"/>
      <c r="HW776" t="str">
        <f>DIM_BILL[[#This Row],[Tipo]]</f>
        <v>MATERIAL DE EMPAQUE</v>
      </c>
    </row>
    <row r="777" spans="1:231" x14ac:dyDescent="0.3">
      <c r="A777" s="17" t="s">
        <v>460</v>
      </c>
      <c r="AI777">
        <v>1.01</v>
      </c>
      <c r="GR777" s="17" t="s">
        <v>461</v>
      </c>
      <c r="GS777" s="17">
        <v>4</v>
      </c>
      <c r="GT777" s="17" t="s">
        <v>1823</v>
      </c>
      <c r="GU777" s="17" t="s">
        <v>1800</v>
      </c>
      <c r="GV777" s="17">
        <f>SUMIF(FACT_A1[cve_prod],DIM_BILL[[#This Row],[CODIGO]],FACT_A1[Existencia])</f>
        <v>0</v>
      </c>
      <c r="GW777" s="18">
        <f>SUMIF(FACT_A2[cve_prod],DIM_BILL[[#This Row],[CODIGO]],FACT_A2[Existencia])</f>
        <v>4499</v>
      </c>
      <c r="GX777" s="17"/>
      <c r="GY777" s="16" t="s">
        <v>2221</v>
      </c>
      <c r="GZ777" s="24">
        <f>SUMPRODUCT($B777:$GQ777,INDEX(PLAN_PRODUCCION!$B$4:$GQ$24,COLUMN()-COLUMN($GZ$1)+1,0))</f>
        <v>13534</v>
      </c>
      <c r="HA777" s="24">
        <f>SUMPRODUCT($B777:$GQ777,INDEX(PLAN_PRODUCCION!$B$4:$GQ$24,COLUMN()-COLUMN($GZ$1)+1,0))</f>
        <v>0</v>
      </c>
      <c r="HB777" s="24">
        <f>SUMPRODUCT($B777:$GQ777,INDEX(PLAN_PRODUCCION!$B$4:$GQ$24,COLUMN()-COLUMN($GZ$1)+1,0))</f>
        <v>0</v>
      </c>
      <c r="HC777" s="24">
        <f>SUMPRODUCT($B777:$GQ777,INDEX(PLAN_PRODUCCION!$B$4:$GQ$24,COLUMN()-COLUMN($GZ$1)+1,0))</f>
        <v>0</v>
      </c>
      <c r="HD777" s="24">
        <f>SUMPRODUCT($B777:$GQ777,INDEX(PLAN_PRODUCCION!$B$4:$GQ$24,COLUMN()-COLUMN($GZ$1)+1,0))</f>
        <v>0</v>
      </c>
      <c r="HE777" s="24">
        <f>SUMPRODUCT($B777:$GQ777,INDEX(PLAN_PRODUCCION!$B$4:$GQ$24,COLUMN()-COLUMN($GZ$1)+1,0))</f>
        <v>0</v>
      </c>
      <c r="HF777" s="24">
        <f>SUMPRODUCT($B777:$GQ777,INDEX(PLAN_PRODUCCION!$B$4:$GQ$24,COLUMN()-COLUMN($GZ$1)+1,0))</f>
        <v>0</v>
      </c>
      <c r="HG777" s="24">
        <f>SUMPRODUCT($B777:$GQ777,INDEX(PLAN_PRODUCCION!$B$4:$GQ$24,COLUMN()-COLUMN($GZ$1)+1,0))</f>
        <v>0</v>
      </c>
      <c r="HH777" s="24">
        <f>SUMPRODUCT($B777:$GQ777,INDEX(PLAN_PRODUCCION!$B$4:$GQ$24,COLUMN()-COLUMN($GZ$1)+1,0))</f>
        <v>0</v>
      </c>
      <c r="HI777" s="24">
        <f>SUMPRODUCT($B777:$GQ777,INDEX(PLAN_PRODUCCION!$B$4:$GQ$24,COLUMN()-COLUMN($GZ$1)+1,0))</f>
        <v>0</v>
      </c>
      <c r="HJ777" s="24">
        <f>SUMPRODUCT($B777:$GQ777,INDEX(PLAN_PRODUCCION!$B$4:$GQ$24,COLUMN()-COLUMN($GZ$1)+1,0))</f>
        <v>0</v>
      </c>
      <c r="HK777" s="24">
        <f>SUMPRODUCT($B777:$GQ777,INDEX(PLAN_PRODUCCION!$B$4:$GQ$24,COLUMN()-COLUMN($GZ$1)+1,0))</f>
        <v>0</v>
      </c>
      <c r="HL777" s="24">
        <f>SUMPRODUCT($B777:$GQ777,INDEX(PLAN_PRODUCCION!$B$4:$GQ$24,COLUMN()-COLUMN($GZ$1)+1,0))</f>
        <v>0</v>
      </c>
      <c r="HM777" s="24">
        <f>SUMPRODUCT($B777:$GQ777,INDEX(PLAN_PRODUCCION!$B$4:$GQ$24,COLUMN()-COLUMN($GZ$1)+1,0))</f>
        <v>0</v>
      </c>
      <c r="HN777" s="24">
        <f>SUMPRODUCT($B777:$GQ777,INDEX(PLAN_PRODUCCION!$B$4:$GQ$24,COLUMN()-COLUMN($GZ$1)+1,0))</f>
        <v>0</v>
      </c>
      <c r="HO777" s="24">
        <f>SUMPRODUCT($B777:$GQ777,INDEX(PLAN_PRODUCCION!$B$4:$GQ$24,COLUMN()-COLUMN($GZ$1)+1,0))</f>
        <v>0</v>
      </c>
      <c r="HP777" s="24">
        <f>SUMPRODUCT($B777:$GQ777,INDEX(PLAN_PRODUCCION!$B$4:$GQ$24,COLUMN()-COLUMN($GZ$1)+1,0))</f>
        <v>0</v>
      </c>
      <c r="HQ777" s="24">
        <f>SUMPRODUCT($B777:$GQ777,INDEX(PLAN_PRODUCCION!$B$4:$GQ$24,COLUMN()-COLUMN($GZ$1)+1,0))</f>
        <v>0</v>
      </c>
      <c r="HR777" s="24">
        <f>SUMPRODUCT($B777:$GQ777,INDEX(PLAN_PRODUCCION!$B$4:$GQ$24,COLUMN()-COLUMN($GZ$1)+1,0))</f>
        <v>0</v>
      </c>
      <c r="HS777" s="24">
        <f>SUMPRODUCT($B777:$GQ777,INDEX(PLAN_PRODUCCION!$B$4:$GQ$24,COLUMN()-COLUMN($GZ$1)+1,0))</f>
        <v>0</v>
      </c>
      <c r="HT777" s="24">
        <f>SUMPRODUCT($B777:$GQ777,INDEX(PLAN_PRODUCCION!$B$4:$GQ$24,COLUMN()-COLUMN($GZ$1)+1,0))</f>
        <v>0</v>
      </c>
      <c r="HU777" s="22"/>
      <c r="HV777" s="25"/>
      <c r="HW777" t="str">
        <f>DIM_BILL[[#This Row],[Tipo]]</f>
        <v>MATERIAL DE EMPAQUE</v>
      </c>
    </row>
    <row r="778" spans="1:231" x14ac:dyDescent="0.3">
      <c r="A778" s="18" t="s">
        <v>460</v>
      </c>
      <c r="AI778">
        <v>1.01</v>
      </c>
      <c r="GR778" s="18" t="s">
        <v>461</v>
      </c>
      <c r="GS778" s="18">
        <v>4</v>
      </c>
      <c r="GT778" s="18" t="s">
        <v>1823</v>
      </c>
      <c r="GU778" s="18" t="s">
        <v>1800</v>
      </c>
      <c r="GV778" s="18">
        <f>SUMIF(FACT_A1[cve_prod],DIM_BILL[[#This Row],[CODIGO]],FACT_A1[Existencia])</f>
        <v>0</v>
      </c>
      <c r="GW778" s="18">
        <f>SUMIF(FACT_A2[cve_prod],DIM_BILL[[#This Row],[CODIGO]],FACT_A2[Existencia])</f>
        <v>4499</v>
      </c>
      <c r="GX778" s="18"/>
      <c r="GY778" s="16" t="s">
        <v>2222</v>
      </c>
      <c r="GZ778" s="26">
        <f t="shared" ref="GZ778" si="5656">GV778+GW778+GX778+GZ776-GZ777</f>
        <v>-9035</v>
      </c>
      <c r="HA778" s="26">
        <f t="shared" ref="HA778" si="5657">GZ778+HA776-HA777</f>
        <v>-9035</v>
      </c>
      <c r="HB778" s="26">
        <f t="shared" ref="HB778" si="5658">HA778+HB776-HB777</f>
        <v>-9035</v>
      </c>
      <c r="HC778" s="26">
        <f t="shared" ref="HC778" si="5659">HB778+HC776-HC777</f>
        <v>-9035</v>
      </c>
      <c r="HD778" s="26">
        <f t="shared" ref="HD778" si="5660">HC778+HD776-HD777</f>
        <v>-9035</v>
      </c>
      <c r="HE778" s="26">
        <f t="shared" ref="HE778" si="5661">HD778+HE776-HE777</f>
        <v>-9035</v>
      </c>
      <c r="HF778" s="26">
        <f t="shared" ref="HF778" si="5662">HE778+HF776-HF777</f>
        <v>-9035</v>
      </c>
      <c r="HG778" s="26">
        <f t="shared" ref="HG778" si="5663">HF778+HG776-HG777</f>
        <v>-9035</v>
      </c>
      <c r="HH778" s="26">
        <f t="shared" ref="HH778" si="5664">HG778+HH776-HH777</f>
        <v>-9035</v>
      </c>
      <c r="HI778" s="26">
        <f t="shared" ref="HI778" si="5665">HH778+HI776-HI777</f>
        <v>-9035</v>
      </c>
      <c r="HJ778" s="26">
        <f t="shared" ref="HJ778" si="5666">HI778+HJ776-HJ777</f>
        <v>-9035</v>
      </c>
      <c r="HK778" s="26">
        <f t="shared" ref="HK778" si="5667">HJ778+HK776-HK777</f>
        <v>-9035</v>
      </c>
      <c r="HL778" s="26">
        <f t="shared" ref="HL778" si="5668">HK778+HL776-HL777</f>
        <v>-9035</v>
      </c>
      <c r="HM778" s="26">
        <f t="shared" ref="HM778" si="5669">HL778+HM776-HM777</f>
        <v>-9035</v>
      </c>
      <c r="HN778" s="26">
        <f t="shared" ref="HN778" si="5670">HM778+HN776-HN777</f>
        <v>-9035</v>
      </c>
      <c r="HO778" s="26">
        <f t="shared" ref="HO778" si="5671">HN778+HO776-HO777</f>
        <v>-9035</v>
      </c>
      <c r="HP778" s="26">
        <f t="shared" ref="HP778" si="5672">HO778+HP776-HP777</f>
        <v>-9035</v>
      </c>
      <c r="HQ778" s="26">
        <f t="shared" ref="HQ778" si="5673">HP778+HQ776-HQ777</f>
        <v>-9035</v>
      </c>
      <c r="HR778" s="26">
        <f t="shared" ref="HR778" si="5674">HQ778+HR776-HR777</f>
        <v>-9035</v>
      </c>
      <c r="HS778" s="26">
        <f t="shared" ref="HS778" si="5675">HR778+HS776-HS777</f>
        <v>-9035</v>
      </c>
      <c r="HT778" s="26">
        <f t="shared" ref="HT778" si="5676">HS778+HT776-HT777</f>
        <v>-9035</v>
      </c>
      <c r="HU778" s="22">
        <f t="shared" ref="HU778" si="5677">COUNTIF(GZ778:HT778,"&lt;0")</f>
        <v>21</v>
      </c>
      <c r="HV778" s="25"/>
      <c r="HW778" t="str">
        <f>DIM_BILL[[#This Row],[Tipo]]</f>
        <v>MATERIAL DE EMPAQUE</v>
      </c>
    </row>
    <row r="779" spans="1:231" x14ac:dyDescent="0.3">
      <c r="A779" s="17" t="s">
        <v>881</v>
      </c>
      <c r="BX779">
        <v>1.0288636363636363</v>
      </c>
      <c r="GR779" s="17" t="s">
        <v>882</v>
      </c>
      <c r="GS779" s="17">
        <v>4</v>
      </c>
      <c r="GT779" s="17" t="s">
        <v>1819</v>
      </c>
      <c r="GU779" s="17" t="s">
        <v>1800</v>
      </c>
      <c r="GV779" s="17">
        <f>SUMIF(FACT_A1[cve_prod],DIM_BILL[[#This Row],[CODIGO]],FACT_A1[Existencia])</f>
        <v>0</v>
      </c>
      <c r="GW779" s="18">
        <f>SUMIF(FACT_A2[cve_prod],DIM_BILL[[#This Row],[CODIGO]],FACT_A2[Existencia])</f>
        <v>12767</v>
      </c>
      <c r="GX779" s="17"/>
      <c r="GY779" s="16" t="s">
        <v>2220</v>
      </c>
      <c r="GZ779" s="15">
        <f>SUMIFS(POs[saldo],POs[cve_prod],DIM_BILL[[#This Row],[CODIGO]],POs[status],$GY779,POs[f_ent],GZ$1)</f>
        <v>0</v>
      </c>
      <c r="HA779" s="15">
        <f>SUMIFS(POs[saldo],POs[cve_prod],DIM_BILL[[#This Row],[CODIGO]],POs[status],$GY779,POs[f_ent],HA$1)</f>
        <v>0</v>
      </c>
      <c r="HB779" s="15">
        <f>SUMIFS(POs[saldo],POs[cve_prod],DIM_BILL[[#This Row],[CODIGO]],POs[status],$GY779,POs[f_ent],HB$1)</f>
        <v>0</v>
      </c>
      <c r="HC779" s="15">
        <f>SUMIFS(POs[saldo],POs[cve_prod],DIM_BILL[[#This Row],[CODIGO]],POs[status],$GY779,POs[f_ent],HC$1)</f>
        <v>0</v>
      </c>
      <c r="HD779" s="15">
        <f>SUMIFS(POs[saldo],POs[cve_prod],DIM_BILL[[#This Row],[CODIGO]],POs[status],$GY779,POs[f_ent],HD$1)</f>
        <v>0</v>
      </c>
      <c r="HE779" s="15">
        <f>SUMIFS(POs[saldo],POs[cve_prod],DIM_BILL[[#This Row],[CODIGO]],POs[status],$GY779,POs[f_ent],HE$1)</f>
        <v>0</v>
      </c>
      <c r="HF779" s="15">
        <f>SUMIFS(POs[saldo],POs[cve_prod],DIM_BILL[[#This Row],[CODIGO]],POs[status],$GY779,POs[Semana],WEEKNUM(HF$1))</f>
        <v>0</v>
      </c>
      <c r="HG779" s="15">
        <f>SUMIFS(POs[saldo],POs[cve_prod],DIM_BILL[[#This Row],[CODIGO]],POs[status],$GY779,POs[Semana],WEEKNUM(HG$1))</f>
        <v>0</v>
      </c>
      <c r="HH779" s="15">
        <f>SUMIFS(POs[saldo],POs[cve_prod],DIM_BILL[[#This Row],[CODIGO]],POs[status],$GY779,POs[Semana],WEEKNUM(HH$1))</f>
        <v>0</v>
      </c>
      <c r="HI779" s="15">
        <f>SUMIFS(POs[saldo],POs[cve_prod],DIM_BILL[[#This Row],[CODIGO]],POs[status],$GY779,POs[Semana],WEEKNUM(HI$1))</f>
        <v>0</v>
      </c>
      <c r="HJ779" s="15">
        <f>SUMIFS(POs[saldo],POs[cve_prod],DIM_BILL[[#This Row],[CODIGO]],POs[status],$GY779,POs[Semana],WEEKNUM(HJ$1))</f>
        <v>0</v>
      </c>
      <c r="HK779" s="15">
        <f>SUMIFS(POs[saldo],POs[cve_prod],DIM_BILL[[#This Row],[CODIGO]],POs[status],$GY779,POs[Semana],WEEKNUM(HK$1))</f>
        <v>0</v>
      </c>
      <c r="HL779" s="15">
        <f>SUMIFS(POs[saldo],POs[cve_prod],DIM_BILL[[#This Row],[CODIGO]],POs[status],$GY779,POs[Semana],WEEKNUM(HL$1))</f>
        <v>0</v>
      </c>
      <c r="HM779" s="15">
        <f>SUMIFS(POs[saldo],POs[cve_prod],DIM_BILL[[#This Row],[CODIGO]],POs[status],$GY779,POs[Semana],WEEKNUM(HM$1))</f>
        <v>0</v>
      </c>
      <c r="HN779" s="15">
        <f>SUMIFS(POs[saldo],POs[cve_prod],DIM_BILL[[#This Row],[CODIGO]],POs[status],$GY779,POs[Semana],WEEKNUM(HN$1))</f>
        <v>0</v>
      </c>
      <c r="HO779" s="15">
        <f>SUMIFS(POs[saldo],POs[cve_prod],DIM_BILL[[#This Row],[CODIGO]],POs[status],$GY779,POs[Semana],WEEKNUM(HO$1))</f>
        <v>0</v>
      </c>
      <c r="HP779" s="15">
        <f>SUMIFS(POs[saldo],POs[cve_prod],DIM_BILL[[#This Row],[CODIGO]],POs[status],$GY779,POs[Semana],WEEKNUM(HP$1))</f>
        <v>0</v>
      </c>
      <c r="HQ779" s="15">
        <f>SUMIFS(POs[saldo],POs[cve_prod],DIM_BILL[[#This Row],[CODIGO]],POs[status],$GY779,POs[Semana],WEEKNUM(HQ$1))</f>
        <v>0</v>
      </c>
      <c r="HR779" s="15">
        <f>SUMIFS(POs[saldo],POs[cve_prod],DIM_BILL[[#This Row],[CODIGO]],POs[status],$GY779,POs[Semana],WEEKNUM(HR$1))</f>
        <v>0</v>
      </c>
      <c r="HS779" s="15">
        <f>SUMIFS(POs[saldo],POs[cve_prod],DIM_BILL[[#This Row],[CODIGO]],POs[status],$GY779,POs[Semana],WEEKNUM(HS$1))</f>
        <v>0</v>
      </c>
      <c r="HT779" s="15">
        <f>SUMIFS(POs[saldo],POs[cve_prod],DIM_BILL[[#This Row],[CODIGO]],POs[status],$GY779,POs[Semana],WEEKNUM(HT$1))</f>
        <v>0</v>
      </c>
      <c r="HU779" s="22"/>
      <c r="HV779" s="25"/>
      <c r="HW779" t="str">
        <f>DIM_BILL[[#This Row],[Tipo]]</f>
        <v>MATERIAL DE EMPAQUE</v>
      </c>
    </row>
    <row r="780" spans="1:231" x14ac:dyDescent="0.3">
      <c r="A780" s="17" t="s">
        <v>881</v>
      </c>
      <c r="BX780">
        <v>1.0288636363636363</v>
      </c>
      <c r="GR780" s="17" t="s">
        <v>882</v>
      </c>
      <c r="GS780" s="17">
        <v>4</v>
      </c>
      <c r="GT780" s="17" t="s">
        <v>1819</v>
      </c>
      <c r="GU780" s="17" t="s">
        <v>1800</v>
      </c>
      <c r="GV780" s="17">
        <f>SUMIF(FACT_A1[cve_prod],DIM_BILL[[#This Row],[CODIGO]],FACT_A1[Existencia])</f>
        <v>0</v>
      </c>
      <c r="GW780" s="18">
        <f>SUMIF(FACT_A2[cve_prod],DIM_BILL[[#This Row],[CODIGO]],FACT_A2[Existencia])</f>
        <v>12767</v>
      </c>
      <c r="GX780" s="17"/>
      <c r="GY780" s="16" t="s">
        <v>2221</v>
      </c>
      <c r="GZ780" s="24">
        <f>SUMPRODUCT($B780:$GQ780,INDEX(PLAN_PRODUCCION!$B$4:$GQ$24,COLUMN()-COLUMN($GZ$1)+1,0))</f>
        <v>0</v>
      </c>
      <c r="HA780" s="24">
        <f>SUMPRODUCT($B780:$GQ780,INDEX(PLAN_PRODUCCION!$B$4:$GQ$24,COLUMN()-COLUMN($GZ$1)+1,0))</f>
        <v>0</v>
      </c>
      <c r="HB780" s="24">
        <f>SUMPRODUCT($B780:$GQ780,INDEX(PLAN_PRODUCCION!$B$4:$GQ$24,COLUMN()-COLUMN($GZ$1)+1,0))</f>
        <v>0</v>
      </c>
      <c r="HC780" s="24">
        <f>SUMPRODUCT($B780:$GQ780,INDEX(PLAN_PRODUCCION!$B$4:$GQ$24,COLUMN()-COLUMN($GZ$1)+1,0))</f>
        <v>0</v>
      </c>
      <c r="HD780" s="24">
        <f>SUMPRODUCT($B780:$GQ780,INDEX(PLAN_PRODUCCION!$B$4:$GQ$24,COLUMN()-COLUMN($GZ$1)+1,0))</f>
        <v>0</v>
      </c>
      <c r="HE780" s="24">
        <f>SUMPRODUCT($B780:$GQ780,INDEX(PLAN_PRODUCCION!$B$4:$GQ$24,COLUMN()-COLUMN($GZ$1)+1,0))</f>
        <v>0</v>
      </c>
      <c r="HF780" s="24">
        <f>SUMPRODUCT($B780:$GQ780,INDEX(PLAN_PRODUCCION!$B$4:$GQ$24,COLUMN()-COLUMN($GZ$1)+1,0))</f>
        <v>0</v>
      </c>
      <c r="HG780" s="24">
        <f>SUMPRODUCT($B780:$GQ780,INDEX(PLAN_PRODUCCION!$B$4:$GQ$24,COLUMN()-COLUMN($GZ$1)+1,0))</f>
        <v>0</v>
      </c>
      <c r="HH780" s="24">
        <f>SUMPRODUCT($B780:$GQ780,INDEX(PLAN_PRODUCCION!$B$4:$GQ$24,COLUMN()-COLUMN($GZ$1)+1,0))</f>
        <v>0</v>
      </c>
      <c r="HI780" s="24">
        <f>SUMPRODUCT($B780:$GQ780,INDEX(PLAN_PRODUCCION!$B$4:$GQ$24,COLUMN()-COLUMN($GZ$1)+1,0))</f>
        <v>0</v>
      </c>
      <c r="HJ780" s="24">
        <f>SUMPRODUCT($B780:$GQ780,INDEX(PLAN_PRODUCCION!$B$4:$GQ$24,COLUMN()-COLUMN($GZ$1)+1,0))</f>
        <v>0</v>
      </c>
      <c r="HK780" s="24">
        <f>SUMPRODUCT($B780:$GQ780,INDEX(PLAN_PRODUCCION!$B$4:$GQ$24,COLUMN()-COLUMN($GZ$1)+1,0))</f>
        <v>0</v>
      </c>
      <c r="HL780" s="24">
        <f>SUMPRODUCT($B780:$GQ780,INDEX(PLAN_PRODUCCION!$B$4:$GQ$24,COLUMN()-COLUMN($GZ$1)+1,0))</f>
        <v>0</v>
      </c>
      <c r="HM780" s="24">
        <f>SUMPRODUCT($B780:$GQ780,INDEX(PLAN_PRODUCCION!$B$4:$GQ$24,COLUMN()-COLUMN($GZ$1)+1,0))</f>
        <v>0</v>
      </c>
      <c r="HN780" s="24">
        <f>SUMPRODUCT($B780:$GQ780,INDEX(PLAN_PRODUCCION!$B$4:$GQ$24,COLUMN()-COLUMN($GZ$1)+1,0))</f>
        <v>0</v>
      </c>
      <c r="HO780" s="24">
        <f>SUMPRODUCT($B780:$GQ780,INDEX(PLAN_PRODUCCION!$B$4:$GQ$24,COLUMN()-COLUMN($GZ$1)+1,0))</f>
        <v>0</v>
      </c>
      <c r="HP780" s="24">
        <f>SUMPRODUCT($B780:$GQ780,INDEX(PLAN_PRODUCCION!$B$4:$GQ$24,COLUMN()-COLUMN($GZ$1)+1,0))</f>
        <v>0</v>
      </c>
      <c r="HQ780" s="24">
        <f>SUMPRODUCT($B780:$GQ780,INDEX(PLAN_PRODUCCION!$B$4:$GQ$24,COLUMN()-COLUMN($GZ$1)+1,0))</f>
        <v>0</v>
      </c>
      <c r="HR780" s="24">
        <f>SUMPRODUCT($B780:$GQ780,INDEX(PLAN_PRODUCCION!$B$4:$GQ$24,COLUMN()-COLUMN($GZ$1)+1,0))</f>
        <v>0</v>
      </c>
      <c r="HS780" s="24">
        <f>SUMPRODUCT($B780:$GQ780,INDEX(PLAN_PRODUCCION!$B$4:$GQ$24,COLUMN()-COLUMN($GZ$1)+1,0))</f>
        <v>0</v>
      </c>
      <c r="HT780" s="24">
        <f>SUMPRODUCT($B780:$GQ780,INDEX(PLAN_PRODUCCION!$B$4:$GQ$24,COLUMN()-COLUMN($GZ$1)+1,0))</f>
        <v>0</v>
      </c>
      <c r="HU780" s="22"/>
      <c r="HV780" s="25"/>
      <c r="HW780" t="str">
        <f>DIM_BILL[[#This Row],[Tipo]]</f>
        <v>MATERIAL DE EMPAQUE</v>
      </c>
    </row>
    <row r="781" spans="1:231" x14ac:dyDescent="0.3">
      <c r="A781" s="18" t="s">
        <v>881</v>
      </c>
      <c r="BX781">
        <v>1.0288636363636363</v>
      </c>
      <c r="GR781" s="18" t="s">
        <v>882</v>
      </c>
      <c r="GS781" s="18">
        <v>4</v>
      </c>
      <c r="GT781" s="18" t="s">
        <v>1819</v>
      </c>
      <c r="GU781" s="18" t="s">
        <v>1800</v>
      </c>
      <c r="GV781" s="18">
        <f>SUMIF(FACT_A1[cve_prod],DIM_BILL[[#This Row],[CODIGO]],FACT_A1[Existencia])</f>
        <v>0</v>
      </c>
      <c r="GW781" s="18">
        <f>SUMIF(FACT_A2[cve_prod],DIM_BILL[[#This Row],[CODIGO]],FACT_A2[Existencia])</f>
        <v>12767</v>
      </c>
      <c r="GX781" s="18"/>
      <c r="GY781" s="16" t="s">
        <v>2222</v>
      </c>
      <c r="GZ781" s="26">
        <f t="shared" ref="GZ781" si="5678">GV781+GW781+GX781+GZ779-GZ780</f>
        <v>12767</v>
      </c>
      <c r="HA781" s="26">
        <f t="shared" ref="HA781" si="5679">GZ781+HA779-HA780</f>
        <v>12767</v>
      </c>
      <c r="HB781" s="26">
        <f t="shared" ref="HB781" si="5680">HA781+HB779-HB780</f>
        <v>12767</v>
      </c>
      <c r="HC781" s="26">
        <f t="shared" ref="HC781" si="5681">HB781+HC779-HC780</f>
        <v>12767</v>
      </c>
      <c r="HD781" s="26">
        <f t="shared" ref="HD781" si="5682">HC781+HD779-HD780</f>
        <v>12767</v>
      </c>
      <c r="HE781" s="26">
        <f t="shared" ref="HE781" si="5683">HD781+HE779-HE780</f>
        <v>12767</v>
      </c>
      <c r="HF781" s="26">
        <f t="shared" ref="HF781" si="5684">HE781+HF779-HF780</f>
        <v>12767</v>
      </c>
      <c r="HG781" s="26">
        <f t="shared" ref="HG781" si="5685">HF781+HG779-HG780</f>
        <v>12767</v>
      </c>
      <c r="HH781" s="26">
        <f t="shared" ref="HH781" si="5686">HG781+HH779-HH780</f>
        <v>12767</v>
      </c>
      <c r="HI781" s="26">
        <f t="shared" ref="HI781" si="5687">HH781+HI779-HI780</f>
        <v>12767</v>
      </c>
      <c r="HJ781" s="26">
        <f t="shared" ref="HJ781" si="5688">HI781+HJ779-HJ780</f>
        <v>12767</v>
      </c>
      <c r="HK781" s="26">
        <f t="shared" ref="HK781" si="5689">HJ781+HK779-HK780</f>
        <v>12767</v>
      </c>
      <c r="HL781" s="26">
        <f t="shared" ref="HL781" si="5690">HK781+HL779-HL780</f>
        <v>12767</v>
      </c>
      <c r="HM781" s="26">
        <f t="shared" ref="HM781" si="5691">HL781+HM779-HM780</f>
        <v>12767</v>
      </c>
      <c r="HN781" s="26">
        <f t="shared" ref="HN781" si="5692">HM781+HN779-HN780</f>
        <v>12767</v>
      </c>
      <c r="HO781" s="26">
        <f t="shared" ref="HO781" si="5693">HN781+HO779-HO780</f>
        <v>12767</v>
      </c>
      <c r="HP781" s="26">
        <f t="shared" ref="HP781" si="5694">HO781+HP779-HP780</f>
        <v>12767</v>
      </c>
      <c r="HQ781" s="26">
        <f t="shared" ref="HQ781" si="5695">HP781+HQ779-HQ780</f>
        <v>12767</v>
      </c>
      <c r="HR781" s="26">
        <f t="shared" ref="HR781" si="5696">HQ781+HR779-HR780</f>
        <v>12767</v>
      </c>
      <c r="HS781" s="26">
        <f t="shared" ref="HS781" si="5697">HR781+HS779-HS780</f>
        <v>12767</v>
      </c>
      <c r="HT781" s="26">
        <f t="shared" ref="HT781" si="5698">HS781+HT779-HT780</f>
        <v>12767</v>
      </c>
      <c r="HU781" s="22">
        <f t="shared" ref="HU781" si="5699">COUNTIF(GZ781:HT781,"&lt;0")</f>
        <v>0</v>
      </c>
      <c r="HV781" s="25"/>
      <c r="HW781" t="str">
        <f>DIM_BILL[[#This Row],[Tipo]]</f>
        <v>MATERIAL DE EMPAQUE</v>
      </c>
    </row>
    <row r="782" spans="1:231" x14ac:dyDescent="0.3">
      <c r="A782" s="17" t="s">
        <v>901</v>
      </c>
      <c r="CA782">
        <v>1.0288636363636363</v>
      </c>
      <c r="GR782" s="17" t="s">
        <v>902</v>
      </c>
      <c r="GS782" s="17">
        <v>3</v>
      </c>
      <c r="GT782" s="17" t="s">
        <v>1819</v>
      </c>
      <c r="GU782" s="17" t="s">
        <v>1800</v>
      </c>
      <c r="GV782" s="17">
        <f>SUMIF(FACT_A1[cve_prod],DIM_BILL[[#This Row],[CODIGO]],FACT_A1[Existencia])</f>
        <v>0</v>
      </c>
      <c r="GW782" s="18">
        <f>SUMIF(FACT_A2[cve_prod],DIM_BILL[[#This Row],[CODIGO]],FACT_A2[Existencia])</f>
        <v>3505</v>
      </c>
      <c r="GX782" s="17"/>
      <c r="GY782" s="16" t="s">
        <v>2220</v>
      </c>
      <c r="GZ782" s="15">
        <f>SUMIFS(POs[saldo],POs[cve_prod],DIM_BILL[[#This Row],[CODIGO]],POs[status],$GY782,POs[f_ent],GZ$1)</f>
        <v>0</v>
      </c>
      <c r="HA782" s="15">
        <f>SUMIFS(POs[saldo],POs[cve_prod],DIM_BILL[[#This Row],[CODIGO]],POs[status],$GY782,POs[f_ent],HA$1)</f>
        <v>0</v>
      </c>
      <c r="HB782" s="15">
        <f>SUMIFS(POs[saldo],POs[cve_prod],DIM_BILL[[#This Row],[CODIGO]],POs[status],$GY782,POs[f_ent],HB$1)</f>
        <v>0</v>
      </c>
      <c r="HC782" s="15">
        <f>SUMIFS(POs[saldo],POs[cve_prod],DIM_BILL[[#This Row],[CODIGO]],POs[status],$GY782,POs[f_ent],HC$1)</f>
        <v>0</v>
      </c>
      <c r="HD782" s="15">
        <f>SUMIFS(POs[saldo],POs[cve_prod],DIM_BILL[[#This Row],[CODIGO]],POs[status],$GY782,POs[f_ent],HD$1)</f>
        <v>0</v>
      </c>
      <c r="HE782" s="15">
        <f>SUMIFS(POs[saldo],POs[cve_prod],DIM_BILL[[#This Row],[CODIGO]],POs[status],$GY782,POs[f_ent],HE$1)</f>
        <v>0</v>
      </c>
      <c r="HF782" s="15">
        <f>SUMIFS(POs[saldo],POs[cve_prod],DIM_BILL[[#This Row],[CODIGO]],POs[status],$GY782,POs[Semana],WEEKNUM(HF$1))</f>
        <v>0</v>
      </c>
      <c r="HG782" s="15">
        <f>SUMIFS(POs[saldo],POs[cve_prod],DIM_BILL[[#This Row],[CODIGO]],POs[status],$GY782,POs[Semana],WEEKNUM(HG$1))</f>
        <v>0</v>
      </c>
      <c r="HH782" s="15">
        <f>SUMIFS(POs[saldo],POs[cve_prod],DIM_BILL[[#This Row],[CODIGO]],POs[status],$GY782,POs[Semana],WEEKNUM(HH$1))</f>
        <v>0</v>
      </c>
      <c r="HI782" s="15">
        <f>SUMIFS(POs[saldo],POs[cve_prod],DIM_BILL[[#This Row],[CODIGO]],POs[status],$GY782,POs[Semana],WEEKNUM(HI$1))</f>
        <v>0</v>
      </c>
      <c r="HJ782" s="15">
        <f>SUMIFS(POs[saldo],POs[cve_prod],DIM_BILL[[#This Row],[CODIGO]],POs[status],$GY782,POs[Semana],WEEKNUM(HJ$1))</f>
        <v>0</v>
      </c>
      <c r="HK782" s="15">
        <f>SUMIFS(POs[saldo],POs[cve_prod],DIM_BILL[[#This Row],[CODIGO]],POs[status],$GY782,POs[Semana],WEEKNUM(HK$1))</f>
        <v>0</v>
      </c>
      <c r="HL782" s="15">
        <f>SUMIFS(POs[saldo],POs[cve_prod],DIM_BILL[[#This Row],[CODIGO]],POs[status],$GY782,POs[Semana],WEEKNUM(HL$1))</f>
        <v>0</v>
      </c>
      <c r="HM782" s="15">
        <f>SUMIFS(POs[saldo],POs[cve_prod],DIM_BILL[[#This Row],[CODIGO]],POs[status],$GY782,POs[Semana],WEEKNUM(HM$1))</f>
        <v>0</v>
      </c>
      <c r="HN782" s="15">
        <f>SUMIFS(POs[saldo],POs[cve_prod],DIM_BILL[[#This Row],[CODIGO]],POs[status],$GY782,POs[Semana],WEEKNUM(HN$1))</f>
        <v>0</v>
      </c>
      <c r="HO782" s="15">
        <f>SUMIFS(POs[saldo],POs[cve_prod],DIM_BILL[[#This Row],[CODIGO]],POs[status],$GY782,POs[Semana],WEEKNUM(HO$1))</f>
        <v>0</v>
      </c>
      <c r="HP782" s="15">
        <f>SUMIFS(POs[saldo],POs[cve_prod],DIM_BILL[[#This Row],[CODIGO]],POs[status],$GY782,POs[Semana],WEEKNUM(HP$1))</f>
        <v>0</v>
      </c>
      <c r="HQ782" s="15">
        <f>SUMIFS(POs[saldo],POs[cve_prod],DIM_BILL[[#This Row],[CODIGO]],POs[status],$GY782,POs[Semana],WEEKNUM(HQ$1))</f>
        <v>0</v>
      </c>
      <c r="HR782" s="15">
        <f>SUMIFS(POs[saldo],POs[cve_prod],DIM_BILL[[#This Row],[CODIGO]],POs[status],$GY782,POs[Semana],WEEKNUM(HR$1))</f>
        <v>0</v>
      </c>
      <c r="HS782" s="15">
        <f>SUMIFS(POs[saldo],POs[cve_prod],DIM_BILL[[#This Row],[CODIGO]],POs[status],$GY782,POs[Semana],WEEKNUM(HS$1))</f>
        <v>0</v>
      </c>
      <c r="HT782" s="15">
        <f>SUMIFS(POs[saldo],POs[cve_prod],DIM_BILL[[#This Row],[CODIGO]],POs[status],$GY782,POs[Semana],WEEKNUM(HT$1))</f>
        <v>0</v>
      </c>
      <c r="HU782" s="22"/>
      <c r="HV782" s="25"/>
      <c r="HW782" t="str">
        <f>DIM_BILL[[#This Row],[Tipo]]</f>
        <v>MATERIAL DE EMPAQUE</v>
      </c>
    </row>
    <row r="783" spans="1:231" x14ac:dyDescent="0.3">
      <c r="A783" s="17" t="s">
        <v>901</v>
      </c>
      <c r="CA783">
        <v>1.0288636363636363</v>
      </c>
      <c r="GR783" s="17" t="s">
        <v>902</v>
      </c>
      <c r="GS783" s="17">
        <v>3</v>
      </c>
      <c r="GT783" s="17" t="s">
        <v>1819</v>
      </c>
      <c r="GU783" s="17" t="s">
        <v>1800</v>
      </c>
      <c r="GV783" s="17">
        <f>SUMIF(FACT_A1[cve_prod],DIM_BILL[[#This Row],[CODIGO]],FACT_A1[Existencia])</f>
        <v>0</v>
      </c>
      <c r="GW783" s="18">
        <f>SUMIF(FACT_A2[cve_prod],DIM_BILL[[#This Row],[CODIGO]],FACT_A2[Existencia])</f>
        <v>3505</v>
      </c>
      <c r="GX783" s="17"/>
      <c r="GY783" s="16" t="s">
        <v>2221</v>
      </c>
      <c r="GZ783" s="24">
        <f>SUMPRODUCT($B783:$GQ783,INDEX(PLAN_PRODUCCION!$B$4:$GQ$24,COLUMN()-COLUMN($GZ$1)+1,0))</f>
        <v>0</v>
      </c>
      <c r="HA783" s="24">
        <f>SUMPRODUCT($B783:$GQ783,INDEX(PLAN_PRODUCCION!$B$4:$GQ$24,COLUMN()-COLUMN($GZ$1)+1,0))</f>
        <v>0</v>
      </c>
      <c r="HB783" s="24">
        <f>SUMPRODUCT($B783:$GQ783,INDEX(PLAN_PRODUCCION!$B$4:$GQ$24,COLUMN()-COLUMN($GZ$1)+1,0))</f>
        <v>0</v>
      </c>
      <c r="HC783" s="24">
        <f>SUMPRODUCT($B783:$GQ783,INDEX(PLAN_PRODUCCION!$B$4:$GQ$24,COLUMN()-COLUMN($GZ$1)+1,0))</f>
        <v>0</v>
      </c>
      <c r="HD783" s="24">
        <f>SUMPRODUCT($B783:$GQ783,INDEX(PLAN_PRODUCCION!$B$4:$GQ$24,COLUMN()-COLUMN($GZ$1)+1,0))</f>
        <v>0</v>
      </c>
      <c r="HE783" s="24">
        <f>SUMPRODUCT($B783:$GQ783,INDEX(PLAN_PRODUCCION!$B$4:$GQ$24,COLUMN()-COLUMN($GZ$1)+1,0))</f>
        <v>0</v>
      </c>
      <c r="HF783" s="24">
        <f>SUMPRODUCT($B783:$GQ783,INDEX(PLAN_PRODUCCION!$B$4:$GQ$24,COLUMN()-COLUMN($GZ$1)+1,0))</f>
        <v>0</v>
      </c>
      <c r="HG783" s="24">
        <f>SUMPRODUCT($B783:$GQ783,INDEX(PLAN_PRODUCCION!$B$4:$GQ$24,COLUMN()-COLUMN($GZ$1)+1,0))</f>
        <v>0</v>
      </c>
      <c r="HH783" s="24">
        <f>SUMPRODUCT($B783:$GQ783,INDEX(PLAN_PRODUCCION!$B$4:$GQ$24,COLUMN()-COLUMN($GZ$1)+1,0))</f>
        <v>0</v>
      </c>
      <c r="HI783" s="24">
        <f>SUMPRODUCT($B783:$GQ783,INDEX(PLAN_PRODUCCION!$B$4:$GQ$24,COLUMN()-COLUMN($GZ$1)+1,0))</f>
        <v>0</v>
      </c>
      <c r="HJ783" s="24">
        <f>SUMPRODUCT($B783:$GQ783,INDEX(PLAN_PRODUCCION!$B$4:$GQ$24,COLUMN()-COLUMN($GZ$1)+1,0))</f>
        <v>0</v>
      </c>
      <c r="HK783" s="24">
        <f>SUMPRODUCT($B783:$GQ783,INDEX(PLAN_PRODUCCION!$B$4:$GQ$24,COLUMN()-COLUMN($GZ$1)+1,0))</f>
        <v>0</v>
      </c>
      <c r="HL783" s="24">
        <f>SUMPRODUCT($B783:$GQ783,INDEX(PLAN_PRODUCCION!$B$4:$GQ$24,COLUMN()-COLUMN($GZ$1)+1,0))</f>
        <v>0</v>
      </c>
      <c r="HM783" s="24">
        <f>SUMPRODUCT($B783:$GQ783,INDEX(PLAN_PRODUCCION!$B$4:$GQ$24,COLUMN()-COLUMN($GZ$1)+1,0))</f>
        <v>0</v>
      </c>
      <c r="HN783" s="24">
        <f>SUMPRODUCT($B783:$GQ783,INDEX(PLAN_PRODUCCION!$B$4:$GQ$24,COLUMN()-COLUMN($GZ$1)+1,0))</f>
        <v>0</v>
      </c>
      <c r="HO783" s="24">
        <f>SUMPRODUCT($B783:$GQ783,INDEX(PLAN_PRODUCCION!$B$4:$GQ$24,COLUMN()-COLUMN($GZ$1)+1,0))</f>
        <v>0</v>
      </c>
      <c r="HP783" s="24">
        <f>SUMPRODUCT($B783:$GQ783,INDEX(PLAN_PRODUCCION!$B$4:$GQ$24,COLUMN()-COLUMN($GZ$1)+1,0))</f>
        <v>0</v>
      </c>
      <c r="HQ783" s="24">
        <f>SUMPRODUCT($B783:$GQ783,INDEX(PLAN_PRODUCCION!$B$4:$GQ$24,COLUMN()-COLUMN($GZ$1)+1,0))</f>
        <v>0</v>
      </c>
      <c r="HR783" s="24">
        <f>SUMPRODUCT($B783:$GQ783,INDEX(PLAN_PRODUCCION!$B$4:$GQ$24,COLUMN()-COLUMN($GZ$1)+1,0))</f>
        <v>0</v>
      </c>
      <c r="HS783" s="24">
        <f>SUMPRODUCT($B783:$GQ783,INDEX(PLAN_PRODUCCION!$B$4:$GQ$24,COLUMN()-COLUMN($GZ$1)+1,0))</f>
        <v>0</v>
      </c>
      <c r="HT783" s="24">
        <f>SUMPRODUCT($B783:$GQ783,INDEX(PLAN_PRODUCCION!$B$4:$GQ$24,COLUMN()-COLUMN($GZ$1)+1,0))</f>
        <v>0</v>
      </c>
      <c r="HU783" s="22"/>
      <c r="HV783" s="25"/>
      <c r="HW783" t="str">
        <f>DIM_BILL[[#This Row],[Tipo]]</f>
        <v>MATERIAL DE EMPAQUE</v>
      </c>
    </row>
    <row r="784" spans="1:231" x14ac:dyDescent="0.3">
      <c r="A784" s="18" t="s">
        <v>901</v>
      </c>
      <c r="CA784">
        <v>1.0288636363636363</v>
      </c>
      <c r="GR784" s="18" t="s">
        <v>902</v>
      </c>
      <c r="GS784" s="18">
        <v>3</v>
      </c>
      <c r="GT784" s="18" t="s">
        <v>1819</v>
      </c>
      <c r="GU784" s="18" t="s">
        <v>1800</v>
      </c>
      <c r="GV784" s="18">
        <f>SUMIF(FACT_A1[cve_prod],DIM_BILL[[#This Row],[CODIGO]],FACT_A1[Existencia])</f>
        <v>0</v>
      </c>
      <c r="GW784" s="18">
        <f>SUMIF(FACT_A2[cve_prod],DIM_BILL[[#This Row],[CODIGO]],FACT_A2[Existencia])</f>
        <v>3505</v>
      </c>
      <c r="GX784" s="18"/>
      <c r="GY784" s="16" t="s">
        <v>2222</v>
      </c>
      <c r="GZ784" s="26">
        <f t="shared" ref="GZ784" si="5700">GV784+GW784+GX784+GZ782-GZ783</f>
        <v>3505</v>
      </c>
      <c r="HA784" s="26">
        <f t="shared" ref="HA784" si="5701">GZ784+HA782-HA783</f>
        <v>3505</v>
      </c>
      <c r="HB784" s="26">
        <f t="shared" ref="HB784" si="5702">HA784+HB782-HB783</f>
        <v>3505</v>
      </c>
      <c r="HC784" s="26">
        <f t="shared" ref="HC784" si="5703">HB784+HC782-HC783</f>
        <v>3505</v>
      </c>
      <c r="HD784" s="26">
        <f t="shared" ref="HD784" si="5704">HC784+HD782-HD783</f>
        <v>3505</v>
      </c>
      <c r="HE784" s="26">
        <f t="shared" ref="HE784" si="5705">HD784+HE782-HE783</f>
        <v>3505</v>
      </c>
      <c r="HF784" s="26">
        <f t="shared" ref="HF784" si="5706">HE784+HF782-HF783</f>
        <v>3505</v>
      </c>
      <c r="HG784" s="26">
        <f t="shared" ref="HG784" si="5707">HF784+HG782-HG783</f>
        <v>3505</v>
      </c>
      <c r="HH784" s="26">
        <f t="shared" ref="HH784" si="5708">HG784+HH782-HH783</f>
        <v>3505</v>
      </c>
      <c r="HI784" s="26">
        <f t="shared" ref="HI784" si="5709">HH784+HI782-HI783</f>
        <v>3505</v>
      </c>
      <c r="HJ784" s="26">
        <f t="shared" ref="HJ784" si="5710">HI784+HJ782-HJ783</f>
        <v>3505</v>
      </c>
      <c r="HK784" s="26">
        <f t="shared" ref="HK784" si="5711">HJ784+HK782-HK783</f>
        <v>3505</v>
      </c>
      <c r="HL784" s="26">
        <f t="shared" ref="HL784" si="5712">HK784+HL782-HL783</f>
        <v>3505</v>
      </c>
      <c r="HM784" s="26">
        <f t="shared" ref="HM784" si="5713">HL784+HM782-HM783</f>
        <v>3505</v>
      </c>
      <c r="HN784" s="26">
        <f t="shared" ref="HN784" si="5714">HM784+HN782-HN783</f>
        <v>3505</v>
      </c>
      <c r="HO784" s="26">
        <f t="shared" ref="HO784" si="5715">HN784+HO782-HO783</f>
        <v>3505</v>
      </c>
      <c r="HP784" s="26">
        <f t="shared" ref="HP784" si="5716">HO784+HP782-HP783</f>
        <v>3505</v>
      </c>
      <c r="HQ784" s="26">
        <f t="shared" ref="HQ784" si="5717">HP784+HQ782-HQ783</f>
        <v>3505</v>
      </c>
      <c r="HR784" s="26">
        <f t="shared" ref="HR784" si="5718">HQ784+HR782-HR783</f>
        <v>3505</v>
      </c>
      <c r="HS784" s="26">
        <f t="shared" ref="HS784" si="5719">HR784+HS782-HS783</f>
        <v>3505</v>
      </c>
      <c r="HT784" s="26">
        <f t="shared" ref="HT784" si="5720">HS784+HT782-HT783</f>
        <v>3505</v>
      </c>
      <c r="HU784" s="22">
        <f t="shared" ref="HU784" si="5721">COUNTIF(GZ784:HT784,"&lt;0")</f>
        <v>0</v>
      </c>
      <c r="HV784" s="25"/>
      <c r="HW784" t="str">
        <f>DIM_BILL[[#This Row],[Tipo]]</f>
        <v>MATERIAL DE EMPAQUE</v>
      </c>
    </row>
    <row r="785" spans="1:231" x14ac:dyDescent="0.3">
      <c r="A785" s="17" t="s">
        <v>387</v>
      </c>
      <c r="AA785">
        <v>1.05</v>
      </c>
      <c r="GR785" s="17" t="s">
        <v>388</v>
      </c>
      <c r="GS785" s="17">
        <v>3</v>
      </c>
      <c r="GT785" s="17" t="s">
        <v>1821</v>
      </c>
      <c r="GU785" s="17" t="s">
        <v>1800</v>
      </c>
      <c r="GV785" s="17">
        <f>SUMIF(FACT_A1[cve_prod],DIM_BILL[[#This Row],[CODIGO]],FACT_A1[Existencia])</f>
        <v>0</v>
      </c>
      <c r="GW785" s="18">
        <f>SUMIF(FACT_A2[cve_prod],DIM_BILL[[#This Row],[CODIGO]],FACT_A2[Existencia])</f>
        <v>4950</v>
      </c>
      <c r="GX785" s="17"/>
      <c r="GY785" s="16" t="s">
        <v>2220</v>
      </c>
      <c r="GZ785" s="15">
        <f>SUMIFS(POs[saldo],POs[cve_prod],DIM_BILL[[#This Row],[CODIGO]],POs[status],$GY785,POs[f_ent],GZ$1)</f>
        <v>0</v>
      </c>
      <c r="HA785" s="15">
        <f>SUMIFS(POs[saldo],POs[cve_prod],DIM_BILL[[#This Row],[CODIGO]],POs[status],$GY785,POs[f_ent],HA$1)</f>
        <v>0</v>
      </c>
      <c r="HB785" s="15">
        <f>SUMIFS(POs[saldo],POs[cve_prod],DIM_BILL[[#This Row],[CODIGO]],POs[status],$GY785,POs[f_ent],HB$1)</f>
        <v>0</v>
      </c>
      <c r="HC785" s="15">
        <f>SUMIFS(POs[saldo],POs[cve_prod],DIM_BILL[[#This Row],[CODIGO]],POs[status],$GY785,POs[f_ent],HC$1)</f>
        <v>0</v>
      </c>
      <c r="HD785" s="15">
        <f>SUMIFS(POs[saldo],POs[cve_prod],DIM_BILL[[#This Row],[CODIGO]],POs[status],$GY785,POs[f_ent],HD$1)</f>
        <v>0</v>
      </c>
      <c r="HE785" s="15">
        <f>SUMIFS(POs[saldo],POs[cve_prod],DIM_BILL[[#This Row],[CODIGO]],POs[status],$GY785,POs[f_ent],HE$1)</f>
        <v>0</v>
      </c>
      <c r="HF785" s="15">
        <f>SUMIFS(POs[saldo],POs[cve_prod],DIM_BILL[[#This Row],[CODIGO]],POs[status],$GY785,POs[Semana],WEEKNUM(HF$1))</f>
        <v>0</v>
      </c>
      <c r="HG785" s="15">
        <f>SUMIFS(POs[saldo],POs[cve_prod],DIM_BILL[[#This Row],[CODIGO]],POs[status],$GY785,POs[Semana],WEEKNUM(HG$1))</f>
        <v>0</v>
      </c>
      <c r="HH785" s="15">
        <f>SUMIFS(POs[saldo],POs[cve_prod],DIM_BILL[[#This Row],[CODIGO]],POs[status],$GY785,POs[Semana],WEEKNUM(HH$1))</f>
        <v>0</v>
      </c>
      <c r="HI785" s="15">
        <f>SUMIFS(POs[saldo],POs[cve_prod],DIM_BILL[[#This Row],[CODIGO]],POs[status],$GY785,POs[Semana],WEEKNUM(HI$1))</f>
        <v>0</v>
      </c>
      <c r="HJ785" s="15">
        <f>SUMIFS(POs[saldo],POs[cve_prod],DIM_BILL[[#This Row],[CODIGO]],POs[status],$GY785,POs[Semana],WEEKNUM(HJ$1))</f>
        <v>0</v>
      </c>
      <c r="HK785" s="15">
        <f>SUMIFS(POs[saldo],POs[cve_prod],DIM_BILL[[#This Row],[CODIGO]],POs[status],$GY785,POs[Semana],WEEKNUM(HK$1))</f>
        <v>0</v>
      </c>
      <c r="HL785" s="15">
        <f>SUMIFS(POs[saldo],POs[cve_prod],DIM_BILL[[#This Row],[CODIGO]],POs[status],$GY785,POs[Semana],WEEKNUM(HL$1))</f>
        <v>0</v>
      </c>
      <c r="HM785" s="15">
        <f>SUMIFS(POs[saldo],POs[cve_prod],DIM_BILL[[#This Row],[CODIGO]],POs[status],$GY785,POs[Semana],WEEKNUM(HM$1))</f>
        <v>0</v>
      </c>
      <c r="HN785" s="15">
        <f>SUMIFS(POs[saldo],POs[cve_prod],DIM_BILL[[#This Row],[CODIGO]],POs[status],$GY785,POs[Semana],WEEKNUM(HN$1))</f>
        <v>0</v>
      </c>
      <c r="HO785" s="15">
        <f>SUMIFS(POs[saldo],POs[cve_prod],DIM_BILL[[#This Row],[CODIGO]],POs[status],$GY785,POs[Semana],WEEKNUM(HO$1))</f>
        <v>0</v>
      </c>
      <c r="HP785" s="15">
        <f>SUMIFS(POs[saldo],POs[cve_prod],DIM_BILL[[#This Row],[CODIGO]],POs[status],$GY785,POs[Semana],WEEKNUM(HP$1))</f>
        <v>0</v>
      </c>
      <c r="HQ785" s="15">
        <f>SUMIFS(POs[saldo],POs[cve_prod],DIM_BILL[[#This Row],[CODIGO]],POs[status],$GY785,POs[Semana],WEEKNUM(HQ$1))</f>
        <v>0</v>
      </c>
      <c r="HR785" s="15">
        <f>SUMIFS(POs[saldo],POs[cve_prod],DIM_BILL[[#This Row],[CODIGO]],POs[status],$GY785,POs[Semana],WEEKNUM(HR$1))</f>
        <v>0</v>
      </c>
      <c r="HS785" s="15">
        <f>SUMIFS(POs[saldo],POs[cve_prod],DIM_BILL[[#This Row],[CODIGO]],POs[status],$GY785,POs[Semana],WEEKNUM(HS$1))</f>
        <v>0</v>
      </c>
      <c r="HT785" s="15">
        <f>SUMIFS(POs[saldo],POs[cve_prod],DIM_BILL[[#This Row],[CODIGO]],POs[status],$GY785,POs[Semana],WEEKNUM(HT$1))</f>
        <v>0</v>
      </c>
      <c r="HU785" s="22"/>
      <c r="HV785" s="25"/>
      <c r="HW785" t="str">
        <f>DIM_BILL[[#This Row],[Tipo]]</f>
        <v>MATERIAL DE EMPAQUE</v>
      </c>
    </row>
    <row r="786" spans="1:231" x14ac:dyDescent="0.3">
      <c r="A786" s="17" t="s">
        <v>387</v>
      </c>
      <c r="AA786">
        <v>1.05</v>
      </c>
      <c r="GR786" s="17" t="s">
        <v>388</v>
      </c>
      <c r="GS786" s="17">
        <v>3</v>
      </c>
      <c r="GT786" s="17" t="s">
        <v>1821</v>
      </c>
      <c r="GU786" s="17" t="s">
        <v>1800</v>
      </c>
      <c r="GV786" s="17">
        <f>SUMIF(FACT_A1[cve_prod],DIM_BILL[[#This Row],[CODIGO]],FACT_A1[Existencia])</f>
        <v>0</v>
      </c>
      <c r="GW786" s="18">
        <f>SUMIF(FACT_A2[cve_prod],DIM_BILL[[#This Row],[CODIGO]],FACT_A2[Existencia])</f>
        <v>4950</v>
      </c>
      <c r="GX786" s="17"/>
      <c r="GY786" s="16" t="s">
        <v>2221</v>
      </c>
      <c r="GZ786" s="24">
        <f>SUMPRODUCT($B786:$GQ786,INDEX(PLAN_PRODUCCION!$B$4:$GQ$24,COLUMN()-COLUMN($GZ$1)+1,0))</f>
        <v>0</v>
      </c>
      <c r="HA786" s="24">
        <f>SUMPRODUCT($B786:$GQ786,INDEX(PLAN_PRODUCCION!$B$4:$GQ$24,COLUMN()-COLUMN($GZ$1)+1,0))</f>
        <v>0</v>
      </c>
      <c r="HB786" s="24">
        <f>SUMPRODUCT($B786:$GQ786,INDEX(PLAN_PRODUCCION!$B$4:$GQ$24,COLUMN()-COLUMN($GZ$1)+1,0))</f>
        <v>0</v>
      </c>
      <c r="HC786" s="24">
        <f>SUMPRODUCT($B786:$GQ786,INDEX(PLAN_PRODUCCION!$B$4:$GQ$24,COLUMN()-COLUMN($GZ$1)+1,0))</f>
        <v>0</v>
      </c>
      <c r="HD786" s="24">
        <f>SUMPRODUCT($B786:$GQ786,INDEX(PLAN_PRODUCCION!$B$4:$GQ$24,COLUMN()-COLUMN($GZ$1)+1,0))</f>
        <v>0</v>
      </c>
      <c r="HE786" s="24">
        <f>SUMPRODUCT($B786:$GQ786,INDEX(PLAN_PRODUCCION!$B$4:$GQ$24,COLUMN()-COLUMN($GZ$1)+1,0))</f>
        <v>0</v>
      </c>
      <c r="HF786" s="24">
        <f>SUMPRODUCT($B786:$GQ786,INDEX(PLAN_PRODUCCION!$B$4:$GQ$24,COLUMN()-COLUMN($GZ$1)+1,0))</f>
        <v>0</v>
      </c>
      <c r="HG786" s="24">
        <f>SUMPRODUCT($B786:$GQ786,INDEX(PLAN_PRODUCCION!$B$4:$GQ$24,COLUMN()-COLUMN($GZ$1)+1,0))</f>
        <v>0</v>
      </c>
      <c r="HH786" s="24">
        <f>SUMPRODUCT($B786:$GQ786,INDEX(PLAN_PRODUCCION!$B$4:$GQ$24,COLUMN()-COLUMN($GZ$1)+1,0))</f>
        <v>0</v>
      </c>
      <c r="HI786" s="24">
        <f>SUMPRODUCT($B786:$GQ786,INDEX(PLAN_PRODUCCION!$B$4:$GQ$24,COLUMN()-COLUMN($GZ$1)+1,0))</f>
        <v>0</v>
      </c>
      <c r="HJ786" s="24">
        <f>SUMPRODUCT($B786:$GQ786,INDEX(PLAN_PRODUCCION!$B$4:$GQ$24,COLUMN()-COLUMN($GZ$1)+1,0))</f>
        <v>0</v>
      </c>
      <c r="HK786" s="24">
        <f>SUMPRODUCT($B786:$GQ786,INDEX(PLAN_PRODUCCION!$B$4:$GQ$24,COLUMN()-COLUMN($GZ$1)+1,0))</f>
        <v>0</v>
      </c>
      <c r="HL786" s="24">
        <f>SUMPRODUCT($B786:$GQ786,INDEX(PLAN_PRODUCCION!$B$4:$GQ$24,COLUMN()-COLUMN($GZ$1)+1,0))</f>
        <v>0</v>
      </c>
      <c r="HM786" s="24">
        <f>SUMPRODUCT($B786:$GQ786,INDEX(PLAN_PRODUCCION!$B$4:$GQ$24,COLUMN()-COLUMN($GZ$1)+1,0))</f>
        <v>0</v>
      </c>
      <c r="HN786" s="24">
        <f>SUMPRODUCT($B786:$GQ786,INDEX(PLAN_PRODUCCION!$B$4:$GQ$24,COLUMN()-COLUMN($GZ$1)+1,0))</f>
        <v>0</v>
      </c>
      <c r="HO786" s="24">
        <f>SUMPRODUCT($B786:$GQ786,INDEX(PLAN_PRODUCCION!$B$4:$GQ$24,COLUMN()-COLUMN($GZ$1)+1,0))</f>
        <v>0</v>
      </c>
      <c r="HP786" s="24">
        <f>SUMPRODUCT($B786:$GQ786,INDEX(PLAN_PRODUCCION!$B$4:$GQ$24,COLUMN()-COLUMN($GZ$1)+1,0))</f>
        <v>0</v>
      </c>
      <c r="HQ786" s="24">
        <f>SUMPRODUCT($B786:$GQ786,INDEX(PLAN_PRODUCCION!$B$4:$GQ$24,COLUMN()-COLUMN($GZ$1)+1,0))</f>
        <v>0</v>
      </c>
      <c r="HR786" s="24">
        <f>SUMPRODUCT($B786:$GQ786,INDEX(PLAN_PRODUCCION!$B$4:$GQ$24,COLUMN()-COLUMN($GZ$1)+1,0))</f>
        <v>0</v>
      </c>
      <c r="HS786" s="24">
        <f>SUMPRODUCT($B786:$GQ786,INDEX(PLAN_PRODUCCION!$B$4:$GQ$24,COLUMN()-COLUMN($GZ$1)+1,0))</f>
        <v>0</v>
      </c>
      <c r="HT786" s="24">
        <f>SUMPRODUCT($B786:$GQ786,INDEX(PLAN_PRODUCCION!$B$4:$GQ$24,COLUMN()-COLUMN($GZ$1)+1,0))</f>
        <v>0</v>
      </c>
      <c r="HU786" s="22"/>
      <c r="HV786" s="25"/>
      <c r="HW786" t="str">
        <f>DIM_BILL[[#This Row],[Tipo]]</f>
        <v>MATERIAL DE EMPAQUE</v>
      </c>
    </row>
    <row r="787" spans="1:231" x14ac:dyDescent="0.3">
      <c r="A787" s="18" t="s">
        <v>387</v>
      </c>
      <c r="AA787">
        <v>1.05</v>
      </c>
      <c r="GR787" s="18" t="s">
        <v>388</v>
      </c>
      <c r="GS787" s="18">
        <v>3</v>
      </c>
      <c r="GT787" s="18" t="s">
        <v>1821</v>
      </c>
      <c r="GU787" s="18" t="s">
        <v>1800</v>
      </c>
      <c r="GV787" s="18">
        <f>SUMIF(FACT_A1[cve_prod],DIM_BILL[[#This Row],[CODIGO]],FACT_A1[Existencia])</f>
        <v>0</v>
      </c>
      <c r="GW787" s="18">
        <f>SUMIF(FACT_A2[cve_prod],DIM_BILL[[#This Row],[CODIGO]],FACT_A2[Existencia])</f>
        <v>4950</v>
      </c>
      <c r="GX787" s="18"/>
      <c r="GY787" s="16" t="s">
        <v>2222</v>
      </c>
      <c r="GZ787" s="26">
        <f t="shared" ref="GZ787" si="5722">GV787+GW787+GX787+GZ785-GZ786</f>
        <v>4950</v>
      </c>
      <c r="HA787" s="26">
        <f t="shared" ref="HA787" si="5723">GZ787+HA785-HA786</f>
        <v>4950</v>
      </c>
      <c r="HB787" s="26">
        <f t="shared" ref="HB787" si="5724">HA787+HB785-HB786</f>
        <v>4950</v>
      </c>
      <c r="HC787" s="26">
        <f t="shared" ref="HC787" si="5725">HB787+HC785-HC786</f>
        <v>4950</v>
      </c>
      <c r="HD787" s="26">
        <f t="shared" ref="HD787" si="5726">HC787+HD785-HD786</f>
        <v>4950</v>
      </c>
      <c r="HE787" s="26">
        <f t="shared" ref="HE787" si="5727">HD787+HE785-HE786</f>
        <v>4950</v>
      </c>
      <c r="HF787" s="26">
        <f t="shared" ref="HF787" si="5728">HE787+HF785-HF786</f>
        <v>4950</v>
      </c>
      <c r="HG787" s="26">
        <f t="shared" ref="HG787" si="5729">HF787+HG785-HG786</f>
        <v>4950</v>
      </c>
      <c r="HH787" s="26">
        <f t="shared" ref="HH787" si="5730">HG787+HH785-HH786</f>
        <v>4950</v>
      </c>
      <c r="HI787" s="26">
        <f t="shared" ref="HI787" si="5731">HH787+HI785-HI786</f>
        <v>4950</v>
      </c>
      <c r="HJ787" s="26">
        <f t="shared" ref="HJ787" si="5732">HI787+HJ785-HJ786</f>
        <v>4950</v>
      </c>
      <c r="HK787" s="26">
        <f t="shared" ref="HK787" si="5733">HJ787+HK785-HK786</f>
        <v>4950</v>
      </c>
      <c r="HL787" s="26">
        <f t="shared" ref="HL787" si="5734">HK787+HL785-HL786</f>
        <v>4950</v>
      </c>
      <c r="HM787" s="26">
        <f t="shared" ref="HM787" si="5735">HL787+HM785-HM786</f>
        <v>4950</v>
      </c>
      <c r="HN787" s="26">
        <f t="shared" ref="HN787" si="5736">HM787+HN785-HN786</f>
        <v>4950</v>
      </c>
      <c r="HO787" s="26">
        <f t="shared" ref="HO787" si="5737">HN787+HO785-HO786</f>
        <v>4950</v>
      </c>
      <c r="HP787" s="26">
        <f t="shared" ref="HP787" si="5738">HO787+HP785-HP786</f>
        <v>4950</v>
      </c>
      <c r="HQ787" s="26">
        <f t="shared" ref="HQ787" si="5739">HP787+HQ785-HQ786</f>
        <v>4950</v>
      </c>
      <c r="HR787" s="26">
        <f t="shared" ref="HR787" si="5740">HQ787+HR785-HR786</f>
        <v>4950</v>
      </c>
      <c r="HS787" s="26">
        <f t="shared" ref="HS787" si="5741">HR787+HS785-HS786</f>
        <v>4950</v>
      </c>
      <c r="HT787" s="26">
        <f t="shared" ref="HT787" si="5742">HS787+HT785-HT786</f>
        <v>4950</v>
      </c>
      <c r="HU787" s="22">
        <f t="shared" ref="HU787" si="5743">COUNTIF(GZ787:HT787,"&lt;0")</f>
        <v>0</v>
      </c>
      <c r="HV787" s="25"/>
      <c r="HW787" t="str">
        <f>DIM_BILL[[#This Row],[Tipo]]</f>
        <v>MATERIAL DE EMPAQUE</v>
      </c>
    </row>
    <row r="788" spans="1:231" x14ac:dyDescent="0.3">
      <c r="A788" s="17" t="s">
        <v>887</v>
      </c>
      <c r="BY788">
        <v>1.0536000000000001</v>
      </c>
      <c r="GR788" s="17" t="s">
        <v>888</v>
      </c>
      <c r="GS788" s="17">
        <v>4</v>
      </c>
      <c r="GT788" s="17" t="s">
        <v>1827</v>
      </c>
      <c r="GU788" s="17" t="s">
        <v>1800</v>
      </c>
      <c r="GV788" s="17">
        <f>SUMIF(FACT_A1[cve_prod],DIM_BILL[[#This Row],[CODIGO]],FACT_A1[Existencia])</f>
        <v>0</v>
      </c>
      <c r="GW788" s="18">
        <f>SUMIF(FACT_A2[cve_prod],DIM_BILL[[#This Row],[CODIGO]],FACT_A2[Existencia])</f>
        <v>43000</v>
      </c>
      <c r="GX788" s="17"/>
      <c r="GY788" s="16" t="s">
        <v>2220</v>
      </c>
      <c r="GZ788" s="15">
        <f>SUMIFS(POs[saldo],POs[cve_prod],DIM_BILL[[#This Row],[CODIGO]],POs[status],$GY788,POs[f_ent],GZ$1)</f>
        <v>0</v>
      </c>
      <c r="HA788" s="15">
        <f>SUMIFS(POs[saldo],POs[cve_prod],DIM_BILL[[#This Row],[CODIGO]],POs[status],$GY788,POs[f_ent],HA$1)</f>
        <v>0</v>
      </c>
      <c r="HB788" s="15">
        <f>SUMIFS(POs[saldo],POs[cve_prod],DIM_BILL[[#This Row],[CODIGO]],POs[status],$GY788,POs[f_ent],HB$1)</f>
        <v>0</v>
      </c>
      <c r="HC788" s="15">
        <f>SUMIFS(POs[saldo],POs[cve_prod],DIM_BILL[[#This Row],[CODIGO]],POs[status],$GY788,POs[f_ent],HC$1)</f>
        <v>0</v>
      </c>
      <c r="HD788" s="15">
        <f>SUMIFS(POs[saldo],POs[cve_prod],DIM_BILL[[#This Row],[CODIGO]],POs[status],$GY788,POs[f_ent],HD$1)</f>
        <v>0</v>
      </c>
      <c r="HE788" s="15">
        <f>SUMIFS(POs[saldo],POs[cve_prod],DIM_BILL[[#This Row],[CODIGO]],POs[status],$GY788,POs[f_ent],HE$1)</f>
        <v>0</v>
      </c>
      <c r="HF788" s="15">
        <f>SUMIFS(POs[saldo],POs[cve_prod],DIM_BILL[[#This Row],[CODIGO]],POs[status],$GY788,POs[Semana],WEEKNUM(HF$1))</f>
        <v>0</v>
      </c>
      <c r="HG788" s="15">
        <f>SUMIFS(POs[saldo],POs[cve_prod],DIM_BILL[[#This Row],[CODIGO]],POs[status],$GY788,POs[Semana],WEEKNUM(HG$1))</f>
        <v>0</v>
      </c>
      <c r="HH788" s="15">
        <f>SUMIFS(POs[saldo],POs[cve_prod],DIM_BILL[[#This Row],[CODIGO]],POs[status],$GY788,POs[Semana],WEEKNUM(HH$1))</f>
        <v>0</v>
      </c>
      <c r="HI788" s="15">
        <f>SUMIFS(POs[saldo],POs[cve_prod],DIM_BILL[[#This Row],[CODIGO]],POs[status],$GY788,POs[Semana],WEEKNUM(HI$1))</f>
        <v>0</v>
      </c>
      <c r="HJ788" s="15">
        <f>SUMIFS(POs[saldo],POs[cve_prod],DIM_BILL[[#This Row],[CODIGO]],POs[status],$GY788,POs[Semana],WEEKNUM(HJ$1))</f>
        <v>0</v>
      </c>
      <c r="HK788" s="15">
        <f>SUMIFS(POs[saldo],POs[cve_prod],DIM_BILL[[#This Row],[CODIGO]],POs[status],$GY788,POs[Semana],WEEKNUM(HK$1))</f>
        <v>0</v>
      </c>
      <c r="HL788" s="15">
        <f>SUMIFS(POs[saldo],POs[cve_prod],DIM_BILL[[#This Row],[CODIGO]],POs[status],$GY788,POs[Semana],WEEKNUM(HL$1))</f>
        <v>0</v>
      </c>
      <c r="HM788" s="15">
        <f>SUMIFS(POs[saldo],POs[cve_prod],DIM_BILL[[#This Row],[CODIGO]],POs[status],$GY788,POs[Semana],WEEKNUM(HM$1))</f>
        <v>0</v>
      </c>
      <c r="HN788" s="15">
        <f>SUMIFS(POs[saldo],POs[cve_prod],DIM_BILL[[#This Row],[CODIGO]],POs[status],$GY788,POs[Semana],WEEKNUM(HN$1))</f>
        <v>0</v>
      </c>
      <c r="HO788" s="15">
        <f>SUMIFS(POs[saldo],POs[cve_prod],DIM_BILL[[#This Row],[CODIGO]],POs[status],$GY788,POs[Semana],WEEKNUM(HO$1))</f>
        <v>0</v>
      </c>
      <c r="HP788" s="15">
        <f>SUMIFS(POs[saldo],POs[cve_prod],DIM_BILL[[#This Row],[CODIGO]],POs[status],$GY788,POs[Semana],WEEKNUM(HP$1))</f>
        <v>0</v>
      </c>
      <c r="HQ788" s="15">
        <f>SUMIFS(POs[saldo],POs[cve_prod],DIM_BILL[[#This Row],[CODIGO]],POs[status],$GY788,POs[Semana],WEEKNUM(HQ$1))</f>
        <v>0</v>
      </c>
      <c r="HR788" s="15">
        <f>SUMIFS(POs[saldo],POs[cve_prod],DIM_BILL[[#This Row],[CODIGO]],POs[status],$GY788,POs[Semana],WEEKNUM(HR$1))</f>
        <v>0</v>
      </c>
      <c r="HS788" s="15">
        <f>SUMIFS(POs[saldo],POs[cve_prod],DIM_BILL[[#This Row],[CODIGO]],POs[status],$GY788,POs[Semana],WEEKNUM(HS$1))</f>
        <v>0</v>
      </c>
      <c r="HT788" s="15">
        <f>SUMIFS(POs[saldo],POs[cve_prod],DIM_BILL[[#This Row],[CODIGO]],POs[status],$GY788,POs[Semana],WEEKNUM(HT$1))</f>
        <v>0</v>
      </c>
      <c r="HU788" s="22"/>
      <c r="HV788" s="25"/>
      <c r="HW788" t="str">
        <f>DIM_BILL[[#This Row],[Tipo]]</f>
        <v>MATERIAL DE EMPAQUE</v>
      </c>
    </row>
    <row r="789" spans="1:231" x14ac:dyDescent="0.3">
      <c r="A789" s="17" t="s">
        <v>887</v>
      </c>
      <c r="BY789">
        <v>1.0536000000000001</v>
      </c>
      <c r="GR789" s="17" t="s">
        <v>888</v>
      </c>
      <c r="GS789" s="17">
        <v>4</v>
      </c>
      <c r="GT789" s="17" t="s">
        <v>1827</v>
      </c>
      <c r="GU789" s="17" t="s">
        <v>1800</v>
      </c>
      <c r="GV789" s="17">
        <f>SUMIF(FACT_A1[cve_prod],DIM_BILL[[#This Row],[CODIGO]],FACT_A1[Existencia])</f>
        <v>0</v>
      </c>
      <c r="GW789" s="18">
        <f>SUMIF(FACT_A2[cve_prod],DIM_BILL[[#This Row],[CODIGO]],FACT_A2[Existencia])</f>
        <v>43000</v>
      </c>
      <c r="GX789" s="17"/>
      <c r="GY789" s="16" t="s">
        <v>2221</v>
      </c>
      <c r="GZ789" s="24">
        <f>SUMPRODUCT($B789:$GQ789,INDEX(PLAN_PRODUCCION!$B$4:$GQ$24,COLUMN()-COLUMN($GZ$1)+1,0))</f>
        <v>7902.0000000000009</v>
      </c>
      <c r="HA789" s="24">
        <f>SUMPRODUCT($B789:$GQ789,INDEX(PLAN_PRODUCCION!$B$4:$GQ$24,COLUMN()-COLUMN($GZ$1)+1,0))</f>
        <v>0</v>
      </c>
      <c r="HB789" s="24">
        <f>SUMPRODUCT($B789:$GQ789,INDEX(PLAN_PRODUCCION!$B$4:$GQ$24,COLUMN()-COLUMN($GZ$1)+1,0))</f>
        <v>0</v>
      </c>
      <c r="HC789" s="24">
        <f>SUMPRODUCT($B789:$GQ789,INDEX(PLAN_PRODUCCION!$B$4:$GQ$24,COLUMN()-COLUMN($GZ$1)+1,0))</f>
        <v>0</v>
      </c>
      <c r="HD789" s="24">
        <f>SUMPRODUCT($B789:$GQ789,INDEX(PLAN_PRODUCCION!$B$4:$GQ$24,COLUMN()-COLUMN($GZ$1)+1,0))</f>
        <v>0</v>
      </c>
      <c r="HE789" s="24">
        <f>SUMPRODUCT($B789:$GQ789,INDEX(PLAN_PRODUCCION!$B$4:$GQ$24,COLUMN()-COLUMN($GZ$1)+1,0))</f>
        <v>0</v>
      </c>
      <c r="HF789" s="24">
        <f>SUMPRODUCT($B789:$GQ789,INDEX(PLAN_PRODUCCION!$B$4:$GQ$24,COLUMN()-COLUMN($GZ$1)+1,0))</f>
        <v>0</v>
      </c>
      <c r="HG789" s="24">
        <f>SUMPRODUCT($B789:$GQ789,INDEX(PLAN_PRODUCCION!$B$4:$GQ$24,COLUMN()-COLUMN($GZ$1)+1,0))</f>
        <v>0</v>
      </c>
      <c r="HH789" s="24">
        <f>SUMPRODUCT($B789:$GQ789,INDEX(PLAN_PRODUCCION!$B$4:$GQ$24,COLUMN()-COLUMN($GZ$1)+1,0))</f>
        <v>0</v>
      </c>
      <c r="HI789" s="24">
        <f>SUMPRODUCT($B789:$GQ789,INDEX(PLAN_PRODUCCION!$B$4:$GQ$24,COLUMN()-COLUMN($GZ$1)+1,0))</f>
        <v>0</v>
      </c>
      <c r="HJ789" s="24">
        <f>SUMPRODUCT($B789:$GQ789,INDEX(PLAN_PRODUCCION!$B$4:$GQ$24,COLUMN()-COLUMN($GZ$1)+1,0))</f>
        <v>0</v>
      </c>
      <c r="HK789" s="24">
        <f>SUMPRODUCT($B789:$GQ789,INDEX(PLAN_PRODUCCION!$B$4:$GQ$24,COLUMN()-COLUMN($GZ$1)+1,0))</f>
        <v>0</v>
      </c>
      <c r="HL789" s="24">
        <f>SUMPRODUCT($B789:$GQ789,INDEX(PLAN_PRODUCCION!$B$4:$GQ$24,COLUMN()-COLUMN($GZ$1)+1,0))</f>
        <v>0</v>
      </c>
      <c r="HM789" s="24">
        <f>SUMPRODUCT($B789:$GQ789,INDEX(PLAN_PRODUCCION!$B$4:$GQ$24,COLUMN()-COLUMN($GZ$1)+1,0))</f>
        <v>0</v>
      </c>
      <c r="HN789" s="24">
        <f>SUMPRODUCT($B789:$GQ789,INDEX(PLAN_PRODUCCION!$B$4:$GQ$24,COLUMN()-COLUMN($GZ$1)+1,0))</f>
        <v>0</v>
      </c>
      <c r="HO789" s="24">
        <f>SUMPRODUCT($B789:$GQ789,INDEX(PLAN_PRODUCCION!$B$4:$GQ$24,COLUMN()-COLUMN($GZ$1)+1,0))</f>
        <v>0</v>
      </c>
      <c r="HP789" s="24">
        <f>SUMPRODUCT($B789:$GQ789,INDEX(PLAN_PRODUCCION!$B$4:$GQ$24,COLUMN()-COLUMN($GZ$1)+1,0))</f>
        <v>0</v>
      </c>
      <c r="HQ789" s="24">
        <f>SUMPRODUCT($B789:$GQ789,INDEX(PLAN_PRODUCCION!$B$4:$GQ$24,COLUMN()-COLUMN($GZ$1)+1,0))</f>
        <v>0</v>
      </c>
      <c r="HR789" s="24">
        <f>SUMPRODUCT($B789:$GQ789,INDEX(PLAN_PRODUCCION!$B$4:$GQ$24,COLUMN()-COLUMN($GZ$1)+1,0))</f>
        <v>0</v>
      </c>
      <c r="HS789" s="24">
        <f>SUMPRODUCT($B789:$GQ789,INDEX(PLAN_PRODUCCION!$B$4:$GQ$24,COLUMN()-COLUMN($GZ$1)+1,0))</f>
        <v>0</v>
      </c>
      <c r="HT789" s="24">
        <f>SUMPRODUCT($B789:$GQ789,INDEX(PLAN_PRODUCCION!$B$4:$GQ$24,COLUMN()-COLUMN($GZ$1)+1,0))</f>
        <v>0</v>
      </c>
      <c r="HU789" s="22"/>
      <c r="HV789" s="25"/>
      <c r="HW789" t="str">
        <f>DIM_BILL[[#This Row],[Tipo]]</f>
        <v>MATERIAL DE EMPAQUE</v>
      </c>
    </row>
    <row r="790" spans="1:231" x14ac:dyDescent="0.3">
      <c r="A790" s="18" t="s">
        <v>887</v>
      </c>
      <c r="BY790">
        <v>1.0536000000000001</v>
      </c>
      <c r="GR790" s="18" t="s">
        <v>888</v>
      </c>
      <c r="GS790" s="18">
        <v>4</v>
      </c>
      <c r="GT790" s="18" t="s">
        <v>1827</v>
      </c>
      <c r="GU790" s="18" t="s">
        <v>1800</v>
      </c>
      <c r="GV790" s="18">
        <f>SUMIF(FACT_A1[cve_prod],DIM_BILL[[#This Row],[CODIGO]],FACT_A1[Existencia])</f>
        <v>0</v>
      </c>
      <c r="GW790" s="18">
        <f>SUMIF(FACT_A2[cve_prod],DIM_BILL[[#This Row],[CODIGO]],FACT_A2[Existencia])</f>
        <v>43000</v>
      </c>
      <c r="GX790" s="18"/>
      <c r="GY790" s="16" t="s">
        <v>2222</v>
      </c>
      <c r="GZ790" s="26">
        <f t="shared" ref="GZ790" si="5744">GV790+GW790+GX790+GZ788-GZ789</f>
        <v>35098</v>
      </c>
      <c r="HA790" s="26">
        <f t="shared" ref="HA790" si="5745">GZ790+HA788-HA789</f>
        <v>35098</v>
      </c>
      <c r="HB790" s="26">
        <f t="shared" ref="HB790" si="5746">HA790+HB788-HB789</f>
        <v>35098</v>
      </c>
      <c r="HC790" s="26">
        <f t="shared" ref="HC790" si="5747">HB790+HC788-HC789</f>
        <v>35098</v>
      </c>
      <c r="HD790" s="26">
        <f t="shared" ref="HD790" si="5748">HC790+HD788-HD789</f>
        <v>35098</v>
      </c>
      <c r="HE790" s="26">
        <f t="shared" ref="HE790" si="5749">HD790+HE788-HE789</f>
        <v>35098</v>
      </c>
      <c r="HF790" s="26">
        <f t="shared" ref="HF790" si="5750">HE790+HF788-HF789</f>
        <v>35098</v>
      </c>
      <c r="HG790" s="26">
        <f t="shared" ref="HG790" si="5751">HF790+HG788-HG789</f>
        <v>35098</v>
      </c>
      <c r="HH790" s="26">
        <f t="shared" ref="HH790" si="5752">HG790+HH788-HH789</f>
        <v>35098</v>
      </c>
      <c r="HI790" s="26">
        <f t="shared" ref="HI790" si="5753">HH790+HI788-HI789</f>
        <v>35098</v>
      </c>
      <c r="HJ790" s="26">
        <f t="shared" ref="HJ790" si="5754">HI790+HJ788-HJ789</f>
        <v>35098</v>
      </c>
      <c r="HK790" s="26">
        <f t="shared" ref="HK790" si="5755">HJ790+HK788-HK789</f>
        <v>35098</v>
      </c>
      <c r="HL790" s="26">
        <f t="shared" ref="HL790" si="5756">HK790+HL788-HL789</f>
        <v>35098</v>
      </c>
      <c r="HM790" s="26">
        <f t="shared" ref="HM790" si="5757">HL790+HM788-HM789</f>
        <v>35098</v>
      </c>
      <c r="HN790" s="26">
        <f t="shared" ref="HN790" si="5758">HM790+HN788-HN789</f>
        <v>35098</v>
      </c>
      <c r="HO790" s="26">
        <f t="shared" ref="HO790" si="5759">HN790+HO788-HO789</f>
        <v>35098</v>
      </c>
      <c r="HP790" s="26">
        <f t="shared" ref="HP790" si="5760">HO790+HP788-HP789</f>
        <v>35098</v>
      </c>
      <c r="HQ790" s="26">
        <f t="shared" ref="HQ790" si="5761">HP790+HQ788-HQ789</f>
        <v>35098</v>
      </c>
      <c r="HR790" s="26">
        <f t="shared" ref="HR790" si="5762">HQ790+HR788-HR789</f>
        <v>35098</v>
      </c>
      <c r="HS790" s="26">
        <f t="shared" ref="HS790" si="5763">HR790+HS788-HS789</f>
        <v>35098</v>
      </c>
      <c r="HT790" s="26">
        <f t="shared" ref="HT790" si="5764">HS790+HT788-HT789</f>
        <v>35098</v>
      </c>
      <c r="HU790" s="22">
        <f t="shared" ref="HU790" si="5765">COUNTIF(GZ790:HT790,"&lt;0")</f>
        <v>0</v>
      </c>
      <c r="HV790" s="25"/>
      <c r="HW790" t="str">
        <f>DIM_BILL[[#This Row],[Tipo]]</f>
        <v>MATERIAL DE EMPAQUE</v>
      </c>
    </row>
    <row r="791" spans="1:231" x14ac:dyDescent="0.3">
      <c r="A791" s="17" t="s">
        <v>889</v>
      </c>
      <c r="BY791">
        <v>4.6399999999999997E-2</v>
      </c>
      <c r="GR791" s="17" t="s">
        <v>890</v>
      </c>
      <c r="GS791" s="17">
        <v>3</v>
      </c>
      <c r="GT791" s="17" t="s">
        <v>1820</v>
      </c>
      <c r="GU791" s="17" t="s">
        <v>1800</v>
      </c>
      <c r="GV791" s="17">
        <f>SUMIF(FACT_A1[cve_prod],DIM_BILL[[#This Row],[CODIGO]],FACT_A1[Existencia])</f>
        <v>0</v>
      </c>
      <c r="GW791" s="18">
        <f>SUMIF(FACT_A2[cve_prod],DIM_BILL[[#This Row],[CODIGO]],FACT_A2[Existencia])</f>
        <v>1552</v>
      </c>
      <c r="GX791" s="17"/>
      <c r="GY791" s="16" t="s">
        <v>2220</v>
      </c>
      <c r="GZ791" s="15">
        <f>SUMIFS(POs[saldo],POs[cve_prod],DIM_BILL[[#This Row],[CODIGO]],POs[status],$GY791,POs[f_ent],GZ$1)</f>
        <v>0</v>
      </c>
      <c r="HA791" s="15">
        <f>SUMIFS(POs[saldo],POs[cve_prod],DIM_BILL[[#This Row],[CODIGO]],POs[status],$GY791,POs[f_ent],HA$1)</f>
        <v>0</v>
      </c>
      <c r="HB791" s="15">
        <f>SUMIFS(POs[saldo],POs[cve_prod],DIM_BILL[[#This Row],[CODIGO]],POs[status],$GY791,POs[f_ent],HB$1)</f>
        <v>0</v>
      </c>
      <c r="HC791" s="15">
        <f>SUMIFS(POs[saldo],POs[cve_prod],DIM_BILL[[#This Row],[CODIGO]],POs[status],$GY791,POs[f_ent],HC$1)</f>
        <v>0</v>
      </c>
      <c r="HD791" s="15">
        <f>SUMIFS(POs[saldo],POs[cve_prod],DIM_BILL[[#This Row],[CODIGO]],POs[status],$GY791,POs[f_ent],HD$1)</f>
        <v>0</v>
      </c>
      <c r="HE791" s="15">
        <f>SUMIFS(POs[saldo],POs[cve_prod],DIM_BILL[[#This Row],[CODIGO]],POs[status],$GY791,POs[f_ent],HE$1)</f>
        <v>0</v>
      </c>
      <c r="HF791" s="15">
        <f>SUMIFS(POs[saldo],POs[cve_prod],DIM_BILL[[#This Row],[CODIGO]],POs[status],$GY791,POs[Semana],WEEKNUM(HF$1))</f>
        <v>0</v>
      </c>
      <c r="HG791" s="15">
        <f>SUMIFS(POs[saldo],POs[cve_prod],DIM_BILL[[#This Row],[CODIGO]],POs[status],$GY791,POs[Semana],WEEKNUM(HG$1))</f>
        <v>0</v>
      </c>
      <c r="HH791" s="15">
        <f>SUMIFS(POs[saldo],POs[cve_prod],DIM_BILL[[#This Row],[CODIGO]],POs[status],$GY791,POs[Semana],WEEKNUM(HH$1))</f>
        <v>0</v>
      </c>
      <c r="HI791" s="15">
        <f>SUMIFS(POs[saldo],POs[cve_prod],DIM_BILL[[#This Row],[CODIGO]],POs[status],$GY791,POs[Semana],WEEKNUM(HI$1))</f>
        <v>0</v>
      </c>
      <c r="HJ791" s="15">
        <f>SUMIFS(POs[saldo],POs[cve_prod],DIM_BILL[[#This Row],[CODIGO]],POs[status],$GY791,POs[Semana],WEEKNUM(HJ$1))</f>
        <v>0</v>
      </c>
      <c r="HK791" s="15">
        <f>SUMIFS(POs[saldo],POs[cve_prod],DIM_BILL[[#This Row],[CODIGO]],POs[status],$GY791,POs[Semana],WEEKNUM(HK$1))</f>
        <v>0</v>
      </c>
      <c r="HL791" s="15">
        <f>SUMIFS(POs[saldo],POs[cve_prod],DIM_BILL[[#This Row],[CODIGO]],POs[status],$GY791,POs[Semana],WEEKNUM(HL$1))</f>
        <v>0</v>
      </c>
      <c r="HM791" s="15">
        <f>SUMIFS(POs[saldo],POs[cve_prod],DIM_BILL[[#This Row],[CODIGO]],POs[status],$GY791,POs[Semana],WEEKNUM(HM$1))</f>
        <v>0</v>
      </c>
      <c r="HN791" s="15">
        <f>SUMIFS(POs[saldo],POs[cve_prod],DIM_BILL[[#This Row],[CODIGO]],POs[status],$GY791,POs[Semana],WEEKNUM(HN$1))</f>
        <v>0</v>
      </c>
      <c r="HO791" s="15">
        <f>SUMIFS(POs[saldo],POs[cve_prod],DIM_BILL[[#This Row],[CODIGO]],POs[status],$GY791,POs[Semana],WEEKNUM(HO$1))</f>
        <v>0</v>
      </c>
      <c r="HP791" s="15">
        <f>SUMIFS(POs[saldo],POs[cve_prod],DIM_BILL[[#This Row],[CODIGO]],POs[status],$GY791,POs[Semana],WEEKNUM(HP$1))</f>
        <v>0</v>
      </c>
      <c r="HQ791" s="15">
        <f>SUMIFS(POs[saldo],POs[cve_prod],DIM_BILL[[#This Row],[CODIGO]],POs[status],$GY791,POs[Semana],WEEKNUM(HQ$1))</f>
        <v>0</v>
      </c>
      <c r="HR791" s="15">
        <f>SUMIFS(POs[saldo],POs[cve_prod],DIM_BILL[[#This Row],[CODIGO]],POs[status],$GY791,POs[Semana],WEEKNUM(HR$1))</f>
        <v>0</v>
      </c>
      <c r="HS791" s="15">
        <f>SUMIFS(POs[saldo],POs[cve_prod],DIM_BILL[[#This Row],[CODIGO]],POs[status],$GY791,POs[Semana],WEEKNUM(HS$1))</f>
        <v>0</v>
      </c>
      <c r="HT791" s="15">
        <f>SUMIFS(POs[saldo],POs[cve_prod],DIM_BILL[[#This Row],[CODIGO]],POs[status],$GY791,POs[Semana],WEEKNUM(HT$1))</f>
        <v>0</v>
      </c>
      <c r="HU791" s="22"/>
      <c r="HV791" s="25"/>
      <c r="HW791" t="str">
        <f>DIM_BILL[[#This Row],[Tipo]]</f>
        <v>MATERIAL DE EMPAQUE</v>
      </c>
    </row>
    <row r="792" spans="1:231" x14ac:dyDescent="0.3">
      <c r="A792" s="17" t="s">
        <v>889</v>
      </c>
      <c r="BY792">
        <v>4.6399999999999997E-2</v>
      </c>
      <c r="GR792" s="17" t="s">
        <v>890</v>
      </c>
      <c r="GS792" s="17">
        <v>3</v>
      </c>
      <c r="GT792" s="17" t="s">
        <v>1820</v>
      </c>
      <c r="GU792" s="17" t="s">
        <v>1800</v>
      </c>
      <c r="GV792" s="17">
        <f>SUMIF(FACT_A1[cve_prod],DIM_BILL[[#This Row],[CODIGO]],FACT_A1[Existencia])</f>
        <v>0</v>
      </c>
      <c r="GW792" s="18">
        <f>SUMIF(FACT_A2[cve_prod],DIM_BILL[[#This Row],[CODIGO]],FACT_A2[Existencia])</f>
        <v>1552</v>
      </c>
      <c r="GX792" s="17"/>
      <c r="GY792" s="16" t="s">
        <v>2221</v>
      </c>
      <c r="GZ792" s="24">
        <f>SUMPRODUCT($B792:$GQ792,INDEX(PLAN_PRODUCCION!$B$4:$GQ$24,COLUMN()-COLUMN($GZ$1)+1,0))</f>
        <v>348</v>
      </c>
      <c r="HA792" s="24">
        <f>SUMPRODUCT($B792:$GQ792,INDEX(PLAN_PRODUCCION!$B$4:$GQ$24,COLUMN()-COLUMN($GZ$1)+1,0))</f>
        <v>0</v>
      </c>
      <c r="HB792" s="24">
        <f>SUMPRODUCT($B792:$GQ792,INDEX(PLAN_PRODUCCION!$B$4:$GQ$24,COLUMN()-COLUMN($GZ$1)+1,0))</f>
        <v>0</v>
      </c>
      <c r="HC792" s="24">
        <f>SUMPRODUCT($B792:$GQ792,INDEX(PLAN_PRODUCCION!$B$4:$GQ$24,COLUMN()-COLUMN($GZ$1)+1,0))</f>
        <v>0</v>
      </c>
      <c r="HD792" s="24">
        <f>SUMPRODUCT($B792:$GQ792,INDEX(PLAN_PRODUCCION!$B$4:$GQ$24,COLUMN()-COLUMN($GZ$1)+1,0))</f>
        <v>0</v>
      </c>
      <c r="HE792" s="24">
        <f>SUMPRODUCT($B792:$GQ792,INDEX(PLAN_PRODUCCION!$B$4:$GQ$24,COLUMN()-COLUMN($GZ$1)+1,0))</f>
        <v>0</v>
      </c>
      <c r="HF792" s="24">
        <f>SUMPRODUCT($B792:$GQ792,INDEX(PLAN_PRODUCCION!$B$4:$GQ$24,COLUMN()-COLUMN($GZ$1)+1,0))</f>
        <v>0</v>
      </c>
      <c r="HG792" s="24">
        <f>SUMPRODUCT($B792:$GQ792,INDEX(PLAN_PRODUCCION!$B$4:$GQ$24,COLUMN()-COLUMN($GZ$1)+1,0))</f>
        <v>0</v>
      </c>
      <c r="HH792" s="24">
        <f>SUMPRODUCT($B792:$GQ792,INDEX(PLAN_PRODUCCION!$B$4:$GQ$24,COLUMN()-COLUMN($GZ$1)+1,0))</f>
        <v>0</v>
      </c>
      <c r="HI792" s="24">
        <f>SUMPRODUCT($B792:$GQ792,INDEX(PLAN_PRODUCCION!$B$4:$GQ$24,COLUMN()-COLUMN($GZ$1)+1,0))</f>
        <v>0</v>
      </c>
      <c r="HJ792" s="24">
        <f>SUMPRODUCT($B792:$GQ792,INDEX(PLAN_PRODUCCION!$B$4:$GQ$24,COLUMN()-COLUMN($GZ$1)+1,0))</f>
        <v>0</v>
      </c>
      <c r="HK792" s="24">
        <f>SUMPRODUCT($B792:$GQ792,INDEX(PLAN_PRODUCCION!$B$4:$GQ$24,COLUMN()-COLUMN($GZ$1)+1,0))</f>
        <v>0</v>
      </c>
      <c r="HL792" s="24">
        <f>SUMPRODUCT($B792:$GQ792,INDEX(PLAN_PRODUCCION!$B$4:$GQ$24,COLUMN()-COLUMN($GZ$1)+1,0))</f>
        <v>0</v>
      </c>
      <c r="HM792" s="24">
        <f>SUMPRODUCT($B792:$GQ792,INDEX(PLAN_PRODUCCION!$B$4:$GQ$24,COLUMN()-COLUMN($GZ$1)+1,0))</f>
        <v>0</v>
      </c>
      <c r="HN792" s="24">
        <f>SUMPRODUCT($B792:$GQ792,INDEX(PLAN_PRODUCCION!$B$4:$GQ$24,COLUMN()-COLUMN($GZ$1)+1,0))</f>
        <v>0</v>
      </c>
      <c r="HO792" s="24">
        <f>SUMPRODUCT($B792:$GQ792,INDEX(PLAN_PRODUCCION!$B$4:$GQ$24,COLUMN()-COLUMN($GZ$1)+1,0))</f>
        <v>0</v>
      </c>
      <c r="HP792" s="24">
        <f>SUMPRODUCT($B792:$GQ792,INDEX(PLAN_PRODUCCION!$B$4:$GQ$24,COLUMN()-COLUMN($GZ$1)+1,0))</f>
        <v>0</v>
      </c>
      <c r="HQ792" s="24">
        <f>SUMPRODUCT($B792:$GQ792,INDEX(PLAN_PRODUCCION!$B$4:$GQ$24,COLUMN()-COLUMN($GZ$1)+1,0))</f>
        <v>0</v>
      </c>
      <c r="HR792" s="24">
        <f>SUMPRODUCT($B792:$GQ792,INDEX(PLAN_PRODUCCION!$B$4:$GQ$24,COLUMN()-COLUMN($GZ$1)+1,0))</f>
        <v>0</v>
      </c>
      <c r="HS792" s="24">
        <f>SUMPRODUCT($B792:$GQ792,INDEX(PLAN_PRODUCCION!$B$4:$GQ$24,COLUMN()-COLUMN($GZ$1)+1,0))</f>
        <v>0</v>
      </c>
      <c r="HT792" s="24">
        <f>SUMPRODUCT($B792:$GQ792,INDEX(PLAN_PRODUCCION!$B$4:$GQ$24,COLUMN()-COLUMN($GZ$1)+1,0))</f>
        <v>0</v>
      </c>
      <c r="HU792" s="22"/>
      <c r="HV792" s="25"/>
      <c r="HW792" t="str">
        <f>DIM_BILL[[#This Row],[Tipo]]</f>
        <v>MATERIAL DE EMPAQUE</v>
      </c>
    </row>
    <row r="793" spans="1:231" x14ac:dyDescent="0.3">
      <c r="A793" s="18" t="s">
        <v>889</v>
      </c>
      <c r="BY793">
        <v>4.6399999999999997E-2</v>
      </c>
      <c r="GR793" s="18" t="s">
        <v>890</v>
      </c>
      <c r="GS793" s="18">
        <v>3</v>
      </c>
      <c r="GT793" s="18" t="s">
        <v>1820</v>
      </c>
      <c r="GU793" s="18" t="s">
        <v>1800</v>
      </c>
      <c r="GV793" s="18">
        <f>SUMIF(FACT_A1[cve_prod],DIM_BILL[[#This Row],[CODIGO]],FACT_A1[Existencia])</f>
        <v>0</v>
      </c>
      <c r="GW793" s="18">
        <f>SUMIF(FACT_A2[cve_prod],DIM_BILL[[#This Row],[CODIGO]],FACT_A2[Existencia])</f>
        <v>1552</v>
      </c>
      <c r="GX793" s="18"/>
      <c r="GY793" s="16" t="s">
        <v>2222</v>
      </c>
      <c r="GZ793" s="26">
        <f t="shared" ref="GZ793" si="5766">GV793+GW793+GX793+GZ791-GZ792</f>
        <v>1204</v>
      </c>
      <c r="HA793" s="26">
        <f t="shared" ref="HA793" si="5767">GZ793+HA791-HA792</f>
        <v>1204</v>
      </c>
      <c r="HB793" s="26">
        <f t="shared" ref="HB793" si="5768">HA793+HB791-HB792</f>
        <v>1204</v>
      </c>
      <c r="HC793" s="26">
        <f t="shared" ref="HC793" si="5769">HB793+HC791-HC792</f>
        <v>1204</v>
      </c>
      <c r="HD793" s="26">
        <f t="shared" ref="HD793" si="5770">HC793+HD791-HD792</f>
        <v>1204</v>
      </c>
      <c r="HE793" s="26">
        <f t="shared" ref="HE793" si="5771">HD793+HE791-HE792</f>
        <v>1204</v>
      </c>
      <c r="HF793" s="26">
        <f t="shared" ref="HF793" si="5772">HE793+HF791-HF792</f>
        <v>1204</v>
      </c>
      <c r="HG793" s="26">
        <f t="shared" ref="HG793" si="5773">HF793+HG791-HG792</f>
        <v>1204</v>
      </c>
      <c r="HH793" s="26">
        <f t="shared" ref="HH793" si="5774">HG793+HH791-HH792</f>
        <v>1204</v>
      </c>
      <c r="HI793" s="26">
        <f t="shared" ref="HI793" si="5775">HH793+HI791-HI792</f>
        <v>1204</v>
      </c>
      <c r="HJ793" s="26">
        <f t="shared" ref="HJ793" si="5776">HI793+HJ791-HJ792</f>
        <v>1204</v>
      </c>
      <c r="HK793" s="26">
        <f t="shared" ref="HK793" si="5777">HJ793+HK791-HK792</f>
        <v>1204</v>
      </c>
      <c r="HL793" s="26">
        <f t="shared" ref="HL793" si="5778">HK793+HL791-HL792</f>
        <v>1204</v>
      </c>
      <c r="HM793" s="26">
        <f t="shared" ref="HM793" si="5779">HL793+HM791-HM792</f>
        <v>1204</v>
      </c>
      <c r="HN793" s="26">
        <f t="shared" ref="HN793" si="5780">HM793+HN791-HN792</f>
        <v>1204</v>
      </c>
      <c r="HO793" s="26">
        <f t="shared" ref="HO793" si="5781">HN793+HO791-HO792</f>
        <v>1204</v>
      </c>
      <c r="HP793" s="26">
        <f t="shared" ref="HP793" si="5782">HO793+HP791-HP792</f>
        <v>1204</v>
      </c>
      <c r="HQ793" s="26">
        <f t="shared" ref="HQ793" si="5783">HP793+HQ791-HQ792</f>
        <v>1204</v>
      </c>
      <c r="HR793" s="26">
        <f t="shared" ref="HR793" si="5784">HQ793+HR791-HR792</f>
        <v>1204</v>
      </c>
      <c r="HS793" s="26">
        <f t="shared" ref="HS793" si="5785">HR793+HS791-HS792</f>
        <v>1204</v>
      </c>
      <c r="HT793" s="26">
        <f t="shared" ref="HT793" si="5786">HS793+HT791-HT792</f>
        <v>1204</v>
      </c>
      <c r="HU793" s="22">
        <f t="shared" ref="HU793" si="5787">COUNTIF(GZ793:HT793,"&lt;0")</f>
        <v>0</v>
      </c>
      <c r="HV793" s="25"/>
      <c r="HW793" t="str">
        <f>DIM_BILL[[#This Row],[Tipo]]</f>
        <v>MATERIAL DE EMPAQUE</v>
      </c>
    </row>
    <row r="794" spans="1:231" x14ac:dyDescent="0.3">
      <c r="A794" s="17" t="s">
        <v>1273</v>
      </c>
      <c r="DT794">
        <v>0.92733333333333334</v>
      </c>
      <c r="GR794" s="17" t="s">
        <v>1274</v>
      </c>
      <c r="GS794" s="17">
        <v>4</v>
      </c>
      <c r="GT794" s="17" t="s">
        <v>1807</v>
      </c>
      <c r="GU794" s="17" t="s">
        <v>1800</v>
      </c>
      <c r="GV794" s="17">
        <f>SUMIF(FACT_A1[cve_prod],DIM_BILL[[#This Row],[CODIGO]],FACT_A1[Existencia])</f>
        <v>0</v>
      </c>
      <c r="GW794" s="18">
        <f>SUMIF(FACT_A2[cve_prod],DIM_BILL[[#This Row],[CODIGO]],FACT_A2[Existencia])</f>
        <v>0</v>
      </c>
      <c r="GX794" s="17"/>
      <c r="GY794" s="16" t="s">
        <v>2220</v>
      </c>
      <c r="GZ794" s="15">
        <f>SUMIFS(POs[saldo],POs[cve_prod],DIM_BILL[[#This Row],[CODIGO]],POs[status],$GY794,POs[f_ent],GZ$1)</f>
        <v>0</v>
      </c>
      <c r="HA794" s="15">
        <f>SUMIFS(POs[saldo],POs[cve_prod],DIM_BILL[[#This Row],[CODIGO]],POs[status],$GY794,POs[f_ent],HA$1)</f>
        <v>0</v>
      </c>
      <c r="HB794" s="15">
        <f>SUMIFS(POs[saldo],POs[cve_prod],DIM_BILL[[#This Row],[CODIGO]],POs[status],$GY794,POs[f_ent],HB$1)</f>
        <v>0</v>
      </c>
      <c r="HC794" s="15">
        <f>SUMIFS(POs[saldo],POs[cve_prod],DIM_BILL[[#This Row],[CODIGO]],POs[status],$GY794,POs[f_ent],HC$1)</f>
        <v>0</v>
      </c>
      <c r="HD794" s="15">
        <f>SUMIFS(POs[saldo],POs[cve_prod],DIM_BILL[[#This Row],[CODIGO]],POs[status],$GY794,POs[f_ent],HD$1)</f>
        <v>0</v>
      </c>
      <c r="HE794" s="15">
        <f>SUMIFS(POs[saldo],POs[cve_prod],DIM_BILL[[#This Row],[CODIGO]],POs[status],$GY794,POs[f_ent],HE$1)</f>
        <v>0</v>
      </c>
      <c r="HF794" s="15">
        <f>SUMIFS(POs[saldo],POs[cve_prod],DIM_BILL[[#This Row],[CODIGO]],POs[status],$GY794,POs[Semana],WEEKNUM(HF$1))</f>
        <v>0</v>
      </c>
      <c r="HG794" s="15">
        <f>SUMIFS(POs[saldo],POs[cve_prod],DIM_BILL[[#This Row],[CODIGO]],POs[status],$GY794,POs[Semana],WEEKNUM(HG$1))</f>
        <v>0</v>
      </c>
      <c r="HH794" s="15">
        <f>SUMIFS(POs[saldo],POs[cve_prod],DIM_BILL[[#This Row],[CODIGO]],POs[status],$GY794,POs[Semana],WEEKNUM(HH$1))</f>
        <v>0</v>
      </c>
      <c r="HI794" s="15">
        <f>SUMIFS(POs[saldo],POs[cve_prod],DIM_BILL[[#This Row],[CODIGO]],POs[status],$GY794,POs[Semana],WEEKNUM(HI$1))</f>
        <v>0</v>
      </c>
      <c r="HJ794" s="15">
        <f>SUMIFS(POs[saldo],POs[cve_prod],DIM_BILL[[#This Row],[CODIGO]],POs[status],$GY794,POs[Semana],WEEKNUM(HJ$1))</f>
        <v>0</v>
      </c>
      <c r="HK794" s="15">
        <f>SUMIFS(POs[saldo],POs[cve_prod],DIM_BILL[[#This Row],[CODIGO]],POs[status],$GY794,POs[Semana],WEEKNUM(HK$1))</f>
        <v>0</v>
      </c>
      <c r="HL794" s="15">
        <f>SUMIFS(POs[saldo],POs[cve_prod],DIM_BILL[[#This Row],[CODIGO]],POs[status],$GY794,POs[Semana],WEEKNUM(HL$1))</f>
        <v>0</v>
      </c>
      <c r="HM794" s="15">
        <f>SUMIFS(POs[saldo],POs[cve_prod],DIM_BILL[[#This Row],[CODIGO]],POs[status],$GY794,POs[Semana],WEEKNUM(HM$1))</f>
        <v>0</v>
      </c>
      <c r="HN794" s="15">
        <f>SUMIFS(POs[saldo],POs[cve_prod],DIM_BILL[[#This Row],[CODIGO]],POs[status],$GY794,POs[Semana],WEEKNUM(HN$1))</f>
        <v>0</v>
      </c>
      <c r="HO794" s="15">
        <f>SUMIFS(POs[saldo],POs[cve_prod],DIM_BILL[[#This Row],[CODIGO]],POs[status],$GY794,POs[Semana],WEEKNUM(HO$1))</f>
        <v>0</v>
      </c>
      <c r="HP794" s="15">
        <f>SUMIFS(POs[saldo],POs[cve_prod],DIM_BILL[[#This Row],[CODIGO]],POs[status],$GY794,POs[Semana],WEEKNUM(HP$1))</f>
        <v>0</v>
      </c>
      <c r="HQ794" s="15">
        <f>SUMIFS(POs[saldo],POs[cve_prod],DIM_BILL[[#This Row],[CODIGO]],POs[status],$GY794,POs[Semana],WEEKNUM(HQ$1))</f>
        <v>0</v>
      </c>
      <c r="HR794" s="15">
        <f>SUMIFS(POs[saldo],POs[cve_prod],DIM_BILL[[#This Row],[CODIGO]],POs[status],$GY794,POs[Semana],WEEKNUM(HR$1))</f>
        <v>0</v>
      </c>
      <c r="HS794" s="15">
        <f>SUMIFS(POs[saldo],POs[cve_prod],DIM_BILL[[#This Row],[CODIGO]],POs[status],$GY794,POs[Semana],WEEKNUM(HS$1))</f>
        <v>0</v>
      </c>
      <c r="HT794" s="15">
        <f>SUMIFS(POs[saldo],POs[cve_prod],DIM_BILL[[#This Row],[CODIGO]],POs[status],$GY794,POs[Semana],WEEKNUM(HT$1))</f>
        <v>0</v>
      </c>
      <c r="HU794" s="22"/>
      <c r="HV794" s="25"/>
      <c r="HW794" t="str">
        <f>DIM_BILL[[#This Row],[Tipo]]</f>
        <v>MATERIAL DE EMPAQUE</v>
      </c>
    </row>
    <row r="795" spans="1:231" x14ac:dyDescent="0.3">
      <c r="A795" s="17" t="s">
        <v>1273</v>
      </c>
      <c r="DT795">
        <v>0.92733333333333334</v>
      </c>
      <c r="GR795" s="17" t="s">
        <v>1274</v>
      </c>
      <c r="GS795" s="17">
        <v>4</v>
      </c>
      <c r="GT795" s="17" t="s">
        <v>1807</v>
      </c>
      <c r="GU795" s="17" t="s">
        <v>1800</v>
      </c>
      <c r="GV795" s="17">
        <f>SUMIF(FACT_A1[cve_prod],DIM_BILL[[#This Row],[CODIGO]],FACT_A1[Existencia])</f>
        <v>0</v>
      </c>
      <c r="GW795" s="18">
        <f>SUMIF(FACT_A2[cve_prod],DIM_BILL[[#This Row],[CODIGO]],FACT_A2[Existencia])</f>
        <v>0</v>
      </c>
      <c r="GX795" s="17"/>
      <c r="GY795" s="16" t="s">
        <v>2221</v>
      </c>
      <c r="GZ795" s="24">
        <f>SUMPRODUCT($B795:$GQ795,INDEX(PLAN_PRODUCCION!$B$4:$GQ$24,COLUMN()-COLUMN($GZ$1)+1,0))</f>
        <v>0</v>
      </c>
      <c r="HA795" s="24">
        <f>SUMPRODUCT($B795:$GQ795,INDEX(PLAN_PRODUCCION!$B$4:$GQ$24,COLUMN()-COLUMN($GZ$1)+1,0))</f>
        <v>0</v>
      </c>
      <c r="HB795" s="24">
        <f>SUMPRODUCT($B795:$GQ795,INDEX(PLAN_PRODUCCION!$B$4:$GQ$24,COLUMN()-COLUMN($GZ$1)+1,0))</f>
        <v>0</v>
      </c>
      <c r="HC795" s="24">
        <f>SUMPRODUCT($B795:$GQ795,INDEX(PLAN_PRODUCCION!$B$4:$GQ$24,COLUMN()-COLUMN($GZ$1)+1,0))</f>
        <v>0</v>
      </c>
      <c r="HD795" s="24">
        <f>SUMPRODUCT($B795:$GQ795,INDEX(PLAN_PRODUCCION!$B$4:$GQ$24,COLUMN()-COLUMN($GZ$1)+1,0))</f>
        <v>0</v>
      </c>
      <c r="HE795" s="24">
        <f>SUMPRODUCT($B795:$GQ795,INDEX(PLAN_PRODUCCION!$B$4:$GQ$24,COLUMN()-COLUMN($GZ$1)+1,0))</f>
        <v>0</v>
      </c>
      <c r="HF795" s="24">
        <f>SUMPRODUCT($B795:$GQ795,INDEX(PLAN_PRODUCCION!$B$4:$GQ$24,COLUMN()-COLUMN($GZ$1)+1,0))</f>
        <v>0</v>
      </c>
      <c r="HG795" s="24">
        <f>SUMPRODUCT($B795:$GQ795,INDEX(PLAN_PRODUCCION!$B$4:$GQ$24,COLUMN()-COLUMN($GZ$1)+1,0))</f>
        <v>0</v>
      </c>
      <c r="HH795" s="24">
        <f>SUMPRODUCT($B795:$GQ795,INDEX(PLAN_PRODUCCION!$B$4:$GQ$24,COLUMN()-COLUMN($GZ$1)+1,0))</f>
        <v>0</v>
      </c>
      <c r="HI795" s="24">
        <f>SUMPRODUCT($B795:$GQ795,INDEX(PLAN_PRODUCCION!$B$4:$GQ$24,COLUMN()-COLUMN($GZ$1)+1,0))</f>
        <v>0</v>
      </c>
      <c r="HJ795" s="24">
        <f>SUMPRODUCT($B795:$GQ795,INDEX(PLAN_PRODUCCION!$B$4:$GQ$24,COLUMN()-COLUMN($GZ$1)+1,0))</f>
        <v>0</v>
      </c>
      <c r="HK795" s="24">
        <f>SUMPRODUCT($B795:$GQ795,INDEX(PLAN_PRODUCCION!$B$4:$GQ$24,COLUMN()-COLUMN($GZ$1)+1,0))</f>
        <v>0</v>
      </c>
      <c r="HL795" s="24">
        <f>SUMPRODUCT($B795:$GQ795,INDEX(PLAN_PRODUCCION!$B$4:$GQ$24,COLUMN()-COLUMN($GZ$1)+1,0))</f>
        <v>0</v>
      </c>
      <c r="HM795" s="24">
        <f>SUMPRODUCT($B795:$GQ795,INDEX(PLAN_PRODUCCION!$B$4:$GQ$24,COLUMN()-COLUMN($GZ$1)+1,0))</f>
        <v>0</v>
      </c>
      <c r="HN795" s="24">
        <f>SUMPRODUCT($B795:$GQ795,INDEX(PLAN_PRODUCCION!$B$4:$GQ$24,COLUMN()-COLUMN($GZ$1)+1,0))</f>
        <v>0</v>
      </c>
      <c r="HO795" s="24">
        <f>SUMPRODUCT($B795:$GQ795,INDEX(PLAN_PRODUCCION!$B$4:$GQ$24,COLUMN()-COLUMN($GZ$1)+1,0))</f>
        <v>0</v>
      </c>
      <c r="HP795" s="24">
        <f>SUMPRODUCT($B795:$GQ795,INDEX(PLAN_PRODUCCION!$B$4:$GQ$24,COLUMN()-COLUMN($GZ$1)+1,0))</f>
        <v>0</v>
      </c>
      <c r="HQ795" s="24">
        <f>SUMPRODUCT($B795:$GQ795,INDEX(PLAN_PRODUCCION!$B$4:$GQ$24,COLUMN()-COLUMN($GZ$1)+1,0))</f>
        <v>0</v>
      </c>
      <c r="HR795" s="24">
        <f>SUMPRODUCT($B795:$GQ795,INDEX(PLAN_PRODUCCION!$B$4:$GQ$24,COLUMN()-COLUMN($GZ$1)+1,0))</f>
        <v>0</v>
      </c>
      <c r="HS795" s="24">
        <f>SUMPRODUCT($B795:$GQ795,INDEX(PLAN_PRODUCCION!$B$4:$GQ$24,COLUMN()-COLUMN($GZ$1)+1,0))</f>
        <v>0</v>
      </c>
      <c r="HT795" s="24">
        <f>SUMPRODUCT($B795:$GQ795,INDEX(PLAN_PRODUCCION!$B$4:$GQ$24,COLUMN()-COLUMN($GZ$1)+1,0))</f>
        <v>0</v>
      </c>
      <c r="HU795" s="22"/>
      <c r="HV795" s="25"/>
      <c r="HW795" t="str">
        <f>DIM_BILL[[#This Row],[Tipo]]</f>
        <v>MATERIAL DE EMPAQUE</v>
      </c>
    </row>
    <row r="796" spans="1:231" x14ac:dyDescent="0.3">
      <c r="A796" s="18" t="s">
        <v>1273</v>
      </c>
      <c r="DT796">
        <v>0.92733333333333334</v>
      </c>
      <c r="GR796" s="18" t="s">
        <v>1274</v>
      </c>
      <c r="GS796" s="18">
        <v>4</v>
      </c>
      <c r="GT796" s="18" t="s">
        <v>1807</v>
      </c>
      <c r="GU796" s="18" t="s">
        <v>1800</v>
      </c>
      <c r="GV796" s="18">
        <f>SUMIF(FACT_A1[cve_prod],DIM_BILL[[#This Row],[CODIGO]],FACT_A1[Existencia])</f>
        <v>0</v>
      </c>
      <c r="GW796" s="18">
        <f>SUMIF(FACT_A2[cve_prod],DIM_BILL[[#This Row],[CODIGO]],FACT_A2[Existencia])</f>
        <v>0</v>
      </c>
      <c r="GX796" s="18"/>
      <c r="GY796" s="16" t="s">
        <v>2222</v>
      </c>
      <c r="GZ796" s="26">
        <f t="shared" ref="GZ796" si="5788">GV796+GW796+GX796+GZ794-GZ795</f>
        <v>0</v>
      </c>
      <c r="HA796" s="26">
        <f t="shared" ref="HA796" si="5789">GZ796+HA794-HA795</f>
        <v>0</v>
      </c>
      <c r="HB796" s="26">
        <f t="shared" ref="HB796" si="5790">HA796+HB794-HB795</f>
        <v>0</v>
      </c>
      <c r="HC796" s="26">
        <f t="shared" ref="HC796" si="5791">HB796+HC794-HC795</f>
        <v>0</v>
      </c>
      <c r="HD796" s="26">
        <f t="shared" ref="HD796" si="5792">HC796+HD794-HD795</f>
        <v>0</v>
      </c>
      <c r="HE796" s="26">
        <f t="shared" ref="HE796" si="5793">HD796+HE794-HE795</f>
        <v>0</v>
      </c>
      <c r="HF796" s="26">
        <f t="shared" ref="HF796" si="5794">HE796+HF794-HF795</f>
        <v>0</v>
      </c>
      <c r="HG796" s="26">
        <f t="shared" ref="HG796" si="5795">HF796+HG794-HG795</f>
        <v>0</v>
      </c>
      <c r="HH796" s="26">
        <f t="shared" ref="HH796" si="5796">HG796+HH794-HH795</f>
        <v>0</v>
      </c>
      <c r="HI796" s="26">
        <f t="shared" ref="HI796" si="5797">HH796+HI794-HI795</f>
        <v>0</v>
      </c>
      <c r="HJ796" s="26">
        <f t="shared" ref="HJ796" si="5798">HI796+HJ794-HJ795</f>
        <v>0</v>
      </c>
      <c r="HK796" s="26">
        <f t="shared" ref="HK796" si="5799">HJ796+HK794-HK795</f>
        <v>0</v>
      </c>
      <c r="HL796" s="26">
        <f t="shared" ref="HL796" si="5800">HK796+HL794-HL795</f>
        <v>0</v>
      </c>
      <c r="HM796" s="26">
        <f t="shared" ref="HM796" si="5801">HL796+HM794-HM795</f>
        <v>0</v>
      </c>
      <c r="HN796" s="26">
        <f t="shared" ref="HN796" si="5802">HM796+HN794-HN795</f>
        <v>0</v>
      </c>
      <c r="HO796" s="26">
        <f t="shared" ref="HO796" si="5803">HN796+HO794-HO795</f>
        <v>0</v>
      </c>
      <c r="HP796" s="26">
        <f t="shared" ref="HP796" si="5804">HO796+HP794-HP795</f>
        <v>0</v>
      </c>
      <c r="HQ796" s="26">
        <f t="shared" ref="HQ796" si="5805">HP796+HQ794-HQ795</f>
        <v>0</v>
      </c>
      <c r="HR796" s="26">
        <f t="shared" ref="HR796" si="5806">HQ796+HR794-HR795</f>
        <v>0</v>
      </c>
      <c r="HS796" s="26">
        <f t="shared" ref="HS796" si="5807">HR796+HS794-HS795</f>
        <v>0</v>
      </c>
      <c r="HT796" s="26">
        <f t="shared" ref="HT796" si="5808">HS796+HT794-HT795</f>
        <v>0</v>
      </c>
      <c r="HU796" s="22">
        <f t="shared" ref="HU796" si="5809">COUNTIF(GZ796:HT796,"&lt;0")</f>
        <v>0</v>
      </c>
      <c r="HV796" s="25"/>
      <c r="HW796" t="str">
        <f>DIM_BILL[[#This Row],[Tipo]]</f>
        <v>MATERIAL DE EMPAQUE</v>
      </c>
    </row>
    <row r="797" spans="1:231" x14ac:dyDescent="0.3">
      <c r="A797" s="17" t="s">
        <v>1303</v>
      </c>
      <c r="DZ797">
        <v>0.92733333333333334</v>
      </c>
      <c r="GR797" s="17" t="s">
        <v>1304</v>
      </c>
      <c r="GS797" s="17">
        <v>4</v>
      </c>
      <c r="GT797" s="17" t="s">
        <v>1807</v>
      </c>
      <c r="GU797" s="17" t="s">
        <v>1800</v>
      </c>
      <c r="GV797" s="17">
        <f>SUMIF(FACT_A1[cve_prod],DIM_BILL[[#This Row],[CODIGO]],FACT_A1[Existencia])</f>
        <v>0</v>
      </c>
      <c r="GW797" s="18">
        <f>SUMIF(FACT_A2[cve_prod],DIM_BILL[[#This Row],[CODIGO]],FACT_A2[Existencia])</f>
        <v>0</v>
      </c>
      <c r="GX797" s="17"/>
      <c r="GY797" s="16" t="s">
        <v>2220</v>
      </c>
      <c r="GZ797" s="15">
        <f>SUMIFS(POs[saldo],POs[cve_prod],DIM_BILL[[#This Row],[CODIGO]],POs[status],$GY797,POs[f_ent],GZ$1)</f>
        <v>0</v>
      </c>
      <c r="HA797" s="15">
        <f>SUMIFS(POs[saldo],POs[cve_prod],DIM_BILL[[#This Row],[CODIGO]],POs[status],$GY797,POs[f_ent],HA$1)</f>
        <v>0</v>
      </c>
      <c r="HB797" s="15">
        <f>SUMIFS(POs[saldo],POs[cve_prod],DIM_BILL[[#This Row],[CODIGO]],POs[status],$GY797,POs[f_ent],HB$1)</f>
        <v>0</v>
      </c>
      <c r="HC797" s="15">
        <f>SUMIFS(POs[saldo],POs[cve_prod],DIM_BILL[[#This Row],[CODIGO]],POs[status],$GY797,POs[f_ent],HC$1)</f>
        <v>0</v>
      </c>
      <c r="HD797" s="15">
        <f>SUMIFS(POs[saldo],POs[cve_prod],DIM_BILL[[#This Row],[CODIGO]],POs[status],$GY797,POs[f_ent],HD$1)</f>
        <v>0</v>
      </c>
      <c r="HE797" s="15">
        <f>SUMIFS(POs[saldo],POs[cve_prod],DIM_BILL[[#This Row],[CODIGO]],POs[status],$GY797,POs[f_ent],HE$1)</f>
        <v>0</v>
      </c>
      <c r="HF797" s="15">
        <f>SUMIFS(POs[saldo],POs[cve_prod],DIM_BILL[[#This Row],[CODIGO]],POs[status],$GY797,POs[Semana],WEEKNUM(HF$1))</f>
        <v>0</v>
      </c>
      <c r="HG797" s="15">
        <f>SUMIFS(POs[saldo],POs[cve_prod],DIM_BILL[[#This Row],[CODIGO]],POs[status],$GY797,POs[Semana],WEEKNUM(HG$1))</f>
        <v>0</v>
      </c>
      <c r="HH797" s="15">
        <f>SUMIFS(POs[saldo],POs[cve_prod],DIM_BILL[[#This Row],[CODIGO]],POs[status],$GY797,POs[Semana],WEEKNUM(HH$1))</f>
        <v>0</v>
      </c>
      <c r="HI797" s="15">
        <f>SUMIFS(POs[saldo],POs[cve_prod],DIM_BILL[[#This Row],[CODIGO]],POs[status],$GY797,POs[Semana],WEEKNUM(HI$1))</f>
        <v>0</v>
      </c>
      <c r="HJ797" s="15">
        <f>SUMIFS(POs[saldo],POs[cve_prod],DIM_BILL[[#This Row],[CODIGO]],POs[status],$GY797,POs[Semana],WEEKNUM(HJ$1))</f>
        <v>0</v>
      </c>
      <c r="HK797" s="15">
        <f>SUMIFS(POs[saldo],POs[cve_prod],DIM_BILL[[#This Row],[CODIGO]],POs[status],$GY797,POs[Semana],WEEKNUM(HK$1))</f>
        <v>0</v>
      </c>
      <c r="HL797" s="15">
        <f>SUMIFS(POs[saldo],POs[cve_prod],DIM_BILL[[#This Row],[CODIGO]],POs[status],$GY797,POs[Semana],WEEKNUM(HL$1))</f>
        <v>0</v>
      </c>
      <c r="HM797" s="15">
        <f>SUMIFS(POs[saldo],POs[cve_prod],DIM_BILL[[#This Row],[CODIGO]],POs[status],$GY797,POs[Semana],WEEKNUM(HM$1))</f>
        <v>0</v>
      </c>
      <c r="HN797" s="15">
        <f>SUMIFS(POs[saldo],POs[cve_prod],DIM_BILL[[#This Row],[CODIGO]],POs[status],$GY797,POs[Semana],WEEKNUM(HN$1))</f>
        <v>0</v>
      </c>
      <c r="HO797" s="15">
        <f>SUMIFS(POs[saldo],POs[cve_prod],DIM_BILL[[#This Row],[CODIGO]],POs[status],$GY797,POs[Semana],WEEKNUM(HO$1))</f>
        <v>0</v>
      </c>
      <c r="HP797" s="15">
        <f>SUMIFS(POs[saldo],POs[cve_prod],DIM_BILL[[#This Row],[CODIGO]],POs[status],$GY797,POs[Semana],WEEKNUM(HP$1))</f>
        <v>0</v>
      </c>
      <c r="HQ797" s="15">
        <f>SUMIFS(POs[saldo],POs[cve_prod],DIM_BILL[[#This Row],[CODIGO]],POs[status],$GY797,POs[Semana],WEEKNUM(HQ$1))</f>
        <v>0</v>
      </c>
      <c r="HR797" s="15">
        <f>SUMIFS(POs[saldo],POs[cve_prod],DIM_BILL[[#This Row],[CODIGO]],POs[status],$GY797,POs[Semana],WEEKNUM(HR$1))</f>
        <v>0</v>
      </c>
      <c r="HS797" s="15">
        <f>SUMIFS(POs[saldo],POs[cve_prod],DIM_BILL[[#This Row],[CODIGO]],POs[status],$GY797,POs[Semana],WEEKNUM(HS$1))</f>
        <v>0</v>
      </c>
      <c r="HT797" s="15">
        <f>SUMIFS(POs[saldo],POs[cve_prod],DIM_BILL[[#This Row],[CODIGO]],POs[status],$GY797,POs[Semana],WEEKNUM(HT$1))</f>
        <v>0</v>
      </c>
      <c r="HU797" s="22"/>
      <c r="HV797" s="25"/>
      <c r="HW797" t="str">
        <f>DIM_BILL[[#This Row],[Tipo]]</f>
        <v>MATERIAL DE EMPAQUE</v>
      </c>
    </row>
    <row r="798" spans="1:231" x14ac:dyDescent="0.3">
      <c r="A798" s="17" t="s">
        <v>1303</v>
      </c>
      <c r="DZ798">
        <v>0.92733333333333334</v>
      </c>
      <c r="GR798" s="17" t="s">
        <v>1304</v>
      </c>
      <c r="GS798" s="17">
        <v>4</v>
      </c>
      <c r="GT798" s="17" t="s">
        <v>1807</v>
      </c>
      <c r="GU798" s="17" t="s">
        <v>1800</v>
      </c>
      <c r="GV798" s="17">
        <f>SUMIF(FACT_A1[cve_prod],DIM_BILL[[#This Row],[CODIGO]],FACT_A1[Existencia])</f>
        <v>0</v>
      </c>
      <c r="GW798" s="18">
        <f>SUMIF(FACT_A2[cve_prod],DIM_BILL[[#This Row],[CODIGO]],FACT_A2[Existencia])</f>
        <v>0</v>
      </c>
      <c r="GX798" s="17"/>
      <c r="GY798" s="16" t="s">
        <v>2221</v>
      </c>
      <c r="GZ798" s="24">
        <f>SUMPRODUCT($B798:$GQ798,INDEX(PLAN_PRODUCCION!$B$4:$GQ$24,COLUMN()-COLUMN($GZ$1)+1,0))</f>
        <v>0</v>
      </c>
      <c r="HA798" s="24">
        <f>SUMPRODUCT($B798:$GQ798,INDEX(PLAN_PRODUCCION!$B$4:$GQ$24,COLUMN()-COLUMN($GZ$1)+1,0))</f>
        <v>0</v>
      </c>
      <c r="HB798" s="24">
        <f>SUMPRODUCT($B798:$GQ798,INDEX(PLAN_PRODUCCION!$B$4:$GQ$24,COLUMN()-COLUMN($GZ$1)+1,0))</f>
        <v>0</v>
      </c>
      <c r="HC798" s="24">
        <f>SUMPRODUCT($B798:$GQ798,INDEX(PLAN_PRODUCCION!$B$4:$GQ$24,COLUMN()-COLUMN($GZ$1)+1,0))</f>
        <v>0</v>
      </c>
      <c r="HD798" s="24">
        <f>SUMPRODUCT($B798:$GQ798,INDEX(PLAN_PRODUCCION!$B$4:$GQ$24,COLUMN()-COLUMN($GZ$1)+1,0))</f>
        <v>0</v>
      </c>
      <c r="HE798" s="24">
        <f>SUMPRODUCT($B798:$GQ798,INDEX(PLAN_PRODUCCION!$B$4:$GQ$24,COLUMN()-COLUMN($GZ$1)+1,0))</f>
        <v>0</v>
      </c>
      <c r="HF798" s="24">
        <f>SUMPRODUCT($B798:$GQ798,INDEX(PLAN_PRODUCCION!$B$4:$GQ$24,COLUMN()-COLUMN($GZ$1)+1,0))</f>
        <v>0</v>
      </c>
      <c r="HG798" s="24">
        <f>SUMPRODUCT($B798:$GQ798,INDEX(PLAN_PRODUCCION!$B$4:$GQ$24,COLUMN()-COLUMN($GZ$1)+1,0))</f>
        <v>0</v>
      </c>
      <c r="HH798" s="24">
        <f>SUMPRODUCT($B798:$GQ798,INDEX(PLAN_PRODUCCION!$B$4:$GQ$24,COLUMN()-COLUMN($GZ$1)+1,0))</f>
        <v>0</v>
      </c>
      <c r="HI798" s="24">
        <f>SUMPRODUCT($B798:$GQ798,INDEX(PLAN_PRODUCCION!$B$4:$GQ$24,COLUMN()-COLUMN($GZ$1)+1,0))</f>
        <v>0</v>
      </c>
      <c r="HJ798" s="24">
        <f>SUMPRODUCT($B798:$GQ798,INDEX(PLAN_PRODUCCION!$B$4:$GQ$24,COLUMN()-COLUMN($GZ$1)+1,0))</f>
        <v>0</v>
      </c>
      <c r="HK798" s="24">
        <f>SUMPRODUCT($B798:$GQ798,INDEX(PLAN_PRODUCCION!$B$4:$GQ$24,COLUMN()-COLUMN($GZ$1)+1,0))</f>
        <v>0</v>
      </c>
      <c r="HL798" s="24">
        <f>SUMPRODUCT($B798:$GQ798,INDEX(PLAN_PRODUCCION!$B$4:$GQ$24,COLUMN()-COLUMN($GZ$1)+1,0))</f>
        <v>0</v>
      </c>
      <c r="HM798" s="24">
        <f>SUMPRODUCT($B798:$GQ798,INDEX(PLAN_PRODUCCION!$B$4:$GQ$24,COLUMN()-COLUMN($GZ$1)+1,0))</f>
        <v>0</v>
      </c>
      <c r="HN798" s="24">
        <f>SUMPRODUCT($B798:$GQ798,INDEX(PLAN_PRODUCCION!$B$4:$GQ$24,COLUMN()-COLUMN($GZ$1)+1,0))</f>
        <v>0</v>
      </c>
      <c r="HO798" s="24">
        <f>SUMPRODUCT($B798:$GQ798,INDEX(PLAN_PRODUCCION!$B$4:$GQ$24,COLUMN()-COLUMN($GZ$1)+1,0))</f>
        <v>0</v>
      </c>
      <c r="HP798" s="24">
        <f>SUMPRODUCT($B798:$GQ798,INDEX(PLAN_PRODUCCION!$B$4:$GQ$24,COLUMN()-COLUMN($GZ$1)+1,0))</f>
        <v>0</v>
      </c>
      <c r="HQ798" s="24">
        <f>SUMPRODUCT($B798:$GQ798,INDEX(PLAN_PRODUCCION!$B$4:$GQ$24,COLUMN()-COLUMN($GZ$1)+1,0))</f>
        <v>0</v>
      </c>
      <c r="HR798" s="24">
        <f>SUMPRODUCT($B798:$GQ798,INDEX(PLAN_PRODUCCION!$B$4:$GQ$24,COLUMN()-COLUMN($GZ$1)+1,0))</f>
        <v>0</v>
      </c>
      <c r="HS798" s="24">
        <f>SUMPRODUCT($B798:$GQ798,INDEX(PLAN_PRODUCCION!$B$4:$GQ$24,COLUMN()-COLUMN($GZ$1)+1,0))</f>
        <v>0</v>
      </c>
      <c r="HT798" s="24">
        <f>SUMPRODUCT($B798:$GQ798,INDEX(PLAN_PRODUCCION!$B$4:$GQ$24,COLUMN()-COLUMN($GZ$1)+1,0))</f>
        <v>0</v>
      </c>
      <c r="HU798" s="22"/>
      <c r="HV798" s="25"/>
      <c r="HW798" t="str">
        <f>DIM_BILL[[#This Row],[Tipo]]</f>
        <v>MATERIAL DE EMPAQUE</v>
      </c>
    </row>
    <row r="799" spans="1:231" x14ac:dyDescent="0.3">
      <c r="A799" s="18" t="s">
        <v>1303</v>
      </c>
      <c r="DZ799">
        <v>0.92733333333333334</v>
      </c>
      <c r="GR799" s="18" t="s">
        <v>1304</v>
      </c>
      <c r="GS799" s="18">
        <v>4</v>
      </c>
      <c r="GT799" s="18" t="s">
        <v>1807</v>
      </c>
      <c r="GU799" s="18" t="s">
        <v>1800</v>
      </c>
      <c r="GV799" s="18">
        <f>SUMIF(FACT_A1[cve_prod],DIM_BILL[[#This Row],[CODIGO]],FACT_A1[Existencia])</f>
        <v>0</v>
      </c>
      <c r="GW799" s="18">
        <f>SUMIF(FACT_A2[cve_prod],DIM_BILL[[#This Row],[CODIGO]],FACT_A2[Existencia])</f>
        <v>0</v>
      </c>
      <c r="GX799" s="18"/>
      <c r="GY799" s="16" t="s">
        <v>2222</v>
      </c>
      <c r="GZ799" s="26">
        <f t="shared" ref="GZ799" si="5810">GV799+GW799+GX799+GZ797-GZ798</f>
        <v>0</v>
      </c>
      <c r="HA799" s="26">
        <f t="shared" ref="HA799" si="5811">GZ799+HA797-HA798</f>
        <v>0</v>
      </c>
      <c r="HB799" s="26">
        <f t="shared" ref="HB799" si="5812">HA799+HB797-HB798</f>
        <v>0</v>
      </c>
      <c r="HC799" s="26">
        <f t="shared" ref="HC799" si="5813">HB799+HC797-HC798</f>
        <v>0</v>
      </c>
      <c r="HD799" s="26">
        <f t="shared" ref="HD799" si="5814">HC799+HD797-HD798</f>
        <v>0</v>
      </c>
      <c r="HE799" s="26">
        <f t="shared" ref="HE799" si="5815">HD799+HE797-HE798</f>
        <v>0</v>
      </c>
      <c r="HF799" s="26">
        <f t="shared" ref="HF799" si="5816">HE799+HF797-HF798</f>
        <v>0</v>
      </c>
      <c r="HG799" s="26">
        <f t="shared" ref="HG799" si="5817">HF799+HG797-HG798</f>
        <v>0</v>
      </c>
      <c r="HH799" s="26">
        <f t="shared" ref="HH799" si="5818">HG799+HH797-HH798</f>
        <v>0</v>
      </c>
      <c r="HI799" s="26">
        <f t="shared" ref="HI799" si="5819">HH799+HI797-HI798</f>
        <v>0</v>
      </c>
      <c r="HJ799" s="26">
        <f t="shared" ref="HJ799" si="5820">HI799+HJ797-HJ798</f>
        <v>0</v>
      </c>
      <c r="HK799" s="26">
        <f t="shared" ref="HK799" si="5821">HJ799+HK797-HK798</f>
        <v>0</v>
      </c>
      <c r="HL799" s="26">
        <f t="shared" ref="HL799" si="5822">HK799+HL797-HL798</f>
        <v>0</v>
      </c>
      <c r="HM799" s="26">
        <f t="shared" ref="HM799" si="5823">HL799+HM797-HM798</f>
        <v>0</v>
      </c>
      <c r="HN799" s="26">
        <f t="shared" ref="HN799" si="5824">HM799+HN797-HN798</f>
        <v>0</v>
      </c>
      <c r="HO799" s="26">
        <f t="shared" ref="HO799" si="5825">HN799+HO797-HO798</f>
        <v>0</v>
      </c>
      <c r="HP799" s="26">
        <f t="shared" ref="HP799" si="5826">HO799+HP797-HP798</f>
        <v>0</v>
      </c>
      <c r="HQ799" s="26">
        <f t="shared" ref="HQ799" si="5827">HP799+HQ797-HQ798</f>
        <v>0</v>
      </c>
      <c r="HR799" s="26">
        <f t="shared" ref="HR799" si="5828">HQ799+HR797-HR798</f>
        <v>0</v>
      </c>
      <c r="HS799" s="26">
        <f t="shared" ref="HS799" si="5829">HR799+HS797-HS798</f>
        <v>0</v>
      </c>
      <c r="HT799" s="26">
        <f t="shared" ref="HT799" si="5830">HS799+HT797-HT798</f>
        <v>0</v>
      </c>
      <c r="HU799" s="22">
        <f t="shared" ref="HU799" si="5831">COUNTIF(GZ799:HT799,"&lt;0")</f>
        <v>0</v>
      </c>
      <c r="HV799" s="25"/>
      <c r="HW799" t="str">
        <f>DIM_BILL[[#This Row],[Tipo]]</f>
        <v>MATERIAL DE EMPAQUE</v>
      </c>
    </row>
    <row r="800" spans="1:231" x14ac:dyDescent="0.3">
      <c r="A800" s="17" t="s">
        <v>1265</v>
      </c>
      <c r="DS800">
        <v>0.92733333333333334</v>
      </c>
      <c r="GR800" s="17" t="s">
        <v>1266</v>
      </c>
      <c r="GS800" s="17">
        <v>4</v>
      </c>
      <c r="GT800" s="17" t="s">
        <v>1807</v>
      </c>
      <c r="GU800" s="17" t="s">
        <v>1800</v>
      </c>
      <c r="GV800" s="17">
        <f>SUMIF(FACT_A1[cve_prod],DIM_BILL[[#This Row],[CODIGO]],FACT_A1[Existencia])</f>
        <v>0</v>
      </c>
      <c r="GW800" s="18">
        <f>SUMIF(FACT_A2[cve_prod],DIM_BILL[[#This Row],[CODIGO]],FACT_A2[Existencia])</f>
        <v>0</v>
      </c>
      <c r="GX800" s="17"/>
      <c r="GY800" s="16" t="s">
        <v>2220</v>
      </c>
      <c r="GZ800" s="15">
        <f>SUMIFS(POs[saldo],POs[cve_prod],DIM_BILL[[#This Row],[CODIGO]],POs[status],$GY800,POs[f_ent],GZ$1)</f>
        <v>0</v>
      </c>
      <c r="HA800" s="15">
        <f>SUMIFS(POs[saldo],POs[cve_prod],DIM_BILL[[#This Row],[CODIGO]],POs[status],$GY800,POs[f_ent],HA$1)</f>
        <v>0</v>
      </c>
      <c r="HB800" s="15">
        <f>SUMIFS(POs[saldo],POs[cve_prod],DIM_BILL[[#This Row],[CODIGO]],POs[status],$GY800,POs[f_ent],HB$1)</f>
        <v>0</v>
      </c>
      <c r="HC800" s="15">
        <f>SUMIFS(POs[saldo],POs[cve_prod],DIM_BILL[[#This Row],[CODIGO]],POs[status],$GY800,POs[f_ent],HC$1)</f>
        <v>0</v>
      </c>
      <c r="HD800" s="15">
        <f>SUMIFS(POs[saldo],POs[cve_prod],DIM_BILL[[#This Row],[CODIGO]],POs[status],$GY800,POs[f_ent],HD$1)</f>
        <v>0</v>
      </c>
      <c r="HE800" s="15">
        <f>SUMIFS(POs[saldo],POs[cve_prod],DIM_BILL[[#This Row],[CODIGO]],POs[status],$GY800,POs[f_ent],HE$1)</f>
        <v>0</v>
      </c>
      <c r="HF800" s="15">
        <f>SUMIFS(POs[saldo],POs[cve_prod],DIM_BILL[[#This Row],[CODIGO]],POs[status],$GY800,POs[Semana],WEEKNUM(HF$1))</f>
        <v>0</v>
      </c>
      <c r="HG800" s="15">
        <f>SUMIFS(POs[saldo],POs[cve_prod],DIM_BILL[[#This Row],[CODIGO]],POs[status],$GY800,POs[Semana],WEEKNUM(HG$1))</f>
        <v>0</v>
      </c>
      <c r="HH800" s="15">
        <f>SUMIFS(POs[saldo],POs[cve_prod],DIM_BILL[[#This Row],[CODIGO]],POs[status],$GY800,POs[Semana],WEEKNUM(HH$1))</f>
        <v>0</v>
      </c>
      <c r="HI800" s="15">
        <f>SUMIFS(POs[saldo],POs[cve_prod],DIM_BILL[[#This Row],[CODIGO]],POs[status],$GY800,POs[Semana],WEEKNUM(HI$1))</f>
        <v>0</v>
      </c>
      <c r="HJ800" s="15">
        <f>SUMIFS(POs[saldo],POs[cve_prod],DIM_BILL[[#This Row],[CODIGO]],POs[status],$GY800,POs[Semana],WEEKNUM(HJ$1))</f>
        <v>0</v>
      </c>
      <c r="HK800" s="15">
        <f>SUMIFS(POs[saldo],POs[cve_prod],DIM_BILL[[#This Row],[CODIGO]],POs[status],$GY800,POs[Semana],WEEKNUM(HK$1))</f>
        <v>0</v>
      </c>
      <c r="HL800" s="15">
        <f>SUMIFS(POs[saldo],POs[cve_prod],DIM_BILL[[#This Row],[CODIGO]],POs[status],$GY800,POs[Semana],WEEKNUM(HL$1))</f>
        <v>0</v>
      </c>
      <c r="HM800" s="15">
        <f>SUMIFS(POs[saldo],POs[cve_prod],DIM_BILL[[#This Row],[CODIGO]],POs[status],$GY800,POs[Semana],WEEKNUM(HM$1))</f>
        <v>0</v>
      </c>
      <c r="HN800" s="15">
        <f>SUMIFS(POs[saldo],POs[cve_prod],DIM_BILL[[#This Row],[CODIGO]],POs[status],$GY800,POs[Semana],WEEKNUM(HN$1))</f>
        <v>0</v>
      </c>
      <c r="HO800" s="15">
        <f>SUMIFS(POs[saldo],POs[cve_prod],DIM_BILL[[#This Row],[CODIGO]],POs[status],$GY800,POs[Semana],WEEKNUM(HO$1))</f>
        <v>0</v>
      </c>
      <c r="HP800" s="15">
        <f>SUMIFS(POs[saldo],POs[cve_prod],DIM_BILL[[#This Row],[CODIGO]],POs[status],$GY800,POs[Semana],WEEKNUM(HP$1))</f>
        <v>0</v>
      </c>
      <c r="HQ800" s="15">
        <f>SUMIFS(POs[saldo],POs[cve_prod],DIM_BILL[[#This Row],[CODIGO]],POs[status],$GY800,POs[Semana],WEEKNUM(HQ$1))</f>
        <v>0</v>
      </c>
      <c r="HR800" s="15">
        <f>SUMIFS(POs[saldo],POs[cve_prod],DIM_BILL[[#This Row],[CODIGO]],POs[status],$GY800,POs[Semana],WEEKNUM(HR$1))</f>
        <v>0</v>
      </c>
      <c r="HS800" s="15">
        <f>SUMIFS(POs[saldo],POs[cve_prod],DIM_BILL[[#This Row],[CODIGO]],POs[status],$GY800,POs[Semana],WEEKNUM(HS$1))</f>
        <v>0</v>
      </c>
      <c r="HT800" s="15">
        <f>SUMIFS(POs[saldo],POs[cve_prod],DIM_BILL[[#This Row],[CODIGO]],POs[status],$GY800,POs[Semana],WEEKNUM(HT$1))</f>
        <v>0</v>
      </c>
      <c r="HU800" s="22"/>
      <c r="HV800" s="25"/>
      <c r="HW800" t="str">
        <f>DIM_BILL[[#This Row],[Tipo]]</f>
        <v>MATERIAL DE EMPAQUE</v>
      </c>
    </row>
    <row r="801" spans="1:231" x14ac:dyDescent="0.3">
      <c r="A801" s="17" t="s">
        <v>1265</v>
      </c>
      <c r="DS801">
        <v>0.92733333333333334</v>
      </c>
      <c r="GR801" s="17" t="s">
        <v>1266</v>
      </c>
      <c r="GS801" s="17">
        <v>4</v>
      </c>
      <c r="GT801" s="17" t="s">
        <v>1807</v>
      </c>
      <c r="GU801" s="17" t="s">
        <v>1800</v>
      </c>
      <c r="GV801" s="17">
        <f>SUMIF(FACT_A1[cve_prod],DIM_BILL[[#This Row],[CODIGO]],FACT_A1[Existencia])</f>
        <v>0</v>
      </c>
      <c r="GW801" s="18">
        <f>SUMIF(FACT_A2[cve_prod],DIM_BILL[[#This Row],[CODIGO]],FACT_A2[Existencia])</f>
        <v>0</v>
      </c>
      <c r="GX801" s="17"/>
      <c r="GY801" s="16" t="s">
        <v>2221</v>
      </c>
      <c r="GZ801" s="24">
        <f>SUMPRODUCT($B801:$GQ801,INDEX(PLAN_PRODUCCION!$B$4:$GQ$24,COLUMN()-COLUMN($GZ$1)+1,0))</f>
        <v>0</v>
      </c>
      <c r="HA801" s="24">
        <f>SUMPRODUCT($B801:$GQ801,INDEX(PLAN_PRODUCCION!$B$4:$GQ$24,COLUMN()-COLUMN($GZ$1)+1,0))</f>
        <v>0</v>
      </c>
      <c r="HB801" s="24">
        <f>SUMPRODUCT($B801:$GQ801,INDEX(PLAN_PRODUCCION!$B$4:$GQ$24,COLUMN()-COLUMN($GZ$1)+1,0))</f>
        <v>0</v>
      </c>
      <c r="HC801" s="24">
        <f>SUMPRODUCT($B801:$GQ801,INDEX(PLAN_PRODUCCION!$B$4:$GQ$24,COLUMN()-COLUMN($GZ$1)+1,0))</f>
        <v>0</v>
      </c>
      <c r="HD801" s="24">
        <f>SUMPRODUCT($B801:$GQ801,INDEX(PLAN_PRODUCCION!$B$4:$GQ$24,COLUMN()-COLUMN($GZ$1)+1,0))</f>
        <v>0</v>
      </c>
      <c r="HE801" s="24">
        <f>SUMPRODUCT($B801:$GQ801,INDEX(PLAN_PRODUCCION!$B$4:$GQ$24,COLUMN()-COLUMN($GZ$1)+1,0))</f>
        <v>0</v>
      </c>
      <c r="HF801" s="24">
        <f>SUMPRODUCT($B801:$GQ801,INDEX(PLAN_PRODUCCION!$B$4:$GQ$24,COLUMN()-COLUMN($GZ$1)+1,0))</f>
        <v>0</v>
      </c>
      <c r="HG801" s="24">
        <f>SUMPRODUCT($B801:$GQ801,INDEX(PLAN_PRODUCCION!$B$4:$GQ$24,COLUMN()-COLUMN($GZ$1)+1,0))</f>
        <v>0</v>
      </c>
      <c r="HH801" s="24">
        <f>SUMPRODUCT($B801:$GQ801,INDEX(PLAN_PRODUCCION!$B$4:$GQ$24,COLUMN()-COLUMN($GZ$1)+1,0))</f>
        <v>0</v>
      </c>
      <c r="HI801" s="24">
        <f>SUMPRODUCT($B801:$GQ801,INDEX(PLAN_PRODUCCION!$B$4:$GQ$24,COLUMN()-COLUMN($GZ$1)+1,0))</f>
        <v>0</v>
      </c>
      <c r="HJ801" s="24">
        <f>SUMPRODUCT($B801:$GQ801,INDEX(PLAN_PRODUCCION!$B$4:$GQ$24,COLUMN()-COLUMN($GZ$1)+1,0))</f>
        <v>0</v>
      </c>
      <c r="HK801" s="24">
        <f>SUMPRODUCT($B801:$GQ801,INDEX(PLAN_PRODUCCION!$B$4:$GQ$24,COLUMN()-COLUMN($GZ$1)+1,0))</f>
        <v>0</v>
      </c>
      <c r="HL801" s="24">
        <f>SUMPRODUCT($B801:$GQ801,INDEX(PLAN_PRODUCCION!$B$4:$GQ$24,COLUMN()-COLUMN($GZ$1)+1,0))</f>
        <v>0</v>
      </c>
      <c r="HM801" s="24">
        <f>SUMPRODUCT($B801:$GQ801,INDEX(PLAN_PRODUCCION!$B$4:$GQ$24,COLUMN()-COLUMN($GZ$1)+1,0))</f>
        <v>0</v>
      </c>
      <c r="HN801" s="24">
        <f>SUMPRODUCT($B801:$GQ801,INDEX(PLAN_PRODUCCION!$B$4:$GQ$24,COLUMN()-COLUMN($GZ$1)+1,0))</f>
        <v>0</v>
      </c>
      <c r="HO801" s="24">
        <f>SUMPRODUCT($B801:$GQ801,INDEX(PLAN_PRODUCCION!$B$4:$GQ$24,COLUMN()-COLUMN($GZ$1)+1,0))</f>
        <v>0</v>
      </c>
      <c r="HP801" s="24">
        <f>SUMPRODUCT($B801:$GQ801,INDEX(PLAN_PRODUCCION!$B$4:$GQ$24,COLUMN()-COLUMN($GZ$1)+1,0))</f>
        <v>0</v>
      </c>
      <c r="HQ801" s="24">
        <f>SUMPRODUCT($B801:$GQ801,INDEX(PLAN_PRODUCCION!$B$4:$GQ$24,COLUMN()-COLUMN($GZ$1)+1,0))</f>
        <v>0</v>
      </c>
      <c r="HR801" s="24">
        <f>SUMPRODUCT($B801:$GQ801,INDEX(PLAN_PRODUCCION!$B$4:$GQ$24,COLUMN()-COLUMN($GZ$1)+1,0))</f>
        <v>0</v>
      </c>
      <c r="HS801" s="24">
        <f>SUMPRODUCT($B801:$GQ801,INDEX(PLAN_PRODUCCION!$B$4:$GQ$24,COLUMN()-COLUMN($GZ$1)+1,0))</f>
        <v>0</v>
      </c>
      <c r="HT801" s="24">
        <f>SUMPRODUCT($B801:$GQ801,INDEX(PLAN_PRODUCCION!$B$4:$GQ$24,COLUMN()-COLUMN($GZ$1)+1,0))</f>
        <v>0</v>
      </c>
      <c r="HU801" s="22"/>
      <c r="HV801" s="25"/>
      <c r="HW801" t="str">
        <f>DIM_BILL[[#This Row],[Tipo]]</f>
        <v>MATERIAL DE EMPAQUE</v>
      </c>
    </row>
    <row r="802" spans="1:231" x14ac:dyDescent="0.3">
      <c r="A802" s="18" t="s">
        <v>1265</v>
      </c>
      <c r="DS802">
        <v>0.92733333333333334</v>
      </c>
      <c r="GR802" s="18" t="s">
        <v>1266</v>
      </c>
      <c r="GS802" s="18">
        <v>4</v>
      </c>
      <c r="GT802" s="18" t="s">
        <v>1807</v>
      </c>
      <c r="GU802" s="18" t="s">
        <v>1800</v>
      </c>
      <c r="GV802" s="18">
        <f>SUMIF(FACT_A1[cve_prod],DIM_BILL[[#This Row],[CODIGO]],FACT_A1[Existencia])</f>
        <v>0</v>
      </c>
      <c r="GW802" s="18">
        <f>SUMIF(FACT_A2[cve_prod],DIM_BILL[[#This Row],[CODIGO]],FACT_A2[Existencia])</f>
        <v>0</v>
      </c>
      <c r="GX802" s="18"/>
      <c r="GY802" s="16" t="s">
        <v>2222</v>
      </c>
      <c r="GZ802" s="26">
        <f t="shared" ref="GZ802" si="5832">GV802+GW802+GX802+GZ800-GZ801</f>
        <v>0</v>
      </c>
      <c r="HA802" s="26">
        <f t="shared" ref="HA802" si="5833">GZ802+HA800-HA801</f>
        <v>0</v>
      </c>
      <c r="HB802" s="26">
        <f t="shared" ref="HB802" si="5834">HA802+HB800-HB801</f>
        <v>0</v>
      </c>
      <c r="HC802" s="26">
        <f t="shared" ref="HC802" si="5835">HB802+HC800-HC801</f>
        <v>0</v>
      </c>
      <c r="HD802" s="26">
        <f t="shared" ref="HD802" si="5836">HC802+HD800-HD801</f>
        <v>0</v>
      </c>
      <c r="HE802" s="26">
        <f t="shared" ref="HE802" si="5837">HD802+HE800-HE801</f>
        <v>0</v>
      </c>
      <c r="HF802" s="26">
        <f t="shared" ref="HF802" si="5838">HE802+HF800-HF801</f>
        <v>0</v>
      </c>
      <c r="HG802" s="26">
        <f t="shared" ref="HG802" si="5839">HF802+HG800-HG801</f>
        <v>0</v>
      </c>
      <c r="HH802" s="26">
        <f t="shared" ref="HH802" si="5840">HG802+HH800-HH801</f>
        <v>0</v>
      </c>
      <c r="HI802" s="26">
        <f t="shared" ref="HI802" si="5841">HH802+HI800-HI801</f>
        <v>0</v>
      </c>
      <c r="HJ802" s="26">
        <f t="shared" ref="HJ802" si="5842">HI802+HJ800-HJ801</f>
        <v>0</v>
      </c>
      <c r="HK802" s="26">
        <f t="shared" ref="HK802" si="5843">HJ802+HK800-HK801</f>
        <v>0</v>
      </c>
      <c r="HL802" s="26">
        <f t="shared" ref="HL802" si="5844">HK802+HL800-HL801</f>
        <v>0</v>
      </c>
      <c r="HM802" s="26">
        <f t="shared" ref="HM802" si="5845">HL802+HM800-HM801</f>
        <v>0</v>
      </c>
      <c r="HN802" s="26">
        <f t="shared" ref="HN802" si="5846">HM802+HN800-HN801</f>
        <v>0</v>
      </c>
      <c r="HO802" s="26">
        <f t="shared" ref="HO802" si="5847">HN802+HO800-HO801</f>
        <v>0</v>
      </c>
      <c r="HP802" s="26">
        <f t="shared" ref="HP802" si="5848">HO802+HP800-HP801</f>
        <v>0</v>
      </c>
      <c r="HQ802" s="26">
        <f t="shared" ref="HQ802" si="5849">HP802+HQ800-HQ801</f>
        <v>0</v>
      </c>
      <c r="HR802" s="26">
        <f t="shared" ref="HR802" si="5850">HQ802+HR800-HR801</f>
        <v>0</v>
      </c>
      <c r="HS802" s="26">
        <f t="shared" ref="HS802" si="5851">HR802+HS800-HS801</f>
        <v>0</v>
      </c>
      <c r="HT802" s="26">
        <f t="shared" ref="HT802" si="5852">HS802+HT800-HT801</f>
        <v>0</v>
      </c>
      <c r="HU802" s="22">
        <f t="shared" ref="HU802" si="5853">COUNTIF(GZ802:HT802,"&lt;0")</f>
        <v>0</v>
      </c>
      <c r="HV802" s="25"/>
      <c r="HW802" t="str">
        <f>DIM_BILL[[#This Row],[Tipo]]</f>
        <v>MATERIAL DE EMPAQUE</v>
      </c>
    </row>
    <row r="803" spans="1:231" x14ac:dyDescent="0.3">
      <c r="A803" s="17" t="s">
        <v>1277</v>
      </c>
      <c r="DU803">
        <v>0.92733333333333334</v>
      </c>
      <c r="GR803" s="17" t="s">
        <v>1278</v>
      </c>
      <c r="GS803" s="17">
        <v>4</v>
      </c>
      <c r="GT803" s="17" t="s">
        <v>1807</v>
      </c>
      <c r="GU803" s="17" t="s">
        <v>1800</v>
      </c>
      <c r="GV803" s="17">
        <f>SUMIF(FACT_A1[cve_prod],DIM_BILL[[#This Row],[CODIGO]],FACT_A1[Existencia])</f>
        <v>0</v>
      </c>
      <c r="GW803" s="18">
        <f>SUMIF(FACT_A2[cve_prod],DIM_BILL[[#This Row],[CODIGO]],FACT_A2[Existencia])</f>
        <v>0</v>
      </c>
      <c r="GX803" s="17"/>
      <c r="GY803" s="16" t="s">
        <v>2220</v>
      </c>
      <c r="GZ803" s="15">
        <f>SUMIFS(POs[saldo],POs[cve_prod],DIM_BILL[[#This Row],[CODIGO]],POs[status],$GY803,POs[f_ent],GZ$1)</f>
        <v>0</v>
      </c>
      <c r="HA803" s="15">
        <f>SUMIFS(POs[saldo],POs[cve_prod],DIM_BILL[[#This Row],[CODIGO]],POs[status],$GY803,POs[f_ent],HA$1)</f>
        <v>0</v>
      </c>
      <c r="HB803" s="15">
        <f>SUMIFS(POs[saldo],POs[cve_prod],DIM_BILL[[#This Row],[CODIGO]],POs[status],$GY803,POs[f_ent],HB$1)</f>
        <v>0</v>
      </c>
      <c r="HC803" s="15">
        <f>SUMIFS(POs[saldo],POs[cve_prod],DIM_BILL[[#This Row],[CODIGO]],POs[status],$GY803,POs[f_ent],HC$1)</f>
        <v>0</v>
      </c>
      <c r="HD803" s="15">
        <f>SUMIFS(POs[saldo],POs[cve_prod],DIM_BILL[[#This Row],[CODIGO]],POs[status],$GY803,POs[f_ent],HD$1)</f>
        <v>0</v>
      </c>
      <c r="HE803" s="15">
        <f>SUMIFS(POs[saldo],POs[cve_prod],DIM_BILL[[#This Row],[CODIGO]],POs[status],$GY803,POs[f_ent],HE$1)</f>
        <v>0</v>
      </c>
      <c r="HF803" s="15">
        <f>SUMIFS(POs[saldo],POs[cve_prod],DIM_BILL[[#This Row],[CODIGO]],POs[status],$GY803,POs[Semana],WEEKNUM(HF$1))</f>
        <v>0</v>
      </c>
      <c r="HG803" s="15">
        <f>SUMIFS(POs[saldo],POs[cve_prod],DIM_BILL[[#This Row],[CODIGO]],POs[status],$GY803,POs[Semana],WEEKNUM(HG$1))</f>
        <v>0</v>
      </c>
      <c r="HH803" s="15">
        <f>SUMIFS(POs[saldo],POs[cve_prod],DIM_BILL[[#This Row],[CODIGO]],POs[status],$GY803,POs[Semana],WEEKNUM(HH$1))</f>
        <v>0</v>
      </c>
      <c r="HI803" s="15">
        <f>SUMIFS(POs[saldo],POs[cve_prod],DIM_BILL[[#This Row],[CODIGO]],POs[status],$GY803,POs[Semana],WEEKNUM(HI$1))</f>
        <v>0</v>
      </c>
      <c r="HJ803" s="15">
        <f>SUMIFS(POs[saldo],POs[cve_prod],DIM_BILL[[#This Row],[CODIGO]],POs[status],$GY803,POs[Semana],WEEKNUM(HJ$1))</f>
        <v>0</v>
      </c>
      <c r="HK803" s="15">
        <f>SUMIFS(POs[saldo],POs[cve_prod],DIM_BILL[[#This Row],[CODIGO]],POs[status],$GY803,POs[Semana],WEEKNUM(HK$1))</f>
        <v>0</v>
      </c>
      <c r="HL803" s="15">
        <f>SUMIFS(POs[saldo],POs[cve_prod],DIM_BILL[[#This Row],[CODIGO]],POs[status],$GY803,POs[Semana],WEEKNUM(HL$1))</f>
        <v>0</v>
      </c>
      <c r="HM803" s="15">
        <f>SUMIFS(POs[saldo],POs[cve_prod],DIM_BILL[[#This Row],[CODIGO]],POs[status],$GY803,POs[Semana],WEEKNUM(HM$1))</f>
        <v>0</v>
      </c>
      <c r="HN803" s="15">
        <f>SUMIFS(POs[saldo],POs[cve_prod],DIM_BILL[[#This Row],[CODIGO]],POs[status],$GY803,POs[Semana],WEEKNUM(HN$1))</f>
        <v>0</v>
      </c>
      <c r="HO803" s="15">
        <f>SUMIFS(POs[saldo],POs[cve_prod],DIM_BILL[[#This Row],[CODIGO]],POs[status],$GY803,POs[Semana],WEEKNUM(HO$1))</f>
        <v>0</v>
      </c>
      <c r="HP803" s="15">
        <f>SUMIFS(POs[saldo],POs[cve_prod],DIM_BILL[[#This Row],[CODIGO]],POs[status],$GY803,POs[Semana],WEEKNUM(HP$1))</f>
        <v>0</v>
      </c>
      <c r="HQ803" s="15">
        <f>SUMIFS(POs[saldo],POs[cve_prod],DIM_BILL[[#This Row],[CODIGO]],POs[status],$GY803,POs[Semana],WEEKNUM(HQ$1))</f>
        <v>0</v>
      </c>
      <c r="HR803" s="15">
        <f>SUMIFS(POs[saldo],POs[cve_prod],DIM_BILL[[#This Row],[CODIGO]],POs[status],$GY803,POs[Semana],WEEKNUM(HR$1))</f>
        <v>0</v>
      </c>
      <c r="HS803" s="15">
        <f>SUMIFS(POs[saldo],POs[cve_prod],DIM_BILL[[#This Row],[CODIGO]],POs[status],$GY803,POs[Semana],WEEKNUM(HS$1))</f>
        <v>0</v>
      </c>
      <c r="HT803" s="15">
        <f>SUMIFS(POs[saldo],POs[cve_prod],DIM_BILL[[#This Row],[CODIGO]],POs[status],$GY803,POs[Semana],WEEKNUM(HT$1))</f>
        <v>0</v>
      </c>
      <c r="HU803" s="22"/>
      <c r="HV803" s="25"/>
      <c r="HW803" t="str">
        <f>DIM_BILL[[#This Row],[Tipo]]</f>
        <v>MATERIAL DE EMPAQUE</v>
      </c>
    </row>
    <row r="804" spans="1:231" x14ac:dyDescent="0.3">
      <c r="A804" s="17" t="s">
        <v>1277</v>
      </c>
      <c r="DU804">
        <v>0.92733333333333334</v>
      </c>
      <c r="GR804" s="17" t="s">
        <v>1278</v>
      </c>
      <c r="GS804" s="17">
        <v>4</v>
      </c>
      <c r="GT804" s="17" t="s">
        <v>1807</v>
      </c>
      <c r="GU804" s="17" t="s">
        <v>1800</v>
      </c>
      <c r="GV804" s="17">
        <f>SUMIF(FACT_A1[cve_prod],DIM_BILL[[#This Row],[CODIGO]],FACT_A1[Existencia])</f>
        <v>0</v>
      </c>
      <c r="GW804" s="18">
        <f>SUMIF(FACT_A2[cve_prod],DIM_BILL[[#This Row],[CODIGO]],FACT_A2[Existencia])</f>
        <v>0</v>
      </c>
      <c r="GX804" s="17"/>
      <c r="GY804" s="16" t="s">
        <v>2221</v>
      </c>
      <c r="GZ804" s="24">
        <f>SUMPRODUCT($B804:$GQ804,INDEX(PLAN_PRODUCCION!$B$4:$GQ$24,COLUMN()-COLUMN($GZ$1)+1,0))</f>
        <v>0</v>
      </c>
      <c r="HA804" s="24">
        <f>SUMPRODUCT($B804:$GQ804,INDEX(PLAN_PRODUCCION!$B$4:$GQ$24,COLUMN()-COLUMN($GZ$1)+1,0))</f>
        <v>0</v>
      </c>
      <c r="HB804" s="24">
        <f>SUMPRODUCT($B804:$GQ804,INDEX(PLAN_PRODUCCION!$B$4:$GQ$24,COLUMN()-COLUMN($GZ$1)+1,0))</f>
        <v>0</v>
      </c>
      <c r="HC804" s="24">
        <f>SUMPRODUCT($B804:$GQ804,INDEX(PLAN_PRODUCCION!$B$4:$GQ$24,COLUMN()-COLUMN($GZ$1)+1,0))</f>
        <v>0</v>
      </c>
      <c r="HD804" s="24">
        <f>SUMPRODUCT($B804:$GQ804,INDEX(PLAN_PRODUCCION!$B$4:$GQ$24,COLUMN()-COLUMN($GZ$1)+1,0))</f>
        <v>0</v>
      </c>
      <c r="HE804" s="24">
        <f>SUMPRODUCT($B804:$GQ804,INDEX(PLAN_PRODUCCION!$B$4:$GQ$24,COLUMN()-COLUMN($GZ$1)+1,0))</f>
        <v>0</v>
      </c>
      <c r="HF804" s="24">
        <f>SUMPRODUCT($B804:$GQ804,INDEX(PLAN_PRODUCCION!$B$4:$GQ$24,COLUMN()-COLUMN($GZ$1)+1,0))</f>
        <v>0</v>
      </c>
      <c r="HG804" s="24">
        <f>SUMPRODUCT($B804:$GQ804,INDEX(PLAN_PRODUCCION!$B$4:$GQ$24,COLUMN()-COLUMN($GZ$1)+1,0))</f>
        <v>0</v>
      </c>
      <c r="HH804" s="24">
        <f>SUMPRODUCT($B804:$GQ804,INDEX(PLAN_PRODUCCION!$B$4:$GQ$24,COLUMN()-COLUMN($GZ$1)+1,0))</f>
        <v>0</v>
      </c>
      <c r="HI804" s="24">
        <f>SUMPRODUCT($B804:$GQ804,INDEX(PLAN_PRODUCCION!$B$4:$GQ$24,COLUMN()-COLUMN($GZ$1)+1,0))</f>
        <v>0</v>
      </c>
      <c r="HJ804" s="24">
        <f>SUMPRODUCT($B804:$GQ804,INDEX(PLAN_PRODUCCION!$B$4:$GQ$24,COLUMN()-COLUMN($GZ$1)+1,0))</f>
        <v>0</v>
      </c>
      <c r="HK804" s="24">
        <f>SUMPRODUCT($B804:$GQ804,INDEX(PLAN_PRODUCCION!$B$4:$GQ$24,COLUMN()-COLUMN($GZ$1)+1,0))</f>
        <v>0</v>
      </c>
      <c r="HL804" s="24">
        <f>SUMPRODUCT($B804:$GQ804,INDEX(PLAN_PRODUCCION!$B$4:$GQ$24,COLUMN()-COLUMN($GZ$1)+1,0))</f>
        <v>0</v>
      </c>
      <c r="HM804" s="24">
        <f>SUMPRODUCT($B804:$GQ804,INDEX(PLAN_PRODUCCION!$B$4:$GQ$24,COLUMN()-COLUMN($GZ$1)+1,0))</f>
        <v>0</v>
      </c>
      <c r="HN804" s="24">
        <f>SUMPRODUCT($B804:$GQ804,INDEX(PLAN_PRODUCCION!$B$4:$GQ$24,COLUMN()-COLUMN($GZ$1)+1,0))</f>
        <v>0</v>
      </c>
      <c r="HO804" s="24">
        <f>SUMPRODUCT($B804:$GQ804,INDEX(PLAN_PRODUCCION!$B$4:$GQ$24,COLUMN()-COLUMN($GZ$1)+1,0))</f>
        <v>0</v>
      </c>
      <c r="HP804" s="24">
        <f>SUMPRODUCT($B804:$GQ804,INDEX(PLAN_PRODUCCION!$B$4:$GQ$24,COLUMN()-COLUMN($GZ$1)+1,0))</f>
        <v>0</v>
      </c>
      <c r="HQ804" s="24">
        <f>SUMPRODUCT($B804:$GQ804,INDEX(PLAN_PRODUCCION!$B$4:$GQ$24,COLUMN()-COLUMN($GZ$1)+1,0))</f>
        <v>0</v>
      </c>
      <c r="HR804" s="24">
        <f>SUMPRODUCT($B804:$GQ804,INDEX(PLAN_PRODUCCION!$B$4:$GQ$24,COLUMN()-COLUMN($GZ$1)+1,0))</f>
        <v>0</v>
      </c>
      <c r="HS804" s="24">
        <f>SUMPRODUCT($B804:$GQ804,INDEX(PLAN_PRODUCCION!$B$4:$GQ$24,COLUMN()-COLUMN($GZ$1)+1,0))</f>
        <v>0</v>
      </c>
      <c r="HT804" s="24">
        <f>SUMPRODUCT($B804:$GQ804,INDEX(PLAN_PRODUCCION!$B$4:$GQ$24,COLUMN()-COLUMN($GZ$1)+1,0))</f>
        <v>0</v>
      </c>
      <c r="HU804" s="22"/>
      <c r="HV804" s="25"/>
      <c r="HW804" t="str">
        <f>DIM_BILL[[#This Row],[Tipo]]</f>
        <v>MATERIAL DE EMPAQUE</v>
      </c>
    </row>
    <row r="805" spans="1:231" x14ac:dyDescent="0.3">
      <c r="A805" s="18" t="s">
        <v>1277</v>
      </c>
      <c r="DU805">
        <v>0.92733333333333334</v>
      </c>
      <c r="GR805" s="18" t="s">
        <v>1278</v>
      </c>
      <c r="GS805" s="18">
        <v>4</v>
      </c>
      <c r="GT805" s="18" t="s">
        <v>1807</v>
      </c>
      <c r="GU805" s="18" t="s">
        <v>1800</v>
      </c>
      <c r="GV805" s="18">
        <f>SUMIF(FACT_A1[cve_prod],DIM_BILL[[#This Row],[CODIGO]],FACT_A1[Existencia])</f>
        <v>0</v>
      </c>
      <c r="GW805" s="18">
        <f>SUMIF(FACT_A2[cve_prod],DIM_BILL[[#This Row],[CODIGO]],FACT_A2[Existencia])</f>
        <v>0</v>
      </c>
      <c r="GX805" s="18"/>
      <c r="GY805" s="16" t="s">
        <v>2222</v>
      </c>
      <c r="GZ805" s="26">
        <f t="shared" ref="GZ805" si="5854">GV805+GW805+GX805+GZ803-GZ804</f>
        <v>0</v>
      </c>
      <c r="HA805" s="26">
        <f t="shared" ref="HA805" si="5855">GZ805+HA803-HA804</f>
        <v>0</v>
      </c>
      <c r="HB805" s="26">
        <f t="shared" ref="HB805" si="5856">HA805+HB803-HB804</f>
        <v>0</v>
      </c>
      <c r="HC805" s="26">
        <f t="shared" ref="HC805" si="5857">HB805+HC803-HC804</f>
        <v>0</v>
      </c>
      <c r="HD805" s="26">
        <f t="shared" ref="HD805" si="5858">HC805+HD803-HD804</f>
        <v>0</v>
      </c>
      <c r="HE805" s="26">
        <f t="shared" ref="HE805" si="5859">HD805+HE803-HE804</f>
        <v>0</v>
      </c>
      <c r="HF805" s="26">
        <f t="shared" ref="HF805" si="5860">HE805+HF803-HF804</f>
        <v>0</v>
      </c>
      <c r="HG805" s="26">
        <f t="shared" ref="HG805" si="5861">HF805+HG803-HG804</f>
        <v>0</v>
      </c>
      <c r="HH805" s="26">
        <f t="shared" ref="HH805" si="5862">HG805+HH803-HH804</f>
        <v>0</v>
      </c>
      <c r="HI805" s="26">
        <f t="shared" ref="HI805" si="5863">HH805+HI803-HI804</f>
        <v>0</v>
      </c>
      <c r="HJ805" s="26">
        <f t="shared" ref="HJ805" si="5864">HI805+HJ803-HJ804</f>
        <v>0</v>
      </c>
      <c r="HK805" s="26">
        <f t="shared" ref="HK805" si="5865">HJ805+HK803-HK804</f>
        <v>0</v>
      </c>
      <c r="HL805" s="26">
        <f t="shared" ref="HL805" si="5866">HK805+HL803-HL804</f>
        <v>0</v>
      </c>
      <c r="HM805" s="26">
        <f t="shared" ref="HM805" si="5867">HL805+HM803-HM804</f>
        <v>0</v>
      </c>
      <c r="HN805" s="26">
        <f t="shared" ref="HN805" si="5868">HM805+HN803-HN804</f>
        <v>0</v>
      </c>
      <c r="HO805" s="26">
        <f t="shared" ref="HO805" si="5869">HN805+HO803-HO804</f>
        <v>0</v>
      </c>
      <c r="HP805" s="26">
        <f t="shared" ref="HP805" si="5870">HO805+HP803-HP804</f>
        <v>0</v>
      </c>
      <c r="HQ805" s="26">
        <f t="shared" ref="HQ805" si="5871">HP805+HQ803-HQ804</f>
        <v>0</v>
      </c>
      <c r="HR805" s="26">
        <f t="shared" ref="HR805" si="5872">HQ805+HR803-HR804</f>
        <v>0</v>
      </c>
      <c r="HS805" s="26">
        <f t="shared" ref="HS805" si="5873">HR805+HS803-HS804</f>
        <v>0</v>
      </c>
      <c r="HT805" s="26">
        <f t="shared" ref="HT805" si="5874">HS805+HT803-HT804</f>
        <v>0</v>
      </c>
      <c r="HU805" s="22">
        <f t="shared" ref="HU805" si="5875">COUNTIF(GZ805:HT805,"&lt;0")</f>
        <v>0</v>
      </c>
      <c r="HV805" s="25"/>
      <c r="HW805" t="str">
        <f>DIM_BILL[[#This Row],[Tipo]]</f>
        <v>MATERIAL DE EMPAQUE</v>
      </c>
    </row>
    <row r="806" spans="1:231" x14ac:dyDescent="0.3">
      <c r="A806" s="17" t="s">
        <v>1281</v>
      </c>
      <c r="DV806">
        <v>0.92733333333333334</v>
      </c>
      <c r="GR806" s="17" t="s">
        <v>1282</v>
      </c>
      <c r="GS806" s="17">
        <v>4</v>
      </c>
      <c r="GT806" s="17" t="s">
        <v>1807</v>
      </c>
      <c r="GU806" s="17" t="s">
        <v>1800</v>
      </c>
      <c r="GV806" s="17">
        <f>SUMIF(FACT_A1[cve_prod],DIM_BILL[[#This Row],[CODIGO]],FACT_A1[Existencia])</f>
        <v>0</v>
      </c>
      <c r="GW806" s="18">
        <f>SUMIF(FACT_A2[cve_prod],DIM_BILL[[#This Row],[CODIGO]],FACT_A2[Existencia])</f>
        <v>0</v>
      </c>
      <c r="GX806" s="17"/>
      <c r="GY806" s="16" t="s">
        <v>2220</v>
      </c>
      <c r="GZ806" s="15">
        <f>SUMIFS(POs[saldo],POs[cve_prod],DIM_BILL[[#This Row],[CODIGO]],POs[status],$GY806,POs[f_ent],GZ$1)</f>
        <v>0</v>
      </c>
      <c r="HA806" s="15">
        <f>SUMIFS(POs[saldo],POs[cve_prod],DIM_BILL[[#This Row],[CODIGO]],POs[status],$GY806,POs[f_ent],HA$1)</f>
        <v>0</v>
      </c>
      <c r="HB806" s="15">
        <f>SUMIFS(POs[saldo],POs[cve_prod],DIM_BILL[[#This Row],[CODIGO]],POs[status],$GY806,POs[f_ent],HB$1)</f>
        <v>0</v>
      </c>
      <c r="HC806" s="15">
        <f>SUMIFS(POs[saldo],POs[cve_prod],DIM_BILL[[#This Row],[CODIGO]],POs[status],$GY806,POs[f_ent],HC$1)</f>
        <v>0</v>
      </c>
      <c r="HD806" s="15">
        <f>SUMIFS(POs[saldo],POs[cve_prod],DIM_BILL[[#This Row],[CODIGO]],POs[status],$GY806,POs[f_ent],HD$1)</f>
        <v>0</v>
      </c>
      <c r="HE806" s="15">
        <f>SUMIFS(POs[saldo],POs[cve_prod],DIM_BILL[[#This Row],[CODIGO]],POs[status],$GY806,POs[f_ent],HE$1)</f>
        <v>0</v>
      </c>
      <c r="HF806" s="15">
        <f>SUMIFS(POs[saldo],POs[cve_prod],DIM_BILL[[#This Row],[CODIGO]],POs[status],$GY806,POs[Semana],WEEKNUM(HF$1))</f>
        <v>0</v>
      </c>
      <c r="HG806" s="15">
        <f>SUMIFS(POs[saldo],POs[cve_prod],DIM_BILL[[#This Row],[CODIGO]],POs[status],$GY806,POs[Semana],WEEKNUM(HG$1))</f>
        <v>0</v>
      </c>
      <c r="HH806" s="15">
        <f>SUMIFS(POs[saldo],POs[cve_prod],DIM_BILL[[#This Row],[CODIGO]],POs[status],$GY806,POs[Semana],WEEKNUM(HH$1))</f>
        <v>0</v>
      </c>
      <c r="HI806" s="15">
        <f>SUMIFS(POs[saldo],POs[cve_prod],DIM_BILL[[#This Row],[CODIGO]],POs[status],$GY806,POs[Semana],WEEKNUM(HI$1))</f>
        <v>0</v>
      </c>
      <c r="HJ806" s="15">
        <f>SUMIFS(POs[saldo],POs[cve_prod],DIM_BILL[[#This Row],[CODIGO]],POs[status],$GY806,POs[Semana],WEEKNUM(HJ$1))</f>
        <v>0</v>
      </c>
      <c r="HK806" s="15">
        <f>SUMIFS(POs[saldo],POs[cve_prod],DIM_BILL[[#This Row],[CODIGO]],POs[status],$GY806,POs[Semana],WEEKNUM(HK$1))</f>
        <v>0</v>
      </c>
      <c r="HL806" s="15">
        <f>SUMIFS(POs[saldo],POs[cve_prod],DIM_BILL[[#This Row],[CODIGO]],POs[status],$GY806,POs[Semana],WEEKNUM(HL$1))</f>
        <v>0</v>
      </c>
      <c r="HM806" s="15">
        <f>SUMIFS(POs[saldo],POs[cve_prod],DIM_BILL[[#This Row],[CODIGO]],POs[status],$GY806,POs[Semana],WEEKNUM(HM$1))</f>
        <v>0</v>
      </c>
      <c r="HN806" s="15">
        <f>SUMIFS(POs[saldo],POs[cve_prod],DIM_BILL[[#This Row],[CODIGO]],POs[status],$GY806,POs[Semana],WEEKNUM(HN$1))</f>
        <v>0</v>
      </c>
      <c r="HO806" s="15">
        <f>SUMIFS(POs[saldo],POs[cve_prod],DIM_BILL[[#This Row],[CODIGO]],POs[status],$GY806,POs[Semana],WEEKNUM(HO$1))</f>
        <v>0</v>
      </c>
      <c r="HP806" s="15">
        <f>SUMIFS(POs[saldo],POs[cve_prod],DIM_BILL[[#This Row],[CODIGO]],POs[status],$GY806,POs[Semana],WEEKNUM(HP$1))</f>
        <v>0</v>
      </c>
      <c r="HQ806" s="15">
        <f>SUMIFS(POs[saldo],POs[cve_prod],DIM_BILL[[#This Row],[CODIGO]],POs[status],$GY806,POs[Semana],WEEKNUM(HQ$1))</f>
        <v>0</v>
      </c>
      <c r="HR806" s="15">
        <f>SUMIFS(POs[saldo],POs[cve_prod],DIM_BILL[[#This Row],[CODIGO]],POs[status],$GY806,POs[Semana],WEEKNUM(HR$1))</f>
        <v>0</v>
      </c>
      <c r="HS806" s="15">
        <f>SUMIFS(POs[saldo],POs[cve_prod],DIM_BILL[[#This Row],[CODIGO]],POs[status],$GY806,POs[Semana],WEEKNUM(HS$1))</f>
        <v>0</v>
      </c>
      <c r="HT806" s="15">
        <f>SUMIFS(POs[saldo],POs[cve_prod],DIM_BILL[[#This Row],[CODIGO]],POs[status],$GY806,POs[Semana],WEEKNUM(HT$1))</f>
        <v>0</v>
      </c>
      <c r="HU806" s="22"/>
      <c r="HV806" s="25"/>
      <c r="HW806" t="str">
        <f>DIM_BILL[[#This Row],[Tipo]]</f>
        <v>MATERIAL DE EMPAQUE</v>
      </c>
    </row>
    <row r="807" spans="1:231" x14ac:dyDescent="0.3">
      <c r="A807" s="17" t="s">
        <v>1281</v>
      </c>
      <c r="DV807">
        <v>0.92733333333333334</v>
      </c>
      <c r="GR807" s="17" t="s">
        <v>1282</v>
      </c>
      <c r="GS807" s="17">
        <v>4</v>
      </c>
      <c r="GT807" s="17" t="s">
        <v>1807</v>
      </c>
      <c r="GU807" s="17" t="s">
        <v>1800</v>
      </c>
      <c r="GV807" s="17">
        <f>SUMIF(FACT_A1[cve_prod],DIM_BILL[[#This Row],[CODIGO]],FACT_A1[Existencia])</f>
        <v>0</v>
      </c>
      <c r="GW807" s="18">
        <f>SUMIF(FACT_A2[cve_prod],DIM_BILL[[#This Row],[CODIGO]],FACT_A2[Existencia])</f>
        <v>0</v>
      </c>
      <c r="GX807" s="17"/>
      <c r="GY807" s="16" t="s">
        <v>2221</v>
      </c>
      <c r="GZ807" s="24">
        <f>SUMPRODUCT($B807:$GQ807,INDEX(PLAN_PRODUCCION!$B$4:$GQ$24,COLUMN()-COLUMN($GZ$1)+1,0))</f>
        <v>0</v>
      </c>
      <c r="HA807" s="24">
        <f>SUMPRODUCT($B807:$GQ807,INDEX(PLAN_PRODUCCION!$B$4:$GQ$24,COLUMN()-COLUMN($GZ$1)+1,0))</f>
        <v>0</v>
      </c>
      <c r="HB807" s="24">
        <f>SUMPRODUCT($B807:$GQ807,INDEX(PLAN_PRODUCCION!$B$4:$GQ$24,COLUMN()-COLUMN($GZ$1)+1,0))</f>
        <v>0</v>
      </c>
      <c r="HC807" s="24">
        <f>SUMPRODUCT($B807:$GQ807,INDEX(PLAN_PRODUCCION!$B$4:$GQ$24,COLUMN()-COLUMN($GZ$1)+1,0))</f>
        <v>0</v>
      </c>
      <c r="HD807" s="24">
        <f>SUMPRODUCT($B807:$GQ807,INDEX(PLAN_PRODUCCION!$B$4:$GQ$24,COLUMN()-COLUMN($GZ$1)+1,0))</f>
        <v>0</v>
      </c>
      <c r="HE807" s="24">
        <f>SUMPRODUCT($B807:$GQ807,INDEX(PLAN_PRODUCCION!$B$4:$GQ$24,COLUMN()-COLUMN($GZ$1)+1,0))</f>
        <v>0</v>
      </c>
      <c r="HF807" s="24">
        <f>SUMPRODUCT($B807:$GQ807,INDEX(PLAN_PRODUCCION!$B$4:$GQ$24,COLUMN()-COLUMN($GZ$1)+1,0))</f>
        <v>0</v>
      </c>
      <c r="HG807" s="24">
        <f>SUMPRODUCT($B807:$GQ807,INDEX(PLAN_PRODUCCION!$B$4:$GQ$24,COLUMN()-COLUMN($GZ$1)+1,0))</f>
        <v>0</v>
      </c>
      <c r="HH807" s="24">
        <f>SUMPRODUCT($B807:$GQ807,INDEX(PLAN_PRODUCCION!$B$4:$GQ$24,COLUMN()-COLUMN($GZ$1)+1,0))</f>
        <v>0</v>
      </c>
      <c r="HI807" s="24">
        <f>SUMPRODUCT($B807:$GQ807,INDEX(PLAN_PRODUCCION!$B$4:$GQ$24,COLUMN()-COLUMN($GZ$1)+1,0))</f>
        <v>0</v>
      </c>
      <c r="HJ807" s="24">
        <f>SUMPRODUCT($B807:$GQ807,INDEX(PLAN_PRODUCCION!$B$4:$GQ$24,COLUMN()-COLUMN($GZ$1)+1,0))</f>
        <v>0</v>
      </c>
      <c r="HK807" s="24">
        <f>SUMPRODUCT($B807:$GQ807,INDEX(PLAN_PRODUCCION!$B$4:$GQ$24,COLUMN()-COLUMN($GZ$1)+1,0))</f>
        <v>0</v>
      </c>
      <c r="HL807" s="24">
        <f>SUMPRODUCT($B807:$GQ807,INDEX(PLAN_PRODUCCION!$B$4:$GQ$24,COLUMN()-COLUMN($GZ$1)+1,0))</f>
        <v>0</v>
      </c>
      <c r="HM807" s="24">
        <f>SUMPRODUCT($B807:$GQ807,INDEX(PLAN_PRODUCCION!$B$4:$GQ$24,COLUMN()-COLUMN($GZ$1)+1,0))</f>
        <v>0</v>
      </c>
      <c r="HN807" s="24">
        <f>SUMPRODUCT($B807:$GQ807,INDEX(PLAN_PRODUCCION!$B$4:$GQ$24,COLUMN()-COLUMN($GZ$1)+1,0))</f>
        <v>0</v>
      </c>
      <c r="HO807" s="24">
        <f>SUMPRODUCT($B807:$GQ807,INDEX(PLAN_PRODUCCION!$B$4:$GQ$24,COLUMN()-COLUMN($GZ$1)+1,0))</f>
        <v>0</v>
      </c>
      <c r="HP807" s="24">
        <f>SUMPRODUCT($B807:$GQ807,INDEX(PLAN_PRODUCCION!$B$4:$GQ$24,COLUMN()-COLUMN($GZ$1)+1,0))</f>
        <v>0</v>
      </c>
      <c r="HQ807" s="24">
        <f>SUMPRODUCT($B807:$GQ807,INDEX(PLAN_PRODUCCION!$B$4:$GQ$24,COLUMN()-COLUMN($GZ$1)+1,0))</f>
        <v>0</v>
      </c>
      <c r="HR807" s="24">
        <f>SUMPRODUCT($B807:$GQ807,INDEX(PLAN_PRODUCCION!$B$4:$GQ$24,COLUMN()-COLUMN($GZ$1)+1,0))</f>
        <v>0</v>
      </c>
      <c r="HS807" s="24">
        <f>SUMPRODUCT($B807:$GQ807,INDEX(PLAN_PRODUCCION!$B$4:$GQ$24,COLUMN()-COLUMN($GZ$1)+1,0))</f>
        <v>0</v>
      </c>
      <c r="HT807" s="24">
        <f>SUMPRODUCT($B807:$GQ807,INDEX(PLAN_PRODUCCION!$B$4:$GQ$24,COLUMN()-COLUMN($GZ$1)+1,0))</f>
        <v>0</v>
      </c>
      <c r="HU807" s="22"/>
      <c r="HV807" s="25"/>
      <c r="HW807" t="str">
        <f>DIM_BILL[[#This Row],[Tipo]]</f>
        <v>MATERIAL DE EMPAQUE</v>
      </c>
    </row>
    <row r="808" spans="1:231" x14ac:dyDescent="0.3">
      <c r="A808" s="18" t="s">
        <v>1281</v>
      </c>
      <c r="DV808">
        <v>0.92733333333333334</v>
      </c>
      <c r="GR808" s="18" t="s">
        <v>1282</v>
      </c>
      <c r="GS808" s="18">
        <v>4</v>
      </c>
      <c r="GT808" s="18" t="s">
        <v>1807</v>
      </c>
      <c r="GU808" s="18" t="s">
        <v>1800</v>
      </c>
      <c r="GV808" s="18">
        <f>SUMIF(FACT_A1[cve_prod],DIM_BILL[[#This Row],[CODIGO]],FACT_A1[Existencia])</f>
        <v>0</v>
      </c>
      <c r="GW808" s="18">
        <f>SUMIF(FACT_A2[cve_prod],DIM_BILL[[#This Row],[CODIGO]],FACT_A2[Existencia])</f>
        <v>0</v>
      </c>
      <c r="GX808" s="18"/>
      <c r="GY808" s="16" t="s">
        <v>2222</v>
      </c>
      <c r="GZ808" s="26">
        <f t="shared" ref="GZ808" si="5876">GV808+GW808+GX808+GZ806-GZ807</f>
        <v>0</v>
      </c>
      <c r="HA808" s="26">
        <f t="shared" ref="HA808" si="5877">GZ808+HA806-HA807</f>
        <v>0</v>
      </c>
      <c r="HB808" s="26">
        <f t="shared" ref="HB808" si="5878">HA808+HB806-HB807</f>
        <v>0</v>
      </c>
      <c r="HC808" s="26">
        <f t="shared" ref="HC808" si="5879">HB808+HC806-HC807</f>
        <v>0</v>
      </c>
      <c r="HD808" s="26">
        <f t="shared" ref="HD808" si="5880">HC808+HD806-HD807</f>
        <v>0</v>
      </c>
      <c r="HE808" s="26">
        <f t="shared" ref="HE808" si="5881">HD808+HE806-HE807</f>
        <v>0</v>
      </c>
      <c r="HF808" s="26">
        <f t="shared" ref="HF808" si="5882">HE808+HF806-HF807</f>
        <v>0</v>
      </c>
      <c r="HG808" s="26">
        <f t="shared" ref="HG808" si="5883">HF808+HG806-HG807</f>
        <v>0</v>
      </c>
      <c r="HH808" s="26">
        <f t="shared" ref="HH808" si="5884">HG808+HH806-HH807</f>
        <v>0</v>
      </c>
      <c r="HI808" s="26">
        <f t="shared" ref="HI808" si="5885">HH808+HI806-HI807</f>
        <v>0</v>
      </c>
      <c r="HJ808" s="26">
        <f t="shared" ref="HJ808" si="5886">HI808+HJ806-HJ807</f>
        <v>0</v>
      </c>
      <c r="HK808" s="26">
        <f t="shared" ref="HK808" si="5887">HJ808+HK806-HK807</f>
        <v>0</v>
      </c>
      <c r="HL808" s="26">
        <f t="shared" ref="HL808" si="5888">HK808+HL806-HL807</f>
        <v>0</v>
      </c>
      <c r="HM808" s="26">
        <f t="shared" ref="HM808" si="5889">HL808+HM806-HM807</f>
        <v>0</v>
      </c>
      <c r="HN808" s="26">
        <f t="shared" ref="HN808" si="5890">HM808+HN806-HN807</f>
        <v>0</v>
      </c>
      <c r="HO808" s="26">
        <f t="shared" ref="HO808" si="5891">HN808+HO806-HO807</f>
        <v>0</v>
      </c>
      <c r="HP808" s="26">
        <f t="shared" ref="HP808" si="5892">HO808+HP806-HP807</f>
        <v>0</v>
      </c>
      <c r="HQ808" s="26">
        <f t="shared" ref="HQ808" si="5893">HP808+HQ806-HQ807</f>
        <v>0</v>
      </c>
      <c r="HR808" s="26">
        <f t="shared" ref="HR808" si="5894">HQ808+HR806-HR807</f>
        <v>0</v>
      </c>
      <c r="HS808" s="26">
        <f t="shared" ref="HS808" si="5895">HR808+HS806-HS807</f>
        <v>0</v>
      </c>
      <c r="HT808" s="26">
        <f t="shared" ref="HT808" si="5896">HS808+HT806-HT807</f>
        <v>0</v>
      </c>
      <c r="HU808" s="22">
        <f t="shared" ref="HU808" si="5897">COUNTIF(GZ808:HT808,"&lt;0")</f>
        <v>0</v>
      </c>
      <c r="HV808" s="25"/>
      <c r="HW808" t="str">
        <f>DIM_BILL[[#This Row],[Tipo]]</f>
        <v>MATERIAL DE EMPAQUE</v>
      </c>
    </row>
    <row r="809" spans="1:231" x14ac:dyDescent="0.3">
      <c r="A809" s="17" t="s">
        <v>1285</v>
      </c>
      <c r="DW809">
        <v>0.92733333333333334</v>
      </c>
      <c r="GR809" s="17" t="s">
        <v>1286</v>
      </c>
      <c r="GS809" s="17">
        <v>4</v>
      </c>
      <c r="GT809" s="17" t="s">
        <v>1807</v>
      </c>
      <c r="GU809" s="17" t="s">
        <v>1800</v>
      </c>
      <c r="GV809" s="17">
        <f>SUMIF(FACT_A1[cve_prod],DIM_BILL[[#This Row],[CODIGO]],FACT_A1[Existencia])</f>
        <v>0</v>
      </c>
      <c r="GW809" s="18">
        <f>SUMIF(FACT_A2[cve_prod],DIM_BILL[[#This Row],[CODIGO]],FACT_A2[Existencia])</f>
        <v>0</v>
      </c>
      <c r="GX809" s="17"/>
      <c r="GY809" s="16" t="s">
        <v>2220</v>
      </c>
      <c r="GZ809" s="15">
        <f>SUMIFS(POs[saldo],POs[cve_prod],DIM_BILL[[#This Row],[CODIGO]],POs[status],$GY809,POs[f_ent],GZ$1)</f>
        <v>0</v>
      </c>
      <c r="HA809" s="15">
        <f>SUMIFS(POs[saldo],POs[cve_prod],DIM_BILL[[#This Row],[CODIGO]],POs[status],$GY809,POs[f_ent],HA$1)</f>
        <v>0</v>
      </c>
      <c r="HB809" s="15">
        <f>SUMIFS(POs[saldo],POs[cve_prod],DIM_BILL[[#This Row],[CODIGO]],POs[status],$GY809,POs[f_ent],HB$1)</f>
        <v>0</v>
      </c>
      <c r="HC809" s="15">
        <f>SUMIFS(POs[saldo],POs[cve_prod],DIM_BILL[[#This Row],[CODIGO]],POs[status],$GY809,POs[f_ent],HC$1)</f>
        <v>0</v>
      </c>
      <c r="HD809" s="15">
        <f>SUMIFS(POs[saldo],POs[cve_prod],DIM_BILL[[#This Row],[CODIGO]],POs[status],$GY809,POs[f_ent],HD$1)</f>
        <v>0</v>
      </c>
      <c r="HE809" s="15">
        <f>SUMIFS(POs[saldo],POs[cve_prod],DIM_BILL[[#This Row],[CODIGO]],POs[status],$GY809,POs[f_ent],HE$1)</f>
        <v>0</v>
      </c>
      <c r="HF809" s="15">
        <f>SUMIFS(POs[saldo],POs[cve_prod],DIM_BILL[[#This Row],[CODIGO]],POs[status],$GY809,POs[Semana],WEEKNUM(HF$1))</f>
        <v>0</v>
      </c>
      <c r="HG809" s="15">
        <f>SUMIFS(POs[saldo],POs[cve_prod],DIM_BILL[[#This Row],[CODIGO]],POs[status],$GY809,POs[Semana],WEEKNUM(HG$1))</f>
        <v>0</v>
      </c>
      <c r="HH809" s="15">
        <f>SUMIFS(POs[saldo],POs[cve_prod],DIM_BILL[[#This Row],[CODIGO]],POs[status],$GY809,POs[Semana],WEEKNUM(HH$1))</f>
        <v>0</v>
      </c>
      <c r="HI809" s="15">
        <f>SUMIFS(POs[saldo],POs[cve_prod],DIM_BILL[[#This Row],[CODIGO]],POs[status],$GY809,POs[Semana],WEEKNUM(HI$1))</f>
        <v>0</v>
      </c>
      <c r="HJ809" s="15">
        <f>SUMIFS(POs[saldo],POs[cve_prod],DIM_BILL[[#This Row],[CODIGO]],POs[status],$GY809,POs[Semana],WEEKNUM(HJ$1))</f>
        <v>0</v>
      </c>
      <c r="HK809" s="15">
        <f>SUMIFS(POs[saldo],POs[cve_prod],DIM_BILL[[#This Row],[CODIGO]],POs[status],$GY809,POs[Semana],WEEKNUM(HK$1))</f>
        <v>0</v>
      </c>
      <c r="HL809" s="15">
        <f>SUMIFS(POs[saldo],POs[cve_prod],DIM_BILL[[#This Row],[CODIGO]],POs[status],$GY809,POs[Semana],WEEKNUM(HL$1))</f>
        <v>0</v>
      </c>
      <c r="HM809" s="15">
        <f>SUMIFS(POs[saldo],POs[cve_prod],DIM_BILL[[#This Row],[CODIGO]],POs[status],$GY809,POs[Semana],WEEKNUM(HM$1))</f>
        <v>0</v>
      </c>
      <c r="HN809" s="15">
        <f>SUMIFS(POs[saldo],POs[cve_prod],DIM_BILL[[#This Row],[CODIGO]],POs[status],$GY809,POs[Semana],WEEKNUM(HN$1))</f>
        <v>0</v>
      </c>
      <c r="HO809" s="15">
        <f>SUMIFS(POs[saldo],POs[cve_prod],DIM_BILL[[#This Row],[CODIGO]],POs[status],$GY809,POs[Semana],WEEKNUM(HO$1))</f>
        <v>0</v>
      </c>
      <c r="HP809" s="15">
        <f>SUMIFS(POs[saldo],POs[cve_prod],DIM_BILL[[#This Row],[CODIGO]],POs[status],$GY809,POs[Semana],WEEKNUM(HP$1))</f>
        <v>0</v>
      </c>
      <c r="HQ809" s="15">
        <f>SUMIFS(POs[saldo],POs[cve_prod],DIM_BILL[[#This Row],[CODIGO]],POs[status],$GY809,POs[Semana],WEEKNUM(HQ$1))</f>
        <v>0</v>
      </c>
      <c r="HR809" s="15">
        <f>SUMIFS(POs[saldo],POs[cve_prod],DIM_BILL[[#This Row],[CODIGO]],POs[status],$GY809,POs[Semana],WEEKNUM(HR$1))</f>
        <v>0</v>
      </c>
      <c r="HS809" s="15">
        <f>SUMIFS(POs[saldo],POs[cve_prod],DIM_BILL[[#This Row],[CODIGO]],POs[status],$GY809,POs[Semana],WEEKNUM(HS$1))</f>
        <v>0</v>
      </c>
      <c r="HT809" s="15">
        <f>SUMIFS(POs[saldo],POs[cve_prod],DIM_BILL[[#This Row],[CODIGO]],POs[status],$GY809,POs[Semana],WEEKNUM(HT$1))</f>
        <v>0</v>
      </c>
      <c r="HU809" s="22"/>
      <c r="HV809" s="25"/>
      <c r="HW809" t="str">
        <f>DIM_BILL[[#This Row],[Tipo]]</f>
        <v>MATERIAL DE EMPAQUE</v>
      </c>
    </row>
    <row r="810" spans="1:231" x14ac:dyDescent="0.3">
      <c r="A810" s="17" t="s">
        <v>1285</v>
      </c>
      <c r="DW810">
        <v>0.92733333333333334</v>
      </c>
      <c r="GR810" s="17" t="s">
        <v>1286</v>
      </c>
      <c r="GS810" s="17">
        <v>4</v>
      </c>
      <c r="GT810" s="17" t="s">
        <v>1807</v>
      </c>
      <c r="GU810" s="17" t="s">
        <v>1800</v>
      </c>
      <c r="GV810" s="17">
        <f>SUMIF(FACT_A1[cve_prod],DIM_BILL[[#This Row],[CODIGO]],FACT_A1[Existencia])</f>
        <v>0</v>
      </c>
      <c r="GW810" s="18">
        <f>SUMIF(FACT_A2[cve_prod],DIM_BILL[[#This Row],[CODIGO]],FACT_A2[Existencia])</f>
        <v>0</v>
      </c>
      <c r="GX810" s="17"/>
      <c r="GY810" s="16" t="s">
        <v>2221</v>
      </c>
      <c r="GZ810" s="24">
        <f>SUMPRODUCT($B810:$GQ810,INDEX(PLAN_PRODUCCION!$B$4:$GQ$24,COLUMN()-COLUMN($GZ$1)+1,0))</f>
        <v>0</v>
      </c>
      <c r="HA810" s="24">
        <f>SUMPRODUCT($B810:$GQ810,INDEX(PLAN_PRODUCCION!$B$4:$GQ$24,COLUMN()-COLUMN($GZ$1)+1,0))</f>
        <v>0</v>
      </c>
      <c r="HB810" s="24">
        <f>SUMPRODUCT($B810:$GQ810,INDEX(PLAN_PRODUCCION!$B$4:$GQ$24,COLUMN()-COLUMN($GZ$1)+1,0))</f>
        <v>0</v>
      </c>
      <c r="HC810" s="24">
        <f>SUMPRODUCT($B810:$GQ810,INDEX(PLAN_PRODUCCION!$B$4:$GQ$24,COLUMN()-COLUMN($GZ$1)+1,0))</f>
        <v>0</v>
      </c>
      <c r="HD810" s="24">
        <f>SUMPRODUCT($B810:$GQ810,INDEX(PLAN_PRODUCCION!$B$4:$GQ$24,COLUMN()-COLUMN($GZ$1)+1,0))</f>
        <v>0</v>
      </c>
      <c r="HE810" s="24">
        <f>SUMPRODUCT($B810:$GQ810,INDEX(PLAN_PRODUCCION!$B$4:$GQ$24,COLUMN()-COLUMN($GZ$1)+1,0))</f>
        <v>0</v>
      </c>
      <c r="HF810" s="24">
        <f>SUMPRODUCT($B810:$GQ810,INDEX(PLAN_PRODUCCION!$B$4:$GQ$24,COLUMN()-COLUMN($GZ$1)+1,0))</f>
        <v>0</v>
      </c>
      <c r="HG810" s="24">
        <f>SUMPRODUCT($B810:$GQ810,INDEX(PLAN_PRODUCCION!$B$4:$GQ$24,COLUMN()-COLUMN($GZ$1)+1,0))</f>
        <v>0</v>
      </c>
      <c r="HH810" s="24">
        <f>SUMPRODUCT($B810:$GQ810,INDEX(PLAN_PRODUCCION!$B$4:$GQ$24,COLUMN()-COLUMN($GZ$1)+1,0))</f>
        <v>0</v>
      </c>
      <c r="HI810" s="24">
        <f>SUMPRODUCT($B810:$GQ810,INDEX(PLAN_PRODUCCION!$B$4:$GQ$24,COLUMN()-COLUMN($GZ$1)+1,0))</f>
        <v>0</v>
      </c>
      <c r="HJ810" s="24">
        <f>SUMPRODUCT($B810:$GQ810,INDEX(PLAN_PRODUCCION!$B$4:$GQ$24,COLUMN()-COLUMN($GZ$1)+1,0))</f>
        <v>0</v>
      </c>
      <c r="HK810" s="24">
        <f>SUMPRODUCT($B810:$GQ810,INDEX(PLAN_PRODUCCION!$B$4:$GQ$24,COLUMN()-COLUMN($GZ$1)+1,0))</f>
        <v>0</v>
      </c>
      <c r="HL810" s="24">
        <f>SUMPRODUCT($B810:$GQ810,INDEX(PLAN_PRODUCCION!$B$4:$GQ$24,COLUMN()-COLUMN($GZ$1)+1,0))</f>
        <v>0</v>
      </c>
      <c r="HM810" s="24">
        <f>SUMPRODUCT($B810:$GQ810,INDEX(PLAN_PRODUCCION!$B$4:$GQ$24,COLUMN()-COLUMN($GZ$1)+1,0))</f>
        <v>0</v>
      </c>
      <c r="HN810" s="24">
        <f>SUMPRODUCT($B810:$GQ810,INDEX(PLAN_PRODUCCION!$B$4:$GQ$24,COLUMN()-COLUMN($GZ$1)+1,0))</f>
        <v>0</v>
      </c>
      <c r="HO810" s="24">
        <f>SUMPRODUCT($B810:$GQ810,INDEX(PLAN_PRODUCCION!$B$4:$GQ$24,COLUMN()-COLUMN($GZ$1)+1,0))</f>
        <v>0</v>
      </c>
      <c r="HP810" s="24">
        <f>SUMPRODUCT($B810:$GQ810,INDEX(PLAN_PRODUCCION!$B$4:$GQ$24,COLUMN()-COLUMN($GZ$1)+1,0))</f>
        <v>0</v>
      </c>
      <c r="HQ810" s="24">
        <f>SUMPRODUCT($B810:$GQ810,INDEX(PLAN_PRODUCCION!$B$4:$GQ$24,COLUMN()-COLUMN($GZ$1)+1,0))</f>
        <v>0</v>
      </c>
      <c r="HR810" s="24">
        <f>SUMPRODUCT($B810:$GQ810,INDEX(PLAN_PRODUCCION!$B$4:$GQ$24,COLUMN()-COLUMN($GZ$1)+1,0))</f>
        <v>0</v>
      </c>
      <c r="HS810" s="24">
        <f>SUMPRODUCT($B810:$GQ810,INDEX(PLAN_PRODUCCION!$B$4:$GQ$24,COLUMN()-COLUMN($GZ$1)+1,0))</f>
        <v>0</v>
      </c>
      <c r="HT810" s="24">
        <f>SUMPRODUCT($B810:$GQ810,INDEX(PLAN_PRODUCCION!$B$4:$GQ$24,COLUMN()-COLUMN($GZ$1)+1,0))</f>
        <v>0</v>
      </c>
      <c r="HU810" s="22"/>
      <c r="HV810" s="25"/>
      <c r="HW810" t="str">
        <f>DIM_BILL[[#This Row],[Tipo]]</f>
        <v>MATERIAL DE EMPAQUE</v>
      </c>
    </row>
    <row r="811" spans="1:231" x14ac:dyDescent="0.3">
      <c r="A811" s="18" t="s">
        <v>1285</v>
      </c>
      <c r="DW811">
        <v>0.92733333333333334</v>
      </c>
      <c r="GR811" s="18" t="s">
        <v>1286</v>
      </c>
      <c r="GS811" s="18">
        <v>4</v>
      </c>
      <c r="GT811" s="18" t="s">
        <v>1807</v>
      </c>
      <c r="GU811" s="18" t="s">
        <v>1800</v>
      </c>
      <c r="GV811" s="18">
        <f>SUMIF(FACT_A1[cve_prod],DIM_BILL[[#This Row],[CODIGO]],FACT_A1[Existencia])</f>
        <v>0</v>
      </c>
      <c r="GW811" s="18">
        <f>SUMIF(FACT_A2[cve_prod],DIM_BILL[[#This Row],[CODIGO]],FACT_A2[Existencia])</f>
        <v>0</v>
      </c>
      <c r="GX811" s="18"/>
      <c r="GY811" s="16" t="s">
        <v>2222</v>
      </c>
      <c r="GZ811" s="26">
        <f t="shared" ref="GZ811" si="5898">GV811+GW811+GX811+GZ809-GZ810</f>
        <v>0</v>
      </c>
      <c r="HA811" s="26">
        <f t="shared" ref="HA811" si="5899">GZ811+HA809-HA810</f>
        <v>0</v>
      </c>
      <c r="HB811" s="26">
        <f t="shared" ref="HB811" si="5900">HA811+HB809-HB810</f>
        <v>0</v>
      </c>
      <c r="HC811" s="26">
        <f t="shared" ref="HC811" si="5901">HB811+HC809-HC810</f>
        <v>0</v>
      </c>
      <c r="HD811" s="26">
        <f t="shared" ref="HD811" si="5902">HC811+HD809-HD810</f>
        <v>0</v>
      </c>
      <c r="HE811" s="26">
        <f t="shared" ref="HE811" si="5903">HD811+HE809-HE810</f>
        <v>0</v>
      </c>
      <c r="HF811" s="26">
        <f t="shared" ref="HF811" si="5904">HE811+HF809-HF810</f>
        <v>0</v>
      </c>
      <c r="HG811" s="26">
        <f t="shared" ref="HG811" si="5905">HF811+HG809-HG810</f>
        <v>0</v>
      </c>
      <c r="HH811" s="26">
        <f t="shared" ref="HH811" si="5906">HG811+HH809-HH810</f>
        <v>0</v>
      </c>
      <c r="HI811" s="26">
        <f t="shared" ref="HI811" si="5907">HH811+HI809-HI810</f>
        <v>0</v>
      </c>
      <c r="HJ811" s="26">
        <f t="shared" ref="HJ811" si="5908">HI811+HJ809-HJ810</f>
        <v>0</v>
      </c>
      <c r="HK811" s="26">
        <f t="shared" ref="HK811" si="5909">HJ811+HK809-HK810</f>
        <v>0</v>
      </c>
      <c r="HL811" s="26">
        <f t="shared" ref="HL811" si="5910">HK811+HL809-HL810</f>
        <v>0</v>
      </c>
      <c r="HM811" s="26">
        <f t="shared" ref="HM811" si="5911">HL811+HM809-HM810</f>
        <v>0</v>
      </c>
      <c r="HN811" s="26">
        <f t="shared" ref="HN811" si="5912">HM811+HN809-HN810</f>
        <v>0</v>
      </c>
      <c r="HO811" s="26">
        <f t="shared" ref="HO811" si="5913">HN811+HO809-HO810</f>
        <v>0</v>
      </c>
      <c r="HP811" s="26">
        <f t="shared" ref="HP811" si="5914">HO811+HP809-HP810</f>
        <v>0</v>
      </c>
      <c r="HQ811" s="26">
        <f t="shared" ref="HQ811" si="5915">HP811+HQ809-HQ810</f>
        <v>0</v>
      </c>
      <c r="HR811" s="26">
        <f t="shared" ref="HR811" si="5916">HQ811+HR809-HR810</f>
        <v>0</v>
      </c>
      <c r="HS811" s="26">
        <f t="shared" ref="HS811" si="5917">HR811+HS809-HS810</f>
        <v>0</v>
      </c>
      <c r="HT811" s="26">
        <f t="shared" ref="HT811" si="5918">HS811+HT809-HT810</f>
        <v>0</v>
      </c>
      <c r="HU811" s="22">
        <f t="shared" ref="HU811" si="5919">COUNTIF(GZ811:HT811,"&lt;0")</f>
        <v>0</v>
      </c>
      <c r="HV811" s="25"/>
      <c r="HW811" t="str">
        <f>DIM_BILL[[#This Row],[Tipo]]</f>
        <v>MATERIAL DE EMPAQUE</v>
      </c>
    </row>
    <row r="812" spans="1:231" x14ac:dyDescent="0.3">
      <c r="A812" s="17" t="s">
        <v>1267</v>
      </c>
      <c r="DS812">
        <v>0.04</v>
      </c>
      <c r="DT812">
        <v>3.8666666666666669E-2</v>
      </c>
      <c r="DU812">
        <v>3.8666666666666669E-2</v>
      </c>
      <c r="DV812">
        <v>3.8666666666666669E-2</v>
      </c>
      <c r="DW812">
        <v>3.8666666666666669E-2</v>
      </c>
      <c r="DZ812">
        <v>3.8666666666666669E-2</v>
      </c>
      <c r="GR812" s="17" t="s">
        <v>1268</v>
      </c>
      <c r="GS812" s="17">
        <v>3</v>
      </c>
      <c r="GT812" s="17" t="s">
        <v>1820</v>
      </c>
      <c r="GU812" s="17" t="s">
        <v>1800</v>
      </c>
      <c r="GV812" s="17">
        <f>SUMIF(FACT_A1[cve_prod],DIM_BILL[[#This Row],[CODIGO]],FACT_A1[Existencia])</f>
        <v>0</v>
      </c>
      <c r="GW812" s="18">
        <f>SUMIF(FACT_A2[cve_prod],DIM_BILL[[#This Row],[CODIGO]],FACT_A2[Existencia])</f>
        <v>466</v>
      </c>
      <c r="GX812" s="17"/>
      <c r="GY812" s="16" t="s">
        <v>2220</v>
      </c>
      <c r="GZ812" s="15">
        <f>SUMIFS(POs[saldo],POs[cve_prod],DIM_BILL[[#This Row],[CODIGO]],POs[status],$GY812,POs[f_ent],GZ$1)</f>
        <v>0</v>
      </c>
      <c r="HA812" s="15">
        <f>SUMIFS(POs[saldo],POs[cve_prod],DIM_BILL[[#This Row],[CODIGO]],POs[status],$GY812,POs[f_ent],HA$1)</f>
        <v>0</v>
      </c>
      <c r="HB812" s="15">
        <f>SUMIFS(POs[saldo],POs[cve_prod],DIM_BILL[[#This Row],[CODIGO]],POs[status],$GY812,POs[f_ent],HB$1)</f>
        <v>0</v>
      </c>
      <c r="HC812" s="15">
        <f>SUMIFS(POs[saldo],POs[cve_prod],DIM_BILL[[#This Row],[CODIGO]],POs[status],$GY812,POs[f_ent],HC$1)</f>
        <v>0</v>
      </c>
      <c r="HD812" s="15">
        <f>SUMIFS(POs[saldo],POs[cve_prod],DIM_BILL[[#This Row],[CODIGO]],POs[status],$GY812,POs[f_ent],HD$1)</f>
        <v>0</v>
      </c>
      <c r="HE812" s="15">
        <f>SUMIFS(POs[saldo],POs[cve_prod],DIM_BILL[[#This Row],[CODIGO]],POs[status],$GY812,POs[f_ent],HE$1)</f>
        <v>0</v>
      </c>
      <c r="HF812" s="15">
        <f>SUMIFS(POs[saldo],POs[cve_prod],DIM_BILL[[#This Row],[CODIGO]],POs[status],$GY812,POs[Semana],WEEKNUM(HF$1))</f>
        <v>0</v>
      </c>
      <c r="HG812" s="15">
        <f>SUMIFS(POs[saldo],POs[cve_prod],DIM_BILL[[#This Row],[CODIGO]],POs[status],$GY812,POs[Semana],WEEKNUM(HG$1))</f>
        <v>0</v>
      </c>
      <c r="HH812" s="15">
        <f>SUMIFS(POs[saldo],POs[cve_prod],DIM_BILL[[#This Row],[CODIGO]],POs[status],$GY812,POs[Semana],WEEKNUM(HH$1))</f>
        <v>0</v>
      </c>
      <c r="HI812" s="15">
        <f>SUMIFS(POs[saldo],POs[cve_prod],DIM_BILL[[#This Row],[CODIGO]],POs[status],$GY812,POs[Semana],WEEKNUM(HI$1))</f>
        <v>0</v>
      </c>
      <c r="HJ812" s="15">
        <f>SUMIFS(POs[saldo],POs[cve_prod],DIM_BILL[[#This Row],[CODIGO]],POs[status],$GY812,POs[Semana],WEEKNUM(HJ$1))</f>
        <v>0</v>
      </c>
      <c r="HK812" s="15">
        <f>SUMIFS(POs[saldo],POs[cve_prod],DIM_BILL[[#This Row],[CODIGO]],POs[status],$GY812,POs[Semana],WEEKNUM(HK$1))</f>
        <v>0</v>
      </c>
      <c r="HL812" s="15">
        <f>SUMIFS(POs[saldo],POs[cve_prod],DIM_BILL[[#This Row],[CODIGO]],POs[status],$GY812,POs[Semana],WEEKNUM(HL$1))</f>
        <v>0</v>
      </c>
      <c r="HM812" s="15">
        <f>SUMIFS(POs[saldo],POs[cve_prod],DIM_BILL[[#This Row],[CODIGO]],POs[status],$GY812,POs[Semana],WEEKNUM(HM$1))</f>
        <v>0</v>
      </c>
      <c r="HN812" s="15">
        <f>SUMIFS(POs[saldo],POs[cve_prod],DIM_BILL[[#This Row],[CODIGO]],POs[status],$GY812,POs[Semana],WEEKNUM(HN$1))</f>
        <v>0</v>
      </c>
      <c r="HO812" s="15">
        <f>SUMIFS(POs[saldo],POs[cve_prod],DIM_BILL[[#This Row],[CODIGO]],POs[status],$GY812,POs[Semana],WEEKNUM(HO$1))</f>
        <v>0</v>
      </c>
      <c r="HP812" s="15">
        <f>SUMIFS(POs[saldo],POs[cve_prod],DIM_BILL[[#This Row],[CODIGO]],POs[status],$GY812,POs[Semana],WEEKNUM(HP$1))</f>
        <v>0</v>
      </c>
      <c r="HQ812" s="15">
        <f>SUMIFS(POs[saldo],POs[cve_prod],DIM_BILL[[#This Row],[CODIGO]],POs[status],$GY812,POs[Semana],WEEKNUM(HQ$1))</f>
        <v>0</v>
      </c>
      <c r="HR812" s="15">
        <f>SUMIFS(POs[saldo],POs[cve_prod],DIM_BILL[[#This Row],[CODIGO]],POs[status],$GY812,POs[Semana],WEEKNUM(HR$1))</f>
        <v>0</v>
      </c>
      <c r="HS812" s="15">
        <f>SUMIFS(POs[saldo],POs[cve_prod],DIM_BILL[[#This Row],[CODIGO]],POs[status],$GY812,POs[Semana],WEEKNUM(HS$1))</f>
        <v>0</v>
      </c>
      <c r="HT812" s="15">
        <f>SUMIFS(POs[saldo],POs[cve_prod],DIM_BILL[[#This Row],[CODIGO]],POs[status],$GY812,POs[Semana],WEEKNUM(HT$1))</f>
        <v>0</v>
      </c>
      <c r="HU812" s="22"/>
      <c r="HV812" s="25"/>
      <c r="HW812" t="str">
        <f>DIM_BILL[[#This Row],[Tipo]]</f>
        <v>MATERIAL DE EMPAQUE</v>
      </c>
    </row>
    <row r="813" spans="1:231" x14ac:dyDescent="0.3">
      <c r="A813" s="17" t="s">
        <v>1267</v>
      </c>
      <c r="DS813">
        <v>0.04</v>
      </c>
      <c r="DT813">
        <v>3.8666666666666669E-2</v>
      </c>
      <c r="DU813">
        <v>3.8666666666666669E-2</v>
      </c>
      <c r="DV813">
        <v>3.8666666666666669E-2</v>
      </c>
      <c r="DW813">
        <v>3.8666666666666669E-2</v>
      </c>
      <c r="DZ813">
        <v>3.8666666666666669E-2</v>
      </c>
      <c r="GR813" s="17" t="s">
        <v>1268</v>
      </c>
      <c r="GS813" s="17">
        <v>3</v>
      </c>
      <c r="GT813" s="17" t="s">
        <v>1820</v>
      </c>
      <c r="GU813" s="17" t="s">
        <v>1800</v>
      </c>
      <c r="GV813" s="17">
        <f>SUMIF(FACT_A1[cve_prod],DIM_BILL[[#This Row],[CODIGO]],FACT_A1[Existencia])</f>
        <v>0</v>
      </c>
      <c r="GW813" s="18">
        <f>SUMIF(FACT_A2[cve_prod],DIM_BILL[[#This Row],[CODIGO]],FACT_A2[Existencia])</f>
        <v>466</v>
      </c>
      <c r="GX813" s="17"/>
      <c r="GY813" s="16" t="s">
        <v>2221</v>
      </c>
      <c r="GZ813" s="24">
        <f>SUMPRODUCT($B813:$GQ813,INDEX(PLAN_PRODUCCION!$B$4:$GQ$24,COLUMN()-COLUMN($GZ$1)+1,0))</f>
        <v>0</v>
      </c>
      <c r="HA813" s="24">
        <f>SUMPRODUCT($B813:$GQ813,INDEX(PLAN_PRODUCCION!$B$4:$GQ$24,COLUMN()-COLUMN($GZ$1)+1,0))</f>
        <v>0</v>
      </c>
      <c r="HB813" s="24">
        <f>SUMPRODUCT($B813:$GQ813,INDEX(PLAN_PRODUCCION!$B$4:$GQ$24,COLUMN()-COLUMN($GZ$1)+1,0))</f>
        <v>0</v>
      </c>
      <c r="HC813" s="24">
        <f>SUMPRODUCT($B813:$GQ813,INDEX(PLAN_PRODUCCION!$B$4:$GQ$24,COLUMN()-COLUMN($GZ$1)+1,0))</f>
        <v>0</v>
      </c>
      <c r="HD813" s="24">
        <f>SUMPRODUCT($B813:$GQ813,INDEX(PLAN_PRODUCCION!$B$4:$GQ$24,COLUMN()-COLUMN($GZ$1)+1,0))</f>
        <v>0</v>
      </c>
      <c r="HE813" s="24">
        <f>SUMPRODUCT($B813:$GQ813,INDEX(PLAN_PRODUCCION!$B$4:$GQ$24,COLUMN()-COLUMN($GZ$1)+1,0))</f>
        <v>0</v>
      </c>
      <c r="HF813" s="24">
        <f>SUMPRODUCT($B813:$GQ813,INDEX(PLAN_PRODUCCION!$B$4:$GQ$24,COLUMN()-COLUMN($GZ$1)+1,0))</f>
        <v>0</v>
      </c>
      <c r="HG813" s="24">
        <f>SUMPRODUCT($B813:$GQ813,INDEX(PLAN_PRODUCCION!$B$4:$GQ$24,COLUMN()-COLUMN($GZ$1)+1,0))</f>
        <v>0</v>
      </c>
      <c r="HH813" s="24">
        <f>SUMPRODUCT($B813:$GQ813,INDEX(PLAN_PRODUCCION!$B$4:$GQ$24,COLUMN()-COLUMN($GZ$1)+1,0))</f>
        <v>0</v>
      </c>
      <c r="HI813" s="24">
        <f>SUMPRODUCT($B813:$GQ813,INDEX(PLAN_PRODUCCION!$B$4:$GQ$24,COLUMN()-COLUMN($GZ$1)+1,0))</f>
        <v>0</v>
      </c>
      <c r="HJ813" s="24">
        <f>SUMPRODUCT($B813:$GQ813,INDEX(PLAN_PRODUCCION!$B$4:$GQ$24,COLUMN()-COLUMN($GZ$1)+1,0))</f>
        <v>0</v>
      </c>
      <c r="HK813" s="24">
        <f>SUMPRODUCT($B813:$GQ813,INDEX(PLAN_PRODUCCION!$B$4:$GQ$24,COLUMN()-COLUMN($GZ$1)+1,0))</f>
        <v>0</v>
      </c>
      <c r="HL813" s="24">
        <f>SUMPRODUCT($B813:$GQ813,INDEX(PLAN_PRODUCCION!$B$4:$GQ$24,COLUMN()-COLUMN($GZ$1)+1,0))</f>
        <v>0</v>
      </c>
      <c r="HM813" s="24">
        <f>SUMPRODUCT($B813:$GQ813,INDEX(PLAN_PRODUCCION!$B$4:$GQ$24,COLUMN()-COLUMN($GZ$1)+1,0))</f>
        <v>0</v>
      </c>
      <c r="HN813" s="24">
        <f>SUMPRODUCT($B813:$GQ813,INDEX(PLAN_PRODUCCION!$B$4:$GQ$24,COLUMN()-COLUMN($GZ$1)+1,0))</f>
        <v>0</v>
      </c>
      <c r="HO813" s="24">
        <f>SUMPRODUCT($B813:$GQ813,INDEX(PLAN_PRODUCCION!$B$4:$GQ$24,COLUMN()-COLUMN($GZ$1)+1,0))</f>
        <v>0</v>
      </c>
      <c r="HP813" s="24">
        <f>SUMPRODUCT($B813:$GQ813,INDEX(PLAN_PRODUCCION!$B$4:$GQ$24,COLUMN()-COLUMN($GZ$1)+1,0))</f>
        <v>0</v>
      </c>
      <c r="HQ813" s="24">
        <f>SUMPRODUCT($B813:$GQ813,INDEX(PLAN_PRODUCCION!$B$4:$GQ$24,COLUMN()-COLUMN($GZ$1)+1,0))</f>
        <v>0</v>
      </c>
      <c r="HR813" s="24">
        <f>SUMPRODUCT($B813:$GQ813,INDEX(PLAN_PRODUCCION!$B$4:$GQ$24,COLUMN()-COLUMN($GZ$1)+1,0))</f>
        <v>0</v>
      </c>
      <c r="HS813" s="24">
        <f>SUMPRODUCT($B813:$GQ813,INDEX(PLAN_PRODUCCION!$B$4:$GQ$24,COLUMN()-COLUMN($GZ$1)+1,0))</f>
        <v>0</v>
      </c>
      <c r="HT813" s="24">
        <f>SUMPRODUCT($B813:$GQ813,INDEX(PLAN_PRODUCCION!$B$4:$GQ$24,COLUMN()-COLUMN($GZ$1)+1,0))</f>
        <v>0</v>
      </c>
      <c r="HU813" s="22"/>
      <c r="HV813" s="25"/>
      <c r="HW813" t="str">
        <f>DIM_BILL[[#This Row],[Tipo]]</f>
        <v>MATERIAL DE EMPAQUE</v>
      </c>
    </row>
    <row r="814" spans="1:231" x14ac:dyDescent="0.3">
      <c r="A814" s="18" t="s">
        <v>1267</v>
      </c>
      <c r="DS814">
        <v>0.04</v>
      </c>
      <c r="DT814">
        <v>3.8666666666666669E-2</v>
      </c>
      <c r="DU814">
        <v>3.8666666666666669E-2</v>
      </c>
      <c r="DV814">
        <v>3.8666666666666669E-2</v>
      </c>
      <c r="DW814">
        <v>3.8666666666666669E-2</v>
      </c>
      <c r="DZ814">
        <v>3.8666666666666669E-2</v>
      </c>
      <c r="GR814" s="18" t="s">
        <v>1268</v>
      </c>
      <c r="GS814" s="18">
        <v>3</v>
      </c>
      <c r="GT814" s="18" t="s">
        <v>1820</v>
      </c>
      <c r="GU814" s="18" t="s">
        <v>1800</v>
      </c>
      <c r="GV814" s="18">
        <f>SUMIF(FACT_A1[cve_prod],DIM_BILL[[#This Row],[CODIGO]],FACT_A1[Existencia])</f>
        <v>0</v>
      </c>
      <c r="GW814" s="18">
        <f>SUMIF(FACT_A2[cve_prod],DIM_BILL[[#This Row],[CODIGO]],FACT_A2[Existencia])</f>
        <v>466</v>
      </c>
      <c r="GX814" s="18"/>
      <c r="GY814" s="16" t="s">
        <v>2222</v>
      </c>
      <c r="GZ814" s="26">
        <f t="shared" ref="GZ814" si="5920">GV814+GW814+GX814+GZ812-GZ813</f>
        <v>466</v>
      </c>
      <c r="HA814" s="26">
        <f t="shared" ref="HA814" si="5921">GZ814+HA812-HA813</f>
        <v>466</v>
      </c>
      <c r="HB814" s="26">
        <f t="shared" ref="HB814" si="5922">HA814+HB812-HB813</f>
        <v>466</v>
      </c>
      <c r="HC814" s="26">
        <f t="shared" ref="HC814" si="5923">HB814+HC812-HC813</f>
        <v>466</v>
      </c>
      <c r="HD814" s="26">
        <f t="shared" ref="HD814" si="5924">HC814+HD812-HD813</f>
        <v>466</v>
      </c>
      <c r="HE814" s="26">
        <f t="shared" ref="HE814" si="5925">HD814+HE812-HE813</f>
        <v>466</v>
      </c>
      <c r="HF814" s="26">
        <f t="shared" ref="HF814" si="5926">HE814+HF812-HF813</f>
        <v>466</v>
      </c>
      <c r="HG814" s="26">
        <f t="shared" ref="HG814" si="5927">HF814+HG812-HG813</f>
        <v>466</v>
      </c>
      <c r="HH814" s="26">
        <f t="shared" ref="HH814" si="5928">HG814+HH812-HH813</f>
        <v>466</v>
      </c>
      <c r="HI814" s="26">
        <f t="shared" ref="HI814" si="5929">HH814+HI812-HI813</f>
        <v>466</v>
      </c>
      <c r="HJ814" s="26">
        <f t="shared" ref="HJ814" si="5930">HI814+HJ812-HJ813</f>
        <v>466</v>
      </c>
      <c r="HK814" s="26">
        <f t="shared" ref="HK814" si="5931">HJ814+HK812-HK813</f>
        <v>466</v>
      </c>
      <c r="HL814" s="26">
        <f t="shared" ref="HL814" si="5932">HK814+HL812-HL813</f>
        <v>466</v>
      </c>
      <c r="HM814" s="26">
        <f t="shared" ref="HM814" si="5933">HL814+HM812-HM813</f>
        <v>466</v>
      </c>
      <c r="HN814" s="26">
        <f t="shared" ref="HN814" si="5934">HM814+HN812-HN813</f>
        <v>466</v>
      </c>
      <c r="HO814" s="26">
        <f t="shared" ref="HO814" si="5935">HN814+HO812-HO813</f>
        <v>466</v>
      </c>
      <c r="HP814" s="26">
        <f t="shared" ref="HP814" si="5936">HO814+HP812-HP813</f>
        <v>466</v>
      </c>
      <c r="HQ814" s="26">
        <f t="shared" ref="HQ814" si="5937">HP814+HQ812-HQ813</f>
        <v>466</v>
      </c>
      <c r="HR814" s="26">
        <f t="shared" ref="HR814" si="5938">HQ814+HR812-HR813</f>
        <v>466</v>
      </c>
      <c r="HS814" s="26">
        <f t="shared" ref="HS814" si="5939">HR814+HS812-HS813</f>
        <v>466</v>
      </c>
      <c r="HT814" s="26">
        <f t="shared" ref="HT814" si="5940">HS814+HT812-HT813</f>
        <v>466</v>
      </c>
      <c r="HU814" s="22">
        <f t="shared" ref="HU814" si="5941">COUNTIF(GZ814:HT814,"&lt;0")</f>
        <v>0</v>
      </c>
      <c r="HV814" s="25"/>
      <c r="HW814" t="str">
        <f>DIM_BILL[[#This Row],[Tipo]]</f>
        <v>MATERIAL DE EMPAQUE</v>
      </c>
    </row>
    <row r="815" spans="1:231" x14ac:dyDescent="0.3">
      <c r="A815" s="17" t="s">
        <v>1070</v>
      </c>
      <c r="CX815">
        <v>1</v>
      </c>
      <c r="GR815" s="17" t="s">
        <v>1071</v>
      </c>
      <c r="GS815" s="17">
        <v>4</v>
      </c>
      <c r="GT815" s="17" t="s">
        <v>1823</v>
      </c>
      <c r="GU815" s="17" t="s">
        <v>1800</v>
      </c>
      <c r="GV815" s="17">
        <f>SUMIF(FACT_A1[cve_prod],DIM_BILL[[#This Row],[CODIGO]],FACT_A1[Existencia])</f>
        <v>0</v>
      </c>
      <c r="GW815" s="18">
        <f>SUMIF(FACT_A2[cve_prod],DIM_BILL[[#This Row],[CODIGO]],FACT_A2[Existencia])</f>
        <v>4223</v>
      </c>
      <c r="GX815" s="17"/>
      <c r="GY815" s="16" t="s">
        <v>2220</v>
      </c>
      <c r="GZ815" s="15">
        <f>SUMIFS(POs[saldo],POs[cve_prod],DIM_BILL[[#This Row],[CODIGO]],POs[status],$GY815,POs[f_ent],GZ$1)</f>
        <v>0</v>
      </c>
      <c r="HA815" s="15">
        <f>SUMIFS(POs[saldo],POs[cve_prod],DIM_BILL[[#This Row],[CODIGO]],POs[status],$GY815,POs[f_ent],HA$1)</f>
        <v>0</v>
      </c>
      <c r="HB815" s="15">
        <f>SUMIFS(POs[saldo],POs[cve_prod],DIM_BILL[[#This Row],[CODIGO]],POs[status],$GY815,POs[f_ent],HB$1)</f>
        <v>0</v>
      </c>
      <c r="HC815" s="15">
        <f>SUMIFS(POs[saldo],POs[cve_prod],DIM_BILL[[#This Row],[CODIGO]],POs[status],$GY815,POs[f_ent],HC$1)</f>
        <v>0</v>
      </c>
      <c r="HD815" s="15">
        <f>SUMIFS(POs[saldo],POs[cve_prod],DIM_BILL[[#This Row],[CODIGO]],POs[status],$GY815,POs[f_ent],HD$1)</f>
        <v>0</v>
      </c>
      <c r="HE815" s="15">
        <f>SUMIFS(POs[saldo],POs[cve_prod],DIM_BILL[[#This Row],[CODIGO]],POs[status],$GY815,POs[f_ent],HE$1)</f>
        <v>0</v>
      </c>
      <c r="HF815" s="15">
        <f>SUMIFS(POs[saldo],POs[cve_prod],DIM_BILL[[#This Row],[CODIGO]],POs[status],$GY815,POs[Semana],WEEKNUM(HF$1))</f>
        <v>0</v>
      </c>
      <c r="HG815" s="15">
        <f>SUMIFS(POs[saldo],POs[cve_prod],DIM_BILL[[#This Row],[CODIGO]],POs[status],$GY815,POs[Semana],WEEKNUM(HG$1))</f>
        <v>0</v>
      </c>
      <c r="HH815" s="15">
        <f>SUMIFS(POs[saldo],POs[cve_prod],DIM_BILL[[#This Row],[CODIGO]],POs[status],$GY815,POs[Semana],WEEKNUM(HH$1))</f>
        <v>0</v>
      </c>
      <c r="HI815" s="15">
        <f>SUMIFS(POs[saldo],POs[cve_prod],DIM_BILL[[#This Row],[CODIGO]],POs[status],$GY815,POs[Semana],WEEKNUM(HI$1))</f>
        <v>0</v>
      </c>
      <c r="HJ815" s="15">
        <f>SUMIFS(POs[saldo],POs[cve_prod],DIM_BILL[[#This Row],[CODIGO]],POs[status],$GY815,POs[Semana],WEEKNUM(HJ$1))</f>
        <v>0</v>
      </c>
      <c r="HK815" s="15">
        <f>SUMIFS(POs[saldo],POs[cve_prod],DIM_BILL[[#This Row],[CODIGO]],POs[status],$GY815,POs[Semana],WEEKNUM(HK$1))</f>
        <v>0</v>
      </c>
      <c r="HL815" s="15">
        <f>SUMIFS(POs[saldo],POs[cve_prod],DIM_BILL[[#This Row],[CODIGO]],POs[status],$GY815,POs[Semana],WEEKNUM(HL$1))</f>
        <v>0</v>
      </c>
      <c r="HM815" s="15">
        <f>SUMIFS(POs[saldo],POs[cve_prod],DIM_BILL[[#This Row],[CODIGO]],POs[status],$GY815,POs[Semana],WEEKNUM(HM$1))</f>
        <v>0</v>
      </c>
      <c r="HN815" s="15">
        <f>SUMIFS(POs[saldo],POs[cve_prod],DIM_BILL[[#This Row],[CODIGO]],POs[status],$GY815,POs[Semana],WEEKNUM(HN$1))</f>
        <v>0</v>
      </c>
      <c r="HO815" s="15">
        <f>SUMIFS(POs[saldo],POs[cve_prod],DIM_BILL[[#This Row],[CODIGO]],POs[status],$GY815,POs[Semana],WEEKNUM(HO$1))</f>
        <v>0</v>
      </c>
      <c r="HP815" s="15">
        <f>SUMIFS(POs[saldo],POs[cve_prod],DIM_BILL[[#This Row],[CODIGO]],POs[status],$GY815,POs[Semana],WEEKNUM(HP$1))</f>
        <v>0</v>
      </c>
      <c r="HQ815" s="15">
        <f>SUMIFS(POs[saldo],POs[cve_prod],DIM_BILL[[#This Row],[CODIGO]],POs[status],$GY815,POs[Semana],WEEKNUM(HQ$1))</f>
        <v>0</v>
      </c>
      <c r="HR815" s="15">
        <f>SUMIFS(POs[saldo],POs[cve_prod],DIM_BILL[[#This Row],[CODIGO]],POs[status],$GY815,POs[Semana],WEEKNUM(HR$1))</f>
        <v>0</v>
      </c>
      <c r="HS815" s="15">
        <f>SUMIFS(POs[saldo],POs[cve_prod],DIM_BILL[[#This Row],[CODIGO]],POs[status],$GY815,POs[Semana],WEEKNUM(HS$1))</f>
        <v>0</v>
      </c>
      <c r="HT815" s="15">
        <f>SUMIFS(POs[saldo],POs[cve_prod],DIM_BILL[[#This Row],[CODIGO]],POs[status],$GY815,POs[Semana],WEEKNUM(HT$1))</f>
        <v>0</v>
      </c>
      <c r="HU815" s="22"/>
      <c r="HV815" s="25"/>
      <c r="HW815" t="str">
        <f>DIM_BILL[[#This Row],[Tipo]]</f>
        <v>MATERIAL DE EMPAQUE</v>
      </c>
    </row>
    <row r="816" spans="1:231" x14ac:dyDescent="0.3">
      <c r="A816" s="17" t="s">
        <v>1070</v>
      </c>
      <c r="CX816">
        <v>1</v>
      </c>
      <c r="GR816" s="17" t="s">
        <v>1071</v>
      </c>
      <c r="GS816" s="17">
        <v>4</v>
      </c>
      <c r="GT816" s="17" t="s">
        <v>1823</v>
      </c>
      <c r="GU816" s="17" t="s">
        <v>1800</v>
      </c>
      <c r="GV816" s="17">
        <f>SUMIF(FACT_A1[cve_prod],DIM_BILL[[#This Row],[CODIGO]],FACT_A1[Existencia])</f>
        <v>0</v>
      </c>
      <c r="GW816" s="18">
        <f>SUMIF(FACT_A2[cve_prod],DIM_BILL[[#This Row],[CODIGO]],FACT_A2[Existencia])</f>
        <v>4223</v>
      </c>
      <c r="GX816" s="17"/>
      <c r="GY816" s="16" t="s">
        <v>2221</v>
      </c>
      <c r="GZ816" s="24">
        <f>SUMPRODUCT($B816:$GQ816,INDEX(PLAN_PRODUCCION!$B$4:$GQ$24,COLUMN()-COLUMN($GZ$1)+1,0))</f>
        <v>120</v>
      </c>
      <c r="HA816" s="24">
        <f>SUMPRODUCT($B816:$GQ816,INDEX(PLAN_PRODUCCION!$B$4:$GQ$24,COLUMN()-COLUMN($GZ$1)+1,0))</f>
        <v>0</v>
      </c>
      <c r="HB816" s="24">
        <f>SUMPRODUCT($B816:$GQ816,INDEX(PLAN_PRODUCCION!$B$4:$GQ$24,COLUMN()-COLUMN($GZ$1)+1,0))</f>
        <v>0</v>
      </c>
      <c r="HC816" s="24">
        <f>SUMPRODUCT($B816:$GQ816,INDEX(PLAN_PRODUCCION!$B$4:$GQ$24,COLUMN()-COLUMN($GZ$1)+1,0))</f>
        <v>0</v>
      </c>
      <c r="HD816" s="24">
        <f>SUMPRODUCT($B816:$GQ816,INDEX(PLAN_PRODUCCION!$B$4:$GQ$24,COLUMN()-COLUMN($GZ$1)+1,0))</f>
        <v>0</v>
      </c>
      <c r="HE816" s="24">
        <f>SUMPRODUCT($B816:$GQ816,INDEX(PLAN_PRODUCCION!$B$4:$GQ$24,COLUMN()-COLUMN($GZ$1)+1,0))</f>
        <v>0</v>
      </c>
      <c r="HF816" s="24">
        <f>SUMPRODUCT($B816:$GQ816,INDEX(PLAN_PRODUCCION!$B$4:$GQ$24,COLUMN()-COLUMN($GZ$1)+1,0))</f>
        <v>0</v>
      </c>
      <c r="HG816" s="24">
        <f>SUMPRODUCT($B816:$GQ816,INDEX(PLAN_PRODUCCION!$B$4:$GQ$24,COLUMN()-COLUMN($GZ$1)+1,0))</f>
        <v>0</v>
      </c>
      <c r="HH816" s="24">
        <f>SUMPRODUCT($B816:$GQ816,INDEX(PLAN_PRODUCCION!$B$4:$GQ$24,COLUMN()-COLUMN($GZ$1)+1,0))</f>
        <v>0</v>
      </c>
      <c r="HI816" s="24">
        <f>SUMPRODUCT($B816:$GQ816,INDEX(PLAN_PRODUCCION!$B$4:$GQ$24,COLUMN()-COLUMN($GZ$1)+1,0))</f>
        <v>0</v>
      </c>
      <c r="HJ816" s="24">
        <f>SUMPRODUCT($B816:$GQ816,INDEX(PLAN_PRODUCCION!$B$4:$GQ$24,COLUMN()-COLUMN($GZ$1)+1,0))</f>
        <v>0</v>
      </c>
      <c r="HK816" s="24">
        <f>SUMPRODUCT($B816:$GQ816,INDEX(PLAN_PRODUCCION!$B$4:$GQ$24,COLUMN()-COLUMN($GZ$1)+1,0))</f>
        <v>0</v>
      </c>
      <c r="HL816" s="24">
        <f>SUMPRODUCT($B816:$GQ816,INDEX(PLAN_PRODUCCION!$B$4:$GQ$24,COLUMN()-COLUMN($GZ$1)+1,0))</f>
        <v>0</v>
      </c>
      <c r="HM816" s="24">
        <f>SUMPRODUCT($B816:$GQ816,INDEX(PLAN_PRODUCCION!$B$4:$GQ$24,COLUMN()-COLUMN($GZ$1)+1,0))</f>
        <v>0</v>
      </c>
      <c r="HN816" s="24">
        <f>SUMPRODUCT($B816:$GQ816,INDEX(PLAN_PRODUCCION!$B$4:$GQ$24,COLUMN()-COLUMN($GZ$1)+1,0))</f>
        <v>0</v>
      </c>
      <c r="HO816" s="24">
        <f>SUMPRODUCT($B816:$GQ816,INDEX(PLAN_PRODUCCION!$B$4:$GQ$24,COLUMN()-COLUMN($GZ$1)+1,0))</f>
        <v>0</v>
      </c>
      <c r="HP816" s="24">
        <f>SUMPRODUCT($B816:$GQ816,INDEX(PLAN_PRODUCCION!$B$4:$GQ$24,COLUMN()-COLUMN($GZ$1)+1,0))</f>
        <v>0</v>
      </c>
      <c r="HQ816" s="24">
        <f>SUMPRODUCT($B816:$GQ816,INDEX(PLAN_PRODUCCION!$B$4:$GQ$24,COLUMN()-COLUMN($GZ$1)+1,0))</f>
        <v>0</v>
      </c>
      <c r="HR816" s="24">
        <f>SUMPRODUCT($B816:$GQ816,INDEX(PLAN_PRODUCCION!$B$4:$GQ$24,COLUMN()-COLUMN($GZ$1)+1,0))</f>
        <v>0</v>
      </c>
      <c r="HS816" s="24">
        <f>SUMPRODUCT($B816:$GQ816,INDEX(PLAN_PRODUCCION!$B$4:$GQ$24,COLUMN()-COLUMN($GZ$1)+1,0))</f>
        <v>0</v>
      </c>
      <c r="HT816" s="24">
        <f>SUMPRODUCT($B816:$GQ816,INDEX(PLAN_PRODUCCION!$B$4:$GQ$24,COLUMN()-COLUMN($GZ$1)+1,0))</f>
        <v>0</v>
      </c>
      <c r="HU816" s="22"/>
      <c r="HV816" s="25"/>
      <c r="HW816" t="str">
        <f>DIM_BILL[[#This Row],[Tipo]]</f>
        <v>MATERIAL DE EMPAQUE</v>
      </c>
    </row>
    <row r="817" spans="1:231" x14ac:dyDescent="0.3">
      <c r="A817" s="18" t="s">
        <v>1070</v>
      </c>
      <c r="CX817">
        <v>1</v>
      </c>
      <c r="GR817" s="18" t="s">
        <v>1071</v>
      </c>
      <c r="GS817" s="18">
        <v>4</v>
      </c>
      <c r="GT817" s="18" t="s">
        <v>1823</v>
      </c>
      <c r="GU817" s="18" t="s">
        <v>1800</v>
      </c>
      <c r="GV817" s="18">
        <f>SUMIF(FACT_A1[cve_prod],DIM_BILL[[#This Row],[CODIGO]],FACT_A1[Existencia])</f>
        <v>0</v>
      </c>
      <c r="GW817" s="18">
        <f>SUMIF(FACT_A2[cve_prod],DIM_BILL[[#This Row],[CODIGO]],FACT_A2[Existencia])</f>
        <v>4223</v>
      </c>
      <c r="GX817" s="18"/>
      <c r="GY817" s="16" t="s">
        <v>2222</v>
      </c>
      <c r="GZ817" s="26">
        <f t="shared" ref="GZ817" si="5942">GV817+GW817+GX817+GZ815-GZ816</f>
        <v>4103</v>
      </c>
      <c r="HA817" s="26">
        <f t="shared" ref="HA817" si="5943">GZ817+HA815-HA816</f>
        <v>4103</v>
      </c>
      <c r="HB817" s="26">
        <f t="shared" ref="HB817" si="5944">HA817+HB815-HB816</f>
        <v>4103</v>
      </c>
      <c r="HC817" s="26">
        <f t="shared" ref="HC817" si="5945">HB817+HC815-HC816</f>
        <v>4103</v>
      </c>
      <c r="HD817" s="26">
        <f t="shared" ref="HD817" si="5946">HC817+HD815-HD816</f>
        <v>4103</v>
      </c>
      <c r="HE817" s="26">
        <f t="shared" ref="HE817" si="5947">HD817+HE815-HE816</f>
        <v>4103</v>
      </c>
      <c r="HF817" s="26">
        <f t="shared" ref="HF817" si="5948">HE817+HF815-HF816</f>
        <v>4103</v>
      </c>
      <c r="HG817" s="26">
        <f t="shared" ref="HG817" si="5949">HF817+HG815-HG816</f>
        <v>4103</v>
      </c>
      <c r="HH817" s="26">
        <f t="shared" ref="HH817" si="5950">HG817+HH815-HH816</f>
        <v>4103</v>
      </c>
      <c r="HI817" s="26">
        <f t="shared" ref="HI817" si="5951">HH817+HI815-HI816</f>
        <v>4103</v>
      </c>
      <c r="HJ817" s="26">
        <f t="shared" ref="HJ817" si="5952">HI817+HJ815-HJ816</f>
        <v>4103</v>
      </c>
      <c r="HK817" s="26">
        <f t="shared" ref="HK817" si="5953">HJ817+HK815-HK816</f>
        <v>4103</v>
      </c>
      <c r="HL817" s="26">
        <f t="shared" ref="HL817" si="5954">HK817+HL815-HL816</f>
        <v>4103</v>
      </c>
      <c r="HM817" s="26">
        <f t="shared" ref="HM817" si="5955">HL817+HM815-HM816</f>
        <v>4103</v>
      </c>
      <c r="HN817" s="26">
        <f t="shared" ref="HN817" si="5956">HM817+HN815-HN816</f>
        <v>4103</v>
      </c>
      <c r="HO817" s="26">
        <f t="shared" ref="HO817" si="5957">HN817+HO815-HO816</f>
        <v>4103</v>
      </c>
      <c r="HP817" s="26">
        <f t="shared" ref="HP817" si="5958">HO817+HP815-HP816</f>
        <v>4103</v>
      </c>
      <c r="HQ817" s="26">
        <f t="shared" ref="HQ817" si="5959">HP817+HQ815-HQ816</f>
        <v>4103</v>
      </c>
      <c r="HR817" s="26">
        <f t="shared" ref="HR817" si="5960">HQ817+HR815-HR816</f>
        <v>4103</v>
      </c>
      <c r="HS817" s="26">
        <f t="shared" ref="HS817" si="5961">HR817+HS815-HS816</f>
        <v>4103</v>
      </c>
      <c r="HT817" s="26">
        <f t="shared" ref="HT817" si="5962">HS817+HT815-HT816</f>
        <v>4103</v>
      </c>
      <c r="HU817" s="22">
        <f t="shared" ref="HU817" si="5963">COUNTIF(GZ817:HT817,"&lt;0")</f>
        <v>0</v>
      </c>
      <c r="HV817" s="25"/>
      <c r="HW817" t="str">
        <f>DIM_BILL[[#This Row],[Tipo]]</f>
        <v>MATERIAL DE EMPAQUE</v>
      </c>
    </row>
    <row r="818" spans="1:231" x14ac:dyDescent="0.3">
      <c r="A818" s="17" t="s">
        <v>1309</v>
      </c>
      <c r="EA818">
        <v>1.03</v>
      </c>
      <c r="GR818" s="17" t="s">
        <v>1310</v>
      </c>
      <c r="GS818" s="17">
        <v>4</v>
      </c>
      <c r="GT818" s="17" t="s">
        <v>1823</v>
      </c>
      <c r="GU818" s="17" t="s">
        <v>1800</v>
      </c>
      <c r="GV818" s="17">
        <f>SUMIF(FACT_A1[cve_prod],DIM_BILL[[#This Row],[CODIGO]],FACT_A1[Existencia])</f>
        <v>0</v>
      </c>
      <c r="GW818" s="18">
        <f>SUMIF(FACT_A2[cve_prod],DIM_BILL[[#This Row],[CODIGO]],FACT_A2[Existencia])</f>
        <v>926</v>
      </c>
      <c r="GX818" s="17"/>
      <c r="GY818" s="16" t="s">
        <v>2220</v>
      </c>
      <c r="GZ818" s="15">
        <f>SUMIFS(POs[saldo],POs[cve_prod],DIM_BILL[[#This Row],[CODIGO]],POs[status],$GY818,POs[f_ent],GZ$1)</f>
        <v>0</v>
      </c>
      <c r="HA818" s="15">
        <f>SUMIFS(POs[saldo],POs[cve_prod],DIM_BILL[[#This Row],[CODIGO]],POs[status],$GY818,POs[f_ent],HA$1)</f>
        <v>0</v>
      </c>
      <c r="HB818" s="15">
        <f>SUMIFS(POs[saldo],POs[cve_prod],DIM_BILL[[#This Row],[CODIGO]],POs[status],$GY818,POs[f_ent],HB$1)</f>
        <v>0</v>
      </c>
      <c r="HC818" s="15">
        <f>SUMIFS(POs[saldo],POs[cve_prod],DIM_BILL[[#This Row],[CODIGO]],POs[status],$GY818,POs[f_ent],HC$1)</f>
        <v>0</v>
      </c>
      <c r="HD818" s="15">
        <f>SUMIFS(POs[saldo],POs[cve_prod],DIM_BILL[[#This Row],[CODIGO]],POs[status],$GY818,POs[f_ent],HD$1)</f>
        <v>0</v>
      </c>
      <c r="HE818" s="15">
        <f>SUMIFS(POs[saldo],POs[cve_prod],DIM_BILL[[#This Row],[CODIGO]],POs[status],$GY818,POs[f_ent],HE$1)</f>
        <v>0</v>
      </c>
      <c r="HF818" s="15">
        <f>SUMIFS(POs[saldo],POs[cve_prod],DIM_BILL[[#This Row],[CODIGO]],POs[status],$GY818,POs[Semana],WEEKNUM(HF$1))</f>
        <v>0</v>
      </c>
      <c r="HG818" s="15">
        <f>SUMIFS(POs[saldo],POs[cve_prod],DIM_BILL[[#This Row],[CODIGO]],POs[status],$GY818,POs[Semana],WEEKNUM(HG$1))</f>
        <v>0</v>
      </c>
      <c r="HH818" s="15">
        <f>SUMIFS(POs[saldo],POs[cve_prod],DIM_BILL[[#This Row],[CODIGO]],POs[status],$GY818,POs[Semana],WEEKNUM(HH$1))</f>
        <v>0</v>
      </c>
      <c r="HI818" s="15">
        <f>SUMIFS(POs[saldo],POs[cve_prod],DIM_BILL[[#This Row],[CODIGO]],POs[status],$GY818,POs[Semana],WEEKNUM(HI$1))</f>
        <v>0</v>
      </c>
      <c r="HJ818" s="15">
        <f>SUMIFS(POs[saldo],POs[cve_prod],DIM_BILL[[#This Row],[CODIGO]],POs[status],$GY818,POs[Semana],WEEKNUM(HJ$1))</f>
        <v>0</v>
      </c>
      <c r="HK818" s="15">
        <f>SUMIFS(POs[saldo],POs[cve_prod],DIM_BILL[[#This Row],[CODIGO]],POs[status],$GY818,POs[Semana],WEEKNUM(HK$1))</f>
        <v>0</v>
      </c>
      <c r="HL818" s="15">
        <f>SUMIFS(POs[saldo],POs[cve_prod],DIM_BILL[[#This Row],[CODIGO]],POs[status],$GY818,POs[Semana],WEEKNUM(HL$1))</f>
        <v>0</v>
      </c>
      <c r="HM818" s="15">
        <f>SUMIFS(POs[saldo],POs[cve_prod],DIM_BILL[[#This Row],[CODIGO]],POs[status],$GY818,POs[Semana],WEEKNUM(HM$1))</f>
        <v>0</v>
      </c>
      <c r="HN818" s="15">
        <f>SUMIFS(POs[saldo],POs[cve_prod],DIM_BILL[[#This Row],[CODIGO]],POs[status],$GY818,POs[Semana],WEEKNUM(HN$1))</f>
        <v>0</v>
      </c>
      <c r="HO818" s="15">
        <f>SUMIFS(POs[saldo],POs[cve_prod],DIM_BILL[[#This Row],[CODIGO]],POs[status],$GY818,POs[Semana],WEEKNUM(HO$1))</f>
        <v>0</v>
      </c>
      <c r="HP818" s="15">
        <f>SUMIFS(POs[saldo],POs[cve_prod],DIM_BILL[[#This Row],[CODIGO]],POs[status],$GY818,POs[Semana],WEEKNUM(HP$1))</f>
        <v>0</v>
      </c>
      <c r="HQ818" s="15">
        <f>SUMIFS(POs[saldo],POs[cve_prod],DIM_BILL[[#This Row],[CODIGO]],POs[status],$GY818,POs[Semana],WEEKNUM(HQ$1))</f>
        <v>0</v>
      </c>
      <c r="HR818" s="15">
        <f>SUMIFS(POs[saldo],POs[cve_prod],DIM_BILL[[#This Row],[CODIGO]],POs[status],$GY818,POs[Semana],WEEKNUM(HR$1))</f>
        <v>0</v>
      </c>
      <c r="HS818" s="15">
        <f>SUMIFS(POs[saldo],POs[cve_prod],DIM_BILL[[#This Row],[CODIGO]],POs[status],$GY818,POs[Semana],WEEKNUM(HS$1))</f>
        <v>0</v>
      </c>
      <c r="HT818" s="15">
        <f>SUMIFS(POs[saldo],POs[cve_prod],DIM_BILL[[#This Row],[CODIGO]],POs[status],$GY818,POs[Semana],WEEKNUM(HT$1))</f>
        <v>0</v>
      </c>
      <c r="HU818" s="22"/>
      <c r="HV818" s="25"/>
      <c r="HW818" t="str">
        <f>DIM_BILL[[#This Row],[Tipo]]</f>
        <v>MATERIAL DE EMPAQUE</v>
      </c>
    </row>
    <row r="819" spans="1:231" x14ac:dyDescent="0.3">
      <c r="A819" s="17" t="s">
        <v>1309</v>
      </c>
      <c r="EA819">
        <v>1.03</v>
      </c>
      <c r="GR819" s="17" t="s">
        <v>1310</v>
      </c>
      <c r="GS819" s="17">
        <v>4</v>
      </c>
      <c r="GT819" s="17" t="s">
        <v>1823</v>
      </c>
      <c r="GU819" s="17" t="s">
        <v>1800</v>
      </c>
      <c r="GV819" s="17">
        <f>SUMIF(FACT_A1[cve_prod],DIM_BILL[[#This Row],[CODIGO]],FACT_A1[Existencia])</f>
        <v>0</v>
      </c>
      <c r="GW819" s="18">
        <f>SUMIF(FACT_A2[cve_prod],DIM_BILL[[#This Row],[CODIGO]],FACT_A2[Existencia])</f>
        <v>926</v>
      </c>
      <c r="GX819" s="17"/>
      <c r="GY819" s="16" t="s">
        <v>2221</v>
      </c>
      <c r="GZ819" s="24">
        <f>SUMPRODUCT($B819:$GQ819,INDEX(PLAN_PRODUCCION!$B$4:$GQ$24,COLUMN()-COLUMN($GZ$1)+1,0))</f>
        <v>0</v>
      </c>
      <c r="HA819" s="24">
        <f>SUMPRODUCT($B819:$GQ819,INDEX(PLAN_PRODUCCION!$B$4:$GQ$24,COLUMN()-COLUMN($GZ$1)+1,0))</f>
        <v>0</v>
      </c>
      <c r="HB819" s="24">
        <f>SUMPRODUCT($B819:$GQ819,INDEX(PLAN_PRODUCCION!$B$4:$GQ$24,COLUMN()-COLUMN($GZ$1)+1,0))</f>
        <v>0</v>
      </c>
      <c r="HC819" s="24">
        <f>SUMPRODUCT($B819:$GQ819,INDEX(PLAN_PRODUCCION!$B$4:$GQ$24,COLUMN()-COLUMN($GZ$1)+1,0))</f>
        <v>0</v>
      </c>
      <c r="HD819" s="24">
        <f>SUMPRODUCT($B819:$GQ819,INDEX(PLAN_PRODUCCION!$B$4:$GQ$24,COLUMN()-COLUMN($GZ$1)+1,0))</f>
        <v>0</v>
      </c>
      <c r="HE819" s="24">
        <f>SUMPRODUCT($B819:$GQ819,INDEX(PLAN_PRODUCCION!$B$4:$GQ$24,COLUMN()-COLUMN($GZ$1)+1,0))</f>
        <v>0</v>
      </c>
      <c r="HF819" s="24">
        <f>SUMPRODUCT($B819:$GQ819,INDEX(PLAN_PRODUCCION!$B$4:$GQ$24,COLUMN()-COLUMN($GZ$1)+1,0))</f>
        <v>0</v>
      </c>
      <c r="HG819" s="24">
        <f>SUMPRODUCT($B819:$GQ819,INDEX(PLAN_PRODUCCION!$B$4:$GQ$24,COLUMN()-COLUMN($GZ$1)+1,0))</f>
        <v>0</v>
      </c>
      <c r="HH819" s="24">
        <f>SUMPRODUCT($B819:$GQ819,INDEX(PLAN_PRODUCCION!$B$4:$GQ$24,COLUMN()-COLUMN($GZ$1)+1,0))</f>
        <v>0</v>
      </c>
      <c r="HI819" s="24">
        <f>SUMPRODUCT($B819:$GQ819,INDEX(PLAN_PRODUCCION!$B$4:$GQ$24,COLUMN()-COLUMN($GZ$1)+1,0))</f>
        <v>0</v>
      </c>
      <c r="HJ819" s="24">
        <f>SUMPRODUCT($B819:$GQ819,INDEX(PLAN_PRODUCCION!$B$4:$GQ$24,COLUMN()-COLUMN($GZ$1)+1,0))</f>
        <v>0</v>
      </c>
      <c r="HK819" s="24">
        <f>SUMPRODUCT($B819:$GQ819,INDEX(PLAN_PRODUCCION!$B$4:$GQ$24,COLUMN()-COLUMN($GZ$1)+1,0))</f>
        <v>0</v>
      </c>
      <c r="HL819" s="24">
        <f>SUMPRODUCT($B819:$GQ819,INDEX(PLAN_PRODUCCION!$B$4:$GQ$24,COLUMN()-COLUMN($GZ$1)+1,0))</f>
        <v>0</v>
      </c>
      <c r="HM819" s="24">
        <f>SUMPRODUCT($B819:$GQ819,INDEX(PLAN_PRODUCCION!$B$4:$GQ$24,COLUMN()-COLUMN($GZ$1)+1,0))</f>
        <v>0</v>
      </c>
      <c r="HN819" s="24">
        <f>SUMPRODUCT($B819:$GQ819,INDEX(PLAN_PRODUCCION!$B$4:$GQ$24,COLUMN()-COLUMN($GZ$1)+1,0))</f>
        <v>0</v>
      </c>
      <c r="HO819" s="24">
        <f>SUMPRODUCT($B819:$GQ819,INDEX(PLAN_PRODUCCION!$B$4:$GQ$24,COLUMN()-COLUMN($GZ$1)+1,0))</f>
        <v>0</v>
      </c>
      <c r="HP819" s="24">
        <f>SUMPRODUCT($B819:$GQ819,INDEX(PLAN_PRODUCCION!$B$4:$GQ$24,COLUMN()-COLUMN($GZ$1)+1,0))</f>
        <v>0</v>
      </c>
      <c r="HQ819" s="24">
        <f>SUMPRODUCT($B819:$GQ819,INDEX(PLAN_PRODUCCION!$B$4:$GQ$24,COLUMN()-COLUMN($GZ$1)+1,0))</f>
        <v>0</v>
      </c>
      <c r="HR819" s="24">
        <f>SUMPRODUCT($B819:$GQ819,INDEX(PLAN_PRODUCCION!$B$4:$GQ$24,COLUMN()-COLUMN($GZ$1)+1,0))</f>
        <v>0</v>
      </c>
      <c r="HS819" s="24">
        <f>SUMPRODUCT($B819:$GQ819,INDEX(PLAN_PRODUCCION!$B$4:$GQ$24,COLUMN()-COLUMN($GZ$1)+1,0))</f>
        <v>0</v>
      </c>
      <c r="HT819" s="24">
        <f>SUMPRODUCT($B819:$GQ819,INDEX(PLAN_PRODUCCION!$B$4:$GQ$24,COLUMN()-COLUMN($GZ$1)+1,0))</f>
        <v>0</v>
      </c>
      <c r="HU819" s="22"/>
      <c r="HV819" s="25"/>
      <c r="HW819" t="str">
        <f>DIM_BILL[[#This Row],[Tipo]]</f>
        <v>MATERIAL DE EMPAQUE</v>
      </c>
    </row>
    <row r="820" spans="1:231" x14ac:dyDescent="0.3">
      <c r="A820" s="18" t="s">
        <v>1309</v>
      </c>
      <c r="EA820">
        <v>1.03</v>
      </c>
      <c r="GR820" s="18" t="s">
        <v>1310</v>
      </c>
      <c r="GS820" s="18">
        <v>4</v>
      </c>
      <c r="GT820" s="18" t="s">
        <v>1823</v>
      </c>
      <c r="GU820" s="18" t="s">
        <v>1800</v>
      </c>
      <c r="GV820" s="18">
        <f>SUMIF(FACT_A1[cve_prod],DIM_BILL[[#This Row],[CODIGO]],FACT_A1[Existencia])</f>
        <v>0</v>
      </c>
      <c r="GW820" s="18">
        <f>SUMIF(FACT_A2[cve_prod],DIM_BILL[[#This Row],[CODIGO]],FACT_A2[Existencia])</f>
        <v>926</v>
      </c>
      <c r="GX820" s="18"/>
      <c r="GY820" s="16" t="s">
        <v>2222</v>
      </c>
      <c r="GZ820" s="26">
        <f t="shared" ref="GZ820" si="5964">GV820+GW820+GX820+GZ818-GZ819</f>
        <v>926</v>
      </c>
      <c r="HA820" s="26">
        <f t="shared" ref="HA820" si="5965">GZ820+HA818-HA819</f>
        <v>926</v>
      </c>
      <c r="HB820" s="26">
        <f t="shared" ref="HB820" si="5966">HA820+HB818-HB819</f>
        <v>926</v>
      </c>
      <c r="HC820" s="26">
        <f t="shared" ref="HC820" si="5967">HB820+HC818-HC819</f>
        <v>926</v>
      </c>
      <c r="HD820" s="26">
        <f t="shared" ref="HD820" si="5968">HC820+HD818-HD819</f>
        <v>926</v>
      </c>
      <c r="HE820" s="26">
        <f t="shared" ref="HE820" si="5969">HD820+HE818-HE819</f>
        <v>926</v>
      </c>
      <c r="HF820" s="26">
        <f t="shared" ref="HF820" si="5970">HE820+HF818-HF819</f>
        <v>926</v>
      </c>
      <c r="HG820" s="26">
        <f t="shared" ref="HG820" si="5971">HF820+HG818-HG819</f>
        <v>926</v>
      </c>
      <c r="HH820" s="26">
        <f t="shared" ref="HH820" si="5972">HG820+HH818-HH819</f>
        <v>926</v>
      </c>
      <c r="HI820" s="26">
        <f t="shared" ref="HI820" si="5973">HH820+HI818-HI819</f>
        <v>926</v>
      </c>
      <c r="HJ820" s="26">
        <f t="shared" ref="HJ820" si="5974">HI820+HJ818-HJ819</f>
        <v>926</v>
      </c>
      <c r="HK820" s="26">
        <f t="shared" ref="HK820" si="5975">HJ820+HK818-HK819</f>
        <v>926</v>
      </c>
      <c r="HL820" s="26">
        <f t="shared" ref="HL820" si="5976">HK820+HL818-HL819</f>
        <v>926</v>
      </c>
      <c r="HM820" s="26">
        <f t="shared" ref="HM820" si="5977">HL820+HM818-HM819</f>
        <v>926</v>
      </c>
      <c r="HN820" s="26">
        <f t="shared" ref="HN820" si="5978">HM820+HN818-HN819</f>
        <v>926</v>
      </c>
      <c r="HO820" s="26">
        <f t="shared" ref="HO820" si="5979">HN820+HO818-HO819</f>
        <v>926</v>
      </c>
      <c r="HP820" s="26">
        <f t="shared" ref="HP820" si="5980">HO820+HP818-HP819</f>
        <v>926</v>
      </c>
      <c r="HQ820" s="26">
        <f t="shared" ref="HQ820" si="5981">HP820+HQ818-HQ819</f>
        <v>926</v>
      </c>
      <c r="HR820" s="26">
        <f t="shared" ref="HR820" si="5982">HQ820+HR818-HR819</f>
        <v>926</v>
      </c>
      <c r="HS820" s="26">
        <f t="shared" ref="HS820" si="5983">HR820+HS818-HS819</f>
        <v>926</v>
      </c>
      <c r="HT820" s="26">
        <f t="shared" ref="HT820" si="5984">HS820+HT818-HT819</f>
        <v>926</v>
      </c>
      <c r="HU820" s="22">
        <f t="shared" ref="HU820" si="5985">COUNTIF(GZ820:HT820,"&lt;0")</f>
        <v>0</v>
      </c>
      <c r="HV820" s="25"/>
      <c r="HW820" t="str">
        <f>DIM_BILL[[#This Row],[Tipo]]</f>
        <v>MATERIAL DE EMPAQUE</v>
      </c>
    </row>
    <row r="821" spans="1:231" x14ac:dyDescent="0.3">
      <c r="A821" s="17" t="s">
        <v>1297</v>
      </c>
      <c r="DY821">
        <v>2.5750000000000002</v>
      </c>
      <c r="GR821" s="17" t="s">
        <v>1298</v>
      </c>
      <c r="GS821" s="17">
        <v>4</v>
      </c>
      <c r="GT821" s="17" t="s">
        <v>1823</v>
      </c>
      <c r="GU821" s="17" t="s">
        <v>1800</v>
      </c>
      <c r="GV821" s="17">
        <f>SUMIF(FACT_A1[cve_prod],DIM_BILL[[#This Row],[CODIGO]],FACT_A1[Existencia])</f>
        <v>0</v>
      </c>
      <c r="GW821" s="18">
        <f>SUMIF(FACT_A2[cve_prod],DIM_BILL[[#This Row],[CODIGO]],FACT_A2[Existencia])</f>
        <v>12046</v>
      </c>
      <c r="GX821" s="17"/>
      <c r="GY821" s="16" t="s">
        <v>2220</v>
      </c>
      <c r="GZ821" s="15">
        <f>SUMIFS(POs[saldo],POs[cve_prod],DIM_BILL[[#This Row],[CODIGO]],POs[status],$GY821,POs[f_ent],GZ$1)</f>
        <v>0</v>
      </c>
      <c r="HA821" s="15">
        <f>SUMIFS(POs[saldo],POs[cve_prod],DIM_BILL[[#This Row],[CODIGO]],POs[status],$GY821,POs[f_ent],HA$1)</f>
        <v>0</v>
      </c>
      <c r="HB821" s="15">
        <f>SUMIFS(POs[saldo],POs[cve_prod],DIM_BILL[[#This Row],[CODIGO]],POs[status],$GY821,POs[f_ent],HB$1)</f>
        <v>0</v>
      </c>
      <c r="HC821" s="15">
        <f>SUMIFS(POs[saldo],POs[cve_prod],DIM_BILL[[#This Row],[CODIGO]],POs[status],$GY821,POs[f_ent],HC$1)</f>
        <v>0</v>
      </c>
      <c r="HD821" s="15">
        <f>SUMIFS(POs[saldo],POs[cve_prod],DIM_BILL[[#This Row],[CODIGO]],POs[status],$GY821,POs[f_ent],HD$1)</f>
        <v>0</v>
      </c>
      <c r="HE821" s="15">
        <f>SUMIFS(POs[saldo],POs[cve_prod],DIM_BILL[[#This Row],[CODIGO]],POs[status],$GY821,POs[f_ent],HE$1)</f>
        <v>0</v>
      </c>
      <c r="HF821" s="15">
        <f>SUMIFS(POs[saldo],POs[cve_prod],DIM_BILL[[#This Row],[CODIGO]],POs[status],$GY821,POs[Semana],WEEKNUM(HF$1))</f>
        <v>0</v>
      </c>
      <c r="HG821" s="15">
        <f>SUMIFS(POs[saldo],POs[cve_prod],DIM_BILL[[#This Row],[CODIGO]],POs[status],$GY821,POs[Semana],WEEKNUM(HG$1))</f>
        <v>0</v>
      </c>
      <c r="HH821" s="15">
        <f>SUMIFS(POs[saldo],POs[cve_prod],DIM_BILL[[#This Row],[CODIGO]],POs[status],$GY821,POs[Semana],WEEKNUM(HH$1))</f>
        <v>0</v>
      </c>
      <c r="HI821" s="15">
        <f>SUMIFS(POs[saldo],POs[cve_prod],DIM_BILL[[#This Row],[CODIGO]],POs[status],$GY821,POs[Semana],WEEKNUM(HI$1))</f>
        <v>0</v>
      </c>
      <c r="HJ821" s="15">
        <f>SUMIFS(POs[saldo],POs[cve_prod],DIM_BILL[[#This Row],[CODIGO]],POs[status],$GY821,POs[Semana],WEEKNUM(HJ$1))</f>
        <v>0</v>
      </c>
      <c r="HK821" s="15">
        <f>SUMIFS(POs[saldo],POs[cve_prod],DIM_BILL[[#This Row],[CODIGO]],POs[status],$GY821,POs[Semana],WEEKNUM(HK$1))</f>
        <v>0</v>
      </c>
      <c r="HL821" s="15">
        <f>SUMIFS(POs[saldo],POs[cve_prod],DIM_BILL[[#This Row],[CODIGO]],POs[status],$GY821,POs[Semana],WEEKNUM(HL$1))</f>
        <v>0</v>
      </c>
      <c r="HM821" s="15">
        <f>SUMIFS(POs[saldo],POs[cve_prod],DIM_BILL[[#This Row],[CODIGO]],POs[status],$GY821,POs[Semana],WEEKNUM(HM$1))</f>
        <v>0</v>
      </c>
      <c r="HN821" s="15">
        <f>SUMIFS(POs[saldo],POs[cve_prod],DIM_BILL[[#This Row],[CODIGO]],POs[status],$GY821,POs[Semana],WEEKNUM(HN$1))</f>
        <v>0</v>
      </c>
      <c r="HO821" s="15">
        <f>SUMIFS(POs[saldo],POs[cve_prod],DIM_BILL[[#This Row],[CODIGO]],POs[status],$GY821,POs[Semana],WEEKNUM(HO$1))</f>
        <v>0</v>
      </c>
      <c r="HP821" s="15">
        <f>SUMIFS(POs[saldo],POs[cve_prod],DIM_BILL[[#This Row],[CODIGO]],POs[status],$GY821,POs[Semana],WEEKNUM(HP$1))</f>
        <v>0</v>
      </c>
      <c r="HQ821" s="15">
        <f>SUMIFS(POs[saldo],POs[cve_prod],DIM_BILL[[#This Row],[CODIGO]],POs[status],$GY821,POs[Semana],WEEKNUM(HQ$1))</f>
        <v>0</v>
      </c>
      <c r="HR821" s="15">
        <f>SUMIFS(POs[saldo],POs[cve_prod],DIM_BILL[[#This Row],[CODIGO]],POs[status],$GY821,POs[Semana],WEEKNUM(HR$1))</f>
        <v>0</v>
      </c>
      <c r="HS821" s="15">
        <f>SUMIFS(POs[saldo],POs[cve_prod],DIM_BILL[[#This Row],[CODIGO]],POs[status],$GY821,POs[Semana],WEEKNUM(HS$1))</f>
        <v>0</v>
      </c>
      <c r="HT821" s="15">
        <f>SUMIFS(POs[saldo],POs[cve_prod],DIM_BILL[[#This Row],[CODIGO]],POs[status],$GY821,POs[Semana],WEEKNUM(HT$1))</f>
        <v>0</v>
      </c>
      <c r="HU821" s="22"/>
      <c r="HV821" s="25"/>
      <c r="HW821" t="str">
        <f>DIM_BILL[[#This Row],[Tipo]]</f>
        <v>MATERIAL DE EMPAQUE</v>
      </c>
    </row>
    <row r="822" spans="1:231" x14ac:dyDescent="0.3">
      <c r="A822" s="17" t="s">
        <v>1297</v>
      </c>
      <c r="DY822">
        <v>2.5750000000000002</v>
      </c>
      <c r="GR822" s="17" t="s">
        <v>1298</v>
      </c>
      <c r="GS822" s="17">
        <v>4</v>
      </c>
      <c r="GT822" s="17" t="s">
        <v>1823</v>
      </c>
      <c r="GU822" s="17" t="s">
        <v>1800</v>
      </c>
      <c r="GV822" s="17">
        <f>SUMIF(FACT_A1[cve_prod],DIM_BILL[[#This Row],[CODIGO]],FACT_A1[Existencia])</f>
        <v>0</v>
      </c>
      <c r="GW822" s="18">
        <f>SUMIF(FACT_A2[cve_prod],DIM_BILL[[#This Row],[CODIGO]],FACT_A2[Existencia])</f>
        <v>12046</v>
      </c>
      <c r="GX822" s="17"/>
      <c r="GY822" s="16" t="s">
        <v>2221</v>
      </c>
      <c r="GZ822" s="24">
        <f>SUMPRODUCT($B822:$GQ822,INDEX(PLAN_PRODUCCION!$B$4:$GQ$24,COLUMN()-COLUMN($GZ$1)+1,0))</f>
        <v>9270</v>
      </c>
      <c r="HA822" s="24">
        <f>SUMPRODUCT($B822:$GQ822,INDEX(PLAN_PRODUCCION!$B$4:$GQ$24,COLUMN()-COLUMN($GZ$1)+1,0))</f>
        <v>0</v>
      </c>
      <c r="HB822" s="24">
        <f>SUMPRODUCT($B822:$GQ822,INDEX(PLAN_PRODUCCION!$B$4:$GQ$24,COLUMN()-COLUMN($GZ$1)+1,0))</f>
        <v>0</v>
      </c>
      <c r="HC822" s="24">
        <f>SUMPRODUCT($B822:$GQ822,INDEX(PLAN_PRODUCCION!$B$4:$GQ$24,COLUMN()-COLUMN($GZ$1)+1,0))</f>
        <v>0</v>
      </c>
      <c r="HD822" s="24">
        <f>SUMPRODUCT($B822:$GQ822,INDEX(PLAN_PRODUCCION!$B$4:$GQ$24,COLUMN()-COLUMN($GZ$1)+1,0))</f>
        <v>0</v>
      </c>
      <c r="HE822" s="24">
        <f>SUMPRODUCT($B822:$GQ822,INDEX(PLAN_PRODUCCION!$B$4:$GQ$24,COLUMN()-COLUMN($GZ$1)+1,0))</f>
        <v>0</v>
      </c>
      <c r="HF822" s="24">
        <f>SUMPRODUCT($B822:$GQ822,INDEX(PLAN_PRODUCCION!$B$4:$GQ$24,COLUMN()-COLUMN($GZ$1)+1,0))</f>
        <v>0</v>
      </c>
      <c r="HG822" s="24">
        <f>SUMPRODUCT($B822:$GQ822,INDEX(PLAN_PRODUCCION!$B$4:$GQ$24,COLUMN()-COLUMN($GZ$1)+1,0))</f>
        <v>0</v>
      </c>
      <c r="HH822" s="24">
        <f>SUMPRODUCT($B822:$GQ822,INDEX(PLAN_PRODUCCION!$B$4:$GQ$24,COLUMN()-COLUMN($GZ$1)+1,0))</f>
        <v>0</v>
      </c>
      <c r="HI822" s="24">
        <f>SUMPRODUCT($B822:$GQ822,INDEX(PLAN_PRODUCCION!$B$4:$GQ$24,COLUMN()-COLUMN($GZ$1)+1,0))</f>
        <v>0</v>
      </c>
      <c r="HJ822" s="24">
        <f>SUMPRODUCT($B822:$GQ822,INDEX(PLAN_PRODUCCION!$B$4:$GQ$24,COLUMN()-COLUMN($GZ$1)+1,0))</f>
        <v>0</v>
      </c>
      <c r="HK822" s="24">
        <f>SUMPRODUCT($B822:$GQ822,INDEX(PLAN_PRODUCCION!$B$4:$GQ$24,COLUMN()-COLUMN($GZ$1)+1,0))</f>
        <v>0</v>
      </c>
      <c r="HL822" s="24">
        <f>SUMPRODUCT($B822:$GQ822,INDEX(PLAN_PRODUCCION!$B$4:$GQ$24,COLUMN()-COLUMN($GZ$1)+1,0))</f>
        <v>0</v>
      </c>
      <c r="HM822" s="24">
        <f>SUMPRODUCT($B822:$GQ822,INDEX(PLAN_PRODUCCION!$B$4:$GQ$24,COLUMN()-COLUMN($GZ$1)+1,0))</f>
        <v>0</v>
      </c>
      <c r="HN822" s="24">
        <f>SUMPRODUCT($B822:$GQ822,INDEX(PLAN_PRODUCCION!$B$4:$GQ$24,COLUMN()-COLUMN($GZ$1)+1,0))</f>
        <v>0</v>
      </c>
      <c r="HO822" s="24">
        <f>SUMPRODUCT($B822:$GQ822,INDEX(PLAN_PRODUCCION!$B$4:$GQ$24,COLUMN()-COLUMN($GZ$1)+1,0))</f>
        <v>0</v>
      </c>
      <c r="HP822" s="24">
        <f>SUMPRODUCT($B822:$GQ822,INDEX(PLAN_PRODUCCION!$B$4:$GQ$24,COLUMN()-COLUMN($GZ$1)+1,0))</f>
        <v>0</v>
      </c>
      <c r="HQ822" s="24">
        <f>SUMPRODUCT($B822:$GQ822,INDEX(PLAN_PRODUCCION!$B$4:$GQ$24,COLUMN()-COLUMN($GZ$1)+1,0))</f>
        <v>0</v>
      </c>
      <c r="HR822" s="24">
        <f>SUMPRODUCT($B822:$GQ822,INDEX(PLAN_PRODUCCION!$B$4:$GQ$24,COLUMN()-COLUMN($GZ$1)+1,0))</f>
        <v>0</v>
      </c>
      <c r="HS822" s="24">
        <f>SUMPRODUCT($B822:$GQ822,INDEX(PLAN_PRODUCCION!$B$4:$GQ$24,COLUMN()-COLUMN($GZ$1)+1,0))</f>
        <v>0</v>
      </c>
      <c r="HT822" s="24">
        <f>SUMPRODUCT($B822:$GQ822,INDEX(PLAN_PRODUCCION!$B$4:$GQ$24,COLUMN()-COLUMN($GZ$1)+1,0))</f>
        <v>0</v>
      </c>
      <c r="HU822" s="22"/>
      <c r="HV822" s="25"/>
      <c r="HW822" t="str">
        <f>DIM_BILL[[#This Row],[Tipo]]</f>
        <v>MATERIAL DE EMPAQUE</v>
      </c>
    </row>
    <row r="823" spans="1:231" x14ac:dyDescent="0.3">
      <c r="A823" s="18" t="s">
        <v>1297</v>
      </c>
      <c r="DY823">
        <v>2.5750000000000002</v>
      </c>
      <c r="GR823" s="18" t="s">
        <v>1298</v>
      </c>
      <c r="GS823" s="18">
        <v>4</v>
      </c>
      <c r="GT823" s="18" t="s">
        <v>1823</v>
      </c>
      <c r="GU823" s="18" t="s">
        <v>1800</v>
      </c>
      <c r="GV823" s="18">
        <f>SUMIF(FACT_A1[cve_prod],DIM_BILL[[#This Row],[CODIGO]],FACT_A1[Existencia])</f>
        <v>0</v>
      </c>
      <c r="GW823" s="18">
        <f>SUMIF(FACT_A2[cve_prod],DIM_BILL[[#This Row],[CODIGO]],FACT_A2[Existencia])</f>
        <v>12046</v>
      </c>
      <c r="GX823" s="18"/>
      <c r="GY823" s="16" t="s">
        <v>2222</v>
      </c>
      <c r="GZ823" s="26">
        <f t="shared" ref="GZ823" si="5986">GV823+GW823+GX823+GZ821-GZ822</f>
        <v>2776</v>
      </c>
      <c r="HA823" s="26">
        <f t="shared" ref="HA823" si="5987">GZ823+HA821-HA822</f>
        <v>2776</v>
      </c>
      <c r="HB823" s="26">
        <f t="shared" ref="HB823" si="5988">HA823+HB821-HB822</f>
        <v>2776</v>
      </c>
      <c r="HC823" s="26">
        <f t="shared" ref="HC823" si="5989">HB823+HC821-HC822</f>
        <v>2776</v>
      </c>
      <c r="HD823" s="26">
        <f t="shared" ref="HD823" si="5990">HC823+HD821-HD822</f>
        <v>2776</v>
      </c>
      <c r="HE823" s="26">
        <f t="shared" ref="HE823" si="5991">HD823+HE821-HE822</f>
        <v>2776</v>
      </c>
      <c r="HF823" s="26">
        <f t="shared" ref="HF823" si="5992">HE823+HF821-HF822</f>
        <v>2776</v>
      </c>
      <c r="HG823" s="26">
        <f t="shared" ref="HG823" si="5993">HF823+HG821-HG822</f>
        <v>2776</v>
      </c>
      <c r="HH823" s="26">
        <f t="shared" ref="HH823" si="5994">HG823+HH821-HH822</f>
        <v>2776</v>
      </c>
      <c r="HI823" s="26">
        <f t="shared" ref="HI823" si="5995">HH823+HI821-HI822</f>
        <v>2776</v>
      </c>
      <c r="HJ823" s="26">
        <f t="shared" ref="HJ823" si="5996">HI823+HJ821-HJ822</f>
        <v>2776</v>
      </c>
      <c r="HK823" s="26">
        <f t="shared" ref="HK823" si="5997">HJ823+HK821-HK822</f>
        <v>2776</v>
      </c>
      <c r="HL823" s="26">
        <f t="shared" ref="HL823" si="5998">HK823+HL821-HL822</f>
        <v>2776</v>
      </c>
      <c r="HM823" s="26">
        <f t="shared" ref="HM823" si="5999">HL823+HM821-HM822</f>
        <v>2776</v>
      </c>
      <c r="HN823" s="26">
        <f t="shared" ref="HN823" si="6000">HM823+HN821-HN822</f>
        <v>2776</v>
      </c>
      <c r="HO823" s="26">
        <f t="shared" ref="HO823" si="6001">HN823+HO821-HO822</f>
        <v>2776</v>
      </c>
      <c r="HP823" s="26">
        <f t="shared" ref="HP823" si="6002">HO823+HP821-HP822</f>
        <v>2776</v>
      </c>
      <c r="HQ823" s="26">
        <f t="shared" ref="HQ823" si="6003">HP823+HQ821-HQ822</f>
        <v>2776</v>
      </c>
      <c r="HR823" s="26">
        <f t="shared" ref="HR823" si="6004">HQ823+HR821-HR822</f>
        <v>2776</v>
      </c>
      <c r="HS823" s="26">
        <f t="shared" ref="HS823" si="6005">HR823+HS821-HS822</f>
        <v>2776</v>
      </c>
      <c r="HT823" s="26">
        <f t="shared" ref="HT823" si="6006">HS823+HT821-HT822</f>
        <v>2776</v>
      </c>
      <c r="HU823" s="22">
        <f t="shared" ref="HU823" si="6007">COUNTIF(GZ823:HT823,"&lt;0")</f>
        <v>0</v>
      </c>
      <c r="HV823" s="25"/>
      <c r="HW823" t="str">
        <f>DIM_BILL[[#This Row],[Tipo]]</f>
        <v>MATERIAL DE EMPAQUE</v>
      </c>
    </row>
    <row r="824" spans="1:231" x14ac:dyDescent="0.3">
      <c r="A824" s="17" t="s">
        <v>1291</v>
      </c>
      <c r="DX824">
        <v>1.03</v>
      </c>
      <c r="GR824" s="17" t="s">
        <v>1292</v>
      </c>
      <c r="GS824" s="17">
        <v>4</v>
      </c>
      <c r="GT824" s="17" t="s">
        <v>1823</v>
      </c>
      <c r="GU824" s="17" t="s">
        <v>1800</v>
      </c>
      <c r="GV824" s="17">
        <f>SUMIF(FACT_A1[cve_prod],DIM_BILL[[#This Row],[CODIGO]],FACT_A1[Existencia])</f>
        <v>0</v>
      </c>
      <c r="GW824" s="18">
        <f>SUMIF(FACT_A2[cve_prod],DIM_BILL[[#This Row],[CODIGO]],FACT_A2[Existencia])</f>
        <v>2632</v>
      </c>
      <c r="GX824" s="17"/>
      <c r="GY824" s="16" t="s">
        <v>2220</v>
      </c>
      <c r="GZ824" s="15">
        <f>SUMIFS(POs[saldo],POs[cve_prod],DIM_BILL[[#This Row],[CODIGO]],POs[status],$GY824,POs[f_ent],GZ$1)</f>
        <v>0</v>
      </c>
      <c r="HA824" s="15">
        <f>SUMIFS(POs[saldo],POs[cve_prod],DIM_BILL[[#This Row],[CODIGO]],POs[status],$GY824,POs[f_ent],HA$1)</f>
        <v>0</v>
      </c>
      <c r="HB824" s="15">
        <f>SUMIFS(POs[saldo],POs[cve_prod],DIM_BILL[[#This Row],[CODIGO]],POs[status],$GY824,POs[f_ent],HB$1)</f>
        <v>0</v>
      </c>
      <c r="HC824" s="15">
        <f>SUMIFS(POs[saldo],POs[cve_prod],DIM_BILL[[#This Row],[CODIGO]],POs[status],$GY824,POs[f_ent],HC$1)</f>
        <v>0</v>
      </c>
      <c r="HD824" s="15">
        <f>SUMIFS(POs[saldo],POs[cve_prod],DIM_BILL[[#This Row],[CODIGO]],POs[status],$GY824,POs[f_ent],HD$1)</f>
        <v>0</v>
      </c>
      <c r="HE824" s="15">
        <f>SUMIFS(POs[saldo],POs[cve_prod],DIM_BILL[[#This Row],[CODIGO]],POs[status],$GY824,POs[f_ent],HE$1)</f>
        <v>0</v>
      </c>
      <c r="HF824" s="15">
        <f>SUMIFS(POs[saldo],POs[cve_prod],DIM_BILL[[#This Row],[CODIGO]],POs[status],$GY824,POs[Semana],WEEKNUM(HF$1))</f>
        <v>0</v>
      </c>
      <c r="HG824" s="15">
        <f>SUMIFS(POs[saldo],POs[cve_prod],DIM_BILL[[#This Row],[CODIGO]],POs[status],$GY824,POs[Semana],WEEKNUM(HG$1))</f>
        <v>0</v>
      </c>
      <c r="HH824" s="15">
        <f>SUMIFS(POs[saldo],POs[cve_prod],DIM_BILL[[#This Row],[CODIGO]],POs[status],$GY824,POs[Semana],WEEKNUM(HH$1))</f>
        <v>0</v>
      </c>
      <c r="HI824" s="15">
        <f>SUMIFS(POs[saldo],POs[cve_prod],DIM_BILL[[#This Row],[CODIGO]],POs[status],$GY824,POs[Semana],WEEKNUM(HI$1))</f>
        <v>0</v>
      </c>
      <c r="HJ824" s="15">
        <f>SUMIFS(POs[saldo],POs[cve_prod],DIM_BILL[[#This Row],[CODIGO]],POs[status],$GY824,POs[Semana],WEEKNUM(HJ$1))</f>
        <v>0</v>
      </c>
      <c r="HK824" s="15">
        <f>SUMIFS(POs[saldo],POs[cve_prod],DIM_BILL[[#This Row],[CODIGO]],POs[status],$GY824,POs[Semana],WEEKNUM(HK$1))</f>
        <v>0</v>
      </c>
      <c r="HL824" s="15">
        <f>SUMIFS(POs[saldo],POs[cve_prod],DIM_BILL[[#This Row],[CODIGO]],POs[status],$GY824,POs[Semana],WEEKNUM(HL$1))</f>
        <v>0</v>
      </c>
      <c r="HM824" s="15">
        <f>SUMIFS(POs[saldo],POs[cve_prod],DIM_BILL[[#This Row],[CODIGO]],POs[status],$GY824,POs[Semana],WEEKNUM(HM$1))</f>
        <v>0</v>
      </c>
      <c r="HN824" s="15">
        <f>SUMIFS(POs[saldo],POs[cve_prod],DIM_BILL[[#This Row],[CODIGO]],POs[status],$GY824,POs[Semana],WEEKNUM(HN$1))</f>
        <v>0</v>
      </c>
      <c r="HO824" s="15">
        <f>SUMIFS(POs[saldo],POs[cve_prod],DIM_BILL[[#This Row],[CODIGO]],POs[status],$GY824,POs[Semana],WEEKNUM(HO$1))</f>
        <v>0</v>
      </c>
      <c r="HP824" s="15">
        <f>SUMIFS(POs[saldo],POs[cve_prod],DIM_BILL[[#This Row],[CODIGO]],POs[status],$GY824,POs[Semana],WEEKNUM(HP$1))</f>
        <v>0</v>
      </c>
      <c r="HQ824" s="15">
        <f>SUMIFS(POs[saldo],POs[cve_prod],DIM_BILL[[#This Row],[CODIGO]],POs[status],$GY824,POs[Semana],WEEKNUM(HQ$1))</f>
        <v>0</v>
      </c>
      <c r="HR824" s="15">
        <f>SUMIFS(POs[saldo],POs[cve_prod],DIM_BILL[[#This Row],[CODIGO]],POs[status],$GY824,POs[Semana],WEEKNUM(HR$1))</f>
        <v>0</v>
      </c>
      <c r="HS824" s="15">
        <f>SUMIFS(POs[saldo],POs[cve_prod],DIM_BILL[[#This Row],[CODIGO]],POs[status],$GY824,POs[Semana],WEEKNUM(HS$1))</f>
        <v>0</v>
      </c>
      <c r="HT824" s="15">
        <f>SUMIFS(POs[saldo],POs[cve_prod],DIM_BILL[[#This Row],[CODIGO]],POs[status],$GY824,POs[Semana],WEEKNUM(HT$1))</f>
        <v>0</v>
      </c>
      <c r="HU824" s="22"/>
      <c r="HV824" s="25"/>
      <c r="HW824" t="str">
        <f>DIM_BILL[[#This Row],[Tipo]]</f>
        <v>MATERIAL DE EMPAQUE</v>
      </c>
    </row>
    <row r="825" spans="1:231" x14ac:dyDescent="0.3">
      <c r="A825" s="17" t="s">
        <v>1291</v>
      </c>
      <c r="DX825">
        <v>1.03</v>
      </c>
      <c r="GR825" s="17" t="s">
        <v>1292</v>
      </c>
      <c r="GS825" s="17">
        <v>4</v>
      </c>
      <c r="GT825" s="17" t="s">
        <v>1823</v>
      </c>
      <c r="GU825" s="17" t="s">
        <v>1800</v>
      </c>
      <c r="GV825" s="17">
        <f>SUMIF(FACT_A1[cve_prod],DIM_BILL[[#This Row],[CODIGO]],FACT_A1[Existencia])</f>
        <v>0</v>
      </c>
      <c r="GW825" s="18">
        <f>SUMIF(FACT_A2[cve_prod],DIM_BILL[[#This Row],[CODIGO]],FACT_A2[Existencia])</f>
        <v>2632</v>
      </c>
      <c r="GX825" s="17"/>
      <c r="GY825" s="16" t="s">
        <v>2221</v>
      </c>
      <c r="GZ825" s="24">
        <f>SUMPRODUCT($B825:$GQ825,INDEX(PLAN_PRODUCCION!$B$4:$GQ$24,COLUMN()-COLUMN($GZ$1)+1,0))</f>
        <v>0</v>
      </c>
      <c r="HA825" s="24">
        <f>SUMPRODUCT($B825:$GQ825,INDEX(PLAN_PRODUCCION!$B$4:$GQ$24,COLUMN()-COLUMN($GZ$1)+1,0))</f>
        <v>0</v>
      </c>
      <c r="HB825" s="24">
        <f>SUMPRODUCT($B825:$GQ825,INDEX(PLAN_PRODUCCION!$B$4:$GQ$24,COLUMN()-COLUMN($GZ$1)+1,0))</f>
        <v>0</v>
      </c>
      <c r="HC825" s="24">
        <f>SUMPRODUCT($B825:$GQ825,INDEX(PLAN_PRODUCCION!$B$4:$GQ$24,COLUMN()-COLUMN($GZ$1)+1,0))</f>
        <v>0</v>
      </c>
      <c r="HD825" s="24">
        <f>SUMPRODUCT($B825:$GQ825,INDEX(PLAN_PRODUCCION!$B$4:$GQ$24,COLUMN()-COLUMN($GZ$1)+1,0))</f>
        <v>0</v>
      </c>
      <c r="HE825" s="24">
        <f>SUMPRODUCT($B825:$GQ825,INDEX(PLAN_PRODUCCION!$B$4:$GQ$24,COLUMN()-COLUMN($GZ$1)+1,0))</f>
        <v>0</v>
      </c>
      <c r="HF825" s="24">
        <f>SUMPRODUCT($B825:$GQ825,INDEX(PLAN_PRODUCCION!$B$4:$GQ$24,COLUMN()-COLUMN($GZ$1)+1,0))</f>
        <v>0</v>
      </c>
      <c r="HG825" s="24">
        <f>SUMPRODUCT($B825:$GQ825,INDEX(PLAN_PRODUCCION!$B$4:$GQ$24,COLUMN()-COLUMN($GZ$1)+1,0))</f>
        <v>0</v>
      </c>
      <c r="HH825" s="24">
        <f>SUMPRODUCT($B825:$GQ825,INDEX(PLAN_PRODUCCION!$B$4:$GQ$24,COLUMN()-COLUMN($GZ$1)+1,0))</f>
        <v>0</v>
      </c>
      <c r="HI825" s="24">
        <f>SUMPRODUCT($B825:$GQ825,INDEX(PLAN_PRODUCCION!$B$4:$GQ$24,COLUMN()-COLUMN($GZ$1)+1,0))</f>
        <v>0</v>
      </c>
      <c r="HJ825" s="24">
        <f>SUMPRODUCT($B825:$GQ825,INDEX(PLAN_PRODUCCION!$B$4:$GQ$24,COLUMN()-COLUMN($GZ$1)+1,0))</f>
        <v>0</v>
      </c>
      <c r="HK825" s="24">
        <f>SUMPRODUCT($B825:$GQ825,INDEX(PLAN_PRODUCCION!$B$4:$GQ$24,COLUMN()-COLUMN($GZ$1)+1,0))</f>
        <v>0</v>
      </c>
      <c r="HL825" s="24">
        <f>SUMPRODUCT($B825:$GQ825,INDEX(PLAN_PRODUCCION!$B$4:$GQ$24,COLUMN()-COLUMN($GZ$1)+1,0))</f>
        <v>0</v>
      </c>
      <c r="HM825" s="24">
        <f>SUMPRODUCT($B825:$GQ825,INDEX(PLAN_PRODUCCION!$B$4:$GQ$24,COLUMN()-COLUMN($GZ$1)+1,0))</f>
        <v>0</v>
      </c>
      <c r="HN825" s="24">
        <f>SUMPRODUCT($B825:$GQ825,INDEX(PLAN_PRODUCCION!$B$4:$GQ$24,COLUMN()-COLUMN($GZ$1)+1,0))</f>
        <v>0</v>
      </c>
      <c r="HO825" s="24">
        <f>SUMPRODUCT($B825:$GQ825,INDEX(PLAN_PRODUCCION!$B$4:$GQ$24,COLUMN()-COLUMN($GZ$1)+1,0))</f>
        <v>0</v>
      </c>
      <c r="HP825" s="24">
        <f>SUMPRODUCT($B825:$GQ825,INDEX(PLAN_PRODUCCION!$B$4:$GQ$24,COLUMN()-COLUMN($GZ$1)+1,0))</f>
        <v>0</v>
      </c>
      <c r="HQ825" s="24">
        <f>SUMPRODUCT($B825:$GQ825,INDEX(PLAN_PRODUCCION!$B$4:$GQ$24,COLUMN()-COLUMN($GZ$1)+1,0))</f>
        <v>0</v>
      </c>
      <c r="HR825" s="24">
        <f>SUMPRODUCT($B825:$GQ825,INDEX(PLAN_PRODUCCION!$B$4:$GQ$24,COLUMN()-COLUMN($GZ$1)+1,0))</f>
        <v>0</v>
      </c>
      <c r="HS825" s="24">
        <f>SUMPRODUCT($B825:$GQ825,INDEX(PLAN_PRODUCCION!$B$4:$GQ$24,COLUMN()-COLUMN($GZ$1)+1,0))</f>
        <v>0</v>
      </c>
      <c r="HT825" s="24">
        <f>SUMPRODUCT($B825:$GQ825,INDEX(PLAN_PRODUCCION!$B$4:$GQ$24,COLUMN()-COLUMN($GZ$1)+1,0))</f>
        <v>0</v>
      </c>
      <c r="HU825" s="22"/>
      <c r="HV825" s="25"/>
      <c r="HW825" t="str">
        <f>DIM_BILL[[#This Row],[Tipo]]</f>
        <v>MATERIAL DE EMPAQUE</v>
      </c>
    </row>
    <row r="826" spans="1:231" x14ac:dyDescent="0.3">
      <c r="A826" s="18" t="s">
        <v>1291</v>
      </c>
      <c r="DX826">
        <v>1.03</v>
      </c>
      <c r="GR826" s="18" t="s">
        <v>1292</v>
      </c>
      <c r="GS826" s="18">
        <v>4</v>
      </c>
      <c r="GT826" s="18" t="s">
        <v>1823</v>
      </c>
      <c r="GU826" s="18" t="s">
        <v>1800</v>
      </c>
      <c r="GV826" s="18">
        <f>SUMIF(FACT_A1[cve_prod],DIM_BILL[[#This Row],[CODIGO]],FACT_A1[Existencia])</f>
        <v>0</v>
      </c>
      <c r="GW826" s="18">
        <f>SUMIF(FACT_A2[cve_prod],DIM_BILL[[#This Row],[CODIGO]],FACT_A2[Existencia])</f>
        <v>2632</v>
      </c>
      <c r="GX826" s="18"/>
      <c r="GY826" s="16" t="s">
        <v>2222</v>
      </c>
      <c r="GZ826" s="26">
        <f t="shared" ref="GZ826" si="6008">GV826+GW826+GX826+GZ824-GZ825</f>
        <v>2632</v>
      </c>
      <c r="HA826" s="26">
        <f t="shared" ref="HA826" si="6009">GZ826+HA824-HA825</f>
        <v>2632</v>
      </c>
      <c r="HB826" s="26">
        <f t="shared" ref="HB826" si="6010">HA826+HB824-HB825</f>
        <v>2632</v>
      </c>
      <c r="HC826" s="26">
        <f t="shared" ref="HC826" si="6011">HB826+HC824-HC825</f>
        <v>2632</v>
      </c>
      <c r="HD826" s="26">
        <f t="shared" ref="HD826" si="6012">HC826+HD824-HD825</f>
        <v>2632</v>
      </c>
      <c r="HE826" s="26">
        <f t="shared" ref="HE826" si="6013">HD826+HE824-HE825</f>
        <v>2632</v>
      </c>
      <c r="HF826" s="26">
        <f t="shared" ref="HF826" si="6014">HE826+HF824-HF825</f>
        <v>2632</v>
      </c>
      <c r="HG826" s="26">
        <f t="shared" ref="HG826" si="6015">HF826+HG824-HG825</f>
        <v>2632</v>
      </c>
      <c r="HH826" s="26">
        <f t="shared" ref="HH826" si="6016">HG826+HH824-HH825</f>
        <v>2632</v>
      </c>
      <c r="HI826" s="26">
        <f t="shared" ref="HI826" si="6017">HH826+HI824-HI825</f>
        <v>2632</v>
      </c>
      <c r="HJ826" s="26">
        <f t="shared" ref="HJ826" si="6018">HI826+HJ824-HJ825</f>
        <v>2632</v>
      </c>
      <c r="HK826" s="26">
        <f t="shared" ref="HK826" si="6019">HJ826+HK824-HK825</f>
        <v>2632</v>
      </c>
      <c r="HL826" s="26">
        <f t="shared" ref="HL826" si="6020">HK826+HL824-HL825</f>
        <v>2632</v>
      </c>
      <c r="HM826" s="26">
        <f t="shared" ref="HM826" si="6021">HL826+HM824-HM825</f>
        <v>2632</v>
      </c>
      <c r="HN826" s="26">
        <f t="shared" ref="HN826" si="6022">HM826+HN824-HN825</f>
        <v>2632</v>
      </c>
      <c r="HO826" s="26">
        <f t="shared" ref="HO826" si="6023">HN826+HO824-HO825</f>
        <v>2632</v>
      </c>
      <c r="HP826" s="26">
        <f t="shared" ref="HP826" si="6024">HO826+HP824-HP825</f>
        <v>2632</v>
      </c>
      <c r="HQ826" s="26">
        <f t="shared" ref="HQ826" si="6025">HP826+HQ824-HQ825</f>
        <v>2632</v>
      </c>
      <c r="HR826" s="26">
        <f t="shared" ref="HR826" si="6026">HQ826+HR824-HR825</f>
        <v>2632</v>
      </c>
      <c r="HS826" s="26">
        <f t="shared" ref="HS826" si="6027">HR826+HS824-HS825</f>
        <v>2632</v>
      </c>
      <c r="HT826" s="26">
        <f t="shared" ref="HT826" si="6028">HS826+HT824-HT825</f>
        <v>2632</v>
      </c>
      <c r="HU826" s="22">
        <f t="shared" ref="HU826" si="6029">COUNTIF(GZ826:HT826,"&lt;0")</f>
        <v>0</v>
      </c>
      <c r="HV826" s="25"/>
      <c r="HW826" t="str">
        <f>DIM_BILL[[#This Row],[Tipo]]</f>
        <v>MATERIAL DE EMPAQUE</v>
      </c>
    </row>
    <row r="827" spans="1:231" x14ac:dyDescent="0.3">
      <c r="A827" s="17" t="s">
        <v>498</v>
      </c>
      <c r="AN827">
        <v>1.0501492537313433</v>
      </c>
      <c r="GR827" s="17" t="s">
        <v>499</v>
      </c>
      <c r="GS827" s="17">
        <v>4</v>
      </c>
      <c r="GT827" s="17" t="s">
        <v>1827</v>
      </c>
      <c r="GU827" s="17" t="s">
        <v>1800</v>
      </c>
      <c r="GV827" s="17">
        <f>SUMIF(FACT_A1[cve_prod],DIM_BILL[[#This Row],[CODIGO]],FACT_A1[Existencia])</f>
        <v>0</v>
      </c>
      <c r="GW827" s="18">
        <f>SUMIF(FACT_A2[cve_prod],DIM_BILL[[#This Row],[CODIGO]],FACT_A2[Existencia])</f>
        <v>8437</v>
      </c>
      <c r="GX827" s="17"/>
      <c r="GY827" s="16" t="s">
        <v>2220</v>
      </c>
      <c r="GZ827" s="15">
        <f>SUMIFS(POs[saldo],POs[cve_prod],DIM_BILL[[#This Row],[CODIGO]],POs[status],$GY827,POs[f_ent],GZ$1)</f>
        <v>0</v>
      </c>
      <c r="HA827" s="15">
        <f>SUMIFS(POs[saldo],POs[cve_prod],DIM_BILL[[#This Row],[CODIGO]],POs[status],$GY827,POs[f_ent],HA$1)</f>
        <v>0</v>
      </c>
      <c r="HB827" s="15">
        <f>SUMIFS(POs[saldo],POs[cve_prod],DIM_BILL[[#This Row],[CODIGO]],POs[status],$GY827,POs[f_ent],HB$1)</f>
        <v>0</v>
      </c>
      <c r="HC827" s="15">
        <f>SUMIFS(POs[saldo],POs[cve_prod],DIM_BILL[[#This Row],[CODIGO]],POs[status],$GY827,POs[f_ent],HC$1)</f>
        <v>0</v>
      </c>
      <c r="HD827" s="15">
        <f>SUMIFS(POs[saldo],POs[cve_prod],DIM_BILL[[#This Row],[CODIGO]],POs[status],$GY827,POs[f_ent],HD$1)</f>
        <v>0</v>
      </c>
      <c r="HE827" s="15">
        <f>SUMIFS(POs[saldo],POs[cve_prod],DIM_BILL[[#This Row],[CODIGO]],POs[status],$GY827,POs[f_ent],HE$1)</f>
        <v>0</v>
      </c>
      <c r="HF827" s="15">
        <f>SUMIFS(POs[saldo],POs[cve_prod],DIM_BILL[[#This Row],[CODIGO]],POs[status],$GY827,POs[Semana],WEEKNUM(HF$1))</f>
        <v>0</v>
      </c>
      <c r="HG827" s="15">
        <f>SUMIFS(POs[saldo],POs[cve_prod],DIM_BILL[[#This Row],[CODIGO]],POs[status],$GY827,POs[Semana],WEEKNUM(HG$1))</f>
        <v>0</v>
      </c>
      <c r="HH827" s="15">
        <f>SUMIFS(POs[saldo],POs[cve_prod],DIM_BILL[[#This Row],[CODIGO]],POs[status],$GY827,POs[Semana],WEEKNUM(HH$1))</f>
        <v>0</v>
      </c>
      <c r="HI827" s="15">
        <f>SUMIFS(POs[saldo],POs[cve_prod],DIM_BILL[[#This Row],[CODIGO]],POs[status],$GY827,POs[Semana],WEEKNUM(HI$1))</f>
        <v>0</v>
      </c>
      <c r="HJ827" s="15">
        <f>SUMIFS(POs[saldo],POs[cve_prod],DIM_BILL[[#This Row],[CODIGO]],POs[status],$GY827,POs[Semana],WEEKNUM(HJ$1))</f>
        <v>0</v>
      </c>
      <c r="HK827" s="15">
        <f>SUMIFS(POs[saldo],POs[cve_prod],DIM_BILL[[#This Row],[CODIGO]],POs[status],$GY827,POs[Semana],WEEKNUM(HK$1))</f>
        <v>0</v>
      </c>
      <c r="HL827" s="15">
        <f>SUMIFS(POs[saldo],POs[cve_prod],DIM_BILL[[#This Row],[CODIGO]],POs[status],$GY827,POs[Semana],WEEKNUM(HL$1))</f>
        <v>0</v>
      </c>
      <c r="HM827" s="15">
        <f>SUMIFS(POs[saldo],POs[cve_prod],DIM_BILL[[#This Row],[CODIGO]],POs[status],$GY827,POs[Semana],WEEKNUM(HM$1))</f>
        <v>0</v>
      </c>
      <c r="HN827" s="15">
        <f>SUMIFS(POs[saldo],POs[cve_prod],DIM_BILL[[#This Row],[CODIGO]],POs[status],$GY827,POs[Semana],WEEKNUM(HN$1))</f>
        <v>0</v>
      </c>
      <c r="HO827" s="15">
        <f>SUMIFS(POs[saldo],POs[cve_prod],DIM_BILL[[#This Row],[CODIGO]],POs[status],$GY827,POs[Semana],WEEKNUM(HO$1))</f>
        <v>0</v>
      </c>
      <c r="HP827" s="15">
        <f>SUMIFS(POs[saldo],POs[cve_prod],DIM_BILL[[#This Row],[CODIGO]],POs[status],$GY827,POs[Semana],WEEKNUM(HP$1))</f>
        <v>0</v>
      </c>
      <c r="HQ827" s="15">
        <f>SUMIFS(POs[saldo],POs[cve_prod],DIM_BILL[[#This Row],[CODIGO]],POs[status],$GY827,POs[Semana],WEEKNUM(HQ$1))</f>
        <v>0</v>
      </c>
      <c r="HR827" s="15">
        <f>SUMIFS(POs[saldo],POs[cve_prod],DIM_BILL[[#This Row],[CODIGO]],POs[status],$GY827,POs[Semana],WEEKNUM(HR$1))</f>
        <v>0</v>
      </c>
      <c r="HS827" s="15">
        <f>SUMIFS(POs[saldo],POs[cve_prod],DIM_BILL[[#This Row],[CODIGO]],POs[status],$GY827,POs[Semana],WEEKNUM(HS$1))</f>
        <v>0</v>
      </c>
      <c r="HT827" s="15">
        <f>SUMIFS(POs[saldo],POs[cve_prod],DIM_BILL[[#This Row],[CODIGO]],POs[status],$GY827,POs[Semana],WEEKNUM(HT$1))</f>
        <v>0</v>
      </c>
      <c r="HU827" s="22"/>
      <c r="HV827" s="25"/>
      <c r="HW827" t="str">
        <f>DIM_BILL[[#This Row],[Tipo]]</f>
        <v>MATERIAL DE EMPAQUE</v>
      </c>
    </row>
    <row r="828" spans="1:231" x14ac:dyDescent="0.3">
      <c r="A828" s="17" t="s">
        <v>498</v>
      </c>
      <c r="AN828">
        <v>1.0501492537313433</v>
      </c>
      <c r="GR828" s="17" t="s">
        <v>499</v>
      </c>
      <c r="GS828" s="17">
        <v>4</v>
      </c>
      <c r="GT828" s="17" t="s">
        <v>1827</v>
      </c>
      <c r="GU828" s="17" t="s">
        <v>1800</v>
      </c>
      <c r="GV828" s="17">
        <f>SUMIF(FACT_A1[cve_prod],DIM_BILL[[#This Row],[CODIGO]],FACT_A1[Existencia])</f>
        <v>0</v>
      </c>
      <c r="GW828" s="18">
        <f>SUMIF(FACT_A2[cve_prod],DIM_BILL[[#This Row],[CODIGO]],FACT_A2[Existencia])</f>
        <v>8437</v>
      </c>
      <c r="GX828" s="17"/>
      <c r="GY828" s="16" t="s">
        <v>2221</v>
      </c>
      <c r="GZ828" s="24">
        <f>SUMPRODUCT($B828:$GQ828,INDEX(PLAN_PRODUCCION!$B$4:$GQ$24,COLUMN()-COLUMN($GZ$1)+1,0))</f>
        <v>0</v>
      </c>
      <c r="HA828" s="24">
        <f>SUMPRODUCT($B828:$GQ828,INDEX(PLAN_PRODUCCION!$B$4:$GQ$24,COLUMN()-COLUMN($GZ$1)+1,0))</f>
        <v>0</v>
      </c>
      <c r="HB828" s="24">
        <f>SUMPRODUCT($B828:$GQ828,INDEX(PLAN_PRODUCCION!$B$4:$GQ$24,COLUMN()-COLUMN($GZ$1)+1,0))</f>
        <v>0</v>
      </c>
      <c r="HC828" s="24">
        <f>SUMPRODUCT($B828:$GQ828,INDEX(PLAN_PRODUCCION!$B$4:$GQ$24,COLUMN()-COLUMN($GZ$1)+1,0))</f>
        <v>0</v>
      </c>
      <c r="HD828" s="24">
        <f>SUMPRODUCT($B828:$GQ828,INDEX(PLAN_PRODUCCION!$B$4:$GQ$24,COLUMN()-COLUMN($GZ$1)+1,0))</f>
        <v>0</v>
      </c>
      <c r="HE828" s="24">
        <f>SUMPRODUCT($B828:$GQ828,INDEX(PLAN_PRODUCCION!$B$4:$GQ$24,COLUMN()-COLUMN($GZ$1)+1,0))</f>
        <v>0</v>
      </c>
      <c r="HF828" s="24">
        <f>SUMPRODUCT($B828:$GQ828,INDEX(PLAN_PRODUCCION!$B$4:$GQ$24,COLUMN()-COLUMN($GZ$1)+1,0))</f>
        <v>0</v>
      </c>
      <c r="HG828" s="24">
        <f>SUMPRODUCT($B828:$GQ828,INDEX(PLAN_PRODUCCION!$B$4:$GQ$24,COLUMN()-COLUMN($GZ$1)+1,0))</f>
        <v>0</v>
      </c>
      <c r="HH828" s="24">
        <f>SUMPRODUCT($B828:$GQ828,INDEX(PLAN_PRODUCCION!$B$4:$GQ$24,COLUMN()-COLUMN($GZ$1)+1,0))</f>
        <v>0</v>
      </c>
      <c r="HI828" s="24">
        <f>SUMPRODUCT($B828:$GQ828,INDEX(PLAN_PRODUCCION!$B$4:$GQ$24,COLUMN()-COLUMN($GZ$1)+1,0))</f>
        <v>0</v>
      </c>
      <c r="HJ828" s="24">
        <f>SUMPRODUCT($B828:$GQ828,INDEX(PLAN_PRODUCCION!$B$4:$GQ$24,COLUMN()-COLUMN($GZ$1)+1,0))</f>
        <v>0</v>
      </c>
      <c r="HK828" s="24">
        <f>SUMPRODUCT($B828:$GQ828,INDEX(PLAN_PRODUCCION!$B$4:$GQ$24,COLUMN()-COLUMN($GZ$1)+1,0))</f>
        <v>0</v>
      </c>
      <c r="HL828" s="24">
        <f>SUMPRODUCT($B828:$GQ828,INDEX(PLAN_PRODUCCION!$B$4:$GQ$24,COLUMN()-COLUMN($GZ$1)+1,0))</f>
        <v>0</v>
      </c>
      <c r="HM828" s="24">
        <f>SUMPRODUCT($B828:$GQ828,INDEX(PLAN_PRODUCCION!$B$4:$GQ$24,COLUMN()-COLUMN($GZ$1)+1,0))</f>
        <v>0</v>
      </c>
      <c r="HN828" s="24">
        <f>SUMPRODUCT($B828:$GQ828,INDEX(PLAN_PRODUCCION!$B$4:$GQ$24,COLUMN()-COLUMN($GZ$1)+1,0))</f>
        <v>0</v>
      </c>
      <c r="HO828" s="24">
        <f>SUMPRODUCT($B828:$GQ828,INDEX(PLAN_PRODUCCION!$B$4:$GQ$24,COLUMN()-COLUMN($GZ$1)+1,0))</f>
        <v>0</v>
      </c>
      <c r="HP828" s="24">
        <f>SUMPRODUCT($B828:$GQ828,INDEX(PLAN_PRODUCCION!$B$4:$GQ$24,COLUMN()-COLUMN($GZ$1)+1,0))</f>
        <v>0</v>
      </c>
      <c r="HQ828" s="24">
        <f>SUMPRODUCT($B828:$GQ828,INDEX(PLAN_PRODUCCION!$B$4:$GQ$24,COLUMN()-COLUMN($GZ$1)+1,0))</f>
        <v>0</v>
      </c>
      <c r="HR828" s="24">
        <f>SUMPRODUCT($B828:$GQ828,INDEX(PLAN_PRODUCCION!$B$4:$GQ$24,COLUMN()-COLUMN($GZ$1)+1,0))</f>
        <v>0</v>
      </c>
      <c r="HS828" s="24">
        <f>SUMPRODUCT($B828:$GQ828,INDEX(PLAN_PRODUCCION!$B$4:$GQ$24,COLUMN()-COLUMN($GZ$1)+1,0))</f>
        <v>0</v>
      </c>
      <c r="HT828" s="24">
        <f>SUMPRODUCT($B828:$GQ828,INDEX(PLAN_PRODUCCION!$B$4:$GQ$24,COLUMN()-COLUMN($GZ$1)+1,0))</f>
        <v>0</v>
      </c>
      <c r="HU828" s="22"/>
      <c r="HV828" s="25"/>
      <c r="HW828" t="str">
        <f>DIM_BILL[[#This Row],[Tipo]]</f>
        <v>MATERIAL DE EMPAQUE</v>
      </c>
    </row>
    <row r="829" spans="1:231" x14ac:dyDescent="0.3">
      <c r="A829" s="18" t="s">
        <v>498</v>
      </c>
      <c r="AN829">
        <v>1.0501492537313433</v>
      </c>
      <c r="GR829" s="18" t="s">
        <v>499</v>
      </c>
      <c r="GS829" s="18">
        <v>4</v>
      </c>
      <c r="GT829" s="18" t="s">
        <v>1827</v>
      </c>
      <c r="GU829" s="18" t="s">
        <v>1800</v>
      </c>
      <c r="GV829" s="18">
        <f>SUMIF(FACT_A1[cve_prod],DIM_BILL[[#This Row],[CODIGO]],FACT_A1[Existencia])</f>
        <v>0</v>
      </c>
      <c r="GW829" s="18">
        <f>SUMIF(FACT_A2[cve_prod],DIM_BILL[[#This Row],[CODIGO]],FACT_A2[Existencia])</f>
        <v>8437</v>
      </c>
      <c r="GX829" s="18"/>
      <c r="GY829" s="16" t="s">
        <v>2222</v>
      </c>
      <c r="GZ829" s="26">
        <f t="shared" ref="GZ829" si="6030">GV829+GW829+GX829+GZ827-GZ828</f>
        <v>8437</v>
      </c>
      <c r="HA829" s="26">
        <f t="shared" ref="HA829" si="6031">GZ829+HA827-HA828</f>
        <v>8437</v>
      </c>
      <c r="HB829" s="26">
        <f t="shared" ref="HB829" si="6032">HA829+HB827-HB828</f>
        <v>8437</v>
      </c>
      <c r="HC829" s="26">
        <f t="shared" ref="HC829" si="6033">HB829+HC827-HC828</f>
        <v>8437</v>
      </c>
      <c r="HD829" s="26">
        <f t="shared" ref="HD829" si="6034">HC829+HD827-HD828</f>
        <v>8437</v>
      </c>
      <c r="HE829" s="26">
        <f t="shared" ref="HE829" si="6035">HD829+HE827-HE828</f>
        <v>8437</v>
      </c>
      <c r="HF829" s="26">
        <f t="shared" ref="HF829" si="6036">HE829+HF827-HF828</f>
        <v>8437</v>
      </c>
      <c r="HG829" s="26">
        <f t="shared" ref="HG829" si="6037">HF829+HG827-HG828</f>
        <v>8437</v>
      </c>
      <c r="HH829" s="26">
        <f t="shared" ref="HH829" si="6038">HG829+HH827-HH828</f>
        <v>8437</v>
      </c>
      <c r="HI829" s="26">
        <f t="shared" ref="HI829" si="6039">HH829+HI827-HI828</f>
        <v>8437</v>
      </c>
      <c r="HJ829" s="26">
        <f t="shared" ref="HJ829" si="6040">HI829+HJ827-HJ828</f>
        <v>8437</v>
      </c>
      <c r="HK829" s="26">
        <f t="shared" ref="HK829" si="6041">HJ829+HK827-HK828</f>
        <v>8437</v>
      </c>
      <c r="HL829" s="26">
        <f t="shared" ref="HL829" si="6042">HK829+HL827-HL828</f>
        <v>8437</v>
      </c>
      <c r="HM829" s="26">
        <f t="shared" ref="HM829" si="6043">HL829+HM827-HM828</f>
        <v>8437</v>
      </c>
      <c r="HN829" s="26">
        <f t="shared" ref="HN829" si="6044">HM829+HN827-HN828</f>
        <v>8437</v>
      </c>
      <c r="HO829" s="26">
        <f t="shared" ref="HO829" si="6045">HN829+HO827-HO828</f>
        <v>8437</v>
      </c>
      <c r="HP829" s="26">
        <f t="shared" ref="HP829" si="6046">HO829+HP827-HP828</f>
        <v>8437</v>
      </c>
      <c r="HQ829" s="26">
        <f t="shared" ref="HQ829" si="6047">HP829+HQ827-HQ828</f>
        <v>8437</v>
      </c>
      <c r="HR829" s="26">
        <f t="shared" ref="HR829" si="6048">HQ829+HR827-HR828</f>
        <v>8437</v>
      </c>
      <c r="HS829" s="26">
        <f t="shared" ref="HS829" si="6049">HR829+HS827-HS828</f>
        <v>8437</v>
      </c>
      <c r="HT829" s="26">
        <f t="shared" ref="HT829" si="6050">HS829+HT827-HT828</f>
        <v>8437</v>
      </c>
      <c r="HU829" s="22">
        <f t="shared" ref="HU829" si="6051">COUNTIF(GZ829:HT829,"&lt;0")</f>
        <v>0</v>
      </c>
      <c r="HV829" s="25"/>
      <c r="HW829" t="str">
        <f>DIM_BILL[[#This Row],[Tipo]]</f>
        <v>MATERIAL DE EMPAQUE</v>
      </c>
    </row>
    <row r="830" spans="1:231" x14ac:dyDescent="0.3">
      <c r="A830" s="17" t="s">
        <v>1451</v>
      </c>
      <c r="EU830">
        <v>1</v>
      </c>
      <c r="GR830" s="17" t="s">
        <v>1452</v>
      </c>
      <c r="GS830" s="17">
        <v>4</v>
      </c>
      <c r="GT830" s="17" t="s">
        <v>1827</v>
      </c>
      <c r="GU830" s="17" t="s">
        <v>1800</v>
      </c>
      <c r="GV830" s="17">
        <f>SUMIF(FACT_A1[cve_prod],DIM_BILL[[#This Row],[CODIGO]],FACT_A1[Existencia])</f>
        <v>0</v>
      </c>
      <c r="GW830" s="18">
        <f>SUMIF(FACT_A2[cve_prod],DIM_BILL[[#This Row],[CODIGO]],FACT_A2[Existencia])</f>
        <v>31000</v>
      </c>
      <c r="GX830" s="17"/>
      <c r="GY830" s="16" t="s">
        <v>2220</v>
      </c>
      <c r="GZ830" s="15">
        <f>SUMIFS(POs[saldo],POs[cve_prod],DIM_BILL[[#This Row],[CODIGO]],POs[status],$GY830,POs[f_ent],GZ$1)</f>
        <v>0</v>
      </c>
      <c r="HA830" s="15">
        <f>SUMIFS(POs[saldo],POs[cve_prod],DIM_BILL[[#This Row],[CODIGO]],POs[status],$GY830,POs[f_ent],HA$1)</f>
        <v>0</v>
      </c>
      <c r="HB830" s="15">
        <f>SUMIFS(POs[saldo],POs[cve_prod],DIM_BILL[[#This Row],[CODIGO]],POs[status],$GY830,POs[f_ent],HB$1)</f>
        <v>0</v>
      </c>
      <c r="HC830" s="15">
        <f>SUMIFS(POs[saldo],POs[cve_prod],DIM_BILL[[#This Row],[CODIGO]],POs[status],$GY830,POs[f_ent],HC$1)</f>
        <v>0</v>
      </c>
      <c r="HD830" s="15">
        <f>SUMIFS(POs[saldo],POs[cve_prod],DIM_BILL[[#This Row],[CODIGO]],POs[status],$GY830,POs[f_ent],HD$1)</f>
        <v>0</v>
      </c>
      <c r="HE830" s="15">
        <f>SUMIFS(POs[saldo],POs[cve_prod],DIM_BILL[[#This Row],[CODIGO]],POs[status],$GY830,POs[f_ent],HE$1)</f>
        <v>0</v>
      </c>
      <c r="HF830" s="15">
        <f>SUMIFS(POs[saldo],POs[cve_prod],DIM_BILL[[#This Row],[CODIGO]],POs[status],$GY830,POs[Semana],WEEKNUM(HF$1))</f>
        <v>0</v>
      </c>
      <c r="HG830" s="15">
        <f>SUMIFS(POs[saldo],POs[cve_prod],DIM_BILL[[#This Row],[CODIGO]],POs[status],$GY830,POs[Semana],WEEKNUM(HG$1))</f>
        <v>0</v>
      </c>
      <c r="HH830" s="15">
        <f>SUMIFS(POs[saldo],POs[cve_prod],DIM_BILL[[#This Row],[CODIGO]],POs[status],$GY830,POs[Semana],WEEKNUM(HH$1))</f>
        <v>0</v>
      </c>
      <c r="HI830" s="15">
        <f>SUMIFS(POs[saldo],POs[cve_prod],DIM_BILL[[#This Row],[CODIGO]],POs[status],$GY830,POs[Semana],WEEKNUM(HI$1))</f>
        <v>0</v>
      </c>
      <c r="HJ830" s="15">
        <f>SUMIFS(POs[saldo],POs[cve_prod],DIM_BILL[[#This Row],[CODIGO]],POs[status],$GY830,POs[Semana],WEEKNUM(HJ$1))</f>
        <v>0</v>
      </c>
      <c r="HK830" s="15">
        <f>SUMIFS(POs[saldo],POs[cve_prod],DIM_BILL[[#This Row],[CODIGO]],POs[status],$GY830,POs[Semana],WEEKNUM(HK$1))</f>
        <v>0</v>
      </c>
      <c r="HL830" s="15">
        <f>SUMIFS(POs[saldo],POs[cve_prod],DIM_BILL[[#This Row],[CODIGO]],POs[status],$GY830,POs[Semana],WEEKNUM(HL$1))</f>
        <v>0</v>
      </c>
      <c r="HM830" s="15">
        <f>SUMIFS(POs[saldo],POs[cve_prod],DIM_BILL[[#This Row],[CODIGO]],POs[status],$GY830,POs[Semana],WEEKNUM(HM$1))</f>
        <v>0</v>
      </c>
      <c r="HN830" s="15">
        <f>SUMIFS(POs[saldo],POs[cve_prod],DIM_BILL[[#This Row],[CODIGO]],POs[status],$GY830,POs[Semana],WEEKNUM(HN$1))</f>
        <v>0</v>
      </c>
      <c r="HO830" s="15">
        <f>SUMIFS(POs[saldo],POs[cve_prod],DIM_BILL[[#This Row],[CODIGO]],POs[status],$GY830,POs[Semana],WEEKNUM(HO$1))</f>
        <v>0</v>
      </c>
      <c r="HP830" s="15">
        <f>SUMIFS(POs[saldo],POs[cve_prod],DIM_BILL[[#This Row],[CODIGO]],POs[status],$GY830,POs[Semana],WEEKNUM(HP$1))</f>
        <v>0</v>
      </c>
      <c r="HQ830" s="15">
        <f>SUMIFS(POs[saldo],POs[cve_prod],DIM_BILL[[#This Row],[CODIGO]],POs[status],$GY830,POs[Semana],WEEKNUM(HQ$1))</f>
        <v>0</v>
      </c>
      <c r="HR830" s="15">
        <f>SUMIFS(POs[saldo],POs[cve_prod],DIM_BILL[[#This Row],[CODIGO]],POs[status],$GY830,POs[Semana],WEEKNUM(HR$1))</f>
        <v>0</v>
      </c>
      <c r="HS830" s="15">
        <f>SUMIFS(POs[saldo],POs[cve_prod],DIM_BILL[[#This Row],[CODIGO]],POs[status],$GY830,POs[Semana],WEEKNUM(HS$1))</f>
        <v>0</v>
      </c>
      <c r="HT830" s="15">
        <f>SUMIFS(POs[saldo],POs[cve_prod],DIM_BILL[[#This Row],[CODIGO]],POs[status],$GY830,POs[Semana],WEEKNUM(HT$1))</f>
        <v>0</v>
      </c>
      <c r="HU830" s="22"/>
      <c r="HV830" s="25"/>
      <c r="HW830" t="str">
        <f>DIM_BILL[[#This Row],[Tipo]]</f>
        <v>MATERIAL DE EMPAQUE</v>
      </c>
    </row>
    <row r="831" spans="1:231" x14ac:dyDescent="0.3">
      <c r="A831" s="17" t="s">
        <v>1451</v>
      </c>
      <c r="EU831">
        <v>1</v>
      </c>
      <c r="GR831" s="17" t="s">
        <v>1452</v>
      </c>
      <c r="GS831" s="17">
        <v>4</v>
      </c>
      <c r="GT831" s="17" t="s">
        <v>1827</v>
      </c>
      <c r="GU831" s="17" t="s">
        <v>1800</v>
      </c>
      <c r="GV831" s="17">
        <f>SUMIF(FACT_A1[cve_prod],DIM_BILL[[#This Row],[CODIGO]],FACT_A1[Existencia])</f>
        <v>0</v>
      </c>
      <c r="GW831" s="18">
        <f>SUMIF(FACT_A2[cve_prod],DIM_BILL[[#This Row],[CODIGO]],FACT_A2[Existencia])</f>
        <v>31000</v>
      </c>
      <c r="GX831" s="17"/>
      <c r="GY831" s="16" t="s">
        <v>2221</v>
      </c>
      <c r="GZ831" s="24">
        <f>SUMPRODUCT($B831:$GQ831,INDEX(PLAN_PRODUCCION!$B$4:$GQ$24,COLUMN()-COLUMN($GZ$1)+1,0))</f>
        <v>0</v>
      </c>
      <c r="HA831" s="24">
        <f>SUMPRODUCT($B831:$GQ831,INDEX(PLAN_PRODUCCION!$B$4:$GQ$24,COLUMN()-COLUMN($GZ$1)+1,0))</f>
        <v>0</v>
      </c>
      <c r="HB831" s="24">
        <f>SUMPRODUCT($B831:$GQ831,INDEX(PLAN_PRODUCCION!$B$4:$GQ$24,COLUMN()-COLUMN($GZ$1)+1,0))</f>
        <v>0</v>
      </c>
      <c r="HC831" s="24">
        <f>SUMPRODUCT($B831:$GQ831,INDEX(PLAN_PRODUCCION!$B$4:$GQ$24,COLUMN()-COLUMN($GZ$1)+1,0))</f>
        <v>0</v>
      </c>
      <c r="HD831" s="24">
        <f>SUMPRODUCT($B831:$GQ831,INDEX(PLAN_PRODUCCION!$B$4:$GQ$24,COLUMN()-COLUMN($GZ$1)+1,0))</f>
        <v>0</v>
      </c>
      <c r="HE831" s="24">
        <f>SUMPRODUCT($B831:$GQ831,INDEX(PLAN_PRODUCCION!$B$4:$GQ$24,COLUMN()-COLUMN($GZ$1)+1,0))</f>
        <v>0</v>
      </c>
      <c r="HF831" s="24">
        <f>SUMPRODUCT($B831:$GQ831,INDEX(PLAN_PRODUCCION!$B$4:$GQ$24,COLUMN()-COLUMN($GZ$1)+1,0))</f>
        <v>0</v>
      </c>
      <c r="HG831" s="24">
        <f>SUMPRODUCT($B831:$GQ831,INDEX(PLAN_PRODUCCION!$B$4:$GQ$24,COLUMN()-COLUMN($GZ$1)+1,0))</f>
        <v>0</v>
      </c>
      <c r="HH831" s="24">
        <f>SUMPRODUCT($B831:$GQ831,INDEX(PLAN_PRODUCCION!$B$4:$GQ$24,COLUMN()-COLUMN($GZ$1)+1,0))</f>
        <v>0</v>
      </c>
      <c r="HI831" s="24">
        <f>SUMPRODUCT($B831:$GQ831,INDEX(PLAN_PRODUCCION!$B$4:$GQ$24,COLUMN()-COLUMN($GZ$1)+1,0))</f>
        <v>0</v>
      </c>
      <c r="HJ831" s="24">
        <f>SUMPRODUCT($B831:$GQ831,INDEX(PLAN_PRODUCCION!$B$4:$GQ$24,COLUMN()-COLUMN($GZ$1)+1,0))</f>
        <v>0</v>
      </c>
      <c r="HK831" s="24">
        <f>SUMPRODUCT($B831:$GQ831,INDEX(PLAN_PRODUCCION!$B$4:$GQ$24,COLUMN()-COLUMN($GZ$1)+1,0))</f>
        <v>0</v>
      </c>
      <c r="HL831" s="24">
        <f>SUMPRODUCT($B831:$GQ831,INDEX(PLAN_PRODUCCION!$B$4:$GQ$24,COLUMN()-COLUMN($GZ$1)+1,0))</f>
        <v>0</v>
      </c>
      <c r="HM831" s="24">
        <f>SUMPRODUCT($B831:$GQ831,INDEX(PLAN_PRODUCCION!$B$4:$GQ$24,COLUMN()-COLUMN($GZ$1)+1,0))</f>
        <v>0</v>
      </c>
      <c r="HN831" s="24">
        <f>SUMPRODUCT($B831:$GQ831,INDEX(PLAN_PRODUCCION!$B$4:$GQ$24,COLUMN()-COLUMN($GZ$1)+1,0))</f>
        <v>0</v>
      </c>
      <c r="HO831" s="24">
        <f>SUMPRODUCT($B831:$GQ831,INDEX(PLAN_PRODUCCION!$B$4:$GQ$24,COLUMN()-COLUMN($GZ$1)+1,0))</f>
        <v>0</v>
      </c>
      <c r="HP831" s="24">
        <f>SUMPRODUCT($B831:$GQ831,INDEX(PLAN_PRODUCCION!$B$4:$GQ$24,COLUMN()-COLUMN($GZ$1)+1,0))</f>
        <v>0</v>
      </c>
      <c r="HQ831" s="24">
        <f>SUMPRODUCT($B831:$GQ831,INDEX(PLAN_PRODUCCION!$B$4:$GQ$24,COLUMN()-COLUMN($GZ$1)+1,0))</f>
        <v>0</v>
      </c>
      <c r="HR831" s="24">
        <f>SUMPRODUCT($B831:$GQ831,INDEX(PLAN_PRODUCCION!$B$4:$GQ$24,COLUMN()-COLUMN($GZ$1)+1,0))</f>
        <v>0</v>
      </c>
      <c r="HS831" s="24">
        <f>SUMPRODUCT($B831:$GQ831,INDEX(PLAN_PRODUCCION!$B$4:$GQ$24,COLUMN()-COLUMN($GZ$1)+1,0))</f>
        <v>0</v>
      </c>
      <c r="HT831" s="24">
        <f>SUMPRODUCT($B831:$GQ831,INDEX(PLAN_PRODUCCION!$B$4:$GQ$24,COLUMN()-COLUMN($GZ$1)+1,0))</f>
        <v>0</v>
      </c>
      <c r="HU831" s="22"/>
      <c r="HV831" s="25"/>
      <c r="HW831" t="str">
        <f>DIM_BILL[[#This Row],[Tipo]]</f>
        <v>MATERIAL DE EMPAQUE</v>
      </c>
    </row>
    <row r="832" spans="1:231" x14ac:dyDescent="0.3">
      <c r="A832" s="18" t="s">
        <v>1451</v>
      </c>
      <c r="EU832">
        <v>1</v>
      </c>
      <c r="GR832" s="18" t="s">
        <v>1452</v>
      </c>
      <c r="GS832" s="18">
        <v>4</v>
      </c>
      <c r="GT832" s="18" t="s">
        <v>1827</v>
      </c>
      <c r="GU832" s="18" t="s">
        <v>1800</v>
      </c>
      <c r="GV832" s="18">
        <f>SUMIF(FACT_A1[cve_prod],DIM_BILL[[#This Row],[CODIGO]],FACT_A1[Existencia])</f>
        <v>0</v>
      </c>
      <c r="GW832" s="18">
        <f>SUMIF(FACT_A2[cve_prod],DIM_BILL[[#This Row],[CODIGO]],FACT_A2[Existencia])</f>
        <v>31000</v>
      </c>
      <c r="GX832" s="18"/>
      <c r="GY832" s="16" t="s">
        <v>2222</v>
      </c>
      <c r="GZ832" s="26">
        <f t="shared" ref="GZ832" si="6052">GV832+GW832+GX832+GZ830-GZ831</f>
        <v>31000</v>
      </c>
      <c r="HA832" s="26">
        <f t="shared" ref="HA832" si="6053">GZ832+HA830-HA831</f>
        <v>31000</v>
      </c>
      <c r="HB832" s="26">
        <f t="shared" ref="HB832" si="6054">HA832+HB830-HB831</f>
        <v>31000</v>
      </c>
      <c r="HC832" s="26">
        <f t="shared" ref="HC832" si="6055">HB832+HC830-HC831</f>
        <v>31000</v>
      </c>
      <c r="HD832" s="26">
        <f t="shared" ref="HD832" si="6056">HC832+HD830-HD831</f>
        <v>31000</v>
      </c>
      <c r="HE832" s="26">
        <f t="shared" ref="HE832" si="6057">HD832+HE830-HE831</f>
        <v>31000</v>
      </c>
      <c r="HF832" s="26">
        <f t="shared" ref="HF832" si="6058">HE832+HF830-HF831</f>
        <v>31000</v>
      </c>
      <c r="HG832" s="26">
        <f t="shared" ref="HG832" si="6059">HF832+HG830-HG831</f>
        <v>31000</v>
      </c>
      <c r="HH832" s="26">
        <f t="shared" ref="HH832" si="6060">HG832+HH830-HH831</f>
        <v>31000</v>
      </c>
      <c r="HI832" s="26">
        <f t="shared" ref="HI832" si="6061">HH832+HI830-HI831</f>
        <v>31000</v>
      </c>
      <c r="HJ832" s="26">
        <f t="shared" ref="HJ832" si="6062">HI832+HJ830-HJ831</f>
        <v>31000</v>
      </c>
      <c r="HK832" s="26">
        <f t="shared" ref="HK832" si="6063">HJ832+HK830-HK831</f>
        <v>31000</v>
      </c>
      <c r="HL832" s="26">
        <f t="shared" ref="HL832" si="6064">HK832+HL830-HL831</f>
        <v>31000</v>
      </c>
      <c r="HM832" s="26">
        <f t="shared" ref="HM832" si="6065">HL832+HM830-HM831</f>
        <v>31000</v>
      </c>
      <c r="HN832" s="26">
        <f t="shared" ref="HN832" si="6066">HM832+HN830-HN831</f>
        <v>31000</v>
      </c>
      <c r="HO832" s="26">
        <f t="shared" ref="HO832" si="6067">HN832+HO830-HO831</f>
        <v>31000</v>
      </c>
      <c r="HP832" s="26">
        <f t="shared" ref="HP832" si="6068">HO832+HP830-HP831</f>
        <v>31000</v>
      </c>
      <c r="HQ832" s="26">
        <f t="shared" ref="HQ832" si="6069">HP832+HQ830-HQ831</f>
        <v>31000</v>
      </c>
      <c r="HR832" s="26">
        <f t="shared" ref="HR832" si="6070">HQ832+HR830-HR831</f>
        <v>31000</v>
      </c>
      <c r="HS832" s="26">
        <f t="shared" ref="HS832" si="6071">HR832+HS830-HS831</f>
        <v>31000</v>
      </c>
      <c r="HT832" s="26">
        <f t="shared" ref="HT832" si="6072">HS832+HT830-HT831</f>
        <v>31000</v>
      </c>
      <c r="HU832" s="22">
        <f t="shared" ref="HU832" si="6073">COUNTIF(GZ832:HT832,"&lt;0")</f>
        <v>0</v>
      </c>
      <c r="HV832" s="25"/>
      <c r="HW832" t="str">
        <f>DIM_BILL[[#This Row],[Tipo]]</f>
        <v>MATERIAL DE EMPAQUE</v>
      </c>
    </row>
    <row r="833" spans="1:231" x14ac:dyDescent="0.3">
      <c r="A833" s="17" t="s">
        <v>500</v>
      </c>
      <c r="AN833">
        <v>5.1044776119402988E-2</v>
      </c>
      <c r="GR833" s="17" t="s">
        <v>501</v>
      </c>
      <c r="GS833" s="17">
        <v>2</v>
      </c>
      <c r="GT833" s="17" t="s">
        <v>1832</v>
      </c>
      <c r="GU833" s="17" t="s">
        <v>1800</v>
      </c>
      <c r="GV833" s="17">
        <f>SUMIF(FACT_A1[cve_prod],DIM_BILL[[#This Row],[CODIGO]],FACT_A1[Existencia])</f>
        <v>0</v>
      </c>
      <c r="GW833" s="18">
        <f>SUMIF(FACT_A2[cve_prod],DIM_BILL[[#This Row],[CODIGO]],FACT_A2[Existencia])</f>
        <v>0</v>
      </c>
      <c r="GX833" s="17"/>
      <c r="GY833" s="16" t="s">
        <v>2220</v>
      </c>
      <c r="GZ833" s="15">
        <f>SUMIFS(POs[saldo],POs[cve_prod],DIM_BILL[[#This Row],[CODIGO]],POs[status],$GY833,POs[f_ent],GZ$1)</f>
        <v>0</v>
      </c>
      <c r="HA833" s="15">
        <f>SUMIFS(POs[saldo],POs[cve_prod],DIM_BILL[[#This Row],[CODIGO]],POs[status],$GY833,POs[f_ent],HA$1)</f>
        <v>0</v>
      </c>
      <c r="HB833" s="15">
        <f>SUMIFS(POs[saldo],POs[cve_prod],DIM_BILL[[#This Row],[CODIGO]],POs[status],$GY833,POs[f_ent],HB$1)</f>
        <v>0</v>
      </c>
      <c r="HC833" s="15">
        <f>SUMIFS(POs[saldo],POs[cve_prod],DIM_BILL[[#This Row],[CODIGO]],POs[status],$GY833,POs[f_ent],HC$1)</f>
        <v>0</v>
      </c>
      <c r="HD833" s="15">
        <f>SUMIFS(POs[saldo],POs[cve_prod],DIM_BILL[[#This Row],[CODIGO]],POs[status],$GY833,POs[f_ent],HD$1)</f>
        <v>0</v>
      </c>
      <c r="HE833" s="15">
        <f>SUMIFS(POs[saldo],POs[cve_prod],DIM_BILL[[#This Row],[CODIGO]],POs[status],$GY833,POs[f_ent],HE$1)</f>
        <v>0</v>
      </c>
      <c r="HF833" s="15">
        <f>SUMIFS(POs[saldo],POs[cve_prod],DIM_BILL[[#This Row],[CODIGO]],POs[status],$GY833,POs[Semana],WEEKNUM(HF$1))</f>
        <v>0</v>
      </c>
      <c r="HG833" s="15">
        <f>SUMIFS(POs[saldo],POs[cve_prod],DIM_BILL[[#This Row],[CODIGO]],POs[status],$GY833,POs[Semana],WEEKNUM(HG$1))</f>
        <v>0</v>
      </c>
      <c r="HH833" s="15">
        <f>SUMIFS(POs[saldo],POs[cve_prod],DIM_BILL[[#This Row],[CODIGO]],POs[status],$GY833,POs[Semana],WEEKNUM(HH$1))</f>
        <v>0</v>
      </c>
      <c r="HI833" s="15">
        <f>SUMIFS(POs[saldo],POs[cve_prod],DIM_BILL[[#This Row],[CODIGO]],POs[status],$GY833,POs[Semana],WEEKNUM(HI$1))</f>
        <v>0</v>
      </c>
      <c r="HJ833" s="15">
        <f>SUMIFS(POs[saldo],POs[cve_prod],DIM_BILL[[#This Row],[CODIGO]],POs[status],$GY833,POs[Semana],WEEKNUM(HJ$1))</f>
        <v>0</v>
      </c>
      <c r="HK833" s="15">
        <f>SUMIFS(POs[saldo],POs[cve_prod],DIM_BILL[[#This Row],[CODIGO]],POs[status],$GY833,POs[Semana],WEEKNUM(HK$1))</f>
        <v>0</v>
      </c>
      <c r="HL833" s="15">
        <f>SUMIFS(POs[saldo],POs[cve_prod],DIM_BILL[[#This Row],[CODIGO]],POs[status],$GY833,POs[Semana],WEEKNUM(HL$1))</f>
        <v>0</v>
      </c>
      <c r="HM833" s="15">
        <f>SUMIFS(POs[saldo],POs[cve_prod],DIM_BILL[[#This Row],[CODIGO]],POs[status],$GY833,POs[Semana],WEEKNUM(HM$1))</f>
        <v>0</v>
      </c>
      <c r="HN833" s="15">
        <f>SUMIFS(POs[saldo],POs[cve_prod],DIM_BILL[[#This Row],[CODIGO]],POs[status],$GY833,POs[Semana],WEEKNUM(HN$1))</f>
        <v>0</v>
      </c>
      <c r="HO833" s="15">
        <f>SUMIFS(POs[saldo],POs[cve_prod],DIM_BILL[[#This Row],[CODIGO]],POs[status],$GY833,POs[Semana],WEEKNUM(HO$1))</f>
        <v>0</v>
      </c>
      <c r="HP833" s="15">
        <f>SUMIFS(POs[saldo],POs[cve_prod],DIM_BILL[[#This Row],[CODIGO]],POs[status],$GY833,POs[Semana],WEEKNUM(HP$1))</f>
        <v>0</v>
      </c>
      <c r="HQ833" s="15">
        <f>SUMIFS(POs[saldo],POs[cve_prod],DIM_BILL[[#This Row],[CODIGO]],POs[status],$GY833,POs[Semana],WEEKNUM(HQ$1))</f>
        <v>0</v>
      </c>
      <c r="HR833" s="15">
        <f>SUMIFS(POs[saldo],POs[cve_prod],DIM_BILL[[#This Row],[CODIGO]],POs[status],$GY833,POs[Semana],WEEKNUM(HR$1))</f>
        <v>0</v>
      </c>
      <c r="HS833" s="15">
        <f>SUMIFS(POs[saldo],POs[cve_prod],DIM_BILL[[#This Row],[CODIGO]],POs[status],$GY833,POs[Semana],WEEKNUM(HS$1))</f>
        <v>0</v>
      </c>
      <c r="HT833" s="15">
        <f>SUMIFS(POs[saldo],POs[cve_prod],DIM_BILL[[#This Row],[CODIGO]],POs[status],$GY833,POs[Semana],WEEKNUM(HT$1))</f>
        <v>0</v>
      </c>
      <c r="HU833" s="22"/>
      <c r="HV833" s="25"/>
      <c r="HW833" t="str">
        <f>DIM_BILL[[#This Row],[Tipo]]</f>
        <v>MATERIAL DE EMPAQUE</v>
      </c>
    </row>
    <row r="834" spans="1:231" x14ac:dyDescent="0.3">
      <c r="A834" s="17" t="s">
        <v>500</v>
      </c>
      <c r="AN834">
        <v>5.1044776119402988E-2</v>
      </c>
      <c r="GR834" s="17" t="s">
        <v>501</v>
      </c>
      <c r="GS834" s="17">
        <v>2</v>
      </c>
      <c r="GT834" s="17" t="s">
        <v>1832</v>
      </c>
      <c r="GU834" s="17" t="s">
        <v>1800</v>
      </c>
      <c r="GV834" s="17">
        <f>SUMIF(FACT_A1[cve_prod],DIM_BILL[[#This Row],[CODIGO]],FACT_A1[Existencia])</f>
        <v>0</v>
      </c>
      <c r="GW834" s="18">
        <f>SUMIF(FACT_A2[cve_prod],DIM_BILL[[#This Row],[CODIGO]],FACT_A2[Existencia])</f>
        <v>0</v>
      </c>
      <c r="GX834" s="17"/>
      <c r="GY834" s="16" t="s">
        <v>2221</v>
      </c>
      <c r="GZ834" s="24">
        <f>SUMPRODUCT($B834:$GQ834,INDEX(PLAN_PRODUCCION!$B$4:$GQ$24,COLUMN()-COLUMN($GZ$1)+1,0))</f>
        <v>0</v>
      </c>
      <c r="HA834" s="24">
        <f>SUMPRODUCT($B834:$GQ834,INDEX(PLAN_PRODUCCION!$B$4:$GQ$24,COLUMN()-COLUMN($GZ$1)+1,0))</f>
        <v>0</v>
      </c>
      <c r="HB834" s="24">
        <f>SUMPRODUCT($B834:$GQ834,INDEX(PLAN_PRODUCCION!$B$4:$GQ$24,COLUMN()-COLUMN($GZ$1)+1,0))</f>
        <v>0</v>
      </c>
      <c r="HC834" s="24">
        <f>SUMPRODUCT($B834:$GQ834,INDEX(PLAN_PRODUCCION!$B$4:$GQ$24,COLUMN()-COLUMN($GZ$1)+1,0))</f>
        <v>0</v>
      </c>
      <c r="HD834" s="24">
        <f>SUMPRODUCT($B834:$GQ834,INDEX(PLAN_PRODUCCION!$B$4:$GQ$24,COLUMN()-COLUMN($GZ$1)+1,0))</f>
        <v>0</v>
      </c>
      <c r="HE834" s="24">
        <f>SUMPRODUCT($B834:$GQ834,INDEX(PLAN_PRODUCCION!$B$4:$GQ$24,COLUMN()-COLUMN($GZ$1)+1,0))</f>
        <v>0</v>
      </c>
      <c r="HF834" s="24">
        <f>SUMPRODUCT($B834:$GQ834,INDEX(PLAN_PRODUCCION!$B$4:$GQ$24,COLUMN()-COLUMN($GZ$1)+1,0))</f>
        <v>0</v>
      </c>
      <c r="HG834" s="24">
        <f>SUMPRODUCT($B834:$GQ834,INDEX(PLAN_PRODUCCION!$B$4:$GQ$24,COLUMN()-COLUMN($GZ$1)+1,0))</f>
        <v>0</v>
      </c>
      <c r="HH834" s="24">
        <f>SUMPRODUCT($B834:$GQ834,INDEX(PLAN_PRODUCCION!$B$4:$GQ$24,COLUMN()-COLUMN($GZ$1)+1,0))</f>
        <v>0</v>
      </c>
      <c r="HI834" s="24">
        <f>SUMPRODUCT($B834:$GQ834,INDEX(PLAN_PRODUCCION!$B$4:$GQ$24,COLUMN()-COLUMN($GZ$1)+1,0))</f>
        <v>0</v>
      </c>
      <c r="HJ834" s="24">
        <f>SUMPRODUCT($B834:$GQ834,INDEX(PLAN_PRODUCCION!$B$4:$GQ$24,COLUMN()-COLUMN($GZ$1)+1,0))</f>
        <v>0</v>
      </c>
      <c r="HK834" s="24">
        <f>SUMPRODUCT($B834:$GQ834,INDEX(PLAN_PRODUCCION!$B$4:$GQ$24,COLUMN()-COLUMN($GZ$1)+1,0))</f>
        <v>0</v>
      </c>
      <c r="HL834" s="24">
        <f>SUMPRODUCT($B834:$GQ834,INDEX(PLAN_PRODUCCION!$B$4:$GQ$24,COLUMN()-COLUMN($GZ$1)+1,0))</f>
        <v>0</v>
      </c>
      <c r="HM834" s="24">
        <f>SUMPRODUCT($B834:$GQ834,INDEX(PLAN_PRODUCCION!$B$4:$GQ$24,COLUMN()-COLUMN($GZ$1)+1,0))</f>
        <v>0</v>
      </c>
      <c r="HN834" s="24">
        <f>SUMPRODUCT($B834:$GQ834,INDEX(PLAN_PRODUCCION!$B$4:$GQ$24,COLUMN()-COLUMN($GZ$1)+1,0))</f>
        <v>0</v>
      </c>
      <c r="HO834" s="24">
        <f>SUMPRODUCT($B834:$GQ834,INDEX(PLAN_PRODUCCION!$B$4:$GQ$24,COLUMN()-COLUMN($GZ$1)+1,0))</f>
        <v>0</v>
      </c>
      <c r="HP834" s="24">
        <f>SUMPRODUCT($B834:$GQ834,INDEX(PLAN_PRODUCCION!$B$4:$GQ$24,COLUMN()-COLUMN($GZ$1)+1,0))</f>
        <v>0</v>
      </c>
      <c r="HQ834" s="24">
        <f>SUMPRODUCT($B834:$GQ834,INDEX(PLAN_PRODUCCION!$B$4:$GQ$24,COLUMN()-COLUMN($GZ$1)+1,0))</f>
        <v>0</v>
      </c>
      <c r="HR834" s="24">
        <f>SUMPRODUCT($B834:$GQ834,INDEX(PLAN_PRODUCCION!$B$4:$GQ$24,COLUMN()-COLUMN($GZ$1)+1,0))</f>
        <v>0</v>
      </c>
      <c r="HS834" s="24">
        <f>SUMPRODUCT($B834:$GQ834,INDEX(PLAN_PRODUCCION!$B$4:$GQ$24,COLUMN()-COLUMN($GZ$1)+1,0))</f>
        <v>0</v>
      </c>
      <c r="HT834" s="24">
        <f>SUMPRODUCT($B834:$GQ834,INDEX(PLAN_PRODUCCION!$B$4:$GQ$24,COLUMN()-COLUMN($GZ$1)+1,0))</f>
        <v>0</v>
      </c>
      <c r="HU834" s="22"/>
      <c r="HV834" s="25"/>
      <c r="HW834" t="str">
        <f>DIM_BILL[[#This Row],[Tipo]]</f>
        <v>MATERIAL DE EMPAQUE</v>
      </c>
    </row>
    <row r="835" spans="1:231" x14ac:dyDescent="0.3">
      <c r="A835" s="18" t="s">
        <v>500</v>
      </c>
      <c r="AN835">
        <v>5.1044776119402988E-2</v>
      </c>
      <c r="GR835" s="18" t="s">
        <v>501</v>
      </c>
      <c r="GS835" s="18">
        <v>2</v>
      </c>
      <c r="GT835" s="18" t="s">
        <v>1832</v>
      </c>
      <c r="GU835" s="18" t="s">
        <v>1800</v>
      </c>
      <c r="GV835" s="18">
        <f>SUMIF(FACT_A1[cve_prod],DIM_BILL[[#This Row],[CODIGO]],FACT_A1[Existencia])</f>
        <v>0</v>
      </c>
      <c r="GW835" s="18">
        <f>SUMIF(FACT_A2[cve_prod],DIM_BILL[[#This Row],[CODIGO]],FACT_A2[Existencia])</f>
        <v>0</v>
      </c>
      <c r="GX835" s="18"/>
      <c r="GY835" s="16" t="s">
        <v>2222</v>
      </c>
      <c r="GZ835" s="26">
        <f t="shared" ref="GZ835" si="6074">GV835+GW835+GX835+GZ833-GZ834</f>
        <v>0</v>
      </c>
      <c r="HA835" s="26">
        <f t="shared" ref="HA835" si="6075">GZ835+HA833-HA834</f>
        <v>0</v>
      </c>
      <c r="HB835" s="26">
        <f t="shared" ref="HB835" si="6076">HA835+HB833-HB834</f>
        <v>0</v>
      </c>
      <c r="HC835" s="26">
        <f t="shared" ref="HC835" si="6077">HB835+HC833-HC834</f>
        <v>0</v>
      </c>
      <c r="HD835" s="26">
        <f t="shared" ref="HD835" si="6078">HC835+HD833-HD834</f>
        <v>0</v>
      </c>
      <c r="HE835" s="26">
        <f t="shared" ref="HE835" si="6079">HD835+HE833-HE834</f>
        <v>0</v>
      </c>
      <c r="HF835" s="26">
        <f t="shared" ref="HF835" si="6080">HE835+HF833-HF834</f>
        <v>0</v>
      </c>
      <c r="HG835" s="26">
        <f t="shared" ref="HG835" si="6081">HF835+HG833-HG834</f>
        <v>0</v>
      </c>
      <c r="HH835" s="26">
        <f t="shared" ref="HH835" si="6082">HG835+HH833-HH834</f>
        <v>0</v>
      </c>
      <c r="HI835" s="26">
        <f t="shared" ref="HI835" si="6083">HH835+HI833-HI834</f>
        <v>0</v>
      </c>
      <c r="HJ835" s="26">
        <f t="shared" ref="HJ835" si="6084">HI835+HJ833-HJ834</f>
        <v>0</v>
      </c>
      <c r="HK835" s="26">
        <f t="shared" ref="HK835" si="6085">HJ835+HK833-HK834</f>
        <v>0</v>
      </c>
      <c r="HL835" s="26">
        <f t="shared" ref="HL835" si="6086">HK835+HL833-HL834</f>
        <v>0</v>
      </c>
      <c r="HM835" s="26">
        <f t="shared" ref="HM835" si="6087">HL835+HM833-HM834</f>
        <v>0</v>
      </c>
      <c r="HN835" s="26">
        <f t="shared" ref="HN835" si="6088">HM835+HN833-HN834</f>
        <v>0</v>
      </c>
      <c r="HO835" s="26">
        <f t="shared" ref="HO835" si="6089">HN835+HO833-HO834</f>
        <v>0</v>
      </c>
      <c r="HP835" s="26">
        <f t="shared" ref="HP835" si="6090">HO835+HP833-HP834</f>
        <v>0</v>
      </c>
      <c r="HQ835" s="26">
        <f t="shared" ref="HQ835" si="6091">HP835+HQ833-HQ834</f>
        <v>0</v>
      </c>
      <c r="HR835" s="26">
        <f t="shared" ref="HR835" si="6092">HQ835+HR833-HR834</f>
        <v>0</v>
      </c>
      <c r="HS835" s="26">
        <f t="shared" ref="HS835" si="6093">HR835+HS833-HS834</f>
        <v>0</v>
      </c>
      <c r="HT835" s="26">
        <f t="shared" ref="HT835" si="6094">HS835+HT833-HT834</f>
        <v>0</v>
      </c>
      <c r="HU835" s="22">
        <f t="shared" ref="HU835" si="6095">COUNTIF(GZ835:HT835,"&lt;0")</f>
        <v>0</v>
      </c>
      <c r="HV835" s="25"/>
      <c r="HW835" t="str">
        <f>DIM_BILL[[#This Row],[Tipo]]</f>
        <v>MATERIAL DE EMPAQUE</v>
      </c>
    </row>
    <row r="836" spans="1:231" x14ac:dyDescent="0.3">
      <c r="A836" s="17" t="s">
        <v>506</v>
      </c>
      <c r="AO836">
        <v>1.05</v>
      </c>
      <c r="GR836" s="17" t="s">
        <v>507</v>
      </c>
      <c r="GS836" s="17">
        <v>4</v>
      </c>
      <c r="GT836" s="17" t="s">
        <v>1827</v>
      </c>
      <c r="GU836" s="17" t="s">
        <v>1800</v>
      </c>
      <c r="GV836" s="17">
        <f>SUMIF(FACT_A1[cve_prod],DIM_BILL[[#This Row],[CODIGO]],FACT_A1[Existencia])</f>
        <v>0</v>
      </c>
      <c r="GW836" s="18">
        <f>SUMIF(FACT_A2[cve_prod],DIM_BILL[[#This Row],[CODIGO]],FACT_A2[Existencia])</f>
        <v>20166</v>
      </c>
      <c r="GX836" s="17"/>
      <c r="GY836" s="16" t="s">
        <v>2220</v>
      </c>
      <c r="GZ836" s="15">
        <f>SUMIFS(POs[saldo],POs[cve_prod],DIM_BILL[[#This Row],[CODIGO]],POs[status],$GY836,POs[f_ent],GZ$1)</f>
        <v>0</v>
      </c>
      <c r="HA836" s="15">
        <f>SUMIFS(POs[saldo],POs[cve_prod],DIM_BILL[[#This Row],[CODIGO]],POs[status],$GY836,POs[f_ent],HA$1)</f>
        <v>0</v>
      </c>
      <c r="HB836" s="15">
        <f>SUMIFS(POs[saldo],POs[cve_prod],DIM_BILL[[#This Row],[CODIGO]],POs[status],$GY836,POs[f_ent],HB$1)</f>
        <v>0</v>
      </c>
      <c r="HC836" s="15">
        <f>SUMIFS(POs[saldo],POs[cve_prod],DIM_BILL[[#This Row],[CODIGO]],POs[status],$GY836,POs[f_ent],HC$1)</f>
        <v>0</v>
      </c>
      <c r="HD836" s="15">
        <f>SUMIFS(POs[saldo],POs[cve_prod],DIM_BILL[[#This Row],[CODIGO]],POs[status],$GY836,POs[f_ent],HD$1)</f>
        <v>0</v>
      </c>
      <c r="HE836" s="15">
        <f>SUMIFS(POs[saldo],POs[cve_prod],DIM_BILL[[#This Row],[CODIGO]],POs[status],$GY836,POs[f_ent],HE$1)</f>
        <v>0</v>
      </c>
      <c r="HF836" s="15">
        <f>SUMIFS(POs[saldo],POs[cve_prod],DIM_BILL[[#This Row],[CODIGO]],POs[status],$GY836,POs[Semana],WEEKNUM(HF$1))</f>
        <v>0</v>
      </c>
      <c r="HG836" s="15">
        <f>SUMIFS(POs[saldo],POs[cve_prod],DIM_BILL[[#This Row],[CODIGO]],POs[status],$GY836,POs[Semana],WEEKNUM(HG$1))</f>
        <v>0</v>
      </c>
      <c r="HH836" s="15">
        <f>SUMIFS(POs[saldo],POs[cve_prod],DIM_BILL[[#This Row],[CODIGO]],POs[status],$GY836,POs[Semana],WEEKNUM(HH$1))</f>
        <v>0</v>
      </c>
      <c r="HI836" s="15">
        <f>SUMIFS(POs[saldo],POs[cve_prod],DIM_BILL[[#This Row],[CODIGO]],POs[status],$GY836,POs[Semana],WEEKNUM(HI$1))</f>
        <v>0</v>
      </c>
      <c r="HJ836" s="15">
        <f>SUMIFS(POs[saldo],POs[cve_prod],DIM_BILL[[#This Row],[CODIGO]],POs[status],$GY836,POs[Semana],WEEKNUM(HJ$1))</f>
        <v>0</v>
      </c>
      <c r="HK836" s="15">
        <f>SUMIFS(POs[saldo],POs[cve_prod],DIM_BILL[[#This Row],[CODIGO]],POs[status],$GY836,POs[Semana],WEEKNUM(HK$1))</f>
        <v>0</v>
      </c>
      <c r="HL836" s="15">
        <f>SUMIFS(POs[saldo],POs[cve_prod],DIM_BILL[[#This Row],[CODIGO]],POs[status],$GY836,POs[Semana],WEEKNUM(HL$1))</f>
        <v>0</v>
      </c>
      <c r="HM836" s="15">
        <f>SUMIFS(POs[saldo],POs[cve_prod],DIM_BILL[[#This Row],[CODIGO]],POs[status],$GY836,POs[Semana],WEEKNUM(HM$1))</f>
        <v>0</v>
      </c>
      <c r="HN836" s="15">
        <f>SUMIFS(POs[saldo],POs[cve_prod],DIM_BILL[[#This Row],[CODIGO]],POs[status],$GY836,POs[Semana],WEEKNUM(HN$1))</f>
        <v>0</v>
      </c>
      <c r="HO836" s="15">
        <f>SUMIFS(POs[saldo],POs[cve_prod],DIM_BILL[[#This Row],[CODIGO]],POs[status],$GY836,POs[Semana],WEEKNUM(HO$1))</f>
        <v>0</v>
      </c>
      <c r="HP836" s="15">
        <f>SUMIFS(POs[saldo],POs[cve_prod],DIM_BILL[[#This Row],[CODIGO]],POs[status],$GY836,POs[Semana],WEEKNUM(HP$1))</f>
        <v>0</v>
      </c>
      <c r="HQ836" s="15">
        <f>SUMIFS(POs[saldo],POs[cve_prod],DIM_BILL[[#This Row],[CODIGO]],POs[status],$GY836,POs[Semana],WEEKNUM(HQ$1))</f>
        <v>0</v>
      </c>
      <c r="HR836" s="15">
        <f>SUMIFS(POs[saldo],POs[cve_prod],DIM_BILL[[#This Row],[CODIGO]],POs[status],$GY836,POs[Semana],WEEKNUM(HR$1))</f>
        <v>0</v>
      </c>
      <c r="HS836" s="15">
        <f>SUMIFS(POs[saldo],POs[cve_prod],DIM_BILL[[#This Row],[CODIGO]],POs[status],$GY836,POs[Semana],WEEKNUM(HS$1))</f>
        <v>0</v>
      </c>
      <c r="HT836" s="15">
        <f>SUMIFS(POs[saldo],POs[cve_prod],DIM_BILL[[#This Row],[CODIGO]],POs[status],$GY836,POs[Semana],WEEKNUM(HT$1))</f>
        <v>0</v>
      </c>
      <c r="HU836" s="22"/>
      <c r="HV836" s="25"/>
      <c r="HW836" t="str">
        <f>DIM_BILL[[#This Row],[Tipo]]</f>
        <v>MATERIAL DE EMPAQUE</v>
      </c>
    </row>
    <row r="837" spans="1:231" x14ac:dyDescent="0.3">
      <c r="A837" s="17" t="s">
        <v>506</v>
      </c>
      <c r="AO837">
        <v>1.05</v>
      </c>
      <c r="GR837" s="17" t="s">
        <v>507</v>
      </c>
      <c r="GS837" s="17">
        <v>4</v>
      </c>
      <c r="GT837" s="17" t="s">
        <v>1827</v>
      </c>
      <c r="GU837" s="17" t="s">
        <v>1800</v>
      </c>
      <c r="GV837" s="17">
        <f>SUMIF(FACT_A1[cve_prod],DIM_BILL[[#This Row],[CODIGO]],FACT_A1[Existencia])</f>
        <v>0</v>
      </c>
      <c r="GW837" s="18">
        <f>SUMIF(FACT_A2[cve_prod],DIM_BILL[[#This Row],[CODIGO]],FACT_A2[Existencia])</f>
        <v>20166</v>
      </c>
      <c r="GX837" s="17"/>
      <c r="GY837" s="16" t="s">
        <v>2221</v>
      </c>
      <c r="GZ837" s="24">
        <f>SUMPRODUCT($B837:$GQ837,INDEX(PLAN_PRODUCCION!$B$4:$GQ$24,COLUMN()-COLUMN($GZ$1)+1,0))</f>
        <v>7035</v>
      </c>
      <c r="HA837" s="24">
        <f>SUMPRODUCT($B837:$GQ837,INDEX(PLAN_PRODUCCION!$B$4:$GQ$24,COLUMN()-COLUMN($GZ$1)+1,0))</f>
        <v>0</v>
      </c>
      <c r="HB837" s="24">
        <f>SUMPRODUCT($B837:$GQ837,INDEX(PLAN_PRODUCCION!$B$4:$GQ$24,COLUMN()-COLUMN($GZ$1)+1,0))</f>
        <v>0</v>
      </c>
      <c r="HC837" s="24">
        <f>SUMPRODUCT($B837:$GQ837,INDEX(PLAN_PRODUCCION!$B$4:$GQ$24,COLUMN()-COLUMN($GZ$1)+1,0))</f>
        <v>0</v>
      </c>
      <c r="HD837" s="24">
        <f>SUMPRODUCT($B837:$GQ837,INDEX(PLAN_PRODUCCION!$B$4:$GQ$24,COLUMN()-COLUMN($GZ$1)+1,0))</f>
        <v>0</v>
      </c>
      <c r="HE837" s="24">
        <f>SUMPRODUCT($B837:$GQ837,INDEX(PLAN_PRODUCCION!$B$4:$GQ$24,COLUMN()-COLUMN($GZ$1)+1,0))</f>
        <v>0</v>
      </c>
      <c r="HF837" s="24">
        <f>SUMPRODUCT($B837:$GQ837,INDEX(PLAN_PRODUCCION!$B$4:$GQ$24,COLUMN()-COLUMN($GZ$1)+1,0))</f>
        <v>0</v>
      </c>
      <c r="HG837" s="24">
        <f>SUMPRODUCT($B837:$GQ837,INDEX(PLAN_PRODUCCION!$B$4:$GQ$24,COLUMN()-COLUMN($GZ$1)+1,0))</f>
        <v>0</v>
      </c>
      <c r="HH837" s="24">
        <f>SUMPRODUCT($B837:$GQ837,INDEX(PLAN_PRODUCCION!$B$4:$GQ$24,COLUMN()-COLUMN($GZ$1)+1,0))</f>
        <v>0</v>
      </c>
      <c r="HI837" s="24">
        <f>SUMPRODUCT($B837:$GQ837,INDEX(PLAN_PRODUCCION!$B$4:$GQ$24,COLUMN()-COLUMN($GZ$1)+1,0))</f>
        <v>0</v>
      </c>
      <c r="HJ837" s="24">
        <f>SUMPRODUCT($B837:$GQ837,INDEX(PLAN_PRODUCCION!$B$4:$GQ$24,COLUMN()-COLUMN($GZ$1)+1,0))</f>
        <v>0</v>
      </c>
      <c r="HK837" s="24">
        <f>SUMPRODUCT($B837:$GQ837,INDEX(PLAN_PRODUCCION!$B$4:$GQ$24,COLUMN()-COLUMN($GZ$1)+1,0))</f>
        <v>0</v>
      </c>
      <c r="HL837" s="24">
        <f>SUMPRODUCT($B837:$GQ837,INDEX(PLAN_PRODUCCION!$B$4:$GQ$24,COLUMN()-COLUMN($GZ$1)+1,0))</f>
        <v>0</v>
      </c>
      <c r="HM837" s="24">
        <f>SUMPRODUCT($B837:$GQ837,INDEX(PLAN_PRODUCCION!$B$4:$GQ$24,COLUMN()-COLUMN($GZ$1)+1,0))</f>
        <v>0</v>
      </c>
      <c r="HN837" s="24">
        <f>SUMPRODUCT($B837:$GQ837,INDEX(PLAN_PRODUCCION!$B$4:$GQ$24,COLUMN()-COLUMN($GZ$1)+1,0))</f>
        <v>0</v>
      </c>
      <c r="HO837" s="24">
        <f>SUMPRODUCT($B837:$GQ837,INDEX(PLAN_PRODUCCION!$B$4:$GQ$24,COLUMN()-COLUMN($GZ$1)+1,0))</f>
        <v>0</v>
      </c>
      <c r="HP837" s="24">
        <f>SUMPRODUCT($B837:$GQ837,INDEX(PLAN_PRODUCCION!$B$4:$GQ$24,COLUMN()-COLUMN($GZ$1)+1,0))</f>
        <v>0</v>
      </c>
      <c r="HQ837" s="24">
        <f>SUMPRODUCT($B837:$GQ837,INDEX(PLAN_PRODUCCION!$B$4:$GQ$24,COLUMN()-COLUMN($GZ$1)+1,0))</f>
        <v>0</v>
      </c>
      <c r="HR837" s="24">
        <f>SUMPRODUCT($B837:$GQ837,INDEX(PLAN_PRODUCCION!$B$4:$GQ$24,COLUMN()-COLUMN($GZ$1)+1,0))</f>
        <v>0</v>
      </c>
      <c r="HS837" s="24">
        <f>SUMPRODUCT($B837:$GQ837,INDEX(PLAN_PRODUCCION!$B$4:$GQ$24,COLUMN()-COLUMN($GZ$1)+1,0))</f>
        <v>0</v>
      </c>
      <c r="HT837" s="24">
        <f>SUMPRODUCT($B837:$GQ837,INDEX(PLAN_PRODUCCION!$B$4:$GQ$24,COLUMN()-COLUMN($GZ$1)+1,0))</f>
        <v>0</v>
      </c>
      <c r="HU837" s="22"/>
      <c r="HV837" s="25"/>
      <c r="HW837" t="str">
        <f>DIM_BILL[[#This Row],[Tipo]]</f>
        <v>MATERIAL DE EMPAQUE</v>
      </c>
    </row>
    <row r="838" spans="1:231" x14ac:dyDescent="0.3">
      <c r="A838" s="18" t="s">
        <v>506</v>
      </c>
      <c r="AO838">
        <v>1.05</v>
      </c>
      <c r="GR838" s="18" t="s">
        <v>507</v>
      </c>
      <c r="GS838" s="18">
        <v>4</v>
      </c>
      <c r="GT838" s="18" t="s">
        <v>1827</v>
      </c>
      <c r="GU838" s="18" t="s">
        <v>1800</v>
      </c>
      <c r="GV838" s="18">
        <f>SUMIF(FACT_A1[cve_prod],DIM_BILL[[#This Row],[CODIGO]],FACT_A1[Existencia])</f>
        <v>0</v>
      </c>
      <c r="GW838" s="18">
        <f>SUMIF(FACT_A2[cve_prod],DIM_BILL[[#This Row],[CODIGO]],FACT_A2[Existencia])</f>
        <v>20166</v>
      </c>
      <c r="GX838" s="18"/>
      <c r="GY838" s="16" t="s">
        <v>2222</v>
      </c>
      <c r="GZ838" s="26">
        <f t="shared" ref="GZ838" si="6096">GV838+GW838+GX838+GZ836-GZ837</f>
        <v>13131</v>
      </c>
      <c r="HA838" s="26">
        <f t="shared" ref="HA838" si="6097">GZ838+HA836-HA837</f>
        <v>13131</v>
      </c>
      <c r="HB838" s="26">
        <f t="shared" ref="HB838" si="6098">HA838+HB836-HB837</f>
        <v>13131</v>
      </c>
      <c r="HC838" s="26">
        <f t="shared" ref="HC838" si="6099">HB838+HC836-HC837</f>
        <v>13131</v>
      </c>
      <c r="HD838" s="26">
        <f t="shared" ref="HD838" si="6100">HC838+HD836-HD837</f>
        <v>13131</v>
      </c>
      <c r="HE838" s="26">
        <f t="shared" ref="HE838" si="6101">HD838+HE836-HE837</f>
        <v>13131</v>
      </c>
      <c r="HF838" s="26">
        <f t="shared" ref="HF838" si="6102">HE838+HF836-HF837</f>
        <v>13131</v>
      </c>
      <c r="HG838" s="26">
        <f t="shared" ref="HG838" si="6103">HF838+HG836-HG837</f>
        <v>13131</v>
      </c>
      <c r="HH838" s="26">
        <f t="shared" ref="HH838" si="6104">HG838+HH836-HH837</f>
        <v>13131</v>
      </c>
      <c r="HI838" s="26">
        <f t="shared" ref="HI838" si="6105">HH838+HI836-HI837</f>
        <v>13131</v>
      </c>
      <c r="HJ838" s="26">
        <f t="shared" ref="HJ838" si="6106">HI838+HJ836-HJ837</f>
        <v>13131</v>
      </c>
      <c r="HK838" s="26">
        <f t="shared" ref="HK838" si="6107">HJ838+HK836-HK837</f>
        <v>13131</v>
      </c>
      <c r="HL838" s="26">
        <f t="shared" ref="HL838" si="6108">HK838+HL836-HL837</f>
        <v>13131</v>
      </c>
      <c r="HM838" s="26">
        <f t="shared" ref="HM838" si="6109">HL838+HM836-HM837</f>
        <v>13131</v>
      </c>
      <c r="HN838" s="26">
        <f t="shared" ref="HN838" si="6110">HM838+HN836-HN837</f>
        <v>13131</v>
      </c>
      <c r="HO838" s="26">
        <f t="shared" ref="HO838" si="6111">HN838+HO836-HO837</f>
        <v>13131</v>
      </c>
      <c r="HP838" s="26">
        <f t="shared" ref="HP838" si="6112">HO838+HP836-HP837</f>
        <v>13131</v>
      </c>
      <c r="HQ838" s="26">
        <f t="shared" ref="HQ838" si="6113">HP838+HQ836-HQ837</f>
        <v>13131</v>
      </c>
      <c r="HR838" s="26">
        <f t="shared" ref="HR838" si="6114">HQ838+HR836-HR837</f>
        <v>13131</v>
      </c>
      <c r="HS838" s="26">
        <f t="shared" ref="HS838" si="6115">HR838+HS836-HS837</f>
        <v>13131</v>
      </c>
      <c r="HT838" s="26">
        <f t="shared" ref="HT838" si="6116">HS838+HT836-HT837</f>
        <v>13131</v>
      </c>
      <c r="HU838" s="22">
        <f t="shared" ref="HU838" si="6117">COUNTIF(GZ838:HT838,"&lt;0")</f>
        <v>0</v>
      </c>
      <c r="HV838" s="25"/>
      <c r="HW838" t="str">
        <f>DIM_BILL[[#This Row],[Tipo]]</f>
        <v>MATERIAL DE EMPAQUE</v>
      </c>
    </row>
    <row r="839" spans="1:231" x14ac:dyDescent="0.3">
      <c r="A839" s="17" t="s">
        <v>1137</v>
      </c>
      <c r="DE839">
        <v>1.03</v>
      </c>
      <c r="GR839" s="17" t="s">
        <v>1138</v>
      </c>
      <c r="GS839" s="17">
        <v>4</v>
      </c>
      <c r="GT839" s="17" t="s">
        <v>1823</v>
      </c>
      <c r="GU839" s="17" t="s">
        <v>1800</v>
      </c>
      <c r="GV839" s="17">
        <f>SUMIF(FACT_A1[cve_prod],DIM_BILL[[#This Row],[CODIGO]],FACT_A1[Existencia])</f>
        <v>0</v>
      </c>
      <c r="GW839" s="18">
        <f>SUMIF(FACT_A2[cve_prod],DIM_BILL[[#This Row],[CODIGO]],FACT_A2[Existencia])</f>
        <v>17430</v>
      </c>
      <c r="GX839" s="17"/>
      <c r="GY839" s="16" t="s">
        <v>2220</v>
      </c>
      <c r="GZ839" s="15">
        <f>SUMIFS(POs[saldo],POs[cve_prod],DIM_BILL[[#This Row],[CODIGO]],POs[status],$GY839,POs[f_ent],GZ$1)</f>
        <v>0</v>
      </c>
      <c r="HA839" s="15">
        <f>SUMIFS(POs[saldo],POs[cve_prod],DIM_BILL[[#This Row],[CODIGO]],POs[status],$GY839,POs[f_ent],HA$1)</f>
        <v>0</v>
      </c>
      <c r="HB839" s="15">
        <f>SUMIFS(POs[saldo],POs[cve_prod],DIM_BILL[[#This Row],[CODIGO]],POs[status],$GY839,POs[f_ent],HB$1)</f>
        <v>0</v>
      </c>
      <c r="HC839" s="15">
        <f>SUMIFS(POs[saldo],POs[cve_prod],DIM_BILL[[#This Row],[CODIGO]],POs[status],$GY839,POs[f_ent],HC$1)</f>
        <v>0</v>
      </c>
      <c r="HD839" s="15">
        <f>SUMIFS(POs[saldo],POs[cve_prod],DIM_BILL[[#This Row],[CODIGO]],POs[status],$GY839,POs[f_ent],HD$1)</f>
        <v>0</v>
      </c>
      <c r="HE839" s="15">
        <f>SUMIFS(POs[saldo],POs[cve_prod],DIM_BILL[[#This Row],[CODIGO]],POs[status],$GY839,POs[f_ent],HE$1)</f>
        <v>0</v>
      </c>
      <c r="HF839" s="15">
        <f>SUMIFS(POs[saldo],POs[cve_prod],DIM_BILL[[#This Row],[CODIGO]],POs[status],$GY839,POs[Semana],WEEKNUM(HF$1))</f>
        <v>0</v>
      </c>
      <c r="HG839" s="15">
        <f>SUMIFS(POs[saldo],POs[cve_prod],DIM_BILL[[#This Row],[CODIGO]],POs[status],$GY839,POs[Semana],WEEKNUM(HG$1))</f>
        <v>0</v>
      </c>
      <c r="HH839" s="15">
        <f>SUMIFS(POs[saldo],POs[cve_prod],DIM_BILL[[#This Row],[CODIGO]],POs[status],$GY839,POs[Semana],WEEKNUM(HH$1))</f>
        <v>0</v>
      </c>
      <c r="HI839" s="15">
        <f>SUMIFS(POs[saldo],POs[cve_prod],DIM_BILL[[#This Row],[CODIGO]],POs[status],$GY839,POs[Semana],WEEKNUM(HI$1))</f>
        <v>0</v>
      </c>
      <c r="HJ839" s="15">
        <f>SUMIFS(POs[saldo],POs[cve_prod],DIM_BILL[[#This Row],[CODIGO]],POs[status],$GY839,POs[Semana],WEEKNUM(HJ$1))</f>
        <v>0</v>
      </c>
      <c r="HK839" s="15">
        <f>SUMIFS(POs[saldo],POs[cve_prod],DIM_BILL[[#This Row],[CODIGO]],POs[status],$GY839,POs[Semana],WEEKNUM(HK$1))</f>
        <v>0</v>
      </c>
      <c r="HL839" s="15">
        <f>SUMIFS(POs[saldo],POs[cve_prod],DIM_BILL[[#This Row],[CODIGO]],POs[status],$GY839,POs[Semana],WEEKNUM(HL$1))</f>
        <v>0</v>
      </c>
      <c r="HM839" s="15">
        <f>SUMIFS(POs[saldo],POs[cve_prod],DIM_BILL[[#This Row],[CODIGO]],POs[status],$GY839,POs[Semana],WEEKNUM(HM$1))</f>
        <v>0</v>
      </c>
      <c r="HN839" s="15">
        <f>SUMIFS(POs[saldo],POs[cve_prod],DIM_BILL[[#This Row],[CODIGO]],POs[status],$GY839,POs[Semana],WEEKNUM(HN$1))</f>
        <v>0</v>
      </c>
      <c r="HO839" s="15">
        <f>SUMIFS(POs[saldo],POs[cve_prod],DIM_BILL[[#This Row],[CODIGO]],POs[status],$GY839,POs[Semana],WEEKNUM(HO$1))</f>
        <v>0</v>
      </c>
      <c r="HP839" s="15">
        <f>SUMIFS(POs[saldo],POs[cve_prod],DIM_BILL[[#This Row],[CODIGO]],POs[status],$GY839,POs[Semana],WEEKNUM(HP$1))</f>
        <v>0</v>
      </c>
      <c r="HQ839" s="15">
        <f>SUMIFS(POs[saldo],POs[cve_prod],DIM_BILL[[#This Row],[CODIGO]],POs[status],$GY839,POs[Semana],WEEKNUM(HQ$1))</f>
        <v>0</v>
      </c>
      <c r="HR839" s="15">
        <f>SUMIFS(POs[saldo],POs[cve_prod],DIM_BILL[[#This Row],[CODIGO]],POs[status],$GY839,POs[Semana],WEEKNUM(HR$1))</f>
        <v>0</v>
      </c>
      <c r="HS839" s="15">
        <f>SUMIFS(POs[saldo],POs[cve_prod],DIM_BILL[[#This Row],[CODIGO]],POs[status],$GY839,POs[Semana],WEEKNUM(HS$1))</f>
        <v>0</v>
      </c>
      <c r="HT839" s="15">
        <f>SUMIFS(POs[saldo],POs[cve_prod],DIM_BILL[[#This Row],[CODIGO]],POs[status],$GY839,POs[Semana],WEEKNUM(HT$1))</f>
        <v>0</v>
      </c>
      <c r="HU839" s="22"/>
      <c r="HV839" s="25"/>
      <c r="HW839" t="str">
        <f>DIM_BILL[[#This Row],[Tipo]]</f>
        <v>MATERIAL DE EMPAQUE</v>
      </c>
    </row>
    <row r="840" spans="1:231" x14ac:dyDescent="0.3">
      <c r="A840" s="17" t="s">
        <v>1137</v>
      </c>
      <c r="DE840">
        <v>1.03</v>
      </c>
      <c r="GR840" s="17" t="s">
        <v>1138</v>
      </c>
      <c r="GS840" s="17">
        <v>4</v>
      </c>
      <c r="GT840" s="17" t="s">
        <v>1823</v>
      </c>
      <c r="GU840" s="17" t="s">
        <v>1800</v>
      </c>
      <c r="GV840" s="17">
        <f>SUMIF(FACT_A1[cve_prod],DIM_BILL[[#This Row],[CODIGO]],FACT_A1[Existencia])</f>
        <v>0</v>
      </c>
      <c r="GW840" s="18">
        <f>SUMIF(FACT_A2[cve_prod],DIM_BILL[[#This Row],[CODIGO]],FACT_A2[Existencia])</f>
        <v>17430</v>
      </c>
      <c r="GX840" s="17"/>
      <c r="GY840" s="16" t="s">
        <v>2221</v>
      </c>
      <c r="GZ840" s="24">
        <f>SUMPRODUCT($B840:$GQ840,INDEX(PLAN_PRODUCCION!$B$4:$GQ$24,COLUMN()-COLUMN($GZ$1)+1,0))</f>
        <v>9270</v>
      </c>
      <c r="HA840" s="24">
        <f>SUMPRODUCT($B840:$GQ840,INDEX(PLAN_PRODUCCION!$B$4:$GQ$24,COLUMN()-COLUMN($GZ$1)+1,0))</f>
        <v>0</v>
      </c>
      <c r="HB840" s="24">
        <f>SUMPRODUCT($B840:$GQ840,INDEX(PLAN_PRODUCCION!$B$4:$GQ$24,COLUMN()-COLUMN($GZ$1)+1,0))</f>
        <v>0</v>
      </c>
      <c r="HC840" s="24">
        <f>SUMPRODUCT($B840:$GQ840,INDEX(PLAN_PRODUCCION!$B$4:$GQ$24,COLUMN()-COLUMN($GZ$1)+1,0))</f>
        <v>0</v>
      </c>
      <c r="HD840" s="24">
        <f>SUMPRODUCT($B840:$GQ840,INDEX(PLAN_PRODUCCION!$B$4:$GQ$24,COLUMN()-COLUMN($GZ$1)+1,0))</f>
        <v>0</v>
      </c>
      <c r="HE840" s="24">
        <f>SUMPRODUCT($B840:$GQ840,INDEX(PLAN_PRODUCCION!$B$4:$GQ$24,COLUMN()-COLUMN($GZ$1)+1,0))</f>
        <v>0</v>
      </c>
      <c r="HF840" s="24">
        <f>SUMPRODUCT($B840:$GQ840,INDEX(PLAN_PRODUCCION!$B$4:$GQ$24,COLUMN()-COLUMN($GZ$1)+1,0))</f>
        <v>0</v>
      </c>
      <c r="HG840" s="24">
        <f>SUMPRODUCT($B840:$GQ840,INDEX(PLAN_PRODUCCION!$B$4:$GQ$24,COLUMN()-COLUMN($GZ$1)+1,0))</f>
        <v>9270</v>
      </c>
      <c r="HH840" s="24">
        <f>SUMPRODUCT($B840:$GQ840,INDEX(PLAN_PRODUCCION!$B$4:$GQ$24,COLUMN()-COLUMN($GZ$1)+1,0))</f>
        <v>0</v>
      </c>
      <c r="HI840" s="24">
        <f>SUMPRODUCT($B840:$GQ840,INDEX(PLAN_PRODUCCION!$B$4:$GQ$24,COLUMN()-COLUMN($GZ$1)+1,0))</f>
        <v>0</v>
      </c>
      <c r="HJ840" s="24">
        <f>SUMPRODUCT($B840:$GQ840,INDEX(PLAN_PRODUCCION!$B$4:$GQ$24,COLUMN()-COLUMN($GZ$1)+1,0))</f>
        <v>0</v>
      </c>
      <c r="HK840" s="24">
        <f>SUMPRODUCT($B840:$GQ840,INDEX(PLAN_PRODUCCION!$B$4:$GQ$24,COLUMN()-COLUMN($GZ$1)+1,0))</f>
        <v>0</v>
      </c>
      <c r="HL840" s="24">
        <f>SUMPRODUCT($B840:$GQ840,INDEX(PLAN_PRODUCCION!$B$4:$GQ$24,COLUMN()-COLUMN($GZ$1)+1,0))</f>
        <v>0</v>
      </c>
      <c r="HM840" s="24">
        <f>SUMPRODUCT($B840:$GQ840,INDEX(PLAN_PRODUCCION!$B$4:$GQ$24,COLUMN()-COLUMN($GZ$1)+1,0))</f>
        <v>0</v>
      </c>
      <c r="HN840" s="24">
        <f>SUMPRODUCT($B840:$GQ840,INDEX(PLAN_PRODUCCION!$B$4:$GQ$24,COLUMN()-COLUMN($GZ$1)+1,0))</f>
        <v>0</v>
      </c>
      <c r="HO840" s="24">
        <f>SUMPRODUCT($B840:$GQ840,INDEX(PLAN_PRODUCCION!$B$4:$GQ$24,COLUMN()-COLUMN($GZ$1)+1,0))</f>
        <v>0</v>
      </c>
      <c r="HP840" s="24">
        <f>SUMPRODUCT($B840:$GQ840,INDEX(PLAN_PRODUCCION!$B$4:$GQ$24,COLUMN()-COLUMN($GZ$1)+1,0))</f>
        <v>0</v>
      </c>
      <c r="HQ840" s="24">
        <f>SUMPRODUCT($B840:$GQ840,INDEX(PLAN_PRODUCCION!$B$4:$GQ$24,COLUMN()-COLUMN($GZ$1)+1,0))</f>
        <v>0</v>
      </c>
      <c r="HR840" s="24">
        <f>SUMPRODUCT($B840:$GQ840,INDEX(PLAN_PRODUCCION!$B$4:$GQ$24,COLUMN()-COLUMN($GZ$1)+1,0))</f>
        <v>0</v>
      </c>
      <c r="HS840" s="24">
        <f>SUMPRODUCT($B840:$GQ840,INDEX(PLAN_PRODUCCION!$B$4:$GQ$24,COLUMN()-COLUMN($GZ$1)+1,0))</f>
        <v>0</v>
      </c>
      <c r="HT840" s="24">
        <f>SUMPRODUCT($B840:$GQ840,INDEX(PLAN_PRODUCCION!$B$4:$GQ$24,COLUMN()-COLUMN($GZ$1)+1,0))</f>
        <v>0</v>
      </c>
      <c r="HU840" s="22"/>
      <c r="HV840" s="25"/>
      <c r="HW840" t="str">
        <f>DIM_BILL[[#This Row],[Tipo]]</f>
        <v>MATERIAL DE EMPAQUE</v>
      </c>
    </row>
    <row r="841" spans="1:231" x14ac:dyDescent="0.3">
      <c r="A841" s="18" t="s">
        <v>1137</v>
      </c>
      <c r="DE841">
        <v>1.03</v>
      </c>
      <c r="GR841" s="18" t="s">
        <v>1138</v>
      </c>
      <c r="GS841" s="18">
        <v>4</v>
      </c>
      <c r="GT841" s="18" t="s">
        <v>1823</v>
      </c>
      <c r="GU841" s="18" t="s">
        <v>1800</v>
      </c>
      <c r="GV841" s="18">
        <f>SUMIF(FACT_A1[cve_prod],DIM_BILL[[#This Row],[CODIGO]],FACT_A1[Existencia])</f>
        <v>0</v>
      </c>
      <c r="GW841" s="18">
        <f>SUMIF(FACT_A2[cve_prod],DIM_BILL[[#This Row],[CODIGO]],FACT_A2[Existencia])</f>
        <v>17430</v>
      </c>
      <c r="GX841" s="18"/>
      <c r="GY841" s="16" t="s">
        <v>2222</v>
      </c>
      <c r="GZ841" s="26">
        <f t="shared" ref="GZ841" si="6118">GV841+GW841+GX841+GZ839-GZ840</f>
        <v>8160</v>
      </c>
      <c r="HA841" s="26">
        <f t="shared" ref="HA841" si="6119">GZ841+HA839-HA840</f>
        <v>8160</v>
      </c>
      <c r="HB841" s="26">
        <f t="shared" ref="HB841" si="6120">HA841+HB839-HB840</f>
        <v>8160</v>
      </c>
      <c r="HC841" s="26">
        <f t="shared" ref="HC841" si="6121">HB841+HC839-HC840</f>
        <v>8160</v>
      </c>
      <c r="HD841" s="26">
        <f t="shared" ref="HD841" si="6122">HC841+HD839-HD840</f>
        <v>8160</v>
      </c>
      <c r="HE841" s="26">
        <f t="shared" ref="HE841" si="6123">HD841+HE839-HE840</f>
        <v>8160</v>
      </c>
      <c r="HF841" s="26">
        <f t="shared" ref="HF841" si="6124">HE841+HF839-HF840</f>
        <v>8160</v>
      </c>
      <c r="HG841" s="26">
        <f t="shared" ref="HG841" si="6125">HF841+HG839-HG840</f>
        <v>-1110</v>
      </c>
      <c r="HH841" s="26">
        <f t="shared" ref="HH841" si="6126">HG841+HH839-HH840</f>
        <v>-1110</v>
      </c>
      <c r="HI841" s="26">
        <f t="shared" ref="HI841" si="6127">HH841+HI839-HI840</f>
        <v>-1110</v>
      </c>
      <c r="HJ841" s="26">
        <f t="shared" ref="HJ841" si="6128">HI841+HJ839-HJ840</f>
        <v>-1110</v>
      </c>
      <c r="HK841" s="26">
        <f t="shared" ref="HK841" si="6129">HJ841+HK839-HK840</f>
        <v>-1110</v>
      </c>
      <c r="HL841" s="26">
        <f t="shared" ref="HL841" si="6130">HK841+HL839-HL840</f>
        <v>-1110</v>
      </c>
      <c r="HM841" s="26">
        <f t="shared" ref="HM841" si="6131">HL841+HM839-HM840</f>
        <v>-1110</v>
      </c>
      <c r="HN841" s="26">
        <f t="shared" ref="HN841" si="6132">HM841+HN839-HN840</f>
        <v>-1110</v>
      </c>
      <c r="HO841" s="26">
        <f t="shared" ref="HO841" si="6133">HN841+HO839-HO840</f>
        <v>-1110</v>
      </c>
      <c r="HP841" s="26">
        <f t="shared" ref="HP841" si="6134">HO841+HP839-HP840</f>
        <v>-1110</v>
      </c>
      <c r="HQ841" s="26">
        <f t="shared" ref="HQ841" si="6135">HP841+HQ839-HQ840</f>
        <v>-1110</v>
      </c>
      <c r="HR841" s="26">
        <f t="shared" ref="HR841" si="6136">HQ841+HR839-HR840</f>
        <v>-1110</v>
      </c>
      <c r="HS841" s="26">
        <f t="shared" ref="HS841" si="6137">HR841+HS839-HS840</f>
        <v>-1110</v>
      </c>
      <c r="HT841" s="26">
        <f t="shared" ref="HT841" si="6138">HS841+HT839-HT840</f>
        <v>-1110</v>
      </c>
      <c r="HU841" s="22">
        <f t="shared" ref="HU841" si="6139">COUNTIF(GZ841:HT841,"&lt;0")</f>
        <v>14</v>
      </c>
      <c r="HV841" s="25"/>
      <c r="HW841" t="str">
        <f>DIM_BILL[[#This Row],[Tipo]]</f>
        <v>MATERIAL DE EMPAQUE</v>
      </c>
    </row>
    <row r="842" spans="1:231" x14ac:dyDescent="0.3">
      <c r="A842" s="17" t="s">
        <v>1145</v>
      </c>
      <c r="DF842">
        <v>1.03</v>
      </c>
      <c r="GR842" s="17" t="s">
        <v>1146</v>
      </c>
      <c r="GS842" s="17">
        <v>4</v>
      </c>
      <c r="GT842" s="17" t="s">
        <v>1823</v>
      </c>
      <c r="GU842" s="17" t="s">
        <v>1800</v>
      </c>
      <c r="GV842" s="17">
        <f>SUMIF(FACT_A1[cve_prod],DIM_BILL[[#This Row],[CODIGO]],FACT_A1[Existencia])</f>
        <v>0</v>
      </c>
      <c r="GW842" s="18">
        <f>SUMIF(FACT_A2[cve_prod],DIM_BILL[[#This Row],[CODIGO]],FACT_A2[Existencia])</f>
        <v>12460</v>
      </c>
      <c r="GX842" s="17"/>
      <c r="GY842" s="16" t="s">
        <v>2220</v>
      </c>
      <c r="GZ842" s="15">
        <f>SUMIFS(POs[saldo],POs[cve_prod],DIM_BILL[[#This Row],[CODIGO]],POs[status],$GY842,POs[f_ent],GZ$1)</f>
        <v>0</v>
      </c>
      <c r="HA842" s="15">
        <f>SUMIFS(POs[saldo],POs[cve_prod],DIM_BILL[[#This Row],[CODIGO]],POs[status],$GY842,POs[f_ent],HA$1)</f>
        <v>0</v>
      </c>
      <c r="HB842" s="15">
        <f>SUMIFS(POs[saldo],POs[cve_prod],DIM_BILL[[#This Row],[CODIGO]],POs[status],$GY842,POs[f_ent],HB$1)</f>
        <v>0</v>
      </c>
      <c r="HC842" s="15">
        <f>SUMIFS(POs[saldo],POs[cve_prod],DIM_BILL[[#This Row],[CODIGO]],POs[status],$GY842,POs[f_ent],HC$1)</f>
        <v>0</v>
      </c>
      <c r="HD842" s="15">
        <f>SUMIFS(POs[saldo],POs[cve_prod],DIM_BILL[[#This Row],[CODIGO]],POs[status],$GY842,POs[f_ent],HD$1)</f>
        <v>0</v>
      </c>
      <c r="HE842" s="15">
        <f>SUMIFS(POs[saldo],POs[cve_prod],DIM_BILL[[#This Row],[CODIGO]],POs[status],$GY842,POs[f_ent],HE$1)</f>
        <v>0</v>
      </c>
      <c r="HF842" s="15">
        <f>SUMIFS(POs[saldo],POs[cve_prod],DIM_BILL[[#This Row],[CODIGO]],POs[status],$GY842,POs[Semana],WEEKNUM(HF$1))</f>
        <v>0</v>
      </c>
      <c r="HG842" s="15">
        <f>SUMIFS(POs[saldo],POs[cve_prod],DIM_BILL[[#This Row],[CODIGO]],POs[status],$GY842,POs[Semana],WEEKNUM(HG$1))</f>
        <v>0</v>
      </c>
      <c r="HH842" s="15">
        <f>SUMIFS(POs[saldo],POs[cve_prod],DIM_BILL[[#This Row],[CODIGO]],POs[status],$GY842,POs[Semana],WEEKNUM(HH$1))</f>
        <v>0</v>
      </c>
      <c r="HI842" s="15">
        <f>SUMIFS(POs[saldo],POs[cve_prod],DIM_BILL[[#This Row],[CODIGO]],POs[status],$GY842,POs[Semana],WEEKNUM(HI$1))</f>
        <v>0</v>
      </c>
      <c r="HJ842" s="15">
        <f>SUMIFS(POs[saldo],POs[cve_prod],DIM_BILL[[#This Row],[CODIGO]],POs[status],$GY842,POs[Semana],WEEKNUM(HJ$1))</f>
        <v>0</v>
      </c>
      <c r="HK842" s="15">
        <f>SUMIFS(POs[saldo],POs[cve_prod],DIM_BILL[[#This Row],[CODIGO]],POs[status],$GY842,POs[Semana],WEEKNUM(HK$1))</f>
        <v>0</v>
      </c>
      <c r="HL842" s="15">
        <f>SUMIFS(POs[saldo],POs[cve_prod],DIM_BILL[[#This Row],[CODIGO]],POs[status],$GY842,POs[Semana],WEEKNUM(HL$1))</f>
        <v>0</v>
      </c>
      <c r="HM842" s="15">
        <f>SUMIFS(POs[saldo],POs[cve_prod],DIM_BILL[[#This Row],[CODIGO]],POs[status],$GY842,POs[Semana],WEEKNUM(HM$1))</f>
        <v>0</v>
      </c>
      <c r="HN842" s="15">
        <f>SUMIFS(POs[saldo],POs[cve_prod],DIM_BILL[[#This Row],[CODIGO]],POs[status],$GY842,POs[Semana],WEEKNUM(HN$1))</f>
        <v>0</v>
      </c>
      <c r="HO842" s="15">
        <f>SUMIFS(POs[saldo],POs[cve_prod],DIM_BILL[[#This Row],[CODIGO]],POs[status],$GY842,POs[Semana],WEEKNUM(HO$1))</f>
        <v>0</v>
      </c>
      <c r="HP842" s="15">
        <f>SUMIFS(POs[saldo],POs[cve_prod],DIM_BILL[[#This Row],[CODIGO]],POs[status],$GY842,POs[Semana],WEEKNUM(HP$1))</f>
        <v>0</v>
      </c>
      <c r="HQ842" s="15">
        <f>SUMIFS(POs[saldo],POs[cve_prod],DIM_BILL[[#This Row],[CODIGO]],POs[status],$GY842,POs[Semana],WEEKNUM(HQ$1))</f>
        <v>0</v>
      </c>
      <c r="HR842" s="15">
        <f>SUMIFS(POs[saldo],POs[cve_prod],DIM_BILL[[#This Row],[CODIGO]],POs[status],$GY842,POs[Semana],WEEKNUM(HR$1))</f>
        <v>0</v>
      </c>
      <c r="HS842" s="15">
        <f>SUMIFS(POs[saldo],POs[cve_prod],DIM_BILL[[#This Row],[CODIGO]],POs[status],$GY842,POs[Semana],WEEKNUM(HS$1))</f>
        <v>0</v>
      </c>
      <c r="HT842" s="15">
        <f>SUMIFS(POs[saldo],POs[cve_prod],DIM_BILL[[#This Row],[CODIGO]],POs[status],$GY842,POs[Semana],WEEKNUM(HT$1))</f>
        <v>0</v>
      </c>
      <c r="HU842" s="22"/>
      <c r="HV842" s="25"/>
      <c r="HW842" t="str">
        <f>DIM_BILL[[#This Row],[Tipo]]</f>
        <v>MATERIAL DE EMPAQUE</v>
      </c>
    </row>
    <row r="843" spans="1:231" x14ac:dyDescent="0.3">
      <c r="A843" s="17" t="s">
        <v>1145</v>
      </c>
      <c r="DF843">
        <v>1.03</v>
      </c>
      <c r="GR843" s="17" t="s">
        <v>1146</v>
      </c>
      <c r="GS843" s="17">
        <v>4</v>
      </c>
      <c r="GT843" s="17" t="s">
        <v>1823</v>
      </c>
      <c r="GU843" s="17" t="s">
        <v>1800</v>
      </c>
      <c r="GV843" s="17">
        <f>SUMIF(FACT_A1[cve_prod],DIM_BILL[[#This Row],[CODIGO]],FACT_A1[Existencia])</f>
        <v>0</v>
      </c>
      <c r="GW843" s="18">
        <f>SUMIF(FACT_A2[cve_prod],DIM_BILL[[#This Row],[CODIGO]],FACT_A2[Existencia])</f>
        <v>12460</v>
      </c>
      <c r="GX843" s="17"/>
      <c r="GY843" s="16" t="s">
        <v>2221</v>
      </c>
      <c r="GZ843" s="24">
        <f>SUMPRODUCT($B843:$GQ843,INDEX(PLAN_PRODUCCION!$B$4:$GQ$24,COLUMN()-COLUMN($GZ$1)+1,0))</f>
        <v>9270</v>
      </c>
      <c r="HA843" s="24">
        <f>SUMPRODUCT($B843:$GQ843,INDEX(PLAN_PRODUCCION!$B$4:$GQ$24,COLUMN()-COLUMN($GZ$1)+1,0))</f>
        <v>0</v>
      </c>
      <c r="HB843" s="24">
        <f>SUMPRODUCT($B843:$GQ843,INDEX(PLAN_PRODUCCION!$B$4:$GQ$24,COLUMN()-COLUMN($GZ$1)+1,0))</f>
        <v>0</v>
      </c>
      <c r="HC843" s="24">
        <f>SUMPRODUCT($B843:$GQ843,INDEX(PLAN_PRODUCCION!$B$4:$GQ$24,COLUMN()-COLUMN($GZ$1)+1,0))</f>
        <v>0</v>
      </c>
      <c r="HD843" s="24">
        <f>SUMPRODUCT($B843:$GQ843,INDEX(PLAN_PRODUCCION!$B$4:$GQ$24,COLUMN()-COLUMN($GZ$1)+1,0))</f>
        <v>0</v>
      </c>
      <c r="HE843" s="24">
        <f>SUMPRODUCT($B843:$GQ843,INDEX(PLAN_PRODUCCION!$B$4:$GQ$24,COLUMN()-COLUMN($GZ$1)+1,0))</f>
        <v>0</v>
      </c>
      <c r="HF843" s="24">
        <f>SUMPRODUCT($B843:$GQ843,INDEX(PLAN_PRODUCCION!$B$4:$GQ$24,COLUMN()-COLUMN($GZ$1)+1,0))</f>
        <v>0</v>
      </c>
      <c r="HG843" s="24">
        <f>SUMPRODUCT($B843:$GQ843,INDEX(PLAN_PRODUCCION!$B$4:$GQ$24,COLUMN()-COLUMN($GZ$1)+1,0))</f>
        <v>9270</v>
      </c>
      <c r="HH843" s="24">
        <f>SUMPRODUCT($B843:$GQ843,INDEX(PLAN_PRODUCCION!$B$4:$GQ$24,COLUMN()-COLUMN($GZ$1)+1,0))</f>
        <v>0</v>
      </c>
      <c r="HI843" s="24">
        <f>SUMPRODUCT($B843:$GQ843,INDEX(PLAN_PRODUCCION!$B$4:$GQ$24,COLUMN()-COLUMN($GZ$1)+1,0))</f>
        <v>0</v>
      </c>
      <c r="HJ843" s="24">
        <f>SUMPRODUCT($B843:$GQ843,INDEX(PLAN_PRODUCCION!$B$4:$GQ$24,COLUMN()-COLUMN($GZ$1)+1,0))</f>
        <v>0</v>
      </c>
      <c r="HK843" s="24">
        <f>SUMPRODUCT($B843:$GQ843,INDEX(PLAN_PRODUCCION!$B$4:$GQ$24,COLUMN()-COLUMN($GZ$1)+1,0))</f>
        <v>0</v>
      </c>
      <c r="HL843" s="24">
        <f>SUMPRODUCT($B843:$GQ843,INDEX(PLAN_PRODUCCION!$B$4:$GQ$24,COLUMN()-COLUMN($GZ$1)+1,0))</f>
        <v>0</v>
      </c>
      <c r="HM843" s="24">
        <f>SUMPRODUCT($B843:$GQ843,INDEX(PLAN_PRODUCCION!$B$4:$GQ$24,COLUMN()-COLUMN($GZ$1)+1,0))</f>
        <v>0</v>
      </c>
      <c r="HN843" s="24">
        <f>SUMPRODUCT($B843:$GQ843,INDEX(PLAN_PRODUCCION!$B$4:$GQ$24,COLUMN()-COLUMN($GZ$1)+1,0))</f>
        <v>0</v>
      </c>
      <c r="HO843" s="24">
        <f>SUMPRODUCT($B843:$GQ843,INDEX(PLAN_PRODUCCION!$B$4:$GQ$24,COLUMN()-COLUMN($GZ$1)+1,0))</f>
        <v>0</v>
      </c>
      <c r="HP843" s="24">
        <f>SUMPRODUCT($B843:$GQ843,INDEX(PLAN_PRODUCCION!$B$4:$GQ$24,COLUMN()-COLUMN($GZ$1)+1,0))</f>
        <v>0</v>
      </c>
      <c r="HQ843" s="24">
        <f>SUMPRODUCT($B843:$GQ843,INDEX(PLAN_PRODUCCION!$B$4:$GQ$24,COLUMN()-COLUMN($GZ$1)+1,0))</f>
        <v>0</v>
      </c>
      <c r="HR843" s="24">
        <f>SUMPRODUCT($B843:$GQ843,INDEX(PLAN_PRODUCCION!$B$4:$GQ$24,COLUMN()-COLUMN($GZ$1)+1,0))</f>
        <v>0</v>
      </c>
      <c r="HS843" s="24">
        <f>SUMPRODUCT($B843:$GQ843,INDEX(PLAN_PRODUCCION!$B$4:$GQ$24,COLUMN()-COLUMN($GZ$1)+1,0))</f>
        <v>0</v>
      </c>
      <c r="HT843" s="24">
        <f>SUMPRODUCT($B843:$GQ843,INDEX(PLAN_PRODUCCION!$B$4:$GQ$24,COLUMN()-COLUMN($GZ$1)+1,0))</f>
        <v>0</v>
      </c>
      <c r="HU843" s="22"/>
      <c r="HV843" s="25"/>
      <c r="HW843" t="str">
        <f>DIM_BILL[[#This Row],[Tipo]]</f>
        <v>MATERIAL DE EMPAQUE</v>
      </c>
    </row>
    <row r="844" spans="1:231" x14ac:dyDescent="0.3">
      <c r="A844" s="18" t="s">
        <v>1145</v>
      </c>
      <c r="DF844">
        <v>1.03</v>
      </c>
      <c r="GR844" s="18" t="s">
        <v>1146</v>
      </c>
      <c r="GS844" s="18">
        <v>4</v>
      </c>
      <c r="GT844" s="18" t="s">
        <v>1823</v>
      </c>
      <c r="GU844" s="18" t="s">
        <v>1800</v>
      </c>
      <c r="GV844" s="18">
        <f>SUMIF(FACT_A1[cve_prod],DIM_BILL[[#This Row],[CODIGO]],FACT_A1[Existencia])</f>
        <v>0</v>
      </c>
      <c r="GW844" s="18">
        <f>SUMIF(FACT_A2[cve_prod],DIM_BILL[[#This Row],[CODIGO]],FACT_A2[Existencia])</f>
        <v>12460</v>
      </c>
      <c r="GX844" s="18"/>
      <c r="GY844" s="16" t="s">
        <v>2222</v>
      </c>
      <c r="GZ844" s="26">
        <f t="shared" ref="GZ844" si="6140">GV844+GW844+GX844+GZ842-GZ843</f>
        <v>3190</v>
      </c>
      <c r="HA844" s="26">
        <f t="shared" ref="HA844" si="6141">GZ844+HA842-HA843</f>
        <v>3190</v>
      </c>
      <c r="HB844" s="26">
        <f t="shared" ref="HB844" si="6142">HA844+HB842-HB843</f>
        <v>3190</v>
      </c>
      <c r="HC844" s="26">
        <f t="shared" ref="HC844" si="6143">HB844+HC842-HC843</f>
        <v>3190</v>
      </c>
      <c r="HD844" s="26">
        <f t="shared" ref="HD844" si="6144">HC844+HD842-HD843</f>
        <v>3190</v>
      </c>
      <c r="HE844" s="26">
        <f t="shared" ref="HE844" si="6145">HD844+HE842-HE843</f>
        <v>3190</v>
      </c>
      <c r="HF844" s="26">
        <f t="shared" ref="HF844" si="6146">HE844+HF842-HF843</f>
        <v>3190</v>
      </c>
      <c r="HG844" s="26">
        <f t="shared" ref="HG844" si="6147">HF844+HG842-HG843</f>
        <v>-6080</v>
      </c>
      <c r="HH844" s="26">
        <f t="shared" ref="HH844" si="6148">HG844+HH842-HH843</f>
        <v>-6080</v>
      </c>
      <c r="HI844" s="26">
        <f t="shared" ref="HI844" si="6149">HH844+HI842-HI843</f>
        <v>-6080</v>
      </c>
      <c r="HJ844" s="26">
        <f t="shared" ref="HJ844" si="6150">HI844+HJ842-HJ843</f>
        <v>-6080</v>
      </c>
      <c r="HK844" s="26">
        <f t="shared" ref="HK844" si="6151">HJ844+HK842-HK843</f>
        <v>-6080</v>
      </c>
      <c r="HL844" s="26">
        <f t="shared" ref="HL844" si="6152">HK844+HL842-HL843</f>
        <v>-6080</v>
      </c>
      <c r="HM844" s="26">
        <f t="shared" ref="HM844" si="6153">HL844+HM842-HM843</f>
        <v>-6080</v>
      </c>
      <c r="HN844" s="26">
        <f t="shared" ref="HN844" si="6154">HM844+HN842-HN843</f>
        <v>-6080</v>
      </c>
      <c r="HO844" s="26">
        <f t="shared" ref="HO844" si="6155">HN844+HO842-HO843</f>
        <v>-6080</v>
      </c>
      <c r="HP844" s="26">
        <f t="shared" ref="HP844" si="6156">HO844+HP842-HP843</f>
        <v>-6080</v>
      </c>
      <c r="HQ844" s="26">
        <f t="shared" ref="HQ844" si="6157">HP844+HQ842-HQ843</f>
        <v>-6080</v>
      </c>
      <c r="HR844" s="26">
        <f t="shared" ref="HR844" si="6158">HQ844+HR842-HR843</f>
        <v>-6080</v>
      </c>
      <c r="HS844" s="26">
        <f t="shared" ref="HS844" si="6159">HR844+HS842-HS843</f>
        <v>-6080</v>
      </c>
      <c r="HT844" s="26">
        <f t="shared" ref="HT844" si="6160">HS844+HT842-HT843</f>
        <v>-6080</v>
      </c>
      <c r="HU844" s="22">
        <f t="shared" ref="HU844" si="6161">COUNTIF(GZ844:HT844,"&lt;0")</f>
        <v>14</v>
      </c>
      <c r="HV844" s="25"/>
      <c r="HW844" t="str">
        <f>DIM_BILL[[#This Row],[Tipo]]</f>
        <v>MATERIAL DE EMPAQUE</v>
      </c>
    </row>
    <row r="845" spans="1:231" x14ac:dyDescent="0.3">
      <c r="A845" s="17" t="s">
        <v>1343</v>
      </c>
      <c r="EF845">
        <v>0.51</v>
      </c>
      <c r="GR845" s="17" t="s">
        <v>1344</v>
      </c>
      <c r="GS845" s="17">
        <v>2</v>
      </c>
      <c r="GT845" s="17" t="s">
        <v>1791</v>
      </c>
      <c r="GU845" s="17" t="s">
        <v>1791</v>
      </c>
      <c r="GV845" s="17">
        <f>SUMIF(FACT_A1[cve_prod],DIM_BILL[[#This Row],[CODIGO]],FACT_A1[Existencia])</f>
        <v>0</v>
      </c>
      <c r="GW845" s="18">
        <f>SUMIF(FACT_A2[cve_prod],DIM_BILL[[#This Row],[CODIGO]],FACT_A2[Existencia])</f>
        <v>800</v>
      </c>
      <c r="GX845" s="17"/>
      <c r="GY845" s="16" t="s">
        <v>2220</v>
      </c>
      <c r="GZ845" s="15">
        <f>SUMIFS(POs[saldo],POs[cve_prod],DIM_BILL[[#This Row],[CODIGO]],POs[status],$GY845,POs[f_ent],GZ$1)</f>
        <v>0</v>
      </c>
      <c r="HA845" s="15">
        <f>SUMIFS(POs[saldo],POs[cve_prod],DIM_BILL[[#This Row],[CODIGO]],POs[status],$GY845,POs[f_ent],HA$1)</f>
        <v>0</v>
      </c>
      <c r="HB845" s="15">
        <f>SUMIFS(POs[saldo],POs[cve_prod],DIM_BILL[[#This Row],[CODIGO]],POs[status],$GY845,POs[f_ent],HB$1)</f>
        <v>0</v>
      </c>
      <c r="HC845" s="15">
        <f>SUMIFS(POs[saldo],POs[cve_prod],DIM_BILL[[#This Row],[CODIGO]],POs[status],$GY845,POs[f_ent],HC$1)</f>
        <v>0</v>
      </c>
      <c r="HD845" s="15">
        <f>SUMIFS(POs[saldo],POs[cve_prod],DIM_BILL[[#This Row],[CODIGO]],POs[status],$GY845,POs[f_ent],HD$1)</f>
        <v>0</v>
      </c>
      <c r="HE845" s="15">
        <f>SUMIFS(POs[saldo],POs[cve_prod],DIM_BILL[[#This Row],[CODIGO]],POs[status],$GY845,POs[f_ent],HE$1)</f>
        <v>0</v>
      </c>
      <c r="HF845" s="15">
        <f>SUMIFS(POs[saldo],POs[cve_prod],DIM_BILL[[#This Row],[CODIGO]],POs[status],$GY845,POs[Semana],WEEKNUM(HF$1))</f>
        <v>0</v>
      </c>
      <c r="HG845" s="15">
        <f>SUMIFS(POs[saldo],POs[cve_prod],DIM_BILL[[#This Row],[CODIGO]],POs[status],$GY845,POs[Semana],WEEKNUM(HG$1))</f>
        <v>0</v>
      </c>
      <c r="HH845" s="15">
        <f>SUMIFS(POs[saldo],POs[cve_prod],DIM_BILL[[#This Row],[CODIGO]],POs[status],$GY845,POs[Semana],WEEKNUM(HH$1))</f>
        <v>0</v>
      </c>
      <c r="HI845" s="15">
        <f>SUMIFS(POs[saldo],POs[cve_prod],DIM_BILL[[#This Row],[CODIGO]],POs[status],$GY845,POs[Semana],WEEKNUM(HI$1))</f>
        <v>0</v>
      </c>
      <c r="HJ845" s="15">
        <f>SUMIFS(POs[saldo],POs[cve_prod],DIM_BILL[[#This Row],[CODIGO]],POs[status],$GY845,POs[Semana],WEEKNUM(HJ$1))</f>
        <v>0</v>
      </c>
      <c r="HK845" s="15">
        <f>SUMIFS(POs[saldo],POs[cve_prod],DIM_BILL[[#This Row],[CODIGO]],POs[status],$GY845,POs[Semana],WEEKNUM(HK$1))</f>
        <v>0</v>
      </c>
      <c r="HL845" s="15">
        <f>SUMIFS(POs[saldo],POs[cve_prod],DIM_BILL[[#This Row],[CODIGO]],POs[status],$GY845,POs[Semana],WEEKNUM(HL$1))</f>
        <v>0</v>
      </c>
      <c r="HM845" s="15">
        <f>SUMIFS(POs[saldo],POs[cve_prod],DIM_BILL[[#This Row],[CODIGO]],POs[status],$GY845,POs[Semana],WEEKNUM(HM$1))</f>
        <v>0</v>
      </c>
      <c r="HN845" s="15">
        <f>SUMIFS(POs[saldo],POs[cve_prod],DIM_BILL[[#This Row],[CODIGO]],POs[status],$GY845,POs[Semana],WEEKNUM(HN$1))</f>
        <v>0</v>
      </c>
      <c r="HO845" s="15">
        <f>SUMIFS(POs[saldo],POs[cve_prod],DIM_BILL[[#This Row],[CODIGO]],POs[status],$GY845,POs[Semana],WEEKNUM(HO$1))</f>
        <v>0</v>
      </c>
      <c r="HP845" s="15">
        <f>SUMIFS(POs[saldo],POs[cve_prod],DIM_BILL[[#This Row],[CODIGO]],POs[status],$GY845,POs[Semana],WEEKNUM(HP$1))</f>
        <v>0</v>
      </c>
      <c r="HQ845" s="15">
        <f>SUMIFS(POs[saldo],POs[cve_prod],DIM_BILL[[#This Row],[CODIGO]],POs[status],$GY845,POs[Semana],WEEKNUM(HQ$1))</f>
        <v>0</v>
      </c>
      <c r="HR845" s="15">
        <f>SUMIFS(POs[saldo],POs[cve_prod],DIM_BILL[[#This Row],[CODIGO]],POs[status],$GY845,POs[Semana],WEEKNUM(HR$1))</f>
        <v>0</v>
      </c>
      <c r="HS845" s="15">
        <f>SUMIFS(POs[saldo],POs[cve_prod],DIM_BILL[[#This Row],[CODIGO]],POs[status],$GY845,POs[Semana],WEEKNUM(HS$1))</f>
        <v>0</v>
      </c>
      <c r="HT845" s="15">
        <f>SUMIFS(POs[saldo],POs[cve_prod],DIM_BILL[[#This Row],[CODIGO]],POs[status],$GY845,POs[Semana],WEEKNUM(HT$1))</f>
        <v>0</v>
      </c>
      <c r="HU845" s="22"/>
      <c r="HV845" s="25"/>
      <c r="HW845" t="str">
        <f>DIM_BILL[[#This Row],[Tipo]]</f>
        <v/>
      </c>
    </row>
    <row r="846" spans="1:231" x14ac:dyDescent="0.3">
      <c r="A846" s="17" t="s">
        <v>1343</v>
      </c>
      <c r="EF846">
        <v>0.51</v>
      </c>
      <c r="GR846" s="17" t="s">
        <v>1344</v>
      </c>
      <c r="GS846" s="17">
        <v>2</v>
      </c>
      <c r="GT846" s="17" t="s">
        <v>1791</v>
      </c>
      <c r="GU846" s="17" t="s">
        <v>1791</v>
      </c>
      <c r="GV846" s="17">
        <f>SUMIF(FACT_A1[cve_prod],DIM_BILL[[#This Row],[CODIGO]],FACT_A1[Existencia])</f>
        <v>0</v>
      </c>
      <c r="GW846" s="18">
        <f>SUMIF(FACT_A2[cve_prod],DIM_BILL[[#This Row],[CODIGO]],FACT_A2[Existencia])</f>
        <v>800</v>
      </c>
      <c r="GX846" s="17"/>
      <c r="GY846" s="16" t="s">
        <v>2221</v>
      </c>
      <c r="GZ846" s="24">
        <f>SUMPRODUCT($B846:$GQ846,INDEX(PLAN_PRODUCCION!$B$4:$GQ$24,COLUMN()-COLUMN($GZ$1)+1,0))</f>
        <v>0</v>
      </c>
      <c r="HA846" s="24">
        <f>SUMPRODUCT($B846:$GQ846,INDEX(PLAN_PRODUCCION!$B$4:$GQ$24,COLUMN()-COLUMN($GZ$1)+1,0))</f>
        <v>0</v>
      </c>
      <c r="HB846" s="24">
        <f>SUMPRODUCT($B846:$GQ846,INDEX(PLAN_PRODUCCION!$B$4:$GQ$24,COLUMN()-COLUMN($GZ$1)+1,0))</f>
        <v>0</v>
      </c>
      <c r="HC846" s="24">
        <f>SUMPRODUCT($B846:$GQ846,INDEX(PLAN_PRODUCCION!$B$4:$GQ$24,COLUMN()-COLUMN($GZ$1)+1,0))</f>
        <v>0</v>
      </c>
      <c r="HD846" s="24">
        <f>SUMPRODUCT($B846:$GQ846,INDEX(PLAN_PRODUCCION!$B$4:$GQ$24,COLUMN()-COLUMN($GZ$1)+1,0))</f>
        <v>0</v>
      </c>
      <c r="HE846" s="24">
        <f>SUMPRODUCT($B846:$GQ846,INDEX(PLAN_PRODUCCION!$B$4:$GQ$24,COLUMN()-COLUMN($GZ$1)+1,0))</f>
        <v>0</v>
      </c>
      <c r="HF846" s="24">
        <f>SUMPRODUCT($B846:$GQ846,INDEX(PLAN_PRODUCCION!$B$4:$GQ$24,COLUMN()-COLUMN($GZ$1)+1,0))</f>
        <v>0</v>
      </c>
      <c r="HG846" s="24">
        <f>SUMPRODUCT($B846:$GQ846,INDEX(PLAN_PRODUCCION!$B$4:$GQ$24,COLUMN()-COLUMN($GZ$1)+1,0))</f>
        <v>0</v>
      </c>
      <c r="HH846" s="24">
        <f>SUMPRODUCT($B846:$GQ846,INDEX(PLAN_PRODUCCION!$B$4:$GQ$24,COLUMN()-COLUMN($GZ$1)+1,0))</f>
        <v>0</v>
      </c>
      <c r="HI846" s="24">
        <f>SUMPRODUCT($B846:$GQ846,INDEX(PLAN_PRODUCCION!$B$4:$GQ$24,COLUMN()-COLUMN($GZ$1)+1,0))</f>
        <v>0</v>
      </c>
      <c r="HJ846" s="24">
        <f>SUMPRODUCT($B846:$GQ846,INDEX(PLAN_PRODUCCION!$B$4:$GQ$24,COLUMN()-COLUMN($GZ$1)+1,0))</f>
        <v>0</v>
      </c>
      <c r="HK846" s="24">
        <f>SUMPRODUCT($B846:$GQ846,INDEX(PLAN_PRODUCCION!$B$4:$GQ$24,COLUMN()-COLUMN($GZ$1)+1,0))</f>
        <v>0</v>
      </c>
      <c r="HL846" s="24">
        <f>SUMPRODUCT($B846:$GQ846,INDEX(PLAN_PRODUCCION!$B$4:$GQ$24,COLUMN()-COLUMN($GZ$1)+1,0))</f>
        <v>0</v>
      </c>
      <c r="HM846" s="24">
        <f>SUMPRODUCT($B846:$GQ846,INDEX(PLAN_PRODUCCION!$B$4:$GQ$24,COLUMN()-COLUMN($GZ$1)+1,0))</f>
        <v>0</v>
      </c>
      <c r="HN846" s="24">
        <f>SUMPRODUCT($B846:$GQ846,INDEX(PLAN_PRODUCCION!$B$4:$GQ$24,COLUMN()-COLUMN($GZ$1)+1,0))</f>
        <v>0</v>
      </c>
      <c r="HO846" s="24">
        <f>SUMPRODUCT($B846:$GQ846,INDEX(PLAN_PRODUCCION!$B$4:$GQ$24,COLUMN()-COLUMN($GZ$1)+1,0))</f>
        <v>0</v>
      </c>
      <c r="HP846" s="24">
        <f>SUMPRODUCT($B846:$GQ846,INDEX(PLAN_PRODUCCION!$B$4:$GQ$24,COLUMN()-COLUMN($GZ$1)+1,0))</f>
        <v>0</v>
      </c>
      <c r="HQ846" s="24">
        <f>SUMPRODUCT($B846:$GQ846,INDEX(PLAN_PRODUCCION!$B$4:$GQ$24,COLUMN()-COLUMN($GZ$1)+1,0))</f>
        <v>0</v>
      </c>
      <c r="HR846" s="24">
        <f>SUMPRODUCT($B846:$GQ846,INDEX(PLAN_PRODUCCION!$B$4:$GQ$24,COLUMN()-COLUMN($GZ$1)+1,0))</f>
        <v>0</v>
      </c>
      <c r="HS846" s="24">
        <f>SUMPRODUCT($B846:$GQ846,INDEX(PLAN_PRODUCCION!$B$4:$GQ$24,COLUMN()-COLUMN($GZ$1)+1,0))</f>
        <v>0</v>
      </c>
      <c r="HT846" s="24">
        <f>SUMPRODUCT($B846:$GQ846,INDEX(PLAN_PRODUCCION!$B$4:$GQ$24,COLUMN()-COLUMN($GZ$1)+1,0))</f>
        <v>0</v>
      </c>
      <c r="HU846" s="22"/>
      <c r="HV846" s="25"/>
      <c r="HW846" t="str">
        <f>DIM_BILL[[#This Row],[Tipo]]</f>
        <v/>
      </c>
    </row>
    <row r="847" spans="1:231" x14ac:dyDescent="0.3">
      <c r="A847" s="18" t="s">
        <v>1343</v>
      </c>
      <c r="EF847">
        <v>0.51</v>
      </c>
      <c r="GR847" s="18" t="s">
        <v>1344</v>
      </c>
      <c r="GS847" s="18">
        <v>2</v>
      </c>
      <c r="GT847" s="18" t="s">
        <v>1791</v>
      </c>
      <c r="GU847" s="18" t="s">
        <v>1791</v>
      </c>
      <c r="GV847" s="18">
        <f>SUMIF(FACT_A1[cve_prod],DIM_BILL[[#This Row],[CODIGO]],FACT_A1[Existencia])</f>
        <v>0</v>
      </c>
      <c r="GW847" s="18">
        <f>SUMIF(FACT_A2[cve_prod],DIM_BILL[[#This Row],[CODIGO]],FACT_A2[Existencia])</f>
        <v>800</v>
      </c>
      <c r="GX847" s="18"/>
      <c r="GY847" s="16" t="s">
        <v>2222</v>
      </c>
      <c r="GZ847" s="26">
        <f t="shared" ref="GZ847" si="6162">GV847+GW847+GX847+GZ845-GZ846</f>
        <v>800</v>
      </c>
      <c r="HA847" s="26">
        <f t="shared" ref="HA847" si="6163">GZ847+HA845-HA846</f>
        <v>800</v>
      </c>
      <c r="HB847" s="26">
        <f t="shared" ref="HB847" si="6164">HA847+HB845-HB846</f>
        <v>800</v>
      </c>
      <c r="HC847" s="26">
        <f t="shared" ref="HC847" si="6165">HB847+HC845-HC846</f>
        <v>800</v>
      </c>
      <c r="HD847" s="26">
        <f t="shared" ref="HD847" si="6166">HC847+HD845-HD846</f>
        <v>800</v>
      </c>
      <c r="HE847" s="26">
        <f t="shared" ref="HE847" si="6167">HD847+HE845-HE846</f>
        <v>800</v>
      </c>
      <c r="HF847" s="26">
        <f t="shared" ref="HF847" si="6168">HE847+HF845-HF846</f>
        <v>800</v>
      </c>
      <c r="HG847" s="26">
        <f t="shared" ref="HG847" si="6169">HF847+HG845-HG846</f>
        <v>800</v>
      </c>
      <c r="HH847" s="26">
        <f t="shared" ref="HH847" si="6170">HG847+HH845-HH846</f>
        <v>800</v>
      </c>
      <c r="HI847" s="26">
        <f t="shared" ref="HI847" si="6171">HH847+HI845-HI846</f>
        <v>800</v>
      </c>
      <c r="HJ847" s="26">
        <f t="shared" ref="HJ847" si="6172">HI847+HJ845-HJ846</f>
        <v>800</v>
      </c>
      <c r="HK847" s="26">
        <f t="shared" ref="HK847" si="6173">HJ847+HK845-HK846</f>
        <v>800</v>
      </c>
      <c r="HL847" s="26">
        <f t="shared" ref="HL847" si="6174">HK847+HL845-HL846</f>
        <v>800</v>
      </c>
      <c r="HM847" s="26">
        <f t="shared" ref="HM847" si="6175">HL847+HM845-HM846</f>
        <v>800</v>
      </c>
      <c r="HN847" s="26">
        <f t="shared" ref="HN847" si="6176">HM847+HN845-HN846</f>
        <v>800</v>
      </c>
      <c r="HO847" s="26">
        <f t="shared" ref="HO847" si="6177">HN847+HO845-HO846</f>
        <v>800</v>
      </c>
      <c r="HP847" s="26">
        <f t="shared" ref="HP847" si="6178">HO847+HP845-HP846</f>
        <v>800</v>
      </c>
      <c r="HQ847" s="26">
        <f t="shared" ref="HQ847" si="6179">HP847+HQ845-HQ846</f>
        <v>800</v>
      </c>
      <c r="HR847" s="26">
        <f t="shared" ref="HR847" si="6180">HQ847+HR845-HR846</f>
        <v>800</v>
      </c>
      <c r="HS847" s="26">
        <f t="shared" ref="HS847" si="6181">HR847+HS845-HS846</f>
        <v>800</v>
      </c>
      <c r="HT847" s="26">
        <f t="shared" ref="HT847" si="6182">HS847+HT845-HT846</f>
        <v>800</v>
      </c>
      <c r="HU847" s="22">
        <f t="shared" ref="HU847" si="6183">COUNTIF(GZ847:HT847,"&lt;0")</f>
        <v>0</v>
      </c>
      <c r="HV847" s="25"/>
      <c r="HW847" t="str">
        <f>DIM_BILL[[#This Row],[Tipo]]</f>
        <v/>
      </c>
    </row>
    <row r="848" spans="1:231" x14ac:dyDescent="0.3">
      <c r="A848" s="17" t="s">
        <v>1313</v>
      </c>
      <c r="EB848">
        <v>0.51</v>
      </c>
      <c r="GR848" s="17" t="s">
        <v>1314</v>
      </c>
      <c r="GS848" s="17">
        <v>2</v>
      </c>
      <c r="GT848" s="17" t="s">
        <v>1791</v>
      </c>
      <c r="GU848" s="17" t="s">
        <v>1791</v>
      </c>
      <c r="GV848" s="17">
        <f>SUMIF(FACT_A1[cve_prod],DIM_BILL[[#This Row],[CODIGO]],FACT_A1[Existencia])</f>
        <v>0</v>
      </c>
      <c r="GW848" s="18">
        <f>SUMIF(FACT_A2[cve_prod],DIM_BILL[[#This Row],[CODIGO]],FACT_A2[Existencia])</f>
        <v>700</v>
      </c>
      <c r="GX848" s="17"/>
      <c r="GY848" s="16" t="s">
        <v>2220</v>
      </c>
      <c r="GZ848" s="15">
        <f>SUMIFS(POs[saldo],POs[cve_prod],DIM_BILL[[#This Row],[CODIGO]],POs[status],$GY848,POs[f_ent],GZ$1)</f>
        <v>0</v>
      </c>
      <c r="HA848" s="15">
        <f>SUMIFS(POs[saldo],POs[cve_prod],DIM_BILL[[#This Row],[CODIGO]],POs[status],$GY848,POs[f_ent],HA$1)</f>
        <v>0</v>
      </c>
      <c r="HB848" s="15">
        <f>SUMIFS(POs[saldo],POs[cve_prod],DIM_BILL[[#This Row],[CODIGO]],POs[status],$GY848,POs[f_ent],HB$1)</f>
        <v>0</v>
      </c>
      <c r="HC848" s="15">
        <f>SUMIFS(POs[saldo],POs[cve_prod],DIM_BILL[[#This Row],[CODIGO]],POs[status],$GY848,POs[f_ent],HC$1)</f>
        <v>0</v>
      </c>
      <c r="HD848" s="15">
        <f>SUMIFS(POs[saldo],POs[cve_prod],DIM_BILL[[#This Row],[CODIGO]],POs[status],$GY848,POs[f_ent],HD$1)</f>
        <v>0</v>
      </c>
      <c r="HE848" s="15">
        <f>SUMIFS(POs[saldo],POs[cve_prod],DIM_BILL[[#This Row],[CODIGO]],POs[status],$GY848,POs[f_ent],HE$1)</f>
        <v>0</v>
      </c>
      <c r="HF848" s="15">
        <f>SUMIFS(POs[saldo],POs[cve_prod],DIM_BILL[[#This Row],[CODIGO]],POs[status],$GY848,POs[Semana],WEEKNUM(HF$1))</f>
        <v>0</v>
      </c>
      <c r="HG848" s="15">
        <f>SUMIFS(POs[saldo],POs[cve_prod],DIM_BILL[[#This Row],[CODIGO]],POs[status],$GY848,POs[Semana],WEEKNUM(HG$1))</f>
        <v>0</v>
      </c>
      <c r="HH848" s="15">
        <f>SUMIFS(POs[saldo],POs[cve_prod],DIM_BILL[[#This Row],[CODIGO]],POs[status],$GY848,POs[Semana],WEEKNUM(HH$1))</f>
        <v>0</v>
      </c>
      <c r="HI848" s="15">
        <f>SUMIFS(POs[saldo],POs[cve_prod],DIM_BILL[[#This Row],[CODIGO]],POs[status],$GY848,POs[Semana],WEEKNUM(HI$1))</f>
        <v>0</v>
      </c>
      <c r="HJ848" s="15">
        <f>SUMIFS(POs[saldo],POs[cve_prod],DIM_BILL[[#This Row],[CODIGO]],POs[status],$GY848,POs[Semana],WEEKNUM(HJ$1))</f>
        <v>0</v>
      </c>
      <c r="HK848" s="15">
        <f>SUMIFS(POs[saldo],POs[cve_prod],DIM_BILL[[#This Row],[CODIGO]],POs[status],$GY848,POs[Semana],WEEKNUM(HK$1))</f>
        <v>0</v>
      </c>
      <c r="HL848" s="15">
        <f>SUMIFS(POs[saldo],POs[cve_prod],DIM_BILL[[#This Row],[CODIGO]],POs[status],$GY848,POs[Semana],WEEKNUM(HL$1))</f>
        <v>0</v>
      </c>
      <c r="HM848" s="15">
        <f>SUMIFS(POs[saldo],POs[cve_prod],DIM_BILL[[#This Row],[CODIGO]],POs[status],$GY848,POs[Semana],WEEKNUM(HM$1))</f>
        <v>0</v>
      </c>
      <c r="HN848" s="15">
        <f>SUMIFS(POs[saldo],POs[cve_prod],DIM_BILL[[#This Row],[CODIGO]],POs[status],$GY848,POs[Semana],WEEKNUM(HN$1))</f>
        <v>0</v>
      </c>
      <c r="HO848" s="15">
        <f>SUMIFS(POs[saldo],POs[cve_prod],DIM_BILL[[#This Row],[CODIGO]],POs[status],$GY848,POs[Semana],WEEKNUM(HO$1))</f>
        <v>0</v>
      </c>
      <c r="HP848" s="15">
        <f>SUMIFS(POs[saldo],POs[cve_prod],DIM_BILL[[#This Row],[CODIGO]],POs[status],$GY848,POs[Semana],WEEKNUM(HP$1))</f>
        <v>0</v>
      </c>
      <c r="HQ848" s="15">
        <f>SUMIFS(POs[saldo],POs[cve_prod],DIM_BILL[[#This Row],[CODIGO]],POs[status],$GY848,POs[Semana],WEEKNUM(HQ$1))</f>
        <v>0</v>
      </c>
      <c r="HR848" s="15">
        <f>SUMIFS(POs[saldo],POs[cve_prod],DIM_BILL[[#This Row],[CODIGO]],POs[status],$GY848,POs[Semana],WEEKNUM(HR$1))</f>
        <v>0</v>
      </c>
      <c r="HS848" s="15">
        <f>SUMIFS(POs[saldo],POs[cve_prod],DIM_BILL[[#This Row],[CODIGO]],POs[status],$GY848,POs[Semana],WEEKNUM(HS$1))</f>
        <v>0</v>
      </c>
      <c r="HT848" s="15">
        <f>SUMIFS(POs[saldo],POs[cve_prod],DIM_BILL[[#This Row],[CODIGO]],POs[status],$GY848,POs[Semana],WEEKNUM(HT$1))</f>
        <v>0</v>
      </c>
      <c r="HU848" s="22"/>
      <c r="HV848" s="25"/>
      <c r="HW848" t="str">
        <f>DIM_BILL[[#This Row],[Tipo]]</f>
        <v/>
      </c>
    </row>
    <row r="849" spans="1:231" x14ac:dyDescent="0.3">
      <c r="A849" s="17" t="s">
        <v>1313</v>
      </c>
      <c r="EB849">
        <v>0.51</v>
      </c>
      <c r="GR849" s="17" t="s">
        <v>1314</v>
      </c>
      <c r="GS849" s="17">
        <v>2</v>
      </c>
      <c r="GT849" s="17" t="s">
        <v>1791</v>
      </c>
      <c r="GU849" s="17" t="s">
        <v>1791</v>
      </c>
      <c r="GV849" s="17">
        <f>SUMIF(FACT_A1[cve_prod],DIM_BILL[[#This Row],[CODIGO]],FACT_A1[Existencia])</f>
        <v>0</v>
      </c>
      <c r="GW849" s="18">
        <f>SUMIF(FACT_A2[cve_prod],DIM_BILL[[#This Row],[CODIGO]],FACT_A2[Existencia])</f>
        <v>700</v>
      </c>
      <c r="GX849" s="17"/>
      <c r="GY849" s="16" t="s">
        <v>2221</v>
      </c>
      <c r="GZ849" s="24">
        <f>SUMPRODUCT($B849:$GQ849,INDEX(PLAN_PRODUCCION!$B$4:$GQ$24,COLUMN()-COLUMN($GZ$1)+1,0))</f>
        <v>0</v>
      </c>
      <c r="HA849" s="24">
        <f>SUMPRODUCT($B849:$GQ849,INDEX(PLAN_PRODUCCION!$B$4:$GQ$24,COLUMN()-COLUMN($GZ$1)+1,0))</f>
        <v>0</v>
      </c>
      <c r="HB849" s="24">
        <f>SUMPRODUCT($B849:$GQ849,INDEX(PLAN_PRODUCCION!$B$4:$GQ$24,COLUMN()-COLUMN($GZ$1)+1,0))</f>
        <v>0</v>
      </c>
      <c r="HC849" s="24">
        <f>SUMPRODUCT($B849:$GQ849,INDEX(PLAN_PRODUCCION!$B$4:$GQ$24,COLUMN()-COLUMN($GZ$1)+1,0))</f>
        <v>0</v>
      </c>
      <c r="HD849" s="24">
        <f>SUMPRODUCT($B849:$GQ849,INDEX(PLAN_PRODUCCION!$B$4:$GQ$24,COLUMN()-COLUMN($GZ$1)+1,0))</f>
        <v>0</v>
      </c>
      <c r="HE849" s="24">
        <f>SUMPRODUCT($B849:$GQ849,INDEX(PLAN_PRODUCCION!$B$4:$GQ$24,COLUMN()-COLUMN($GZ$1)+1,0))</f>
        <v>0</v>
      </c>
      <c r="HF849" s="24">
        <f>SUMPRODUCT($B849:$GQ849,INDEX(PLAN_PRODUCCION!$B$4:$GQ$24,COLUMN()-COLUMN($GZ$1)+1,0))</f>
        <v>0</v>
      </c>
      <c r="HG849" s="24">
        <f>SUMPRODUCT($B849:$GQ849,INDEX(PLAN_PRODUCCION!$B$4:$GQ$24,COLUMN()-COLUMN($GZ$1)+1,0))</f>
        <v>0</v>
      </c>
      <c r="HH849" s="24">
        <f>SUMPRODUCT($B849:$GQ849,INDEX(PLAN_PRODUCCION!$B$4:$GQ$24,COLUMN()-COLUMN($GZ$1)+1,0))</f>
        <v>0</v>
      </c>
      <c r="HI849" s="24">
        <f>SUMPRODUCT($B849:$GQ849,INDEX(PLAN_PRODUCCION!$B$4:$GQ$24,COLUMN()-COLUMN($GZ$1)+1,0))</f>
        <v>0</v>
      </c>
      <c r="HJ849" s="24">
        <f>SUMPRODUCT($B849:$GQ849,INDEX(PLAN_PRODUCCION!$B$4:$GQ$24,COLUMN()-COLUMN($GZ$1)+1,0))</f>
        <v>0</v>
      </c>
      <c r="HK849" s="24">
        <f>SUMPRODUCT($B849:$GQ849,INDEX(PLAN_PRODUCCION!$B$4:$GQ$24,COLUMN()-COLUMN($GZ$1)+1,0))</f>
        <v>0</v>
      </c>
      <c r="HL849" s="24">
        <f>SUMPRODUCT($B849:$GQ849,INDEX(PLAN_PRODUCCION!$B$4:$GQ$24,COLUMN()-COLUMN($GZ$1)+1,0))</f>
        <v>0</v>
      </c>
      <c r="HM849" s="24">
        <f>SUMPRODUCT($B849:$GQ849,INDEX(PLAN_PRODUCCION!$B$4:$GQ$24,COLUMN()-COLUMN($GZ$1)+1,0))</f>
        <v>0</v>
      </c>
      <c r="HN849" s="24">
        <f>SUMPRODUCT($B849:$GQ849,INDEX(PLAN_PRODUCCION!$B$4:$GQ$24,COLUMN()-COLUMN($GZ$1)+1,0))</f>
        <v>0</v>
      </c>
      <c r="HO849" s="24">
        <f>SUMPRODUCT($B849:$GQ849,INDEX(PLAN_PRODUCCION!$B$4:$GQ$24,COLUMN()-COLUMN($GZ$1)+1,0))</f>
        <v>0</v>
      </c>
      <c r="HP849" s="24">
        <f>SUMPRODUCT($B849:$GQ849,INDEX(PLAN_PRODUCCION!$B$4:$GQ$24,COLUMN()-COLUMN($GZ$1)+1,0))</f>
        <v>0</v>
      </c>
      <c r="HQ849" s="24">
        <f>SUMPRODUCT($B849:$GQ849,INDEX(PLAN_PRODUCCION!$B$4:$GQ$24,COLUMN()-COLUMN($GZ$1)+1,0))</f>
        <v>0</v>
      </c>
      <c r="HR849" s="24">
        <f>SUMPRODUCT($B849:$GQ849,INDEX(PLAN_PRODUCCION!$B$4:$GQ$24,COLUMN()-COLUMN($GZ$1)+1,0))</f>
        <v>0</v>
      </c>
      <c r="HS849" s="24">
        <f>SUMPRODUCT($B849:$GQ849,INDEX(PLAN_PRODUCCION!$B$4:$GQ$24,COLUMN()-COLUMN($GZ$1)+1,0))</f>
        <v>0</v>
      </c>
      <c r="HT849" s="24">
        <f>SUMPRODUCT($B849:$GQ849,INDEX(PLAN_PRODUCCION!$B$4:$GQ$24,COLUMN()-COLUMN($GZ$1)+1,0))</f>
        <v>0</v>
      </c>
      <c r="HU849" s="22"/>
      <c r="HV849" s="25"/>
      <c r="HW849" t="str">
        <f>DIM_BILL[[#This Row],[Tipo]]</f>
        <v/>
      </c>
    </row>
    <row r="850" spans="1:231" x14ac:dyDescent="0.3">
      <c r="A850" s="18" t="s">
        <v>1313</v>
      </c>
      <c r="EB850">
        <v>0.51</v>
      </c>
      <c r="GR850" s="18" t="s">
        <v>1314</v>
      </c>
      <c r="GS850" s="18">
        <v>2</v>
      </c>
      <c r="GT850" s="18" t="s">
        <v>1791</v>
      </c>
      <c r="GU850" s="18" t="s">
        <v>1791</v>
      </c>
      <c r="GV850" s="18">
        <f>SUMIF(FACT_A1[cve_prod],DIM_BILL[[#This Row],[CODIGO]],FACT_A1[Existencia])</f>
        <v>0</v>
      </c>
      <c r="GW850" s="18">
        <f>SUMIF(FACT_A2[cve_prod],DIM_BILL[[#This Row],[CODIGO]],FACT_A2[Existencia])</f>
        <v>700</v>
      </c>
      <c r="GX850" s="18"/>
      <c r="GY850" s="16" t="s">
        <v>2222</v>
      </c>
      <c r="GZ850" s="26">
        <f t="shared" ref="GZ850" si="6184">GV850+GW850+GX850+GZ848-GZ849</f>
        <v>700</v>
      </c>
      <c r="HA850" s="26">
        <f t="shared" ref="HA850" si="6185">GZ850+HA848-HA849</f>
        <v>700</v>
      </c>
      <c r="HB850" s="26">
        <f t="shared" ref="HB850" si="6186">HA850+HB848-HB849</f>
        <v>700</v>
      </c>
      <c r="HC850" s="26">
        <f t="shared" ref="HC850" si="6187">HB850+HC848-HC849</f>
        <v>700</v>
      </c>
      <c r="HD850" s="26">
        <f t="shared" ref="HD850" si="6188">HC850+HD848-HD849</f>
        <v>700</v>
      </c>
      <c r="HE850" s="26">
        <f t="shared" ref="HE850" si="6189">HD850+HE848-HE849</f>
        <v>700</v>
      </c>
      <c r="HF850" s="26">
        <f t="shared" ref="HF850" si="6190">HE850+HF848-HF849</f>
        <v>700</v>
      </c>
      <c r="HG850" s="26">
        <f t="shared" ref="HG850" si="6191">HF850+HG848-HG849</f>
        <v>700</v>
      </c>
      <c r="HH850" s="26">
        <f t="shared" ref="HH850" si="6192">HG850+HH848-HH849</f>
        <v>700</v>
      </c>
      <c r="HI850" s="26">
        <f t="shared" ref="HI850" si="6193">HH850+HI848-HI849</f>
        <v>700</v>
      </c>
      <c r="HJ850" s="26">
        <f t="shared" ref="HJ850" si="6194">HI850+HJ848-HJ849</f>
        <v>700</v>
      </c>
      <c r="HK850" s="26">
        <f t="shared" ref="HK850" si="6195">HJ850+HK848-HK849</f>
        <v>700</v>
      </c>
      <c r="HL850" s="26">
        <f t="shared" ref="HL850" si="6196">HK850+HL848-HL849</f>
        <v>700</v>
      </c>
      <c r="HM850" s="26">
        <f t="shared" ref="HM850" si="6197">HL850+HM848-HM849</f>
        <v>700</v>
      </c>
      <c r="HN850" s="26">
        <f t="shared" ref="HN850" si="6198">HM850+HN848-HN849</f>
        <v>700</v>
      </c>
      <c r="HO850" s="26">
        <f t="shared" ref="HO850" si="6199">HN850+HO848-HO849</f>
        <v>700</v>
      </c>
      <c r="HP850" s="26">
        <f t="shared" ref="HP850" si="6200">HO850+HP848-HP849</f>
        <v>700</v>
      </c>
      <c r="HQ850" s="26">
        <f t="shared" ref="HQ850" si="6201">HP850+HQ848-HQ849</f>
        <v>700</v>
      </c>
      <c r="HR850" s="26">
        <f t="shared" ref="HR850" si="6202">HQ850+HR848-HR849</f>
        <v>700</v>
      </c>
      <c r="HS850" s="26">
        <f t="shared" ref="HS850" si="6203">HR850+HS848-HS849</f>
        <v>700</v>
      </c>
      <c r="HT850" s="26">
        <f t="shared" ref="HT850" si="6204">HS850+HT848-HT849</f>
        <v>700</v>
      </c>
      <c r="HU850" s="22">
        <f t="shared" ref="HU850" si="6205">COUNTIF(GZ850:HT850,"&lt;0")</f>
        <v>0</v>
      </c>
      <c r="HV850" s="25"/>
      <c r="HW850" t="str">
        <f>DIM_BILL[[#This Row],[Tipo]]</f>
        <v/>
      </c>
    </row>
    <row r="851" spans="1:231" x14ac:dyDescent="0.3">
      <c r="A851" s="17" t="s">
        <v>1323</v>
      </c>
      <c r="EC851">
        <v>0.51</v>
      </c>
      <c r="GR851" s="17" t="s">
        <v>1324</v>
      </c>
      <c r="GS851" s="17">
        <v>2</v>
      </c>
      <c r="GT851" s="17" t="s">
        <v>1791</v>
      </c>
      <c r="GU851" s="17" t="s">
        <v>1791</v>
      </c>
      <c r="GV851" s="17">
        <f>SUMIF(FACT_A1[cve_prod],DIM_BILL[[#This Row],[CODIGO]],FACT_A1[Existencia])</f>
        <v>0</v>
      </c>
      <c r="GW851" s="18">
        <f>SUMIF(FACT_A2[cve_prod],DIM_BILL[[#This Row],[CODIGO]],FACT_A2[Existencia])</f>
        <v>800</v>
      </c>
      <c r="GX851" s="17"/>
      <c r="GY851" s="16" t="s">
        <v>2220</v>
      </c>
      <c r="GZ851" s="15">
        <f>SUMIFS(POs[saldo],POs[cve_prod],DIM_BILL[[#This Row],[CODIGO]],POs[status],$GY851,POs[f_ent],GZ$1)</f>
        <v>0</v>
      </c>
      <c r="HA851" s="15">
        <f>SUMIFS(POs[saldo],POs[cve_prod],DIM_BILL[[#This Row],[CODIGO]],POs[status],$GY851,POs[f_ent],HA$1)</f>
        <v>0</v>
      </c>
      <c r="HB851" s="15">
        <f>SUMIFS(POs[saldo],POs[cve_prod],DIM_BILL[[#This Row],[CODIGO]],POs[status],$GY851,POs[f_ent],HB$1)</f>
        <v>0</v>
      </c>
      <c r="HC851" s="15">
        <f>SUMIFS(POs[saldo],POs[cve_prod],DIM_BILL[[#This Row],[CODIGO]],POs[status],$GY851,POs[f_ent],HC$1)</f>
        <v>0</v>
      </c>
      <c r="HD851" s="15">
        <f>SUMIFS(POs[saldo],POs[cve_prod],DIM_BILL[[#This Row],[CODIGO]],POs[status],$GY851,POs[f_ent],HD$1)</f>
        <v>0</v>
      </c>
      <c r="HE851" s="15">
        <f>SUMIFS(POs[saldo],POs[cve_prod],DIM_BILL[[#This Row],[CODIGO]],POs[status],$GY851,POs[f_ent],HE$1)</f>
        <v>0</v>
      </c>
      <c r="HF851" s="15">
        <f>SUMIFS(POs[saldo],POs[cve_prod],DIM_BILL[[#This Row],[CODIGO]],POs[status],$GY851,POs[Semana],WEEKNUM(HF$1))</f>
        <v>0</v>
      </c>
      <c r="HG851" s="15">
        <f>SUMIFS(POs[saldo],POs[cve_prod],DIM_BILL[[#This Row],[CODIGO]],POs[status],$GY851,POs[Semana],WEEKNUM(HG$1))</f>
        <v>0</v>
      </c>
      <c r="HH851" s="15">
        <f>SUMIFS(POs[saldo],POs[cve_prod],DIM_BILL[[#This Row],[CODIGO]],POs[status],$GY851,POs[Semana],WEEKNUM(HH$1))</f>
        <v>0</v>
      </c>
      <c r="HI851" s="15">
        <f>SUMIFS(POs[saldo],POs[cve_prod],DIM_BILL[[#This Row],[CODIGO]],POs[status],$GY851,POs[Semana],WEEKNUM(HI$1))</f>
        <v>0</v>
      </c>
      <c r="HJ851" s="15">
        <f>SUMIFS(POs[saldo],POs[cve_prod],DIM_BILL[[#This Row],[CODIGO]],POs[status],$GY851,POs[Semana],WEEKNUM(HJ$1))</f>
        <v>0</v>
      </c>
      <c r="HK851" s="15">
        <f>SUMIFS(POs[saldo],POs[cve_prod],DIM_BILL[[#This Row],[CODIGO]],POs[status],$GY851,POs[Semana],WEEKNUM(HK$1))</f>
        <v>0</v>
      </c>
      <c r="HL851" s="15">
        <f>SUMIFS(POs[saldo],POs[cve_prod],DIM_BILL[[#This Row],[CODIGO]],POs[status],$GY851,POs[Semana],WEEKNUM(HL$1))</f>
        <v>0</v>
      </c>
      <c r="HM851" s="15">
        <f>SUMIFS(POs[saldo],POs[cve_prod],DIM_BILL[[#This Row],[CODIGO]],POs[status],$GY851,POs[Semana],WEEKNUM(HM$1))</f>
        <v>0</v>
      </c>
      <c r="HN851" s="15">
        <f>SUMIFS(POs[saldo],POs[cve_prod],DIM_BILL[[#This Row],[CODIGO]],POs[status],$GY851,POs[Semana],WEEKNUM(HN$1))</f>
        <v>0</v>
      </c>
      <c r="HO851" s="15">
        <f>SUMIFS(POs[saldo],POs[cve_prod],DIM_BILL[[#This Row],[CODIGO]],POs[status],$GY851,POs[Semana],WEEKNUM(HO$1))</f>
        <v>0</v>
      </c>
      <c r="HP851" s="15">
        <f>SUMIFS(POs[saldo],POs[cve_prod],DIM_BILL[[#This Row],[CODIGO]],POs[status],$GY851,POs[Semana],WEEKNUM(HP$1))</f>
        <v>0</v>
      </c>
      <c r="HQ851" s="15">
        <f>SUMIFS(POs[saldo],POs[cve_prod],DIM_BILL[[#This Row],[CODIGO]],POs[status],$GY851,POs[Semana],WEEKNUM(HQ$1))</f>
        <v>0</v>
      </c>
      <c r="HR851" s="15">
        <f>SUMIFS(POs[saldo],POs[cve_prod],DIM_BILL[[#This Row],[CODIGO]],POs[status],$GY851,POs[Semana],WEEKNUM(HR$1))</f>
        <v>0</v>
      </c>
      <c r="HS851" s="15">
        <f>SUMIFS(POs[saldo],POs[cve_prod],DIM_BILL[[#This Row],[CODIGO]],POs[status],$GY851,POs[Semana],WEEKNUM(HS$1))</f>
        <v>0</v>
      </c>
      <c r="HT851" s="15">
        <f>SUMIFS(POs[saldo],POs[cve_prod],DIM_BILL[[#This Row],[CODIGO]],POs[status],$GY851,POs[Semana],WEEKNUM(HT$1))</f>
        <v>0</v>
      </c>
      <c r="HU851" s="22"/>
      <c r="HV851" s="25"/>
      <c r="HW851" t="str">
        <f>DIM_BILL[[#This Row],[Tipo]]</f>
        <v/>
      </c>
    </row>
    <row r="852" spans="1:231" x14ac:dyDescent="0.3">
      <c r="A852" s="17" t="s">
        <v>1323</v>
      </c>
      <c r="EC852">
        <v>0.51</v>
      </c>
      <c r="GR852" s="17" t="s">
        <v>1324</v>
      </c>
      <c r="GS852" s="17">
        <v>2</v>
      </c>
      <c r="GT852" s="17" t="s">
        <v>1791</v>
      </c>
      <c r="GU852" s="17" t="s">
        <v>1791</v>
      </c>
      <c r="GV852" s="17">
        <f>SUMIF(FACT_A1[cve_prod],DIM_BILL[[#This Row],[CODIGO]],FACT_A1[Existencia])</f>
        <v>0</v>
      </c>
      <c r="GW852" s="18">
        <f>SUMIF(FACT_A2[cve_prod],DIM_BILL[[#This Row],[CODIGO]],FACT_A2[Existencia])</f>
        <v>800</v>
      </c>
      <c r="GX852" s="17"/>
      <c r="GY852" s="16" t="s">
        <v>2221</v>
      </c>
      <c r="GZ852" s="24">
        <f>SUMPRODUCT($B852:$GQ852,INDEX(PLAN_PRODUCCION!$B$4:$GQ$24,COLUMN()-COLUMN($GZ$1)+1,0))</f>
        <v>0</v>
      </c>
      <c r="HA852" s="24">
        <f>SUMPRODUCT($B852:$GQ852,INDEX(PLAN_PRODUCCION!$B$4:$GQ$24,COLUMN()-COLUMN($GZ$1)+1,0))</f>
        <v>0</v>
      </c>
      <c r="HB852" s="24">
        <f>SUMPRODUCT($B852:$GQ852,INDEX(PLAN_PRODUCCION!$B$4:$GQ$24,COLUMN()-COLUMN($GZ$1)+1,0))</f>
        <v>0</v>
      </c>
      <c r="HC852" s="24">
        <f>SUMPRODUCT($B852:$GQ852,INDEX(PLAN_PRODUCCION!$B$4:$GQ$24,COLUMN()-COLUMN($GZ$1)+1,0))</f>
        <v>0</v>
      </c>
      <c r="HD852" s="24">
        <f>SUMPRODUCT($B852:$GQ852,INDEX(PLAN_PRODUCCION!$B$4:$GQ$24,COLUMN()-COLUMN($GZ$1)+1,0))</f>
        <v>0</v>
      </c>
      <c r="HE852" s="24">
        <f>SUMPRODUCT($B852:$GQ852,INDEX(PLAN_PRODUCCION!$B$4:$GQ$24,COLUMN()-COLUMN($GZ$1)+1,0))</f>
        <v>0</v>
      </c>
      <c r="HF852" s="24">
        <f>SUMPRODUCT($B852:$GQ852,INDEX(PLAN_PRODUCCION!$B$4:$GQ$24,COLUMN()-COLUMN($GZ$1)+1,0))</f>
        <v>0</v>
      </c>
      <c r="HG852" s="24">
        <f>SUMPRODUCT($B852:$GQ852,INDEX(PLAN_PRODUCCION!$B$4:$GQ$24,COLUMN()-COLUMN($GZ$1)+1,0))</f>
        <v>0</v>
      </c>
      <c r="HH852" s="24">
        <f>SUMPRODUCT($B852:$GQ852,INDEX(PLAN_PRODUCCION!$B$4:$GQ$24,COLUMN()-COLUMN($GZ$1)+1,0))</f>
        <v>0</v>
      </c>
      <c r="HI852" s="24">
        <f>SUMPRODUCT($B852:$GQ852,INDEX(PLAN_PRODUCCION!$B$4:$GQ$24,COLUMN()-COLUMN($GZ$1)+1,0))</f>
        <v>0</v>
      </c>
      <c r="HJ852" s="24">
        <f>SUMPRODUCT($B852:$GQ852,INDEX(PLAN_PRODUCCION!$B$4:$GQ$24,COLUMN()-COLUMN($GZ$1)+1,0))</f>
        <v>0</v>
      </c>
      <c r="HK852" s="24">
        <f>SUMPRODUCT($B852:$GQ852,INDEX(PLAN_PRODUCCION!$B$4:$GQ$24,COLUMN()-COLUMN($GZ$1)+1,0))</f>
        <v>0</v>
      </c>
      <c r="HL852" s="24">
        <f>SUMPRODUCT($B852:$GQ852,INDEX(PLAN_PRODUCCION!$B$4:$GQ$24,COLUMN()-COLUMN($GZ$1)+1,0))</f>
        <v>0</v>
      </c>
      <c r="HM852" s="24">
        <f>SUMPRODUCT($B852:$GQ852,INDEX(PLAN_PRODUCCION!$B$4:$GQ$24,COLUMN()-COLUMN($GZ$1)+1,0))</f>
        <v>0</v>
      </c>
      <c r="HN852" s="24">
        <f>SUMPRODUCT($B852:$GQ852,INDEX(PLAN_PRODUCCION!$B$4:$GQ$24,COLUMN()-COLUMN($GZ$1)+1,0))</f>
        <v>0</v>
      </c>
      <c r="HO852" s="24">
        <f>SUMPRODUCT($B852:$GQ852,INDEX(PLAN_PRODUCCION!$B$4:$GQ$24,COLUMN()-COLUMN($GZ$1)+1,0))</f>
        <v>0</v>
      </c>
      <c r="HP852" s="24">
        <f>SUMPRODUCT($B852:$GQ852,INDEX(PLAN_PRODUCCION!$B$4:$GQ$24,COLUMN()-COLUMN($GZ$1)+1,0))</f>
        <v>0</v>
      </c>
      <c r="HQ852" s="24">
        <f>SUMPRODUCT($B852:$GQ852,INDEX(PLAN_PRODUCCION!$B$4:$GQ$24,COLUMN()-COLUMN($GZ$1)+1,0))</f>
        <v>0</v>
      </c>
      <c r="HR852" s="24">
        <f>SUMPRODUCT($B852:$GQ852,INDEX(PLAN_PRODUCCION!$B$4:$GQ$24,COLUMN()-COLUMN($GZ$1)+1,0))</f>
        <v>0</v>
      </c>
      <c r="HS852" s="24">
        <f>SUMPRODUCT($B852:$GQ852,INDEX(PLAN_PRODUCCION!$B$4:$GQ$24,COLUMN()-COLUMN($GZ$1)+1,0))</f>
        <v>0</v>
      </c>
      <c r="HT852" s="24">
        <f>SUMPRODUCT($B852:$GQ852,INDEX(PLAN_PRODUCCION!$B$4:$GQ$24,COLUMN()-COLUMN($GZ$1)+1,0))</f>
        <v>0</v>
      </c>
      <c r="HU852" s="22"/>
      <c r="HV852" s="25"/>
      <c r="HW852" t="str">
        <f>DIM_BILL[[#This Row],[Tipo]]</f>
        <v/>
      </c>
    </row>
    <row r="853" spans="1:231" x14ac:dyDescent="0.3">
      <c r="A853" s="18" t="s">
        <v>1323</v>
      </c>
      <c r="EC853">
        <v>0.51</v>
      </c>
      <c r="GR853" s="18" t="s">
        <v>1324</v>
      </c>
      <c r="GS853" s="18">
        <v>2</v>
      </c>
      <c r="GT853" s="18" t="s">
        <v>1791</v>
      </c>
      <c r="GU853" s="18" t="s">
        <v>1791</v>
      </c>
      <c r="GV853" s="18">
        <f>SUMIF(FACT_A1[cve_prod],DIM_BILL[[#This Row],[CODIGO]],FACT_A1[Existencia])</f>
        <v>0</v>
      </c>
      <c r="GW853" s="18">
        <f>SUMIF(FACT_A2[cve_prod],DIM_BILL[[#This Row],[CODIGO]],FACT_A2[Existencia])</f>
        <v>800</v>
      </c>
      <c r="GX853" s="18"/>
      <c r="GY853" s="16" t="s">
        <v>2222</v>
      </c>
      <c r="GZ853" s="26">
        <f t="shared" ref="GZ853" si="6206">GV853+GW853+GX853+GZ851-GZ852</f>
        <v>800</v>
      </c>
      <c r="HA853" s="26">
        <f t="shared" ref="HA853" si="6207">GZ853+HA851-HA852</f>
        <v>800</v>
      </c>
      <c r="HB853" s="26">
        <f t="shared" ref="HB853" si="6208">HA853+HB851-HB852</f>
        <v>800</v>
      </c>
      <c r="HC853" s="26">
        <f t="shared" ref="HC853" si="6209">HB853+HC851-HC852</f>
        <v>800</v>
      </c>
      <c r="HD853" s="26">
        <f t="shared" ref="HD853" si="6210">HC853+HD851-HD852</f>
        <v>800</v>
      </c>
      <c r="HE853" s="26">
        <f t="shared" ref="HE853" si="6211">HD853+HE851-HE852</f>
        <v>800</v>
      </c>
      <c r="HF853" s="26">
        <f t="shared" ref="HF853" si="6212">HE853+HF851-HF852</f>
        <v>800</v>
      </c>
      <c r="HG853" s="26">
        <f t="shared" ref="HG853" si="6213">HF853+HG851-HG852</f>
        <v>800</v>
      </c>
      <c r="HH853" s="26">
        <f t="shared" ref="HH853" si="6214">HG853+HH851-HH852</f>
        <v>800</v>
      </c>
      <c r="HI853" s="26">
        <f t="shared" ref="HI853" si="6215">HH853+HI851-HI852</f>
        <v>800</v>
      </c>
      <c r="HJ853" s="26">
        <f t="shared" ref="HJ853" si="6216">HI853+HJ851-HJ852</f>
        <v>800</v>
      </c>
      <c r="HK853" s="26">
        <f t="shared" ref="HK853" si="6217">HJ853+HK851-HK852</f>
        <v>800</v>
      </c>
      <c r="HL853" s="26">
        <f t="shared" ref="HL853" si="6218">HK853+HL851-HL852</f>
        <v>800</v>
      </c>
      <c r="HM853" s="26">
        <f t="shared" ref="HM853" si="6219">HL853+HM851-HM852</f>
        <v>800</v>
      </c>
      <c r="HN853" s="26">
        <f t="shared" ref="HN853" si="6220">HM853+HN851-HN852</f>
        <v>800</v>
      </c>
      <c r="HO853" s="26">
        <f t="shared" ref="HO853" si="6221">HN853+HO851-HO852</f>
        <v>800</v>
      </c>
      <c r="HP853" s="26">
        <f t="shared" ref="HP853" si="6222">HO853+HP851-HP852</f>
        <v>800</v>
      </c>
      <c r="HQ853" s="26">
        <f t="shared" ref="HQ853" si="6223">HP853+HQ851-HQ852</f>
        <v>800</v>
      </c>
      <c r="HR853" s="26">
        <f t="shared" ref="HR853" si="6224">HQ853+HR851-HR852</f>
        <v>800</v>
      </c>
      <c r="HS853" s="26">
        <f t="shared" ref="HS853" si="6225">HR853+HS851-HS852</f>
        <v>800</v>
      </c>
      <c r="HT853" s="26">
        <f t="shared" ref="HT853" si="6226">HS853+HT851-HT852</f>
        <v>800</v>
      </c>
      <c r="HU853" s="22">
        <f t="shared" ref="HU853" si="6227">COUNTIF(GZ853:HT853,"&lt;0")</f>
        <v>0</v>
      </c>
      <c r="HV853" s="25"/>
      <c r="HW853" t="str">
        <f>DIM_BILL[[#This Row],[Tipo]]</f>
        <v/>
      </c>
    </row>
    <row r="854" spans="1:231" x14ac:dyDescent="0.3">
      <c r="A854" s="17" t="s">
        <v>1337</v>
      </c>
      <c r="EE854">
        <v>0.51</v>
      </c>
      <c r="GR854" s="17" t="s">
        <v>1338</v>
      </c>
      <c r="GS854" s="17">
        <v>2</v>
      </c>
      <c r="GT854" s="17" t="s">
        <v>1791</v>
      </c>
      <c r="GU854" s="17" t="s">
        <v>1791</v>
      </c>
      <c r="GV854" s="17">
        <f>SUMIF(FACT_A1[cve_prod],DIM_BILL[[#This Row],[CODIGO]],FACT_A1[Existencia])</f>
        <v>0</v>
      </c>
      <c r="GW854" s="18">
        <f>SUMIF(FACT_A2[cve_prod],DIM_BILL[[#This Row],[CODIGO]],FACT_A2[Existencia])</f>
        <v>900</v>
      </c>
      <c r="GX854" s="17"/>
      <c r="GY854" s="16" t="s">
        <v>2220</v>
      </c>
      <c r="GZ854" s="15">
        <f>SUMIFS(POs[saldo],POs[cve_prod],DIM_BILL[[#This Row],[CODIGO]],POs[status],$GY854,POs[f_ent],GZ$1)</f>
        <v>0</v>
      </c>
      <c r="HA854" s="15">
        <f>SUMIFS(POs[saldo],POs[cve_prod],DIM_BILL[[#This Row],[CODIGO]],POs[status],$GY854,POs[f_ent],HA$1)</f>
        <v>0</v>
      </c>
      <c r="HB854" s="15">
        <f>SUMIFS(POs[saldo],POs[cve_prod],DIM_BILL[[#This Row],[CODIGO]],POs[status],$GY854,POs[f_ent],HB$1)</f>
        <v>0</v>
      </c>
      <c r="HC854" s="15">
        <f>SUMIFS(POs[saldo],POs[cve_prod],DIM_BILL[[#This Row],[CODIGO]],POs[status],$GY854,POs[f_ent],HC$1)</f>
        <v>0</v>
      </c>
      <c r="HD854" s="15">
        <f>SUMIFS(POs[saldo],POs[cve_prod],DIM_BILL[[#This Row],[CODIGO]],POs[status],$GY854,POs[f_ent],HD$1)</f>
        <v>0</v>
      </c>
      <c r="HE854" s="15">
        <f>SUMIFS(POs[saldo],POs[cve_prod],DIM_BILL[[#This Row],[CODIGO]],POs[status],$GY854,POs[f_ent],HE$1)</f>
        <v>0</v>
      </c>
      <c r="HF854" s="15">
        <f>SUMIFS(POs[saldo],POs[cve_prod],DIM_BILL[[#This Row],[CODIGO]],POs[status],$GY854,POs[Semana],WEEKNUM(HF$1))</f>
        <v>0</v>
      </c>
      <c r="HG854" s="15">
        <f>SUMIFS(POs[saldo],POs[cve_prod],DIM_BILL[[#This Row],[CODIGO]],POs[status],$GY854,POs[Semana],WEEKNUM(HG$1))</f>
        <v>0</v>
      </c>
      <c r="HH854" s="15">
        <f>SUMIFS(POs[saldo],POs[cve_prod],DIM_BILL[[#This Row],[CODIGO]],POs[status],$GY854,POs[Semana],WEEKNUM(HH$1))</f>
        <v>0</v>
      </c>
      <c r="HI854" s="15">
        <f>SUMIFS(POs[saldo],POs[cve_prod],DIM_BILL[[#This Row],[CODIGO]],POs[status],$GY854,POs[Semana],WEEKNUM(HI$1))</f>
        <v>0</v>
      </c>
      <c r="HJ854" s="15">
        <f>SUMIFS(POs[saldo],POs[cve_prod],DIM_BILL[[#This Row],[CODIGO]],POs[status],$GY854,POs[Semana],WEEKNUM(HJ$1))</f>
        <v>0</v>
      </c>
      <c r="HK854" s="15">
        <f>SUMIFS(POs[saldo],POs[cve_prod],DIM_BILL[[#This Row],[CODIGO]],POs[status],$GY854,POs[Semana],WEEKNUM(HK$1))</f>
        <v>0</v>
      </c>
      <c r="HL854" s="15">
        <f>SUMIFS(POs[saldo],POs[cve_prod],DIM_BILL[[#This Row],[CODIGO]],POs[status],$GY854,POs[Semana],WEEKNUM(HL$1))</f>
        <v>0</v>
      </c>
      <c r="HM854" s="15">
        <f>SUMIFS(POs[saldo],POs[cve_prod],DIM_BILL[[#This Row],[CODIGO]],POs[status],$GY854,POs[Semana],WEEKNUM(HM$1))</f>
        <v>0</v>
      </c>
      <c r="HN854" s="15">
        <f>SUMIFS(POs[saldo],POs[cve_prod],DIM_BILL[[#This Row],[CODIGO]],POs[status],$GY854,POs[Semana],WEEKNUM(HN$1))</f>
        <v>0</v>
      </c>
      <c r="HO854" s="15">
        <f>SUMIFS(POs[saldo],POs[cve_prod],DIM_BILL[[#This Row],[CODIGO]],POs[status],$GY854,POs[Semana],WEEKNUM(HO$1))</f>
        <v>0</v>
      </c>
      <c r="HP854" s="15">
        <f>SUMIFS(POs[saldo],POs[cve_prod],DIM_BILL[[#This Row],[CODIGO]],POs[status],$GY854,POs[Semana],WEEKNUM(HP$1))</f>
        <v>0</v>
      </c>
      <c r="HQ854" s="15">
        <f>SUMIFS(POs[saldo],POs[cve_prod],DIM_BILL[[#This Row],[CODIGO]],POs[status],$GY854,POs[Semana],WEEKNUM(HQ$1))</f>
        <v>0</v>
      </c>
      <c r="HR854" s="15">
        <f>SUMIFS(POs[saldo],POs[cve_prod],DIM_BILL[[#This Row],[CODIGO]],POs[status],$GY854,POs[Semana],WEEKNUM(HR$1))</f>
        <v>0</v>
      </c>
      <c r="HS854" s="15">
        <f>SUMIFS(POs[saldo],POs[cve_prod],DIM_BILL[[#This Row],[CODIGO]],POs[status],$GY854,POs[Semana],WEEKNUM(HS$1))</f>
        <v>0</v>
      </c>
      <c r="HT854" s="15">
        <f>SUMIFS(POs[saldo],POs[cve_prod],DIM_BILL[[#This Row],[CODIGO]],POs[status],$GY854,POs[Semana],WEEKNUM(HT$1))</f>
        <v>0</v>
      </c>
      <c r="HU854" s="22"/>
      <c r="HV854" s="25"/>
      <c r="HW854" t="str">
        <f>DIM_BILL[[#This Row],[Tipo]]</f>
        <v/>
      </c>
    </row>
    <row r="855" spans="1:231" x14ac:dyDescent="0.3">
      <c r="A855" s="17" t="s">
        <v>1337</v>
      </c>
      <c r="EE855">
        <v>0.51</v>
      </c>
      <c r="GR855" s="17" t="s">
        <v>1338</v>
      </c>
      <c r="GS855" s="17">
        <v>2</v>
      </c>
      <c r="GT855" s="17" t="s">
        <v>1791</v>
      </c>
      <c r="GU855" s="17" t="s">
        <v>1791</v>
      </c>
      <c r="GV855" s="17">
        <f>SUMIF(FACT_A1[cve_prod],DIM_BILL[[#This Row],[CODIGO]],FACT_A1[Existencia])</f>
        <v>0</v>
      </c>
      <c r="GW855" s="18">
        <f>SUMIF(FACT_A2[cve_prod],DIM_BILL[[#This Row],[CODIGO]],FACT_A2[Existencia])</f>
        <v>900</v>
      </c>
      <c r="GX855" s="17"/>
      <c r="GY855" s="16" t="s">
        <v>2221</v>
      </c>
      <c r="GZ855" s="24">
        <f>SUMPRODUCT($B855:$GQ855,INDEX(PLAN_PRODUCCION!$B$4:$GQ$24,COLUMN()-COLUMN($GZ$1)+1,0))</f>
        <v>0</v>
      </c>
      <c r="HA855" s="24">
        <f>SUMPRODUCT($B855:$GQ855,INDEX(PLAN_PRODUCCION!$B$4:$GQ$24,COLUMN()-COLUMN($GZ$1)+1,0))</f>
        <v>0</v>
      </c>
      <c r="HB855" s="24">
        <f>SUMPRODUCT($B855:$GQ855,INDEX(PLAN_PRODUCCION!$B$4:$GQ$24,COLUMN()-COLUMN($GZ$1)+1,0))</f>
        <v>0</v>
      </c>
      <c r="HC855" s="24">
        <f>SUMPRODUCT($B855:$GQ855,INDEX(PLAN_PRODUCCION!$B$4:$GQ$24,COLUMN()-COLUMN($GZ$1)+1,0))</f>
        <v>0</v>
      </c>
      <c r="HD855" s="24">
        <f>SUMPRODUCT($B855:$GQ855,INDEX(PLAN_PRODUCCION!$B$4:$GQ$24,COLUMN()-COLUMN($GZ$1)+1,0))</f>
        <v>0</v>
      </c>
      <c r="HE855" s="24">
        <f>SUMPRODUCT($B855:$GQ855,INDEX(PLAN_PRODUCCION!$B$4:$GQ$24,COLUMN()-COLUMN($GZ$1)+1,0))</f>
        <v>0</v>
      </c>
      <c r="HF855" s="24">
        <f>SUMPRODUCT($B855:$GQ855,INDEX(PLAN_PRODUCCION!$B$4:$GQ$24,COLUMN()-COLUMN($GZ$1)+1,0))</f>
        <v>0</v>
      </c>
      <c r="HG855" s="24">
        <f>SUMPRODUCT($B855:$GQ855,INDEX(PLAN_PRODUCCION!$B$4:$GQ$24,COLUMN()-COLUMN($GZ$1)+1,0))</f>
        <v>0</v>
      </c>
      <c r="HH855" s="24">
        <f>SUMPRODUCT($B855:$GQ855,INDEX(PLAN_PRODUCCION!$B$4:$GQ$24,COLUMN()-COLUMN($GZ$1)+1,0))</f>
        <v>0</v>
      </c>
      <c r="HI855" s="24">
        <f>SUMPRODUCT($B855:$GQ855,INDEX(PLAN_PRODUCCION!$B$4:$GQ$24,COLUMN()-COLUMN($GZ$1)+1,0))</f>
        <v>0</v>
      </c>
      <c r="HJ855" s="24">
        <f>SUMPRODUCT($B855:$GQ855,INDEX(PLAN_PRODUCCION!$B$4:$GQ$24,COLUMN()-COLUMN($GZ$1)+1,0))</f>
        <v>0</v>
      </c>
      <c r="HK855" s="24">
        <f>SUMPRODUCT($B855:$GQ855,INDEX(PLAN_PRODUCCION!$B$4:$GQ$24,COLUMN()-COLUMN($GZ$1)+1,0))</f>
        <v>0</v>
      </c>
      <c r="HL855" s="24">
        <f>SUMPRODUCT($B855:$GQ855,INDEX(PLAN_PRODUCCION!$B$4:$GQ$24,COLUMN()-COLUMN($GZ$1)+1,0))</f>
        <v>0</v>
      </c>
      <c r="HM855" s="24">
        <f>SUMPRODUCT($B855:$GQ855,INDEX(PLAN_PRODUCCION!$B$4:$GQ$24,COLUMN()-COLUMN($GZ$1)+1,0))</f>
        <v>0</v>
      </c>
      <c r="HN855" s="24">
        <f>SUMPRODUCT($B855:$GQ855,INDEX(PLAN_PRODUCCION!$B$4:$GQ$24,COLUMN()-COLUMN($GZ$1)+1,0))</f>
        <v>0</v>
      </c>
      <c r="HO855" s="24">
        <f>SUMPRODUCT($B855:$GQ855,INDEX(PLAN_PRODUCCION!$B$4:$GQ$24,COLUMN()-COLUMN($GZ$1)+1,0))</f>
        <v>0</v>
      </c>
      <c r="HP855" s="24">
        <f>SUMPRODUCT($B855:$GQ855,INDEX(PLAN_PRODUCCION!$B$4:$GQ$24,COLUMN()-COLUMN($GZ$1)+1,0))</f>
        <v>0</v>
      </c>
      <c r="HQ855" s="24">
        <f>SUMPRODUCT($B855:$GQ855,INDEX(PLAN_PRODUCCION!$B$4:$GQ$24,COLUMN()-COLUMN($GZ$1)+1,0))</f>
        <v>0</v>
      </c>
      <c r="HR855" s="24">
        <f>SUMPRODUCT($B855:$GQ855,INDEX(PLAN_PRODUCCION!$B$4:$GQ$24,COLUMN()-COLUMN($GZ$1)+1,0))</f>
        <v>0</v>
      </c>
      <c r="HS855" s="24">
        <f>SUMPRODUCT($B855:$GQ855,INDEX(PLAN_PRODUCCION!$B$4:$GQ$24,COLUMN()-COLUMN($GZ$1)+1,0))</f>
        <v>0</v>
      </c>
      <c r="HT855" s="24">
        <f>SUMPRODUCT($B855:$GQ855,INDEX(PLAN_PRODUCCION!$B$4:$GQ$24,COLUMN()-COLUMN($GZ$1)+1,0))</f>
        <v>0</v>
      </c>
      <c r="HU855" s="22"/>
      <c r="HV855" s="25"/>
      <c r="HW855" t="str">
        <f>DIM_BILL[[#This Row],[Tipo]]</f>
        <v/>
      </c>
    </row>
    <row r="856" spans="1:231" x14ac:dyDescent="0.3">
      <c r="A856" s="18" t="s">
        <v>1337</v>
      </c>
      <c r="EE856">
        <v>0.51</v>
      </c>
      <c r="GR856" s="18" t="s">
        <v>1338</v>
      </c>
      <c r="GS856" s="18">
        <v>2</v>
      </c>
      <c r="GT856" s="18" t="s">
        <v>1791</v>
      </c>
      <c r="GU856" s="18" t="s">
        <v>1791</v>
      </c>
      <c r="GV856" s="18">
        <f>SUMIF(FACT_A1[cve_prod],DIM_BILL[[#This Row],[CODIGO]],FACT_A1[Existencia])</f>
        <v>0</v>
      </c>
      <c r="GW856" s="18">
        <f>SUMIF(FACT_A2[cve_prod],DIM_BILL[[#This Row],[CODIGO]],FACT_A2[Existencia])</f>
        <v>900</v>
      </c>
      <c r="GX856" s="18"/>
      <c r="GY856" s="16" t="s">
        <v>2222</v>
      </c>
      <c r="GZ856" s="26">
        <f t="shared" ref="GZ856" si="6228">GV856+GW856+GX856+GZ854-GZ855</f>
        <v>900</v>
      </c>
      <c r="HA856" s="26">
        <f t="shared" ref="HA856" si="6229">GZ856+HA854-HA855</f>
        <v>900</v>
      </c>
      <c r="HB856" s="26">
        <f t="shared" ref="HB856" si="6230">HA856+HB854-HB855</f>
        <v>900</v>
      </c>
      <c r="HC856" s="26">
        <f t="shared" ref="HC856" si="6231">HB856+HC854-HC855</f>
        <v>900</v>
      </c>
      <c r="HD856" s="26">
        <f t="shared" ref="HD856" si="6232">HC856+HD854-HD855</f>
        <v>900</v>
      </c>
      <c r="HE856" s="26">
        <f t="shared" ref="HE856" si="6233">HD856+HE854-HE855</f>
        <v>900</v>
      </c>
      <c r="HF856" s="26">
        <f t="shared" ref="HF856" si="6234">HE856+HF854-HF855</f>
        <v>900</v>
      </c>
      <c r="HG856" s="26">
        <f t="shared" ref="HG856" si="6235">HF856+HG854-HG855</f>
        <v>900</v>
      </c>
      <c r="HH856" s="26">
        <f t="shared" ref="HH856" si="6236">HG856+HH854-HH855</f>
        <v>900</v>
      </c>
      <c r="HI856" s="26">
        <f t="shared" ref="HI856" si="6237">HH856+HI854-HI855</f>
        <v>900</v>
      </c>
      <c r="HJ856" s="26">
        <f t="shared" ref="HJ856" si="6238">HI856+HJ854-HJ855</f>
        <v>900</v>
      </c>
      <c r="HK856" s="26">
        <f t="shared" ref="HK856" si="6239">HJ856+HK854-HK855</f>
        <v>900</v>
      </c>
      <c r="HL856" s="26">
        <f t="shared" ref="HL856" si="6240">HK856+HL854-HL855</f>
        <v>900</v>
      </c>
      <c r="HM856" s="26">
        <f t="shared" ref="HM856" si="6241">HL856+HM854-HM855</f>
        <v>900</v>
      </c>
      <c r="HN856" s="26">
        <f t="shared" ref="HN856" si="6242">HM856+HN854-HN855</f>
        <v>900</v>
      </c>
      <c r="HO856" s="26">
        <f t="shared" ref="HO856" si="6243">HN856+HO854-HO855</f>
        <v>900</v>
      </c>
      <c r="HP856" s="26">
        <f t="shared" ref="HP856" si="6244">HO856+HP854-HP855</f>
        <v>900</v>
      </c>
      <c r="HQ856" s="26">
        <f t="shared" ref="HQ856" si="6245">HP856+HQ854-HQ855</f>
        <v>900</v>
      </c>
      <c r="HR856" s="26">
        <f t="shared" ref="HR856" si="6246">HQ856+HR854-HR855</f>
        <v>900</v>
      </c>
      <c r="HS856" s="26">
        <f t="shared" ref="HS856" si="6247">HR856+HS854-HS855</f>
        <v>900</v>
      </c>
      <c r="HT856" s="26">
        <f t="shared" ref="HT856" si="6248">HS856+HT854-HT855</f>
        <v>900</v>
      </c>
      <c r="HU856" s="22">
        <f t="shared" ref="HU856" si="6249">COUNTIF(GZ856:HT856,"&lt;0")</f>
        <v>0</v>
      </c>
      <c r="HV856" s="25"/>
      <c r="HW856" t="str">
        <f>DIM_BILL[[#This Row],[Tipo]]</f>
        <v/>
      </c>
    </row>
    <row r="857" spans="1:231" x14ac:dyDescent="0.3">
      <c r="A857" s="17" t="s">
        <v>1329</v>
      </c>
      <c r="ED857">
        <v>0.51</v>
      </c>
      <c r="GR857" s="17" t="s">
        <v>1330</v>
      </c>
      <c r="GS857" s="17">
        <v>2</v>
      </c>
      <c r="GT857" s="17" t="s">
        <v>1791</v>
      </c>
      <c r="GU857" s="17" t="s">
        <v>1791</v>
      </c>
      <c r="GV857" s="17">
        <f>SUMIF(FACT_A1[cve_prod],DIM_BILL[[#This Row],[CODIGO]],FACT_A1[Existencia])</f>
        <v>0</v>
      </c>
      <c r="GW857" s="18">
        <f>SUMIF(FACT_A2[cve_prod],DIM_BILL[[#This Row],[CODIGO]],FACT_A2[Existencia])</f>
        <v>800</v>
      </c>
      <c r="GX857" s="17"/>
      <c r="GY857" s="16" t="s">
        <v>2220</v>
      </c>
      <c r="GZ857" s="15">
        <f>SUMIFS(POs[saldo],POs[cve_prod],DIM_BILL[[#This Row],[CODIGO]],POs[status],$GY857,POs[f_ent],GZ$1)</f>
        <v>0</v>
      </c>
      <c r="HA857" s="15">
        <f>SUMIFS(POs[saldo],POs[cve_prod],DIM_BILL[[#This Row],[CODIGO]],POs[status],$GY857,POs[f_ent],HA$1)</f>
        <v>0</v>
      </c>
      <c r="HB857" s="15">
        <f>SUMIFS(POs[saldo],POs[cve_prod],DIM_BILL[[#This Row],[CODIGO]],POs[status],$GY857,POs[f_ent],HB$1)</f>
        <v>0</v>
      </c>
      <c r="HC857" s="15">
        <f>SUMIFS(POs[saldo],POs[cve_prod],DIM_BILL[[#This Row],[CODIGO]],POs[status],$GY857,POs[f_ent],HC$1)</f>
        <v>0</v>
      </c>
      <c r="HD857" s="15">
        <f>SUMIFS(POs[saldo],POs[cve_prod],DIM_BILL[[#This Row],[CODIGO]],POs[status],$GY857,POs[f_ent],HD$1)</f>
        <v>0</v>
      </c>
      <c r="HE857" s="15">
        <f>SUMIFS(POs[saldo],POs[cve_prod],DIM_BILL[[#This Row],[CODIGO]],POs[status],$GY857,POs[f_ent],HE$1)</f>
        <v>0</v>
      </c>
      <c r="HF857" s="15">
        <f>SUMIFS(POs[saldo],POs[cve_prod],DIM_BILL[[#This Row],[CODIGO]],POs[status],$GY857,POs[Semana],WEEKNUM(HF$1))</f>
        <v>0</v>
      </c>
      <c r="HG857" s="15">
        <f>SUMIFS(POs[saldo],POs[cve_prod],DIM_BILL[[#This Row],[CODIGO]],POs[status],$GY857,POs[Semana],WEEKNUM(HG$1))</f>
        <v>0</v>
      </c>
      <c r="HH857" s="15">
        <f>SUMIFS(POs[saldo],POs[cve_prod],DIM_BILL[[#This Row],[CODIGO]],POs[status],$GY857,POs[Semana],WEEKNUM(HH$1))</f>
        <v>0</v>
      </c>
      <c r="HI857" s="15">
        <f>SUMIFS(POs[saldo],POs[cve_prod],DIM_BILL[[#This Row],[CODIGO]],POs[status],$GY857,POs[Semana],WEEKNUM(HI$1))</f>
        <v>0</v>
      </c>
      <c r="HJ857" s="15">
        <f>SUMIFS(POs[saldo],POs[cve_prod],DIM_BILL[[#This Row],[CODIGO]],POs[status],$GY857,POs[Semana],WEEKNUM(HJ$1))</f>
        <v>0</v>
      </c>
      <c r="HK857" s="15">
        <f>SUMIFS(POs[saldo],POs[cve_prod],DIM_BILL[[#This Row],[CODIGO]],POs[status],$GY857,POs[Semana],WEEKNUM(HK$1))</f>
        <v>0</v>
      </c>
      <c r="HL857" s="15">
        <f>SUMIFS(POs[saldo],POs[cve_prod],DIM_BILL[[#This Row],[CODIGO]],POs[status],$GY857,POs[Semana],WEEKNUM(HL$1))</f>
        <v>0</v>
      </c>
      <c r="HM857" s="15">
        <f>SUMIFS(POs[saldo],POs[cve_prod],DIM_BILL[[#This Row],[CODIGO]],POs[status],$GY857,POs[Semana],WEEKNUM(HM$1))</f>
        <v>0</v>
      </c>
      <c r="HN857" s="15">
        <f>SUMIFS(POs[saldo],POs[cve_prod],DIM_BILL[[#This Row],[CODIGO]],POs[status],$GY857,POs[Semana],WEEKNUM(HN$1))</f>
        <v>0</v>
      </c>
      <c r="HO857" s="15">
        <f>SUMIFS(POs[saldo],POs[cve_prod],DIM_BILL[[#This Row],[CODIGO]],POs[status],$GY857,POs[Semana],WEEKNUM(HO$1))</f>
        <v>0</v>
      </c>
      <c r="HP857" s="15">
        <f>SUMIFS(POs[saldo],POs[cve_prod],DIM_BILL[[#This Row],[CODIGO]],POs[status],$GY857,POs[Semana],WEEKNUM(HP$1))</f>
        <v>0</v>
      </c>
      <c r="HQ857" s="15">
        <f>SUMIFS(POs[saldo],POs[cve_prod],DIM_BILL[[#This Row],[CODIGO]],POs[status],$GY857,POs[Semana],WEEKNUM(HQ$1))</f>
        <v>0</v>
      </c>
      <c r="HR857" s="15">
        <f>SUMIFS(POs[saldo],POs[cve_prod],DIM_BILL[[#This Row],[CODIGO]],POs[status],$GY857,POs[Semana],WEEKNUM(HR$1))</f>
        <v>0</v>
      </c>
      <c r="HS857" s="15">
        <f>SUMIFS(POs[saldo],POs[cve_prod],DIM_BILL[[#This Row],[CODIGO]],POs[status],$GY857,POs[Semana],WEEKNUM(HS$1))</f>
        <v>0</v>
      </c>
      <c r="HT857" s="15">
        <f>SUMIFS(POs[saldo],POs[cve_prod],DIM_BILL[[#This Row],[CODIGO]],POs[status],$GY857,POs[Semana],WEEKNUM(HT$1))</f>
        <v>0</v>
      </c>
      <c r="HU857" s="22"/>
      <c r="HV857" s="25"/>
      <c r="HW857" t="str">
        <f>DIM_BILL[[#This Row],[Tipo]]</f>
        <v/>
      </c>
    </row>
    <row r="858" spans="1:231" x14ac:dyDescent="0.3">
      <c r="A858" s="17" t="s">
        <v>1329</v>
      </c>
      <c r="ED858">
        <v>0.51</v>
      </c>
      <c r="GR858" s="17" t="s">
        <v>1330</v>
      </c>
      <c r="GS858" s="17">
        <v>2</v>
      </c>
      <c r="GT858" s="17" t="s">
        <v>1791</v>
      </c>
      <c r="GU858" s="17" t="s">
        <v>1791</v>
      </c>
      <c r="GV858" s="17">
        <f>SUMIF(FACT_A1[cve_prod],DIM_BILL[[#This Row],[CODIGO]],FACT_A1[Existencia])</f>
        <v>0</v>
      </c>
      <c r="GW858" s="18">
        <f>SUMIF(FACT_A2[cve_prod],DIM_BILL[[#This Row],[CODIGO]],FACT_A2[Existencia])</f>
        <v>800</v>
      </c>
      <c r="GX858" s="17"/>
      <c r="GY858" s="16" t="s">
        <v>2221</v>
      </c>
      <c r="GZ858" s="24">
        <f>SUMPRODUCT($B858:$GQ858,INDEX(PLAN_PRODUCCION!$B$4:$GQ$24,COLUMN()-COLUMN($GZ$1)+1,0))</f>
        <v>0</v>
      </c>
      <c r="HA858" s="24">
        <f>SUMPRODUCT($B858:$GQ858,INDEX(PLAN_PRODUCCION!$B$4:$GQ$24,COLUMN()-COLUMN($GZ$1)+1,0))</f>
        <v>0</v>
      </c>
      <c r="HB858" s="24">
        <f>SUMPRODUCT($B858:$GQ858,INDEX(PLAN_PRODUCCION!$B$4:$GQ$24,COLUMN()-COLUMN($GZ$1)+1,0))</f>
        <v>0</v>
      </c>
      <c r="HC858" s="24">
        <f>SUMPRODUCT($B858:$GQ858,INDEX(PLAN_PRODUCCION!$B$4:$GQ$24,COLUMN()-COLUMN($GZ$1)+1,0))</f>
        <v>0</v>
      </c>
      <c r="HD858" s="24">
        <f>SUMPRODUCT($B858:$GQ858,INDEX(PLAN_PRODUCCION!$B$4:$GQ$24,COLUMN()-COLUMN($GZ$1)+1,0))</f>
        <v>0</v>
      </c>
      <c r="HE858" s="24">
        <f>SUMPRODUCT($B858:$GQ858,INDEX(PLAN_PRODUCCION!$B$4:$GQ$24,COLUMN()-COLUMN($GZ$1)+1,0))</f>
        <v>0</v>
      </c>
      <c r="HF858" s="24">
        <f>SUMPRODUCT($B858:$GQ858,INDEX(PLAN_PRODUCCION!$B$4:$GQ$24,COLUMN()-COLUMN($GZ$1)+1,0))</f>
        <v>0</v>
      </c>
      <c r="HG858" s="24">
        <f>SUMPRODUCT($B858:$GQ858,INDEX(PLAN_PRODUCCION!$B$4:$GQ$24,COLUMN()-COLUMN($GZ$1)+1,0))</f>
        <v>0</v>
      </c>
      <c r="HH858" s="24">
        <f>SUMPRODUCT($B858:$GQ858,INDEX(PLAN_PRODUCCION!$B$4:$GQ$24,COLUMN()-COLUMN($GZ$1)+1,0))</f>
        <v>0</v>
      </c>
      <c r="HI858" s="24">
        <f>SUMPRODUCT($B858:$GQ858,INDEX(PLAN_PRODUCCION!$B$4:$GQ$24,COLUMN()-COLUMN($GZ$1)+1,0))</f>
        <v>0</v>
      </c>
      <c r="HJ858" s="24">
        <f>SUMPRODUCT($B858:$GQ858,INDEX(PLAN_PRODUCCION!$B$4:$GQ$24,COLUMN()-COLUMN($GZ$1)+1,0))</f>
        <v>0</v>
      </c>
      <c r="HK858" s="24">
        <f>SUMPRODUCT($B858:$GQ858,INDEX(PLAN_PRODUCCION!$B$4:$GQ$24,COLUMN()-COLUMN($GZ$1)+1,0))</f>
        <v>0</v>
      </c>
      <c r="HL858" s="24">
        <f>SUMPRODUCT($B858:$GQ858,INDEX(PLAN_PRODUCCION!$B$4:$GQ$24,COLUMN()-COLUMN($GZ$1)+1,0))</f>
        <v>0</v>
      </c>
      <c r="HM858" s="24">
        <f>SUMPRODUCT($B858:$GQ858,INDEX(PLAN_PRODUCCION!$B$4:$GQ$24,COLUMN()-COLUMN($GZ$1)+1,0))</f>
        <v>0</v>
      </c>
      <c r="HN858" s="24">
        <f>SUMPRODUCT($B858:$GQ858,INDEX(PLAN_PRODUCCION!$B$4:$GQ$24,COLUMN()-COLUMN($GZ$1)+1,0))</f>
        <v>0</v>
      </c>
      <c r="HO858" s="24">
        <f>SUMPRODUCT($B858:$GQ858,INDEX(PLAN_PRODUCCION!$B$4:$GQ$24,COLUMN()-COLUMN($GZ$1)+1,0))</f>
        <v>0</v>
      </c>
      <c r="HP858" s="24">
        <f>SUMPRODUCT($B858:$GQ858,INDEX(PLAN_PRODUCCION!$B$4:$GQ$24,COLUMN()-COLUMN($GZ$1)+1,0))</f>
        <v>0</v>
      </c>
      <c r="HQ858" s="24">
        <f>SUMPRODUCT($B858:$GQ858,INDEX(PLAN_PRODUCCION!$B$4:$GQ$24,COLUMN()-COLUMN($GZ$1)+1,0))</f>
        <v>0</v>
      </c>
      <c r="HR858" s="24">
        <f>SUMPRODUCT($B858:$GQ858,INDEX(PLAN_PRODUCCION!$B$4:$GQ$24,COLUMN()-COLUMN($GZ$1)+1,0))</f>
        <v>0</v>
      </c>
      <c r="HS858" s="24">
        <f>SUMPRODUCT($B858:$GQ858,INDEX(PLAN_PRODUCCION!$B$4:$GQ$24,COLUMN()-COLUMN($GZ$1)+1,0))</f>
        <v>0</v>
      </c>
      <c r="HT858" s="24">
        <f>SUMPRODUCT($B858:$GQ858,INDEX(PLAN_PRODUCCION!$B$4:$GQ$24,COLUMN()-COLUMN($GZ$1)+1,0))</f>
        <v>0</v>
      </c>
      <c r="HU858" s="22"/>
      <c r="HV858" s="25"/>
      <c r="HW858" t="str">
        <f>DIM_BILL[[#This Row],[Tipo]]</f>
        <v/>
      </c>
    </row>
    <row r="859" spans="1:231" x14ac:dyDescent="0.3">
      <c r="A859" s="18" t="s">
        <v>1329</v>
      </c>
      <c r="ED859">
        <v>0.51</v>
      </c>
      <c r="GR859" s="18" t="s">
        <v>1330</v>
      </c>
      <c r="GS859" s="18">
        <v>2</v>
      </c>
      <c r="GT859" s="18" t="s">
        <v>1791</v>
      </c>
      <c r="GU859" s="18" t="s">
        <v>1791</v>
      </c>
      <c r="GV859" s="18">
        <f>SUMIF(FACT_A1[cve_prod],DIM_BILL[[#This Row],[CODIGO]],FACT_A1[Existencia])</f>
        <v>0</v>
      </c>
      <c r="GW859" s="18">
        <f>SUMIF(FACT_A2[cve_prod],DIM_BILL[[#This Row],[CODIGO]],FACT_A2[Existencia])</f>
        <v>800</v>
      </c>
      <c r="GX859" s="18"/>
      <c r="GY859" s="16" t="s">
        <v>2222</v>
      </c>
      <c r="GZ859" s="26">
        <f t="shared" ref="GZ859" si="6250">GV859+GW859+GX859+GZ857-GZ858</f>
        <v>800</v>
      </c>
      <c r="HA859" s="26">
        <f t="shared" ref="HA859" si="6251">GZ859+HA857-HA858</f>
        <v>800</v>
      </c>
      <c r="HB859" s="26">
        <f t="shared" ref="HB859" si="6252">HA859+HB857-HB858</f>
        <v>800</v>
      </c>
      <c r="HC859" s="26">
        <f t="shared" ref="HC859" si="6253">HB859+HC857-HC858</f>
        <v>800</v>
      </c>
      <c r="HD859" s="26">
        <f t="shared" ref="HD859" si="6254">HC859+HD857-HD858</f>
        <v>800</v>
      </c>
      <c r="HE859" s="26">
        <f t="shared" ref="HE859" si="6255">HD859+HE857-HE858</f>
        <v>800</v>
      </c>
      <c r="HF859" s="26">
        <f t="shared" ref="HF859" si="6256">HE859+HF857-HF858</f>
        <v>800</v>
      </c>
      <c r="HG859" s="26">
        <f t="shared" ref="HG859" si="6257">HF859+HG857-HG858</f>
        <v>800</v>
      </c>
      <c r="HH859" s="26">
        <f t="shared" ref="HH859" si="6258">HG859+HH857-HH858</f>
        <v>800</v>
      </c>
      <c r="HI859" s="26">
        <f t="shared" ref="HI859" si="6259">HH859+HI857-HI858</f>
        <v>800</v>
      </c>
      <c r="HJ859" s="26">
        <f t="shared" ref="HJ859" si="6260">HI859+HJ857-HJ858</f>
        <v>800</v>
      </c>
      <c r="HK859" s="26">
        <f t="shared" ref="HK859" si="6261">HJ859+HK857-HK858</f>
        <v>800</v>
      </c>
      <c r="HL859" s="26">
        <f t="shared" ref="HL859" si="6262">HK859+HL857-HL858</f>
        <v>800</v>
      </c>
      <c r="HM859" s="26">
        <f t="shared" ref="HM859" si="6263">HL859+HM857-HM858</f>
        <v>800</v>
      </c>
      <c r="HN859" s="26">
        <f t="shared" ref="HN859" si="6264">HM859+HN857-HN858</f>
        <v>800</v>
      </c>
      <c r="HO859" s="26">
        <f t="shared" ref="HO859" si="6265">HN859+HO857-HO858</f>
        <v>800</v>
      </c>
      <c r="HP859" s="26">
        <f t="shared" ref="HP859" si="6266">HO859+HP857-HP858</f>
        <v>800</v>
      </c>
      <c r="HQ859" s="26">
        <f t="shared" ref="HQ859" si="6267">HP859+HQ857-HQ858</f>
        <v>800</v>
      </c>
      <c r="HR859" s="26">
        <f t="shared" ref="HR859" si="6268">HQ859+HR857-HR858</f>
        <v>800</v>
      </c>
      <c r="HS859" s="26">
        <f t="shared" ref="HS859" si="6269">HR859+HS857-HS858</f>
        <v>800</v>
      </c>
      <c r="HT859" s="26">
        <f t="shared" ref="HT859" si="6270">HS859+HT857-HT858</f>
        <v>800</v>
      </c>
      <c r="HU859" s="22">
        <f t="shared" ref="HU859" si="6271">COUNTIF(GZ859:HT859,"&lt;0")</f>
        <v>0</v>
      </c>
      <c r="HV859" s="25"/>
      <c r="HW859" t="str">
        <f>DIM_BILL[[#This Row],[Tipo]]</f>
        <v/>
      </c>
    </row>
    <row r="860" spans="1:231" x14ac:dyDescent="0.3">
      <c r="A860" s="17" t="s">
        <v>1347</v>
      </c>
      <c r="EG860">
        <v>0.51</v>
      </c>
      <c r="GR860" s="17" t="s">
        <v>1348</v>
      </c>
      <c r="GS860" s="17">
        <v>2</v>
      </c>
      <c r="GT860" s="17" t="s">
        <v>1791</v>
      </c>
      <c r="GU860" s="17" t="s">
        <v>1791</v>
      </c>
      <c r="GV860" s="17">
        <f>SUMIF(FACT_A1[cve_prod],DIM_BILL[[#This Row],[CODIGO]],FACT_A1[Existencia])</f>
        <v>0</v>
      </c>
      <c r="GW860" s="18">
        <f>SUMIF(FACT_A2[cve_prod],DIM_BILL[[#This Row],[CODIGO]],FACT_A2[Existencia])</f>
        <v>800</v>
      </c>
      <c r="GX860" s="17"/>
      <c r="GY860" s="16" t="s">
        <v>2220</v>
      </c>
      <c r="GZ860" s="15">
        <f>SUMIFS(POs[saldo],POs[cve_prod],DIM_BILL[[#This Row],[CODIGO]],POs[status],$GY860,POs[f_ent],GZ$1)</f>
        <v>0</v>
      </c>
      <c r="HA860" s="15">
        <f>SUMIFS(POs[saldo],POs[cve_prod],DIM_BILL[[#This Row],[CODIGO]],POs[status],$GY860,POs[f_ent],HA$1)</f>
        <v>0</v>
      </c>
      <c r="HB860" s="15">
        <f>SUMIFS(POs[saldo],POs[cve_prod],DIM_BILL[[#This Row],[CODIGO]],POs[status],$GY860,POs[f_ent],HB$1)</f>
        <v>0</v>
      </c>
      <c r="HC860" s="15">
        <f>SUMIFS(POs[saldo],POs[cve_prod],DIM_BILL[[#This Row],[CODIGO]],POs[status],$GY860,POs[f_ent],HC$1)</f>
        <v>0</v>
      </c>
      <c r="HD860" s="15">
        <f>SUMIFS(POs[saldo],POs[cve_prod],DIM_BILL[[#This Row],[CODIGO]],POs[status],$GY860,POs[f_ent],HD$1)</f>
        <v>0</v>
      </c>
      <c r="HE860" s="15">
        <f>SUMIFS(POs[saldo],POs[cve_prod],DIM_BILL[[#This Row],[CODIGO]],POs[status],$GY860,POs[f_ent],HE$1)</f>
        <v>0</v>
      </c>
      <c r="HF860" s="15">
        <f>SUMIFS(POs[saldo],POs[cve_prod],DIM_BILL[[#This Row],[CODIGO]],POs[status],$GY860,POs[Semana],WEEKNUM(HF$1))</f>
        <v>0</v>
      </c>
      <c r="HG860" s="15">
        <f>SUMIFS(POs[saldo],POs[cve_prod],DIM_BILL[[#This Row],[CODIGO]],POs[status],$GY860,POs[Semana],WEEKNUM(HG$1))</f>
        <v>0</v>
      </c>
      <c r="HH860" s="15">
        <f>SUMIFS(POs[saldo],POs[cve_prod],DIM_BILL[[#This Row],[CODIGO]],POs[status],$GY860,POs[Semana],WEEKNUM(HH$1))</f>
        <v>0</v>
      </c>
      <c r="HI860" s="15">
        <f>SUMIFS(POs[saldo],POs[cve_prod],DIM_BILL[[#This Row],[CODIGO]],POs[status],$GY860,POs[Semana],WEEKNUM(HI$1))</f>
        <v>0</v>
      </c>
      <c r="HJ860" s="15">
        <f>SUMIFS(POs[saldo],POs[cve_prod],DIM_BILL[[#This Row],[CODIGO]],POs[status],$GY860,POs[Semana],WEEKNUM(HJ$1))</f>
        <v>0</v>
      </c>
      <c r="HK860" s="15">
        <f>SUMIFS(POs[saldo],POs[cve_prod],DIM_BILL[[#This Row],[CODIGO]],POs[status],$GY860,POs[Semana],WEEKNUM(HK$1))</f>
        <v>0</v>
      </c>
      <c r="HL860" s="15">
        <f>SUMIFS(POs[saldo],POs[cve_prod],DIM_BILL[[#This Row],[CODIGO]],POs[status],$GY860,POs[Semana],WEEKNUM(HL$1))</f>
        <v>0</v>
      </c>
      <c r="HM860" s="15">
        <f>SUMIFS(POs[saldo],POs[cve_prod],DIM_BILL[[#This Row],[CODIGO]],POs[status],$GY860,POs[Semana],WEEKNUM(HM$1))</f>
        <v>0</v>
      </c>
      <c r="HN860" s="15">
        <f>SUMIFS(POs[saldo],POs[cve_prod],DIM_BILL[[#This Row],[CODIGO]],POs[status],$GY860,POs[Semana],WEEKNUM(HN$1))</f>
        <v>0</v>
      </c>
      <c r="HO860" s="15">
        <f>SUMIFS(POs[saldo],POs[cve_prod],DIM_BILL[[#This Row],[CODIGO]],POs[status],$GY860,POs[Semana],WEEKNUM(HO$1))</f>
        <v>0</v>
      </c>
      <c r="HP860" s="15">
        <f>SUMIFS(POs[saldo],POs[cve_prod],DIM_BILL[[#This Row],[CODIGO]],POs[status],$GY860,POs[Semana],WEEKNUM(HP$1))</f>
        <v>0</v>
      </c>
      <c r="HQ860" s="15">
        <f>SUMIFS(POs[saldo],POs[cve_prod],DIM_BILL[[#This Row],[CODIGO]],POs[status],$GY860,POs[Semana],WEEKNUM(HQ$1))</f>
        <v>0</v>
      </c>
      <c r="HR860" s="15">
        <f>SUMIFS(POs[saldo],POs[cve_prod],DIM_BILL[[#This Row],[CODIGO]],POs[status],$GY860,POs[Semana],WEEKNUM(HR$1))</f>
        <v>0</v>
      </c>
      <c r="HS860" s="15">
        <f>SUMIFS(POs[saldo],POs[cve_prod],DIM_BILL[[#This Row],[CODIGO]],POs[status],$GY860,POs[Semana],WEEKNUM(HS$1))</f>
        <v>0</v>
      </c>
      <c r="HT860" s="15">
        <f>SUMIFS(POs[saldo],POs[cve_prod],DIM_BILL[[#This Row],[CODIGO]],POs[status],$GY860,POs[Semana],WEEKNUM(HT$1))</f>
        <v>0</v>
      </c>
      <c r="HU860" s="22"/>
      <c r="HV860" s="25"/>
      <c r="HW860" t="str">
        <f>DIM_BILL[[#This Row],[Tipo]]</f>
        <v/>
      </c>
    </row>
    <row r="861" spans="1:231" x14ac:dyDescent="0.3">
      <c r="A861" s="17" t="s">
        <v>1347</v>
      </c>
      <c r="EG861">
        <v>0.51</v>
      </c>
      <c r="GR861" s="17" t="s">
        <v>1348</v>
      </c>
      <c r="GS861" s="17">
        <v>2</v>
      </c>
      <c r="GT861" s="17" t="s">
        <v>1791</v>
      </c>
      <c r="GU861" s="17" t="s">
        <v>1791</v>
      </c>
      <c r="GV861" s="17">
        <f>SUMIF(FACT_A1[cve_prod],DIM_BILL[[#This Row],[CODIGO]],FACT_A1[Existencia])</f>
        <v>0</v>
      </c>
      <c r="GW861" s="18">
        <f>SUMIF(FACT_A2[cve_prod],DIM_BILL[[#This Row],[CODIGO]],FACT_A2[Existencia])</f>
        <v>800</v>
      </c>
      <c r="GX861" s="17"/>
      <c r="GY861" s="16" t="s">
        <v>2221</v>
      </c>
      <c r="GZ861" s="24">
        <f>SUMPRODUCT($B861:$GQ861,INDEX(PLAN_PRODUCCION!$B$4:$GQ$24,COLUMN()-COLUMN($GZ$1)+1,0))</f>
        <v>0</v>
      </c>
      <c r="HA861" s="24">
        <f>SUMPRODUCT($B861:$GQ861,INDEX(PLAN_PRODUCCION!$B$4:$GQ$24,COLUMN()-COLUMN($GZ$1)+1,0))</f>
        <v>0</v>
      </c>
      <c r="HB861" s="24">
        <f>SUMPRODUCT($B861:$GQ861,INDEX(PLAN_PRODUCCION!$B$4:$GQ$24,COLUMN()-COLUMN($GZ$1)+1,0))</f>
        <v>0</v>
      </c>
      <c r="HC861" s="24">
        <f>SUMPRODUCT($B861:$GQ861,INDEX(PLAN_PRODUCCION!$B$4:$GQ$24,COLUMN()-COLUMN($GZ$1)+1,0))</f>
        <v>0</v>
      </c>
      <c r="HD861" s="24">
        <f>SUMPRODUCT($B861:$GQ861,INDEX(PLAN_PRODUCCION!$B$4:$GQ$24,COLUMN()-COLUMN($GZ$1)+1,0))</f>
        <v>0</v>
      </c>
      <c r="HE861" s="24">
        <f>SUMPRODUCT($B861:$GQ861,INDEX(PLAN_PRODUCCION!$B$4:$GQ$24,COLUMN()-COLUMN($GZ$1)+1,0))</f>
        <v>0</v>
      </c>
      <c r="HF861" s="24">
        <f>SUMPRODUCT($B861:$GQ861,INDEX(PLAN_PRODUCCION!$B$4:$GQ$24,COLUMN()-COLUMN($GZ$1)+1,0))</f>
        <v>0</v>
      </c>
      <c r="HG861" s="24">
        <f>SUMPRODUCT($B861:$GQ861,INDEX(PLAN_PRODUCCION!$B$4:$GQ$24,COLUMN()-COLUMN($GZ$1)+1,0))</f>
        <v>0</v>
      </c>
      <c r="HH861" s="24">
        <f>SUMPRODUCT($B861:$GQ861,INDEX(PLAN_PRODUCCION!$B$4:$GQ$24,COLUMN()-COLUMN($GZ$1)+1,0))</f>
        <v>0</v>
      </c>
      <c r="HI861" s="24">
        <f>SUMPRODUCT($B861:$GQ861,INDEX(PLAN_PRODUCCION!$B$4:$GQ$24,COLUMN()-COLUMN($GZ$1)+1,0))</f>
        <v>0</v>
      </c>
      <c r="HJ861" s="24">
        <f>SUMPRODUCT($B861:$GQ861,INDEX(PLAN_PRODUCCION!$B$4:$GQ$24,COLUMN()-COLUMN($GZ$1)+1,0))</f>
        <v>0</v>
      </c>
      <c r="HK861" s="24">
        <f>SUMPRODUCT($B861:$GQ861,INDEX(PLAN_PRODUCCION!$B$4:$GQ$24,COLUMN()-COLUMN($GZ$1)+1,0))</f>
        <v>0</v>
      </c>
      <c r="HL861" s="24">
        <f>SUMPRODUCT($B861:$GQ861,INDEX(PLAN_PRODUCCION!$B$4:$GQ$24,COLUMN()-COLUMN($GZ$1)+1,0))</f>
        <v>0</v>
      </c>
      <c r="HM861" s="24">
        <f>SUMPRODUCT($B861:$GQ861,INDEX(PLAN_PRODUCCION!$B$4:$GQ$24,COLUMN()-COLUMN($GZ$1)+1,0))</f>
        <v>0</v>
      </c>
      <c r="HN861" s="24">
        <f>SUMPRODUCT($B861:$GQ861,INDEX(PLAN_PRODUCCION!$B$4:$GQ$24,COLUMN()-COLUMN($GZ$1)+1,0))</f>
        <v>0</v>
      </c>
      <c r="HO861" s="24">
        <f>SUMPRODUCT($B861:$GQ861,INDEX(PLAN_PRODUCCION!$B$4:$GQ$24,COLUMN()-COLUMN($GZ$1)+1,0))</f>
        <v>0</v>
      </c>
      <c r="HP861" s="24">
        <f>SUMPRODUCT($B861:$GQ861,INDEX(PLAN_PRODUCCION!$B$4:$GQ$24,COLUMN()-COLUMN($GZ$1)+1,0))</f>
        <v>0</v>
      </c>
      <c r="HQ861" s="24">
        <f>SUMPRODUCT($B861:$GQ861,INDEX(PLAN_PRODUCCION!$B$4:$GQ$24,COLUMN()-COLUMN($GZ$1)+1,0))</f>
        <v>0</v>
      </c>
      <c r="HR861" s="24">
        <f>SUMPRODUCT($B861:$GQ861,INDEX(PLAN_PRODUCCION!$B$4:$GQ$24,COLUMN()-COLUMN($GZ$1)+1,0))</f>
        <v>0</v>
      </c>
      <c r="HS861" s="24">
        <f>SUMPRODUCT($B861:$GQ861,INDEX(PLAN_PRODUCCION!$B$4:$GQ$24,COLUMN()-COLUMN($GZ$1)+1,0))</f>
        <v>0</v>
      </c>
      <c r="HT861" s="24">
        <f>SUMPRODUCT($B861:$GQ861,INDEX(PLAN_PRODUCCION!$B$4:$GQ$24,COLUMN()-COLUMN($GZ$1)+1,0))</f>
        <v>0</v>
      </c>
      <c r="HU861" s="22"/>
      <c r="HV861" s="25"/>
      <c r="HW861" t="str">
        <f>DIM_BILL[[#This Row],[Tipo]]</f>
        <v/>
      </c>
    </row>
    <row r="862" spans="1:231" x14ac:dyDescent="0.3">
      <c r="A862" s="18" t="s">
        <v>1347</v>
      </c>
      <c r="EG862">
        <v>0.51</v>
      </c>
      <c r="GR862" s="18" t="s">
        <v>1348</v>
      </c>
      <c r="GS862" s="18">
        <v>2</v>
      </c>
      <c r="GT862" s="18" t="s">
        <v>1791</v>
      </c>
      <c r="GU862" s="18" t="s">
        <v>1791</v>
      </c>
      <c r="GV862" s="18">
        <f>SUMIF(FACT_A1[cve_prod],DIM_BILL[[#This Row],[CODIGO]],FACT_A1[Existencia])</f>
        <v>0</v>
      </c>
      <c r="GW862" s="18">
        <f>SUMIF(FACT_A2[cve_prod],DIM_BILL[[#This Row],[CODIGO]],FACT_A2[Existencia])</f>
        <v>800</v>
      </c>
      <c r="GX862" s="18"/>
      <c r="GY862" s="16" t="s">
        <v>2222</v>
      </c>
      <c r="GZ862" s="26">
        <f t="shared" ref="GZ862" si="6272">GV862+GW862+GX862+GZ860-GZ861</f>
        <v>800</v>
      </c>
      <c r="HA862" s="26">
        <f t="shared" ref="HA862" si="6273">GZ862+HA860-HA861</f>
        <v>800</v>
      </c>
      <c r="HB862" s="26">
        <f t="shared" ref="HB862" si="6274">HA862+HB860-HB861</f>
        <v>800</v>
      </c>
      <c r="HC862" s="26">
        <f t="shared" ref="HC862" si="6275">HB862+HC860-HC861</f>
        <v>800</v>
      </c>
      <c r="HD862" s="26">
        <f t="shared" ref="HD862" si="6276">HC862+HD860-HD861</f>
        <v>800</v>
      </c>
      <c r="HE862" s="26">
        <f t="shared" ref="HE862" si="6277">HD862+HE860-HE861</f>
        <v>800</v>
      </c>
      <c r="HF862" s="26">
        <f t="shared" ref="HF862" si="6278">HE862+HF860-HF861</f>
        <v>800</v>
      </c>
      <c r="HG862" s="26">
        <f t="shared" ref="HG862" si="6279">HF862+HG860-HG861</f>
        <v>800</v>
      </c>
      <c r="HH862" s="26">
        <f t="shared" ref="HH862" si="6280">HG862+HH860-HH861</f>
        <v>800</v>
      </c>
      <c r="HI862" s="26">
        <f t="shared" ref="HI862" si="6281">HH862+HI860-HI861</f>
        <v>800</v>
      </c>
      <c r="HJ862" s="26">
        <f t="shared" ref="HJ862" si="6282">HI862+HJ860-HJ861</f>
        <v>800</v>
      </c>
      <c r="HK862" s="26">
        <f t="shared" ref="HK862" si="6283">HJ862+HK860-HK861</f>
        <v>800</v>
      </c>
      <c r="HL862" s="26">
        <f t="shared" ref="HL862" si="6284">HK862+HL860-HL861</f>
        <v>800</v>
      </c>
      <c r="HM862" s="26">
        <f t="shared" ref="HM862" si="6285">HL862+HM860-HM861</f>
        <v>800</v>
      </c>
      <c r="HN862" s="26">
        <f t="shared" ref="HN862" si="6286">HM862+HN860-HN861</f>
        <v>800</v>
      </c>
      <c r="HO862" s="26">
        <f t="shared" ref="HO862" si="6287">HN862+HO860-HO861</f>
        <v>800</v>
      </c>
      <c r="HP862" s="26">
        <f t="shared" ref="HP862" si="6288">HO862+HP860-HP861</f>
        <v>800</v>
      </c>
      <c r="HQ862" s="26">
        <f t="shared" ref="HQ862" si="6289">HP862+HQ860-HQ861</f>
        <v>800</v>
      </c>
      <c r="HR862" s="26">
        <f t="shared" ref="HR862" si="6290">HQ862+HR860-HR861</f>
        <v>800</v>
      </c>
      <c r="HS862" s="26">
        <f t="shared" ref="HS862" si="6291">HR862+HS860-HS861</f>
        <v>800</v>
      </c>
      <c r="HT862" s="26">
        <f t="shared" ref="HT862" si="6292">HS862+HT860-HT861</f>
        <v>800</v>
      </c>
      <c r="HU862" s="22">
        <f t="shared" ref="HU862" si="6293">COUNTIF(GZ862:HT862,"&lt;0")</f>
        <v>0</v>
      </c>
      <c r="HV862" s="25"/>
      <c r="HW862" t="str">
        <f>DIM_BILL[[#This Row],[Tipo]]</f>
        <v/>
      </c>
    </row>
    <row r="863" spans="1:231" x14ac:dyDescent="0.3">
      <c r="A863" s="17" t="s">
        <v>1353</v>
      </c>
      <c r="EH863">
        <v>0.34</v>
      </c>
      <c r="GR863" s="17" t="s">
        <v>1354</v>
      </c>
      <c r="GS863" s="17">
        <v>2</v>
      </c>
      <c r="GT863" s="17" t="s">
        <v>1791</v>
      </c>
      <c r="GU863" s="17" t="s">
        <v>1791</v>
      </c>
      <c r="GV863" s="17">
        <f>SUMIF(FACT_A1[cve_prod],DIM_BILL[[#This Row],[CODIGO]],FACT_A1[Existencia])</f>
        <v>0</v>
      </c>
      <c r="GW863" s="18">
        <f>SUMIF(FACT_A2[cve_prod],DIM_BILL[[#This Row],[CODIGO]],FACT_A2[Existencia])</f>
        <v>4570</v>
      </c>
      <c r="GX863" s="17"/>
      <c r="GY863" s="16" t="s">
        <v>2220</v>
      </c>
      <c r="GZ863" s="15">
        <f>SUMIFS(POs[saldo],POs[cve_prod],DIM_BILL[[#This Row],[CODIGO]],POs[status],$GY863,POs[f_ent],GZ$1)</f>
        <v>0</v>
      </c>
      <c r="HA863" s="15">
        <f>SUMIFS(POs[saldo],POs[cve_prod],DIM_BILL[[#This Row],[CODIGO]],POs[status],$GY863,POs[f_ent],HA$1)</f>
        <v>0</v>
      </c>
      <c r="HB863" s="15">
        <f>SUMIFS(POs[saldo],POs[cve_prod],DIM_BILL[[#This Row],[CODIGO]],POs[status],$GY863,POs[f_ent],HB$1)</f>
        <v>0</v>
      </c>
      <c r="HC863" s="15">
        <f>SUMIFS(POs[saldo],POs[cve_prod],DIM_BILL[[#This Row],[CODIGO]],POs[status],$GY863,POs[f_ent],HC$1)</f>
        <v>0</v>
      </c>
      <c r="HD863" s="15">
        <f>SUMIFS(POs[saldo],POs[cve_prod],DIM_BILL[[#This Row],[CODIGO]],POs[status],$GY863,POs[f_ent],HD$1)</f>
        <v>0</v>
      </c>
      <c r="HE863" s="15">
        <f>SUMIFS(POs[saldo],POs[cve_prod],DIM_BILL[[#This Row],[CODIGO]],POs[status],$GY863,POs[f_ent],HE$1)</f>
        <v>0</v>
      </c>
      <c r="HF863" s="15">
        <f>SUMIFS(POs[saldo],POs[cve_prod],DIM_BILL[[#This Row],[CODIGO]],POs[status],$GY863,POs[Semana],WEEKNUM(HF$1))</f>
        <v>0</v>
      </c>
      <c r="HG863" s="15">
        <f>SUMIFS(POs[saldo],POs[cve_prod],DIM_BILL[[#This Row],[CODIGO]],POs[status],$GY863,POs[Semana],WEEKNUM(HG$1))</f>
        <v>0</v>
      </c>
      <c r="HH863" s="15">
        <f>SUMIFS(POs[saldo],POs[cve_prod],DIM_BILL[[#This Row],[CODIGO]],POs[status],$GY863,POs[Semana],WEEKNUM(HH$1))</f>
        <v>0</v>
      </c>
      <c r="HI863" s="15">
        <f>SUMIFS(POs[saldo],POs[cve_prod],DIM_BILL[[#This Row],[CODIGO]],POs[status],$GY863,POs[Semana],WEEKNUM(HI$1))</f>
        <v>0</v>
      </c>
      <c r="HJ863" s="15">
        <f>SUMIFS(POs[saldo],POs[cve_prod],DIM_BILL[[#This Row],[CODIGO]],POs[status],$GY863,POs[Semana],WEEKNUM(HJ$1))</f>
        <v>0</v>
      </c>
      <c r="HK863" s="15">
        <f>SUMIFS(POs[saldo],POs[cve_prod],DIM_BILL[[#This Row],[CODIGO]],POs[status],$GY863,POs[Semana],WEEKNUM(HK$1))</f>
        <v>0</v>
      </c>
      <c r="HL863" s="15">
        <f>SUMIFS(POs[saldo],POs[cve_prod],DIM_BILL[[#This Row],[CODIGO]],POs[status],$GY863,POs[Semana],WEEKNUM(HL$1))</f>
        <v>0</v>
      </c>
      <c r="HM863" s="15">
        <f>SUMIFS(POs[saldo],POs[cve_prod],DIM_BILL[[#This Row],[CODIGO]],POs[status],$GY863,POs[Semana],WEEKNUM(HM$1))</f>
        <v>0</v>
      </c>
      <c r="HN863" s="15">
        <f>SUMIFS(POs[saldo],POs[cve_prod],DIM_BILL[[#This Row],[CODIGO]],POs[status],$GY863,POs[Semana],WEEKNUM(HN$1))</f>
        <v>0</v>
      </c>
      <c r="HO863" s="15">
        <f>SUMIFS(POs[saldo],POs[cve_prod],DIM_BILL[[#This Row],[CODIGO]],POs[status],$GY863,POs[Semana],WEEKNUM(HO$1))</f>
        <v>0</v>
      </c>
      <c r="HP863" s="15">
        <f>SUMIFS(POs[saldo],POs[cve_prod],DIM_BILL[[#This Row],[CODIGO]],POs[status],$GY863,POs[Semana],WEEKNUM(HP$1))</f>
        <v>0</v>
      </c>
      <c r="HQ863" s="15">
        <f>SUMIFS(POs[saldo],POs[cve_prod],DIM_BILL[[#This Row],[CODIGO]],POs[status],$GY863,POs[Semana],WEEKNUM(HQ$1))</f>
        <v>0</v>
      </c>
      <c r="HR863" s="15">
        <f>SUMIFS(POs[saldo],POs[cve_prod],DIM_BILL[[#This Row],[CODIGO]],POs[status],$GY863,POs[Semana],WEEKNUM(HR$1))</f>
        <v>0</v>
      </c>
      <c r="HS863" s="15">
        <f>SUMIFS(POs[saldo],POs[cve_prod],DIM_BILL[[#This Row],[CODIGO]],POs[status],$GY863,POs[Semana],WEEKNUM(HS$1))</f>
        <v>0</v>
      </c>
      <c r="HT863" s="15">
        <f>SUMIFS(POs[saldo],POs[cve_prod],DIM_BILL[[#This Row],[CODIGO]],POs[status],$GY863,POs[Semana],WEEKNUM(HT$1))</f>
        <v>0</v>
      </c>
      <c r="HU863" s="22"/>
      <c r="HV863" s="25"/>
      <c r="HW863" t="str">
        <f>DIM_BILL[[#This Row],[Tipo]]</f>
        <v/>
      </c>
    </row>
    <row r="864" spans="1:231" x14ac:dyDescent="0.3">
      <c r="A864" s="17" t="s">
        <v>1353</v>
      </c>
      <c r="EH864">
        <v>0.34</v>
      </c>
      <c r="GR864" s="17" t="s">
        <v>1354</v>
      </c>
      <c r="GS864" s="17">
        <v>2</v>
      </c>
      <c r="GT864" s="17" t="s">
        <v>1791</v>
      </c>
      <c r="GU864" s="17" t="s">
        <v>1791</v>
      </c>
      <c r="GV864" s="17">
        <f>SUMIF(FACT_A1[cve_prod],DIM_BILL[[#This Row],[CODIGO]],FACT_A1[Existencia])</f>
        <v>0</v>
      </c>
      <c r="GW864" s="18">
        <f>SUMIF(FACT_A2[cve_prod],DIM_BILL[[#This Row],[CODIGO]],FACT_A2[Existencia])</f>
        <v>4570</v>
      </c>
      <c r="GX864" s="17"/>
      <c r="GY864" s="16" t="s">
        <v>2221</v>
      </c>
      <c r="GZ864" s="24">
        <f>SUMPRODUCT($B864:$GQ864,INDEX(PLAN_PRODUCCION!$B$4:$GQ$24,COLUMN()-COLUMN($GZ$1)+1,0))</f>
        <v>0</v>
      </c>
      <c r="HA864" s="24">
        <f>SUMPRODUCT($B864:$GQ864,INDEX(PLAN_PRODUCCION!$B$4:$GQ$24,COLUMN()-COLUMN($GZ$1)+1,0))</f>
        <v>0</v>
      </c>
      <c r="HB864" s="24">
        <f>SUMPRODUCT($B864:$GQ864,INDEX(PLAN_PRODUCCION!$B$4:$GQ$24,COLUMN()-COLUMN($GZ$1)+1,0))</f>
        <v>0</v>
      </c>
      <c r="HC864" s="24">
        <f>SUMPRODUCT($B864:$GQ864,INDEX(PLAN_PRODUCCION!$B$4:$GQ$24,COLUMN()-COLUMN($GZ$1)+1,0))</f>
        <v>0</v>
      </c>
      <c r="HD864" s="24">
        <f>SUMPRODUCT($B864:$GQ864,INDEX(PLAN_PRODUCCION!$B$4:$GQ$24,COLUMN()-COLUMN($GZ$1)+1,0))</f>
        <v>0</v>
      </c>
      <c r="HE864" s="24">
        <f>SUMPRODUCT($B864:$GQ864,INDEX(PLAN_PRODUCCION!$B$4:$GQ$24,COLUMN()-COLUMN($GZ$1)+1,0))</f>
        <v>0</v>
      </c>
      <c r="HF864" s="24">
        <f>SUMPRODUCT($B864:$GQ864,INDEX(PLAN_PRODUCCION!$B$4:$GQ$24,COLUMN()-COLUMN($GZ$1)+1,0))</f>
        <v>0</v>
      </c>
      <c r="HG864" s="24">
        <f>SUMPRODUCT($B864:$GQ864,INDEX(PLAN_PRODUCCION!$B$4:$GQ$24,COLUMN()-COLUMN($GZ$1)+1,0))</f>
        <v>0</v>
      </c>
      <c r="HH864" s="24">
        <f>SUMPRODUCT($B864:$GQ864,INDEX(PLAN_PRODUCCION!$B$4:$GQ$24,COLUMN()-COLUMN($GZ$1)+1,0))</f>
        <v>0</v>
      </c>
      <c r="HI864" s="24">
        <f>SUMPRODUCT($B864:$GQ864,INDEX(PLAN_PRODUCCION!$B$4:$GQ$24,COLUMN()-COLUMN($GZ$1)+1,0))</f>
        <v>0</v>
      </c>
      <c r="HJ864" s="24">
        <f>SUMPRODUCT($B864:$GQ864,INDEX(PLAN_PRODUCCION!$B$4:$GQ$24,COLUMN()-COLUMN($GZ$1)+1,0))</f>
        <v>0</v>
      </c>
      <c r="HK864" s="24">
        <f>SUMPRODUCT($B864:$GQ864,INDEX(PLAN_PRODUCCION!$B$4:$GQ$24,COLUMN()-COLUMN($GZ$1)+1,0))</f>
        <v>0</v>
      </c>
      <c r="HL864" s="24">
        <f>SUMPRODUCT($B864:$GQ864,INDEX(PLAN_PRODUCCION!$B$4:$GQ$24,COLUMN()-COLUMN($GZ$1)+1,0))</f>
        <v>0</v>
      </c>
      <c r="HM864" s="24">
        <f>SUMPRODUCT($B864:$GQ864,INDEX(PLAN_PRODUCCION!$B$4:$GQ$24,COLUMN()-COLUMN($GZ$1)+1,0))</f>
        <v>0</v>
      </c>
      <c r="HN864" s="24">
        <f>SUMPRODUCT($B864:$GQ864,INDEX(PLAN_PRODUCCION!$B$4:$GQ$24,COLUMN()-COLUMN($GZ$1)+1,0))</f>
        <v>0</v>
      </c>
      <c r="HO864" s="24">
        <f>SUMPRODUCT($B864:$GQ864,INDEX(PLAN_PRODUCCION!$B$4:$GQ$24,COLUMN()-COLUMN($GZ$1)+1,0))</f>
        <v>0</v>
      </c>
      <c r="HP864" s="24">
        <f>SUMPRODUCT($B864:$GQ864,INDEX(PLAN_PRODUCCION!$B$4:$GQ$24,COLUMN()-COLUMN($GZ$1)+1,0))</f>
        <v>0</v>
      </c>
      <c r="HQ864" s="24">
        <f>SUMPRODUCT($B864:$GQ864,INDEX(PLAN_PRODUCCION!$B$4:$GQ$24,COLUMN()-COLUMN($GZ$1)+1,0))</f>
        <v>0</v>
      </c>
      <c r="HR864" s="24">
        <f>SUMPRODUCT($B864:$GQ864,INDEX(PLAN_PRODUCCION!$B$4:$GQ$24,COLUMN()-COLUMN($GZ$1)+1,0))</f>
        <v>0</v>
      </c>
      <c r="HS864" s="24">
        <f>SUMPRODUCT($B864:$GQ864,INDEX(PLAN_PRODUCCION!$B$4:$GQ$24,COLUMN()-COLUMN($GZ$1)+1,0))</f>
        <v>0</v>
      </c>
      <c r="HT864" s="24">
        <f>SUMPRODUCT($B864:$GQ864,INDEX(PLAN_PRODUCCION!$B$4:$GQ$24,COLUMN()-COLUMN($GZ$1)+1,0))</f>
        <v>0</v>
      </c>
      <c r="HU864" s="22"/>
      <c r="HV864" s="25"/>
      <c r="HW864" t="str">
        <f>DIM_BILL[[#This Row],[Tipo]]</f>
        <v/>
      </c>
    </row>
    <row r="865" spans="1:231" x14ac:dyDescent="0.3">
      <c r="A865" s="18" t="s">
        <v>1353</v>
      </c>
      <c r="EH865">
        <v>0.34</v>
      </c>
      <c r="GR865" s="18" t="s">
        <v>1354</v>
      </c>
      <c r="GS865" s="18">
        <v>2</v>
      </c>
      <c r="GT865" s="18" t="s">
        <v>1791</v>
      </c>
      <c r="GU865" s="18" t="s">
        <v>1791</v>
      </c>
      <c r="GV865" s="18">
        <f>SUMIF(FACT_A1[cve_prod],DIM_BILL[[#This Row],[CODIGO]],FACT_A1[Existencia])</f>
        <v>0</v>
      </c>
      <c r="GW865" s="18">
        <f>SUMIF(FACT_A2[cve_prod],DIM_BILL[[#This Row],[CODIGO]],FACT_A2[Existencia])</f>
        <v>4570</v>
      </c>
      <c r="GX865" s="18"/>
      <c r="GY865" s="16" t="s">
        <v>2222</v>
      </c>
      <c r="GZ865" s="26">
        <f t="shared" ref="GZ865" si="6294">GV865+GW865+GX865+GZ863-GZ864</f>
        <v>4570</v>
      </c>
      <c r="HA865" s="26">
        <f t="shared" ref="HA865" si="6295">GZ865+HA863-HA864</f>
        <v>4570</v>
      </c>
      <c r="HB865" s="26">
        <f t="shared" ref="HB865" si="6296">HA865+HB863-HB864</f>
        <v>4570</v>
      </c>
      <c r="HC865" s="26">
        <f t="shared" ref="HC865" si="6297">HB865+HC863-HC864</f>
        <v>4570</v>
      </c>
      <c r="HD865" s="26">
        <f t="shared" ref="HD865" si="6298">HC865+HD863-HD864</f>
        <v>4570</v>
      </c>
      <c r="HE865" s="26">
        <f t="shared" ref="HE865" si="6299">HD865+HE863-HE864</f>
        <v>4570</v>
      </c>
      <c r="HF865" s="26">
        <f t="shared" ref="HF865" si="6300">HE865+HF863-HF864</f>
        <v>4570</v>
      </c>
      <c r="HG865" s="26">
        <f t="shared" ref="HG865" si="6301">HF865+HG863-HG864</f>
        <v>4570</v>
      </c>
      <c r="HH865" s="26">
        <f t="shared" ref="HH865" si="6302">HG865+HH863-HH864</f>
        <v>4570</v>
      </c>
      <c r="HI865" s="26">
        <f t="shared" ref="HI865" si="6303">HH865+HI863-HI864</f>
        <v>4570</v>
      </c>
      <c r="HJ865" s="26">
        <f t="shared" ref="HJ865" si="6304">HI865+HJ863-HJ864</f>
        <v>4570</v>
      </c>
      <c r="HK865" s="26">
        <f t="shared" ref="HK865" si="6305">HJ865+HK863-HK864</f>
        <v>4570</v>
      </c>
      <c r="HL865" s="26">
        <f t="shared" ref="HL865" si="6306">HK865+HL863-HL864</f>
        <v>4570</v>
      </c>
      <c r="HM865" s="26">
        <f t="shared" ref="HM865" si="6307">HL865+HM863-HM864</f>
        <v>4570</v>
      </c>
      <c r="HN865" s="26">
        <f t="shared" ref="HN865" si="6308">HM865+HN863-HN864</f>
        <v>4570</v>
      </c>
      <c r="HO865" s="26">
        <f t="shared" ref="HO865" si="6309">HN865+HO863-HO864</f>
        <v>4570</v>
      </c>
      <c r="HP865" s="26">
        <f t="shared" ref="HP865" si="6310">HO865+HP863-HP864</f>
        <v>4570</v>
      </c>
      <c r="HQ865" s="26">
        <f t="shared" ref="HQ865" si="6311">HP865+HQ863-HQ864</f>
        <v>4570</v>
      </c>
      <c r="HR865" s="26">
        <f t="shared" ref="HR865" si="6312">HQ865+HR863-HR864</f>
        <v>4570</v>
      </c>
      <c r="HS865" s="26">
        <f t="shared" ref="HS865" si="6313">HR865+HS863-HS864</f>
        <v>4570</v>
      </c>
      <c r="HT865" s="26">
        <f t="shared" ref="HT865" si="6314">HS865+HT863-HT864</f>
        <v>4570</v>
      </c>
      <c r="HU865" s="22">
        <f t="shared" ref="HU865" si="6315">COUNTIF(GZ865:HT865,"&lt;0")</f>
        <v>0</v>
      </c>
      <c r="HV865" s="25"/>
      <c r="HW865" t="str">
        <f>DIM_BILL[[#This Row],[Tipo]]</f>
        <v/>
      </c>
    </row>
    <row r="866" spans="1:231" x14ac:dyDescent="0.3">
      <c r="A866" s="17" t="s">
        <v>160</v>
      </c>
      <c r="J866">
        <v>1.03</v>
      </c>
      <c r="GR866" s="17" t="s">
        <v>161</v>
      </c>
      <c r="GS866" s="17">
        <v>5</v>
      </c>
      <c r="GT866" s="17" t="s">
        <v>1827</v>
      </c>
      <c r="GU866" s="17" t="s">
        <v>1800</v>
      </c>
      <c r="GV866" s="17">
        <f>SUMIF(FACT_A1[cve_prod],DIM_BILL[[#This Row],[CODIGO]],FACT_A1[Existencia])</f>
        <v>0</v>
      </c>
      <c r="GW866" s="18">
        <f>SUMIF(FACT_A2[cve_prod],DIM_BILL[[#This Row],[CODIGO]],FACT_A2[Existencia])</f>
        <v>3000</v>
      </c>
      <c r="GX866" s="17"/>
      <c r="GY866" s="16" t="s">
        <v>2220</v>
      </c>
      <c r="GZ866" s="15">
        <f>SUMIFS(POs[saldo],POs[cve_prod],DIM_BILL[[#This Row],[CODIGO]],POs[status],$GY866,POs[f_ent],GZ$1)</f>
        <v>0</v>
      </c>
      <c r="HA866" s="15">
        <f>SUMIFS(POs[saldo],POs[cve_prod],DIM_BILL[[#This Row],[CODIGO]],POs[status],$GY866,POs[f_ent],HA$1)</f>
        <v>0</v>
      </c>
      <c r="HB866" s="15">
        <f>SUMIFS(POs[saldo],POs[cve_prod],DIM_BILL[[#This Row],[CODIGO]],POs[status],$GY866,POs[f_ent],HB$1)</f>
        <v>0</v>
      </c>
      <c r="HC866" s="15">
        <f>SUMIFS(POs[saldo],POs[cve_prod],DIM_BILL[[#This Row],[CODIGO]],POs[status],$GY866,POs[f_ent],HC$1)</f>
        <v>0</v>
      </c>
      <c r="HD866" s="15">
        <f>SUMIFS(POs[saldo],POs[cve_prod],DIM_BILL[[#This Row],[CODIGO]],POs[status],$GY866,POs[f_ent],HD$1)</f>
        <v>0</v>
      </c>
      <c r="HE866" s="15">
        <f>SUMIFS(POs[saldo],POs[cve_prod],DIM_BILL[[#This Row],[CODIGO]],POs[status],$GY866,POs[f_ent],HE$1)</f>
        <v>0</v>
      </c>
      <c r="HF866" s="15">
        <f>SUMIFS(POs[saldo],POs[cve_prod],DIM_BILL[[#This Row],[CODIGO]],POs[status],$GY866,POs[Semana],WEEKNUM(HF$1))</f>
        <v>0</v>
      </c>
      <c r="HG866" s="15">
        <f>SUMIFS(POs[saldo],POs[cve_prod],DIM_BILL[[#This Row],[CODIGO]],POs[status],$GY866,POs[Semana],WEEKNUM(HG$1))</f>
        <v>0</v>
      </c>
      <c r="HH866" s="15">
        <f>SUMIFS(POs[saldo],POs[cve_prod],DIM_BILL[[#This Row],[CODIGO]],POs[status],$GY866,POs[Semana],WEEKNUM(HH$1))</f>
        <v>0</v>
      </c>
      <c r="HI866" s="15">
        <f>SUMIFS(POs[saldo],POs[cve_prod],DIM_BILL[[#This Row],[CODIGO]],POs[status],$GY866,POs[Semana],WEEKNUM(HI$1))</f>
        <v>0</v>
      </c>
      <c r="HJ866" s="15">
        <f>SUMIFS(POs[saldo],POs[cve_prod],DIM_BILL[[#This Row],[CODIGO]],POs[status],$GY866,POs[Semana],WEEKNUM(HJ$1))</f>
        <v>0</v>
      </c>
      <c r="HK866" s="15">
        <f>SUMIFS(POs[saldo],POs[cve_prod],DIM_BILL[[#This Row],[CODIGO]],POs[status],$GY866,POs[Semana],WEEKNUM(HK$1))</f>
        <v>0</v>
      </c>
      <c r="HL866" s="15">
        <f>SUMIFS(POs[saldo],POs[cve_prod],DIM_BILL[[#This Row],[CODIGO]],POs[status],$GY866,POs[Semana],WEEKNUM(HL$1))</f>
        <v>0</v>
      </c>
      <c r="HM866" s="15">
        <f>SUMIFS(POs[saldo],POs[cve_prod],DIM_BILL[[#This Row],[CODIGO]],POs[status],$GY866,POs[Semana],WEEKNUM(HM$1))</f>
        <v>0</v>
      </c>
      <c r="HN866" s="15">
        <f>SUMIFS(POs[saldo],POs[cve_prod],DIM_BILL[[#This Row],[CODIGO]],POs[status],$GY866,POs[Semana],WEEKNUM(HN$1))</f>
        <v>0</v>
      </c>
      <c r="HO866" s="15">
        <f>SUMIFS(POs[saldo],POs[cve_prod],DIM_BILL[[#This Row],[CODIGO]],POs[status],$GY866,POs[Semana],WEEKNUM(HO$1))</f>
        <v>0</v>
      </c>
      <c r="HP866" s="15">
        <f>SUMIFS(POs[saldo],POs[cve_prod],DIM_BILL[[#This Row],[CODIGO]],POs[status],$GY866,POs[Semana],WEEKNUM(HP$1))</f>
        <v>0</v>
      </c>
      <c r="HQ866" s="15">
        <f>SUMIFS(POs[saldo],POs[cve_prod],DIM_BILL[[#This Row],[CODIGO]],POs[status],$GY866,POs[Semana],WEEKNUM(HQ$1))</f>
        <v>0</v>
      </c>
      <c r="HR866" s="15">
        <f>SUMIFS(POs[saldo],POs[cve_prod],DIM_BILL[[#This Row],[CODIGO]],POs[status],$GY866,POs[Semana],WEEKNUM(HR$1))</f>
        <v>0</v>
      </c>
      <c r="HS866" s="15">
        <f>SUMIFS(POs[saldo],POs[cve_prod],DIM_BILL[[#This Row],[CODIGO]],POs[status],$GY866,POs[Semana],WEEKNUM(HS$1))</f>
        <v>0</v>
      </c>
      <c r="HT866" s="15">
        <f>SUMIFS(POs[saldo],POs[cve_prod],DIM_BILL[[#This Row],[CODIGO]],POs[status],$GY866,POs[Semana],WEEKNUM(HT$1))</f>
        <v>0</v>
      </c>
      <c r="HU866" s="22"/>
      <c r="HV866" s="25"/>
      <c r="HW866" t="str">
        <f>DIM_BILL[[#This Row],[Tipo]]</f>
        <v>MATERIAL DE EMPAQUE</v>
      </c>
    </row>
    <row r="867" spans="1:231" x14ac:dyDescent="0.3">
      <c r="A867" s="17" t="s">
        <v>160</v>
      </c>
      <c r="J867">
        <v>1.03</v>
      </c>
      <c r="GR867" s="17" t="s">
        <v>161</v>
      </c>
      <c r="GS867" s="17">
        <v>5</v>
      </c>
      <c r="GT867" s="17" t="s">
        <v>1827</v>
      </c>
      <c r="GU867" s="17" t="s">
        <v>1800</v>
      </c>
      <c r="GV867" s="17">
        <f>SUMIF(FACT_A1[cve_prod],DIM_BILL[[#This Row],[CODIGO]],FACT_A1[Existencia])</f>
        <v>0</v>
      </c>
      <c r="GW867" s="18">
        <f>SUMIF(FACT_A2[cve_prod],DIM_BILL[[#This Row],[CODIGO]],FACT_A2[Existencia])</f>
        <v>3000</v>
      </c>
      <c r="GX867" s="17"/>
      <c r="GY867" s="16" t="s">
        <v>2221</v>
      </c>
      <c r="GZ867" s="24">
        <f>SUMPRODUCT($B867:$GQ867,INDEX(PLAN_PRODUCCION!$B$4:$GQ$24,COLUMN()-COLUMN($GZ$1)+1,0))</f>
        <v>0</v>
      </c>
      <c r="HA867" s="24">
        <f>SUMPRODUCT($B867:$GQ867,INDEX(PLAN_PRODUCCION!$B$4:$GQ$24,COLUMN()-COLUMN($GZ$1)+1,0))</f>
        <v>0</v>
      </c>
      <c r="HB867" s="24">
        <f>SUMPRODUCT($B867:$GQ867,INDEX(PLAN_PRODUCCION!$B$4:$GQ$24,COLUMN()-COLUMN($GZ$1)+1,0))</f>
        <v>0</v>
      </c>
      <c r="HC867" s="24">
        <f>SUMPRODUCT($B867:$GQ867,INDEX(PLAN_PRODUCCION!$B$4:$GQ$24,COLUMN()-COLUMN($GZ$1)+1,0))</f>
        <v>0</v>
      </c>
      <c r="HD867" s="24">
        <f>SUMPRODUCT($B867:$GQ867,INDEX(PLAN_PRODUCCION!$B$4:$GQ$24,COLUMN()-COLUMN($GZ$1)+1,0))</f>
        <v>0</v>
      </c>
      <c r="HE867" s="24">
        <f>SUMPRODUCT($B867:$GQ867,INDEX(PLAN_PRODUCCION!$B$4:$GQ$24,COLUMN()-COLUMN($GZ$1)+1,0))</f>
        <v>0</v>
      </c>
      <c r="HF867" s="24">
        <f>SUMPRODUCT($B867:$GQ867,INDEX(PLAN_PRODUCCION!$B$4:$GQ$24,COLUMN()-COLUMN($GZ$1)+1,0))</f>
        <v>0</v>
      </c>
      <c r="HG867" s="24">
        <f>SUMPRODUCT($B867:$GQ867,INDEX(PLAN_PRODUCCION!$B$4:$GQ$24,COLUMN()-COLUMN($GZ$1)+1,0))</f>
        <v>0</v>
      </c>
      <c r="HH867" s="24">
        <f>SUMPRODUCT($B867:$GQ867,INDEX(PLAN_PRODUCCION!$B$4:$GQ$24,COLUMN()-COLUMN($GZ$1)+1,0))</f>
        <v>0</v>
      </c>
      <c r="HI867" s="24">
        <f>SUMPRODUCT($B867:$GQ867,INDEX(PLAN_PRODUCCION!$B$4:$GQ$24,COLUMN()-COLUMN($GZ$1)+1,0))</f>
        <v>0</v>
      </c>
      <c r="HJ867" s="24">
        <f>SUMPRODUCT($B867:$GQ867,INDEX(PLAN_PRODUCCION!$B$4:$GQ$24,COLUMN()-COLUMN($GZ$1)+1,0))</f>
        <v>0</v>
      </c>
      <c r="HK867" s="24">
        <f>SUMPRODUCT($B867:$GQ867,INDEX(PLAN_PRODUCCION!$B$4:$GQ$24,COLUMN()-COLUMN($GZ$1)+1,0))</f>
        <v>0</v>
      </c>
      <c r="HL867" s="24">
        <f>SUMPRODUCT($B867:$GQ867,INDEX(PLAN_PRODUCCION!$B$4:$GQ$24,COLUMN()-COLUMN($GZ$1)+1,0))</f>
        <v>0</v>
      </c>
      <c r="HM867" s="24">
        <f>SUMPRODUCT($B867:$GQ867,INDEX(PLAN_PRODUCCION!$B$4:$GQ$24,COLUMN()-COLUMN($GZ$1)+1,0))</f>
        <v>0</v>
      </c>
      <c r="HN867" s="24">
        <f>SUMPRODUCT($B867:$GQ867,INDEX(PLAN_PRODUCCION!$B$4:$GQ$24,COLUMN()-COLUMN($GZ$1)+1,0))</f>
        <v>0</v>
      </c>
      <c r="HO867" s="24">
        <f>SUMPRODUCT($B867:$GQ867,INDEX(PLAN_PRODUCCION!$B$4:$GQ$24,COLUMN()-COLUMN($GZ$1)+1,0))</f>
        <v>0</v>
      </c>
      <c r="HP867" s="24">
        <f>SUMPRODUCT($B867:$GQ867,INDEX(PLAN_PRODUCCION!$B$4:$GQ$24,COLUMN()-COLUMN($GZ$1)+1,0))</f>
        <v>0</v>
      </c>
      <c r="HQ867" s="24">
        <f>SUMPRODUCT($B867:$GQ867,INDEX(PLAN_PRODUCCION!$B$4:$GQ$24,COLUMN()-COLUMN($GZ$1)+1,0))</f>
        <v>0</v>
      </c>
      <c r="HR867" s="24">
        <f>SUMPRODUCT($B867:$GQ867,INDEX(PLAN_PRODUCCION!$B$4:$GQ$24,COLUMN()-COLUMN($GZ$1)+1,0))</f>
        <v>0</v>
      </c>
      <c r="HS867" s="24">
        <f>SUMPRODUCT($B867:$GQ867,INDEX(PLAN_PRODUCCION!$B$4:$GQ$24,COLUMN()-COLUMN($GZ$1)+1,0))</f>
        <v>0</v>
      </c>
      <c r="HT867" s="24">
        <f>SUMPRODUCT($B867:$GQ867,INDEX(PLAN_PRODUCCION!$B$4:$GQ$24,COLUMN()-COLUMN($GZ$1)+1,0))</f>
        <v>0</v>
      </c>
      <c r="HU867" s="22"/>
      <c r="HV867" s="25"/>
      <c r="HW867" t="str">
        <f>DIM_BILL[[#This Row],[Tipo]]</f>
        <v>MATERIAL DE EMPAQUE</v>
      </c>
    </row>
    <row r="868" spans="1:231" x14ac:dyDescent="0.3">
      <c r="A868" s="18" t="s">
        <v>160</v>
      </c>
      <c r="J868">
        <v>1.03</v>
      </c>
      <c r="GR868" s="18" t="s">
        <v>161</v>
      </c>
      <c r="GS868" s="18">
        <v>5</v>
      </c>
      <c r="GT868" s="18" t="s">
        <v>1827</v>
      </c>
      <c r="GU868" s="18" t="s">
        <v>1800</v>
      </c>
      <c r="GV868" s="18">
        <f>SUMIF(FACT_A1[cve_prod],DIM_BILL[[#This Row],[CODIGO]],FACT_A1[Existencia])</f>
        <v>0</v>
      </c>
      <c r="GW868" s="18">
        <f>SUMIF(FACT_A2[cve_prod],DIM_BILL[[#This Row],[CODIGO]],FACT_A2[Existencia])</f>
        <v>3000</v>
      </c>
      <c r="GX868" s="18"/>
      <c r="GY868" s="16" t="s">
        <v>2222</v>
      </c>
      <c r="GZ868" s="26">
        <f t="shared" ref="GZ868" si="6316">GV868+GW868+GX868+GZ866-GZ867</f>
        <v>3000</v>
      </c>
      <c r="HA868" s="26">
        <f t="shared" ref="HA868" si="6317">GZ868+HA866-HA867</f>
        <v>3000</v>
      </c>
      <c r="HB868" s="26">
        <f t="shared" ref="HB868" si="6318">HA868+HB866-HB867</f>
        <v>3000</v>
      </c>
      <c r="HC868" s="26">
        <f t="shared" ref="HC868" si="6319">HB868+HC866-HC867</f>
        <v>3000</v>
      </c>
      <c r="HD868" s="26">
        <f t="shared" ref="HD868" si="6320">HC868+HD866-HD867</f>
        <v>3000</v>
      </c>
      <c r="HE868" s="26">
        <f t="shared" ref="HE868" si="6321">HD868+HE866-HE867</f>
        <v>3000</v>
      </c>
      <c r="HF868" s="26">
        <f t="shared" ref="HF868" si="6322">HE868+HF866-HF867</f>
        <v>3000</v>
      </c>
      <c r="HG868" s="26">
        <f t="shared" ref="HG868" si="6323">HF868+HG866-HG867</f>
        <v>3000</v>
      </c>
      <c r="HH868" s="26">
        <f t="shared" ref="HH868" si="6324">HG868+HH866-HH867</f>
        <v>3000</v>
      </c>
      <c r="HI868" s="26">
        <f t="shared" ref="HI868" si="6325">HH868+HI866-HI867</f>
        <v>3000</v>
      </c>
      <c r="HJ868" s="26">
        <f t="shared" ref="HJ868" si="6326">HI868+HJ866-HJ867</f>
        <v>3000</v>
      </c>
      <c r="HK868" s="26">
        <f t="shared" ref="HK868" si="6327">HJ868+HK866-HK867</f>
        <v>3000</v>
      </c>
      <c r="HL868" s="26">
        <f t="shared" ref="HL868" si="6328">HK868+HL866-HL867</f>
        <v>3000</v>
      </c>
      <c r="HM868" s="26">
        <f t="shared" ref="HM868" si="6329">HL868+HM866-HM867</f>
        <v>3000</v>
      </c>
      <c r="HN868" s="26">
        <f t="shared" ref="HN868" si="6330">HM868+HN866-HN867</f>
        <v>3000</v>
      </c>
      <c r="HO868" s="26">
        <f t="shared" ref="HO868" si="6331">HN868+HO866-HO867</f>
        <v>3000</v>
      </c>
      <c r="HP868" s="26">
        <f t="shared" ref="HP868" si="6332">HO868+HP866-HP867</f>
        <v>3000</v>
      </c>
      <c r="HQ868" s="26">
        <f t="shared" ref="HQ868" si="6333">HP868+HQ866-HQ867</f>
        <v>3000</v>
      </c>
      <c r="HR868" s="26">
        <f t="shared" ref="HR868" si="6334">HQ868+HR866-HR867</f>
        <v>3000</v>
      </c>
      <c r="HS868" s="26">
        <f t="shared" ref="HS868" si="6335">HR868+HS866-HS867</f>
        <v>3000</v>
      </c>
      <c r="HT868" s="26">
        <f t="shared" ref="HT868" si="6336">HS868+HT866-HT867</f>
        <v>3000</v>
      </c>
      <c r="HU868" s="22">
        <f t="shared" ref="HU868" si="6337">COUNTIF(GZ868:HT868,"&lt;0")</f>
        <v>0</v>
      </c>
      <c r="HV868" s="25"/>
      <c r="HW868" t="str">
        <f>DIM_BILL[[#This Row],[Tipo]]</f>
        <v>MATERIAL DE EMPAQUE</v>
      </c>
    </row>
    <row r="869" spans="1:231" x14ac:dyDescent="0.3">
      <c r="A869" s="17" t="s">
        <v>156</v>
      </c>
      <c r="I869">
        <v>1.03</v>
      </c>
      <c r="GR869" s="17" t="s">
        <v>157</v>
      </c>
      <c r="GS869" s="17">
        <v>4</v>
      </c>
      <c r="GT869" s="17" t="s">
        <v>1827</v>
      </c>
      <c r="GU869" s="17" t="s">
        <v>1800</v>
      </c>
      <c r="GV869" s="17">
        <f>SUMIF(FACT_A1[cve_prod],DIM_BILL[[#This Row],[CODIGO]],FACT_A1[Existencia])</f>
        <v>0</v>
      </c>
      <c r="GW869" s="18">
        <f>SUMIF(FACT_A2[cve_prod],DIM_BILL[[#This Row],[CODIGO]],FACT_A2[Existencia])</f>
        <v>3000</v>
      </c>
      <c r="GX869" s="17"/>
      <c r="GY869" s="16" t="s">
        <v>2220</v>
      </c>
      <c r="GZ869" s="15">
        <f>SUMIFS(POs[saldo],POs[cve_prod],DIM_BILL[[#This Row],[CODIGO]],POs[status],$GY869,POs[f_ent],GZ$1)</f>
        <v>0</v>
      </c>
      <c r="HA869" s="15">
        <f>SUMIFS(POs[saldo],POs[cve_prod],DIM_BILL[[#This Row],[CODIGO]],POs[status],$GY869,POs[f_ent],HA$1)</f>
        <v>0</v>
      </c>
      <c r="HB869" s="15">
        <f>SUMIFS(POs[saldo],POs[cve_prod],DIM_BILL[[#This Row],[CODIGO]],POs[status],$GY869,POs[f_ent],HB$1)</f>
        <v>0</v>
      </c>
      <c r="HC869" s="15">
        <f>SUMIFS(POs[saldo],POs[cve_prod],DIM_BILL[[#This Row],[CODIGO]],POs[status],$GY869,POs[f_ent],HC$1)</f>
        <v>0</v>
      </c>
      <c r="HD869" s="15">
        <f>SUMIFS(POs[saldo],POs[cve_prod],DIM_BILL[[#This Row],[CODIGO]],POs[status],$GY869,POs[f_ent],HD$1)</f>
        <v>0</v>
      </c>
      <c r="HE869" s="15">
        <f>SUMIFS(POs[saldo],POs[cve_prod],DIM_BILL[[#This Row],[CODIGO]],POs[status],$GY869,POs[f_ent],HE$1)</f>
        <v>0</v>
      </c>
      <c r="HF869" s="15">
        <f>SUMIFS(POs[saldo],POs[cve_prod],DIM_BILL[[#This Row],[CODIGO]],POs[status],$GY869,POs[Semana],WEEKNUM(HF$1))</f>
        <v>0</v>
      </c>
      <c r="HG869" s="15">
        <f>SUMIFS(POs[saldo],POs[cve_prod],DIM_BILL[[#This Row],[CODIGO]],POs[status],$GY869,POs[Semana],WEEKNUM(HG$1))</f>
        <v>0</v>
      </c>
      <c r="HH869" s="15">
        <f>SUMIFS(POs[saldo],POs[cve_prod],DIM_BILL[[#This Row],[CODIGO]],POs[status],$GY869,POs[Semana],WEEKNUM(HH$1))</f>
        <v>0</v>
      </c>
      <c r="HI869" s="15">
        <f>SUMIFS(POs[saldo],POs[cve_prod],DIM_BILL[[#This Row],[CODIGO]],POs[status],$GY869,POs[Semana],WEEKNUM(HI$1))</f>
        <v>0</v>
      </c>
      <c r="HJ869" s="15">
        <f>SUMIFS(POs[saldo],POs[cve_prod],DIM_BILL[[#This Row],[CODIGO]],POs[status],$GY869,POs[Semana],WEEKNUM(HJ$1))</f>
        <v>0</v>
      </c>
      <c r="HK869" s="15">
        <f>SUMIFS(POs[saldo],POs[cve_prod],DIM_BILL[[#This Row],[CODIGO]],POs[status],$GY869,POs[Semana],WEEKNUM(HK$1))</f>
        <v>0</v>
      </c>
      <c r="HL869" s="15">
        <f>SUMIFS(POs[saldo],POs[cve_prod],DIM_BILL[[#This Row],[CODIGO]],POs[status],$GY869,POs[Semana],WEEKNUM(HL$1))</f>
        <v>0</v>
      </c>
      <c r="HM869" s="15">
        <f>SUMIFS(POs[saldo],POs[cve_prod],DIM_BILL[[#This Row],[CODIGO]],POs[status],$GY869,POs[Semana],WEEKNUM(HM$1))</f>
        <v>0</v>
      </c>
      <c r="HN869" s="15">
        <f>SUMIFS(POs[saldo],POs[cve_prod],DIM_BILL[[#This Row],[CODIGO]],POs[status],$GY869,POs[Semana],WEEKNUM(HN$1))</f>
        <v>0</v>
      </c>
      <c r="HO869" s="15">
        <f>SUMIFS(POs[saldo],POs[cve_prod],DIM_BILL[[#This Row],[CODIGO]],POs[status],$GY869,POs[Semana],WEEKNUM(HO$1))</f>
        <v>0</v>
      </c>
      <c r="HP869" s="15">
        <f>SUMIFS(POs[saldo],POs[cve_prod],DIM_BILL[[#This Row],[CODIGO]],POs[status],$GY869,POs[Semana],WEEKNUM(HP$1))</f>
        <v>0</v>
      </c>
      <c r="HQ869" s="15">
        <f>SUMIFS(POs[saldo],POs[cve_prod],DIM_BILL[[#This Row],[CODIGO]],POs[status],$GY869,POs[Semana],WEEKNUM(HQ$1))</f>
        <v>0</v>
      </c>
      <c r="HR869" s="15">
        <f>SUMIFS(POs[saldo],POs[cve_prod],DIM_BILL[[#This Row],[CODIGO]],POs[status],$GY869,POs[Semana],WEEKNUM(HR$1))</f>
        <v>0</v>
      </c>
      <c r="HS869" s="15">
        <f>SUMIFS(POs[saldo],POs[cve_prod],DIM_BILL[[#This Row],[CODIGO]],POs[status],$GY869,POs[Semana],WEEKNUM(HS$1))</f>
        <v>0</v>
      </c>
      <c r="HT869" s="15">
        <f>SUMIFS(POs[saldo],POs[cve_prod],DIM_BILL[[#This Row],[CODIGO]],POs[status],$GY869,POs[Semana],WEEKNUM(HT$1))</f>
        <v>0</v>
      </c>
      <c r="HU869" s="22"/>
      <c r="HV869" s="25"/>
      <c r="HW869" t="str">
        <f>DIM_BILL[[#This Row],[Tipo]]</f>
        <v>MATERIAL DE EMPAQUE</v>
      </c>
    </row>
    <row r="870" spans="1:231" x14ac:dyDescent="0.3">
      <c r="A870" s="17" t="s">
        <v>156</v>
      </c>
      <c r="I870">
        <v>1.03</v>
      </c>
      <c r="GR870" s="17" t="s">
        <v>157</v>
      </c>
      <c r="GS870" s="17">
        <v>4</v>
      </c>
      <c r="GT870" s="17" t="s">
        <v>1827</v>
      </c>
      <c r="GU870" s="17" t="s">
        <v>1800</v>
      </c>
      <c r="GV870" s="17">
        <f>SUMIF(FACT_A1[cve_prod],DIM_BILL[[#This Row],[CODIGO]],FACT_A1[Existencia])</f>
        <v>0</v>
      </c>
      <c r="GW870" s="18">
        <f>SUMIF(FACT_A2[cve_prod],DIM_BILL[[#This Row],[CODIGO]],FACT_A2[Existencia])</f>
        <v>3000</v>
      </c>
      <c r="GX870" s="17"/>
      <c r="GY870" s="16" t="s">
        <v>2221</v>
      </c>
      <c r="GZ870" s="24">
        <f>SUMPRODUCT($B870:$GQ870,INDEX(PLAN_PRODUCCION!$B$4:$GQ$24,COLUMN()-COLUMN($GZ$1)+1,0))</f>
        <v>5150</v>
      </c>
      <c r="HA870" s="24">
        <f>SUMPRODUCT($B870:$GQ870,INDEX(PLAN_PRODUCCION!$B$4:$GQ$24,COLUMN()-COLUMN($GZ$1)+1,0))</f>
        <v>0</v>
      </c>
      <c r="HB870" s="24">
        <f>SUMPRODUCT($B870:$GQ870,INDEX(PLAN_PRODUCCION!$B$4:$GQ$24,COLUMN()-COLUMN($GZ$1)+1,0))</f>
        <v>0</v>
      </c>
      <c r="HC870" s="24">
        <f>SUMPRODUCT($B870:$GQ870,INDEX(PLAN_PRODUCCION!$B$4:$GQ$24,COLUMN()-COLUMN($GZ$1)+1,0))</f>
        <v>0</v>
      </c>
      <c r="HD870" s="24">
        <f>SUMPRODUCT($B870:$GQ870,INDEX(PLAN_PRODUCCION!$B$4:$GQ$24,COLUMN()-COLUMN($GZ$1)+1,0))</f>
        <v>0</v>
      </c>
      <c r="HE870" s="24">
        <f>SUMPRODUCT($B870:$GQ870,INDEX(PLAN_PRODUCCION!$B$4:$GQ$24,COLUMN()-COLUMN($GZ$1)+1,0))</f>
        <v>0</v>
      </c>
      <c r="HF870" s="24">
        <f>SUMPRODUCT($B870:$GQ870,INDEX(PLAN_PRODUCCION!$B$4:$GQ$24,COLUMN()-COLUMN($GZ$1)+1,0))</f>
        <v>0</v>
      </c>
      <c r="HG870" s="24">
        <f>SUMPRODUCT($B870:$GQ870,INDEX(PLAN_PRODUCCION!$B$4:$GQ$24,COLUMN()-COLUMN($GZ$1)+1,0))</f>
        <v>0</v>
      </c>
      <c r="HH870" s="24">
        <f>SUMPRODUCT($B870:$GQ870,INDEX(PLAN_PRODUCCION!$B$4:$GQ$24,COLUMN()-COLUMN($GZ$1)+1,0))</f>
        <v>0</v>
      </c>
      <c r="HI870" s="24">
        <f>SUMPRODUCT($B870:$GQ870,INDEX(PLAN_PRODUCCION!$B$4:$GQ$24,COLUMN()-COLUMN($GZ$1)+1,0))</f>
        <v>0</v>
      </c>
      <c r="HJ870" s="24">
        <f>SUMPRODUCT($B870:$GQ870,INDEX(PLAN_PRODUCCION!$B$4:$GQ$24,COLUMN()-COLUMN($GZ$1)+1,0))</f>
        <v>0</v>
      </c>
      <c r="HK870" s="24">
        <f>SUMPRODUCT($B870:$GQ870,INDEX(PLAN_PRODUCCION!$B$4:$GQ$24,COLUMN()-COLUMN($GZ$1)+1,0))</f>
        <v>0</v>
      </c>
      <c r="HL870" s="24">
        <f>SUMPRODUCT($B870:$GQ870,INDEX(PLAN_PRODUCCION!$B$4:$GQ$24,COLUMN()-COLUMN($GZ$1)+1,0))</f>
        <v>0</v>
      </c>
      <c r="HM870" s="24">
        <f>SUMPRODUCT($B870:$GQ870,INDEX(PLAN_PRODUCCION!$B$4:$GQ$24,COLUMN()-COLUMN($GZ$1)+1,0))</f>
        <v>0</v>
      </c>
      <c r="HN870" s="24">
        <f>SUMPRODUCT($B870:$GQ870,INDEX(PLAN_PRODUCCION!$B$4:$GQ$24,COLUMN()-COLUMN($GZ$1)+1,0))</f>
        <v>0</v>
      </c>
      <c r="HO870" s="24">
        <f>SUMPRODUCT($B870:$GQ870,INDEX(PLAN_PRODUCCION!$B$4:$GQ$24,COLUMN()-COLUMN($GZ$1)+1,0))</f>
        <v>0</v>
      </c>
      <c r="HP870" s="24">
        <f>SUMPRODUCT($B870:$GQ870,INDEX(PLAN_PRODUCCION!$B$4:$GQ$24,COLUMN()-COLUMN($GZ$1)+1,0))</f>
        <v>0</v>
      </c>
      <c r="HQ870" s="24">
        <f>SUMPRODUCT($B870:$GQ870,INDEX(PLAN_PRODUCCION!$B$4:$GQ$24,COLUMN()-COLUMN($GZ$1)+1,0))</f>
        <v>0</v>
      </c>
      <c r="HR870" s="24">
        <f>SUMPRODUCT($B870:$GQ870,INDEX(PLAN_PRODUCCION!$B$4:$GQ$24,COLUMN()-COLUMN($GZ$1)+1,0))</f>
        <v>0</v>
      </c>
      <c r="HS870" s="24">
        <f>SUMPRODUCT($B870:$GQ870,INDEX(PLAN_PRODUCCION!$B$4:$GQ$24,COLUMN()-COLUMN($GZ$1)+1,0))</f>
        <v>0</v>
      </c>
      <c r="HT870" s="24">
        <f>SUMPRODUCT($B870:$GQ870,INDEX(PLAN_PRODUCCION!$B$4:$GQ$24,COLUMN()-COLUMN($GZ$1)+1,0))</f>
        <v>0</v>
      </c>
      <c r="HU870" s="22"/>
      <c r="HV870" s="25"/>
      <c r="HW870" t="str">
        <f>DIM_BILL[[#This Row],[Tipo]]</f>
        <v>MATERIAL DE EMPAQUE</v>
      </c>
    </row>
    <row r="871" spans="1:231" x14ac:dyDescent="0.3">
      <c r="A871" s="18" t="s">
        <v>156</v>
      </c>
      <c r="I871">
        <v>1.03</v>
      </c>
      <c r="GR871" s="18" t="s">
        <v>157</v>
      </c>
      <c r="GS871" s="18">
        <v>4</v>
      </c>
      <c r="GT871" s="18" t="s">
        <v>1827</v>
      </c>
      <c r="GU871" s="18" t="s">
        <v>1800</v>
      </c>
      <c r="GV871" s="18">
        <f>SUMIF(FACT_A1[cve_prod],DIM_BILL[[#This Row],[CODIGO]],FACT_A1[Existencia])</f>
        <v>0</v>
      </c>
      <c r="GW871" s="18">
        <f>SUMIF(FACT_A2[cve_prod],DIM_BILL[[#This Row],[CODIGO]],FACT_A2[Existencia])</f>
        <v>3000</v>
      </c>
      <c r="GX871" s="18"/>
      <c r="GY871" s="16" t="s">
        <v>2222</v>
      </c>
      <c r="GZ871" s="26">
        <f t="shared" ref="GZ871" si="6338">GV871+GW871+GX871+GZ869-GZ870</f>
        <v>-2150</v>
      </c>
      <c r="HA871" s="26">
        <f t="shared" ref="HA871" si="6339">GZ871+HA869-HA870</f>
        <v>-2150</v>
      </c>
      <c r="HB871" s="26">
        <f t="shared" ref="HB871" si="6340">HA871+HB869-HB870</f>
        <v>-2150</v>
      </c>
      <c r="HC871" s="26">
        <f t="shared" ref="HC871" si="6341">HB871+HC869-HC870</f>
        <v>-2150</v>
      </c>
      <c r="HD871" s="26">
        <f t="shared" ref="HD871" si="6342">HC871+HD869-HD870</f>
        <v>-2150</v>
      </c>
      <c r="HE871" s="26">
        <f t="shared" ref="HE871" si="6343">HD871+HE869-HE870</f>
        <v>-2150</v>
      </c>
      <c r="HF871" s="26">
        <f t="shared" ref="HF871" si="6344">HE871+HF869-HF870</f>
        <v>-2150</v>
      </c>
      <c r="HG871" s="26">
        <f t="shared" ref="HG871" si="6345">HF871+HG869-HG870</f>
        <v>-2150</v>
      </c>
      <c r="HH871" s="26">
        <f t="shared" ref="HH871" si="6346">HG871+HH869-HH870</f>
        <v>-2150</v>
      </c>
      <c r="HI871" s="26">
        <f t="shared" ref="HI871" si="6347">HH871+HI869-HI870</f>
        <v>-2150</v>
      </c>
      <c r="HJ871" s="26">
        <f t="shared" ref="HJ871" si="6348">HI871+HJ869-HJ870</f>
        <v>-2150</v>
      </c>
      <c r="HK871" s="26">
        <f t="shared" ref="HK871" si="6349">HJ871+HK869-HK870</f>
        <v>-2150</v>
      </c>
      <c r="HL871" s="26">
        <f t="shared" ref="HL871" si="6350">HK871+HL869-HL870</f>
        <v>-2150</v>
      </c>
      <c r="HM871" s="26">
        <f t="shared" ref="HM871" si="6351">HL871+HM869-HM870</f>
        <v>-2150</v>
      </c>
      <c r="HN871" s="26">
        <f t="shared" ref="HN871" si="6352">HM871+HN869-HN870</f>
        <v>-2150</v>
      </c>
      <c r="HO871" s="26">
        <f t="shared" ref="HO871" si="6353">HN871+HO869-HO870</f>
        <v>-2150</v>
      </c>
      <c r="HP871" s="26">
        <f t="shared" ref="HP871" si="6354">HO871+HP869-HP870</f>
        <v>-2150</v>
      </c>
      <c r="HQ871" s="26">
        <f t="shared" ref="HQ871" si="6355">HP871+HQ869-HQ870</f>
        <v>-2150</v>
      </c>
      <c r="HR871" s="26">
        <f t="shared" ref="HR871" si="6356">HQ871+HR869-HR870</f>
        <v>-2150</v>
      </c>
      <c r="HS871" s="26">
        <f t="shared" ref="HS871" si="6357">HR871+HS869-HS870</f>
        <v>-2150</v>
      </c>
      <c r="HT871" s="26">
        <f t="shared" ref="HT871" si="6358">HS871+HT869-HT870</f>
        <v>-2150</v>
      </c>
      <c r="HU871" s="22">
        <f t="shared" ref="HU871" si="6359">COUNTIF(GZ871:HT871,"&lt;0")</f>
        <v>21</v>
      </c>
      <c r="HV871" s="25"/>
      <c r="HW871" t="str">
        <f>DIM_BILL[[#This Row],[Tipo]]</f>
        <v>MATERIAL DE EMPAQUE</v>
      </c>
    </row>
    <row r="872" spans="1:231" x14ac:dyDescent="0.3">
      <c r="A872" s="17" t="s">
        <v>1208</v>
      </c>
      <c r="DN872">
        <v>1.0100125625785161</v>
      </c>
      <c r="GR872" s="17" t="s">
        <v>1209</v>
      </c>
      <c r="GS872" s="17">
        <v>4</v>
      </c>
      <c r="GT872" s="17" t="s">
        <v>1823</v>
      </c>
      <c r="GU872" s="17" t="s">
        <v>1800</v>
      </c>
      <c r="GV872" s="17">
        <f>SUMIF(FACT_A1[cve_prod],DIM_BILL[[#This Row],[CODIGO]],FACT_A1[Existencia])</f>
        <v>0</v>
      </c>
      <c r="GW872" s="18">
        <f>SUMIF(FACT_A2[cve_prod],DIM_BILL[[#This Row],[CODIGO]],FACT_A2[Existencia])</f>
        <v>0</v>
      </c>
      <c r="GX872" s="17"/>
      <c r="GY872" s="16" t="s">
        <v>2220</v>
      </c>
      <c r="GZ872" s="15">
        <f>SUMIFS(POs[saldo],POs[cve_prod],DIM_BILL[[#This Row],[CODIGO]],POs[status],$GY872,POs[f_ent],GZ$1)</f>
        <v>0</v>
      </c>
      <c r="HA872" s="15">
        <f>SUMIFS(POs[saldo],POs[cve_prod],DIM_BILL[[#This Row],[CODIGO]],POs[status],$GY872,POs[f_ent],HA$1)</f>
        <v>0</v>
      </c>
      <c r="HB872" s="15">
        <f>SUMIFS(POs[saldo],POs[cve_prod],DIM_BILL[[#This Row],[CODIGO]],POs[status],$GY872,POs[f_ent],HB$1)</f>
        <v>0</v>
      </c>
      <c r="HC872" s="15">
        <f>SUMIFS(POs[saldo],POs[cve_prod],DIM_BILL[[#This Row],[CODIGO]],POs[status],$GY872,POs[f_ent],HC$1)</f>
        <v>0</v>
      </c>
      <c r="HD872" s="15">
        <f>SUMIFS(POs[saldo],POs[cve_prod],DIM_BILL[[#This Row],[CODIGO]],POs[status],$GY872,POs[f_ent],HD$1)</f>
        <v>0</v>
      </c>
      <c r="HE872" s="15">
        <f>SUMIFS(POs[saldo],POs[cve_prod],DIM_BILL[[#This Row],[CODIGO]],POs[status],$GY872,POs[f_ent],HE$1)</f>
        <v>0</v>
      </c>
      <c r="HF872" s="15">
        <f>SUMIFS(POs[saldo],POs[cve_prod],DIM_BILL[[#This Row],[CODIGO]],POs[status],$GY872,POs[Semana],WEEKNUM(HF$1))</f>
        <v>0</v>
      </c>
      <c r="HG872" s="15">
        <f>SUMIFS(POs[saldo],POs[cve_prod],DIM_BILL[[#This Row],[CODIGO]],POs[status],$GY872,POs[Semana],WEEKNUM(HG$1))</f>
        <v>0</v>
      </c>
      <c r="HH872" s="15">
        <f>SUMIFS(POs[saldo],POs[cve_prod],DIM_BILL[[#This Row],[CODIGO]],POs[status],$GY872,POs[Semana],WEEKNUM(HH$1))</f>
        <v>0</v>
      </c>
      <c r="HI872" s="15">
        <f>SUMIFS(POs[saldo],POs[cve_prod],DIM_BILL[[#This Row],[CODIGO]],POs[status],$GY872,POs[Semana],WEEKNUM(HI$1))</f>
        <v>0</v>
      </c>
      <c r="HJ872" s="15">
        <f>SUMIFS(POs[saldo],POs[cve_prod],DIM_BILL[[#This Row],[CODIGO]],POs[status],$GY872,POs[Semana],WEEKNUM(HJ$1))</f>
        <v>0</v>
      </c>
      <c r="HK872" s="15">
        <f>SUMIFS(POs[saldo],POs[cve_prod],DIM_BILL[[#This Row],[CODIGO]],POs[status],$GY872,POs[Semana],WEEKNUM(HK$1))</f>
        <v>0</v>
      </c>
      <c r="HL872" s="15">
        <f>SUMIFS(POs[saldo],POs[cve_prod],DIM_BILL[[#This Row],[CODIGO]],POs[status],$GY872,POs[Semana],WEEKNUM(HL$1))</f>
        <v>0</v>
      </c>
      <c r="HM872" s="15">
        <f>SUMIFS(POs[saldo],POs[cve_prod],DIM_BILL[[#This Row],[CODIGO]],POs[status],$GY872,POs[Semana],WEEKNUM(HM$1))</f>
        <v>0</v>
      </c>
      <c r="HN872" s="15">
        <f>SUMIFS(POs[saldo],POs[cve_prod],DIM_BILL[[#This Row],[CODIGO]],POs[status],$GY872,POs[Semana],WEEKNUM(HN$1))</f>
        <v>0</v>
      </c>
      <c r="HO872" s="15">
        <f>SUMIFS(POs[saldo],POs[cve_prod],DIM_BILL[[#This Row],[CODIGO]],POs[status],$GY872,POs[Semana],WEEKNUM(HO$1))</f>
        <v>0</v>
      </c>
      <c r="HP872" s="15">
        <f>SUMIFS(POs[saldo],POs[cve_prod],DIM_BILL[[#This Row],[CODIGO]],POs[status],$GY872,POs[Semana],WEEKNUM(HP$1))</f>
        <v>0</v>
      </c>
      <c r="HQ872" s="15">
        <f>SUMIFS(POs[saldo],POs[cve_prod],DIM_BILL[[#This Row],[CODIGO]],POs[status],$GY872,POs[Semana],WEEKNUM(HQ$1))</f>
        <v>0</v>
      </c>
      <c r="HR872" s="15">
        <f>SUMIFS(POs[saldo],POs[cve_prod],DIM_BILL[[#This Row],[CODIGO]],POs[status],$GY872,POs[Semana],WEEKNUM(HR$1))</f>
        <v>0</v>
      </c>
      <c r="HS872" s="15">
        <f>SUMIFS(POs[saldo],POs[cve_prod],DIM_BILL[[#This Row],[CODIGO]],POs[status],$GY872,POs[Semana],WEEKNUM(HS$1))</f>
        <v>0</v>
      </c>
      <c r="HT872" s="15">
        <f>SUMIFS(POs[saldo],POs[cve_prod],DIM_BILL[[#This Row],[CODIGO]],POs[status],$GY872,POs[Semana],WEEKNUM(HT$1))</f>
        <v>0</v>
      </c>
      <c r="HU872" s="22"/>
      <c r="HV872" s="25"/>
      <c r="HW872" t="str">
        <f>DIM_BILL[[#This Row],[Tipo]]</f>
        <v>MATERIAL DE EMPAQUE</v>
      </c>
    </row>
    <row r="873" spans="1:231" x14ac:dyDescent="0.3">
      <c r="A873" s="17" t="s">
        <v>1208</v>
      </c>
      <c r="DN873">
        <v>1.0100125625785161</v>
      </c>
      <c r="GR873" s="17" t="s">
        <v>1209</v>
      </c>
      <c r="GS873" s="17">
        <v>4</v>
      </c>
      <c r="GT873" s="17" t="s">
        <v>1823</v>
      </c>
      <c r="GU873" s="17" t="s">
        <v>1800</v>
      </c>
      <c r="GV873" s="17">
        <f>SUMIF(FACT_A1[cve_prod],DIM_BILL[[#This Row],[CODIGO]],FACT_A1[Existencia])</f>
        <v>0</v>
      </c>
      <c r="GW873" s="18">
        <f>SUMIF(FACT_A2[cve_prod],DIM_BILL[[#This Row],[CODIGO]],FACT_A2[Existencia])</f>
        <v>0</v>
      </c>
      <c r="GX873" s="17"/>
      <c r="GY873" s="16" t="s">
        <v>2221</v>
      </c>
      <c r="GZ873" s="24">
        <f>SUMPRODUCT($B873:$GQ873,INDEX(PLAN_PRODUCCION!$B$4:$GQ$24,COLUMN()-COLUMN($GZ$1)+1,0))</f>
        <v>0</v>
      </c>
      <c r="HA873" s="24">
        <f>SUMPRODUCT($B873:$GQ873,INDEX(PLAN_PRODUCCION!$B$4:$GQ$24,COLUMN()-COLUMN($GZ$1)+1,0))</f>
        <v>0</v>
      </c>
      <c r="HB873" s="24">
        <f>SUMPRODUCT($B873:$GQ873,INDEX(PLAN_PRODUCCION!$B$4:$GQ$24,COLUMN()-COLUMN($GZ$1)+1,0))</f>
        <v>0</v>
      </c>
      <c r="HC873" s="24">
        <f>SUMPRODUCT($B873:$GQ873,INDEX(PLAN_PRODUCCION!$B$4:$GQ$24,COLUMN()-COLUMN($GZ$1)+1,0))</f>
        <v>0</v>
      </c>
      <c r="HD873" s="24">
        <f>SUMPRODUCT($B873:$GQ873,INDEX(PLAN_PRODUCCION!$B$4:$GQ$24,COLUMN()-COLUMN($GZ$1)+1,0))</f>
        <v>0</v>
      </c>
      <c r="HE873" s="24">
        <f>SUMPRODUCT($B873:$GQ873,INDEX(PLAN_PRODUCCION!$B$4:$GQ$24,COLUMN()-COLUMN($GZ$1)+1,0))</f>
        <v>0</v>
      </c>
      <c r="HF873" s="24">
        <f>SUMPRODUCT($B873:$GQ873,INDEX(PLAN_PRODUCCION!$B$4:$GQ$24,COLUMN()-COLUMN($GZ$1)+1,0))</f>
        <v>0</v>
      </c>
      <c r="HG873" s="24">
        <f>SUMPRODUCT($B873:$GQ873,INDEX(PLAN_PRODUCCION!$B$4:$GQ$24,COLUMN()-COLUMN($GZ$1)+1,0))</f>
        <v>0</v>
      </c>
      <c r="HH873" s="24">
        <f>SUMPRODUCT($B873:$GQ873,INDEX(PLAN_PRODUCCION!$B$4:$GQ$24,COLUMN()-COLUMN($GZ$1)+1,0))</f>
        <v>0</v>
      </c>
      <c r="HI873" s="24">
        <f>SUMPRODUCT($B873:$GQ873,INDEX(PLAN_PRODUCCION!$B$4:$GQ$24,COLUMN()-COLUMN($GZ$1)+1,0))</f>
        <v>0</v>
      </c>
      <c r="HJ873" s="24">
        <f>SUMPRODUCT($B873:$GQ873,INDEX(PLAN_PRODUCCION!$B$4:$GQ$24,COLUMN()-COLUMN($GZ$1)+1,0))</f>
        <v>0</v>
      </c>
      <c r="HK873" s="24">
        <f>SUMPRODUCT($B873:$GQ873,INDEX(PLAN_PRODUCCION!$B$4:$GQ$24,COLUMN()-COLUMN($GZ$1)+1,0))</f>
        <v>0</v>
      </c>
      <c r="HL873" s="24">
        <f>SUMPRODUCT($B873:$GQ873,INDEX(PLAN_PRODUCCION!$B$4:$GQ$24,COLUMN()-COLUMN($GZ$1)+1,0))</f>
        <v>0</v>
      </c>
      <c r="HM873" s="24">
        <f>SUMPRODUCT($B873:$GQ873,INDEX(PLAN_PRODUCCION!$B$4:$GQ$24,COLUMN()-COLUMN($GZ$1)+1,0))</f>
        <v>0</v>
      </c>
      <c r="HN873" s="24">
        <f>SUMPRODUCT($B873:$GQ873,INDEX(PLAN_PRODUCCION!$B$4:$GQ$24,COLUMN()-COLUMN($GZ$1)+1,0))</f>
        <v>0</v>
      </c>
      <c r="HO873" s="24">
        <f>SUMPRODUCT($B873:$GQ873,INDEX(PLAN_PRODUCCION!$B$4:$GQ$24,COLUMN()-COLUMN($GZ$1)+1,0))</f>
        <v>0</v>
      </c>
      <c r="HP873" s="24">
        <f>SUMPRODUCT($B873:$GQ873,INDEX(PLAN_PRODUCCION!$B$4:$GQ$24,COLUMN()-COLUMN($GZ$1)+1,0))</f>
        <v>0</v>
      </c>
      <c r="HQ873" s="24">
        <f>SUMPRODUCT($B873:$GQ873,INDEX(PLAN_PRODUCCION!$B$4:$GQ$24,COLUMN()-COLUMN($GZ$1)+1,0))</f>
        <v>0</v>
      </c>
      <c r="HR873" s="24">
        <f>SUMPRODUCT($B873:$GQ873,INDEX(PLAN_PRODUCCION!$B$4:$GQ$24,COLUMN()-COLUMN($GZ$1)+1,0))</f>
        <v>0</v>
      </c>
      <c r="HS873" s="24">
        <f>SUMPRODUCT($B873:$GQ873,INDEX(PLAN_PRODUCCION!$B$4:$GQ$24,COLUMN()-COLUMN($GZ$1)+1,0))</f>
        <v>0</v>
      </c>
      <c r="HT873" s="24">
        <f>SUMPRODUCT($B873:$GQ873,INDEX(PLAN_PRODUCCION!$B$4:$GQ$24,COLUMN()-COLUMN($GZ$1)+1,0))</f>
        <v>0</v>
      </c>
      <c r="HU873" s="22"/>
      <c r="HV873" s="25"/>
      <c r="HW873" t="str">
        <f>DIM_BILL[[#This Row],[Tipo]]</f>
        <v>MATERIAL DE EMPAQUE</v>
      </c>
    </row>
    <row r="874" spans="1:231" x14ac:dyDescent="0.3">
      <c r="A874" s="18" t="s">
        <v>1208</v>
      </c>
      <c r="DN874">
        <v>1.0100125625785161</v>
      </c>
      <c r="GR874" s="18" t="s">
        <v>1209</v>
      </c>
      <c r="GS874" s="18">
        <v>4</v>
      </c>
      <c r="GT874" s="18" t="s">
        <v>1823</v>
      </c>
      <c r="GU874" s="18" t="s">
        <v>1800</v>
      </c>
      <c r="GV874" s="18">
        <f>SUMIF(FACT_A1[cve_prod],DIM_BILL[[#This Row],[CODIGO]],FACT_A1[Existencia])</f>
        <v>0</v>
      </c>
      <c r="GW874" s="18">
        <f>SUMIF(FACT_A2[cve_prod],DIM_BILL[[#This Row],[CODIGO]],FACT_A2[Existencia])</f>
        <v>0</v>
      </c>
      <c r="GX874" s="18"/>
      <c r="GY874" s="16" t="s">
        <v>2222</v>
      </c>
      <c r="GZ874" s="26">
        <f t="shared" ref="GZ874" si="6360">GV874+GW874+GX874+GZ872-GZ873</f>
        <v>0</v>
      </c>
      <c r="HA874" s="26">
        <f t="shared" ref="HA874" si="6361">GZ874+HA872-HA873</f>
        <v>0</v>
      </c>
      <c r="HB874" s="26">
        <f t="shared" ref="HB874" si="6362">HA874+HB872-HB873</f>
        <v>0</v>
      </c>
      <c r="HC874" s="26">
        <f t="shared" ref="HC874" si="6363">HB874+HC872-HC873</f>
        <v>0</v>
      </c>
      <c r="HD874" s="26">
        <f t="shared" ref="HD874" si="6364">HC874+HD872-HD873</f>
        <v>0</v>
      </c>
      <c r="HE874" s="26">
        <f t="shared" ref="HE874" si="6365">HD874+HE872-HE873</f>
        <v>0</v>
      </c>
      <c r="HF874" s="26">
        <f t="shared" ref="HF874" si="6366">HE874+HF872-HF873</f>
        <v>0</v>
      </c>
      <c r="HG874" s="26">
        <f t="shared" ref="HG874" si="6367">HF874+HG872-HG873</f>
        <v>0</v>
      </c>
      <c r="HH874" s="26">
        <f t="shared" ref="HH874" si="6368">HG874+HH872-HH873</f>
        <v>0</v>
      </c>
      <c r="HI874" s="26">
        <f t="shared" ref="HI874" si="6369">HH874+HI872-HI873</f>
        <v>0</v>
      </c>
      <c r="HJ874" s="26">
        <f t="shared" ref="HJ874" si="6370">HI874+HJ872-HJ873</f>
        <v>0</v>
      </c>
      <c r="HK874" s="26">
        <f t="shared" ref="HK874" si="6371">HJ874+HK872-HK873</f>
        <v>0</v>
      </c>
      <c r="HL874" s="26">
        <f t="shared" ref="HL874" si="6372">HK874+HL872-HL873</f>
        <v>0</v>
      </c>
      <c r="HM874" s="26">
        <f t="shared" ref="HM874" si="6373">HL874+HM872-HM873</f>
        <v>0</v>
      </c>
      <c r="HN874" s="26">
        <f t="shared" ref="HN874" si="6374">HM874+HN872-HN873</f>
        <v>0</v>
      </c>
      <c r="HO874" s="26">
        <f t="shared" ref="HO874" si="6375">HN874+HO872-HO873</f>
        <v>0</v>
      </c>
      <c r="HP874" s="26">
        <f t="shared" ref="HP874" si="6376">HO874+HP872-HP873</f>
        <v>0</v>
      </c>
      <c r="HQ874" s="26">
        <f t="shared" ref="HQ874" si="6377">HP874+HQ872-HQ873</f>
        <v>0</v>
      </c>
      <c r="HR874" s="26">
        <f t="shared" ref="HR874" si="6378">HQ874+HR872-HR873</f>
        <v>0</v>
      </c>
      <c r="HS874" s="26">
        <f t="shared" ref="HS874" si="6379">HR874+HS872-HS873</f>
        <v>0</v>
      </c>
      <c r="HT874" s="26">
        <f t="shared" ref="HT874" si="6380">HS874+HT872-HT873</f>
        <v>0</v>
      </c>
      <c r="HU874" s="22">
        <f t="shared" ref="HU874" si="6381">COUNTIF(GZ874:HT874,"&lt;0")</f>
        <v>0</v>
      </c>
      <c r="HV874" s="25"/>
      <c r="HW874" t="str">
        <f>DIM_BILL[[#This Row],[Tipo]]</f>
        <v>MATERIAL DE EMPAQUE</v>
      </c>
    </row>
    <row r="875" spans="1:231" x14ac:dyDescent="0.3">
      <c r="A875" s="17" t="s">
        <v>1723</v>
      </c>
      <c r="GF875">
        <v>1.03</v>
      </c>
      <c r="GR875" s="17" t="s">
        <v>1724</v>
      </c>
      <c r="GS875" s="17">
        <v>2</v>
      </c>
      <c r="GT875" s="17" t="s">
        <v>1816</v>
      </c>
      <c r="GU875" s="17" t="s">
        <v>1800</v>
      </c>
      <c r="GV875" s="17">
        <f>SUMIF(FACT_A1[cve_prod],DIM_BILL[[#This Row],[CODIGO]],FACT_A1[Existencia])</f>
        <v>0</v>
      </c>
      <c r="GW875" s="18">
        <f>SUMIF(FACT_A2[cve_prod],DIM_BILL[[#This Row],[CODIGO]],FACT_A2[Existencia])</f>
        <v>4000</v>
      </c>
      <c r="GX875" s="17"/>
      <c r="GY875" s="16" t="s">
        <v>2220</v>
      </c>
      <c r="GZ875" s="15">
        <f>SUMIFS(POs[saldo],POs[cve_prod],DIM_BILL[[#This Row],[CODIGO]],POs[status],$GY875,POs[f_ent],GZ$1)</f>
        <v>0</v>
      </c>
      <c r="HA875" s="15">
        <f>SUMIFS(POs[saldo],POs[cve_prod],DIM_BILL[[#This Row],[CODIGO]],POs[status],$GY875,POs[f_ent],HA$1)</f>
        <v>0</v>
      </c>
      <c r="HB875" s="15">
        <f>SUMIFS(POs[saldo],POs[cve_prod],DIM_BILL[[#This Row],[CODIGO]],POs[status],$GY875,POs[f_ent],HB$1)</f>
        <v>0</v>
      </c>
      <c r="HC875" s="15">
        <f>SUMIFS(POs[saldo],POs[cve_prod],DIM_BILL[[#This Row],[CODIGO]],POs[status],$GY875,POs[f_ent],HC$1)</f>
        <v>0</v>
      </c>
      <c r="HD875" s="15">
        <f>SUMIFS(POs[saldo],POs[cve_prod],DIM_BILL[[#This Row],[CODIGO]],POs[status],$GY875,POs[f_ent],HD$1)</f>
        <v>0</v>
      </c>
      <c r="HE875" s="15">
        <f>SUMIFS(POs[saldo],POs[cve_prod],DIM_BILL[[#This Row],[CODIGO]],POs[status],$GY875,POs[f_ent],HE$1)</f>
        <v>0</v>
      </c>
      <c r="HF875" s="15">
        <f>SUMIFS(POs[saldo],POs[cve_prod],DIM_BILL[[#This Row],[CODIGO]],POs[status],$GY875,POs[Semana],WEEKNUM(HF$1))</f>
        <v>0</v>
      </c>
      <c r="HG875" s="15">
        <f>SUMIFS(POs[saldo],POs[cve_prod],DIM_BILL[[#This Row],[CODIGO]],POs[status],$GY875,POs[Semana],WEEKNUM(HG$1))</f>
        <v>0</v>
      </c>
      <c r="HH875" s="15">
        <f>SUMIFS(POs[saldo],POs[cve_prod],DIM_BILL[[#This Row],[CODIGO]],POs[status],$GY875,POs[Semana],WEEKNUM(HH$1))</f>
        <v>0</v>
      </c>
      <c r="HI875" s="15">
        <f>SUMIFS(POs[saldo],POs[cve_prod],DIM_BILL[[#This Row],[CODIGO]],POs[status],$GY875,POs[Semana],WEEKNUM(HI$1))</f>
        <v>0</v>
      </c>
      <c r="HJ875" s="15">
        <f>SUMIFS(POs[saldo],POs[cve_prod],DIM_BILL[[#This Row],[CODIGO]],POs[status],$GY875,POs[Semana],WEEKNUM(HJ$1))</f>
        <v>0</v>
      </c>
      <c r="HK875" s="15">
        <f>SUMIFS(POs[saldo],POs[cve_prod],DIM_BILL[[#This Row],[CODIGO]],POs[status],$GY875,POs[Semana],WEEKNUM(HK$1))</f>
        <v>0</v>
      </c>
      <c r="HL875" s="15">
        <f>SUMIFS(POs[saldo],POs[cve_prod],DIM_BILL[[#This Row],[CODIGO]],POs[status],$GY875,POs[Semana],WEEKNUM(HL$1))</f>
        <v>0</v>
      </c>
      <c r="HM875" s="15">
        <f>SUMIFS(POs[saldo],POs[cve_prod],DIM_BILL[[#This Row],[CODIGO]],POs[status],$GY875,POs[Semana],WEEKNUM(HM$1))</f>
        <v>0</v>
      </c>
      <c r="HN875" s="15">
        <f>SUMIFS(POs[saldo],POs[cve_prod],DIM_BILL[[#This Row],[CODIGO]],POs[status],$GY875,POs[Semana],WEEKNUM(HN$1))</f>
        <v>0</v>
      </c>
      <c r="HO875" s="15">
        <f>SUMIFS(POs[saldo],POs[cve_prod],DIM_BILL[[#This Row],[CODIGO]],POs[status],$GY875,POs[Semana],WEEKNUM(HO$1))</f>
        <v>0</v>
      </c>
      <c r="HP875" s="15">
        <f>SUMIFS(POs[saldo],POs[cve_prod],DIM_BILL[[#This Row],[CODIGO]],POs[status],$GY875,POs[Semana],WEEKNUM(HP$1))</f>
        <v>0</v>
      </c>
      <c r="HQ875" s="15">
        <f>SUMIFS(POs[saldo],POs[cve_prod],DIM_BILL[[#This Row],[CODIGO]],POs[status],$GY875,POs[Semana],WEEKNUM(HQ$1))</f>
        <v>0</v>
      </c>
      <c r="HR875" s="15">
        <f>SUMIFS(POs[saldo],POs[cve_prod],DIM_BILL[[#This Row],[CODIGO]],POs[status],$GY875,POs[Semana],WEEKNUM(HR$1))</f>
        <v>0</v>
      </c>
      <c r="HS875" s="15">
        <f>SUMIFS(POs[saldo],POs[cve_prod],DIM_BILL[[#This Row],[CODIGO]],POs[status],$GY875,POs[Semana],WEEKNUM(HS$1))</f>
        <v>0</v>
      </c>
      <c r="HT875" s="15">
        <f>SUMIFS(POs[saldo],POs[cve_prod],DIM_BILL[[#This Row],[CODIGO]],POs[status],$GY875,POs[Semana],WEEKNUM(HT$1))</f>
        <v>0</v>
      </c>
      <c r="HU875" s="22"/>
      <c r="HV875" s="25"/>
      <c r="HW875" t="str">
        <f>DIM_BILL[[#This Row],[Tipo]]</f>
        <v>MATERIAL DE EMPAQUE</v>
      </c>
    </row>
    <row r="876" spans="1:231" x14ac:dyDescent="0.3">
      <c r="A876" s="17" t="s">
        <v>1723</v>
      </c>
      <c r="GF876">
        <v>1.03</v>
      </c>
      <c r="GR876" s="17" t="s">
        <v>1724</v>
      </c>
      <c r="GS876" s="17">
        <v>2</v>
      </c>
      <c r="GT876" s="17" t="s">
        <v>1816</v>
      </c>
      <c r="GU876" s="17" t="s">
        <v>1800</v>
      </c>
      <c r="GV876" s="17">
        <f>SUMIF(FACT_A1[cve_prod],DIM_BILL[[#This Row],[CODIGO]],FACT_A1[Existencia])</f>
        <v>0</v>
      </c>
      <c r="GW876" s="18">
        <f>SUMIF(FACT_A2[cve_prod],DIM_BILL[[#This Row],[CODIGO]],FACT_A2[Existencia])</f>
        <v>4000</v>
      </c>
      <c r="GX876" s="17"/>
      <c r="GY876" s="16" t="s">
        <v>2221</v>
      </c>
      <c r="GZ876" s="24">
        <f>SUMPRODUCT($B876:$GQ876,INDEX(PLAN_PRODUCCION!$B$4:$GQ$24,COLUMN()-COLUMN($GZ$1)+1,0))</f>
        <v>3259.9500000000003</v>
      </c>
      <c r="HA876" s="24">
        <f>SUMPRODUCT($B876:$GQ876,INDEX(PLAN_PRODUCCION!$B$4:$GQ$24,COLUMN()-COLUMN($GZ$1)+1,0))</f>
        <v>0</v>
      </c>
      <c r="HB876" s="24">
        <f>SUMPRODUCT($B876:$GQ876,INDEX(PLAN_PRODUCCION!$B$4:$GQ$24,COLUMN()-COLUMN($GZ$1)+1,0))</f>
        <v>0</v>
      </c>
      <c r="HC876" s="24">
        <f>SUMPRODUCT($B876:$GQ876,INDEX(PLAN_PRODUCCION!$B$4:$GQ$24,COLUMN()-COLUMN($GZ$1)+1,0))</f>
        <v>0</v>
      </c>
      <c r="HD876" s="24">
        <f>SUMPRODUCT($B876:$GQ876,INDEX(PLAN_PRODUCCION!$B$4:$GQ$24,COLUMN()-COLUMN($GZ$1)+1,0))</f>
        <v>0</v>
      </c>
      <c r="HE876" s="24">
        <f>SUMPRODUCT($B876:$GQ876,INDEX(PLAN_PRODUCCION!$B$4:$GQ$24,COLUMN()-COLUMN($GZ$1)+1,0))</f>
        <v>0</v>
      </c>
      <c r="HF876" s="24">
        <f>SUMPRODUCT($B876:$GQ876,INDEX(PLAN_PRODUCCION!$B$4:$GQ$24,COLUMN()-COLUMN($GZ$1)+1,0))</f>
        <v>0</v>
      </c>
      <c r="HG876" s="24">
        <f>SUMPRODUCT($B876:$GQ876,INDEX(PLAN_PRODUCCION!$B$4:$GQ$24,COLUMN()-COLUMN($GZ$1)+1,0))</f>
        <v>0</v>
      </c>
      <c r="HH876" s="24">
        <f>SUMPRODUCT($B876:$GQ876,INDEX(PLAN_PRODUCCION!$B$4:$GQ$24,COLUMN()-COLUMN($GZ$1)+1,0))</f>
        <v>0</v>
      </c>
      <c r="HI876" s="24">
        <f>SUMPRODUCT($B876:$GQ876,INDEX(PLAN_PRODUCCION!$B$4:$GQ$24,COLUMN()-COLUMN($GZ$1)+1,0))</f>
        <v>0</v>
      </c>
      <c r="HJ876" s="24">
        <f>SUMPRODUCT($B876:$GQ876,INDEX(PLAN_PRODUCCION!$B$4:$GQ$24,COLUMN()-COLUMN($GZ$1)+1,0))</f>
        <v>0</v>
      </c>
      <c r="HK876" s="24">
        <f>SUMPRODUCT($B876:$GQ876,INDEX(PLAN_PRODUCCION!$B$4:$GQ$24,COLUMN()-COLUMN($GZ$1)+1,0))</f>
        <v>0</v>
      </c>
      <c r="HL876" s="24">
        <f>SUMPRODUCT($B876:$GQ876,INDEX(PLAN_PRODUCCION!$B$4:$GQ$24,COLUMN()-COLUMN($GZ$1)+1,0))</f>
        <v>0</v>
      </c>
      <c r="HM876" s="24">
        <f>SUMPRODUCT($B876:$GQ876,INDEX(PLAN_PRODUCCION!$B$4:$GQ$24,COLUMN()-COLUMN($GZ$1)+1,0))</f>
        <v>0</v>
      </c>
      <c r="HN876" s="24">
        <f>SUMPRODUCT($B876:$GQ876,INDEX(PLAN_PRODUCCION!$B$4:$GQ$24,COLUMN()-COLUMN($GZ$1)+1,0))</f>
        <v>0</v>
      </c>
      <c r="HO876" s="24">
        <f>SUMPRODUCT($B876:$GQ876,INDEX(PLAN_PRODUCCION!$B$4:$GQ$24,COLUMN()-COLUMN($GZ$1)+1,0))</f>
        <v>0</v>
      </c>
      <c r="HP876" s="24">
        <f>SUMPRODUCT($B876:$GQ876,INDEX(PLAN_PRODUCCION!$B$4:$GQ$24,COLUMN()-COLUMN($GZ$1)+1,0))</f>
        <v>0</v>
      </c>
      <c r="HQ876" s="24">
        <f>SUMPRODUCT($B876:$GQ876,INDEX(PLAN_PRODUCCION!$B$4:$GQ$24,COLUMN()-COLUMN($GZ$1)+1,0))</f>
        <v>0</v>
      </c>
      <c r="HR876" s="24">
        <f>SUMPRODUCT($B876:$GQ876,INDEX(PLAN_PRODUCCION!$B$4:$GQ$24,COLUMN()-COLUMN($GZ$1)+1,0))</f>
        <v>0</v>
      </c>
      <c r="HS876" s="24">
        <f>SUMPRODUCT($B876:$GQ876,INDEX(PLAN_PRODUCCION!$B$4:$GQ$24,COLUMN()-COLUMN($GZ$1)+1,0))</f>
        <v>0</v>
      </c>
      <c r="HT876" s="24">
        <f>SUMPRODUCT($B876:$GQ876,INDEX(PLAN_PRODUCCION!$B$4:$GQ$24,COLUMN()-COLUMN($GZ$1)+1,0))</f>
        <v>0</v>
      </c>
      <c r="HU876" s="22"/>
      <c r="HV876" s="25"/>
      <c r="HW876" t="str">
        <f>DIM_BILL[[#This Row],[Tipo]]</f>
        <v>MATERIAL DE EMPAQUE</v>
      </c>
    </row>
    <row r="877" spans="1:231" x14ac:dyDescent="0.3">
      <c r="A877" s="18" t="s">
        <v>1723</v>
      </c>
      <c r="GF877">
        <v>1.03</v>
      </c>
      <c r="GR877" s="18" t="s">
        <v>1724</v>
      </c>
      <c r="GS877" s="18">
        <v>2</v>
      </c>
      <c r="GT877" s="18" t="s">
        <v>1816</v>
      </c>
      <c r="GU877" s="18" t="s">
        <v>1800</v>
      </c>
      <c r="GV877" s="18">
        <f>SUMIF(FACT_A1[cve_prod],DIM_BILL[[#This Row],[CODIGO]],FACT_A1[Existencia])</f>
        <v>0</v>
      </c>
      <c r="GW877" s="18">
        <f>SUMIF(FACT_A2[cve_prod],DIM_BILL[[#This Row],[CODIGO]],FACT_A2[Existencia])</f>
        <v>4000</v>
      </c>
      <c r="GX877" s="18"/>
      <c r="GY877" s="16" t="s">
        <v>2222</v>
      </c>
      <c r="GZ877" s="26">
        <f t="shared" ref="GZ877" si="6382">GV877+GW877+GX877+GZ875-GZ876</f>
        <v>740.04999999999973</v>
      </c>
      <c r="HA877" s="26">
        <f t="shared" ref="HA877" si="6383">GZ877+HA875-HA876</f>
        <v>740.04999999999973</v>
      </c>
      <c r="HB877" s="26">
        <f t="shared" ref="HB877" si="6384">HA877+HB875-HB876</f>
        <v>740.04999999999973</v>
      </c>
      <c r="HC877" s="26">
        <f t="shared" ref="HC877" si="6385">HB877+HC875-HC876</f>
        <v>740.04999999999973</v>
      </c>
      <c r="HD877" s="26">
        <f t="shared" ref="HD877" si="6386">HC877+HD875-HD876</f>
        <v>740.04999999999973</v>
      </c>
      <c r="HE877" s="26">
        <f t="shared" ref="HE877" si="6387">HD877+HE875-HE876</f>
        <v>740.04999999999973</v>
      </c>
      <c r="HF877" s="26">
        <f t="shared" ref="HF877" si="6388">HE877+HF875-HF876</f>
        <v>740.04999999999973</v>
      </c>
      <c r="HG877" s="26">
        <f t="shared" ref="HG877" si="6389">HF877+HG875-HG876</f>
        <v>740.04999999999973</v>
      </c>
      <c r="HH877" s="26">
        <f t="shared" ref="HH877" si="6390">HG877+HH875-HH876</f>
        <v>740.04999999999973</v>
      </c>
      <c r="HI877" s="26">
        <f t="shared" ref="HI877" si="6391">HH877+HI875-HI876</f>
        <v>740.04999999999973</v>
      </c>
      <c r="HJ877" s="26">
        <f t="shared" ref="HJ877" si="6392">HI877+HJ875-HJ876</f>
        <v>740.04999999999973</v>
      </c>
      <c r="HK877" s="26">
        <f t="shared" ref="HK877" si="6393">HJ877+HK875-HK876</f>
        <v>740.04999999999973</v>
      </c>
      <c r="HL877" s="26">
        <f t="shared" ref="HL877" si="6394">HK877+HL875-HL876</f>
        <v>740.04999999999973</v>
      </c>
      <c r="HM877" s="26">
        <f t="shared" ref="HM877" si="6395">HL877+HM875-HM876</f>
        <v>740.04999999999973</v>
      </c>
      <c r="HN877" s="26">
        <f t="shared" ref="HN877" si="6396">HM877+HN875-HN876</f>
        <v>740.04999999999973</v>
      </c>
      <c r="HO877" s="26">
        <f t="shared" ref="HO877" si="6397">HN877+HO875-HO876</f>
        <v>740.04999999999973</v>
      </c>
      <c r="HP877" s="26">
        <f t="shared" ref="HP877" si="6398">HO877+HP875-HP876</f>
        <v>740.04999999999973</v>
      </c>
      <c r="HQ877" s="26">
        <f t="shared" ref="HQ877" si="6399">HP877+HQ875-HQ876</f>
        <v>740.04999999999973</v>
      </c>
      <c r="HR877" s="26">
        <f t="shared" ref="HR877" si="6400">HQ877+HR875-HR876</f>
        <v>740.04999999999973</v>
      </c>
      <c r="HS877" s="26">
        <f t="shared" ref="HS877" si="6401">HR877+HS875-HS876</f>
        <v>740.04999999999973</v>
      </c>
      <c r="HT877" s="26">
        <f t="shared" ref="HT877" si="6402">HS877+HT875-HT876</f>
        <v>740.04999999999973</v>
      </c>
      <c r="HU877" s="22">
        <f t="shared" ref="HU877" si="6403">COUNTIF(GZ877:HT877,"&lt;0")</f>
        <v>0</v>
      </c>
      <c r="HV877" s="25"/>
      <c r="HW877" t="str">
        <f>DIM_BILL[[#This Row],[Tipo]]</f>
        <v>MATERIAL DE EMPAQUE</v>
      </c>
    </row>
    <row r="878" spans="1:231" x14ac:dyDescent="0.3">
      <c r="A878" s="17" t="s">
        <v>1717</v>
      </c>
      <c r="GE878">
        <v>1.05</v>
      </c>
      <c r="GR878" s="17" t="s">
        <v>1718</v>
      </c>
      <c r="GS878" s="17">
        <v>2</v>
      </c>
      <c r="GT878" s="17" t="s">
        <v>1816</v>
      </c>
      <c r="GU878" s="17" t="s">
        <v>1800</v>
      </c>
      <c r="GV878" s="17">
        <f>SUMIF(FACT_A1[cve_prod],DIM_BILL[[#This Row],[CODIGO]],FACT_A1[Existencia])</f>
        <v>2000</v>
      </c>
      <c r="GW878" s="18">
        <f>SUMIF(FACT_A2[cve_prod],DIM_BILL[[#This Row],[CODIGO]],FACT_A2[Existencia])</f>
        <v>0</v>
      </c>
      <c r="GX878" s="17"/>
      <c r="GY878" s="16" t="s">
        <v>2220</v>
      </c>
      <c r="GZ878" s="15">
        <f>SUMIFS(POs[saldo],POs[cve_prod],DIM_BILL[[#This Row],[CODIGO]],POs[status],$GY878,POs[f_ent],GZ$1)</f>
        <v>0</v>
      </c>
      <c r="HA878" s="15">
        <f>SUMIFS(POs[saldo],POs[cve_prod],DIM_BILL[[#This Row],[CODIGO]],POs[status],$GY878,POs[f_ent],HA$1)</f>
        <v>0</v>
      </c>
      <c r="HB878" s="15">
        <f>SUMIFS(POs[saldo],POs[cve_prod],DIM_BILL[[#This Row],[CODIGO]],POs[status],$GY878,POs[f_ent],HB$1)</f>
        <v>0</v>
      </c>
      <c r="HC878" s="15">
        <f>SUMIFS(POs[saldo],POs[cve_prod],DIM_BILL[[#This Row],[CODIGO]],POs[status],$GY878,POs[f_ent],HC$1)</f>
        <v>0</v>
      </c>
      <c r="HD878" s="15">
        <f>SUMIFS(POs[saldo],POs[cve_prod],DIM_BILL[[#This Row],[CODIGO]],POs[status],$GY878,POs[f_ent],HD$1)</f>
        <v>0</v>
      </c>
      <c r="HE878" s="15">
        <f>SUMIFS(POs[saldo],POs[cve_prod],DIM_BILL[[#This Row],[CODIGO]],POs[status],$GY878,POs[f_ent],HE$1)</f>
        <v>0</v>
      </c>
      <c r="HF878" s="15">
        <f>SUMIFS(POs[saldo],POs[cve_prod],DIM_BILL[[#This Row],[CODIGO]],POs[status],$GY878,POs[Semana],WEEKNUM(HF$1))</f>
        <v>0</v>
      </c>
      <c r="HG878" s="15">
        <f>SUMIFS(POs[saldo],POs[cve_prod],DIM_BILL[[#This Row],[CODIGO]],POs[status],$GY878,POs[Semana],WEEKNUM(HG$1))</f>
        <v>0</v>
      </c>
      <c r="HH878" s="15">
        <f>SUMIFS(POs[saldo],POs[cve_prod],DIM_BILL[[#This Row],[CODIGO]],POs[status],$GY878,POs[Semana],WEEKNUM(HH$1))</f>
        <v>0</v>
      </c>
      <c r="HI878" s="15">
        <f>SUMIFS(POs[saldo],POs[cve_prod],DIM_BILL[[#This Row],[CODIGO]],POs[status],$GY878,POs[Semana],WEEKNUM(HI$1))</f>
        <v>0</v>
      </c>
      <c r="HJ878" s="15">
        <f>SUMIFS(POs[saldo],POs[cve_prod],DIM_BILL[[#This Row],[CODIGO]],POs[status],$GY878,POs[Semana],WEEKNUM(HJ$1))</f>
        <v>0</v>
      </c>
      <c r="HK878" s="15">
        <f>SUMIFS(POs[saldo],POs[cve_prod],DIM_BILL[[#This Row],[CODIGO]],POs[status],$GY878,POs[Semana],WEEKNUM(HK$1))</f>
        <v>0</v>
      </c>
      <c r="HL878" s="15">
        <f>SUMIFS(POs[saldo],POs[cve_prod],DIM_BILL[[#This Row],[CODIGO]],POs[status],$GY878,POs[Semana],WEEKNUM(HL$1))</f>
        <v>0</v>
      </c>
      <c r="HM878" s="15">
        <f>SUMIFS(POs[saldo],POs[cve_prod],DIM_BILL[[#This Row],[CODIGO]],POs[status],$GY878,POs[Semana],WEEKNUM(HM$1))</f>
        <v>0</v>
      </c>
      <c r="HN878" s="15">
        <f>SUMIFS(POs[saldo],POs[cve_prod],DIM_BILL[[#This Row],[CODIGO]],POs[status],$GY878,POs[Semana],WEEKNUM(HN$1))</f>
        <v>0</v>
      </c>
      <c r="HO878" s="15">
        <f>SUMIFS(POs[saldo],POs[cve_prod],DIM_BILL[[#This Row],[CODIGO]],POs[status],$GY878,POs[Semana],WEEKNUM(HO$1))</f>
        <v>0</v>
      </c>
      <c r="HP878" s="15">
        <f>SUMIFS(POs[saldo],POs[cve_prod],DIM_BILL[[#This Row],[CODIGO]],POs[status],$GY878,POs[Semana],WEEKNUM(HP$1))</f>
        <v>0</v>
      </c>
      <c r="HQ878" s="15">
        <f>SUMIFS(POs[saldo],POs[cve_prod],DIM_BILL[[#This Row],[CODIGO]],POs[status],$GY878,POs[Semana],WEEKNUM(HQ$1))</f>
        <v>0</v>
      </c>
      <c r="HR878" s="15">
        <f>SUMIFS(POs[saldo],POs[cve_prod],DIM_BILL[[#This Row],[CODIGO]],POs[status],$GY878,POs[Semana],WEEKNUM(HR$1))</f>
        <v>0</v>
      </c>
      <c r="HS878" s="15">
        <f>SUMIFS(POs[saldo],POs[cve_prod],DIM_BILL[[#This Row],[CODIGO]],POs[status],$GY878,POs[Semana],WEEKNUM(HS$1))</f>
        <v>0</v>
      </c>
      <c r="HT878" s="15">
        <f>SUMIFS(POs[saldo],POs[cve_prod],DIM_BILL[[#This Row],[CODIGO]],POs[status],$GY878,POs[Semana],WEEKNUM(HT$1))</f>
        <v>0</v>
      </c>
      <c r="HU878" s="22"/>
      <c r="HV878" s="25"/>
      <c r="HW878" t="str">
        <f>DIM_BILL[[#This Row],[Tipo]]</f>
        <v>MATERIAL DE EMPAQUE</v>
      </c>
    </row>
    <row r="879" spans="1:231" x14ac:dyDescent="0.3">
      <c r="A879" s="17" t="s">
        <v>1717</v>
      </c>
      <c r="GE879">
        <v>1.05</v>
      </c>
      <c r="GR879" s="17" t="s">
        <v>1718</v>
      </c>
      <c r="GS879" s="17">
        <v>2</v>
      </c>
      <c r="GT879" s="17" t="s">
        <v>1816</v>
      </c>
      <c r="GU879" s="17" t="s">
        <v>1800</v>
      </c>
      <c r="GV879" s="17">
        <f>SUMIF(FACT_A1[cve_prod],DIM_BILL[[#This Row],[CODIGO]],FACT_A1[Existencia])</f>
        <v>2000</v>
      </c>
      <c r="GW879" s="18">
        <f>SUMIF(FACT_A2[cve_prod],DIM_BILL[[#This Row],[CODIGO]],FACT_A2[Existencia])</f>
        <v>0</v>
      </c>
      <c r="GX879" s="17"/>
      <c r="GY879" s="16" t="s">
        <v>2221</v>
      </c>
      <c r="GZ879" s="24">
        <f>SUMPRODUCT($B879:$GQ879,INDEX(PLAN_PRODUCCION!$B$4:$GQ$24,COLUMN()-COLUMN($GZ$1)+1,0))</f>
        <v>4410</v>
      </c>
      <c r="HA879" s="24">
        <f>SUMPRODUCT($B879:$GQ879,INDEX(PLAN_PRODUCCION!$B$4:$GQ$24,COLUMN()-COLUMN($GZ$1)+1,0))</f>
        <v>0</v>
      </c>
      <c r="HB879" s="24">
        <f>SUMPRODUCT($B879:$GQ879,INDEX(PLAN_PRODUCCION!$B$4:$GQ$24,COLUMN()-COLUMN($GZ$1)+1,0))</f>
        <v>0</v>
      </c>
      <c r="HC879" s="24">
        <f>SUMPRODUCT($B879:$GQ879,INDEX(PLAN_PRODUCCION!$B$4:$GQ$24,COLUMN()-COLUMN($GZ$1)+1,0))</f>
        <v>0</v>
      </c>
      <c r="HD879" s="24">
        <f>SUMPRODUCT($B879:$GQ879,INDEX(PLAN_PRODUCCION!$B$4:$GQ$24,COLUMN()-COLUMN($GZ$1)+1,0))</f>
        <v>0</v>
      </c>
      <c r="HE879" s="24">
        <f>SUMPRODUCT($B879:$GQ879,INDEX(PLAN_PRODUCCION!$B$4:$GQ$24,COLUMN()-COLUMN($GZ$1)+1,0))</f>
        <v>0</v>
      </c>
      <c r="HF879" s="24">
        <f>SUMPRODUCT($B879:$GQ879,INDEX(PLAN_PRODUCCION!$B$4:$GQ$24,COLUMN()-COLUMN($GZ$1)+1,0))</f>
        <v>0</v>
      </c>
      <c r="HG879" s="24">
        <f>SUMPRODUCT($B879:$GQ879,INDEX(PLAN_PRODUCCION!$B$4:$GQ$24,COLUMN()-COLUMN($GZ$1)+1,0))</f>
        <v>0</v>
      </c>
      <c r="HH879" s="24">
        <f>SUMPRODUCT($B879:$GQ879,INDEX(PLAN_PRODUCCION!$B$4:$GQ$24,COLUMN()-COLUMN($GZ$1)+1,0))</f>
        <v>0</v>
      </c>
      <c r="HI879" s="24">
        <f>SUMPRODUCT($B879:$GQ879,INDEX(PLAN_PRODUCCION!$B$4:$GQ$24,COLUMN()-COLUMN($GZ$1)+1,0))</f>
        <v>0</v>
      </c>
      <c r="HJ879" s="24">
        <f>SUMPRODUCT($B879:$GQ879,INDEX(PLAN_PRODUCCION!$B$4:$GQ$24,COLUMN()-COLUMN($GZ$1)+1,0))</f>
        <v>0</v>
      </c>
      <c r="HK879" s="24">
        <f>SUMPRODUCT($B879:$GQ879,INDEX(PLAN_PRODUCCION!$B$4:$GQ$24,COLUMN()-COLUMN($GZ$1)+1,0))</f>
        <v>0</v>
      </c>
      <c r="HL879" s="24">
        <f>SUMPRODUCT($B879:$GQ879,INDEX(PLAN_PRODUCCION!$B$4:$GQ$24,COLUMN()-COLUMN($GZ$1)+1,0))</f>
        <v>0</v>
      </c>
      <c r="HM879" s="24">
        <f>SUMPRODUCT($B879:$GQ879,INDEX(PLAN_PRODUCCION!$B$4:$GQ$24,COLUMN()-COLUMN($GZ$1)+1,0))</f>
        <v>0</v>
      </c>
      <c r="HN879" s="24">
        <f>SUMPRODUCT($B879:$GQ879,INDEX(PLAN_PRODUCCION!$B$4:$GQ$24,COLUMN()-COLUMN($GZ$1)+1,0))</f>
        <v>0</v>
      </c>
      <c r="HO879" s="24">
        <f>SUMPRODUCT($B879:$GQ879,INDEX(PLAN_PRODUCCION!$B$4:$GQ$24,COLUMN()-COLUMN($GZ$1)+1,0))</f>
        <v>0</v>
      </c>
      <c r="HP879" s="24">
        <f>SUMPRODUCT($B879:$GQ879,INDEX(PLAN_PRODUCCION!$B$4:$GQ$24,COLUMN()-COLUMN($GZ$1)+1,0))</f>
        <v>0</v>
      </c>
      <c r="HQ879" s="24">
        <f>SUMPRODUCT($B879:$GQ879,INDEX(PLAN_PRODUCCION!$B$4:$GQ$24,COLUMN()-COLUMN($GZ$1)+1,0))</f>
        <v>0</v>
      </c>
      <c r="HR879" s="24">
        <f>SUMPRODUCT($B879:$GQ879,INDEX(PLAN_PRODUCCION!$B$4:$GQ$24,COLUMN()-COLUMN($GZ$1)+1,0))</f>
        <v>0</v>
      </c>
      <c r="HS879" s="24">
        <f>SUMPRODUCT($B879:$GQ879,INDEX(PLAN_PRODUCCION!$B$4:$GQ$24,COLUMN()-COLUMN($GZ$1)+1,0))</f>
        <v>0</v>
      </c>
      <c r="HT879" s="24">
        <f>SUMPRODUCT($B879:$GQ879,INDEX(PLAN_PRODUCCION!$B$4:$GQ$24,COLUMN()-COLUMN($GZ$1)+1,0))</f>
        <v>0</v>
      </c>
      <c r="HU879" s="22"/>
      <c r="HV879" s="25"/>
      <c r="HW879" t="str">
        <f>DIM_BILL[[#This Row],[Tipo]]</f>
        <v>MATERIAL DE EMPAQUE</v>
      </c>
    </row>
    <row r="880" spans="1:231" x14ac:dyDescent="0.3">
      <c r="A880" s="18" t="s">
        <v>1717</v>
      </c>
      <c r="GE880">
        <v>1.05</v>
      </c>
      <c r="GR880" s="18" t="s">
        <v>1718</v>
      </c>
      <c r="GS880" s="18">
        <v>2</v>
      </c>
      <c r="GT880" s="18" t="s">
        <v>1816</v>
      </c>
      <c r="GU880" s="18" t="s">
        <v>1800</v>
      </c>
      <c r="GV880" s="18">
        <f>SUMIF(FACT_A1[cve_prod],DIM_BILL[[#This Row],[CODIGO]],FACT_A1[Existencia])</f>
        <v>2000</v>
      </c>
      <c r="GW880" s="18">
        <f>SUMIF(FACT_A2[cve_prod],DIM_BILL[[#This Row],[CODIGO]],FACT_A2[Existencia])</f>
        <v>0</v>
      </c>
      <c r="GX880" s="18"/>
      <c r="GY880" s="16" t="s">
        <v>2222</v>
      </c>
      <c r="GZ880" s="26">
        <f t="shared" ref="GZ880" si="6404">GV880+GW880+GX880+GZ878-GZ879</f>
        <v>-2410</v>
      </c>
      <c r="HA880" s="26">
        <f t="shared" ref="HA880" si="6405">GZ880+HA878-HA879</f>
        <v>-2410</v>
      </c>
      <c r="HB880" s="26">
        <f t="shared" ref="HB880" si="6406">HA880+HB878-HB879</f>
        <v>-2410</v>
      </c>
      <c r="HC880" s="26">
        <f t="shared" ref="HC880" si="6407">HB880+HC878-HC879</f>
        <v>-2410</v>
      </c>
      <c r="HD880" s="26">
        <f t="shared" ref="HD880" si="6408">HC880+HD878-HD879</f>
        <v>-2410</v>
      </c>
      <c r="HE880" s="26">
        <f t="shared" ref="HE880" si="6409">HD880+HE878-HE879</f>
        <v>-2410</v>
      </c>
      <c r="HF880" s="26">
        <f t="shared" ref="HF880" si="6410">HE880+HF878-HF879</f>
        <v>-2410</v>
      </c>
      <c r="HG880" s="26">
        <f t="shared" ref="HG880" si="6411">HF880+HG878-HG879</f>
        <v>-2410</v>
      </c>
      <c r="HH880" s="26">
        <f t="shared" ref="HH880" si="6412">HG880+HH878-HH879</f>
        <v>-2410</v>
      </c>
      <c r="HI880" s="26">
        <f t="shared" ref="HI880" si="6413">HH880+HI878-HI879</f>
        <v>-2410</v>
      </c>
      <c r="HJ880" s="26">
        <f t="shared" ref="HJ880" si="6414">HI880+HJ878-HJ879</f>
        <v>-2410</v>
      </c>
      <c r="HK880" s="26">
        <f t="shared" ref="HK880" si="6415">HJ880+HK878-HK879</f>
        <v>-2410</v>
      </c>
      <c r="HL880" s="26">
        <f t="shared" ref="HL880" si="6416">HK880+HL878-HL879</f>
        <v>-2410</v>
      </c>
      <c r="HM880" s="26">
        <f t="shared" ref="HM880" si="6417">HL880+HM878-HM879</f>
        <v>-2410</v>
      </c>
      <c r="HN880" s="26">
        <f t="shared" ref="HN880" si="6418">HM880+HN878-HN879</f>
        <v>-2410</v>
      </c>
      <c r="HO880" s="26">
        <f t="shared" ref="HO880" si="6419">HN880+HO878-HO879</f>
        <v>-2410</v>
      </c>
      <c r="HP880" s="26">
        <f t="shared" ref="HP880" si="6420">HO880+HP878-HP879</f>
        <v>-2410</v>
      </c>
      <c r="HQ880" s="26">
        <f t="shared" ref="HQ880" si="6421">HP880+HQ878-HQ879</f>
        <v>-2410</v>
      </c>
      <c r="HR880" s="26">
        <f t="shared" ref="HR880" si="6422">HQ880+HR878-HR879</f>
        <v>-2410</v>
      </c>
      <c r="HS880" s="26">
        <f t="shared" ref="HS880" si="6423">HR880+HS878-HS879</f>
        <v>-2410</v>
      </c>
      <c r="HT880" s="26">
        <f t="shared" ref="HT880" si="6424">HS880+HT878-HT879</f>
        <v>-2410</v>
      </c>
      <c r="HU880" s="22">
        <f t="shared" ref="HU880" si="6425">COUNTIF(GZ880:HT880,"&lt;0")</f>
        <v>21</v>
      </c>
      <c r="HV880" s="25"/>
      <c r="HW880" t="str">
        <f>DIM_BILL[[#This Row],[Tipo]]</f>
        <v>MATERIAL DE EMPAQUE</v>
      </c>
    </row>
    <row r="881" spans="1:231" x14ac:dyDescent="0.3">
      <c r="A881" s="17" t="s">
        <v>1607</v>
      </c>
      <c r="FO881">
        <v>1.05</v>
      </c>
      <c r="GR881" s="17" t="s">
        <v>1608</v>
      </c>
      <c r="GS881" s="17">
        <v>2</v>
      </c>
      <c r="GT881" s="17" t="s">
        <v>1816</v>
      </c>
      <c r="GU881" s="17" t="s">
        <v>1800</v>
      </c>
      <c r="GV881" s="17">
        <f>SUMIF(FACT_A1[cve_prod],DIM_BILL[[#This Row],[CODIGO]],FACT_A1[Existencia])</f>
        <v>3000</v>
      </c>
      <c r="GW881" s="18">
        <f>SUMIF(FACT_A2[cve_prod],DIM_BILL[[#This Row],[CODIGO]],FACT_A2[Existencia])</f>
        <v>0</v>
      </c>
      <c r="GX881" s="17"/>
      <c r="GY881" s="16" t="s">
        <v>2220</v>
      </c>
      <c r="GZ881" s="15">
        <f>SUMIFS(POs[saldo],POs[cve_prod],DIM_BILL[[#This Row],[CODIGO]],POs[status],$GY881,POs[f_ent],GZ$1)</f>
        <v>0</v>
      </c>
      <c r="HA881" s="15">
        <f>SUMIFS(POs[saldo],POs[cve_prod],DIM_BILL[[#This Row],[CODIGO]],POs[status],$GY881,POs[f_ent],HA$1)</f>
        <v>0</v>
      </c>
      <c r="HB881" s="15">
        <f>SUMIFS(POs[saldo],POs[cve_prod],DIM_BILL[[#This Row],[CODIGO]],POs[status],$GY881,POs[f_ent],HB$1)</f>
        <v>0</v>
      </c>
      <c r="HC881" s="15">
        <f>SUMIFS(POs[saldo],POs[cve_prod],DIM_BILL[[#This Row],[CODIGO]],POs[status],$GY881,POs[f_ent],HC$1)</f>
        <v>0</v>
      </c>
      <c r="HD881" s="15">
        <f>SUMIFS(POs[saldo],POs[cve_prod],DIM_BILL[[#This Row],[CODIGO]],POs[status],$GY881,POs[f_ent],HD$1)</f>
        <v>0</v>
      </c>
      <c r="HE881" s="15">
        <f>SUMIFS(POs[saldo],POs[cve_prod],DIM_BILL[[#This Row],[CODIGO]],POs[status],$GY881,POs[f_ent],HE$1)</f>
        <v>0</v>
      </c>
      <c r="HF881" s="15">
        <f>SUMIFS(POs[saldo],POs[cve_prod],DIM_BILL[[#This Row],[CODIGO]],POs[status],$GY881,POs[Semana],WEEKNUM(HF$1))</f>
        <v>0</v>
      </c>
      <c r="HG881" s="15">
        <f>SUMIFS(POs[saldo],POs[cve_prod],DIM_BILL[[#This Row],[CODIGO]],POs[status],$GY881,POs[Semana],WEEKNUM(HG$1))</f>
        <v>0</v>
      </c>
      <c r="HH881" s="15">
        <f>SUMIFS(POs[saldo],POs[cve_prod],DIM_BILL[[#This Row],[CODIGO]],POs[status],$GY881,POs[Semana],WEEKNUM(HH$1))</f>
        <v>0</v>
      </c>
      <c r="HI881" s="15">
        <f>SUMIFS(POs[saldo],POs[cve_prod],DIM_BILL[[#This Row],[CODIGO]],POs[status],$GY881,POs[Semana],WEEKNUM(HI$1))</f>
        <v>0</v>
      </c>
      <c r="HJ881" s="15">
        <f>SUMIFS(POs[saldo],POs[cve_prod],DIM_BILL[[#This Row],[CODIGO]],POs[status],$GY881,POs[Semana],WEEKNUM(HJ$1))</f>
        <v>0</v>
      </c>
      <c r="HK881" s="15">
        <f>SUMIFS(POs[saldo],POs[cve_prod],DIM_BILL[[#This Row],[CODIGO]],POs[status],$GY881,POs[Semana],WEEKNUM(HK$1))</f>
        <v>0</v>
      </c>
      <c r="HL881" s="15">
        <f>SUMIFS(POs[saldo],POs[cve_prod],DIM_BILL[[#This Row],[CODIGO]],POs[status],$GY881,POs[Semana],WEEKNUM(HL$1))</f>
        <v>0</v>
      </c>
      <c r="HM881" s="15">
        <f>SUMIFS(POs[saldo],POs[cve_prod],DIM_BILL[[#This Row],[CODIGO]],POs[status],$GY881,POs[Semana],WEEKNUM(HM$1))</f>
        <v>0</v>
      </c>
      <c r="HN881" s="15">
        <f>SUMIFS(POs[saldo],POs[cve_prod],DIM_BILL[[#This Row],[CODIGO]],POs[status],$GY881,POs[Semana],WEEKNUM(HN$1))</f>
        <v>0</v>
      </c>
      <c r="HO881" s="15">
        <f>SUMIFS(POs[saldo],POs[cve_prod],DIM_BILL[[#This Row],[CODIGO]],POs[status],$GY881,POs[Semana],WEEKNUM(HO$1))</f>
        <v>0</v>
      </c>
      <c r="HP881" s="15">
        <f>SUMIFS(POs[saldo],POs[cve_prod],DIM_BILL[[#This Row],[CODIGO]],POs[status],$GY881,POs[Semana],WEEKNUM(HP$1))</f>
        <v>0</v>
      </c>
      <c r="HQ881" s="15">
        <f>SUMIFS(POs[saldo],POs[cve_prod],DIM_BILL[[#This Row],[CODIGO]],POs[status],$GY881,POs[Semana],WEEKNUM(HQ$1))</f>
        <v>0</v>
      </c>
      <c r="HR881" s="15">
        <f>SUMIFS(POs[saldo],POs[cve_prod],DIM_BILL[[#This Row],[CODIGO]],POs[status],$GY881,POs[Semana],WEEKNUM(HR$1))</f>
        <v>0</v>
      </c>
      <c r="HS881" s="15">
        <f>SUMIFS(POs[saldo],POs[cve_prod],DIM_BILL[[#This Row],[CODIGO]],POs[status],$GY881,POs[Semana],WEEKNUM(HS$1))</f>
        <v>0</v>
      </c>
      <c r="HT881" s="15">
        <f>SUMIFS(POs[saldo],POs[cve_prod],DIM_BILL[[#This Row],[CODIGO]],POs[status],$GY881,POs[Semana],WEEKNUM(HT$1))</f>
        <v>0</v>
      </c>
      <c r="HU881" s="22"/>
      <c r="HV881" s="25"/>
      <c r="HW881" t="str">
        <f>DIM_BILL[[#This Row],[Tipo]]</f>
        <v>MATERIAL DE EMPAQUE</v>
      </c>
    </row>
    <row r="882" spans="1:231" x14ac:dyDescent="0.3">
      <c r="A882" s="17" t="s">
        <v>1607</v>
      </c>
      <c r="FO882">
        <v>1.05</v>
      </c>
      <c r="GR882" s="17" t="s">
        <v>1608</v>
      </c>
      <c r="GS882" s="17">
        <v>2</v>
      </c>
      <c r="GT882" s="17" t="s">
        <v>1816</v>
      </c>
      <c r="GU882" s="17" t="s">
        <v>1800</v>
      </c>
      <c r="GV882" s="17">
        <f>SUMIF(FACT_A1[cve_prod],DIM_BILL[[#This Row],[CODIGO]],FACT_A1[Existencia])</f>
        <v>3000</v>
      </c>
      <c r="GW882" s="18">
        <f>SUMIF(FACT_A2[cve_prod],DIM_BILL[[#This Row],[CODIGO]],FACT_A2[Existencia])</f>
        <v>0</v>
      </c>
      <c r="GX882" s="17"/>
      <c r="GY882" s="16" t="s">
        <v>2221</v>
      </c>
      <c r="GZ882" s="24">
        <f>SUMPRODUCT($B882:$GQ882,INDEX(PLAN_PRODUCCION!$B$4:$GQ$24,COLUMN()-COLUMN($GZ$1)+1,0))</f>
        <v>2100</v>
      </c>
      <c r="HA882" s="24">
        <f>SUMPRODUCT($B882:$GQ882,INDEX(PLAN_PRODUCCION!$B$4:$GQ$24,COLUMN()-COLUMN($GZ$1)+1,0))</f>
        <v>0</v>
      </c>
      <c r="HB882" s="24">
        <f>SUMPRODUCT($B882:$GQ882,INDEX(PLAN_PRODUCCION!$B$4:$GQ$24,COLUMN()-COLUMN($GZ$1)+1,0))</f>
        <v>0</v>
      </c>
      <c r="HC882" s="24">
        <f>SUMPRODUCT($B882:$GQ882,INDEX(PLAN_PRODUCCION!$B$4:$GQ$24,COLUMN()-COLUMN($GZ$1)+1,0))</f>
        <v>0</v>
      </c>
      <c r="HD882" s="24">
        <f>SUMPRODUCT($B882:$GQ882,INDEX(PLAN_PRODUCCION!$B$4:$GQ$24,COLUMN()-COLUMN($GZ$1)+1,0))</f>
        <v>0</v>
      </c>
      <c r="HE882" s="24">
        <f>SUMPRODUCT($B882:$GQ882,INDEX(PLAN_PRODUCCION!$B$4:$GQ$24,COLUMN()-COLUMN($GZ$1)+1,0))</f>
        <v>0</v>
      </c>
      <c r="HF882" s="24">
        <f>SUMPRODUCT($B882:$GQ882,INDEX(PLAN_PRODUCCION!$B$4:$GQ$24,COLUMN()-COLUMN($GZ$1)+1,0))</f>
        <v>0</v>
      </c>
      <c r="HG882" s="24">
        <f>SUMPRODUCT($B882:$GQ882,INDEX(PLAN_PRODUCCION!$B$4:$GQ$24,COLUMN()-COLUMN($GZ$1)+1,0))</f>
        <v>0</v>
      </c>
      <c r="HH882" s="24">
        <f>SUMPRODUCT($B882:$GQ882,INDEX(PLAN_PRODUCCION!$B$4:$GQ$24,COLUMN()-COLUMN($GZ$1)+1,0))</f>
        <v>0</v>
      </c>
      <c r="HI882" s="24">
        <f>SUMPRODUCT($B882:$GQ882,INDEX(PLAN_PRODUCCION!$B$4:$GQ$24,COLUMN()-COLUMN($GZ$1)+1,0))</f>
        <v>0</v>
      </c>
      <c r="HJ882" s="24">
        <f>SUMPRODUCT($B882:$GQ882,INDEX(PLAN_PRODUCCION!$B$4:$GQ$24,COLUMN()-COLUMN($GZ$1)+1,0))</f>
        <v>0</v>
      </c>
      <c r="HK882" s="24">
        <f>SUMPRODUCT($B882:$GQ882,INDEX(PLAN_PRODUCCION!$B$4:$GQ$24,COLUMN()-COLUMN($GZ$1)+1,0))</f>
        <v>0</v>
      </c>
      <c r="HL882" s="24">
        <f>SUMPRODUCT($B882:$GQ882,INDEX(PLAN_PRODUCCION!$B$4:$GQ$24,COLUMN()-COLUMN($GZ$1)+1,0))</f>
        <v>0</v>
      </c>
      <c r="HM882" s="24">
        <f>SUMPRODUCT($B882:$GQ882,INDEX(PLAN_PRODUCCION!$B$4:$GQ$24,COLUMN()-COLUMN($GZ$1)+1,0))</f>
        <v>0</v>
      </c>
      <c r="HN882" s="24">
        <f>SUMPRODUCT($B882:$GQ882,INDEX(PLAN_PRODUCCION!$B$4:$GQ$24,COLUMN()-COLUMN($GZ$1)+1,0))</f>
        <v>0</v>
      </c>
      <c r="HO882" s="24">
        <f>SUMPRODUCT($B882:$GQ882,INDEX(PLAN_PRODUCCION!$B$4:$GQ$24,COLUMN()-COLUMN($GZ$1)+1,0))</f>
        <v>0</v>
      </c>
      <c r="HP882" s="24">
        <f>SUMPRODUCT($B882:$GQ882,INDEX(PLAN_PRODUCCION!$B$4:$GQ$24,COLUMN()-COLUMN($GZ$1)+1,0))</f>
        <v>0</v>
      </c>
      <c r="HQ882" s="24">
        <f>SUMPRODUCT($B882:$GQ882,INDEX(PLAN_PRODUCCION!$B$4:$GQ$24,COLUMN()-COLUMN($GZ$1)+1,0))</f>
        <v>0</v>
      </c>
      <c r="HR882" s="24">
        <f>SUMPRODUCT($B882:$GQ882,INDEX(PLAN_PRODUCCION!$B$4:$GQ$24,COLUMN()-COLUMN($GZ$1)+1,0))</f>
        <v>0</v>
      </c>
      <c r="HS882" s="24">
        <f>SUMPRODUCT($B882:$GQ882,INDEX(PLAN_PRODUCCION!$B$4:$GQ$24,COLUMN()-COLUMN($GZ$1)+1,0))</f>
        <v>0</v>
      </c>
      <c r="HT882" s="24">
        <f>SUMPRODUCT($B882:$GQ882,INDEX(PLAN_PRODUCCION!$B$4:$GQ$24,COLUMN()-COLUMN($GZ$1)+1,0))</f>
        <v>0</v>
      </c>
      <c r="HU882" s="22"/>
      <c r="HV882" s="25"/>
      <c r="HW882" t="str">
        <f>DIM_BILL[[#This Row],[Tipo]]</f>
        <v>MATERIAL DE EMPAQUE</v>
      </c>
    </row>
    <row r="883" spans="1:231" x14ac:dyDescent="0.3">
      <c r="A883" s="18" t="s">
        <v>1607</v>
      </c>
      <c r="FO883">
        <v>1.05</v>
      </c>
      <c r="GR883" s="18" t="s">
        <v>1608</v>
      </c>
      <c r="GS883" s="18">
        <v>2</v>
      </c>
      <c r="GT883" s="18" t="s">
        <v>1816</v>
      </c>
      <c r="GU883" s="18" t="s">
        <v>1800</v>
      </c>
      <c r="GV883" s="18">
        <f>SUMIF(FACT_A1[cve_prod],DIM_BILL[[#This Row],[CODIGO]],FACT_A1[Existencia])</f>
        <v>3000</v>
      </c>
      <c r="GW883" s="18">
        <f>SUMIF(FACT_A2[cve_prod],DIM_BILL[[#This Row],[CODIGO]],FACT_A2[Existencia])</f>
        <v>0</v>
      </c>
      <c r="GX883" s="18"/>
      <c r="GY883" s="16" t="s">
        <v>2222</v>
      </c>
      <c r="GZ883" s="26">
        <f t="shared" ref="GZ883" si="6426">GV883+GW883+GX883+GZ881-GZ882</f>
        <v>900</v>
      </c>
      <c r="HA883" s="26">
        <f t="shared" ref="HA883" si="6427">GZ883+HA881-HA882</f>
        <v>900</v>
      </c>
      <c r="HB883" s="26">
        <f t="shared" ref="HB883" si="6428">HA883+HB881-HB882</f>
        <v>900</v>
      </c>
      <c r="HC883" s="26">
        <f t="shared" ref="HC883" si="6429">HB883+HC881-HC882</f>
        <v>900</v>
      </c>
      <c r="HD883" s="26">
        <f t="shared" ref="HD883" si="6430">HC883+HD881-HD882</f>
        <v>900</v>
      </c>
      <c r="HE883" s="26">
        <f t="shared" ref="HE883" si="6431">HD883+HE881-HE882</f>
        <v>900</v>
      </c>
      <c r="HF883" s="26">
        <f t="shared" ref="HF883" si="6432">HE883+HF881-HF882</f>
        <v>900</v>
      </c>
      <c r="HG883" s="26">
        <f t="shared" ref="HG883" si="6433">HF883+HG881-HG882</f>
        <v>900</v>
      </c>
      <c r="HH883" s="26">
        <f t="shared" ref="HH883" si="6434">HG883+HH881-HH882</f>
        <v>900</v>
      </c>
      <c r="HI883" s="26">
        <f t="shared" ref="HI883" si="6435">HH883+HI881-HI882</f>
        <v>900</v>
      </c>
      <c r="HJ883" s="26">
        <f t="shared" ref="HJ883" si="6436">HI883+HJ881-HJ882</f>
        <v>900</v>
      </c>
      <c r="HK883" s="26">
        <f t="shared" ref="HK883" si="6437">HJ883+HK881-HK882</f>
        <v>900</v>
      </c>
      <c r="HL883" s="26">
        <f t="shared" ref="HL883" si="6438">HK883+HL881-HL882</f>
        <v>900</v>
      </c>
      <c r="HM883" s="26">
        <f t="shared" ref="HM883" si="6439">HL883+HM881-HM882</f>
        <v>900</v>
      </c>
      <c r="HN883" s="26">
        <f t="shared" ref="HN883" si="6440">HM883+HN881-HN882</f>
        <v>900</v>
      </c>
      <c r="HO883" s="26">
        <f t="shared" ref="HO883" si="6441">HN883+HO881-HO882</f>
        <v>900</v>
      </c>
      <c r="HP883" s="26">
        <f t="shared" ref="HP883" si="6442">HO883+HP881-HP882</f>
        <v>900</v>
      </c>
      <c r="HQ883" s="26">
        <f t="shared" ref="HQ883" si="6443">HP883+HQ881-HQ882</f>
        <v>900</v>
      </c>
      <c r="HR883" s="26">
        <f t="shared" ref="HR883" si="6444">HQ883+HR881-HR882</f>
        <v>900</v>
      </c>
      <c r="HS883" s="26">
        <f t="shared" ref="HS883" si="6445">HR883+HS881-HS882</f>
        <v>900</v>
      </c>
      <c r="HT883" s="26">
        <f t="shared" ref="HT883" si="6446">HS883+HT881-HT882</f>
        <v>900</v>
      </c>
      <c r="HU883" s="22">
        <f t="shared" ref="HU883" si="6447">COUNTIF(GZ883:HT883,"&lt;0")</f>
        <v>0</v>
      </c>
      <c r="HV883" s="25"/>
      <c r="HW883" t="str">
        <f>DIM_BILL[[#This Row],[Tipo]]</f>
        <v>MATERIAL DE EMPAQUE</v>
      </c>
    </row>
    <row r="884" spans="1:231" x14ac:dyDescent="0.3">
      <c r="A884" s="17" t="s">
        <v>1621</v>
      </c>
      <c r="FQ884">
        <v>1.05</v>
      </c>
      <c r="FR884">
        <v>1.05</v>
      </c>
      <c r="GR884" s="17" t="s">
        <v>1622</v>
      </c>
      <c r="GS884" s="17">
        <v>2</v>
      </c>
      <c r="GT884" s="17" t="s">
        <v>1816</v>
      </c>
      <c r="GU884" s="17" t="s">
        <v>1800</v>
      </c>
      <c r="GV884" s="17">
        <f>SUMIF(FACT_A1[cve_prod],DIM_BILL[[#This Row],[CODIGO]],FACT_A1[Existencia])</f>
        <v>0</v>
      </c>
      <c r="GW884" s="18">
        <f>SUMIF(FACT_A2[cve_prod],DIM_BILL[[#This Row],[CODIGO]],FACT_A2[Existencia])</f>
        <v>0</v>
      </c>
      <c r="GX884" s="17"/>
      <c r="GY884" s="16" t="s">
        <v>2220</v>
      </c>
      <c r="GZ884" s="15">
        <f>SUMIFS(POs[saldo],POs[cve_prod],DIM_BILL[[#This Row],[CODIGO]],POs[status],$GY884,POs[f_ent],GZ$1)</f>
        <v>0</v>
      </c>
      <c r="HA884" s="15">
        <f>SUMIFS(POs[saldo],POs[cve_prod],DIM_BILL[[#This Row],[CODIGO]],POs[status],$GY884,POs[f_ent],HA$1)</f>
        <v>0</v>
      </c>
      <c r="HB884" s="15">
        <f>SUMIFS(POs[saldo],POs[cve_prod],DIM_BILL[[#This Row],[CODIGO]],POs[status],$GY884,POs[f_ent],HB$1)</f>
        <v>0</v>
      </c>
      <c r="HC884" s="15">
        <f>SUMIFS(POs[saldo],POs[cve_prod],DIM_BILL[[#This Row],[CODIGO]],POs[status],$GY884,POs[f_ent],HC$1)</f>
        <v>0</v>
      </c>
      <c r="HD884" s="15">
        <f>SUMIFS(POs[saldo],POs[cve_prod],DIM_BILL[[#This Row],[CODIGO]],POs[status],$GY884,POs[f_ent],HD$1)</f>
        <v>0</v>
      </c>
      <c r="HE884" s="15">
        <f>SUMIFS(POs[saldo],POs[cve_prod],DIM_BILL[[#This Row],[CODIGO]],POs[status],$GY884,POs[f_ent],HE$1)</f>
        <v>0</v>
      </c>
      <c r="HF884" s="15">
        <f>SUMIFS(POs[saldo],POs[cve_prod],DIM_BILL[[#This Row],[CODIGO]],POs[status],$GY884,POs[Semana],WEEKNUM(HF$1))</f>
        <v>0</v>
      </c>
      <c r="HG884" s="15">
        <f>SUMIFS(POs[saldo],POs[cve_prod],DIM_BILL[[#This Row],[CODIGO]],POs[status],$GY884,POs[Semana],WEEKNUM(HG$1))</f>
        <v>0</v>
      </c>
      <c r="HH884" s="15">
        <f>SUMIFS(POs[saldo],POs[cve_prod],DIM_BILL[[#This Row],[CODIGO]],POs[status],$GY884,POs[Semana],WEEKNUM(HH$1))</f>
        <v>0</v>
      </c>
      <c r="HI884" s="15">
        <f>SUMIFS(POs[saldo],POs[cve_prod],DIM_BILL[[#This Row],[CODIGO]],POs[status],$GY884,POs[Semana],WEEKNUM(HI$1))</f>
        <v>0</v>
      </c>
      <c r="HJ884" s="15">
        <f>SUMIFS(POs[saldo],POs[cve_prod],DIM_BILL[[#This Row],[CODIGO]],POs[status],$GY884,POs[Semana],WEEKNUM(HJ$1))</f>
        <v>0</v>
      </c>
      <c r="HK884" s="15">
        <f>SUMIFS(POs[saldo],POs[cve_prod],DIM_BILL[[#This Row],[CODIGO]],POs[status],$GY884,POs[Semana],WEEKNUM(HK$1))</f>
        <v>0</v>
      </c>
      <c r="HL884" s="15">
        <f>SUMIFS(POs[saldo],POs[cve_prod],DIM_BILL[[#This Row],[CODIGO]],POs[status],$GY884,POs[Semana],WEEKNUM(HL$1))</f>
        <v>0</v>
      </c>
      <c r="HM884" s="15">
        <f>SUMIFS(POs[saldo],POs[cve_prod],DIM_BILL[[#This Row],[CODIGO]],POs[status],$GY884,POs[Semana],WEEKNUM(HM$1))</f>
        <v>0</v>
      </c>
      <c r="HN884" s="15">
        <f>SUMIFS(POs[saldo],POs[cve_prod],DIM_BILL[[#This Row],[CODIGO]],POs[status],$GY884,POs[Semana],WEEKNUM(HN$1))</f>
        <v>0</v>
      </c>
      <c r="HO884" s="15">
        <f>SUMIFS(POs[saldo],POs[cve_prod],DIM_BILL[[#This Row],[CODIGO]],POs[status],$GY884,POs[Semana],WEEKNUM(HO$1))</f>
        <v>0</v>
      </c>
      <c r="HP884" s="15">
        <f>SUMIFS(POs[saldo],POs[cve_prod],DIM_BILL[[#This Row],[CODIGO]],POs[status],$GY884,POs[Semana],WEEKNUM(HP$1))</f>
        <v>0</v>
      </c>
      <c r="HQ884" s="15">
        <f>SUMIFS(POs[saldo],POs[cve_prod],DIM_BILL[[#This Row],[CODIGO]],POs[status],$GY884,POs[Semana],WEEKNUM(HQ$1))</f>
        <v>0</v>
      </c>
      <c r="HR884" s="15">
        <f>SUMIFS(POs[saldo],POs[cve_prod],DIM_BILL[[#This Row],[CODIGO]],POs[status],$GY884,POs[Semana],WEEKNUM(HR$1))</f>
        <v>0</v>
      </c>
      <c r="HS884" s="15">
        <f>SUMIFS(POs[saldo],POs[cve_prod],DIM_BILL[[#This Row],[CODIGO]],POs[status],$GY884,POs[Semana],WEEKNUM(HS$1))</f>
        <v>0</v>
      </c>
      <c r="HT884" s="15">
        <f>SUMIFS(POs[saldo],POs[cve_prod],DIM_BILL[[#This Row],[CODIGO]],POs[status],$GY884,POs[Semana],WEEKNUM(HT$1))</f>
        <v>0</v>
      </c>
      <c r="HU884" s="22"/>
      <c r="HV884" s="25"/>
      <c r="HW884" t="str">
        <f>DIM_BILL[[#This Row],[Tipo]]</f>
        <v>MATERIAL DE EMPAQUE</v>
      </c>
    </row>
    <row r="885" spans="1:231" x14ac:dyDescent="0.3">
      <c r="A885" s="17" t="s">
        <v>1621</v>
      </c>
      <c r="FQ885">
        <v>1.05</v>
      </c>
      <c r="FR885">
        <v>1.05</v>
      </c>
      <c r="GR885" s="17" t="s">
        <v>1622</v>
      </c>
      <c r="GS885" s="17">
        <v>2</v>
      </c>
      <c r="GT885" s="17" t="s">
        <v>1816</v>
      </c>
      <c r="GU885" s="17" t="s">
        <v>1800</v>
      </c>
      <c r="GV885" s="17">
        <f>SUMIF(FACT_A1[cve_prod],DIM_BILL[[#This Row],[CODIGO]],FACT_A1[Existencia])</f>
        <v>0</v>
      </c>
      <c r="GW885" s="18">
        <f>SUMIF(FACT_A2[cve_prod],DIM_BILL[[#This Row],[CODIGO]],FACT_A2[Existencia])</f>
        <v>0</v>
      </c>
      <c r="GX885" s="17"/>
      <c r="GY885" s="16" t="s">
        <v>2221</v>
      </c>
      <c r="GZ885" s="24">
        <f>SUMPRODUCT($B885:$GQ885,INDEX(PLAN_PRODUCCION!$B$4:$GQ$24,COLUMN()-COLUMN($GZ$1)+1,0))</f>
        <v>8400</v>
      </c>
      <c r="HA885" s="24">
        <f>SUMPRODUCT($B885:$GQ885,INDEX(PLAN_PRODUCCION!$B$4:$GQ$24,COLUMN()-COLUMN($GZ$1)+1,0))</f>
        <v>0</v>
      </c>
      <c r="HB885" s="24">
        <f>SUMPRODUCT($B885:$GQ885,INDEX(PLAN_PRODUCCION!$B$4:$GQ$24,COLUMN()-COLUMN($GZ$1)+1,0))</f>
        <v>0</v>
      </c>
      <c r="HC885" s="24">
        <f>SUMPRODUCT($B885:$GQ885,INDEX(PLAN_PRODUCCION!$B$4:$GQ$24,COLUMN()-COLUMN($GZ$1)+1,0))</f>
        <v>0</v>
      </c>
      <c r="HD885" s="24">
        <f>SUMPRODUCT($B885:$GQ885,INDEX(PLAN_PRODUCCION!$B$4:$GQ$24,COLUMN()-COLUMN($GZ$1)+1,0))</f>
        <v>0</v>
      </c>
      <c r="HE885" s="24">
        <f>SUMPRODUCT($B885:$GQ885,INDEX(PLAN_PRODUCCION!$B$4:$GQ$24,COLUMN()-COLUMN($GZ$1)+1,0))</f>
        <v>0</v>
      </c>
      <c r="HF885" s="24">
        <f>SUMPRODUCT($B885:$GQ885,INDEX(PLAN_PRODUCCION!$B$4:$GQ$24,COLUMN()-COLUMN($GZ$1)+1,0))</f>
        <v>0</v>
      </c>
      <c r="HG885" s="24">
        <f>SUMPRODUCT($B885:$GQ885,INDEX(PLAN_PRODUCCION!$B$4:$GQ$24,COLUMN()-COLUMN($GZ$1)+1,0))</f>
        <v>0</v>
      </c>
      <c r="HH885" s="24">
        <f>SUMPRODUCT($B885:$GQ885,INDEX(PLAN_PRODUCCION!$B$4:$GQ$24,COLUMN()-COLUMN($GZ$1)+1,0))</f>
        <v>0</v>
      </c>
      <c r="HI885" s="24">
        <f>SUMPRODUCT($B885:$GQ885,INDEX(PLAN_PRODUCCION!$B$4:$GQ$24,COLUMN()-COLUMN($GZ$1)+1,0))</f>
        <v>0</v>
      </c>
      <c r="HJ885" s="24">
        <f>SUMPRODUCT($B885:$GQ885,INDEX(PLAN_PRODUCCION!$B$4:$GQ$24,COLUMN()-COLUMN($GZ$1)+1,0))</f>
        <v>0</v>
      </c>
      <c r="HK885" s="24">
        <f>SUMPRODUCT($B885:$GQ885,INDEX(PLAN_PRODUCCION!$B$4:$GQ$24,COLUMN()-COLUMN($GZ$1)+1,0))</f>
        <v>0</v>
      </c>
      <c r="HL885" s="24">
        <f>SUMPRODUCT($B885:$GQ885,INDEX(PLAN_PRODUCCION!$B$4:$GQ$24,COLUMN()-COLUMN($GZ$1)+1,0))</f>
        <v>0</v>
      </c>
      <c r="HM885" s="24">
        <f>SUMPRODUCT($B885:$GQ885,INDEX(PLAN_PRODUCCION!$B$4:$GQ$24,COLUMN()-COLUMN($GZ$1)+1,0))</f>
        <v>0</v>
      </c>
      <c r="HN885" s="24">
        <f>SUMPRODUCT($B885:$GQ885,INDEX(PLAN_PRODUCCION!$B$4:$GQ$24,COLUMN()-COLUMN($GZ$1)+1,0))</f>
        <v>0</v>
      </c>
      <c r="HO885" s="24">
        <f>SUMPRODUCT($B885:$GQ885,INDEX(PLAN_PRODUCCION!$B$4:$GQ$24,COLUMN()-COLUMN($GZ$1)+1,0))</f>
        <v>0</v>
      </c>
      <c r="HP885" s="24">
        <f>SUMPRODUCT($B885:$GQ885,INDEX(PLAN_PRODUCCION!$B$4:$GQ$24,COLUMN()-COLUMN($GZ$1)+1,0))</f>
        <v>0</v>
      </c>
      <c r="HQ885" s="24">
        <f>SUMPRODUCT($B885:$GQ885,INDEX(PLAN_PRODUCCION!$B$4:$GQ$24,COLUMN()-COLUMN($GZ$1)+1,0))</f>
        <v>0</v>
      </c>
      <c r="HR885" s="24">
        <f>SUMPRODUCT($B885:$GQ885,INDEX(PLAN_PRODUCCION!$B$4:$GQ$24,COLUMN()-COLUMN($GZ$1)+1,0))</f>
        <v>0</v>
      </c>
      <c r="HS885" s="24">
        <f>SUMPRODUCT($B885:$GQ885,INDEX(PLAN_PRODUCCION!$B$4:$GQ$24,COLUMN()-COLUMN($GZ$1)+1,0))</f>
        <v>0</v>
      </c>
      <c r="HT885" s="24">
        <f>SUMPRODUCT($B885:$GQ885,INDEX(PLAN_PRODUCCION!$B$4:$GQ$24,COLUMN()-COLUMN($GZ$1)+1,0))</f>
        <v>0</v>
      </c>
      <c r="HU885" s="22"/>
      <c r="HV885" s="25"/>
      <c r="HW885" t="str">
        <f>DIM_BILL[[#This Row],[Tipo]]</f>
        <v>MATERIAL DE EMPAQUE</v>
      </c>
    </row>
    <row r="886" spans="1:231" x14ac:dyDescent="0.3">
      <c r="A886" s="18" t="s">
        <v>1621</v>
      </c>
      <c r="FQ886">
        <v>1.05</v>
      </c>
      <c r="FR886">
        <v>1.05</v>
      </c>
      <c r="GR886" s="18" t="s">
        <v>1622</v>
      </c>
      <c r="GS886" s="18">
        <v>2</v>
      </c>
      <c r="GT886" s="18" t="s">
        <v>1816</v>
      </c>
      <c r="GU886" s="18" t="s">
        <v>1800</v>
      </c>
      <c r="GV886" s="18">
        <f>SUMIF(FACT_A1[cve_prod],DIM_BILL[[#This Row],[CODIGO]],FACT_A1[Existencia])</f>
        <v>0</v>
      </c>
      <c r="GW886" s="18">
        <f>SUMIF(FACT_A2[cve_prod],DIM_BILL[[#This Row],[CODIGO]],FACT_A2[Existencia])</f>
        <v>0</v>
      </c>
      <c r="GX886" s="18"/>
      <c r="GY886" s="16" t="s">
        <v>2222</v>
      </c>
      <c r="GZ886" s="26">
        <f t="shared" ref="GZ886" si="6448">GV886+GW886+GX886+GZ884-GZ885</f>
        <v>-8400</v>
      </c>
      <c r="HA886" s="26">
        <f t="shared" ref="HA886" si="6449">GZ886+HA884-HA885</f>
        <v>-8400</v>
      </c>
      <c r="HB886" s="26">
        <f t="shared" ref="HB886" si="6450">HA886+HB884-HB885</f>
        <v>-8400</v>
      </c>
      <c r="HC886" s="26">
        <f t="shared" ref="HC886" si="6451">HB886+HC884-HC885</f>
        <v>-8400</v>
      </c>
      <c r="HD886" s="26">
        <f t="shared" ref="HD886" si="6452">HC886+HD884-HD885</f>
        <v>-8400</v>
      </c>
      <c r="HE886" s="26">
        <f t="shared" ref="HE886" si="6453">HD886+HE884-HE885</f>
        <v>-8400</v>
      </c>
      <c r="HF886" s="26">
        <f t="shared" ref="HF886" si="6454">HE886+HF884-HF885</f>
        <v>-8400</v>
      </c>
      <c r="HG886" s="26">
        <f t="shared" ref="HG886" si="6455">HF886+HG884-HG885</f>
        <v>-8400</v>
      </c>
      <c r="HH886" s="26">
        <f t="shared" ref="HH886" si="6456">HG886+HH884-HH885</f>
        <v>-8400</v>
      </c>
      <c r="HI886" s="26">
        <f t="shared" ref="HI886" si="6457">HH886+HI884-HI885</f>
        <v>-8400</v>
      </c>
      <c r="HJ886" s="26">
        <f t="shared" ref="HJ886" si="6458">HI886+HJ884-HJ885</f>
        <v>-8400</v>
      </c>
      <c r="HK886" s="26">
        <f t="shared" ref="HK886" si="6459">HJ886+HK884-HK885</f>
        <v>-8400</v>
      </c>
      <c r="HL886" s="26">
        <f t="shared" ref="HL886" si="6460">HK886+HL884-HL885</f>
        <v>-8400</v>
      </c>
      <c r="HM886" s="26">
        <f t="shared" ref="HM886" si="6461">HL886+HM884-HM885</f>
        <v>-8400</v>
      </c>
      <c r="HN886" s="26">
        <f t="shared" ref="HN886" si="6462">HM886+HN884-HN885</f>
        <v>-8400</v>
      </c>
      <c r="HO886" s="26">
        <f t="shared" ref="HO886" si="6463">HN886+HO884-HO885</f>
        <v>-8400</v>
      </c>
      <c r="HP886" s="26">
        <f t="shared" ref="HP886" si="6464">HO886+HP884-HP885</f>
        <v>-8400</v>
      </c>
      <c r="HQ886" s="26">
        <f t="shared" ref="HQ886" si="6465">HP886+HQ884-HQ885</f>
        <v>-8400</v>
      </c>
      <c r="HR886" s="26">
        <f t="shared" ref="HR886" si="6466">HQ886+HR884-HR885</f>
        <v>-8400</v>
      </c>
      <c r="HS886" s="26">
        <f t="shared" ref="HS886" si="6467">HR886+HS884-HS885</f>
        <v>-8400</v>
      </c>
      <c r="HT886" s="26">
        <f t="shared" ref="HT886" si="6468">HS886+HT884-HT885</f>
        <v>-8400</v>
      </c>
      <c r="HU886" s="22">
        <f t="shared" ref="HU886" si="6469">COUNTIF(GZ886:HT886,"&lt;0")</f>
        <v>21</v>
      </c>
      <c r="HV886" s="25"/>
      <c r="HW886" t="str">
        <f>DIM_BILL[[#This Row],[Tipo]]</f>
        <v>MATERIAL DE EMPAQUE</v>
      </c>
    </row>
    <row r="887" spans="1:231" x14ac:dyDescent="0.3">
      <c r="A887" s="17" t="s">
        <v>1759</v>
      </c>
      <c r="GK887">
        <v>1.05</v>
      </c>
      <c r="GR887" s="17" t="s">
        <v>1760</v>
      </c>
      <c r="GS887" s="17">
        <v>2</v>
      </c>
      <c r="GT887" s="17" t="s">
        <v>1816</v>
      </c>
      <c r="GU887" s="17" t="s">
        <v>1800</v>
      </c>
      <c r="GV887" s="17">
        <f>SUMIF(FACT_A1[cve_prod],DIM_BILL[[#This Row],[CODIGO]],FACT_A1[Existencia])</f>
        <v>0</v>
      </c>
      <c r="GW887" s="18">
        <f>SUMIF(FACT_A2[cve_prod],DIM_BILL[[#This Row],[CODIGO]],FACT_A2[Existencia])</f>
        <v>15300</v>
      </c>
      <c r="GX887" s="17"/>
      <c r="GY887" s="16" t="s">
        <v>2220</v>
      </c>
      <c r="GZ887" s="15">
        <f>SUMIFS(POs[saldo],POs[cve_prod],DIM_BILL[[#This Row],[CODIGO]],POs[status],$GY887,POs[f_ent],GZ$1)</f>
        <v>0</v>
      </c>
      <c r="HA887" s="15">
        <f>SUMIFS(POs[saldo],POs[cve_prod],DIM_BILL[[#This Row],[CODIGO]],POs[status],$GY887,POs[f_ent],HA$1)</f>
        <v>0</v>
      </c>
      <c r="HB887" s="15">
        <f>SUMIFS(POs[saldo],POs[cve_prod],DIM_BILL[[#This Row],[CODIGO]],POs[status],$GY887,POs[f_ent],HB$1)</f>
        <v>0</v>
      </c>
      <c r="HC887" s="15">
        <f>SUMIFS(POs[saldo],POs[cve_prod],DIM_BILL[[#This Row],[CODIGO]],POs[status],$GY887,POs[f_ent],HC$1)</f>
        <v>0</v>
      </c>
      <c r="HD887" s="15">
        <f>SUMIFS(POs[saldo],POs[cve_prod],DIM_BILL[[#This Row],[CODIGO]],POs[status],$GY887,POs[f_ent],HD$1)</f>
        <v>0</v>
      </c>
      <c r="HE887" s="15">
        <f>SUMIFS(POs[saldo],POs[cve_prod],DIM_BILL[[#This Row],[CODIGO]],POs[status],$GY887,POs[f_ent],HE$1)</f>
        <v>0</v>
      </c>
      <c r="HF887" s="15">
        <f>SUMIFS(POs[saldo],POs[cve_prod],DIM_BILL[[#This Row],[CODIGO]],POs[status],$GY887,POs[Semana],WEEKNUM(HF$1))</f>
        <v>0</v>
      </c>
      <c r="HG887" s="15">
        <f>SUMIFS(POs[saldo],POs[cve_prod],DIM_BILL[[#This Row],[CODIGO]],POs[status],$GY887,POs[Semana],WEEKNUM(HG$1))</f>
        <v>0</v>
      </c>
      <c r="HH887" s="15">
        <f>SUMIFS(POs[saldo],POs[cve_prod],DIM_BILL[[#This Row],[CODIGO]],POs[status],$GY887,POs[Semana],WEEKNUM(HH$1))</f>
        <v>0</v>
      </c>
      <c r="HI887" s="15">
        <f>SUMIFS(POs[saldo],POs[cve_prod],DIM_BILL[[#This Row],[CODIGO]],POs[status],$GY887,POs[Semana],WEEKNUM(HI$1))</f>
        <v>0</v>
      </c>
      <c r="HJ887" s="15">
        <f>SUMIFS(POs[saldo],POs[cve_prod],DIM_BILL[[#This Row],[CODIGO]],POs[status],$GY887,POs[Semana],WEEKNUM(HJ$1))</f>
        <v>0</v>
      </c>
      <c r="HK887" s="15">
        <f>SUMIFS(POs[saldo],POs[cve_prod],DIM_BILL[[#This Row],[CODIGO]],POs[status],$GY887,POs[Semana],WEEKNUM(HK$1))</f>
        <v>0</v>
      </c>
      <c r="HL887" s="15">
        <f>SUMIFS(POs[saldo],POs[cve_prod],DIM_BILL[[#This Row],[CODIGO]],POs[status],$GY887,POs[Semana],WEEKNUM(HL$1))</f>
        <v>0</v>
      </c>
      <c r="HM887" s="15">
        <f>SUMIFS(POs[saldo],POs[cve_prod],DIM_BILL[[#This Row],[CODIGO]],POs[status],$GY887,POs[Semana],WEEKNUM(HM$1))</f>
        <v>0</v>
      </c>
      <c r="HN887" s="15">
        <f>SUMIFS(POs[saldo],POs[cve_prod],DIM_BILL[[#This Row],[CODIGO]],POs[status],$GY887,POs[Semana],WEEKNUM(HN$1))</f>
        <v>0</v>
      </c>
      <c r="HO887" s="15">
        <f>SUMIFS(POs[saldo],POs[cve_prod],DIM_BILL[[#This Row],[CODIGO]],POs[status],$GY887,POs[Semana],WEEKNUM(HO$1))</f>
        <v>0</v>
      </c>
      <c r="HP887" s="15">
        <f>SUMIFS(POs[saldo],POs[cve_prod],DIM_BILL[[#This Row],[CODIGO]],POs[status],$GY887,POs[Semana],WEEKNUM(HP$1))</f>
        <v>0</v>
      </c>
      <c r="HQ887" s="15">
        <f>SUMIFS(POs[saldo],POs[cve_prod],DIM_BILL[[#This Row],[CODIGO]],POs[status],$GY887,POs[Semana],WEEKNUM(HQ$1))</f>
        <v>0</v>
      </c>
      <c r="HR887" s="15">
        <f>SUMIFS(POs[saldo],POs[cve_prod],DIM_BILL[[#This Row],[CODIGO]],POs[status],$GY887,POs[Semana],WEEKNUM(HR$1))</f>
        <v>0</v>
      </c>
      <c r="HS887" s="15">
        <f>SUMIFS(POs[saldo],POs[cve_prod],DIM_BILL[[#This Row],[CODIGO]],POs[status],$GY887,POs[Semana],WEEKNUM(HS$1))</f>
        <v>0</v>
      </c>
      <c r="HT887" s="15">
        <f>SUMIFS(POs[saldo],POs[cve_prod],DIM_BILL[[#This Row],[CODIGO]],POs[status],$GY887,POs[Semana],WEEKNUM(HT$1))</f>
        <v>0</v>
      </c>
      <c r="HU887" s="22"/>
      <c r="HV887" s="25"/>
      <c r="HW887" t="str">
        <f>DIM_BILL[[#This Row],[Tipo]]</f>
        <v>MATERIAL DE EMPAQUE</v>
      </c>
    </row>
    <row r="888" spans="1:231" x14ac:dyDescent="0.3">
      <c r="A888" s="17" t="s">
        <v>1759</v>
      </c>
      <c r="GK888">
        <v>1.05</v>
      </c>
      <c r="GR888" s="17" t="s">
        <v>1760</v>
      </c>
      <c r="GS888" s="17">
        <v>2</v>
      </c>
      <c r="GT888" s="17" t="s">
        <v>1816</v>
      </c>
      <c r="GU888" s="17" t="s">
        <v>1800</v>
      </c>
      <c r="GV888" s="17">
        <f>SUMIF(FACT_A1[cve_prod],DIM_BILL[[#This Row],[CODIGO]],FACT_A1[Existencia])</f>
        <v>0</v>
      </c>
      <c r="GW888" s="18">
        <f>SUMIF(FACT_A2[cve_prod],DIM_BILL[[#This Row],[CODIGO]],FACT_A2[Existencia])</f>
        <v>15300</v>
      </c>
      <c r="GX888" s="17"/>
      <c r="GY888" s="16" t="s">
        <v>2221</v>
      </c>
      <c r="GZ888" s="24">
        <f>SUMPRODUCT($B888:$GQ888,INDEX(PLAN_PRODUCCION!$B$4:$GQ$24,COLUMN()-COLUMN($GZ$1)+1,0))</f>
        <v>1869</v>
      </c>
      <c r="HA888" s="24">
        <f>SUMPRODUCT($B888:$GQ888,INDEX(PLAN_PRODUCCION!$B$4:$GQ$24,COLUMN()-COLUMN($GZ$1)+1,0))</f>
        <v>0</v>
      </c>
      <c r="HB888" s="24">
        <f>SUMPRODUCT($B888:$GQ888,INDEX(PLAN_PRODUCCION!$B$4:$GQ$24,COLUMN()-COLUMN($GZ$1)+1,0))</f>
        <v>0</v>
      </c>
      <c r="HC888" s="24">
        <f>SUMPRODUCT($B888:$GQ888,INDEX(PLAN_PRODUCCION!$B$4:$GQ$24,COLUMN()-COLUMN($GZ$1)+1,0))</f>
        <v>0</v>
      </c>
      <c r="HD888" s="24">
        <f>SUMPRODUCT($B888:$GQ888,INDEX(PLAN_PRODUCCION!$B$4:$GQ$24,COLUMN()-COLUMN($GZ$1)+1,0))</f>
        <v>0</v>
      </c>
      <c r="HE888" s="24">
        <f>SUMPRODUCT($B888:$GQ888,INDEX(PLAN_PRODUCCION!$B$4:$GQ$24,COLUMN()-COLUMN($GZ$1)+1,0))</f>
        <v>0</v>
      </c>
      <c r="HF888" s="24">
        <f>SUMPRODUCT($B888:$GQ888,INDEX(PLAN_PRODUCCION!$B$4:$GQ$24,COLUMN()-COLUMN($GZ$1)+1,0))</f>
        <v>0</v>
      </c>
      <c r="HG888" s="24">
        <f>SUMPRODUCT($B888:$GQ888,INDEX(PLAN_PRODUCCION!$B$4:$GQ$24,COLUMN()-COLUMN($GZ$1)+1,0))</f>
        <v>0</v>
      </c>
      <c r="HH888" s="24">
        <f>SUMPRODUCT($B888:$GQ888,INDEX(PLAN_PRODUCCION!$B$4:$GQ$24,COLUMN()-COLUMN($GZ$1)+1,0))</f>
        <v>0</v>
      </c>
      <c r="HI888" s="24">
        <f>SUMPRODUCT($B888:$GQ888,INDEX(PLAN_PRODUCCION!$B$4:$GQ$24,COLUMN()-COLUMN($GZ$1)+1,0))</f>
        <v>0</v>
      </c>
      <c r="HJ888" s="24">
        <f>SUMPRODUCT($B888:$GQ888,INDEX(PLAN_PRODUCCION!$B$4:$GQ$24,COLUMN()-COLUMN($GZ$1)+1,0))</f>
        <v>0</v>
      </c>
      <c r="HK888" s="24">
        <f>SUMPRODUCT($B888:$GQ888,INDEX(PLAN_PRODUCCION!$B$4:$GQ$24,COLUMN()-COLUMN($GZ$1)+1,0))</f>
        <v>0</v>
      </c>
      <c r="HL888" s="24">
        <f>SUMPRODUCT($B888:$GQ888,INDEX(PLAN_PRODUCCION!$B$4:$GQ$24,COLUMN()-COLUMN($GZ$1)+1,0))</f>
        <v>0</v>
      </c>
      <c r="HM888" s="24">
        <f>SUMPRODUCT($B888:$GQ888,INDEX(PLAN_PRODUCCION!$B$4:$GQ$24,COLUMN()-COLUMN($GZ$1)+1,0))</f>
        <v>0</v>
      </c>
      <c r="HN888" s="24">
        <f>SUMPRODUCT($B888:$GQ888,INDEX(PLAN_PRODUCCION!$B$4:$GQ$24,COLUMN()-COLUMN($GZ$1)+1,0))</f>
        <v>0</v>
      </c>
      <c r="HO888" s="24">
        <f>SUMPRODUCT($B888:$GQ888,INDEX(PLAN_PRODUCCION!$B$4:$GQ$24,COLUMN()-COLUMN($GZ$1)+1,0))</f>
        <v>0</v>
      </c>
      <c r="HP888" s="24">
        <f>SUMPRODUCT($B888:$GQ888,INDEX(PLAN_PRODUCCION!$B$4:$GQ$24,COLUMN()-COLUMN($GZ$1)+1,0))</f>
        <v>0</v>
      </c>
      <c r="HQ888" s="24">
        <f>SUMPRODUCT($B888:$GQ888,INDEX(PLAN_PRODUCCION!$B$4:$GQ$24,COLUMN()-COLUMN($GZ$1)+1,0))</f>
        <v>0</v>
      </c>
      <c r="HR888" s="24">
        <f>SUMPRODUCT($B888:$GQ888,INDEX(PLAN_PRODUCCION!$B$4:$GQ$24,COLUMN()-COLUMN($GZ$1)+1,0))</f>
        <v>0</v>
      </c>
      <c r="HS888" s="24">
        <f>SUMPRODUCT($B888:$GQ888,INDEX(PLAN_PRODUCCION!$B$4:$GQ$24,COLUMN()-COLUMN($GZ$1)+1,0))</f>
        <v>0</v>
      </c>
      <c r="HT888" s="24">
        <f>SUMPRODUCT($B888:$GQ888,INDEX(PLAN_PRODUCCION!$B$4:$GQ$24,COLUMN()-COLUMN($GZ$1)+1,0))</f>
        <v>0</v>
      </c>
      <c r="HU888" s="22"/>
      <c r="HV888" s="25"/>
      <c r="HW888" t="str">
        <f>DIM_BILL[[#This Row],[Tipo]]</f>
        <v>MATERIAL DE EMPAQUE</v>
      </c>
    </row>
    <row r="889" spans="1:231" x14ac:dyDescent="0.3">
      <c r="A889" s="18" t="s">
        <v>1759</v>
      </c>
      <c r="GK889">
        <v>1.05</v>
      </c>
      <c r="GR889" s="18" t="s">
        <v>1760</v>
      </c>
      <c r="GS889" s="18">
        <v>2</v>
      </c>
      <c r="GT889" s="18" t="s">
        <v>1816</v>
      </c>
      <c r="GU889" s="18" t="s">
        <v>1800</v>
      </c>
      <c r="GV889" s="18">
        <f>SUMIF(FACT_A1[cve_prod],DIM_BILL[[#This Row],[CODIGO]],FACT_A1[Existencia])</f>
        <v>0</v>
      </c>
      <c r="GW889" s="18">
        <f>SUMIF(FACT_A2[cve_prod],DIM_BILL[[#This Row],[CODIGO]],FACT_A2[Existencia])</f>
        <v>15300</v>
      </c>
      <c r="GX889" s="18"/>
      <c r="GY889" s="16" t="s">
        <v>2222</v>
      </c>
      <c r="GZ889" s="26">
        <f t="shared" ref="GZ889" si="6470">GV889+GW889+GX889+GZ887-GZ888</f>
        <v>13431</v>
      </c>
      <c r="HA889" s="26">
        <f t="shared" ref="HA889" si="6471">GZ889+HA887-HA888</f>
        <v>13431</v>
      </c>
      <c r="HB889" s="26">
        <f t="shared" ref="HB889" si="6472">HA889+HB887-HB888</f>
        <v>13431</v>
      </c>
      <c r="HC889" s="26">
        <f t="shared" ref="HC889" si="6473">HB889+HC887-HC888</f>
        <v>13431</v>
      </c>
      <c r="HD889" s="26">
        <f t="shared" ref="HD889" si="6474">HC889+HD887-HD888</f>
        <v>13431</v>
      </c>
      <c r="HE889" s="26">
        <f t="shared" ref="HE889" si="6475">HD889+HE887-HE888</f>
        <v>13431</v>
      </c>
      <c r="HF889" s="26">
        <f t="shared" ref="HF889" si="6476">HE889+HF887-HF888</f>
        <v>13431</v>
      </c>
      <c r="HG889" s="26">
        <f t="shared" ref="HG889" si="6477">HF889+HG887-HG888</f>
        <v>13431</v>
      </c>
      <c r="HH889" s="26">
        <f t="shared" ref="HH889" si="6478">HG889+HH887-HH888</f>
        <v>13431</v>
      </c>
      <c r="HI889" s="26">
        <f t="shared" ref="HI889" si="6479">HH889+HI887-HI888</f>
        <v>13431</v>
      </c>
      <c r="HJ889" s="26">
        <f t="shared" ref="HJ889" si="6480">HI889+HJ887-HJ888</f>
        <v>13431</v>
      </c>
      <c r="HK889" s="26">
        <f t="shared" ref="HK889" si="6481">HJ889+HK887-HK888</f>
        <v>13431</v>
      </c>
      <c r="HL889" s="26">
        <f t="shared" ref="HL889" si="6482">HK889+HL887-HL888</f>
        <v>13431</v>
      </c>
      <c r="HM889" s="26">
        <f t="shared" ref="HM889" si="6483">HL889+HM887-HM888</f>
        <v>13431</v>
      </c>
      <c r="HN889" s="26">
        <f t="shared" ref="HN889" si="6484">HM889+HN887-HN888</f>
        <v>13431</v>
      </c>
      <c r="HO889" s="26">
        <f t="shared" ref="HO889" si="6485">HN889+HO887-HO888</f>
        <v>13431</v>
      </c>
      <c r="HP889" s="26">
        <f t="shared" ref="HP889" si="6486">HO889+HP887-HP888</f>
        <v>13431</v>
      </c>
      <c r="HQ889" s="26">
        <f t="shared" ref="HQ889" si="6487">HP889+HQ887-HQ888</f>
        <v>13431</v>
      </c>
      <c r="HR889" s="26">
        <f t="shared" ref="HR889" si="6488">HQ889+HR887-HR888</f>
        <v>13431</v>
      </c>
      <c r="HS889" s="26">
        <f t="shared" ref="HS889" si="6489">HR889+HS887-HS888</f>
        <v>13431</v>
      </c>
      <c r="HT889" s="26">
        <f t="shared" ref="HT889" si="6490">HS889+HT887-HT888</f>
        <v>13431</v>
      </c>
      <c r="HU889" s="22">
        <f t="shared" ref="HU889" si="6491">COUNTIF(GZ889:HT889,"&lt;0")</f>
        <v>0</v>
      </c>
      <c r="HV889" s="25"/>
      <c r="HW889" t="str">
        <f>DIM_BILL[[#This Row],[Tipo]]</f>
        <v>MATERIAL DE EMPAQUE</v>
      </c>
    </row>
    <row r="890" spans="1:231" x14ac:dyDescent="0.3">
      <c r="A890" s="17" t="s">
        <v>1615</v>
      </c>
      <c r="FP890">
        <v>1.05</v>
      </c>
      <c r="GR890" s="17" t="s">
        <v>1616</v>
      </c>
      <c r="GS890" s="17">
        <v>2</v>
      </c>
      <c r="GT890" s="17" t="s">
        <v>1816</v>
      </c>
      <c r="GU890" s="17" t="s">
        <v>1800</v>
      </c>
      <c r="GV890" s="17">
        <f>SUMIF(FACT_A1[cve_prod],DIM_BILL[[#This Row],[CODIGO]],FACT_A1[Existencia])</f>
        <v>0</v>
      </c>
      <c r="GW890" s="18">
        <f>SUMIF(FACT_A2[cve_prod],DIM_BILL[[#This Row],[CODIGO]],FACT_A2[Existencia])</f>
        <v>0</v>
      </c>
      <c r="GX890" s="17"/>
      <c r="GY890" s="16" t="s">
        <v>2220</v>
      </c>
      <c r="GZ890" s="15">
        <f>SUMIFS(POs[saldo],POs[cve_prod],DIM_BILL[[#This Row],[CODIGO]],POs[status],$GY890,POs[f_ent],GZ$1)</f>
        <v>0</v>
      </c>
      <c r="HA890" s="15">
        <f>SUMIFS(POs[saldo],POs[cve_prod],DIM_BILL[[#This Row],[CODIGO]],POs[status],$GY890,POs[f_ent],HA$1)</f>
        <v>0</v>
      </c>
      <c r="HB890" s="15">
        <f>SUMIFS(POs[saldo],POs[cve_prod],DIM_BILL[[#This Row],[CODIGO]],POs[status],$GY890,POs[f_ent],HB$1)</f>
        <v>0</v>
      </c>
      <c r="HC890" s="15">
        <f>SUMIFS(POs[saldo],POs[cve_prod],DIM_BILL[[#This Row],[CODIGO]],POs[status],$GY890,POs[f_ent],HC$1)</f>
        <v>0</v>
      </c>
      <c r="HD890" s="15">
        <f>SUMIFS(POs[saldo],POs[cve_prod],DIM_BILL[[#This Row],[CODIGO]],POs[status],$GY890,POs[f_ent],HD$1)</f>
        <v>0</v>
      </c>
      <c r="HE890" s="15">
        <f>SUMIFS(POs[saldo],POs[cve_prod],DIM_BILL[[#This Row],[CODIGO]],POs[status],$GY890,POs[f_ent],HE$1)</f>
        <v>0</v>
      </c>
      <c r="HF890" s="15">
        <f>SUMIFS(POs[saldo],POs[cve_prod],DIM_BILL[[#This Row],[CODIGO]],POs[status],$GY890,POs[Semana],WEEKNUM(HF$1))</f>
        <v>0</v>
      </c>
      <c r="HG890" s="15">
        <f>SUMIFS(POs[saldo],POs[cve_prod],DIM_BILL[[#This Row],[CODIGO]],POs[status],$GY890,POs[Semana],WEEKNUM(HG$1))</f>
        <v>0</v>
      </c>
      <c r="HH890" s="15">
        <f>SUMIFS(POs[saldo],POs[cve_prod],DIM_BILL[[#This Row],[CODIGO]],POs[status],$GY890,POs[Semana],WEEKNUM(HH$1))</f>
        <v>0</v>
      </c>
      <c r="HI890" s="15">
        <f>SUMIFS(POs[saldo],POs[cve_prod],DIM_BILL[[#This Row],[CODIGO]],POs[status],$GY890,POs[Semana],WEEKNUM(HI$1))</f>
        <v>0</v>
      </c>
      <c r="HJ890" s="15">
        <f>SUMIFS(POs[saldo],POs[cve_prod],DIM_BILL[[#This Row],[CODIGO]],POs[status],$GY890,POs[Semana],WEEKNUM(HJ$1))</f>
        <v>0</v>
      </c>
      <c r="HK890" s="15">
        <f>SUMIFS(POs[saldo],POs[cve_prod],DIM_BILL[[#This Row],[CODIGO]],POs[status],$GY890,POs[Semana],WEEKNUM(HK$1))</f>
        <v>0</v>
      </c>
      <c r="HL890" s="15">
        <f>SUMIFS(POs[saldo],POs[cve_prod],DIM_BILL[[#This Row],[CODIGO]],POs[status],$GY890,POs[Semana],WEEKNUM(HL$1))</f>
        <v>0</v>
      </c>
      <c r="HM890" s="15">
        <f>SUMIFS(POs[saldo],POs[cve_prod],DIM_BILL[[#This Row],[CODIGO]],POs[status],$GY890,POs[Semana],WEEKNUM(HM$1))</f>
        <v>0</v>
      </c>
      <c r="HN890" s="15">
        <f>SUMIFS(POs[saldo],POs[cve_prod],DIM_BILL[[#This Row],[CODIGO]],POs[status],$GY890,POs[Semana],WEEKNUM(HN$1))</f>
        <v>0</v>
      </c>
      <c r="HO890" s="15">
        <f>SUMIFS(POs[saldo],POs[cve_prod],DIM_BILL[[#This Row],[CODIGO]],POs[status],$GY890,POs[Semana],WEEKNUM(HO$1))</f>
        <v>0</v>
      </c>
      <c r="HP890" s="15">
        <f>SUMIFS(POs[saldo],POs[cve_prod],DIM_BILL[[#This Row],[CODIGO]],POs[status],$GY890,POs[Semana],WEEKNUM(HP$1))</f>
        <v>0</v>
      </c>
      <c r="HQ890" s="15">
        <f>SUMIFS(POs[saldo],POs[cve_prod],DIM_BILL[[#This Row],[CODIGO]],POs[status],$GY890,POs[Semana],WEEKNUM(HQ$1))</f>
        <v>0</v>
      </c>
      <c r="HR890" s="15">
        <f>SUMIFS(POs[saldo],POs[cve_prod],DIM_BILL[[#This Row],[CODIGO]],POs[status],$GY890,POs[Semana],WEEKNUM(HR$1))</f>
        <v>0</v>
      </c>
      <c r="HS890" s="15">
        <f>SUMIFS(POs[saldo],POs[cve_prod],DIM_BILL[[#This Row],[CODIGO]],POs[status],$GY890,POs[Semana],WEEKNUM(HS$1))</f>
        <v>0</v>
      </c>
      <c r="HT890" s="15">
        <f>SUMIFS(POs[saldo],POs[cve_prod],DIM_BILL[[#This Row],[CODIGO]],POs[status],$GY890,POs[Semana],WEEKNUM(HT$1))</f>
        <v>0</v>
      </c>
      <c r="HU890" s="22"/>
      <c r="HV890" s="25"/>
      <c r="HW890" t="str">
        <f>DIM_BILL[[#This Row],[Tipo]]</f>
        <v>MATERIAL DE EMPAQUE</v>
      </c>
    </row>
    <row r="891" spans="1:231" x14ac:dyDescent="0.3">
      <c r="A891" s="17" t="s">
        <v>1615</v>
      </c>
      <c r="FP891">
        <v>1.05</v>
      </c>
      <c r="GR891" s="17" t="s">
        <v>1616</v>
      </c>
      <c r="GS891" s="17">
        <v>2</v>
      </c>
      <c r="GT891" s="17" t="s">
        <v>1816</v>
      </c>
      <c r="GU891" s="17" t="s">
        <v>1800</v>
      </c>
      <c r="GV891" s="17">
        <f>SUMIF(FACT_A1[cve_prod],DIM_BILL[[#This Row],[CODIGO]],FACT_A1[Existencia])</f>
        <v>0</v>
      </c>
      <c r="GW891" s="18">
        <f>SUMIF(FACT_A2[cve_prod],DIM_BILL[[#This Row],[CODIGO]],FACT_A2[Existencia])</f>
        <v>0</v>
      </c>
      <c r="GX891" s="17"/>
      <c r="GY891" s="16" t="s">
        <v>2221</v>
      </c>
      <c r="GZ891" s="24">
        <f>SUMPRODUCT($B891:$GQ891,INDEX(PLAN_PRODUCCION!$B$4:$GQ$24,COLUMN()-COLUMN($GZ$1)+1,0))</f>
        <v>2125.2000000000003</v>
      </c>
      <c r="HA891" s="24">
        <f>SUMPRODUCT($B891:$GQ891,INDEX(PLAN_PRODUCCION!$B$4:$GQ$24,COLUMN()-COLUMN($GZ$1)+1,0))</f>
        <v>0</v>
      </c>
      <c r="HB891" s="24">
        <f>SUMPRODUCT($B891:$GQ891,INDEX(PLAN_PRODUCCION!$B$4:$GQ$24,COLUMN()-COLUMN($GZ$1)+1,0))</f>
        <v>0</v>
      </c>
      <c r="HC891" s="24">
        <f>SUMPRODUCT($B891:$GQ891,INDEX(PLAN_PRODUCCION!$B$4:$GQ$24,COLUMN()-COLUMN($GZ$1)+1,0))</f>
        <v>0</v>
      </c>
      <c r="HD891" s="24">
        <f>SUMPRODUCT($B891:$GQ891,INDEX(PLAN_PRODUCCION!$B$4:$GQ$24,COLUMN()-COLUMN($GZ$1)+1,0))</f>
        <v>0</v>
      </c>
      <c r="HE891" s="24">
        <f>SUMPRODUCT($B891:$GQ891,INDEX(PLAN_PRODUCCION!$B$4:$GQ$24,COLUMN()-COLUMN($GZ$1)+1,0))</f>
        <v>0</v>
      </c>
      <c r="HF891" s="24">
        <f>SUMPRODUCT($B891:$GQ891,INDEX(PLAN_PRODUCCION!$B$4:$GQ$24,COLUMN()-COLUMN($GZ$1)+1,0))</f>
        <v>0</v>
      </c>
      <c r="HG891" s="24">
        <f>SUMPRODUCT($B891:$GQ891,INDEX(PLAN_PRODUCCION!$B$4:$GQ$24,COLUMN()-COLUMN($GZ$1)+1,0))</f>
        <v>0</v>
      </c>
      <c r="HH891" s="24">
        <f>SUMPRODUCT($B891:$GQ891,INDEX(PLAN_PRODUCCION!$B$4:$GQ$24,COLUMN()-COLUMN($GZ$1)+1,0))</f>
        <v>0</v>
      </c>
      <c r="HI891" s="24">
        <f>SUMPRODUCT($B891:$GQ891,INDEX(PLAN_PRODUCCION!$B$4:$GQ$24,COLUMN()-COLUMN($GZ$1)+1,0))</f>
        <v>0</v>
      </c>
      <c r="HJ891" s="24">
        <f>SUMPRODUCT($B891:$GQ891,INDEX(PLAN_PRODUCCION!$B$4:$GQ$24,COLUMN()-COLUMN($GZ$1)+1,0))</f>
        <v>0</v>
      </c>
      <c r="HK891" s="24">
        <f>SUMPRODUCT($B891:$GQ891,INDEX(PLAN_PRODUCCION!$B$4:$GQ$24,COLUMN()-COLUMN($GZ$1)+1,0))</f>
        <v>0</v>
      </c>
      <c r="HL891" s="24">
        <f>SUMPRODUCT($B891:$GQ891,INDEX(PLAN_PRODUCCION!$B$4:$GQ$24,COLUMN()-COLUMN($GZ$1)+1,0))</f>
        <v>0</v>
      </c>
      <c r="HM891" s="24">
        <f>SUMPRODUCT($B891:$GQ891,INDEX(PLAN_PRODUCCION!$B$4:$GQ$24,COLUMN()-COLUMN($GZ$1)+1,0))</f>
        <v>0</v>
      </c>
      <c r="HN891" s="24">
        <f>SUMPRODUCT($B891:$GQ891,INDEX(PLAN_PRODUCCION!$B$4:$GQ$24,COLUMN()-COLUMN($GZ$1)+1,0))</f>
        <v>0</v>
      </c>
      <c r="HO891" s="24">
        <f>SUMPRODUCT($B891:$GQ891,INDEX(PLAN_PRODUCCION!$B$4:$GQ$24,COLUMN()-COLUMN($GZ$1)+1,0))</f>
        <v>0</v>
      </c>
      <c r="HP891" s="24">
        <f>SUMPRODUCT($B891:$GQ891,INDEX(PLAN_PRODUCCION!$B$4:$GQ$24,COLUMN()-COLUMN($GZ$1)+1,0))</f>
        <v>0</v>
      </c>
      <c r="HQ891" s="24">
        <f>SUMPRODUCT($B891:$GQ891,INDEX(PLAN_PRODUCCION!$B$4:$GQ$24,COLUMN()-COLUMN($GZ$1)+1,0))</f>
        <v>0</v>
      </c>
      <c r="HR891" s="24">
        <f>SUMPRODUCT($B891:$GQ891,INDEX(PLAN_PRODUCCION!$B$4:$GQ$24,COLUMN()-COLUMN($GZ$1)+1,0))</f>
        <v>0</v>
      </c>
      <c r="HS891" s="24">
        <f>SUMPRODUCT($B891:$GQ891,INDEX(PLAN_PRODUCCION!$B$4:$GQ$24,COLUMN()-COLUMN($GZ$1)+1,0))</f>
        <v>0</v>
      </c>
      <c r="HT891" s="24">
        <f>SUMPRODUCT($B891:$GQ891,INDEX(PLAN_PRODUCCION!$B$4:$GQ$24,COLUMN()-COLUMN($GZ$1)+1,0))</f>
        <v>0</v>
      </c>
      <c r="HU891" s="22"/>
      <c r="HV891" s="25"/>
      <c r="HW891" t="str">
        <f>DIM_BILL[[#This Row],[Tipo]]</f>
        <v>MATERIAL DE EMPAQUE</v>
      </c>
    </row>
    <row r="892" spans="1:231" x14ac:dyDescent="0.3">
      <c r="A892" s="18" t="s">
        <v>1615</v>
      </c>
      <c r="FP892">
        <v>1.05</v>
      </c>
      <c r="GR892" s="18" t="s">
        <v>1616</v>
      </c>
      <c r="GS892" s="18">
        <v>2</v>
      </c>
      <c r="GT892" s="18" t="s">
        <v>1816</v>
      </c>
      <c r="GU892" s="18" t="s">
        <v>1800</v>
      </c>
      <c r="GV892" s="18">
        <f>SUMIF(FACT_A1[cve_prod],DIM_BILL[[#This Row],[CODIGO]],FACT_A1[Existencia])</f>
        <v>0</v>
      </c>
      <c r="GW892" s="18">
        <f>SUMIF(FACT_A2[cve_prod],DIM_BILL[[#This Row],[CODIGO]],FACT_A2[Existencia])</f>
        <v>0</v>
      </c>
      <c r="GX892" s="18"/>
      <c r="GY892" s="16" t="s">
        <v>2222</v>
      </c>
      <c r="GZ892" s="26">
        <f t="shared" ref="GZ892" si="6492">GV892+GW892+GX892+GZ890-GZ891</f>
        <v>-2125.2000000000003</v>
      </c>
      <c r="HA892" s="26">
        <f t="shared" ref="HA892" si="6493">GZ892+HA890-HA891</f>
        <v>-2125.2000000000003</v>
      </c>
      <c r="HB892" s="26">
        <f t="shared" ref="HB892" si="6494">HA892+HB890-HB891</f>
        <v>-2125.2000000000003</v>
      </c>
      <c r="HC892" s="26">
        <f t="shared" ref="HC892" si="6495">HB892+HC890-HC891</f>
        <v>-2125.2000000000003</v>
      </c>
      <c r="HD892" s="26">
        <f t="shared" ref="HD892" si="6496">HC892+HD890-HD891</f>
        <v>-2125.2000000000003</v>
      </c>
      <c r="HE892" s="26">
        <f t="shared" ref="HE892" si="6497">HD892+HE890-HE891</f>
        <v>-2125.2000000000003</v>
      </c>
      <c r="HF892" s="26">
        <f t="shared" ref="HF892" si="6498">HE892+HF890-HF891</f>
        <v>-2125.2000000000003</v>
      </c>
      <c r="HG892" s="26">
        <f t="shared" ref="HG892" si="6499">HF892+HG890-HG891</f>
        <v>-2125.2000000000003</v>
      </c>
      <c r="HH892" s="26">
        <f t="shared" ref="HH892" si="6500">HG892+HH890-HH891</f>
        <v>-2125.2000000000003</v>
      </c>
      <c r="HI892" s="26">
        <f t="shared" ref="HI892" si="6501">HH892+HI890-HI891</f>
        <v>-2125.2000000000003</v>
      </c>
      <c r="HJ892" s="26">
        <f t="shared" ref="HJ892" si="6502">HI892+HJ890-HJ891</f>
        <v>-2125.2000000000003</v>
      </c>
      <c r="HK892" s="26">
        <f t="shared" ref="HK892" si="6503">HJ892+HK890-HK891</f>
        <v>-2125.2000000000003</v>
      </c>
      <c r="HL892" s="26">
        <f t="shared" ref="HL892" si="6504">HK892+HL890-HL891</f>
        <v>-2125.2000000000003</v>
      </c>
      <c r="HM892" s="26">
        <f t="shared" ref="HM892" si="6505">HL892+HM890-HM891</f>
        <v>-2125.2000000000003</v>
      </c>
      <c r="HN892" s="26">
        <f t="shared" ref="HN892" si="6506">HM892+HN890-HN891</f>
        <v>-2125.2000000000003</v>
      </c>
      <c r="HO892" s="26">
        <f t="shared" ref="HO892" si="6507">HN892+HO890-HO891</f>
        <v>-2125.2000000000003</v>
      </c>
      <c r="HP892" s="26">
        <f t="shared" ref="HP892" si="6508">HO892+HP890-HP891</f>
        <v>-2125.2000000000003</v>
      </c>
      <c r="HQ892" s="26">
        <f t="shared" ref="HQ892" si="6509">HP892+HQ890-HQ891</f>
        <v>-2125.2000000000003</v>
      </c>
      <c r="HR892" s="26">
        <f t="shared" ref="HR892" si="6510">HQ892+HR890-HR891</f>
        <v>-2125.2000000000003</v>
      </c>
      <c r="HS892" s="26">
        <f t="shared" ref="HS892" si="6511">HR892+HS890-HS891</f>
        <v>-2125.2000000000003</v>
      </c>
      <c r="HT892" s="26">
        <f t="shared" ref="HT892" si="6512">HS892+HT890-HT891</f>
        <v>-2125.2000000000003</v>
      </c>
      <c r="HU892" s="22">
        <f t="shared" ref="HU892" si="6513">COUNTIF(GZ892:HT892,"&lt;0")</f>
        <v>21</v>
      </c>
      <c r="HV892" s="25"/>
      <c r="HW892" t="str">
        <f>DIM_BILL[[#This Row],[Tipo]]</f>
        <v>MATERIAL DE EMPAQUE</v>
      </c>
    </row>
    <row r="893" spans="1:231" x14ac:dyDescent="0.3">
      <c r="A893" s="17" t="s">
        <v>1473</v>
      </c>
      <c r="EX893">
        <v>1.0100201002010021</v>
      </c>
      <c r="GR893" s="17" t="s">
        <v>1474</v>
      </c>
      <c r="GS893" s="17">
        <v>4</v>
      </c>
      <c r="GT893" s="17" t="s">
        <v>1823</v>
      </c>
      <c r="GU893" s="17" t="s">
        <v>1800</v>
      </c>
      <c r="GV893" s="17">
        <f>SUMIF(FACT_A1[cve_prod],DIM_BILL[[#This Row],[CODIGO]],FACT_A1[Existencia])</f>
        <v>0</v>
      </c>
      <c r="GW893" s="18">
        <f>SUMIF(FACT_A2[cve_prod],DIM_BILL[[#This Row],[CODIGO]],FACT_A2[Existencia])</f>
        <v>0</v>
      </c>
      <c r="GX893" s="17"/>
      <c r="GY893" s="16" t="s">
        <v>2220</v>
      </c>
      <c r="GZ893" s="15">
        <f>SUMIFS(POs[saldo],POs[cve_prod],DIM_BILL[[#This Row],[CODIGO]],POs[status],$GY893,POs[f_ent],GZ$1)</f>
        <v>0</v>
      </c>
      <c r="HA893" s="15">
        <f>SUMIFS(POs[saldo],POs[cve_prod],DIM_BILL[[#This Row],[CODIGO]],POs[status],$GY893,POs[f_ent],HA$1)</f>
        <v>0</v>
      </c>
      <c r="HB893" s="15">
        <f>SUMIFS(POs[saldo],POs[cve_prod],DIM_BILL[[#This Row],[CODIGO]],POs[status],$GY893,POs[f_ent],HB$1)</f>
        <v>0</v>
      </c>
      <c r="HC893" s="15">
        <f>SUMIFS(POs[saldo],POs[cve_prod],DIM_BILL[[#This Row],[CODIGO]],POs[status],$GY893,POs[f_ent],HC$1)</f>
        <v>0</v>
      </c>
      <c r="HD893" s="15">
        <f>SUMIFS(POs[saldo],POs[cve_prod],DIM_BILL[[#This Row],[CODIGO]],POs[status],$GY893,POs[f_ent],HD$1)</f>
        <v>0</v>
      </c>
      <c r="HE893" s="15">
        <f>SUMIFS(POs[saldo],POs[cve_prod],DIM_BILL[[#This Row],[CODIGO]],POs[status],$GY893,POs[f_ent],HE$1)</f>
        <v>0</v>
      </c>
      <c r="HF893" s="15">
        <f>SUMIFS(POs[saldo],POs[cve_prod],DIM_BILL[[#This Row],[CODIGO]],POs[status],$GY893,POs[Semana],WEEKNUM(HF$1))</f>
        <v>0</v>
      </c>
      <c r="HG893" s="15">
        <f>SUMIFS(POs[saldo],POs[cve_prod],DIM_BILL[[#This Row],[CODIGO]],POs[status],$GY893,POs[Semana],WEEKNUM(HG$1))</f>
        <v>0</v>
      </c>
      <c r="HH893" s="15">
        <f>SUMIFS(POs[saldo],POs[cve_prod],DIM_BILL[[#This Row],[CODIGO]],POs[status],$GY893,POs[Semana],WEEKNUM(HH$1))</f>
        <v>0</v>
      </c>
      <c r="HI893" s="15">
        <f>SUMIFS(POs[saldo],POs[cve_prod],DIM_BILL[[#This Row],[CODIGO]],POs[status],$GY893,POs[Semana],WEEKNUM(HI$1))</f>
        <v>0</v>
      </c>
      <c r="HJ893" s="15">
        <f>SUMIFS(POs[saldo],POs[cve_prod],DIM_BILL[[#This Row],[CODIGO]],POs[status],$GY893,POs[Semana],WEEKNUM(HJ$1))</f>
        <v>0</v>
      </c>
      <c r="HK893" s="15">
        <f>SUMIFS(POs[saldo],POs[cve_prod],DIM_BILL[[#This Row],[CODIGO]],POs[status],$GY893,POs[Semana],WEEKNUM(HK$1))</f>
        <v>0</v>
      </c>
      <c r="HL893" s="15">
        <f>SUMIFS(POs[saldo],POs[cve_prod],DIM_BILL[[#This Row],[CODIGO]],POs[status],$GY893,POs[Semana],WEEKNUM(HL$1))</f>
        <v>0</v>
      </c>
      <c r="HM893" s="15">
        <f>SUMIFS(POs[saldo],POs[cve_prod],DIM_BILL[[#This Row],[CODIGO]],POs[status],$GY893,POs[Semana],WEEKNUM(HM$1))</f>
        <v>0</v>
      </c>
      <c r="HN893" s="15">
        <f>SUMIFS(POs[saldo],POs[cve_prod],DIM_BILL[[#This Row],[CODIGO]],POs[status],$GY893,POs[Semana],WEEKNUM(HN$1))</f>
        <v>0</v>
      </c>
      <c r="HO893" s="15">
        <f>SUMIFS(POs[saldo],POs[cve_prod],DIM_BILL[[#This Row],[CODIGO]],POs[status],$GY893,POs[Semana],WEEKNUM(HO$1))</f>
        <v>0</v>
      </c>
      <c r="HP893" s="15">
        <f>SUMIFS(POs[saldo],POs[cve_prod],DIM_BILL[[#This Row],[CODIGO]],POs[status],$GY893,POs[Semana],WEEKNUM(HP$1))</f>
        <v>0</v>
      </c>
      <c r="HQ893" s="15">
        <f>SUMIFS(POs[saldo],POs[cve_prod],DIM_BILL[[#This Row],[CODIGO]],POs[status],$GY893,POs[Semana],WEEKNUM(HQ$1))</f>
        <v>0</v>
      </c>
      <c r="HR893" s="15">
        <f>SUMIFS(POs[saldo],POs[cve_prod],DIM_BILL[[#This Row],[CODIGO]],POs[status],$GY893,POs[Semana],WEEKNUM(HR$1))</f>
        <v>0</v>
      </c>
      <c r="HS893" s="15">
        <f>SUMIFS(POs[saldo],POs[cve_prod],DIM_BILL[[#This Row],[CODIGO]],POs[status],$GY893,POs[Semana],WEEKNUM(HS$1))</f>
        <v>0</v>
      </c>
      <c r="HT893" s="15">
        <f>SUMIFS(POs[saldo],POs[cve_prod],DIM_BILL[[#This Row],[CODIGO]],POs[status],$GY893,POs[Semana],WEEKNUM(HT$1))</f>
        <v>0</v>
      </c>
      <c r="HU893" s="22"/>
      <c r="HV893" s="25"/>
      <c r="HW893" t="str">
        <f>DIM_BILL[[#This Row],[Tipo]]</f>
        <v>MATERIAL DE EMPAQUE</v>
      </c>
    </row>
    <row r="894" spans="1:231" x14ac:dyDescent="0.3">
      <c r="A894" s="17" t="s">
        <v>1473</v>
      </c>
      <c r="EX894">
        <v>1.0100201002010021</v>
      </c>
      <c r="GR894" s="17" t="s">
        <v>1474</v>
      </c>
      <c r="GS894" s="17">
        <v>4</v>
      </c>
      <c r="GT894" s="17" t="s">
        <v>1823</v>
      </c>
      <c r="GU894" s="17" t="s">
        <v>1800</v>
      </c>
      <c r="GV894" s="17">
        <f>SUMIF(FACT_A1[cve_prod],DIM_BILL[[#This Row],[CODIGO]],FACT_A1[Existencia])</f>
        <v>0</v>
      </c>
      <c r="GW894" s="18">
        <f>SUMIF(FACT_A2[cve_prod],DIM_BILL[[#This Row],[CODIGO]],FACT_A2[Existencia])</f>
        <v>0</v>
      </c>
      <c r="GX894" s="17"/>
      <c r="GY894" s="16" t="s">
        <v>2221</v>
      </c>
      <c r="GZ894" s="24">
        <f>SUMPRODUCT($B894:$GQ894,INDEX(PLAN_PRODUCCION!$B$4:$GQ$24,COLUMN()-COLUMN($GZ$1)+1,0))</f>
        <v>33667</v>
      </c>
      <c r="HA894" s="24">
        <f>SUMPRODUCT($B894:$GQ894,INDEX(PLAN_PRODUCCION!$B$4:$GQ$24,COLUMN()-COLUMN($GZ$1)+1,0))</f>
        <v>0</v>
      </c>
      <c r="HB894" s="24">
        <f>SUMPRODUCT($B894:$GQ894,INDEX(PLAN_PRODUCCION!$B$4:$GQ$24,COLUMN()-COLUMN($GZ$1)+1,0))</f>
        <v>0</v>
      </c>
      <c r="HC894" s="24">
        <f>SUMPRODUCT($B894:$GQ894,INDEX(PLAN_PRODUCCION!$B$4:$GQ$24,COLUMN()-COLUMN($GZ$1)+1,0))</f>
        <v>0</v>
      </c>
      <c r="HD894" s="24">
        <f>SUMPRODUCT($B894:$GQ894,INDEX(PLAN_PRODUCCION!$B$4:$GQ$24,COLUMN()-COLUMN($GZ$1)+1,0))</f>
        <v>0</v>
      </c>
      <c r="HE894" s="24">
        <f>SUMPRODUCT($B894:$GQ894,INDEX(PLAN_PRODUCCION!$B$4:$GQ$24,COLUMN()-COLUMN($GZ$1)+1,0))</f>
        <v>0</v>
      </c>
      <c r="HF894" s="24">
        <f>SUMPRODUCT($B894:$GQ894,INDEX(PLAN_PRODUCCION!$B$4:$GQ$24,COLUMN()-COLUMN($GZ$1)+1,0))</f>
        <v>0</v>
      </c>
      <c r="HG894" s="24">
        <f>SUMPRODUCT($B894:$GQ894,INDEX(PLAN_PRODUCCION!$B$4:$GQ$24,COLUMN()-COLUMN($GZ$1)+1,0))</f>
        <v>67334</v>
      </c>
      <c r="HH894" s="24">
        <f>SUMPRODUCT($B894:$GQ894,INDEX(PLAN_PRODUCCION!$B$4:$GQ$24,COLUMN()-COLUMN($GZ$1)+1,0))</f>
        <v>33667</v>
      </c>
      <c r="HI894" s="24">
        <f>SUMPRODUCT($B894:$GQ894,INDEX(PLAN_PRODUCCION!$B$4:$GQ$24,COLUMN()-COLUMN($GZ$1)+1,0))</f>
        <v>33667</v>
      </c>
      <c r="HJ894" s="24">
        <f>SUMPRODUCT($B894:$GQ894,INDEX(PLAN_PRODUCCION!$B$4:$GQ$24,COLUMN()-COLUMN($GZ$1)+1,0))</f>
        <v>0</v>
      </c>
      <c r="HK894" s="24">
        <f>SUMPRODUCT($B894:$GQ894,INDEX(PLAN_PRODUCCION!$B$4:$GQ$24,COLUMN()-COLUMN($GZ$1)+1,0))</f>
        <v>0</v>
      </c>
      <c r="HL894" s="24">
        <f>SUMPRODUCT($B894:$GQ894,INDEX(PLAN_PRODUCCION!$B$4:$GQ$24,COLUMN()-COLUMN($GZ$1)+1,0))</f>
        <v>0</v>
      </c>
      <c r="HM894" s="24">
        <f>SUMPRODUCT($B894:$GQ894,INDEX(PLAN_PRODUCCION!$B$4:$GQ$24,COLUMN()-COLUMN($GZ$1)+1,0))</f>
        <v>0</v>
      </c>
      <c r="HN894" s="24">
        <f>SUMPRODUCT($B894:$GQ894,INDEX(PLAN_PRODUCCION!$B$4:$GQ$24,COLUMN()-COLUMN($GZ$1)+1,0))</f>
        <v>0</v>
      </c>
      <c r="HO894" s="24">
        <f>SUMPRODUCT($B894:$GQ894,INDEX(PLAN_PRODUCCION!$B$4:$GQ$24,COLUMN()-COLUMN($GZ$1)+1,0))</f>
        <v>0</v>
      </c>
      <c r="HP894" s="24">
        <f>SUMPRODUCT($B894:$GQ894,INDEX(PLAN_PRODUCCION!$B$4:$GQ$24,COLUMN()-COLUMN($GZ$1)+1,0))</f>
        <v>0</v>
      </c>
      <c r="HQ894" s="24">
        <f>SUMPRODUCT($B894:$GQ894,INDEX(PLAN_PRODUCCION!$B$4:$GQ$24,COLUMN()-COLUMN($GZ$1)+1,0))</f>
        <v>0</v>
      </c>
      <c r="HR894" s="24">
        <f>SUMPRODUCT($B894:$GQ894,INDEX(PLAN_PRODUCCION!$B$4:$GQ$24,COLUMN()-COLUMN($GZ$1)+1,0))</f>
        <v>0</v>
      </c>
      <c r="HS894" s="24">
        <f>SUMPRODUCT($B894:$GQ894,INDEX(PLAN_PRODUCCION!$B$4:$GQ$24,COLUMN()-COLUMN($GZ$1)+1,0))</f>
        <v>0</v>
      </c>
      <c r="HT894" s="24">
        <f>SUMPRODUCT($B894:$GQ894,INDEX(PLAN_PRODUCCION!$B$4:$GQ$24,COLUMN()-COLUMN($GZ$1)+1,0))</f>
        <v>0</v>
      </c>
      <c r="HU894" s="22"/>
      <c r="HV894" s="25"/>
      <c r="HW894" t="str">
        <f>DIM_BILL[[#This Row],[Tipo]]</f>
        <v>MATERIAL DE EMPAQUE</v>
      </c>
    </row>
    <row r="895" spans="1:231" x14ac:dyDescent="0.3">
      <c r="A895" s="18" t="s">
        <v>1473</v>
      </c>
      <c r="EX895">
        <v>1.0100201002010021</v>
      </c>
      <c r="GR895" s="18" t="s">
        <v>1474</v>
      </c>
      <c r="GS895" s="18">
        <v>4</v>
      </c>
      <c r="GT895" s="18" t="s">
        <v>1823</v>
      </c>
      <c r="GU895" s="18" t="s">
        <v>1800</v>
      </c>
      <c r="GV895" s="18">
        <f>SUMIF(FACT_A1[cve_prod],DIM_BILL[[#This Row],[CODIGO]],FACT_A1[Existencia])</f>
        <v>0</v>
      </c>
      <c r="GW895" s="18">
        <f>SUMIF(FACT_A2[cve_prod],DIM_BILL[[#This Row],[CODIGO]],FACT_A2[Existencia])</f>
        <v>0</v>
      </c>
      <c r="GX895" s="18"/>
      <c r="GY895" s="16" t="s">
        <v>2222</v>
      </c>
      <c r="GZ895" s="26">
        <f t="shared" ref="GZ895" si="6514">GV895+GW895+GX895+GZ893-GZ894</f>
        <v>-33667</v>
      </c>
      <c r="HA895" s="26">
        <f t="shared" ref="HA895" si="6515">GZ895+HA893-HA894</f>
        <v>-33667</v>
      </c>
      <c r="HB895" s="26">
        <f t="shared" ref="HB895" si="6516">HA895+HB893-HB894</f>
        <v>-33667</v>
      </c>
      <c r="HC895" s="26">
        <f t="shared" ref="HC895" si="6517">HB895+HC893-HC894</f>
        <v>-33667</v>
      </c>
      <c r="HD895" s="26">
        <f t="shared" ref="HD895" si="6518">HC895+HD893-HD894</f>
        <v>-33667</v>
      </c>
      <c r="HE895" s="26">
        <f t="shared" ref="HE895" si="6519">HD895+HE893-HE894</f>
        <v>-33667</v>
      </c>
      <c r="HF895" s="26">
        <f t="shared" ref="HF895" si="6520">HE895+HF893-HF894</f>
        <v>-33667</v>
      </c>
      <c r="HG895" s="26">
        <f t="shared" ref="HG895" si="6521">HF895+HG893-HG894</f>
        <v>-101001</v>
      </c>
      <c r="HH895" s="26">
        <f t="shared" ref="HH895" si="6522">HG895+HH893-HH894</f>
        <v>-134668</v>
      </c>
      <c r="HI895" s="26">
        <f t="shared" ref="HI895" si="6523">HH895+HI893-HI894</f>
        <v>-168335</v>
      </c>
      <c r="HJ895" s="26">
        <f t="shared" ref="HJ895" si="6524">HI895+HJ893-HJ894</f>
        <v>-168335</v>
      </c>
      <c r="HK895" s="26">
        <f t="shared" ref="HK895" si="6525">HJ895+HK893-HK894</f>
        <v>-168335</v>
      </c>
      <c r="HL895" s="26">
        <f t="shared" ref="HL895" si="6526">HK895+HL893-HL894</f>
        <v>-168335</v>
      </c>
      <c r="HM895" s="26">
        <f t="shared" ref="HM895" si="6527">HL895+HM893-HM894</f>
        <v>-168335</v>
      </c>
      <c r="HN895" s="26">
        <f t="shared" ref="HN895" si="6528">HM895+HN893-HN894</f>
        <v>-168335</v>
      </c>
      <c r="HO895" s="26">
        <f t="shared" ref="HO895" si="6529">HN895+HO893-HO894</f>
        <v>-168335</v>
      </c>
      <c r="HP895" s="26">
        <f t="shared" ref="HP895" si="6530">HO895+HP893-HP894</f>
        <v>-168335</v>
      </c>
      <c r="HQ895" s="26">
        <f t="shared" ref="HQ895" si="6531">HP895+HQ893-HQ894</f>
        <v>-168335</v>
      </c>
      <c r="HR895" s="26">
        <f t="shared" ref="HR895" si="6532">HQ895+HR893-HR894</f>
        <v>-168335</v>
      </c>
      <c r="HS895" s="26">
        <f t="shared" ref="HS895" si="6533">HR895+HS893-HS894</f>
        <v>-168335</v>
      </c>
      <c r="HT895" s="26">
        <f t="shared" ref="HT895" si="6534">HS895+HT893-HT894</f>
        <v>-168335</v>
      </c>
      <c r="HU895" s="22">
        <f t="shared" ref="HU895" si="6535">COUNTIF(GZ895:HT895,"&lt;0")</f>
        <v>21</v>
      </c>
      <c r="HV895" s="25"/>
      <c r="HW895" t="str">
        <f>DIM_BILL[[#This Row],[Tipo]]</f>
        <v>MATERIAL DE EMPAQUE</v>
      </c>
    </row>
    <row r="896" spans="1:231" x14ac:dyDescent="0.3">
      <c r="A896" s="17" t="s">
        <v>1475</v>
      </c>
      <c r="EX896">
        <v>1.4430144301443014E-2</v>
      </c>
      <c r="GR896" s="17" t="s">
        <v>1476</v>
      </c>
      <c r="GS896" s="17">
        <v>3</v>
      </c>
      <c r="GT896" s="17" t="s">
        <v>1820</v>
      </c>
      <c r="GU896" s="17" t="s">
        <v>1800</v>
      </c>
      <c r="GV896" s="17">
        <f>SUMIF(FACT_A1[cve_prod],DIM_BILL[[#This Row],[CODIGO]],FACT_A1[Existencia])</f>
        <v>0</v>
      </c>
      <c r="GW896" s="18">
        <f>SUMIF(FACT_A2[cve_prod],DIM_BILL[[#This Row],[CODIGO]],FACT_A2[Existencia])</f>
        <v>0</v>
      </c>
      <c r="GX896" s="17"/>
      <c r="GY896" s="16" t="s">
        <v>2220</v>
      </c>
      <c r="GZ896" s="15">
        <f>SUMIFS(POs[saldo],POs[cve_prod],DIM_BILL[[#This Row],[CODIGO]],POs[status],$GY896,POs[f_ent],GZ$1)</f>
        <v>0</v>
      </c>
      <c r="HA896" s="15">
        <f>SUMIFS(POs[saldo],POs[cve_prod],DIM_BILL[[#This Row],[CODIGO]],POs[status],$GY896,POs[f_ent],HA$1)</f>
        <v>0</v>
      </c>
      <c r="HB896" s="15">
        <f>SUMIFS(POs[saldo],POs[cve_prod],DIM_BILL[[#This Row],[CODIGO]],POs[status],$GY896,POs[f_ent],HB$1)</f>
        <v>0</v>
      </c>
      <c r="HC896" s="15">
        <f>SUMIFS(POs[saldo],POs[cve_prod],DIM_BILL[[#This Row],[CODIGO]],POs[status],$GY896,POs[f_ent],HC$1)</f>
        <v>0</v>
      </c>
      <c r="HD896" s="15">
        <f>SUMIFS(POs[saldo],POs[cve_prod],DIM_BILL[[#This Row],[CODIGO]],POs[status],$GY896,POs[f_ent],HD$1)</f>
        <v>0</v>
      </c>
      <c r="HE896" s="15">
        <f>SUMIFS(POs[saldo],POs[cve_prod],DIM_BILL[[#This Row],[CODIGO]],POs[status],$GY896,POs[f_ent],HE$1)</f>
        <v>0</v>
      </c>
      <c r="HF896" s="15">
        <f>SUMIFS(POs[saldo],POs[cve_prod],DIM_BILL[[#This Row],[CODIGO]],POs[status],$GY896,POs[Semana],WEEKNUM(HF$1))</f>
        <v>0</v>
      </c>
      <c r="HG896" s="15">
        <f>SUMIFS(POs[saldo],POs[cve_prod],DIM_BILL[[#This Row],[CODIGO]],POs[status],$GY896,POs[Semana],WEEKNUM(HG$1))</f>
        <v>0</v>
      </c>
      <c r="HH896" s="15">
        <f>SUMIFS(POs[saldo],POs[cve_prod],DIM_BILL[[#This Row],[CODIGO]],POs[status],$GY896,POs[Semana],WEEKNUM(HH$1))</f>
        <v>0</v>
      </c>
      <c r="HI896" s="15">
        <f>SUMIFS(POs[saldo],POs[cve_prod],DIM_BILL[[#This Row],[CODIGO]],POs[status],$GY896,POs[Semana],WEEKNUM(HI$1))</f>
        <v>0</v>
      </c>
      <c r="HJ896" s="15">
        <f>SUMIFS(POs[saldo],POs[cve_prod],DIM_BILL[[#This Row],[CODIGO]],POs[status],$GY896,POs[Semana],WEEKNUM(HJ$1))</f>
        <v>0</v>
      </c>
      <c r="HK896" s="15">
        <f>SUMIFS(POs[saldo],POs[cve_prod],DIM_BILL[[#This Row],[CODIGO]],POs[status],$GY896,POs[Semana],WEEKNUM(HK$1))</f>
        <v>0</v>
      </c>
      <c r="HL896" s="15">
        <f>SUMIFS(POs[saldo],POs[cve_prod],DIM_BILL[[#This Row],[CODIGO]],POs[status],$GY896,POs[Semana],WEEKNUM(HL$1))</f>
        <v>0</v>
      </c>
      <c r="HM896" s="15">
        <f>SUMIFS(POs[saldo],POs[cve_prod],DIM_BILL[[#This Row],[CODIGO]],POs[status],$GY896,POs[Semana],WEEKNUM(HM$1))</f>
        <v>0</v>
      </c>
      <c r="HN896" s="15">
        <f>SUMIFS(POs[saldo],POs[cve_prod],DIM_BILL[[#This Row],[CODIGO]],POs[status],$GY896,POs[Semana],WEEKNUM(HN$1))</f>
        <v>0</v>
      </c>
      <c r="HO896" s="15">
        <f>SUMIFS(POs[saldo],POs[cve_prod],DIM_BILL[[#This Row],[CODIGO]],POs[status],$GY896,POs[Semana],WEEKNUM(HO$1))</f>
        <v>0</v>
      </c>
      <c r="HP896" s="15">
        <f>SUMIFS(POs[saldo],POs[cve_prod],DIM_BILL[[#This Row],[CODIGO]],POs[status],$GY896,POs[Semana],WEEKNUM(HP$1))</f>
        <v>0</v>
      </c>
      <c r="HQ896" s="15">
        <f>SUMIFS(POs[saldo],POs[cve_prod],DIM_BILL[[#This Row],[CODIGO]],POs[status],$GY896,POs[Semana],WEEKNUM(HQ$1))</f>
        <v>0</v>
      </c>
      <c r="HR896" s="15">
        <f>SUMIFS(POs[saldo],POs[cve_prod],DIM_BILL[[#This Row],[CODIGO]],POs[status],$GY896,POs[Semana],WEEKNUM(HR$1))</f>
        <v>0</v>
      </c>
      <c r="HS896" s="15">
        <f>SUMIFS(POs[saldo],POs[cve_prod],DIM_BILL[[#This Row],[CODIGO]],POs[status],$GY896,POs[Semana],WEEKNUM(HS$1))</f>
        <v>0</v>
      </c>
      <c r="HT896" s="15">
        <f>SUMIFS(POs[saldo],POs[cve_prod],DIM_BILL[[#This Row],[CODIGO]],POs[status],$GY896,POs[Semana],WEEKNUM(HT$1))</f>
        <v>0</v>
      </c>
      <c r="HU896" s="22"/>
      <c r="HV896" s="25"/>
      <c r="HW896" t="str">
        <f>DIM_BILL[[#This Row],[Tipo]]</f>
        <v>MATERIAL DE EMPAQUE</v>
      </c>
    </row>
    <row r="897" spans="1:231" x14ac:dyDescent="0.3">
      <c r="A897" s="17" t="s">
        <v>1475</v>
      </c>
      <c r="EX897">
        <v>1.4430144301443014E-2</v>
      </c>
      <c r="GR897" s="17" t="s">
        <v>1476</v>
      </c>
      <c r="GS897" s="17">
        <v>3</v>
      </c>
      <c r="GT897" s="17" t="s">
        <v>1820</v>
      </c>
      <c r="GU897" s="17" t="s">
        <v>1800</v>
      </c>
      <c r="GV897" s="17">
        <f>SUMIF(FACT_A1[cve_prod],DIM_BILL[[#This Row],[CODIGO]],FACT_A1[Existencia])</f>
        <v>0</v>
      </c>
      <c r="GW897" s="18">
        <f>SUMIF(FACT_A2[cve_prod],DIM_BILL[[#This Row],[CODIGO]],FACT_A2[Existencia])</f>
        <v>0</v>
      </c>
      <c r="GX897" s="17"/>
      <c r="GY897" s="16" t="s">
        <v>2221</v>
      </c>
      <c r="GZ897" s="24">
        <f>SUMPRODUCT($B897:$GQ897,INDEX(PLAN_PRODUCCION!$B$4:$GQ$24,COLUMN()-COLUMN($GZ$1)+1,0))</f>
        <v>480.99999999999994</v>
      </c>
      <c r="HA897" s="24">
        <f>SUMPRODUCT($B897:$GQ897,INDEX(PLAN_PRODUCCION!$B$4:$GQ$24,COLUMN()-COLUMN($GZ$1)+1,0))</f>
        <v>0</v>
      </c>
      <c r="HB897" s="24">
        <f>SUMPRODUCT($B897:$GQ897,INDEX(PLAN_PRODUCCION!$B$4:$GQ$24,COLUMN()-COLUMN($GZ$1)+1,0))</f>
        <v>0</v>
      </c>
      <c r="HC897" s="24">
        <f>SUMPRODUCT($B897:$GQ897,INDEX(PLAN_PRODUCCION!$B$4:$GQ$24,COLUMN()-COLUMN($GZ$1)+1,0))</f>
        <v>0</v>
      </c>
      <c r="HD897" s="24">
        <f>SUMPRODUCT($B897:$GQ897,INDEX(PLAN_PRODUCCION!$B$4:$GQ$24,COLUMN()-COLUMN($GZ$1)+1,0))</f>
        <v>0</v>
      </c>
      <c r="HE897" s="24">
        <f>SUMPRODUCT($B897:$GQ897,INDEX(PLAN_PRODUCCION!$B$4:$GQ$24,COLUMN()-COLUMN($GZ$1)+1,0))</f>
        <v>0</v>
      </c>
      <c r="HF897" s="24">
        <f>SUMPRODUCT($B897:$GQ897,INDEX(PLAN_PRODUCCION!$B$4:$GQ$24,COLUMN()-COLUMN($GZ$1)+1,0))</f>
        <v>0</v>
      </c>
      <c r="HG897" s="24">
        <f>SUMPRODUCT($B897:$GQ897,INDEX(PLAN_PRODUCCION!$B$4:$GQ$24,COLUMN()-COLUMN($GZ$1)+1,0))</f>
        <v>961.99999999999989</v>
      </c>
      <c r="HH897" s="24">
        <f>SUMPRODUCT($B897:$GQ897,INDEX(PLAN_PRODUCCION!$B$4:$GQ$24,COLUMN()-COLUMN($GZ$1)+1,0))</f>
        <v>480.99999999999994</v>
      </c>
      <c r="HI897" s="24">
        <f>SUMPRODUCT($B897:$GQ897,INDEX(PLAN_PRODUCCION!$B$4:$GQ$24,COLUMN()-COLUMN($GZ$1)+1,0))</f>
        <v>480.99999999999994</v>
      </c>
      <c r="HJ897" s="24">
        <f>SUMPRODUCT($B897:$GQ897,INDEX(PLAN_PRODUCCION!$B$4:$GQ$24,COLUMN()-COLUMN($GZ$1)+1,0))</f>
        <v>0</v>
      </c>
      <c r="HK897" s="24">
        <f>SUMPRODUCT($B897:$GQ897,INDEX(PLAN_PRODUCCION!$B$4:$GQ$24,COLUMN()-COLUMN($GZ$1)+1,0))</f>
        <v>0</v>
      </c>
      <c r="HL897" s="24">
        <f>SUMPRODUCT($B897:$GQ897,INDEX(PLAN_PRODUCCION!$B$4:$GQ$24,COLUMN()-COLUMN($GZ$1)+1,0))</f>
        <v>0</v>
      </c>
      <c r="HM897" s="24">
        <f>SUMPRODUCT($B897:$GQ897,INDEX(PLAN_PRODUCCION!$B$4:$GQ$24,COLUMN()-COLUMN($GZ$1)+1,0))</f>
        <v>0</v>
      </c>
      <c r="HN897" s="24">
        <f>SUMPRODUCT($B897:$GQ897,INDEX(PLAN_PRODUCCION!$B$4:$GQ$24,COLUMN()-COLUMN($GZ$1)+1,0))</f>
        <v>0</v>
      </c>
      <c r="HO897" s="24">
        <f>SUMPRODUCT($B897:$GQ897,INDEX(PLAN_PRODUCCION!$B$4:$GQ$24,COLUMN()-COLUMN($GZ$1)+1,0))</f>
        <v>0</v>
      </c>
      <c r="HP897" s="24">
        <f>SUMPRODUCT($B897:$GQ897,INDEX(PLAN_PRODUCCION!$B$4:$GQ$24,COLUMN()-COLUMN($GZ$1)+1,0))</f>
        <v>0</v>
      </c>
      <c r="HQ897" s="24">
        <f>SUMPRODUCT($B897:$GQ897,INDEX(PLAN_PRODUCCION!$B$4:$GQ$24,COLUMN()-COLUMN($GZ$1)+1,0))</f>
        <v>0</v>
      </c>
      <c r="HR897" s="24">
        <f>SUMPRODUCT($B897:$GQ897,INDEX(PLAN_PRODUCCION!$B$4:$GQ$24,COLUMN()-COLUMN($GZ$1)+1,0))</f>
        <v>0</v>
      </c>
      <c r="HS897" s="24">
        <f>SUMPRODUCT($B897:$GQ897,INDEX(PLAN_PRODUCCION!$B$4:$GQ$24,COLUMN()-COLUMN($GZ$1)+1,0))</f>
        <v>0</v>
      </c>
      <c r="HT897" s="24">
        <f>SUMPRODUCT($B897:$GQ897,INDEX(PLAN_PRODUCCION!$B$4:$GQ$24,COLUMN()-COLUMN($GZ$1)+1,0))</f>
        <v>0</v>
      </c>
      <c r="HU897" s="22"/>
      <c r="HV897" s="25"/>
      <c r="HW897" t="str">
        <f>DIM_BILL[[#This Row],[Tipo]]</f>
        <v>MATERIAL DE EMPAQUE</v>
      </c>
    </row>
    <row r="898" spans="1:231" x14ac:dyDescent="0.3">
      <c r="A898" s="18" t="s">
        <v>1475</v>
      </c>
      <c r="EX898">
        <v>1.4430144301443014E-2</v>
      </c>
      <c r="GR898" s="18" t="s">
        <v>1476</v>
      </c>
      <c r="GS898" s="18">
        <v>3</v>
      </c>
      <c r="GT898" s="18" t="s">
        <v>1820</v>
      </c>
      <c r="GU898" s="18" t="s">
        <v>1800</v>
      </c>
      <c r="GV898" s="18">
        <f>SUMIF(FACT_A1[cve_prod],DIM_BILL[[#This Row],[CODIGO]],FACT_A1[Existencia])</f>
        <v>0</v>
      </c>
      <c r="GW898" s="18">
        <f>SUMIF(FACT_A2[cve_prod],DIM_BILL[[#This Row],[CODIGO]],FACT_A2[Existencia])</f>
        <v>0</v>
      </c>
      <c r="GX898" s="18"/>
      <c r="GY898" s="16" t="s">
        <v>2222</v>
      </c>
      <c r="GZ898" s="26">
        <f t="shared" ref="GZ898" si="6536">GV898+GW898+GX898+GZ896-GZ897</f>
        <v>-480.99999999999994</v>
      </c>
      <c r="HA898" s="26">
        <f t="shared" ref="HA898" si="6537">GZ898+HA896-HA897</f>
        <v>-480.99999999999994</v>
      </c>
      <c r="HB898" s="26">
        <f t="shared" ref="HB898" si="6538">HA898+HB896-HB897</f>
        <v>-480.99999999999994</v>
      </c>
      <c r="HC898" s="26">
        <f t="shared" ref="HC898" si="6539">HB898+HC896-HC897</f>
        <v>-480.99999999999994</v>
      </c>
      <c r="HD898" s="26">
        <f t="shared" ref="HD898" si="6540">HC898+HD896-HD897</f>
        <v>-480.99999999999994</v>
      </c>
      <c r="HE898" s="26">
        <f t="shared" ref="HE898" si="6541">HD898+HE896-HE897</f>
        <v>-480.99999999999994</v>
      </c>
      <c r="HF898" s="26">
        <f t="shared" ref="HF898" si="6542">HE898+HF896-HF897</f>
        <v>-480.99999999999994</v>
      </c>
      <c r="HG898" s="26">
        <f t="shared" ref="HG898" si="6543">HF898+HG896-HG897</f>
        <v>-1442.9999999999998</v>
      </c>
      <c r="HH898" s="26">
        <f t="shared" ref="HH898" si="6544">HG898+HH896-HH897</f>
        <v>-1923.9999999999998</v>
      </c>
      <c r="HI898" s="26">
        <f t="shared" ref="HI898" si="6545">HH898+HI896-HI897</f>
        <v>-2404.9999999999995</v>
      </c>
      <c r="HJ898" s="26">
        <f t="shared" ref="HJ898" si="6546">HI898+HJ896-HJ897</f>
        <v>-2404.9999999999995</v>
      </c>
      <c r="HK898" s="26">
        <f t="shared" ref="HK898" si="6547">HJ898+HK896-HK897</f>
        <v>-2404.9999999999995</v>
      </c>
      <c r="HL898" s="26">
        <f t="shared" ref="HL898" si="6548">HK898+HL896-HL897</f>
        <v>-2404.9999999999995</v>
      </c>
      <c r="HM898" s="26">
        <f t="shared" ref="HM898" si="6549">HL898+HM896-HM897</f>
        <v>-2404.9999999999995</v>
      </c>
      <c r="HN898" s="26">
        <f t="shared" ref="HN898" si="6550">HM898+HN896-HN897</f>
        <v>-2404.9999999999995</v>
      </c>
      <c r="HO898" s="26">
        <f t="shared" ref="HO898" si="6551">HN898+HO896-HO897</f>
        <v>-2404.9999999999995</v>
      </c>
      <c r="HP898" s="26">
        <f t="shared" ref="HP898" si="6552">HO898+HP896-HP897</f>
        <v>-2404.9999999999995</v>
      </c>
      <c r="HQ898" s="26">
        <f t="shared" ref="HQ898" si="6553">HP898+HQ896-HQ897</f>
        <v>-2404.9999999999995</v>
      </c>
      <c r="HR898" s="26">
        <f t="shared" ref="HR898" si="6554">HQ898+HR896-HR897</f>
        <v>-2404.9999999999995</v>
      </c>
      <c r="HS898" s="26">
        <f t="shared" ref="HS898" si="6555">HR898+HS896-HS897</f>
        <v>-2404.9999999999995</v>
      </c>
      <c r="HT898" s="26">
        <f t="shared" ref="HT898" si="6556">HS898+HT896-HT897</f>
        <v>-2404.9999999999995</v>
      </c>
      <c r="HU898" s="22">
        <f t="shared" ref="HU898" si="6557">COUNTIF(GZ898:HT898,"&lt;0")</f>
        <v>21</v>
      </c>
      <c r="HV898" s="25"/>
      <c r="HW898" t="str">
        <f>DIM_BILL[[#This Row],[Tipo]]</f>
        <v>MATERIAL DE EMPAQUE</v>
      </c>
    </row>
    <row r="899" spans="1:231" x14ac:dyDescent="0.3">
      <c r="A899" s="17" t="s">
        <v>1210</v>
      </c>
      <c r="DN899">
        <v>1.4437590234938968E-2</v>
      </c>
      <c r="GR899" s="17" t="s">
        <v>1211</v>
      </c>
      <c r="GS899" s="17">
        <v>3</v>
      </c>
      <c r="GT899" s="17" t="s">
        <v>1820</v>
      </c>
      <c r="GU899" s="17" t="s">
        <v>1800</v>
      </c>
      <c r="GV899" s="17">
        <f>SUMIF(FACT_A1[cve_prod],DIM_BILL[[#This Row],[CODIGO]],FACT_A1[Existencia])</f>
        <v>0</v>
      </c>
      <c r="GW899" s="18">
        <f>SUMIF(FACT_A2[cve_prod],DIM_BILL[[#This Row],[CODIGO]],FACT_A2[Existencia])</f>
        <v>270</v>
      </c>
      <c r="GX899" s="17"/>
      <c r="GY899" s="16" t="s">
        <v>2220</v>
      </c>
      <c r="GZ899" s="15">
        <f>SUMIFS(POs[saldo],POs[cve_prod],DIM_BILL[[#This Row],[CODIGO]],POs[status],$GY899,POs[f_ent],GZ$1)</f>
        <v>0</v>
      </c>
      <c r="HA899" s="15">
        <f>SUMIFS(POs[saldo],POs[cve_prod],DIM_BILL[[#This Row],[CODIGO]],POs[status],$GY899,POs[f_ent],HA$1)</f>
        <v>0</v>
      </c>
      <c r="HB899" s="15">
        <f>SUMIFS(POs[saldo],POs[cve_prod],DIM_BILL[[#This Row],[CODIGO]],POs[status],$GY899,POs[f_ent],HB$1)</f>
        <v>0</v>
      </c>
      <c r="HC899" s="15">
        <f>SUMIFS(POs[saldo],POs[cve_prod],DIM_BILL[[#This Row],[CODIGO]],POs[status],$GY899,POs[f_ent],HC$1)</f>
        <v>0</v>
      </c>
      <c r="HD899" s="15">
        <f>SUMIFS(POs[saldo],POs[cve_prod],DIM_BILL[[#This Row],[CODIGO]],POs[status],$GY899,POs[f_ent],HD$1)</f>
        <v>0</v>
      </c>
      <c r="HE899" s="15">
        <f>SUMIFS(POs[saldo],POs[cve_prod],DIM_BILL[[#This Row],[CODIGO]],POs[status],$GY899,POs[f_ent],HE$1)</f>
        <v>0</v>
      </c>
      <c r="HF899" s="15">
        <f>SUMIFS(POs[saldo],POs[cve_prod],DIM_BILL[[#This Row],[CODIGO]],POs[status],$GY899,POs[Semana],WEEKNUM(HF$1))</f>
        <v>0</v>
      </c>
      <c r="HG899" s="15">
        <f>SUMIFS(POs[saldo],POs[cve_prod],DIM_BILL[[#This Row],[CODIGO]],POs[status],$GY899,POs[Semana],WEEKNUM(HG$1))</f>
        <v>0</v>
      </c>
      <c r="HH899" s="15">
        <f>SUMIFS(POs[saldo],POs[cve_prod],DIM_BILL[[#This Row],[CODIGO]],POs[status],$GY899,POs[Semana],WEEKNUM(HH$1))</f>
        <v>0</v>
      </c>
      <c r="HI899" s="15">
        <f>SUMIFS(POs[saldo],POs[cve_prod],DIM_BILL[[#This Row],[CODIGO]],POs[status],$GY899,POs[Semana],WEEKNUM(HI$1))</f>
        <v>0</v>
      </c>
      <c r="HJ899" s="15">
        <f>SUMIFS(POs[saldo],POs[cve_prod],DIM_BILL[[#This Row],[CODIGO]],POs[status],$GY899,POs[Semana],WEEKNUM(HJ$1))</f>
        <v>0</v>
      </c>
      <c r="HK899" s="15">
        <f>SUMIFS(POs[saldo],POs[cve_prod],DIM_BILL[[#This Row],[CODIGO]],POs[status],$GY899,POs[Semana],WEEKNUM(HK$1))</f>
        <v>0</v>
      </c>
      <c r="HL899" s="15">
        <f>SUMIFS(POs[saldo],POs[cve_prod],DIM_BILL[[#This Row],[CODIGO]],POs[status],$GY899,POs[Semana],WEEKNUM(HL$1))</f>
        <v>0</v>
      </c>
      <c r="HM899" s="15">
        <f>SUMIFS(POs[saldo],POs[cve_prod],DIM_BILL[[#This Row],[CODIGO]],POs[status],$GY899,POs[Semana],WEEKNUM(HM$1))</f>
        <v>0</v>
      </c>
      <c r="HN899" s="15">
        <f>SUMIFS(POs[saldo],POs[cve_prod],DIM_BILL[[#This Row],[CODIGO]],POs[status],$GY899,POs[Semana],WEEKNUM(HN$1))</f>
        <v>0</v>
      </c>
      <c r="HO899" s="15">
        <f>SUMIFS(POs[saldo],POs[cve_prod],DIM_BILL[[#This Row],[CODIGO]],POs[status],$GY899,POs[Semana],WEEKNUM(HO$1))</f>
        <v>0</v>
      </c>
      <c r="HP899" s="15">
        <f>SUMIFS(POs[saldo],POs[cve_prod],DIM_BILL[[#This Row],[CODIGO]],POs[status],$GY899,POs[Semana],WEEKNUM(HP$1))</f>
        <v>0</v>
      </c>
      <c r="HQ899" s="15">
        <f>SUMIFS(POs[saldo],POs[cve_prod],DIM_BILL[[#This Row],[CODIGO]],POs[status],$GY899,POs[Semana],WEEKNUM(HQ$1))</f>
        <v>0</v>
      </c>
      <c r="HR899" s="15">
        <f>SUMIFS(POs[saldo],POs[cve_prod],DIM_BILL[[#This Row],[CODIGO]],POs[status],$GY899,POs[Semana],WEEKNUM(HR$1))</f>
        <v>0</v>
      </c>
      <c r="HS899" s="15">
        <f>SUMIFS(POs[saldo],POs[cve_prod],DIM_BILL[[#This Row],[CODIGO]],POs[status],$GY899,POs[Semana],WEEKNUM(HS$1))</f>
        <v>0</v>
      </c>
      <c r="HT899" s="15">
        <f>SUMIFS(POs[saldo],POs[cve_prod],DIM_BILL[[#This Row],[CODIGO]],POs[status],$GY899,POs[Semana],WEEKNUM(HT$1))</f>
        <v>0</v>
      </c>
      <c r="HU899" s="22"/>
      <c r="HV899" s="25"/>
      <c r="HW899" t="str">
        <f>DIM_BILL[[#This Row],[Tipo]]</f>
        <v>MATERIAL DE EMPAQUE</v>
      </c>
    </row>
    <row r="900" spans="1:231" x14ac:dyDescent="0.3">
      <c r="A900" s="17" t="s">
        <v>1210</v>
      </c>
      <c r="DN900">
        <v>1.4437590234938968E-2</v>
      </c>
      <c r="GR900" s="17" t="s">
        <v>1211</v>
      </c>
      <c r="GS900" s="17">
        <v>3</v>
      </c>
      <c r="GT900" s="17" t="s">
        <v>1820</v>
      </c>
      <c r="GU900" s="17" t="s">
        <v>1800</v>
      </c>
      <c r="GV900" s="17">
        <f>SUMIF(FACT_A1[cve_prod],DIM_BILL[[#This Row],[CODIGO]],FACT_A1[Existencia])</f>
        <v>0</v>
      </c>
      <c r="GW900" s="18">
        <f>SUMIF(FACT_A2[cve_prod],DIM_BILL[[#This Row],[CODIGO]],FACT_A2[Existencia])</f>
        <v>270</v>
      </c>
      <c r="GX900" s="17"/>
      <c r="GY900" s="16" t="s">
        <v>2221</v>
      </c>
      <c r="GZ900" s="24">
        <f>SUMPRODUCT($B900:$GQ900,INDEX(PLAN_PRODUCCION!$B$4:$GQ$24,COLUMN()-COLUMN($GZ$1)+1,0))</f>
        <v>0</v>
      </c>
      <c r="HA900" s="24">
        <f>SUMPRODUCT($B900:$GQ900,INDEX(PLAN_PRODUCCION!$B$4:$GQ$24,COLUMN()-COLUMN($GZ$1)+1,0))</f>
        <v>0</v>
      </c>
      <c r="HB900" s="24">
        <f>SUMPRODUCT($B900:$GQ900,INDEX(PLAN_PRODUCCION!$B$4:$GQ$24,COLUMN()-COLUMN($GZ$1)+1,0))</f>
        <v>0</v>
      </c>
      <c r="HC900" s="24">
        <f>SUMPRODUCT($B900:$GQ900,INDEX(PLAN_PRODUCCION!$B$4:$GQ$24,COLUMN()-COLUMN($GZ$1)+1,0))</f>
        <v>0</v>
      </c>
      <c r="HD900" s="24">
        <f>SUMPRODUCT($B900:$GQ900,INDEX(PLAN_PRODUCCION!$B$4:$GQ$24,COLUMN()-COLUMN($GZ$1)+1,0))</f>
        <v>0</v>
      </c>
      <c r="HE900" s="24">
        <f>SUMPRODUCT($B900:$GQ900,INDEX(PLAN_PRODUCCION!$B$4:$GQ$24,COLUMN()-COLUMN($GZ$1)+1,0))</f>
        <v>0</v>
      </c>
      <c r="HF900" s="24">
        <f>SUMPRODUCT($B900:$GQ900,INDEX(PLAN_PRODUCCION!$B$4:$GQ$24,COLUMN()-COLUMN($GZ$1)+1,0))</f>
        <v>0</v>
      </c>
      <c r="HG900" s="24">
        <f>SUMPRODUCT($B900:$GQ900,INDEX(PLAN_PRODUCCION!$B$4:$GQ$24,COLUMN()-COLUMN($GZ$1)+1,0))</f>
        <v>0</v>
      </c>
      <c r="HH900" s="24">
        <f>SUMPRODUCT($B900:$GQ900,INDEX(PLAN_PRODUCCION!$B$4:$GQ$24,COLUMN()-COLUMN($GZ$1)+1,0))</f>
        <v>0</v>
      </c>
      <c r="HI900" s="24">
        <f>SUMPRODUCT($B900:$GQ900,INDEX(PLAN_PRODUCCION!$B$4:$GQ$24,COLUMN()-COLUMN($GZ$1)+1,0))</f>
        <v>0</v>
      </c>
      <c r="HJ900" s="24">
        <f>SUMPRODUCT($B900:$GQ900,INDEX(PLAN_PRODUCCION!$B$4:$GQ$24,COLUMN()-COLUMN($GZ$1)+1,0))</f>
        <v>0</v>
      </c>
      <c r="HK900" s="24">
        <f>SUMPRODUCT($B900:$GQ900,INDEX(PLAN_PRODUCCION!$B$4:$GQ$24,COLUMN()-COLUMN($GZ$1)+1,0))</f>
        <v>0</v>
      </c>
      <c r="HL900" s="24">
        <f>SUMPRODUCT($B900:$GQ900,INDEX(PLAN_PRODUCCION!$B$4:$GQ$24,COLUMN()-COLUMN($GZ$1)+1,0))</f>
        <v>0</v>
      </c>
      <c r="HM900" s="24">
        <f>SUMPRODUCT($B900:$GQ900,INDEX(PLAN_PRODUCCION!$B$4:$GQ$24,COLUMN()-COLUMN($GZ$1)+1,0))</f>
        <v>0</v>
      </c>
      <c r="HN900" s="24">
        <f>SUMPRODUCT($B900:$GQ900,INDEX(PLAN_PRODUCCION!$B$4:$GQ$24,COLUMN()-COLUMN($GZ$1)+1,0))</f>
        <v>0</v>
      </c>
      <c r="HO900" s="24">
        <f>SUMPRODUCT($B900:$GQ900,INDEX(PLAN_PRODUCCION!$B$4:$GQ$24,COLUMN()-COLUMN($GZ$1)+1,0))</f>
        <v>0</v>
      </c>
      <c r="HP900" s="24">
        <f>SUMPRODUCT($B900:$GQ900,INDEX(PLAN_PRODUCCION!$B$4:$GQ$24,COLUMN()-COLUMN($GZ$1)+1,0))</f>
        <v>0</v>
      </c>
      <c r="HQ900" s="24">
        <f>SUMPRODUCT($B900:$GQ900,INDEX(PLAN_PRODUCCION!$B$4:$GQ$24,COLUMN()-COLUMN($GZ$1)+1,0))</f>
        <v>0</v>
      </c>
      <c r="HR900" s="24">
        <f>SUMPRODUCT($B900:$GQ900,INDEX(PLAN_PRODUCCION!$B$4:$GQ$24,COLUMN()-COLUMN($GZ$1)+1,0))</f>
        <v>0</v>
      </c>
      <c r="HS900" s="24">
        <f>SUMPRODUCT($B900:$GQ900,INDEX(PLAN_PRODUCCION!$B$4:$GQ$24,COLUMN()-COLUMN($GZ$1)+1,0))</f>
        <v>0</v>
      </c>
      <c r="HT900" s="24">
        <f>SUMPRODUCT($B900:$GQ900,INDEX(PLAN_PRODUCCION!$B$4:$GQ$24,COLUMN()-COLUMN($GZ$1)+1,0))</f>
        <v>0</v>
      </c>
      <c r="HU900" s="22"/>
      <c r="HV900" s="25"/>
      <c r="HW900" t="str">
        <f>DIM_BILL[[#This Row],[Tipo]]</f>
        <v>MATERIAL DE EMPAQUE</v>
      </c>
    </row>
    <row r="901" spans="1:231" x14ac:dyDescent="0.3">
      <c r="A901" s="18" t="s">
        <v>1210</v>
      </c>
      <c r="DN901">
        <v>1.4437590234938968E-2</v>
      </c>
      <c r="GR901" s="18" t="s">
        <v>1211</v>
      </c>
      <c r="GS901" s="18">
        <v>3</v>
      </c>
      <c r="GT901" s="18" t="s">
        <v>1820</v>
      </c>
      <c r="GU901" s="18" t="s">
        <v>1800</v>
      </c>
      <c r="GV901" s="18">
        <f>SUMIF(FACT_A1[cve_prod],DIM_BILL[[#This Row],[CODIGO]],FACT_A1[Existencia])</f>
        <v>0</v>
      </c>
      <c r="GW901" s="18">
        <f>SUMIF(FACT_A2[cve_prod],DIM_BILL[[#This Row],[CODIGO]],FACT_A2[Existencia])</f>
        <v>270</v>
      </c>
      <c r="GX901" s="18"/>
      <c r="GY901" s="16" t="s">
        <v>2222</v>
      </c>
      <c r="GZ901" s="26">
        <f t="shared" ref="GZ901" si="6558">GV901+GW901+GX901+GZ899-GZ900</f>
        <v>270</v>
      </c>
      <c r="HA901" s="26">
        <f t="shared" ref="HA901" si="6559">GZ901+HA899-HA900</f>
        <v>270</v>
      </c>
      <c r="HB901" s="26">
        <f t="shared" ref="HB901" si="6560">HA901+HB899-HB900</f>
        <v>270</v>
      </c>
      <c r="HC901" s="26">
        <f t="shared" ref="HC901" si="6561">HB901+HC899-HC900</f>
        <v>270</v>
      </c>
      <c r="HD901" s="26">
        <f t="shared" ref="HD901" si="6562">HC901+HD899-HD900</f>
        <v>270</v>
      </c>
      <c r="HE901" s="26">
        <f t="shared" ref="HE901" si="6563">HD901+HE899-HE900</f>
        <v>270</v>
      </c>
      <c r="HF901" s="26">
        <f t="shared" ref="HF901" si="6564">HE901+HF899-HF900</f>
        <v>270</v>
      </c>
      <c r="HG901" s="26">
        <f t="shared" ref="HG901" si="6565">HF901+HG899-HG900</f>
        <v>270</v>
      </c>
      <c r="HH901" s="26">
        <f t="shared" ref="HH901" si="6566">HG901+HH899-HH900</f>
        <v>270</v>
      </c>
      <c r="HI901" s="26">
        <f t="shared" ref="HI901" si="6567">HH901+HI899-HI900</f>
        <v>270</v>
      </c>
      <c r="HJ901" s="26">
        <f t="shared" ref="HJ901" si="6568">HI901+HJ899-HJ900</f>
        <v>270</v>
      </c>
      <c r="HK901" s="26">
        <f t="shared" ref="HK901" si="6569">HJ901+HK899-HK900</f>
        <v>270</v>
      </c>
      <c r="HL901" s="26">
        <f t="shared" ref="HL901" si="6570">HK901+HL899-HL900</f>
        <v>270</v>
      </c>
      <c r="HM901" s="26">
        <f t="shared" ref="HM901" si="6571">HL901+HM899-HM900</f>
        <v>270</v>
      </c>
      <c r="HN901" s="26">
        <f t="shared" ref="HN901" si="6572">HM901+HN899-HN900</f>
        <v>270</v>
      </c>
      <c r="HO901" s="26">
        <f t="shared" ref="HO901" si="6573">HN901+HO899-HO900</f>
        <v>270</v>
      </c>
      <c r="HP901" s="26">
        <f t="shared" ref="HP901" si="6574">HO901+HP899-HP900</f>
        <v>270</v>
      </c>
      <c r="HQ901" s="26">
        <f t="shared" ref="HQ901" si="6575">HP901+HQ899-HQ900</f>
        <v>270</v>
      </c>
      <c r="HR901" s="26">
        <f t="shared" ref="HR901" si="6576">HQ901+HR899-HR900</f>
        <v>270</v>
      </c>
      <c r="HS901" s="26">
        <f t="shared" ref="HS901" si="6577">HR901+HS899-HS900</f>
        <v>270</v>
      </c>
      <c r="HT901" s="26">
        <f t="shared" ref="HT901" si="6578">HS901+HT899-HT900</f>
        <v>270</v>
      </c>
      <c r="HU901" s="22">
        <f t="shared" ref="HU901" si="6579">COUNTIF(GZ901:HT901,"&lt;0")</f>
        <v>0</v>
      </c>
      <c r="HV901" s="25"/>
      <c r="HW901" t="str">
        <f>DIM_BILL[[#This Row],[Tipo]]</f>
        <v>MATERIAL DE EMPAQUE</v>
      </c>
    </row>
    <row r="902" spans="1:231" x14ac:dyDescent="0.3">
      <c r="A902" s="17" t="s">
        <v>1457</v>
      </c>
      <c r="EV902">
        <v>1.05</v>
      </c>
      <c r="GR902" s="17" t="s">
        <v>1458</v>
      </c>
      <c r="GS902" s="17">
        <v>4</v>
      </c>
      <c r="GT902" s="17" t="s">
        <v>1827</v>
      </c>
      <c r="GU902" s="17" t="s">
        <v>1800</v>
      </c>
      <c r="GV902" s="17">
        <f>SUMIF(FACT_A1[cve_prod],DIM_BILL[[#This Row],[CODIGO]],FACT_A1[Existencia])</f>
        <v>0</v>
      </c>
      <c r="GW902" s="18">
        <f>SUMIF(FACT_A2[cve_prod],DIM_BILL[[#This Row],[CODIGO]],FACT_A2[Existencia])</f>
        <v>71000</v>
      </c>
      <c r="GX902" s="17"/>
      <c r="GY902" s="16" t="s">
        <v>2220</v>
      </c>
      <c r="GZ902" s="15">
        <f>SUMIFS(POs[saldo],POs[cve_prod],DIM_BILL[[#This Row],[CODIGO]],POs[status],$GY902,POs[f_ent],GZ$1)</f>
        <v>0</v>
      </c>
      <c r="HA902" s="15">
        <f>SUMIFS(POs[saldo],POs[cve_prod],DIM_BILL[[#This Row],[CODIGO]],POs[status],$GY902,POs[f_ent],HA$1)</f>
        <v>0</v>
      </c>
      <c r="HB902" s="15">
        <f>SUMIFS(POs[saldo],POs[cve_prod],DIM_BILL[[#This Row],[CODIGO]],POs[status],$GY902,POs[f_ent],HB$1)</f>
        <v>0</v>
      </c>
      <c r="HC902" s="15">
        <f>SUMIFS(POs[saldo],POs[cve_prod],DIM_BILL[[#This Row],[CODIGO]],POs[status],$GY902,POs[f_ent],HC$1)</f>
        <v>0</v>
      </c>
      <c r="HD902" s="15">
        <f>SUMIFS(POs[saldo],POs[cve_prod],DIM_BILL[[#This Row],[CODIGO]],POs[status],$GY902,POs[f_ent],HD$1)</f>
        <v>0</v>
      </c>
      <c r="HE902" s="15">
        <f>SUMIFS(POs[saldo],POs[cve_prod],DIM_BILL[[#This Row],[CODIGO]],POs[status],$GY902,POs[f_ent],HE$1)</f>
        <v>0</v>
      </c>
      <c r="HF902" s="15">
        <f>SUMIFS(POs[saldo],POs[cve_prod],DIM_BILL[[#This Row],[CODIGO]],POs[status],$GY902,POs[Semana],WEEKNUM(HF$1))</f>
        <v>0</v>
      </c>
      <c r="HG902" s="15">
        <f>SUMIFS(POs[saldo],POs[cve_prod],DIM_BILL[[#This Row],[CODIGO]],POs[status],$GY902,POs[Semana],WEEKNUM(HG$1))</f>
        <v>0</v>
      </c>
      <c r="HH902" s="15">
        <f>SUMIFS(POs[saldo],POs[cve_prod],DIM_BILL[[#This Row],[CODIGO]],POs[status],$GY902,POs[Semana],WEEKNUM(HH$1))</f>
        <v>0</v>
      </c>
      <c r="HI902" s="15">
        <f>SUMIFS(POs[saldo],POs[cve_prod],DIM_BILL[[#This Row],[CODIGO]],POs[status],$GY902,POs[Semana],WEEKNUM(HI$1))</f>
        <v>0</v>
      </c>
      <c r="HJ902" s="15">
        <f>SUMIFS(POs[saldo],POs[cve_prod],DIM_BILL[[#This Row],[CODIGO]],POs[status],$GY902,POs[Semana],WEEKNUM(HJ$1))</f>
        <v>0</v>
      </c>
      <c r="HK902" s="15">
        <f>SUMIFS(POs[saldo],POs[cve_prod],DIM_BILL[[#This Row],[CODIGO]],POs[status],$GY902,POs[Semana],WEEKNUM(HK$1))</f>
        <v>0</v>
      </c>
      <c r="HL902" s="15">
        <f>SUMIFS(POs[saldo],POs[cve_prod],DIM_BILL[[#This Row],[CODIGO]],POs[status],$GY902,POs[Semana],WEEKNUM(HL$1))</f>
        <v>0</v>
      </c>
      <c r="HM902" s="15">
        <f>SUMIFS(POs[saldo],POs[cve_prod],DIM_BILL[[#This Row],[CODIGO]],POs[status],$GY902,POs[Semana],WEEKNUM(HM$1))</f>
        <v>0</v>
      </c>
      <c r="HN902" s="15">
        <f>SUMIFS(POs[saldo],POs[cve_prod],DIM_BILL[[#This Row],[CODIGO]],POs[status],$GY902,POs[Semana],WEEKNUM(HN$1))</f>
        <v>0</v>
      </c>
      <c r="HO902" s="15">
        <f>SUMIFS(POs[saldo],POs[cve_prod],DIM_BILL[[#This Row],[CODIGO]],POs[status],$GY902,POs[Semana],WEEKNUM(HO$1))</f>
        <v>0</v>
      </c>
      <c r="HP902" s="15">
        <f>SUMIFS(POs[saldo],POs[cve_prod],DIM_BILL[[#This Row],[CODIGO]],POs[status],$GY902,POs[Semana],WEEKNUM(HP$1))</f>
        <v>0</v>
      </c>
      <c r="HQ902" s="15">
        <f>SUMIFS(POs[saldo],POs[cve_prod],DIM_BILL[[#This Row],[CODIGO]],POs[status],$GY902,POs[Semana],WEEKNUM(HQ$1))</f>
        <v>0</v>
      </c>
      <c r="HR902" s="15">
        <f>SUMIFS(POs[saldo],POs[cve_prod],DIM_BILL[[#This Row],[CODIGO]],POs[status],$GY902,POs[Semana],WEEKNUM(HR$1))</f>
        <v>0</v>
      </c>
      <c r="HS902" s="15">
        <f>SUMIFS(POs[saldo],POs[cve_prod],DIM_BILL[[#This Row],[CODIGO]],POs[status],$GY902,POs[Semana],WEEKNUM(HS$1))</f>
        <v>0</v>
      </c>
      <c r="HT902" s="15">
        <f>SUMIFS(POs[saldo],POs[cve_prod],DIM_BILL[[#This Row],[CODIGO]],POs[status],$GY902,POs[Semana],WEEKNUM(HT$1))</f>
        <v>0</v>
      </c>
      <c r="HU902" s="22"/>
      <c r="HV902" s="25"/>
      <c r="HW902" t="str">
        <f>DIM_BILL[[#This Row],[Tipo]]</f>
        <v>MATERIAL DE EMPAQUE</v>
      </c>
    </row>
    <row r="903" spans="1:231" x14ac:dyDescent="0.3">
      <c r="A903" s="17" t="s">
        <v>1457</v>
      </c>
      <c r="EV903">
        <v>1.05</v>
      </c>
      <c r="GR903" s="17" t="s">
        <v>1458</v>
      </c>
      <c r="GS903" s="17">
        <v>4</v>
      </c>
      <c r="GT903" s="17" t="s">
        <v>1827</v>
      </c>
      <c r="GU903" s="17" t="s">
        <v>1800</v>
      </c>
      <c r="GV903" s="17">
        <f>SUMIF(FACT_A1[cve_prod],DIM_BILL[[#This Row],[CODIGO]],FACT_A1[Existencia])</f>
        <v>0</v>
      </c>
      <c r="GW903" s="18">
        <f>SUMIF(FACT_A2[cve_prod],DIM_BILL[[#This Row],[CODIGO]],FACT_A2[Existencia])</f>
        <v>71000</v>
      </c>
      <c r="GX903" s="17"/>
      <c r="GY903" s="16" t="s">
        <v>2221</v>
      </c>
      <c r="GZ903" s="24">
        <f>SUMPRODUCT($B903:$GQ903,INDEX(PLAN_PRODUCCION!$B$4:$GQ$24,COLUMN()-COLUMN($GZ$1)+1,0))</f>
        <v>0</v>
      </c>
      <c r="HA903" s="24">
        <f>SUMPRODUCT($B903:$GQ903,INDEX(PLAN_PRODUCCION!$B$4:$GQ$24,COLUMN()-COLUMN($GZ$1)+1,0))</f>
        <v>0</v>
      </c>
      <c r="HB903" s="24">
        <f>SUMPRODUCT($B903:$GQ903,INDEX(PLAN_PRODUCCION!$B$4:$GQ$24,COLUMN()-COLUMN($GZ$1)+1,0))</f>
        <v>0</v>
      </c>
      <c r="HC903" s="24">
        <f>SUMPRODUCT($B903:$GQ903,INDEX(PLAN_PRODUCCION!$B$4:$GQ$24,COLUMN()-COLUMN($GZ$1)+1,0))</f>
        <v>0</v>
      </c>
      <c r="HD903" s="24">
        <f>SUMPRODUCT($B903:$GQ903,INDEX(PLAN_PRODUCCION!$B$4:$GQ$24,COLUMN()-COLUMN($GZ$1)+1,0))</f>
        <v>0</v>
      </c>
      <c r="HE903" s="24">
        <f>SUMPRODUCT($B903:$GQ903,INDEX(PLAN_PRODUCCION!$B$4:$GQ$24,COLUMN()-COLUMN($GZ$1)+1,0))</f>
        <v>0</v>
      </c>
      <c r="HF903" s="24">
        <f>SUMPRODUCT($B903:$GQ903,INDEX(PLAN_PRODUCCION!$B$4:$GQ$24,COLUMN()-COLUMN($GZ$1)+1,0))</f>
        <v>0</v>
      </c>
      <c r="HG903" s="24">
        <f>SUMPRODUCT($B903:$GQ903,INDEX(PLAN_PRODUCCION!$B$4:$GQ$24,COLUMN()-COLUMN($GZ$1)+1,0))</f>
        <v>0</v>
      </c>
      <c r="HH903" s="24">
        <f>SUMPRODUCT($B903:$GQ903,INDEX(PLAN_PRODUCCION!$B$4:$GQ$24,COLUMN()-COLUMN($GZ$1)+1,0))</f>
        <v>0</v>
      </c>
      <c r="HI903" s="24">
        <f>SUMPRODUCT($B903:$GQ903,INDEX(PLAN_PRODUCCION!$B$4:$GQ$24,COLUMN()-COLUMN($GZ$1)+1,0))</f>
        <v>0</v>
      </c>
      <c r="HJ903" s="24">
        <f>SUMPRODUCT($B903:$GQ903,INDEX(PLAN_PRODUCCION!$B$4:$GQ$24,COLUMN()-COLUMN($GZ$1)+1,0))</f>
        <v>0</v>
      </c>
      <c r="HK903" s="24">
        <f>SUMPRODUCT($B903:$GQ903,INDEX(PLAN_PRODUCCION!$B$4:$GQ$24,COLUMN()-COLUMN($GZ$1)+1,0))</f>
        <v>0</v>
      </c>
      <c r="HL903" s="24">
        <f>SUMPRODUCT($B903:$GQ903,INDEX(PLAN_PRODUCCION!$B$4:$GQ$24,COLUMN()-COLUMN($GZ$1)+1,0))</f>
        <v>0</v>
      </c>
      <c r="HM903" s="24">
        <f>SUMPRODUCT($B903:$GQ903,INDEX(PLAN_PRODUCCION!$B$4:$GQ$24,COLUMN()-COLUMN($GZ$1)+1,0))</f>
        <v>0</v>
      </c>
      <c r="HN903" s="24">
        <f>SUMPRODUCT($B903:$GQ903,INDEX(PLAN_PRODUCCION!$B$4:$GQ$24,COLUMN()-COLUMN($GZ$1)+1,0))</f>
        <v>0</v>
      </c>
      <c r="HO903" s="24">
        <f>SUMPRODUCT($B903:$GQ903,INDEX(PLAN_PRODUCCION!$B$4:$GQ$24,COLUMN()-COLUMN($GZ$1)+1,0))</f>
        <v>0</v>
      </c>
      <c r="HP903" s="24">
        <f>SUMPRODUCT($B903:$GQ903,INDEX(PLAN_PRODUCCION!$B$4:$GQ$24,COLUMN()-COLUMN($GZ$1)+1,0))</f>
        <v>0</v>
      </c>
      <c r="HQ903" s="24">
        <f>SUMPRODUCT($B903:$GQ903,INDEX(PLAN_PRODUCCION!$B$4:$GQ$24,COLUMN()-COLUMN($GZ$1)+1,0))</f>
        <v>0</v>
      </c>
      <c r="HR903" s="24">
        <f>SUMPRODUCT($B903:$GQ903,INDEX(PLAN_PRODUCCION!$B$4:$GQ$24,COLUMN()-COLUMN($GZ$1)+1,0))</f>
        <v>0</v>
      </c>
      <c r="HS903" s="24">
        <f>SUMPRODUCT($B903:$GQ903,INDEX(PLAN_PRODUCCION!$B$4:$GQ$24,COLUMN()-COLUMN($GZ$1)+1,0))</f>
        <v>0</v>
      </c>
      <c r="HT903" s="24">
        <f>SUMPRODUCT($B903:$GQ903,INDEX(PLAN_PRODUCCION!$B$4:$GQ$24,COLUMN()-COLUMN($GZ$1)+1,0))</f>
        <v>0</v>
      </c>
      <c r="HU903" s="22"/>
      <c r="HV903" s="25"/>
      <c r="HW903" t="str">
        <f>DIM_BILL[[#This Row],[Tipo]]</f>
        <v>MATERIAL DE EMPAQUE</v>
      </c>
    </row>
    <row r="904" spans="1:231" x14ac:dyDescent="0.3">
      <c r="A904" s="18" t="s">
        <v>1457</v>
      </c>
      <c r="EV904">
        <v>1.05</v>
      </c>
      <c r="GR904" s="18" t="s">
        <v>1458</v>
      </c>
      <c r="GS904" s="18">
        <v>4</v>
      </c>
      <c r="GT904" s="18" t="s">
        <v>1827</v>
      </c>
      <c r="GU904" s="18" t="s">
        <v>1800</v>
      </c>
      <c r="GV904" s="18">
        <f>SUMIF(FACT_A1[cve_prod],DIM_BILL[[#This Row],[CODIGO]],FACT_A1[Existencia])</f>
        <v>0</v>
      </c>
      <c r="GW904" s="18">
        <f>SUMIF(FACT_A2[cve_prod],DIM_BILL[[#This Row],[CODIGO]],FACT_A2[Existencia])</f>
        <v>71000</v>
      </c>
      <c r="GX904" s="18"/>
      <c r="GY904" s="16" t="s">
        <v>2222</v>
      </c>
      <c r="GZ904" s="26">
        <f t="shared" ref="GZ904" si="6580">GV904+GW904+GX904+GZ902-GZ903</f>
        <v>71000</v>
      </c>
      <c r="HA904" s="26">
        <f t="shared" ref="HA904" si="6581">GZ904+HA902-HA903</f>
        <v>71000</v>
      </c>
      <c r="HB904" s="26">
        <f t="shared" ref="HB904" si="6582">HA904+HB902-HB903</f>
        <v>71000</v>
      </c>
      <c r="HC904" s="26">
        <f t="shared" ref="HC904" si="6583">HB904+HC902-HC903</f>
        <v>71000</v>
      </c>
      <c r="HD904" s="26">
        <f t="shared" ref="HD904" si="6584">HC904+HD902-HD903</f>
        <v>71000</v>
      </c>
      <c r="HE904" s="26">
        <f t="shared" ref="HE904" si="6585">HD904+HE902-HE903</f>
        <v>71000</v>
      </c>
      <c r="HF904" s="26">
        <f t="shared" ref="HF904" si="6586">HE904+HF902-HF903</f>
        <v>71000</v>
      </c>
      <c r="HG904" s="26">
        <f t="shared" ref="HG904" si="6587">HF904+HG902-HG903</f>
        <v>71000</v>
      </c>
      <c r="HH904" s="26">
        <f t="shared" ref="HH904" si="6588">HG904+HH902-HH903</f>
        <v>71000</v>
      </c>
      <c r="HI904" s="26">
        <f t="shared" ref="HI904" si="6589">HH904+HI902-HI903</f>
        <v>71000</v>
      </c>
      <c r="HJ904" s="26">
        <f t="shared" ref="HJ904" si="6590">HI904+HJ902-HJ903</f>
        <v>71000</v>
      </c>
      <c r="HK904" s="26">
        <f t="shared" ref="HK904" si="6591">HJ904+HK902-HK903</f>
        <v>71000</v>
      </c>
      <c r="HL904" s="26">
        <f t="shared" ref="HL904" si="6592">HK904+HL902-HL903</f>
        <v>71000</v>
      </c>
      <c r="HM904" s="26">
        <f t="shared" ref="HM904" si="6593">HL904+HM902-HM903</f>
        <v>71000</v>
      </c>
      <c r="HN904" s="26">
        <f t="shared" ref="HN904" si="6594">HM904+HN902-HN903</f>
        <v>71000</v>
      </c>
      <c r="HO904" s="26">
        <f t="shared" ref="HO904" si="6595">HN904+HO902-HO903</f>
        <v>71000</v>
      </c>
      <c r="HP904" s="26">
        <f t="shared" ref="HP904" si="6596">HO904+HP902-HP903</f>
        <v>71000</v>
      </c>
      <c r="HQ904" s="26">
        <f t="shared" ref="HQ904" si="6597">HP904+HQ902-HQ903</f>
        <v>71000</v>
      </c>
      <c r="HR904" s="26">
        <f t="shared" ref="HR904" si="6598">HQ904+HR902-HR903</f>
        <v>71000</v>
      </c>
      <c r="HS904" s="26">
        <f t="shared" ref="HS904" si="6599">HR904+HS902-HS903</f>
        <v>71000</v>
      </c>
      <c r="HT904" s="26">
        <f t="shared" ref="HT904" si="6600">HS904+HT902-HT903</f>
        <v>71000</v>
      </c>
      <c r="HU904" s="22">
        <f t="shared" ref="HU904" si="6601">COUNTIF(GZ904:HT904,"&lt;0")</f>
        <v>0</v>
      </c>
      <c r="HV904" s="25"/>
      <c r="HW904" t="str">
        <f>DIM_BILL[[#This Row],[Tipo]]</f>
        <v>MATERIAL DE EMPAQUE</v>
      </c>
    </row>
    <row r="905" spans="1:231" x14ac:dyDescent="0.3">
      <c r="A905" s="17" t="s">
        <v>1459</v>
      </c>
      <c r="EV905">
        <v>4.2999999999999997E-2</v>
      </c>
      <c r="GR905" s="17" t="s">
        <v>1460</v>
      </c>
      <c r="GS905" s="17">
        <v>3</v>
      </c>
      <c r="GT905" s="17" t="s">
        <v>1820</v>
      </c>
      <c r="GU905" s="17" t="s">
        <v>1800</v>
      </c>
      <c r="GV905" s="17">
        <f>SUMIF(FACT_A1[cve_prod],DIM_BILL[[#This Row],[CODIGO]],FACT_A1[Existencia])</f>
        <v>0</v>
      </c>
      <c r="GW905" s="18">
        <f>SUMIF(FACT_A2[cve_prod],DIM_BILL[[#This Row],[CODIGO]],FACT_A2[Existencia])</f>
        <v>678</v>
      </c>
      <c r="GX905" s="17"/>
      <c r="GY905" s="16" t="s">
        <v>2220</v>
      </c>
      <c r="GZ905" s="15">
        <f>SUMIFS(POs[saldo],POs[cve_prod],DIM_BILL[[#This Row],[CODIGO]],POs[status],$GY905,POs[f_ent],GZ$1)</f>
        <v>0</v>
      </c>
      <c r="HA905" s="15">
        <f>SUMIFS(POs[saldo],POs[cve_prod],DIM_BILL[[#This Row],[CODIGO]],POs[status],$GY905,POs[f_ent],HA$1)</f>
        <v>0</v>
      </c>
      <c r="HB905" s="15">
        <f>SUMIFS(POs[saldo],POs[cve_prod],DIM_BILL[[#This Row],[CODIGO]],POs[status],$GY905,POs[f_ent],HB$1)</f>
        <v>0</v>
      </c>
      <c r="HC905" s="15">
        <f>SUMIFS(POs[saldo],POs[cve_prod],DIM_BILL[[#This Row],[CODIGO]],POs[status],$GY905,POs[f_ent],HC$1)</f>
        <v>0</v>
      </c>
      <c r="HD905" s="15">
        <f>SUMIFS(POs[saldo],POs[cve_prod],DIM_BILL[[#This Row],[CODIGO]],POs[status],$GY905,POs[f_ent],HD$1)</f>
        <v>0</v>
      </c>
      <c r="HE905" s="15">
        <f>SUMIFS(POs[saldo],POs[cve_prod],DIM_BILL[[#This Row],[CODIGO]],POs[status],$GY905,POs[f_ent],HE$1)</f>
        <v>0</v>
      </c>
      <c r="HF905" s="15">
        <f>SUMIFS(POs[saldo],POs[cve_prod],DIM_BILL[[#This Row],[CODIGO]],POs[status],$GY905,POs[Semana],WEEKNUM(HF$1))</f>
        <v>0</v>
      </c>
      <c r="HG905" s="15">
        <f>SUMIFS(POs[saldo],POs[cve_prod],DIM_BILL[[#This Row],[CODIGO]],POs[status],$GY905,POs[Semana],WEEKNUM(HG$1))</f>
        <v>0</v>
      </c>
      <c r="HH905" s="15">
        <f>SUMIFS(POs[saldo],POs[cve_prod],DIM_BILL[[#This Row],[CODIGO]],POs[status],$GY905,POs[Semana],WEEKNUM(HH$1))</f>
        <v>0</v>
      </c>
      <c r="HI905" s="15">
        <f>SUMIFS(POs[saldo],POs[cve_prod],DIM_BILL[[#This Row],[CODIGO]],POs[status],$GY905,POs[Semana],WEEKNUM(HI$1))</f>
        <v>0</v>
      </c>
      <c r="HJ905" s="15">
        <f>SUMIFS(POs[saldo],POs[cve_prod],DIM_BILL[[#This Row],[CODIGO]],POs[status],$GY905,POs[Semana],WEEKNUM(HJ$1))</f>
        <v>0</v>
      </c>
      <c r="HK905" s="15">
        <f>SUMIFS(POs[saldo],POs[cve_prod],DIM_BILL[[#This Row],[CODIGO]],POs[status],$GY905,POs[Semana],WEEKNUM(HK$1))</f>
        <v>0</v>
      </c>
      <c r="HL905" s="15">
        <f>SUMIFS(POs[saldo],POs[cve_prod],DIM_BILL[[#This Row],[CODIGO]],POs[status],$GY905,POs[Semana],WEEKNUM(HL$1))</f>
        <v>0</v>
      </c>
      <c r="HM905" s="15">
        <f>SUMIFS(POs[saldo],POs[cve_prod],DIM_BILL[[#This Row],[CODIGO]],POs[status],$GY905,POs[Semana],WEEKNUM(HM$1))</f>
        <v>0</v>
      </c>
      <c r="HN905" s="15">
        <f>SUMIFS(POs[saldo],POs[cve_prod],DIM_BILL[[#This Row],[CODIGO]],POs[status],$GY905,POs[Semana],WEEKNUM(HN$1))</f>
        <v>0</v>
      </c>
      <c r="HO905" s="15">
        <f>SUMIFS(POs[saldo],POs[cve_prod],DIM_BILL[[#This Row],[CODIGO]],POs[status],$GY905,POs[Semana],WEEKNUM(HO$1))</f>
        <v>0</v>
      </c>
      <c r="HP905" s="15">
        <f>SUMIFS(POs[saldo],POs[cve_prod],DIM_BILL[[#This Row],[CODIGO]],POs[status],$GY905,POs[Semana],WEEKNUM(HP$1))</f>
        <v>0</v>
      </c>
      <c r="HQ905" s="15">
        <f>SUMIFS(POs[saldo],POs[cve_prod],DIM_BILL[[#This Row],[CODIGO]],POs[status],$GY905,POs[Semana],WEEKNUM(HQ$1))</f>
        <v>0</v>
      </c>
      <c r="HR905" s="15">
        <f>SUMIFS(POs[saldo],POs[cve_prod],DIM_BILL[[#This Row],[CODIGO]],POs[status],$GY905,POs[Semana],WEEKNUM(HR$1))</f>
        <v>0</v>
      </c>
      <c r="HS905" s="15">
        <f>SUMIFS(POs[saldo],POs[cve_prod],DIM_BILL[[#This Row],[CODIGO]],POs[status],$GY905,POs[Semana],WEEKNUM(HS$1))</f>
        <v>0</v>
      </c>
      <c r="HT905" s="15">
        <f>SUMIFS(POs[saldo],POs[cve_prod],DIM_BILL[[#This Row],[CODIGO]],POs[status],$GY905,POs[Semana],WEEKNUM(HT$1))</f>
        <v>0</v>
      </c>
      <c r="HU905" s="22"/>
      <c r="HV905" s="25"/>
      <c r="HW905" t="str">
        <f>DIM_BILL[[#This Row],[Tipo]]</f>
        <v>MATERIAL DE EMPAQUE</v>
      </c>
    </row>
    <row r="906" spans="1:231" x14ac:dyDescent="0.3">
      <c r="A906" s="17" t="s">
        <v>1459</v>
      </c>
      <c r="EV906">
        <v>4.2999999999999997E-2</v>
      </c>
      <c r="GR906" s="17" t="s">
        <v>1460</v>
      </c>
      <c r="GS906" s="17">
        <v>3</v>
      </c>
      <c r="GT906" s="17" t="s">
        <v>1820</v>
      </c>
      <c r="GU906" s="17" t="s">
        <v>1800</v>
      </c>
      <c r="GV906" s="17">
        <f>SUMIF(FACT_A1[cve_prod],DIM_BILL[[#This Row],[CODIGO]],FACT_A1[Existencia])</f>
        <v>0</v>
      </c>
      <c r="GW906" s="18">
        <f>SUMIF(FACT_A2[cve_prod],DIM_BILL[[#This Row],[CODIGO]],FACT_A2[Existencia])</f>
        <v>678</v>
      </c>
      <c r="GX906" s="17"/>
      <c r="GY906" s="16" t="s">
        <v>2221</v>
      </c>
      <c r="GZ906" s="24">
        <f>SUMPRODUCT($B906:$GQ906,INDEX(PLAN_PRODUCCION!$B$4:$GQ$24,COLUMN()-COLUMN($GZ$1)+1,0))</f>
        <v>0</v>
      </c>
      <c r="HA906" s="24">
        <f>SUMPRODUCT($B906:$GQ906,INDEX(PLAN_PRODUCCION!$B$4:$GQ$24,COLUMN()-COLUMN($GZ$1)+1,0))</f>
        <v>0</v>
      </c>
      <c r="HB906" s="24">
        <f>SUMPRODUCT($B906:$GQ906,INDEX(PLAN_PRODUCCION!$B$4:$GQ$24,COLUMN()-COLUMN($GZ$1)+1,0))</f>
        <v>0</v>
      </c>
      <c r="HC906" s="24">
        <f>SUMPRODUCT($B906:$GQ906,INDEX(PLAN_PRODUCCION!$B$4:$GQ$24,COLUMN()-COLUMN($GZ$1)+1,0))</f>
        <v>0</v>
      </c>
      <c r="HD906" s="24">
        <f>SUMPRODUCT($B906:$GQ906,INDEX(PLAN_PRODUCCION!$B$4:$GQ$24,COLUMN()-COLUMN($GZ$1)+1,0))</f>
        <v>0</v>
      </c>
      <c r="HE906" s="24">
        <f>SUMPRODUCT($B906:$GQ906,INDEX(PLAN_PRODUCCION!$B$4:$GQ$24,COLUMN()-COLUMN($GZ$1)+1,0))</f>
        <v>0</v>
      </c>
      <c r="HF906" s="24">
        <f>SUMPRODUCT($B906:$GQ906,INDEX(PLAN_PRODUCCION!$B$4:$GQ$24,COLUMN()-COLUMN($GZ$1)+1,0))</f>
        <v>0</v>
      </c>
      <c r="HG906" s="24">
        <f>SUMPRODUCT($B906:$GQ906,INDEX(PLAN_PRODUCCION!$B$4:$GQ$24,COLUMN()-COLUMN($GZ$1)+1,0))</f>
        <v>0</v>
      </c>
      <c r="HH906" s="24">
        <f>SUMPRODUCT($B906:$GQ906,INDEX(PLAN_PRODUCCION!$B$4:$GQ$24,COLUMN()-COLUMN($GZ$1)+1,0))</f>
        <v>0</v>
      </c>
      <c r="HI906" s="24">
        <f>SUMPRODUCT($B906:$GQ906,INDEX(PLAN_PRODUCCION!$B$4:$GQ$24,COLUMN()-COLUMN($GZ$1)+1,0))</f>
        <v>0</v>
      </c>
      <c r="HJ906" s="24">
        <f>SUMPRODUCT($B906:$GQ906,INDEX(PLAN_PRODUCCION!$B$4:$GQ$24,COLUMN()-COLUMN($GZ$1)+1,0))</f>
        <v>0</v>
      </c>
      <c r="HK906" s="24">
        <f>SUMPRODUCT($B906:$GQ906,INDEX(PLAN_PRODUCCION!$B$4:$GQ$24,COLUMN()-COLUMN($GZ$1)+1,0))</f>
        <v>0</v>
      </c>
      <c r="HL906" s="24">
        <f>SUMPRODUCT($B906:$GQ906,INDEX(PLAN_PRODUCCION!$B$4:$GQ$24,COLUMN()-COLUMN($GZ$1)+1,0))</f>
        <v>0</v>
      </c>
      <c r="HM906" s="24">
        <f>SUMPRODUCT($B906:$GQ906,INDEX(PLAN_PRODUCCION!$B$4:$GQ$24,COLUMN()-COLUMN($GZ$1)+1,0))</f>
        <v>0</v>
      </c>
      <c r="HN906" s="24">
        <f>SUMPRODUCT($B906:$GQ906,INDEX(PLAN_PRODUCCION!$B$4:$GQ$24,COLUMN()-COLUMN($GZ$1)+1,0))</f>
        <v>0</v>
      </c>
      <c r="HO906" s="24">
        <f>SUMPRODUCT($B906:$GQ906,INDEX(PLAN_PRODUCCION!$B$4:$GQ$24,COLUMN()-COLUMN($GZ$1)+1,0))</f>
        <v>0</v>
      </c>
      <c r="HP906" s="24">
        <f>SUMPRODUCT($B906:$GQ906,INDEX(PLAN_PRODUCCION!$B$4:$GQ$24,COLUMN()-COLUMN($GZ$1)+1,0))</f>
        <v>0</v>
      </c>
      <c r="HQ906" s="24">
        <f>SUMPRODUCT($B906:$GQ906,INDEX(PLAN_PRODUCCION!$B$4:$GQ$24,COLUMN()-COLUMN($GZ$1)+1,0))</f>
        <v>0</v>
      </c>
      <c r="HR906" s="24">
        <f>SUMPRODUCT($B906:$GQ906,INDEX(PLAN_PRODUCCION!$B$4:$GQ$24,COLUMN()-COLUMN($GZ$1)+1,0))</f>
        <v>0</v>
      </c>
      <c r="HS906" s="24">
        <f>SUMPRODUCT($B906:$GQ906,INDEX(PLAN_PRODUCCION!$B$4:$GQ$24,COLUMN()-COLUMN($GZ$1)+1,0))</f>
        <v>0</v>
      </c>
      <c r="HT906" s="24">
        <f>SUMPRODUCT($B906:$GQ906,INDEX(PLAN_PRODUCCION!$B$4:$GQ$24,COLUMN()-COLUMN($GZ$1)+1,0))</f>
        <v>0</v>
      </c>
      <c r="HU906" s="22"/>
      <c r="HV906" s="25"/>
      <c r="HW906" t="str">
        <f>DIM_BILL[[#This Row],[Tipo]]</f>
        <v>MATERIAL DE EMPAQUE</v>
      </c>
    </row>
    <row r="907" spans="1:231" x14ac:dyDescent="0.3">
      <c r="A907" s="18" t="s">
        <v>1459</v>
      </c>
      <c r="EV907">
        <v>4.2999999999999997E-2</v>
      </c>
      <c r="GR907" s="18" t="s">
        <v>1460</v>
      </c>
      <c r="GS907" s="18">
        <v>3</v>
      </c>
      <c r="GT907" s="18" t="s">
        <v>1820</v>
      </c>
      <c r="GU907" s="18" t="s">
        <v>1800</v>
      </c>
      <c r="GV907" s="18">
        <f>SUMIF(FACT_A1[cve_prod],DIM_BILL[[#This Row],[CODIGO]],FACT_A1[Existencia])</f>
        <v>0</v>
      </c>
      <c r="GW907" s="18">
        <f>SUMIF(FACT_A2[cve_prod],DIM_BILL[[#This Row],[CODIGO]],FACT_A2[Existencia])</f>
        <v>678</v>
      </c>
      <c r="GX907" s="18"/>
      <c r="GY907" s="16" t="s">
        <v>2222</v>
      </c>
      <c r="GZ907" s="26">
        <f t="shared" ref="GZ907" si="6602">GV907+GW907+GX907+GZ905-GZ906</f>
        <v>678</v>
      </c>
      <c r="HA907" s="26">
        <f t="shared" ref="HA907" si="6603">GZ907+HA905-HA906</f>
        <v>678</v>
      </c>
      <c r="HB907" s="26">
        <f t="shared" ref="HB907" si="6604">HA907+HB905-HB906</f>
        <v>678</v>
      </c>
      <c r="HC907" s="26">
        <f t="shared" ref="HC907" si="6605">HB907+HC905-HC906</f>
        <v>678</v>
      </c>
      <c r="HD907" s="26">
        <f t="shared" ref="HD907" si="6606">HC907+HD905-HD906</f>
        <v>678</v>
      </c>
      <c r="HE907" s="26">
        <f t="shared" ref="HE907" si="6607">HD907+HE905-HE906</f>
        <v>678</v>
      </c>
      <c r="HF907" s="26">
        <f t="shared" ref="HF907" si="6608">HE907+HF905-HF906</f>
        <v>678</v>
      </c>
      <c r="HG907" s="26">
        <f t="shared" ref="HG907" si="6609">HF907+HG905-HG906</f>
        <v>678</v>
      </c>
      <c r="HH907" s="26">
        <f t="shared" ref="HH907" si="6610">HG907+HH905-HH906</f>
        <v>678</v>
      </c>
      <c r="HI907" s="26">
        <f t="shared" ref="HI907" si="6611">HH907+HI905-HI906</f>
        <v>678</v>
      </c>
      <c r="HJ907" s="26">
        <f t="shared" ref="HJ907" si="6612">HI907+HJ905-HJ906</f>
        <v>678</v>
      </c>
      <c r="HK907" s="26">
        <f t="shared" ref="HK907" si="6613">HJ907+HK905-HK906</f>
        <v>678</v>
      </c>
      <c r="HL907" s="26">
        <f t="shared" ref="HL907" si="6614">HK907+HL905-HL906</f>
        <v>678</v>
      </c>
      <c r="HM907" s="26">
        <f t="shared" ref="HM907" si="6615">HL907+HM905-HM906</f>
        <v>678</v>
      </c>
      <c r="HN907" s="26">
        <f t="shared" ref="HN907" si="6616">HM907+HN905-HN906</f>
        <v>678</v>
      </c>
      <c r="HO907" s="26">
        <f t="shared" ref="HO907" si="6617">HN907+HO905-HO906</f>
        <v>678</v>
      </c>
      <c r="HP907" s="26">
        <f t="shared" ref="HP907" si="6618">HO907+HP905-HP906</f>
        <v>678</v>
      </c>
      <c r="HQ907" s="26">
        <f t="shared" ref="HQ907" si="6619">HP907+HQ905-HQ906</f>
        <v>678</v>
      </c>
      <c r="HR907" s="26">
        <f t="shared" ref="HR907" si="6620">HQ907+HR905-HR906</f>
        <v>678</v>
      </c>
      <c r="HS907" s="26">
        <f t="shared" ref="HS907" si="6621">HR907+HS905-HS906</f>
        <v>678</v>
      </c>
      <c r="HT907" s="26">
        <f t="shared" ref="HT907" si="6622">HS907+HT905-HT906</f>
        <v>678</v>
      </c>
      <c r="HU907" s="22">
        <f t="shared" ref="HU907" si="6623">COUNTIF(GZ907:HT907,"&lt;0")</f>
        <v>0</v>
      </c>
      <c r="HV907" s="25"/>
      <c r="HW907" t="str">
        <f>DIM_BILL[[#This Row],[Tipo]]</f>
        <v>MATERIAL DE EMPAQUE</v>
      </c>
    </row>
    <row r="908" spans="1:231" x14ac:dyDescent="0.3">
      <c r="A908" s="17" t="s">
        <v>1681</v>
      </c>
      <c r="FZ908">
        <v>1.0201020102010201</v>
      </c>
      <c r="GR908" s="17" t="s">
        <v>1682</v>
      </c>
      <c r="GS908" s="17">
        <v>4</v>
      </c>
      <c r="GT908" s="17" t="s">
        <v>1827</v>
      </c>
      <c r="GU908" s="17" t="s">
        <v>1800</v>
      </c>
      <c r="GV908" s="17">
        <f>SUMIF(FACT_A1[cve_prod],DIM_BILL[[#This Row],[CODIGO]],FACT_A1[Existencia])</f>
        <v>0</v>
      </c>
      <c r="GW908" s="18">
        <f>SUMIF(FACT_A2[cve_prod],DIM_BILL[[#This Row],[CODIGO]],FACT_A2[Existencia])</f>
        <v>11000</v>
      </c>
      <c r="GX908" s="17"/>
      <c r="GY908" s="16" t="s">
        <v>2220</v>
      </c>
      <c r="GZ908" s="15">
        <f>SUMIFS(POs[saldo],POs[cve_prod],DIM_BILL[[#This Row],[CODIGO]],POs[status],$GY908,POs[f_ent],GZ$1)</f>
        <v>0</v>
      </c>
      <c r="HA908" s="15">
        <f>SUMIFS(POs[saldo],POs[cve_prod],DIM_BILL[[#This Row],[CODIGO]],POs[status],$GY908,POs[f_ent],HA$1)</f>
        <v>0</v>
      </c>
      <c r="HB908" s="15">
        <f>SUMIFS(POs[saldo],POs[cve_prod],DIM_BILL[[#This Row],[CODIGO]],POs[status],$GY908,POs[f_ent],HB$1)</f>
        <v>0</v>
      </c>
      <c r="HC908" s="15">
        <f>SUMIFS(POs[saldo],POs[cve_prod],DIM_BILL[[#This Row],[CODIGO]],POs[status],$GY908,POs[f_ent],HC$1)</f>
        <v>0</v>
      </c>
      <c r="HD908" s="15">
        <f>SUMIFS(POs[saldo],POs[cve_prod],DIM_BILL[[#This Row],[CODIGO]],POs[status],$GY908,POs[f_ent],HD$1)</f>
        <v>0</v>
      </c>
      <c r="HE908" s="15">
        <f>SUMIFS(POs[saldo],POs[cve_prod],DIM_BILL[[#This Row],[CODIGO]],POs[status],$GY908,POs[f_ent],HE$1)</f>
        <v>0</v>
      </c>
      <c r="HF908" s="15">
        <f>SUMIFS(POs[saldo],POs[cve_prod],DIM_BILL[[#This Row],[CODIGO]],POs[status],$GY908,POs[Semana],WEEKNUM(HF$1))</f>
        <v>0</v>
      </c>
      <c r="HG908" s="15">
        <f>SUMIFS(POs[saldo],POs[cve_prod],DIM_BILL[[#This Row],[CODIGO]],POs[status],$GY908,POs[Semana],WEEKNUM(HG$1))</f>
        <v>0</v>
      </c>
      <c r="HH908" s="15">
        <f>SUMIFS(POs[saldo],POs[cve_prod],DIM_BILL[[#This Row],[CODIGO]],POs[status],$GY908,POs[Semana],WEEKNUM(HH$1))</f>
        <v>0</v>
      </c>
      <c r="HI908" s="15">
        <f>SUMIFS(POs[saldo],POs[cve_prod],DIM_BILL[[#This Row],[CODIGO]],POs[status],$GY908,POs[Semana],WEEKNUM(HI$1))</f>
        <v>0</v>
      </c>
      <c r="HJ908" s="15">
        <f>SUMIFS(POs[saldo],POs[cve_prod],DIM_BILL[[#This Row],[CODIGO]],POs[status],$GY908,POs[Semana],WEEKNUM(HJ$1))</f>
        <v>0</v>
      </c>
      <c r="HK908" s="15">
        <f>SUMIFS(POs[saldo],POs[cve_prod],DIM_BILL[[#This Row],[CODIGO]],POs[status],$GY908,POs[Semana],WEEKNUM(HK$1))</f>
        <v>0</v>
      </c>
      <c r="HL908" s="15">
        <f>SUMIFS(POs[saldo],POs[cve_prod],DIM_BILL[[#This Row],[CODIGO]],POs[status],$GY908,POs[Semana],WEEKNUM(HL$1))</f>
        <v>0</v>
      </c>
      <c r="HM908" s="15">
        <f>SUMIFS(POs[saldo],POs[cve_prod],DIM_BILL[[#This Row],[CODIGO]],POs[status],$GY908,POs[Semana],WEEKNUM(HM$1))</f>
        <v>0</v>
      </c>
      <c r="HN908" s="15">
        <f>SUMIFS(POs[saldo],POs[cve_prod],DIM_BILL[[#This Row],[CODIGO]],POs[status],$GY908,POs[Semana],WEEKNUM(HN$1))</f>
        <v>0</v>
      </c>
      <c r="HO908" s="15">
        <f>SUMIFS(POs[saldo],POs[cve_prod],DIM_BILL[[#This Row],[CODIGO]],POs[status],$GY908,POs[Semana],WEEKNUM(HO$1))</f>
        <v>0</v>
      </c>
      <c r="HP908" s="15">
        <f>SUMIFS(POs[saldo],POs[cve_prod],DIM_BILL[[#This Row],[CODIGO]],POs[status],$GY908,POs[Semana],WEEKNUM(HP$1))</f>
        <v>0</v>
      </c>
      <c r="HQ908" s="15">
        <f>SUMIFS(POs[saldo],POs[cve_prod],DIM_BILL[[#This Row],[CODIGO]],POs[status],$GY908,POs[Semana],WEEKNUM(HQ$1))</f>
        <v>0</v>
      </c>
      <c r="HR908" s="15">
        <f>SUMIFS(POs[saldo],POs[cve_prod],DIM_BILL[[#This Row],[CODIGO]],POs[status],$GY908,POs[Semana],WEEKNUM(HR$1))</f>
        <v>0</v>
      </c>
      <c r="HS908" s="15">
        <f>SUMIFS(POs[saldo],POs[cve_prod],DIM_BILL[[#This Row],[CODIGO]],POs[status],$GY908,POs[Semana],WEEKNUM(HS$1))</f>
        <v>0</v>
      </c>
      <c r="HT908" s="15">
        <f>SUMIFS(POs[saldo],POs[cve_prod],DIM_BILL[[#This Row],[CODIGO]],POs[status],$GY908,POs[Semana],WEEKNUM(HT$1))</f>
        <v>0</v>
      </c>
      <c r="HU908" s="22"/>
      <c r="HV908" s="25"/>
      <c r="HW908" t="str">
        <f>DIM_BILL[[#This Row],[Tipo]]</f>
        <v>MATERIAL DE EMPAQUE</v>
      </c>
    </row>
    <row r="909" spans="1:231" x14ac:dyDescent="0.3">
      <c r="A909" s="17" t="s">
        <v>1681</v>
      </c>
      <c r="FZ909">
        <v>1.0201020102010201</v>
      </c>
      <c r="GR909" s="17" t="s">
        <v>1682</v>
      </c>
      <c r="GS909" s="17">
        <v>4</v>
      </c>
      <c r="GT909" s="17" t="s">
        <v>1827</v>
      </c>
      <c r="GU909" s="17" t="s">
        <v>1800</v>
      </c>
      <c r="GV909" s="17">
        <f>SUMIF(FACT_A1[cve_prod],DIM_BILL[[#This Row],[CODIGO]],FACT_A1[Existencia])</f>
        <v>0</v>
      </c>
      <c r="GW909" s="18">
        <f>SUMIF(FACT_A2[cve_prod],DIM_BILL[[#This Row],[CODIGO]],FACT_A2[Existencia])</f>
        <v>11000</v>
      </c>
      <c r="GX909" s="17"/>
      <c r="GY909" s="16" t="s">
        <v>2221</v>
      </c>
      <c r="GZ909" s="24">
        <f>SUMPRODUCT($B909:$GQ909,INDEX(PLAN_PRODUCCION!$B$4:$GQ$24,COLUMN()-COLUMN($GZ$1)+1,0))</f>
        <v>3400</v>
      </c>
      <c r="HA909" s="24">
        <f>SUMPRODUCT($B909:$GQ909,INDEX(PLAN_PRODUCCION!$B$4:$GQ$24,COLUMN()-COLUMN($GZ$1)+1,0))</f>
        <v>0</v>
      </c>
      <c r="HB909" s="24">
        <f>SUMPRODUCT($B909:$GQ909,INDEX(PLAN_PRODUCCION!$B$4:$GQ$24,COLUMN()-COLUMN($GZ$1)+1,0))</f>
        <v>0</v>
      </c>
      <c r="HC909" s="24">
        <f>SUMPRODUCT($B909:$GQ909,INDEX(PLAN_PRODUCCION!$B$4:$GQ$24,COLUMN()-COLUMN($GZ$1)+1,0))</f>
        <v>0</v>
      </c>
      <c r="HD909" s="24">
        <f>SUMPRODUCT($B909:$GQ909,INDEX(PLAN_PRODUCCION!$B$4:$GQ$24,COLUMN()-COLUMN($GZ$1)+1,0))</f>
        <v>0</v>
      </c>
      <c r="HE909" s="24">
        <f>SUMPRODUCT($B909:$GQ909,INDEX(PLAN_PRODUCCION!$B$4:$GQ$24,COLUMN()-COLUMN($GZ$1)+1,0))</f>
        <v>0</v>
      </c>
      <c r="HF909" s="24">
        <f>SUMPRODUCT($B909:$GQ909,INDEX(PLAN_PRODUCCION!$B$4:$GQ$24,COLUMN()-COLUMN($GZ$1)+1,0))</f>
        <v>0</v>
      </c>
      <c r="HG909" s="24">
        <f>SUMPRODUCT($B909:$GQ909,INDEX(PLAN_PRODUCCION!$B$4:$GQ$24,COLUMN()-COLUMN($GZ$1)+1,0))</f>
        <v>0</v>
      </c>
      <c r="HH909" s="24">
        <f>SUMPRODUCT($B909:$GQ909,INDEX(PLAN_PRODUCCION!$B$4:$GQ$24,COLUMN()-COLUMN($GZ$1)+1,0))</f>
        <v>0</v>
      </c>
      <c r="HI909" s="24">
        <f>SUMPRODUCT($B909:$GQ909,INDEX(PLAN_PRODUCCION!$B$4:$GQ$24,COLUMN()-COLUMN($GZ$1)+1,0))</f>
        <v>0</v>
      </c>
      <c r="HJ909" s="24">
        <f>SUMPRODUCT($B909:$GQ909,INDEX(PLAN_PRODUCCION!$B$4:$GQ$24,COLUMN()-COLUMN($GZ$1)+1,0))</f>
        <v>0</v>
      </c>
      <c r="HK909" s="24">
        <f>SUMPRODUCT($B909:$GQ909,INDEX(PLAN_PRODUCCION!$B$4:$GQ$24,COLUMN()-COLUMN($GZ$1)+1,0))</f>
        <v>0</v>
      </c>
      <c r="HL909" s="24">
        <f>SUMPRODUCT($B909:$GQ909,INDEX(PLAN_PRODUCCION!$B$4:$GQ$24,COLUMN()-COLUMN($GZ$1)+1,0))</f>
        <v>0</v>
      </c>
      <c r="HM909" s="24">
        <f>SUMPRODUCT($B909:$GQ909,INDEX(PLAN_PRODUCCION!$B$4:$GQ$24,COLUMN()-COLUMN($GZ$1)+1,0))</f>
        <v>0</v>
      </c>
      <c r="HN909" s="24">
        <f>SUMPRODUCT($B909:$GQ909,INDEX(PLAN_PRODUCCION!$B$4:$GQ$24,COLUMN()-COLUMN($GZ$1)+1,0))</f>
        <v>0</v>
      </c>
      <c r="HO909" s="24">
        <f>SUMPRODUCT($B909:$GQ909,INDEX(PLAN_PRODUCCION!$B$4:$GQ$24,COLUMN()-COLUMN($GZ$1)+1,0))</f>
        <v>0</v>
      </c>
      <c r="HP909" s="24">
        <f>SUMPRODUCT($B909:$GQ909,INDEX(PLAN_PRODUCCION!$B$4:$GQ$24,COLUMN()-COLUMN($GZ$1)+1,0))</f>
        <v>0</v>
      </c>
      <c r="HQ909" s="24">
        <f>SUMPRODUCT($B909:$GQ909,INDEX(PLAN_PRODUCCION!$B$4:$GQ$24,COLUMN()-COLUMN($GZ$1)+1,0))</f>
        <v>0</v>
      </c>
      <c r="HR909" s="24">
        <f>SUMPRODUCT($B909:$GQ909,INDEX(PLAN_PRODUCCION!$B$4:$GQ$24,COLUMN()-COLUMN($GZ$1)+1,0))</f>
        <v>0</v>
      </c>
      <c r="HS909" s="24">
        <f>SUMPRODUCT($B909:$GQ909,INDEX(PLAN_PRODUCCION!$B$4:$GQ$24,COLUMN()-COLUMN($GZ$1)+1,0))</f>
        <v>0</v>
      </c>
      <c r="HT909" s="24">
        <f>SUMPRODUCT($B909:$GQ909,INDEX(PLAN_PRODUCCION!$B$4:$GQ$24,COLUMN()-COLUMN($GZ$1)+1,0))</f>
        <v>0</v>
      </c>
      <c r="HU909" s="22"/>
      <c r="HV909" s="25"/>
      <c r="HW909" t="str">
        <f>DIM_BILL[[#This Row],[Tipo]]</f>
        <v>MATERIAL DE EMPAQUE</v>
      </c>
    </row>
    <row r="910" spans="1:231" x14ac:dyDescent="0.3">
      <c r="A910" s="18" t="s">
        <v>1681</v>
      </c>
      <c r="FZ910">
        <v>1.0201020102010201</v>
      </c>
      <c r="GR910" s="18" t="s">
        <v>1682</v>
      </c>
      <c r="GS910" s="18">
        <v>4</v>
      </c>
      <c r="GT910" s="18" t="s">
        <v>1827</v>
      </c>
      <c r="GU910" s="18" t="s">
        <v>1800</v>
      </c>
      <c r="GV910" s="18">
        <f>SUMIF(FACT_A1[cve_prod],DIM_BILL[[#This Row],[CODIGO]],FACT_A1[Existencia])</f>
        <v>0</v>
      </c>
      <c r="GW910" s="18">
        <f>SUMIF(FACT_A2[cve_prod],DIM_BILL[[#This Row],[CODIGO]],FACT_A2[Existencia])</f>
        <v>11000</v>
      </c>
      <c r="GX910" s="18"/>
      <c r="GY910" s="16" t="s">
        <v>2222</v>
      </c>
      <c r="GZ910" s="26">
        <f t="shared" ref="GZ910" si="6624">GV910+GW910+GX910+GZ908-GZ909</f>
        <v>7600</v>
      </c>
      <c r="HA910" s="26">
        <f t="shared" ref="HA910" si="6625">GZ910+HA908-HA909</f>
        <v>7600</v>
      </c>
      <c r="HB910" s="26">
        <f t="shared" ref="HB910" si="6626">HA910+HB908-HB909</f>
        <v>7600</v>
      </c>
      <c r="HC910" s="26">
        <f t="shared" ref="HC910" si="6627">HB910+HC908-HC909</f>
        <v>7600</v>
      </c>
      <c r="HD910" s="26">
        <f t="shared" ref="HD910" si="6628">HC910+HD908-HD909</f>
        <v>7600</v>
      </c>
      <c r="HE910" s="26">
        <f t="shared" ref="HE910" si="6629">HD910+HE908-HE909</f>
        <v>7600</v>
      </c>
      <c r="HF910" s="26">
        <f t="shared" ref="HF910" si="6630">HE910+HF908-HF909</f>
        <v>7600</v>
      </c>
      <c r="HG910" s="26">
        <f t="shared" ref="HG910" si="6631">HF910+HG908-HG909</f>
        <v>7600</v>
      </c>
      <c r="HH910" s="26">
        <f t="shared" ref="HH910" si="6632">HG910+HH908-HH909</f>
        <v>7600</v>
      </c>
      <c r="HI910" s="26">
        <f t="shared" ref="HI910" si="6633">HH910+HI908-HI909</f>
        <v>7600</v>
      </c>
      <c r="HJ910" s="26">
        <f t="shared" ref="HJ910" si="6634">HI910+HJ908-HJ909</f>
        <v>7600</v>
      </c>
      <c r="HK910" s="26">
        <f t="shared" ref="HK910" si="6635">HJ910+HK908-HK909</f>
        <v>7600</v>
      </c>
      <c r="HL910" s="26">
        <f t="shared" ref="HL910" si="6636">HK910+HL908-HL909</f>
        <v>7600</v>
      </c>
      <c r="HM910" s="26">
        <f t="shared" ref="HM910" si="6637">HL910+HM908-HM909</f>
        <v>7600</v>
      </c>
      <c r="HN910" s="26">
        <f t="shared" ref="HN910" si="6638">HM910+HN908-HN909</f>
        <v>7600</v>
      </c>
      <c r="HO910" s="26">
        <f t="shared" ref="HO910" si="6639">HN910+HO908-HO909</f>
        <v>7600</v>
      </c>
      <c r="HP910" s="26">
        <f t="shared" ref="HP910" si="6640">HO910+HP908-HP909</f>
        <v>7600</v>
      </c>
      <c r="HQ910" s="26">
        <f t="shared" ref="HQ910" si="6641">HP910+HQ908-HQ909</f>
        <v>7600</v>
      </c>
      <c r="HR910" s="26">
        <f t="shared" ref="HR910" si="6642">HQ910+HR908-HR909</f>
        <v>7600</v>
      </c>
      <c r="HS910" s="26">
        <f t="shared" ref="HS910" si="6643">HR910+HS908-HS909</f>
        <v>7600</v>
      </c>
      <c r="HT910" s="26">
        <f t="shared" ref="HT910" si="6644">HS910+HT908-HT909</f>
        <v>7600</v>
      </c>
      <c r="HU910" s="22">
        <f t="shared" ref="HU910" si="6645">COUNTIF(GZ910:HT910,"&lt;0")</f>
        <v>0</v>
      </c>
      <c r="HV910" s="25"/>
      <c r="HW910" t="str">
        <f>DIM_BILL[[#This Row],[Tipo]]</f>
        <v>MATERIAL DE EMPAQUE</v>
      </c>
    </row>
    <row r="911" spans="1:231" x14ac:dyDescent="0.3">
      <c r="A911" s="17" t="s">
        <v>310</v>
      </c>
      <c r="T911">
        <v>1.03</v>
      </c>
      <c r="GR911" s="17" t="s">
        <v>311</v>
      </c>
      <c r="GS911" s="17">
        <v>4</v>
      </c>
      <c r="GT911" s="17" t="s">
        <v>1827</v>
      </c>
      <c r="GU911" s="17" t="s">
        <v>1800</v>
      </c>
      <c r="GV911" s="17">
        <f>SUMIF(FACT_A1[cve_prod],DIM_BILL[[#This Row],[CODIGO]],FACT_A1[Existencia])</f>
        <v>0</v>
      </c>
      <c r="GW911" s="18">
        <f>SUMIF(FACT_A2[cve_prod],DIM_BILL[[#This Row],[CODIGO]],FACT_A2[Existencia])</f>
        <v>6000</v>
      </c>
      <c r="GX911" s="17"/>
      <c r="GY911" s="16" t="s">
        <v>2220</v>
      </c>
      <c r="GZ911" s="15">
        <f>SUMIFS(POs[saldo],POs[cve_prod],DIM_BILL[[#This Row],[CODIGO]],POs[status],$GY911,POs[f_ent],GZ$1)</f>
        <v>0</v>
      </c>
      <c r="HA911" s="15">
        <f>SUMIFS(POs[saldo],POs[cve_prod],DIM_BILL[[#This Row],[CODIGO]],POs[status],$GY911,POs[f_ent],HA$1)</f>
        <v>0</v>
      </c>
      <c r="HB911" s="15">
        <f>SUMIFS(POs[saldo],POs[cve_prod],DIM_BILL[[#This Row],[CODIGO]],POs[status],$GY911,POs[f_ent],HB$1)</f>
        <v>0</v>
      </c>
      <c r="HC911" s="15">
        <f>SUMIFS(POs[saldo],POs[cve_prod],DIM_BILL[[#This Row],[CODIGO]],POs[status],$GY911,POs[f_ent],HC$1)</f>
        <v>0</v>
      </c>
      <c r="HD911" s="15">
        <f>SUMIFS(POs[saldo],POs[cve_prod],DIM_BILL[[#This Row],[CODIGO]],POs[status],$GY911,POs[f_ent],HD$1)</f>
        <v>0</v>
      </c>
      <c r="HE911" s="15">
        <f>SUMIFS(POs[saldo],POs[cve_prod],DIM_BILL[[#This Row],[CODIGO]],POs[status],$GY911,POs[f_ent],HE$1)</f>
        <v>0</v>
      </c>
      <c r="HF911" s="15">
        <f>SUMIFS(POs[saldo],POs[cve_prod],DIM_BILL[[#This Row],[CODIGO]],POs[status],$GY911,POs[Semana],WEEKNUM(HF$1))</f>
        <v>0</v>
      </c>
      <c r="HG911" s="15">
        <f>SUMIFS(POs[saldo],POs[cve_prod],DIM_BILL[[#This Row],[CODIGO]],POs[status],$GY911,POs[Semana],WEEKNUM(HG$1))</f>
        <v>0</v>
      </c>
      <c r="HH911" s="15">
        <f>SUMIFS(POs[saldo],POs[cve_prod],DIM_BILL[[#This Row],[CODIGO]],POs[status],$GY911,POs[Semana],WEEKNUM(HH$1))</f>
        <v>0</v>
      </c>
      <c r="HI911" s="15">
        <f>SUMIFS(POs[saldo],POs[cve_prod],DIM_BILL[[#This Row],[CODIGO]],POs[status],$GY911,POs[Semana],WEEKNUM(HI$1))</f>
        <v>0</v>
      </c>
      <c r="HJ911" s="15">
        <f>SUMIFS(POs[saldo],POs[cve_prod],DIM_BILL[[#This Row],[CODIGO]],POs[status],$GY911,POs[Semana],WEEKNUM(HJ$1))</f>
        <v>0</v>
      </c>
      <c r="HK911" s="15">
        <f>SUMIFS(POs[saldo],POs[cve_prod],DIM_BILL[[#This Row],[CODIGO]],POs[status],$GY911,POs[Semana],WEEKNUM(HK$1))</f>
        <v>0</v>
      </c>
      <c r="HL911" s="15">
        <f>SUMIFS(POs[saldo],POs[cve_prod],DIM_BILL[[#This Row],[CODIGO]],POs[status],$GY911,POs[Semana],WEEKNUM(HL$1))</f>
        <v>0</v>
      </c>
      <c r="HM911" s="15">
        <f>SUMIFS(POs[saldo],POs[cve_prod],DIM_BILL[[#This Row],[CODIGO]],POs[status],$GY911,POs[Semana],WEEKNUM(HM$1))</f>
        <v>0</v>
      </c>
      <c r="HN911" s="15">
        <f>SUMIFS(POs[saldo],POs[cve_prod],DIM_BILL[[#This Row],[CODIGO]],POs[status],$GY911,POs[Semana],WEEKNUM(HN$1))</f>
        <v>0</v>
      </c>
      <c r="HO911" s="15">
        <f>SUMIFS(POs[saldo],POs[cve_prod],DIM_BILL[[#This Row],[CODIGO]],POs[status],$GY911,POs[Semana],WEEKNUM(HO$1))</f>
        <v>0</v>
      </c>
      <c r="HP911" s="15">
        <f>SUMIFS(POs[saldo],POs[cve_prod],DIM_BILL[[#This Row],[CODIGO]],POs[status],$GY911,POs[Semana],WEEKNUM(HP$1))</f>
        <v>0</v>
      </c>
      <c r="HQ911" s="15">
        <f>SUMIFS(POs[saldo],POs[cve_prod],DIM_BILL[[#This Row],[CODIGO]],POs[status],$GY911,POs[Semana],WEEKNUM(HQ$1))</f>
        <v>0</v>
      </c>
      <c r="HR911" s="15">
        <f>SUMIFS(POs[saldo],POs[cve_prod],DIM_BILL[[#This Row],[CODIGO]],POs[status],$GY911,POs[Semana],WEEKNUM(HR$1))</f>
        <v>0</v>
      </c>
      <c r="HS911" s="15">
        <f>SUMIFS(POs[saldo],POs[cve_prod],DIM_BILL[[#This Row],[CODIGO]],POs[status],$GY911,POs[Semana],WEEKNUM(HS$1))</f>
        <v>0</v>
      </c>
      <c r="HT911" s="15">
        <f>SUMIFS(POs[saldo],POs[cve_prod],DIM_BILL[[#This Row],[CODIGO]],POs[status],$GY911,POs[Semana],WEEKNUM(HT$1))</f>
        <v>0</v>
      </c>
      <c r="HU911" s="22"/>
      <c r="HV911" s="25"/>
      <c r="HW911" t="str">
        <f>DIM_BILL[[#This Row],[Tipo]]</f>
        <v>MATERIAL DE EMPAQUE</v>
      </c>
    </row>
    <row r="912" spans="1:231" x14ac:dyDescent="0.3">
      <c r="A912" s="17" t="s">
        <v>310</v>
      </c>
      <c r="T912">
        <v>1.03</v>
      </c>
      <c r="GR912" s="17" t="s">
        <v>311</v>
      </c>
      <c r="GS912" s="17">
        <v>4</v>
      </c>
      <c r="GT912" s="17" t="s">
        <v>1827</v>
      </c>
      <c r="GU912" s="17" t="s">
        <v>1800</v>
      </c>
      <c r="GV912" s="17">
        <f>SUMIF(FACT_A1[cve_prod],DIM_BILL[[#This Row],[CODIGO]],FACT_A1[Existencia])</f>
        <v>0</v>
      </c>
      <c r="GW912" s="18">
        <f>SUMIF(FACT_A2[cve_prod],DIM_BILL[[#This Row],[CODIGO]],FACT_A2[Existencia])</f>
        <v>6000</v>
      </c>
      <c r="GX912" s="17"/>
      <c r="GY912" s="16" t="s">
        <v>2221</v>
      </c>
      <c r="GZ912" s="24">
        <f>SUMPRODUCT($B912:$GQ912,INDEX(PLAN_PRODUCCION!$B$4:$GQ$24,COLUMN()-COLUMN($GZ$1)+1,0))</f>
        <v>4841</v>
      </c>
      <c r="HA912" s="24">
        <f>SUMPRODUCT($B912:$GQ912,INDEX(PLAN_PRODUCCION!$B$4:$GQ$24,COLUMN()-COLUMN($GZ$1)+1,0))</f>
        <v>0</v>
      </c>
      <c r="HB912" s="24">
        <f>SUMPRODUCT($B912:$GQ912,INDEX(PLAN_PRODUCCION!$B$4:$GQ$24,COLUMN()-COLUMN($GZ$1)+1,0))</f>
        <v>0</v>
      </c>
      <c r="HC912" s="24">
        <f>SUMPRODUCT($B912:$GQ912,INDEX(PLAN_PRODUCCION!$B$4:$GQ$24,COLUMN()-COLUMN($GZ$1)+1,0))</f>
        <v>0</v>
      </c>
      <c r="HD912" s="24">
        <f>SUMPRODUCT($B912:$GQ912,INDEX(PLAN_PRODUCCION!$B$4:$GQ$24,COLUMN()-COLUMN($GZ$1)+1,0))</f>
        <v>0</v>
      </c>
      <c r="HE912" s="24">
        <f>SUMPRODUCT($B912:$GQ912,INDEX(PLAN_PRODUCCION!$B$4:$GQ$24,COLUMN()-COLUMN($GZ$1)+1,0))</f>
        <v>0</v>
      </c>
      <c r="HF912" s="24">
        <f>SUMPRODUCT($B912:$GQ912,INDEX(PLAN_PRODUCCION!$B$4:$GQ$24,COLUMN()-COLUMN($GZ$1)+1,0))</f>
        <v>0</v>
      </c>
      <c r="HG912" s="24">
        <f>SUMPRODUCT($B912:$GQ912,INDEX(PLAN_PRODUCCION!$B$4:$GQ$24,COLUMN()-COLUMN($GZ$1)+1,0))</f>
        <v>0</v>
      </c>
      <c r="HH912" s="24">
        <f>SUMPRODUCT($B912:$GQ912,INDEX(PLAN_PRODUCCION!$B$4:$GQ$24,COLUMN()-COLUMN($GZ$1)+1,0))</f>
        <v>0</v>
      </c>
      <c r="HI912" s="24">
        <f>SUMPRODUCT($B912:$GQ912,INDEX(PLAN_PRODUCCION!$B$4:$GQ$24,COLUMN()-COLUMN($GZ$1)+1,0))</f>
        <v>0</v>
      </c>
      <c r="HJ912" s="24">
        <f>SUMPRODUCT($B912:$GQ912,INDEX(PLAN_PRODUCCION!$B$4:$GQ$24,COLUMN()-COLUMN($GZ$1)+1,0))</f>
        <v>0</v>
      </c>
      <c r="HK912" s="24">
        <f>SUMPRODUCT($B912:$GQ912,INDEX(PLAN_PRODUCCION!$B$4:$GQ$24,COLUMN()-COLUMN($GZ$1)+1,0))</f>
        <v>0</v>
      </c>
      <c r="HL912" s="24">
        <f>SUMPRODUCT($B912:$GQ912,INDEX(PLAN_PRODUCCION!$B$4:$GQ$24,COLUMN()-COLUMN($GZ$1)+1,0))</f>
        <v>0</v>
      </c>
      <c r="HM912" s="24">
        <f>SUMPRODUCT($B912:$GQ912,INDEX(PLAN_PRODUCCION!$B$4:$GQ$24,COLUMN()-COLUMN($GZ$1)+1,0))</f>
        <v>0</v>
      </c>
      <c r="HN912" s="24">
        <f>SUMPRODUCT($B912:$GQ912,INDEX(PLAN_PRODUCCION!$B$4:$GQ$24,COLUMN()-COLUMN($GZ$1)+1,0))</f>
        <v>0</v>
      </c>
      <c r="HO912" s="24">
        <f>SUMPRODUCT($B912:$GQ912,INDEX(PLAN_PRODUCCION!$B$4:$GQ$24,COLUMN()-COLUMN($GZ$1)+1,0))</f>
        <v>0</v>
      </c>
      <c r="HP912" s="24">
        <f>SUMPRODUCT($B912:$GQ912,INDEX(PLAN_PRODUCCION!$B$4:$GQ$24,COLUMN()-COLUMN($GZ$1)+1,0))</f>
        <v>0</v>
      </c>
      <c r="HQ912" s="24">
        <f>SUMPRODUCT($B912:$GQ912,INDEX(PLAN_PRODUCCION!$B$4:$GQ$24,COLUMN()-COLUMN($GZ$1)+1,0))</f>
        <v>0</v>
      </c>
      <c r="HR912" s="24">
        <f>SUMPRODUCT($B912:$GQ912,INDEX(PLAN_PRODUCCION!$B$4:$GQ$24,COLUMN()-COLUMN($GZ$1)+1,0))</f>
        <v>0</v>
      </c>
      <c r="HS912" s="24">
        <f>SUMPRODUCT($B912:$GQ912,INDEX(PLAN_PRODUCCION!$B$4:$GQ$24,COLUMN()-COLUMN($GZ$1)+1,0))</f>
        <v>0</v>
      </c>
      <c r="HT912" s="24">
        <f>SUMPRODUCT($B912:$GQ912,INDEX(PLAN_PRODUCCION!$B$4:$GQ$24,COLUMN()-COLUMN($GZ$1)+1,0))</f>
        <v>0</v>
      </c>
      <c r="HU912" s="22"/>
      <c r="HV912" s="25"/>
      <c r="HW912" t="str">
        <f>DIM_BILL[[#This Row],[Tipo]]</f>
        <v>MATERIAL DE EMPAQUE</v>
      </c>
    </row>
    <row r="913" spans="1:231" x14ac:dyDescent="0.3">
      <c r="A913" s="18" t="s">
        <v>310</v>
      </c>
      <c r="T913">
        <v>1.03</v>
      </c>
      <c r="GR913" s="18" t="s">
        <v>311</v>
      </c>
      <c r="GS913" s="18">
        <v>4</v>
      </c>
      <c r="GT913" s="18" t="s">
        <v>1827</v>
      </c>
      <c r="GU913" s="18" t="s">
        <v>1800</v>
      </c>
      <c r="GV913" s="18">
        <f>SUMIF(FACT_A1[cve_prod],DIM_BILL[[#This Row],[CODIGO]],FACT_A1[Existencia])</f>
        <v>0</v>
      </c>
      <c r="GW913" s="18">
        <f>SUMIF(FACT_A2[cve_prod],DIM_BILL[[#This Row],[CODIGO]],FACT_A2[Existencia])</f>
        <v>6000</v>
      </c>
      <c r="GX913" s="18"/>
      <c r="GY913" s="16" t="s">
        <v>2222</v>
      </c>
      <c r="GZ913" s="26">
        <f t="shared" ref="GZ913" si="6646">GV913+GW913+GX913+GZ911-GZ912</f>
        <v>1159</v>
      </c>
      <c r="HA913" s="26">
        <f t="shared" ref="HA913" si="6647">GZ913+HA911-HA912</f>
        <v>1159</v>
      </c>
      <c r="HB913" s="26">
        <f t="shared" ref="HB913" si="6648">HA913+HB911-HB912</f>
        <v>1159</v>
      </c>
      <c r="HC913" s="26">
        <f t="shared" ref="HC913" si="6649">HB913+HC911-HC912</f>
        <v>1159</v>
      </c>
      <c r="HD913" s="26">
        <f t="shared" ref="HD913" si="6650">HC913+HD911-HD912</f>
        <v>1159</v>
      </c>
      <c r="HE913" s="26">
        <f t="shared" ref="HE913" si="6651">HD913+HE911-HE912</f>
        <v>1159</v>
      </c>
      <c r="HF913" s="26">
        <f t="shared" ref="HF913" si="6652">HE913+HF911-HF912</f>
        <v>1159</v>
      </c>
      <c r="HG913" s="26">
        <f t="shared" ref="HG913" si="6653">HF913+HG911-HG912</f>
        <v>1159</v>
      </c>
      <c r="HH913" s="26">
        <f t="shared" ref="HH913" si="6654">HG913+HH911-HH912</f>
        <v>1159</v>
      </c>
      <c r="HI913" s="26">
        <f t="shared" ref="HI913" si="6655">HH913+HI911-HI912</f>
        <v>1159</v>
      </c>
      <c r="HJ913" s="26">
        <f t="shared" ref="HJ913" si="6656">HI913+HJ911-HJ912</f>
        <v>1159</v>
      </c>
      <c r="HK913" s="26">
        <f t="shared" ref="HK913" si="6657">HJ913+HK911-HK912</f>
        <v>1159</v>
      </c>
      <c r="HL913" s="26">
        <f t="shared" ref="HL913" si="6658">HK913+HL911-HL912</f>
        <v>1159</v>
      </c>
      <c r="HM913" s="26">
        <f t="shared" ref="HM913" si="6659">HL913+HM911-HM912</f>
        <v>1159</v>
      </c>
      <c r="HN913" s="26">
        <f t="shared" ref="HN913" si="6660">HM913+HN911-HN912</f>
        <v>1159</v>
      </c>
      <c r="HO913" s="26">
        <f t="shared" ref="HO913" si="6661">HN913+HO911-HO912</f>
        <v>1159</v>
      </c>
      <c r="HP913" s="26">
        <f t="shared" ref="HP913" si="6662">HO913+HP911-HP912</f>
        <v>1159</v>
      </c>
      <c r="HQ913" s="26">
        <f t="shared" ref="HQ913" si="6663">HP913+HQ911-HQ912</f>
        <v>1159</v>
      </c>
      <c r="HR913" s="26">
        <f t="shared" ref="HR913" si="6664">HQ913+HR911-HR912</f>
        <v>1159</v>
      </c>
      <c r="HS913" s="26">
        <f t="shared" ref="HS913" si="6665">HR913+HS911-HS912</f>
        <v>1159</v>
      </c>
      <c r="HT913" s="26">
        <f t="shared" ref="HT913" si="6666">HS913+HT911-HT912</f>
        <v>1159</v>
      </c>
      <c r="HU913" s="22">
        <f t="shared" ref="HU913" si="6667">COUNTIF(GZ913:HT913,"&lt;0")</f>
        <v>0</v>
      </c>
      <c r="HV913" s="25"/>
      <c r="HW913" t="str">
        <f>DIM_BILL[[#This Row],[Tipo]]</f>
        <v>MATERIAL DE EMPAQUE</v>
      </c>
    </row>
    <row r="914" spans="1:231" x14ac:dyDescent="0.3">
      <c r="A914" s="17" t="s">
        <v>1751</v>
      </c>
      <c r="GI914">
        <v>1.0199490025498725</v>
      </c>
      <c r="GR914" s="17" t="s">
        <v>1752</v>
      </c>
      <c r="GS914" s="17">
        <v>5</v>
      </c>
      <c r="GT914" s="17" t="s">
        <v>1827</v>
      </c>
      <c r="GU914" s="17" t="s">
        <v>1800</v>
      </c>
      <c r="GV914" s="17">
        <f>SUMIF(FACT_A1[cve_prod],DIM_BILL[[#This Row],[CODIGO]],FACT_A1[Existencia])</f>
        <v>0</v>
      </c>
      <c r="GW914" s="18">
        <f>SUMIF(FACT_A2[cve_prod],DIM_BILL[[#This Row],[CODIGO]],FACT_A2[Existencia])</f>
        <v>3000</v>
      </c>
      <c r="GX914" s="17"/>
      <c r="GY914" s="16" t="s">
        <v>2220</v>
      </c>
      <c r="GZ914" s="15">
        <f>SUMIFS(POs[saldo],POs[cve_prod],DIM_BILL[[#This Row],[CODIGO]],POs[status],$GY914,POs[f_ent],GZ$1)</f>
        <v>0</v>
      </c>
      <c r="HA914" s="15">
        <f>SUMIFS(POs[saldo],POs[cve_prod],DIM_BILL[[#This Row],[CODIGO]],POs[status],$GY914,POs[f_ent],HA$1)</f>
        <v>0</v>
      </c>
      <c r="HB914" s="15">
        <f>SUMIFS(POs[saldo],POs[cve_prod],DIM_BILL[[#This Row],[CODIGO]],POs[status],$GY914,POs[f_ent],HB$1)</f>
        <v>0</v>
      </c>
      <c r="HC914" s="15">
        <f>SUMIFS(POs[saldo],POs[cve_prod],DIM_BILL[[#This Row],[CODIGO]],POs[status],$GY914,POs[f_ent],HC$1)</f>
        <v>0</v>
      </c>
      <c r="HD914" s="15">
        <f>SUMIFS(POs[saldo],POs[cve_prod],DIM_BILL[[#This Row],[CODIGO]],POs[status],$GY914,POs[f_ent],HD$1)</f>
        <v>0</v>
      </c>
      <c r="HE914" s="15">
        <f>SUMIFS(POs[saldo],POs[cve_prod],DIM_BILL[[#This Row],[CODIGO]],POs[status],$GY914,POs[f_ent],HE$1)</f>
        <v>0</v>
      </c>
      <c r="HF914" s="15">
        <f>SUMIFS(POs[saldo],POs[cve_prod],DIM_BILL[[#This Row],[CODIGO]],POs[status],$GY914,POs[Semana],WEEKNUM(HF$1))</f>
        <v>0</v>
      </c>
      <c r="HG914" s="15">
        <f>SUMIFS(POs[saldo],POs[cve_prod],DIM_BILL[[#This Row],[CODIGO]],POs[status],$GY914,POs[Semana],WEEKNUM(HG$1))</f>
        <v>0</v>
      </c>
      <c r="HH914" s="15">
        <f>SUMIFS(POs[saldo],POs[cve_prod],DIM_BILL[[#This Row],[CODIGO]],POs[status],$GY914,POs[Semana],WEEKNUM(HH$1))</f>
        <v>0</v>
      </c>
      <c r="HI914" s="15">
        <f>SUMIFS(POs[saldo],POs[cve_prod],DIM_BILL[[#This Row],[CODIGO]],POs[status],$GY914,POs[Semana],WEEKNUM(HI$1))</f>
        <v>0</v>
      </c>
      <c r="HJ914" s="15">
        <f>SUMIFS(POs[saldo],POs[cve_prod],DIM_BILL[[#This Row],[CODIGO]],POs[status],$GY914,POs[Semana],WEEKNUM(HJ$1))</f>
        <v>0</v>
      </c>
      <c r="HK914" s="15">
        <f>SUMIFS(POs[saldo],POs[cve_prod],DIM_BILL[[#This Row],[CODIGO]],POs[status],$GY914,POs[Semana],WEEKNUM(HK$1))</f>
        <v>0</v>
      </c>
      <c r="HL914" s="15">
        <f>SUMIFS(POs[saldo],POs[cve_prod],DIM_BILL[[#This Row],[CODIGO]],POs[status],$GY914,POs[Semana],WEEKNUM(HL$1))</f>
        <v>0</v>
      </c>
      <c r="HM914" s="15">
        <f>SUMIFS(POs[saldo],POs[cve_prod],DIM_BILL[[#This Row],[CODIGO]],POs[status],$GY914,POs[Semana],WEEKNUM(HM$1))</f>
        <v>0</v>
      </c>
      <c r="HN914" s="15">
        <f>SUMIFS(POs[saldo],POs[cve_prod],DIM_BILL[[#This Row],[CODIGO]],POs[status],$GY914,POs[Semana],WEEKNUM(HN$1))</f>
        <v>0</v>
      </c>
      <c r="HO914" s="15">
        <f>SUMIFS(POs[saldo],POs[cve_prod],DIM_BILL[[#This Row],[CODIGO]],POs[status],$GY914,POs[Semana],WEEKNUM(HO$1))</f>
        <v>0</v>
      </c>
      <c r="HP914" s="15">
        <f>SUMIFS(POs[saldo],POs[cve_prod],DIM_BILL[[#This Row],[CODIGO]],POs[status],$GY914,POs[Semana],WEEKNUM(HP$1))</f>
        <v>0</v>
      </c>
      <c r="HQ914" s="15">
        <f>SUMIFS(POs[saldo],POs[cve_prod],DIM_BILL[[#This Row],[CODIGO]],POs[status],$GY914,POs[Semana],WEEKNUM(HQ$1))</f>
        <v>0</v>
      </c>
      <c r="HR914" s="15">
        <f>SUMIFS(POs[saldo],POs[cve_prod],DIM_BILL[[#This Row],[CODIGO]],POs[status],$GY914,POs[Semana],WEEKNUM(HR$1))</f>
        <v>0</v>
      </c>
      <c r="HS914" s="15">
        <f>SUMIFS(POs[saldo],POs[cve_prod],DIM_BILL[[#This Row],[CODIGO]],POs[status],$GY914,POs[Semana],WEEKNUM(HS$1))</f>
        <v>0</v>
      </c>
      <c r="HT914" s="15">
        <f>SUMIFS(POs[saldo],POs[cve_prod],DIM_BILL[[#This Row],[CODIGO]],POs[status],$GY914,POs[Semana],WEEKNUM(HT$1))</f>
        <v>0</v>
      </c>
      <c r="HU914" s="22"/>
      <c r="HV914" s="25"/>
      <c r="HW914" t="str">
        <f>DIM_BILL[[#This Row],[Tipo]]</f>
        <v>MATERIAL DE EMPAQUE</v>
      </c>
    </row>
    <row r="915" spans="1:231" x14ac:dyDescent="0.3">
      <c r="A915" s="17" t="s">
        <v>1751</v>
      </c>
      <c r="GI915">
        <v>1.0199490025498725</v>
      </c>
      <c r="GR915" s="17" t="s">
        <v>1752</v>
      </c>
      <c r="GS915" s="17">
        <v>5</v>
      </c>
      <c r="GT915" s="17" t="s">
        <v>1827</v>
      </c>
      <c r="GU915" s="17" t="s">
        <v>1800</v>
      </c>
      <c r="GV915" s="17">
        <f>SUMIF(FACT_A1[cve_prod],DIM_BILL[[#This Row],[CODIGO]],FACT_A1[Existencia])</f>
        <v>0</v>
      </c>
      <c r="GW915" s="18">
        <f>SUMIF(FACT_A2[cve_prod],DIM_BILL[[#This Row],[CODIGO]],FACT_A2[Existencia])</f>
        <v>3000</v>
      </c>
      <c r="GX915" s="17"/>
      <c r="GY915" s="16" t="s">
        <v>2221</v>
      </c>
      <c r="GZ915" s="24">
        <f>SUMPRODUCT($B915:$GQ915,INDEX(PLAN_PRODUCCION!$B$4:$GQ$24,COLUMN()-COLUMN($GZ$1)+1,0))</f>
        <v>6800</v>
      </c>
      <c r="HA915" s="24">
        <f>SUMPRODUCT($B915:$GQ915,INDEX(PLAN_PRODUCCION!$B$4:$GQ$24,COLUMN()-COLUMN($GZ$1)+1,0))</f>
        <v>0</v>
      </c>
      <c r="HB915" s="24">
        <f>SUMPRODUCT($B915:$GQ915,INDEX(PLAN_PRODUCCION!$B$4:$GQ$24,COLUMN()-COLUMN($GZ$1)+1,0))</f>
        <v>0</v>
      </c>
      <c r="HC915" s="24">
        <f>SUMPRODUCT($B915:$GQ915,INDEX(PLAN_PRODUCCION!$B$4:$GQ$24,COLUMN()-COLUMN($GZ$1)+1,0))</f>
        <v>0</v>
      </c>
      <c r="HD915" s="24">
        <f>SUMPRODUCT($B915:$GQ915,INDEX(PLAN_PRODUCCION!$B$4:$GQ$24,COLUMN()-COLUMN($GZ$1)+1,0))</f>
        <v>0</v>
      </c>
      <c r="HE915" s="24">
        <f>SUMPRODUCT($B915:$GQ915,INDEX(PLAN_PRODUCCION!$B$4:$GQ$24,COLUMN()-COLUMN($GZ$1)+1,0))</f>
        <v>0</v>
      </c>
      <c r="HF915" s="24">
        <f>SUMPRODUCT($B915:$GQ915,INDEX(PLAN_PRODUCCION!$B$4:$GQ$24,COLUMN()-COLUMN($GZ$1)+1,0))</f>
        <v>0</v>
      </c>
      <c r="HG915" s="24">
        <f>SUMPRODUCT($B915:$GQ915,INDEX(PLAN_PRODUCCION!$B$4:$GQ$24,COLUMN()-COLUMN($GZ$1)+1,0))</f>
        <v>0</v>
      </c>
      <c r="HH915" s="24">
        <f>SUMPRODUCT($B915:$GQ915,INDEX(PLAN_PRODUCCION!$B$4:$GQ$24,COLUMN()-COLUMN($GZ$1)+1,0))</f>
        <v>0</v>
      </c>
      <c r="HI915" s="24">
        <f>SUMPRODUCT($B915:$GQ915,INDEX(PLAN_PRODUCCION!$B$4:$GQ$24,COLUMN()-COLUMN($GZ$1)+1,0))</f>
        <v>0</v>
      </c>
      <c r="HJ915" s="24">
        <f>SUMPRODUCT($B915:$GQ915,INDEX(PLAN_PRODUCCION!$B$4:$GQ$24,COLUMN()-COLUMN($GZ$1)+1,0))</f>
        <v>0</v>
      </c>
      <c r="HK915" s="24">
        <f>SUMPRODUCT($B915:$GQ915,INDEX(PLAN_PRODUCCION!$B$4:$GQ$24,COLUMN()-COLUMN($GZ$1)+1,0))</f>
        <v>0</v>
      </c>
      <c r="HL915" s="24">
        <f>SUMPRODUCT($B915:$GQ915,INDEX(PLAN_PRODUCCION!$B$4:$GQ$24,COLUMN()-COLUMN($GZ$1)+1,0))</f>
        <v>0</v>
      </c>
      <c r="HM915" s="24">
        <f>SUMPRODUCT($B915:$GQ915,INDEX(PLAN_PRODUCCION!$B$4:$GQ$24,COLUMN()-COLUMN($GZ$1)+1,0))</f>
        <v>0</v>
      </c>
      <c r="HN915" s="24">
        <f>SUMPRODUCT($B915:$GQ915,INDEX(PLAN_PRODUCCION!$B$4:$GQ$24,COLUMN()-COLUMN($GZ$1)+1,0))</f>
        <v>0</v>
      </c>
      <c r="HO915" s="24">
        <f>SUMPRODUCT($B915:$GQ915,INDEX(PLAN_PRODUCCION!$B$4:$GQ$24,COLUMN()-COLUMN($GZ$1)+1,0))</f>
        <v>0</v>
      </c>
      <c r="HP915" s="24">
        <f>SUMPRODUCT($B915:$GQ915,INDEX(PLAN_PRODUCCION!$B$4:$GQ$24,COLUMN()-COLUMN($GZ$1)+1,0))</f>
        <v>0</v>
      </c>
      <c r="HQ915" s="24">
        <f>SUMPRODUCT($B915:$GQ915,INDEX(PLAN_PRODUCCION!$B$4:$GQ$24,COLUMN()-COLUMN($GZ$1)+1,0))</f>
        <v>0</v>
      </c>
      <c r="HR915" s="24">
        <f>SUMPRODUCT($B915:$GQ915,INDEX(PLAN_PRODUCCION!$B$4:$GQ$24,COLUMN()-COLUMN($GZ$1)+1,0))</f>
        <v>0</v>
      </c>
      <c r="HS915" s="24">
        <f>SUMPRODUCT($B915:$GQ915,INDEX(PLAN_PRODUCCION!$B$4:$GQ$24,COLUMN()-COLUMN($GZ$1)+1,0))</f>
        <v>0</v>
      </c>
      <c r="HT915" s="24">
        <f>SUMPRODUCT($B915:$GQ915,INDEX(PLAN_PRODUCCION!$B$4:$GQ$24,COLUMN()-COLUMN($GZ$1)+1,0))</f>
        <v>0</v>
      </c>
      <c r="HU915" s="22"/>
      <c r="HV915" s="25"/>
      <c r="HW915" t="str">
        <f>DIM_BILL[[#This Row],[Tipo]]</f>
        <v>MATERIAL DE EMPAQUE</v>
      </c>
    </row>
    <row r="916" spans="1:231" x14ac:dyDescent="0.3">
      <c r="A916" s="18" t="s">
        <v>1751</v>
      </c>
      <c r="GI916">
        <v>1.0199490025498725</v>
      </c>
      <c r="GR916" s="18" t="s">
        <v>1752</v>
      </c>
      <c r="GS916" s="18">
        <v>5</v>
      </c>
      <c r="GT916" s="18" t="s">
        <v>1827</v>
      </c>
      <c r="GU916" s="18" t="s">
        <v>1800</v>
      </c>
      <c r="GV916" s="18">
        <f>SUMIF(FACT_A1[cve_prod],DIM_BILL[[#This Row],[CODIGO]],FACT_A1[Existencia])</f>
        <v>0</v>
      </c>
      <c r="GW916" s="18">
        <f>SUMIF(FACT_A2[cve_prod],DIM_BILL[[#This Row],[CODIGO]],FACT_A2[Existencia])</f>
        <v>3000</v>
      </c>
      <c r="GX916" s="18"/>
      <c r="GY916" s="16" t="s">
        <v>2222</v>
      </c>
      <c r="GZ916" s="26">
        <f t="shared" ref="GZ916" si="6668">GV916+GW916+GX916+GZ914-GZ915</f>
        <v>-3800</v>
      </c>
      <c r="HA916" s="26">
        <f t="shared" ref="HA916" si="6669">GZ916+HA914-HA915</f>
        <v>-3800</v>
      </c>
      <c r="HB916" s="26">
        <f t="shared" ref="HB916" si="6670">HA916+HB914-HB915</f>
        <v>-3800</v>
      </c>
      <c r="HC916" s="26">
        <f t="shared" ref="HC916" si="6671">HB916+HC914-HC915</f>
        <v>-3800</v>
      </c>
      <c r="HD916" s="26">
        <f t="shared" ref="HD916" si="6672">HC916+HD914-HD915</f>
        <v>-3800</v>
      </c>
      <c r="HE916" s="26">
        <f t="shared" ref="HE916" si="6673">HD916+HE914-HE915</f>
        <v>-3800</v>
      </c>
      <c r="HF916" s="26">
        <f t="shared" ref="HF916" si="6674">HE916+HF914-HF915</f>
        <v>-3800</v>
      </c>
      <c r="HG916" s="26">
        <f t="shared" ref="HG916" si="6675">HF916+HG914-HG915</f>
        <v>-3800</v>
      </c>
      <c r="HH916" s="26">
        <f t="shared" ref="HH916" si="6676">HG916+HH914-HH915</f>
        <v>-3800</v>
      </c>
      <c r="HI916" s="26">
        <f t="shared" ref="HI916" si="6677">HH916+HI914-HI915</f>
        <v>-3800</v>
      </c>
      <c r="HJ916" s="26">
        <f t="shared" ref="HJ916" si="6678">HI916+HJ914-HJ915</f>
        <v>-3800</v>
      </c>
      <c r="HK916" s="26">
        <f t="shared" ref="HK916" si="6679">HJ916+HK914-HK915</f>
        <v>-3800</v>
      </c>
      <c r="HL916" s="26">
        <f t="shared" ref="HL916" si="6680">HK916+HL914-HL915</f>
        <v>-3800</v>
      </c>
      <c r="HM916" s="26">
        <f t="shared" ref="HM916" si="6681">HL916+HM914-HM915</f>
        <v>-3800</v>
      </c>
      <c r="HN916" s="26">
        <f t="shared" ref="HN916" si="6682">HM916+HN914-HN915</f>
        <v>-3800</v>
      </c>
      <c r="HO916" s="26">
        <f t="shared" ref="HO916" si="6683">HN916+HO914-HO915</f>
        <v>-3800</v>
      </c>
      <c r="HP916" s="26">
        <f t="shared" ref="HP916" si="6684">HO916+HP914-HP915</f>
        <v>-3800</v>
      </c>
      <c r="HQ916" s="26">
        <f t="shared" ref="HQ916" si="6685">HP916+HQ914-HQ915</f>
        <v>-3800</v>
      </c>
      <c r="HR916" s="26">
        <f t="shared" ref="HR916" si="6686">HQ916+HR914-HR915</f>
        <v>-3800</v>
      </c>
      <c r="HS916" s="26">
        <f t="shared" ref="HS916" si="6687">HR916+HS914-HS915</f>
        <v>-3800</v>
      </c>
      <c r="HT916" s="26">
        <f t="shared" ref="HT916" si="6688">HS916+HT914-HT915</f>
        <v>-3800</v>
      </c>
      <c r="HU916" s="22">
        <f t="shared" ref="HU916" si="6689">COUNTIF(GZ916:HT916,"&lt;0")</f>
        <v>21</v>
      </c>
      <c r="HV916" s="25"/>
      <c r="HW916" t="str">
        <f>DIM_BILL[[#This Row],[Tipo]]</f>
        <v>MATERIAL DE EMPAQUE</v>
      </c>
    </row>
    <row r="917" spans="1:231" x14ac:dyDescent="0.3">
      <c r="A917" s="17" t="s">
        <v>836</v>
      </c>
      <c r="BV917">
        <v>2.04</v>
      </c>
      <c r="GR917" s="17" t="s">
        <v>837</v>
      </c>
      <c r="GS917" s="17">
        <v>3</v>
      </c>
      <c r="GT917" s="17" t="s">
        <v>1819</v>
      </c>
      <c r="GU917" s="17" t="s">
        <v>1800</v>
      </c>
      <c r="GV917" s="17">
        <f>SUMIF(FACT_A1[cve_prod],DIM_BILL[[#This Row],[CODIGO]],FACT_A1[Existencia])</f>
        <v>0</v>
      </c>
      <c r="GW917" s="18">
        <f>SUMIF(FACT_A2[cve_prod],DIM_BILL[[#This Row],[CODIGO]],FACT_A2[Existencia])</f>
        <v>0</v>
      </c>
      <c r="GX917" s="17"/>
      <c r="GY917" s="16" t="s">
        <v>2220</v>
      </c>
      <c r="GZ917" s="15">
        <f>SUMIFS(POs[saldo],POs[cve_prod],DIM_BILL[[#This Row],[CODIGO]],POs[status],$GY917,POs[f_ent],GZ$1)</f>
        <v>0</v>
      </c>
      <c r="HA917" s="15">
        <f>SUMIFS(POs[saldo],POs[cve_prod],DIM_BILL[[#This Row],[CODIGO]],POs[status],$GY917,POs[f_ent],HA$1)</f>
        <v>0</v>
      </c>
      <c r="HB917" s="15">
        <f>SUMIFS(POs[saldo],POs[cve_prod],DIM_BILL[[#This Row],[CODIGO]],POs[status],$GY917,POs[f_ent],HB$1)</f>
        <v>0</v>
      </c>
      <c r="HC917" s="15">
        <f>SUMIFS(POs[saldo],POs[cve_prod],DIM_BILL[[#This Row],[CODIGO]],POs[status],$GY917,POs[f_ent],HC$1)</f>
        <v>0</v>
      </c>
      <c r="HD917" s="15">
        <f>SUMIFS(POs[saldo],POs[cve_prod],DIM_BILL[[#This Row],[CODIGO]],POs[status],$GY917,POs[f_ent],HD$1)</f>
        <v>0</v>
      </c>
      <c r="HE917" s="15">
        <f>SUMIFS(POs[saldo],POs[cve_prod],DIM_BILL[[#This Row],[CODIGO]],POs[status],$GY917,POs[f_ent],HE$1)</f>
        <v>0</v>
      </c>
      <c r="HF917" s="15">
        <f>SUMIFS(POs[saldo],POs[cve_prod],DIM_BILL[[#This Row],[CODIGO]],POs[status],$GY917,POs[Semana],WEEKNUM(HF$1))</f>
        <v>0</v>
      </c>
      <c r="HG917" s="15">
        <f>SUMIFS(POs[saldo],POs[cve_prod],DIM_BILL[[#This Row],[CODIGO]],POs[status],$GY917,POs[Semana],WEEKNUM(HG$1))</f>
        <v>0</v>
      </c>
      <c r="HH917" s="15">
        <f>SUMIFS(POs[saldo],POs[cve_prod],DIM_BILL[[#This Row],[CODIGO]],POs[status],$GY917,POs[Semana],WEEKNUM(HH$1))</f>
        <v>0</v>
      </c>
      <c r="HI917" s="15">
        <f>SUMIFS(POs[saldo],POs[cve_prod],DIM_BILL[[#This Row],[CODIGO]],POs[status],$GY917,POs[Semana],WEEKNUM(HI$1))</f>
        <v>0</v>
      </c>
      <c r="HJ917" s="15">
        <f>SUMIFS(POs[saldo],POs[cve_prod],DIM_BILL[[#This Row],[CODIGO]],POs[status],$GY917,POs[Semana],WEEKNUM(HJ$1))</f>
        <v>0</v>
      </c>
      <c r="HK917" s="15">
        <f>SUMIFS(POs[saldo],POs[cve_prod],DIM_BILL[[#This Row],[CODIGO]],POs[status],$GY917,POs[Semana],WEEKNUM(HK$1))</f>
        <v>0</v>
      </c>
      <c r="HL917" s="15">
        <f>SUMIFS(POs[saldo],POs[cve_prod],DIM_BILL[[#This Row],[CODIGO]],POs[status],$GY917,POs[Semana],WEEKNUM(HL$1))</f>
        <v>0</v>
      </c>
      <c r="HM917" s="15">
        <f>SUMIFS(POs[saldo],POs[cve_prod],DIM_BILL[[#This Row],[CODIGO]],POs[status],$GY917,POs[Semana],WEEKNUM(HM$1))</f>
        <v>0</v>
      </c>
      <c r="HN917" s="15">
        <f>SUMIFS(POs[saldo],POs[cve_prod],DIM_BILL[[#This Row],[CODIGO]],POs[status],$GY917,POs[Semana],WEEKNUM(HN$1))</f>
        <v>0</v>
      </c>
      <c r="HO917" s="15">
        <f>SUMIFS(POs[saldo],POs[cve_prod],DIM_BILL[[#This Row],[CODIGO]],POs[status],$GY917,POs[Semana],WEEKNUM(HO$1))</f>
        <v>0</v>
      </c>
      <c r="HP917" s="15">
        <f>SUMIFS(POs[saldo],POs[cve_prod],DIM_BILL[[#This Row],[CODIGO]],POs[status],$GY917,POs[Semana],WEEKNUM(HP$1))</f>
        <v>0</v>
      </c>
      <c r="HQ917" s="15">
        <f>SUMIFS(POs[saldo],POs[cve_prod],DIM_BILL[[#This Row],[CODIGO]],POs[status],$GY917,POs[Semana],WEEKNUM(HQ$1))</f>
        <v>0</v>
      </c>
      <c r="HR917" s="15">
        <f>SUMIFS(POs[saldo],POs[cve_prod],DIM_BILL[[#This Row],[CODIGO]],POs[status],$GY917,POs[Semana],WEEKNUM(HR$1))</f>
        <v>0</v>
      </c>
      <c r="HS917" s="15">
        <f>SUMIFS(POs[saldo],POs[cve_prod],DIM_BILL[[#This Row],[CODIGO]],POs[status],$GY917,POs[Semana],WEEKNUM(HS$1))</f>
        <v>0</v>
      </c>
      <c r="HT917" s="15">
        <f>SUMIFS(POs[saldo],POs[cve_prod],DIM_BILL[[#This Row],[CODIGO]],POs[status],$GY917,POs[Semana],WEEKNUM(HT$1))</f>
        <v>0</v>
      </c>
      <c r="HU917" s="22"/>
      <c r="HV917" s="25"/>
      <c r="HW917" t="str">
        <f>DIM_BILL[[#This Row],[Tipo]]</f>
        <v>MATERIAL DE EMPAQUE</v>
      </c>
    </row>
    <row r="918" spans="1:231" x14ac:dyDescent="0.3">
      <c r="A918" s="17" t="s">
        <v>836</v>
      </c>
      <c r="BV918">
        <v>2.04</v>
      </c>
      <c r="GR918" s="17" t="s">
        <v>837</v>
      </c>
      <c r="GS918" s="17">
        <v>3</v>
      </c>
      <c r="GT918" s="17" t="s">
        <v>1819</v>
      </c>
      <c r="GU918" s="17" t="s">
        <v>1800</v>
      </c>
      <c r="GV918" s="17">
        <f>SUMIF(FACT_A1[cve_prod],DIM_BILL[[#This Row],[CODIGO]],FACT_A1[Existencia])</f>
        <v>0</v>
      </c>
      <c r="GW918" s="18">
        <f>SUMIF(FACT_A2[cve_prod],DIM_BILL[[#This Row],[CODIGO]],FACT_A2[Existencia])</f>
        <v>0</v>
      </c>
      <c r="GX918" s="17"/>
      <c r="GY918" s="16" t="s">
        <v>2221</v>
      </c>
      <c r="GZ918" s="24">
        <f>SUMPRODUCT($B918:$GQ918,INDEX(PLAN_PRODUCCION!$B$4:$GQ$24,COLUMN()-COLUMN($GZ$1)+1,0))</f>
        <v>0</v>
      </c>
      <c r="HA918" s="24">
        <f>SUMPRODUCT($B918:$GQ918,INDEX(PLAN_PRODUCCION!$B$4:$GQ$24,COLUMN()-COLUMN($GZ$1)+1,0))</f>
        <v>0</v>
      </c>
      <c r="HB918" s="24">
        <f>SUMPRODUCT($B918:$GQ918,INDEX(PLAN_PRODUCCION!$B$4:$GQ$24,COLUMN()-COLUMN($GZ$1)+1,0))</f>
        <v>0</v>
      </c>
      <c r="HC918" s="24">
        <f>SUMPRODUCT($B918:$GQ918,INDEX(PLAN_PRODUCCION!$B$4:$GQ$24,COLUMN()-COLUMN($GZ$1)+1,0))</f>
        <v>0</v>
      </c>
      <c r="HD918" s="24">
        <f>SUMPRODUCT($B918:$GQ918,INDEX(PLAN_PRODUCCION!$B$4:$GQ$24,COLUMN()-COLUMN($GZ$1)+1,0))</f>
        <v>0</v>
      </c>
      <c r="HE918" s="24">
        <f>SUMPRODUCT($B918:$GQ918,INDEX(PLAN_PRODUCCION!$B$4:$GQ$24,COLUMN()-COLUMN($GZ$1)+1,0))</f>
        <v>0</v>
      </c>
      <c r="HF918" s="24">
        <f>SUMPRODUCT($B918:$GQ918,INDEX(PLAN_PRODUCCION!$B$4:$GQ$24,COLUMN()-COLUMN($GZ$1)+1,0))</f>
        <v>0</v>
      </c>
      <c r="HG918" s="24">
        <f>SUMPRODUCT($B918:$GQ918,INDEX(PLAN_PRODUCCION!$B$4:$GQ$24,COLUMN()-COLUMN($GZ$1)+1,0))</f>
        <v>0</v>
      </c>
      <c r="HH918" s="24">
        <f>SUMPRODUCT($B918:$GQ918,INDEX(PLAN_PRODUCCION!$B$4:$GQ$24,COLUMN()-COLUMN($GZ$1)+1,0))</f>
        <v>0</v>
      </c>
      <c r="HI918" s="24">
        <f>SUMPRODUCT($B918:$GQ918,INDEX(PLAN_PRODUCCION!$B$4:$GQ$24,COLUMN()-COLUMN($GZ$1)+1,0))</f>
        <v>0</v>
      </c>
      <c r="HJ918" s="24">
        <f>SUMPRODUCT($B918:$GQ918,INDEX(PLAN_PRODUCCION!$B$4:$GQ$24,COLUMN()-COLUMN($GZ$1)+1,0))</f>
        <v>0</v>
      </c>
      <c r="HK918" s="24">
        <f>SUMPRODUCT($B918:$GQ918,INDEX(PLAN_PRODUCCION!$B$4:$GQ$24,COLUMN()-COLUMN($GZ$1)+1,0))</f>
        <v>0</v>
      </c>
      <c r="HL918" s="24">
        <f>SUMPRODUCT($B918:$GQ918,INDEX(PLAN_PRODUCCION!$B$4:$GQ$24,COLUMN()-COLUMN($GZ$1)+1,0))</f>
        <v>0</v>
      </c>
      <c r="HM918" s="24">
        <f>SUMPRODUCT($B918:$GQ918,INDEX(PLAN_PRODUCCION!$B$4:$GQ$24,COLUMN()-COLUMN($GZ$1)+1,0))</f>
        <v>0</v>
      </c>
      <c r="HN918" s="24">
        <f>SUMPRODUCT($B918:$GQ918,INDEX(PLAN_PRODUCCION!$B$4:$GQ$24,COLUMN()-COLUMN($GZ$1)+1,0))</f>
        <v>0</v>
      </c>
      <c r="HO918" s="24">
        <f>SUMPRODUCT($B918:$GQ918,INDEX(PLAN_PRODUCCION!$B$4:$GQ$24,COLUMN()-COLUMN($GZ$1)+1,0))</f>
        <v>0</v>
      </c>
      <c r="HP918" s="24">
        <f>SUMPRODUCT($B918:$GQ918,INDEX(PLAN_PRODUCCION!$B$4:$GQ$24,COLUMN()-COLUMN($GZ$1)+1,0))</f>
        <v>0</v>
      </c>
      <c r="HQ918" s="24">
        <f>SUMPRODUCT($B918:$GQ918,INDEX(PLAN_PRODUCCION!$B$4:$GQ$24,COLUMN()-COLUMN($GZ$1)+1,0))</f>
        <v>0</v>
      </c>
      <c r="HR918" s="24">
        <f>SUMPRODUCT($B918:$GQ918,INDEX(PLAN_PRODUCCION!$B$4:$GQ$24,COLUMN()-COLUMN($GZ$1)+1,0))</f>
        <v>0</v>
      </c>
      <c r="HS918" s="24">
        <f>SUMPRODUCT($B918:$GQ918,INDEX(PLAN_PRODUCCION!$B$4:$GQ$24,COLUMN()-COLUMN($GZ$1)+1,0))</f>
        <v>0</v>
      </c>
      <c r="HT918" s="24">
        <f>SUMPRODUCT($B918:$GQ918,INDEX(PLAN_PRODUCCION!$B$4:$GQ$24,COLUMN()-COLUMN($GZ$1)+1,0))</f>
        <v>0</v>
      </c>
      <c r="HU918" s="22"/>
      <c r="HV918" s="25"/>
      <c r="HW918" t="str">
        <f>DIM_BILL[[#This Row],[Tipo]]</f>
        <v>MATERIAL DE EMPAQUE</v>
      </c>
    </row>
    <row r="919" spans="1:231" x14ac:dyDescent="0.3">
      <c r="A919" s="18" t="s">
        <v>836</v>
      </c>
      <c r="BV919">
        <v>2.04</v>
      </c>
      <c r="GR919" s="18" t="s">
        <v>837</v>
      </c>
      <c r="GS919" s="18">
        <v>3</v>
      </c>
      <c r="GT919" s="18" t="s">
        <v>1819</v>
      </c>
      <c r="GU919" s="18" t="s">
        <v>1800</v>
      </c>
      <c r="GV919" s="18">
        <f>SUMIF(FACT_A1[cve_prod],DIM_BILL[[#This Row],[CODIGO]],FACT_A1[Existencia])</f>
        <v>0</v>
      </c>
      <c r="GW919" s="18">
        <f>SUMIF(FACT_A2[cve_prod],DIM_BILL[[#This Row],[CODIGO]],FACT_A2[Existencia])</f>
        <v>0</v>
      </c>
      <c r="GX919" s="18"/>
      <c r="GY919" s="16" t="s">
        <v>2222</v>
      </c>
      <c r="GZ919" s="26">
        <f t="shared" ref="GZ919" si="6690">GV919+GW919+GX919+GZ917-GZ918</f>
        <v>0</v>
      </c>
      <c r="HA919" s="26">
        <f t="shared" ref="HA919" si="6691">GZ919+HA917-HA918</f>
        <v>0</v>
      </c>
      <c r="HB919" s="26">
        <f t="shared" ref="HB919" si="6692">HA919+HB917-HB918</f>
        <v>0</v>
      </c>
      <c r="HC919" s="26">
        <f t="shared" ref="HC919" si="6693">HB919+HC917-HC918</f>
        <v>0</v>
      </c>
      <c r="HD919" s="26">
        <f t="shared" ref="HD919" si="6694">HC919+HD917-HD918</f>
        <v>0</v>
      </c>
      <c r="HE919" s="26">
        <f t="shared" ref="HE919" si="6695">HD919+HE917-HE918</f>
        <v>0</v>
      </c>
      <c r="HF919" s="26">
        <f t="shared" ref="HF919" si="6696">HE919+HF917-HF918</f>
        <v>0</v>
      </c>
      <c r="HG919" s="26">
        <f t="shared" ref="HG919" si="6697">HF919+HG917-HG918</f>
        <v>0</v>
      </c>
      <c r="HH919" s="26">
        <f t="shared" ref="HH919" si="6698">HG919+HH917-HH918</f>
        <v>0</v>
      </c>
      <c r="HI919" s="26">
        <f t="shared" ref="HI919" si="6699">HH919+HI917-HI918</f>
        <v>0</v>
      </c>
      <c r="HJ919" s="26">
        <f t="shared" ref="HJ919" si="6700">HI919+HJ917-HJ918</f>
        <v>0</v>
      </c>
      <c r="HK919" s="26">
        <f t="shared" ref="HK919" si="6701">HJ919+HK917-HK918</f>
        <v>0</v>
      </c>
      <c r="HL919" s="26">
        <f t="shared" ref="HL919" si="6702">HK919+HL917-HL918</f>
        <v>0</v>
      </c>
      <c r="HM919" s="26">
        <f t="shared" ref="HM919" si="6703">HL919+HM917-HM918</f>
        <v>0</v>
      </c>
      <c r="HN919" s="26">
        <f t="shared" ref="HN919" si="6704">HM919+HN917-HN918</f>
        <v>0</v>
      </c>
      <c r="HO919" s="26">
        <f t="shared" ref="HO919" si="6705">HN919+HO917-HO918</f>
        <v>0</v>
      </c>
      <c r="HP919" s="26">
        <f t="shared" ref="HP919" si="6706">HO919+HP917-HP918</f>
        <v>0</v>
      </c>
      <c r="HQ919" s="26">
        <f t="shared" ref="HQ919" si="6707">HP919+HQ917-HQ918</f>
        <v>0</v>
      </c>
      <c r="HR919" s="26">
        <f t="shared" ref="HR919" si="6708">HQ919+HR917-HR918</f>
        <v>0</v>
      </c>
      <c r="HS919" s="26">
        <f t="shared" ref="HS919" si="6709">HR919+HS917-HS918</f>
        <v>0</v>
      </c>
      <c r="HT919" s="26">
        <f t="shared" ref="HT919" si="6710">HS919+HT917-HT918</f>
        <v>0</v>
      </c>
      <c r="HU919" s="22">
        <f t="shared" ref="HU919" si="6711">COUNTIF(GZ919:HT919,"&lt;0")</f>
        <v>0</v>
      </c>
      <c r="HV919" s="25"/>
      <c r="HW919" t="str">
        <f>DIM_BILL[[#This Row],[Tipo]]</f>
        <v>MATERIAL DE EMPAQUE</v>
      </c>
    </row>
    <row r="920" spans="1:231" x14ac:dyDescent="0.3">
      <c r="A920" s="17" t="s">
        <v>841</v>
      </c>
      <c r="BV920">
        <v>8.4000000000000005E-2</v>
      </c>
      <c r="GR920" s="17" t="s">
        <v>842</v>
      </c>
      <c r="GS920" s="17">
        <v>3</v>
      </c>
      <c r="GT920" s="17" t="s">
        <v>1820</v>
      </c>
      <c r="GU920" s="17" t="s">
        <v>1800</v>
      </c>
      <c r="GV920" s="17">
        <f>SUMIF(FACT_A1[cve_prod],DIM_BILL[[#This Row],[CODIGO]],FACT_A1[Existencia])</f>
        <v>0</v>
      </c>
      <c r="GW920" s="18">
        <f>SUMIF(FACT_A2[cve_prod],DIM_BILL[[#This Row],[CODIGO]],FACT_A2[Existencia])</f>
        <v>0</v>
      </c>
      <c r="GX920" s="17"/>
      <c r="GY920" s="16" t="s">
        <v>2220</v>
      </c>
      <c r="GZ920" s="15">
        <f>SUMIFS(POs[saldo],POs[cve_prod],DIM_BILL[[#This Row],[CODIGO]],POs[status],$GY920,POs[f_ent],GZ$1)</f>
        <v>0</v>
      </c>
      <c r="HA920" s="15">
        <f>SUMIFS(POs[saldo],POs[cve_prod],DIM_BILL[[#This Row],[CODIGO]],POs[status],$GY920,POs[f_ent],HA$1)</f>
        <v>0</v>
      </c>
      <c r="HB920" s="15">
        <f>SUMIFS(POs[saldo],POs[cve_prod],DIM_BILL[[#This Row],[CODIGO]],POs[status],$GY920,POs[f_ent],HB$1)</f>
        <v>0</v>
      </c>
      <c r="HC920" s="15">
        <f>SUMIFS(POs[saldo],POs[cve_prod],DIM_BILL[[#This Row],[CODIGO]],POs[status],$GY920,POs[f_ent],HC$1)</f>
        <v>0</v>
      </c>
      <c r="HD920" s="15">
        <f>SUMIFS(POs[saldo],POs[cve_prod],DIM_BILL[[#This Row],[CODIGO]],POs[status],$GY920,POs[f_ent],HD$1)</f>
        <v>0</v>
      </c>
      <c r="HE920" s="15">
        <f>SUMIFS(POs[saldo],POs[cve_prod],DIM_BILL[[#This Row],[CODIGO]],POs[status],$GY920,POs[f_ent],HE$1)</f>
        <v>0</v>
      </c>
      <c r="HF920" s="15">
        <f>SUMIFS(POs[saldo],POs[cve_prod],DIM_BILL[[#This Row],[CODIGO]],POs[status],$GY920,POs[Semana],WEEKNUM(HF$1))</f>
        <v>0</v>
      </c>
      <c r="HG920" s="15">
        <f>SUMIFS(POs[saldo],POs[cve_prod],DIM_BILL[[#This Row],[CODIGO]],POs[status],$GY920,POs[Semana],WEEKNUM(HG$1))</f>
        <v>0</v>
      </c>
      <c r="HH920" s="15">
        <f>SUMIFS(POs[saldo],POs[cve_prod],DIM_BILL[[#This Row],[CODIGO]],POs[status],$GY920,POs[Semana],WEEKNUM(HH$1))</f>
        <v>0</v>
      </c>
      <c r="HI920" s="15">
        <f>SUMIFS(POs[saldo],POs[cve_prod],DIM_BILL[[#This Row],[CODIGO]],POs[status],$GY920,POs[Semana],WEEKNUM(HI$1))</f>
        <v>0</v>
      </c>
      <c r="HJ920" s="15">
        <f>SUMIFS(POs[saldo],POs[cve_prod],DIM_BILL[[#This Row],[CODIGO]],POs[status],$GY920,POs[Semana],WEEKNUM(HJ$1))</f>
        <v>0</v>
      </c>
      <c r="HK920" s="15">
        <f>SUMIFS(POs[saldo],POs[cve_prod],DIM_BILL[[#This Row],[CODIGO]],POs[status],$GY920,POs[Semana],WEEKNUM(HK$1))</f>
        <v>0</v>
      </c>
      <c r="HL920" s="15">
        <f>SUMIFS(POs[saldo],POs[cve_prod],DIM_BILL[[#This Row],[CODIGO]],POs[status],$GY920,POs[Semana],WEEKNUM(HL$1))</f>
        <v>0</v>
      </c>
      <c r="HM920" s="15">
        <f>SUMIFS(POs[saldo],POs[cve_prod],DIM_BILL[[#This Row],[CODIGO]],POs[status],$GY920,POs[Semana],WEEKNUM(HM$1))</f>
        <v>0</v>
      </c>
      <c r="HN920" s="15">
        <f>SUMIFS(POs[saldo],POs[cve_prod],DIM_BILL[[#This Row],[CODIGO]],POs[status],$GY920,POs[Semana],WEEKNUM(HN$1))</f>
        <v>0</v>
      </c>
      <c r="HO920" s="15">
        <f>SUMIFS(POs[saldo],POs[cve_prod],DIM_BILL[[#This Row],[CODIGO]],POs[status],$GY920,POs[Semana],WEEKNUM(HO$1))</f>
        <v>0</v>
      </c>
      <c r="HP920" s="15">
        <f>SUMIFS(POs[saldo],POs[cve_prod],DIM_BILL[[#This Row],[CODIGO]],POs[status],$GY920,POs[Semana],WEEKNUM(HP$1))</f>
        <v>0</v>
      </c>
      <c r="HQ920" s="15">
        <f>SUMIFS(POs[saldo],POs[cve_prod],DIM_BILL[[#This Row],[CODIGO]],POs[status],$GY920,POs[Semana],WEEKNUM(HQ$1))</f>
        <v>0</v>
      </c>
      <c r="HR920" s="15">
        <f>SUMIFS(POs[saldo],POs[cve_prod],DIM_BILL[[#This Row],[CODIGO]],POs[status],$GY920,POs[Semana],WEEKNUM(HR$1))</f>
        <v>0</v>
      </c>
      <c r="HS920" s="15">
        <f>SUMIFS(POs[saldo],POs[cve_prod],DIM_BILL[[#This Row],[CODIGO]],POs[status],$GY920,POs[Semana],WEEKNUM(HS$1))</f>
        <v>0</v>
      </c>
      <c r="HT920" s="15">
        <f>SUMIFS(POs[saldo],POs[cve_prod],DIM_BILL[[#This Row],[CODIGO]],POs[status],$GY920,POs[Semana],WEEKNUM(HT$1))</f>
        <v>0</v>
      </c>
      <c r="HU920" s="22"/>
      <c r="HV920" s="25"/>
      <c r="HW920" t="str">
        <f>DIM_BILL[[#This Row],[Tipo]]</f>
        <v>MATERIAL DE EMPAQUE</v>
      </c>
    </row>
    <row r="921" spans="1:231" x14ac:dyDescent="0.3">
      <c r="A921" s="17" t="s">
        <v>841</v>
      </c>
      <c r="BV921">
        <v>8.4000000000000005E-2</v>
      </c>
      <c r="GR921" s="17" t="s">
        <v>842</v>
      </c>
      <c r="GS921" s="17">
        <v>3</v>
      </c>
      <c r="GT921" s="17" t="s">
        <v>1820</v>
      </c>
      <c r="GU921" s="17" t="s">
        <v>1800</v>
      </c>
      <c r="GV921" s="17">
        <f>SUMIF(FACT_A1[cve_prod],DIM_BILL[[#This Row],[CODIGO]],FACT_A1[Existencia])</f>
        <v>0</v>
      </c>
      <c r="GW921" s="18">
        <f>SUMIF(FACT_A2[cve_prod],DIM_BILL[[#This Row],[CODIGO]],FACT_A2[Existencia])</f>
        <v>0</v>
      </c>
      <c r="GX921" s="17"/>
      <c r="GY921" s="16" t="s">
        <v>2221</v>
      </c>
      <c r="GZ921" s="24">
        <f>SUMPRODUCT($B921:$GQ921,INDEX(PLAN_PRODUCCION!$B$4:$GQ$24,COLUMN()-COLUMN($GZ$1)+1,0))</f>
        <v>0</v>
      </c>
      <c r="HA921" s="24">
        <f>SUMPRODUCT($B921:$GQ921,INDEX(PLAN_PRODUCCION!$B$4:$GQ$24,COLUMN()-COLUMN($GZ$1)+1,0))</f>
        <v>0</v>
      </c>
      <c r="HB921" s="24">
        <f>SUMPRODUCT($B921:$GQ921,INDEX(PLAN_PRODUCCION!$B$4:$GQ$24,COLUMN()-COLUMN($GZ$1)+1,0))</f>
        <v>0</v>
      </c>
      <c r="HC921" s="24">
        <f>SUMPRODUCT($B921:$GQ921,INDEX(PLAN_PRODUCCION!$B$4:$GQ$24,COLUMN()-COLUMN($GZ$1)+1,0))</f>
        <v>0</v>
      </c>
      <c r="HD921" s="24">
        <f>SUMPRODUCT($B921:$GQ921,INDEX(PLAN_PRODUCCION!$B$4:$GQ$24,COLUMN()-COLUMN($GZ$1)+1,0))</f>
        <v>0</v>
      </c>
      <c r="HE921" s="24">
        <f>SUMPRODUCT($B921:$GQ921,INDEX(PLAN_PRODUCCION!$B$4:$GQ$24,COLUMN()-COLUMN($GZ$1)+1,0))</f>
        <v>0</v>
      </c>
      <c r="HF921" s="24">
        <f>SUMPRODUCT($B921:$GQ921,INDEX(PLAN_PRODUCCION!$B$4:$GQ$24,COLUMN()-COLUMN($GZ$1)+1,0))</f>
        <v>0</v>
      </c>
      <c r="HG921" s="24">
        <f>SUMPRODUCT($B921:$GQ921,INDEX(PLAN_PRODUCCION!$B$4:$GQ$24,COLUMN()-COLUMN($GZ$1)+1,0))</f>
        <v>0</v>
      </c>
      <c r="HH921" s="24">
        <f>SUMPRODUCT($B921:$GQ921,INDEX(PLAN_PRODUCCION!$B$4:$GQ$24,COLUMN()-COLUMN($GZ$1)+1,0))</f>
        <v>0</v>
      </c>
      <c r="HI921" s="24">
        <f>SUMPRODUCT($B921:$GQ921,INDEX(PLAN_PRODUCCION!$B$4:$GQ$24,COLUMN()-COLUMN($GZ$1)+1,0))</f>
        <v>0</v>
      </c>
      <c r="HJ921" s="24">
        <f>SUMPRODUCT($B921:$GQ921,INDEX(PLAN_PRODUCCION!$B$4:$GQ$24,COLUMN()-COLUMN($GZ$1)+1,0))</f>
        <v>0</v>
      </c>
      <c r="HK921" s="24">
        <f>SUMPRODUCT($B921:$GQ921,INDEX(PLAN_PRODUCCION!$B$4:$GQ$24,COLUMN()-COLUMN($GZ$1)+1,0))</f>
        <v>0</v>
      </c>
      <c r="HL921" s="24">
        <f>SUMPRODUCT($B921:$GQ921,INDEX(PLAN_PRODUCCION!$B$4:$GQ$24,COLUMN()-COLUMN($GZ$1)+1,0))</f>
        <v>0</v>
      </c>
      <c r="HM921" s="24">
        <f>SUMPRODUCT($B921:$GQ921,INDEX(PLAN_PRODUCCION!$B$4:$GQ$24,COLUMN()-COLUMN($GZ$1)+1,0))</f>
        <v>0</v>
      </c>
      <c r="HN921" s="24">
        <f>SUMPRODUCT($B921:$GQ921,INDEX(PLAN_PRODUCCION!$B$4:$GQ$24,COLUMN()-COLUMN($GZ$1)+1,0))</f>
        <v>0</v>
      </c>
      <c r="HO921" s="24">
        <f>SUMPRODUCT($B921:$GQ921,INDEX(PLAN_PRODUCCION!$B$4:$GQ$24,COLUMN()-COLUMN($GZ$1)+1,0))</f>
        <v>0</v>
      </c>
      <c r="HP921" s="24">
        <f>SUMPRODUCT($B921:$GQ921,INDEX(PLAN_PRODUCCION!$B$4:$GQ$24,COLUMN()-COLUMN($GZ$1)+1,0))</f>
        <v>0</v>
      </c>
      <c r="HQ921" s="24">
        <f>SUMPRODUCT($B921:$GQ921,INDEX(PLAN_PRODUCCION!$B$4:$GQ$24,COLUMN()-COLUMN($GZ$1)+1,0))</f>
        <v>0</v>
      </c>
      <c r="HR921" s="24">
        <f>SUMPRODUCT($B921:$GQ921,INDEX(PLAN_PRODUCCION!$B$4:$GQ$24,COLUMN()-COLUMN($GZ$1)+1,0))</f>
        <v>0</v>
      </c>
      <c r="HS921" s="24">
        <f>SUMPRODUCT($B921:$GQ921,INDEX(PLAN_PRODUCCION!$B$4:$GQ$24,COLUMN()-COLUMN($GZ$1)+1,0))</f>
        <v>0</v>
      </c>
      <c r="HT921" s="24">
        <f>SUMPRODUCT($B921:$GQ921,INDEX(PLAN_PRODUCCION!$B$4:$GQ$24,COLUMN()-COLUMN($GZ$1)+1,0))</f>
        <v>0</v>
      </c>
      <c r="HU921" s="22"/>
      <c r="HV921" s="25"/>
      <c r="HW921" t="str">
        <f>DIM_BILL[[#This Row],[Tipo]]</f>
        <v>MATERIAL DE EMPAQUE</v>
      </c>
    </row>
    <row r="922" spans="1:231" x14ac:dyDescent="0.3">
      <c r="A922" s="18" t="s">
        <v>841</v>
      </c>
      <c r="BV922">
        <v>8.4000000000000005E-2</v>
      </c>
      <c r="GR922" s="18" t="s">
        <v>842</v>
      </c>
      <c r="GS922" s="18">
        <v>3</v>
      </c>
      <c r="GT922" s="18" t="s">
        <v>1820</v>
      </c>
      <c r="GU922" s="18" t="s">
        <v>1800</v>
      </c>
      <c r="GV922" s="18">
        <f>SUMIF(FACT_A1[cve_prod],DIM_BILL[[#This Row],[CODIGO]],FACT_A1[Existencia])</f>
        <v>0</v>
      </c>
      <c r="GW922" s="18">
        <f>SUMIF(FACT_A2[cve_prod],DIM_BILL[[#This Row],[CODIGO]],FACT_A2[Existencia])</f>
        <v>0</v>
      </c>
      <c r="GX922" s="18"/>
      <c r="GY922" s="16" t="s">
        <v>2222</v>
      </c>
      <c r="GZ922" s="26">
        <f t="shared" ref="GZ922" si="6712">GV922+GW922+GX922+GZ920-GZ921</f>
        <v>0</v>
      </c>
      <c r="HA922" s="26">
        <f t="shared" ref="HA922" si="6713">GZ922+HA920-HA921</f>
        <v>0</v>
      </c>
      <c r="HB922" s="26">
        <f t="shared" ref="HB922" si="6714">HA922+HB920-HB921</f>
        <v>0</v>
      </c>
      <c r="HC922" s="26">
        <f t="shared" ref="HC922" si="6715">HB922+HC920-HC921</f>
        <v>0</v>
      </c>
      <c r="HD922" s="26">
        <f t="shared" ref="HD922" si="6716">HC922+HD920-HD921</f>
        <v>0</v>
      </c>
      <c r="HE922" s="26">
        <f t="shared" ref="HE922" si="6717">HD922+HE920-HE921</f>
        <v>0</v>
      </c>
      <c r="HF922" s="26">
        <f t="shared" ref="HF922" si="6718">HE922+HF920-HF921</f>
        <v>0</v>
      </c>
      <c r="HG922" s="26">
        <f t="shared" ref="HG922" si="6719">HF922+HG920-HG921</f>
        <v>0</v>
      </c>
      <c r="HH922" s="26">
        <f t="shared" ref="HH922" si="6720">HG922+HH920-HH921</f>
        <v>0</v>
      </c>
      <c r="HI922" s="26">
        <f t="shared" ref="HI922" si="6721">HH922+HI920-HI921</f>
        <v>0</v>
      </c>
      <c r="HJ922" s="26">
        <f t="shared" ref="HJ922" si="6722">HI922+HJ920-HJ921</f>
        <v>0</v>
      </c>
      <c r="HK922" s="26">
        <f t="shared" ref="HK922" si="6723">HJ922+HK920-HK921</f>
        <v>0</v>
      </c>
      <c r="HL922" s="26">
        <f t="shared" ref="HL922" si="6724">HK922+HL920-HL921</f>
        <v>0</v>
      </c>
      <c r="HM922" s="26">
        <f t="shared" ref="HM922" si="6725">HL922+HM920-HM921</f>
        <v>0</v>
      </c>
      <c r="HN922" s="26">
        <f t="shared" ref="HN922" si="6726">HM922+HN920-HN921</f>
        <v>0</v>
      </c>
      <c r="HO922" s="26">
        <f t="shared" ref="HO922" si="6727">HN922+HO920-HO921</f>
        <v>0</v>
      </c>
      <c r="HP922" s="26">
        <f t="shared" ref="HP922" si="6728">HO922+HP920-HP921</f>
        <v>0</v>
      </c>
      <c r="HQ922" s="26">
        <f t="shared" ref="HQ922" si="6729">HP922+HQ920-HQ921</f>
        <v>0</v>
      </c>
      <c r="HR922" s="26">
        <f t="shared" ref="HR922" si="6730">HQ922+HR920-HR921</f>
        <v>0</v>
      </c>
      <c r="HS922" s="26">
        <f t="shared" ref="HS922" si="6731">HR922+HS920-HS921</f>
        <v>0</v>
      </c>
      <c r="HT922" s="26">
        <f t="shared" ref="HT922" si="6732">HS922+HT920-HT921</f>
        <v>0</v>
      </c>
      <c r="HU922" s="22">
        <f t="shared" ref="HU922" si="6733">COUNTIF(GZ922:HT922,"&lt;0")</f>
        <v>0</v>
      </c>
      <c r="HV922" s="25"/>
      <c r="HW922" t="str">
        <f>DIM_BILL[[#This Row],[Tipo]]</f>
        <v>MATERIAL DE EMPAQUE</v>
      </c>
    </row>
    <row r="923" spans="1:231" x14ac:dyDescent="0.3">
      <c r="A923" s="17" t="s">
        <v>1709</v>
      </c>
      <c r="GD923">
        <v>1.0301538461538462</v>
      </c>
      <c r="GR923" s="17" t="s">
        <v>1710</v>
      </c>
      <c r="GS923" s="17">
        <v>2</v>
      </c>
      <c r="GT923" s="17" t="s">
        <v>1816</v>
      </c>
      <c r="GU923" s="17" t="s">
        <v>1800</v>
      </c>
      <c r="GV923" s="17">
        <f>SUMIF(FACT_A1[cve_prod],DIM_BILL[[#This Row],[CODIGO]],FACT_A1[Existencia])</f>
        <v>0</v>
      </c>
      <c r="GW923" s="18">
        <f>SUMIF(FACT_A2[cve_prod],DIM_BILL[[#This Row],[CODIGO]],FACT_A2[Existencia])</f>
        <v>19000</v>
      </c>
      <c r="GX923" s="17"/>
      <c r="GY923" s="16" t="s">
        <v>2220</v>
      </c>
      <c r="GZ923" s="15">
        <f>SUMIFS(POs[saldo],POs[cve_prod],DIM_BILL[[#This Row],[CODIGO]],POs[status],$GY923,POs[f_ent],GZ$1)</f>
        <v>0</v>
      </c>
      <c r="HA923" s="15">
        <f>SUMIFS(POs[saldo],POs[cve_prod],DIM_BILL[[#This Row],[CODIGO]],POs[status],$GY923,POs[f_ent],HA$1)</f>
        <v>0</v>
      </c>
      <c r="HB923" s="15">
        <f>SUMIFS(POs[saldo],POs[cve_prod],DIM_BILL[[#This Row],[CODIGO]],POs[status],$GY923,POs[f_ent],HB$1)</f>
        <v>0</v>
      </c>
      <c r="HC923" s="15">
        <f>SUMIFS(POs[saldo],POs[cve_prod],DIM_BILL[[#This Row],[CODIGO]],POs[status],$GY923,POs[f_ent],HC$1)</f>
        <v>0</v>
      </c>
      <c r="HD923" s="15">
        <f>SUMIFS(POs[saldo],POs[cve_prod],DIM_BILL[[#This Row],[CODIGO]],POs[status],$GY923,POs[f_ent],HD$1)</f>
        <v>0</v>
      </c>
      <c r="HE923" s="15">
        <f>SUMIFS(POs[saldo],POs[cve_prod],DIM_BILL[[#This Row],[CODIGO]],POs[status],$GY923,POs[f_ent],HE$1)</f>
        <v>0</v>
      </c>
      <c r="HF923" s="15">
        <f>SUMIFS(POs[saldo],POs[cve_prod],DIM_BILL[[#This Row],[CODIGO]],POs[status],$GY923,POs[Semana],WEEKNUM(HF$1))</f>
        <v>0</v>
      </c>
      <c r="HG923" s="15">
        <f>SUMIFS(POs[saldo],POs[cve_prod],DIM_BILL[[#This Row],[CODIGO]],POs[status],$GY923,POs[Semana],WEEKNUM(HG$1))</f>
        <v>0</v>
      </c>
      <c r="HH923" s="15">
        <f>SUMIFS(POs[saldo],POs[cve_prod],DIM_BILL[[#This Row],[CODIGO]],POs[status],$GY923,POs[Semana],WEEKNUM(HH$1))</f>
        <v>0</v>
      </c>
      <c r="HI923" s="15">
        <f>SUMIFS(POs[saldo],POs[cve_prod],DIM_BILL[[#This Row],[CODIGO]],POs[status],$GY923,POs[Semana],WEEKNUM(HI$1))</f>
        <v>0</v>
      </c>
      <c r="HJ923" s="15">
        <f>SUMIFS(POs[saldo],POs[cve_prod],DIM_BILL[[#This Row],[CODIGO]],POs[status],$GY923,POs[Semana],WEEKNUM(HJ$1))</f>
        <v>0</v>
      </c>
      <c r="HK923" s="15">
        <f>SUMIFS(POs[saldo],POs[cve_prod],DIM_BILL[[#This Row],[CODIGO]],POs[status],$GY923,POs[Semana],WEEKNUM(HK$1))</f>
        <v>0</v>
      </c>
      <c r="HL923" s="15">
        <f>SUMIFS(POs[saldo],POs[cve_prod],DIM_BILL[[#This Row],[CODIGO]],POs[status],$GY923,POs[Semana],WEEKNUM(HL$1))</f>
        <v>0</v>
      </c>
      <c r="HM923" s="15">
        <f>SUMIFS(POs[saldo],POs[cve_prod],DIM_BILL[[#This Row],[CODIGO]],POs[status],$GY923,POs[Semana],WEEKNUM(HM$1))</f>
        <v>0</v>
      </c>
      <c r="HN923" s="15">
        <f>SUMIFS(POs[saldo],POs[cve_prod],DIM_BILL[[#This Row],[CODIGO]],POs[status],$GY923,POs[Semana],WEEKNUM(HN$1))</f>
        <v>0</v>
      </c>
      <c r="HO923" s="15">
        <f>SUMIFS(POs[saldo],POs[cve_prod],DIM_BILL[[#This Row],[CODIGO]],POs[status],$GY923,POs[Semana],WEEKNUM(HO$1))</f>
        <v>0</v>
      </c>
      <c r="HP923" s="15">
        <f>SUMIFS(POs[saldo],POs[cve_prod],DIM_BILL[[#This Row],[CODIGO]],POs[status],$GY923,POs[Semana],WEEKNUM(HP$1))</f>
        <v>0</v>
      </c>
      <c r="HQ923" s="15">
        <f>SUMIFS(POs[saldo],POs[cve_prod],DIM_BILL[[#This Row],[CODIGO]],POs[status],$GY923,POs[Semana],WEEKNUM(HQ$1))</f>
        <v>0</v>
      </c>
      <c r="HR923" s="15">
        <f>SUMIFS(POs[saldo],POs[cve_prod],DIM_BILL[[#This Row],[CODIGO]],POs[status],$GY923,POs[Semana],WEEKNUM(HR$1))</f>
        <v>0</v>
      </c>
      <c r="HS923" s="15">
        <f>SUMIFS(POs[saldo],POs[cve_prod],DIM_BILL[[#This Row],[CODIGO]],POs[status],$GY923,POs[Semana],WEEKNUM(HS$1))</f>
        <v>0</v>
      </c>
      <c r="HT923" s="15">
        <f>SUMIFS(POs[saldo],POs[cve_prod],DIM_BILL[[#This Row],[CODIGO]],POs[status],$GY923,POs[Semana],WEEKNUM(HT$1))</f>
        <v>0</v>
      </c>
      <c r="HU923" s="22"/>
      <c r="HV923" s="25"/>
      <c r="HW923" t="str">
        <f>DIM_BILL[[#This Row],[Tipo]]</f>
        <v>MATERIAL DE EMPAQUE</v>
      </c>
    </row>
    <row r="924" spans="1:231" x14ac:dyDescent="0.3">
      <c r="A924" s="17" t="s">
        <v>1709</v>
      </c>
      <c r="GD924">
        <v>1.0301538461538462</v>
      </c>
      <c r="GR924" s="17" t="s">
        <v>1710</v>
      </c>
      <c r="GS924" s="17">
        <v>2</v>
      </c>
      <c r="GT924" s="17" t="s">
        <v>1816</v>
      </c>
      <c r="GU924" s="17" t="s">
        <v>1800</v>
      </c>
      <c r="GV924" s="17">
        <f>SUMIF(FACT_A1[cve_prod],DIM_BILL[[#This Row],[CODIGO]],FACT_A1[Existencia])</f>
        <v>0</v>
      </c>
      <c r="GW924" s="18">
        <f>SUMIF(FACT_A2[cve_prod],DIM_BILL[[#This Row],[CODIGO]],FACT_A2[Existencia])</f>
        <v>19000</v>
      </c>
      <c r="GX924" s="17"/>
      <c r="GY924" s="16" t="s">
        <v>2221</v>
      </c>
      <c r="GZ924" s="24">
        <f>SUMPRODUCT($B924:$GQ924,INDEX(PLAN_PRODUCCION!$B$4:$GQ$24,COLUMN()-COLUMN($GZ$1)+1,0))</f>
        <v>0</v>
      </c>
      <c r="HA924" s="24">
        <f>SUMPRODUCT($B924:$GQ924,INDEX(PLAN_PRODUCCION!$B$4:$GQ$24,COLUMN()-COLUMN($GZ$1)+1,0))</f>
        <v>0</v>
      </c>
      <c r="HB924" s="24">
        <f>SUMPRODUCT($B924:$GQ924,INDEX(PLAN_PRODUCCION!$B$4:$GQ$24,COLUMN()-COLUMN($GZ$1)+1,0))</f>
        <v>0</v>
      </c>
      <c r="HC924" s="24">
        <f>SUMPRODUCT($B924:$GQ924,INDEX(PLAN_PRODUCCION!$B$4:$GQ$24,COLUMN()-COLUMN($GZ$1)+1,0))</f>
        <v>0</v>
      </c>
      <c r="HD924" s="24">
        <f>SUMPRODUCT($B924:$GQ924,INDEX(PLAN_PRODUCCION!$B$4:$GQ$24,COLUMN()-COLUMN($GZ$1)+1,0))</f>
        <v>0</v>
      </c>
      <c r="HE924" s="24">
        <f>SUMPRODUCT($B924:$GQ924,INDEX(PLAN_PRODUCCION!$B$4:$GQ$24,COLUMN()-COLUMN($GZ$1)+1,0))</f>
        <v>0</v>
      </c>
      <c r="HF924" s="24">
        <f>SUMPRODUCT($B924:$GQ924,INDEX(PLAN_PRODUCCION!$B$4:$GQ$24,COLUMN()-COLUMN($GZ$1)+1,0))</f>
        <v>0</v>
      </c>
      <c r="HG924" s="24">
        <f>SUMPRODUCT($B924:$GQ924,INDEX(PLAN_PRODUCCION!$B$4:$GQ$24,COLUMN()-COLUMN($GZ$1)+1,0))</f>
        <v>0</v>
      </c>
      <c r="HH924" s="24">
        <f>SUMPRODUCT($B924:$GQ924,INDEX(PLAN_PRODUCCION!$B$4:$GQ$24,COLUMN()-COLUMN($GZ$1)+1,0))</f>
        <v>0</v>
      </c>
      <c r="HI924" s="24">
        <f>SUMPRODUCT($B924:$GQ924,INDEX(PLAN_PRODUCCION!$B$4:$GQ$24,COLUMN()-COLUMN($GZ$1)+1,0))</f>
        <v>0</v>
      </c>
      <c r="HJ924" s="24">
        <f>SUMPRODUCT($B924:$GQ924,INDEX(PLAN_PRODUCCION!$B$4:$GQ$24,COLUMN()-COLUMN($GZ$1)+1,0))</f>
        <v>0</v>
      </c>
      <c r="HK924" s="24">
        <f>SUMPRODUCT($B924:$GQ924,INDEX(PLAN_PRODUCCION!$B$4:$GQ$24,COLUMN()-COLUMN($GZ$1)+1,0))</f>
        <v>0</v>
      </c>
      <c r="HL924" s="24">
        <f>SUMPRODUCT($B924:$GQ924,INDEX(PLAN_PRODUCCION!$B$4:$GQ$24,COLUMN()-COLUMN($GZ$1)+1,0))</f>
        <v>0</v>
      </c>
      <c r="HM924" s="24">
        <f>SUMPRODUCT($B924:$GQ924,INDEX(PLAN_PRODUCCION!$B$4:$GQ$24,COLUMN()-COLUMN($GZ$1)+1,0))</f>
        <v>0</v>
      </c>
      <c r="HN924" s="24">
        <f>SUMPRODUCT($B924:$GQ924,INDEX(PLAN_PRODUCCION!$B$4:$GQ$24,COLUMN()-COLUMN($GZ$1)+1,0))</f>
        <v>0</v>
      </c>
      <c r="HO924" s="24">
        <f>SUMPRODUCT($B924:$GQ924,INDEX(PLAN_PRODUCCION!$B$4:$GQ$24,COLUMN()-COLUMN($GZ$1)+1,0))</f>
        <v>0</v>
      </c>
      <c r="HP924" s="24">
        <f>SUMPRODUCT($B924:$GQ924,INDEX(PLAN_PRODUCCION!$B$4:$GQ$24,COLUMN()-COLUMN($GZ$1)+1,0))</f>
        <v>0</v>
      </c>
      <c r="HQ924" s="24">
        <f>SUMPRODUCT($B924:$GQ924,INDEX(PLAN_PRODUCCION!$B$4:$GQ$24,COLUMN()-COLUMN($GZ$1)+1,0))</f>
        <v>0</v>
      </c>
      <c r="HR924" s="24">
        <f>SUMPRODUCT($B924:$GQ924,INDEX(PLAN_PRODUCCION!$B$4:$GQ$24,COLUMN()-COLUMN($GZ$1)+1,0))</f>
        <v>0</v>
      </c>
      <c r="HS924" s="24">
        <f>SUMPRODUCT($B924:$GQ924,INDEX(PLAN_PRODUCCION!$B$4:$GQ$24,COLUMN()-COLUMN($GZ$1)+1,0))</f>
        <v>0</v>
      </c>
      <c r="HT924" s="24">
        <f>SUMPRODUCT($B924:$GQ924,INDEX(PLAN_PRODUCCION!$B$4:$GQ$24,COLUMN()-COLUMN($GZ$1)+1,0))</f>
        <v>0</v>
      </c>
      <c r="HU924" s="22"/>
      <c r="HV924" s="25"/>
      <c r="HW924" t="str">
        <f>DIM_BILL[[#This Row],[Tipo]]</f>
        <v>MATERIAL DE EMPAQUE</v>
      </c>
    </row>
    <row r="925" spans="1:231" x14ac:dyDescent="0.3">
      <c r="A925" s="18" t="s">
        <v>1709</v>
      </c>
      <c r="GD925">
        <v>1.0301538461538462</v>
      </c>
      <c r="GR925" s="18" t="s">
        <v>1710</v>
      </c>
      <c r="GS925" s="18">
        <v>2</v>
      </c>
      <c r="GT925" s="18" t="s">
        <v>1816</v>
      </c>
      <c r="GU925" s="18" t="s">
        <v>1800</v>
      </c>
      <c r="GV925" s="18">
        <f>SUMIF(FACT_A1[cve_prod],DIM_BILL[[#This Row],[CODIGO]],FACT_A1[Existencia])</f>
        <v>0</v>
      </c>
      <c r="GW925" s="18">
        <f>SUMIF(FACT_A2[cve_prod],DIM_BILL[[#This Row],[CODIGO]],FACT_A2[Existencia])</f>
        <v>19000</v>
      </c>
      <c r="GX925" s="18"/>
      <c r="GY925" s="16" t="s">
        <v>2222</v>
      </c>
      <c r="GZ925" s="26">
        <f t="shared" ref="GZ925" si="6734">GV925+GW925+GX925+GZ923-GZ924</f>
        <v>19000</v>
      </c>
      <c r="HA925" s="26">
        <f t="shared" ref="HA925" si="6735">GZ925+HA923-HA924</f>
        <v>19000</v>
      </c>
      <c r="HB925" s="26">
        <f t="shared" ref="HB925" si="6736">HA925+HB923-HB924</f>
        <v>19000</v>
      </c>
      <c r="HC925" s="26">
        <f t="shared" ref="HC925" si="6737">HB925+HC923-HC924</f>
        <v>19000</v>
      </c>
      <c r="HD925" s="26">
        <f t="shared" ref="HD925" si="6738">HC925+HD923-HD924</f>
        <v>19000</v>
      </c>
      <c r="HE925" s="26">
        <f t="shared" ref="HE925" si="6739">HD925+HE923-HE924</f>
        <v>19000</v>
      </c>
      <c r="HF925" s="26">
        <f t="shared" ref="HF925" si="6740">HE925+HF923-HF924</f>
        <v>19000</v>
      </c>
      <c r="HG925" s="26">
        <f t="shared" ref="HG925" si="6741">HF925+HG923-HG924</f>
        <v>19000</v>
      </c>
      <c r="HH925" s="26">
        <f t="shared" ref="HH925" si="6742">HG925+HH923-HH924</f>
        <v>19000</v>
      </c>
      <c r="HI925" s="26">
        <f t="shared" ref="HI925" si="6743">HH925+HI923-HI924</f>
        <v>19000</v>
      </c>
      <c r="HJ925" s="26">
        <f t="shared" ref="HJ925" si="6744">HI925+HJ923-HJ924</f>
        <v>19000</v>
      </c>
      <c r="HK925" s="26">
        <f t="shared" ref="HK925" si="6745">HJ925+HK923-HK924</f>
        <v>19000</v>
      </c>
      <c r="HL925" s="26">
        <f t="shared" ref="HL925" si="6746">HK925+HL923-HL924</f>
        <v>19000</v>
      </c>
      <c r="HM925" s="26">
        <f t="shared" ref="HM925" si="6747">HL925+HM923-HM924</f>
        <v>19000</v>
      </c>
      <c r="HN925" s="26">
        <f t="shared" ref="HN925" si="6748">HM925+HN923-HN924</f>
        <v>19000</v>
      </c>
      <c r="HO925" s="26">
        <f t="shared" ref="HO925" si="6749">HN925+HO923-HO924</f>
        <v>19000</v>
      </c>
      <c r="HP925" s="26">
        <f t="shared" ref="HP925" si="6750">HO925+HP923-HP924</f>
        <v>19000</v>
      </c>
      <c r="HQ925" s="26">
        <f t="shared" ref="HQ925" si="6751">HP925+HQ923-HQ924</f>
        <v>19000</v>
      </c>
      <c r="HR925" s="26">
        <f t="shared" ref="HR925" si="6752">HQ925+HR923-HR924</f>
        <v>19000</v>
      </c>
      <c r="HS925" s="26">
        <f t="shared" ref="HS925" si="6753">HR925+HS923-HS924</f>
        <v>19000</v>
      </c>
      <c r="HT925" s="26">
        <f t="shared" ref="HT925" si="6754">HS925+HT923-HT924</f>
        <v>19000</v>
      </c>
      <c r="HU925" s="22">
        <f t="shared" ref="HU925" si="6755">COUNTIF(GZ925:HT925,"&lt;0")</f>
        <v>0</v>
      </c>
      <c r="HV925" s="25"/>
      <c r="HW925" t="str">
        <f>DIM_BILL[[#This Row],[Tipo]]</f>
        <v>MATERIAL DE EMPAQUE</v>
      </c>
    </row>
    <row r="926" spans="1:231" x14ac:dyDescent="0.3">
      <c r="A926" s="17" t="s">
        <v>1663</v>
      </c>
      <c r="FX926">
        <v>1.0501538461538462</v>
      </c>
      <c r="GR926" s="17" t="s">
        <v>1664</v>
      </c>
      <c r="GS926" s="17">
        <v>4</v>
      </c>
      <c r="GT926" s="17" t="s">
        <v>1827</v>
      </c>
      <c r="GU926" s="17" t="s">
        <v>1800</v>
      </c>
      <c r="GV926" s="17">
        <f>SUMIF(FACT_A1[cve_prod],DIM_BILL[[#This Row],[CODIGO]],FACT_A1[Existencia])</f>
        <v>0</v>
      </c>
      <c r="GW926" s="18">
        <f>SUMIF(FACT_A2[cve_prod],DIM_BILL[[#This Row],[CODIGO]],FACT_A2[Existencia])</f>
        <v>25000</v>
      </c>
      <c r="GX926" s="17"/>
      <c r="GY926" s="16" t="s">
        <v>2220</v>
      </c>
      <c r="GZ926" s="15">
        <f>SUMIFS(POs[saldo],POs[cve_prod],DIM_BILL[[#This Row],[CODIGO]],POs[status],$GY926,POs[f_ent],GZ$1)</f>
        <v>0</v>
      </c>
      <c r="HA926" s="15">
        <f>SUMIFS(POs[saldo],POs[cve_prod],DIM_BILL[[#This Row],[CODIGO]],POs[status],$GY926,POs[f_ent],HA$1)</f>
        <v>0</v>
      </c>
      <c r="HB926" s="15">
        <f>SUMIFS(POs[saldo],POs[cve_prod],DIM_BILL[[#This Row],[CODIGO]],POs[status],$GY926,POs[f_ent],HB$1)</f>
        <v>0</v>
      </c>
      <c r="HC926" s="15">
        <f>SUMIFS(POs[saldo],POs[cve_prod],DIM_BILL[[#This Row],[CODIGO]],POs[status],$GY926,POs[f_ent],HC$1)</f>
        <v>0</v>
      </c>
      <c r="HD926" s="15">
        <f>SUMIFS(POs[saldo],POs[cve_prod],DIM_BILL[[#This Row],[CODIGO]],POs[status],$GY926,POs[f_ent],HD$1)</f>
        <v>0</v>
      </c>
      <c r="HE926" s="15">
        <f>SUMIFS(POs[saldo],POs[cve_prod],DIM_BILL[[#This Row],[CODIGO]],POs[status],$GY926,POs[f_ent],HE$1)</f>
        <v>0</v>
      </c>
      <c r="HF926" s="15">
        <f>SUMIFS(POs[saldo],POs[cve_prod],DIM_BILL[[#This Row],[CODIGO]],POs[status],$GY926,POs[Semana],WEEKNUM(HF$1))</f>
        <v>0</v>
      </c>
      <c r="HG926" s="15">
        <f>SUMIFS(POs[saldo],POs[cve_prod],DIM_BILL[[#This Row],[CODIGO]],POs[status],$GY926,POs[Semana],WEEKNUM(HG$1))</f>
        <v>0</v>
      </c>
      <c r="HH926" s="15">
        <f>SUMIFS(POs[saldo],POs[cve_prod],DIM_BILL[[#This Row],[CODIGO]],POs[status],$GY926,POs[Semana],WEEKNUM(HH$1))</f>
        <v>0</v>
      </c>
      <c r="HI926" s="15">
        <f>SUMIFS(POs[saldo],POs[cve_prod],DIM_BILL[[#This Row],[CODIGO]],POs[status],$GY926,POs[Semana],WEEKNUM(HI$1))</f>
        <v>0</v>
      </c>
      <c r="HJ926" s="15">
        <f>SUMIFS(POs[saldo],POs[cve_prod],DIM_BILL[[#This Row],[CODIGO]],POs[status],$GY926,POs[Semana],WEEKNUM(HJ$1))</f>
        <v>0</v>
      </c>
      <c r="HK926" s="15">
        <f>SUMIFS(POs[saldo],POs[cve_prod],DIM_BILL[[#This Row],[CODIGO]],POs[status],$GY926,POs[Semana],WEEKNUM(HK$1))</f>
        <v>0</v>
      </c>
      <c r="HL926" s="15">
        <f>SUMIFS(POs[saldo],POs[cve_prod],DIM_BILL[[#This Row],[CODIGO]],POs[status],$GY926,POs[Semana],WEEKNUM(HL$1))</f>
        <v>0</v>
      </c>
      <c r="HM926" s="15">
        <f>SUMIFS(POs[saldo],POs[cve_prod],DIM_BILL[[#This Row],[CODIGO]],POs[status],$GY926,POs[Semana],WEEKNUM(HM$1))</f>
        <v>0</v>
      </c>
      <c r="HN926" s="15">
        <f>SUMIFS(POs[saldo],POs[cve_prod],DIM_BILL[[#This Row],[CODIGO]],POs[status],$GY926,POs[Semana],WEEKNUM(HN$1))</f>
        <v>0</v>
      </c>
      <c r="HO926" s="15">
        <f>SUMIFS(POs[saldo],POs[cve_prod],DIM_BILL[[#This Row],[CODIGO]],POs[status],$GY926,POs[Semana],WEEKNUM(HO$1))</f>
        <v>0</v>
      </c>
      <c r="HP926" s="15">
        <f>SUMIFS(POs[saldo],POs[cve_prod],DIM_BILL[[#This Row],[CODIGO]],POs[status],$GY926,POs[Semana],WEEKNUM(HP$1))</f>
        <v>0</v>
      </c>
      <c r="HQ926" s="15">
        <f>SUMIFS(POs[saldo],POs[cve_prod],DIM_BILL[[#This Row],[CODIGO]],POs[status],$GY926,POs[Semana],WEEKNUM(HQ$1))</f>
        <v>0</v>
      </c>
      <c r="HR926" s="15">
        <f>SUMIFS(POs[saldo],POs[cve_prod],DIM_BILL[[#This Row],[CODIGO]],POs[status],$GY926,POs[Semana],WEEKNUM(HR$1))</f>
        <v>0</v>
      </c>
      <c r="HS926" s="15">
        <f>SUMIFS(POs[saldo],POs[cve_prod],DIM_BILL[[#This Row],[CODIGO]],POs[status],$GY926,POs[Semana],WEEKNUM(HS$1))</f>
        <v>0</v>
      </c>
      <c r="HT926" s="15">
        <f>SUMIFS(POs[saldo],POs[cve_prod],DIM_BILL[[#This Row],[CODIGO]],POs[status],$GY926,POs[Semana],WEEKNUM(HT$1))</f>
        <v>0</v>
      </c>
      <c r="HU926" s="22"/>
      <c r="HV926" s="25"/>
      <c r="HW926" t="str">
        <f>DIM_BILL[[#This Row],[Tipo]]</f>
        <v>MATERIAL DE EMPAQUE</v>
      </c>
    </row>
    <row r="927" spans="1:231" x14ac:dyDescent="0.3">
      <c r="A927" s="17" t="s">
        <v>1663</v>
      </c>
      <c r="FX927">
        <v>1.0501538461538462</v>
      </c>
      <c r="GR927" s="17" t="s">
        <v>1664</v>
      </c>
      <c r="GS927" s="17">
        <v>4</v>
      </c>
      <c r="GT927" s="17" t="s">
        <v>1827</v>
      </c>
      <c r="GU927" s="17" t="s">
        <v>1800</v>
      </c>
      <c r="GV927" s="17">
        <f>SUMIF(FACT_A1[cve_prod],DIM_BILL[[#This Row],[CODIGO]],FACT_A1[Existencia])</f>
        <v>0</v>
      </c>
      <c r="GW927" s="18">
        <f>SUMIF(FACT_A2[cve_prod],DIM_BILL[[#This Row],[CODIGO]],FACT_A2[Existencia])</f>
        <v>25000</v>
      </c>
      <c r="GX927" s="17"/>
      <c r="GY927" s="16" t="s">
        <v>2221</v>
      </c>
      <c r="GZ927" s="24">
        <f>SUMPRODUCT($B927:$GQ927,INDEX(PLAN_PRODUCCION!$B$4:$GQ$24,COLUMN()-COLUMN($GZ$1)+1,0))</f>
        <v>0</v>
      </c>
      <c r="HA927" s="24">
        <f>SUMPRODUCT($B927:$GQ927,INDEX(PLAN_PRODUCCION!$B$4:$GQ$24,COLUMN()-COLUMN($GZ$1)+1,0))</f>
        <v>0</v>
      </c>
      <c r="HB927" s="24">
        <f>SUMPRODUCT($B927:$GQ927,INDEX(PLAN_PRODUCCION!$B$4:$GQ$24,COLUMN()-COLUMN($GZ$1)+1,0))</f>
        <v>0</v>
      </c>
      <c r="HC927" s="24">
        <f>SUMPRODUCT($B927:$GQ927,INDEX(PLAN_PRODUCCION!$B$4:$GQ$24,COLUMN()-COLUMN($GZ$1)+1,0))</f>
        <v>0</v>
      </c>
      <c r="HD927" s="24">
        <f>SUMPRODUCT($B927:$GQ927,INDEX(PLAN_PRODUCCION!$B$4:$GQ$24,COLUMN()-COLUMN($GZ$1)+1,0))</f>
        <v>0</v>
      </c>
      <c r="HE927" s="24">
        <f>SUMPRODUCT($B927:$GQ927,INDEX(PLAN_PRODUCCION!$B$4:$GQ$24,COLUMN()-COLUMN($GZ$1)+1,0))</f>
        <v>0</v>
      </c>
      <c r="HF927" s="24">
        <f>SUMPRODUCT($B927:$GQ927,INDEX(PLAN_PRODUCCION!$B$4:$GQ$24,COLUMN()-COLUMN($GZ$1)+1,0))</f>
        <v>0</v>
      </c>
      <c r="HG927" s="24">
        <f>SUMPRODUCT($B927:$GQ927,INDEX(PLAN_PRODUCCION!$B$4:$GQ$24,COLUMN()-COLUMN($GZ$1)+1,0))</f>
        <v>0</v>
      </c>
      <c r="HH927" s="24">
        <f>SUMPRODUCT($B927:$GQ927,INDEX(PLAN_PRODUCCION!$B$4:$GQ$24,COLUMN()-COLUMN($GZ$1)+1,0))</f>
        <v>0</v>
      </c>
      <c r="HI927" s="24">
        <f>SUMPRODUCT($B927:$GQ927,INDEX(PLAN_PRODUCCION!$B$4:$GQ$24,COLUMN()-COLUMN($GZ$1)+1,0))</f>
        <v>0</v>
      </c>
      <c r="HJ927" s="24">
        <f>SUMPRODUCT($B927:$GQ927,INDEX(PLAN_PRODUCCION!$B$4:$GQ$24,COLUMN()-COLUMN($GZ$1)+1,0))</f>
        <v>0</v>
      </c>
      <c r="HK927" s="24">
        <f>SUMPRODUCT($B927:$GQ927,INDEX(PLAN_PRODUCCION!$B$4:$GQ$24,COLUMN()-COLUMN($GZ$1)+1,0))</f>
        <v>0</v>
      </c>
      <c r="HL927" s="24">
        <f>SUMPRODUCT($B927:$GQ927,INDEX(PLAN_PRODUCCION!$B$4:$GQ$24,COLUMN()-COLUMN($GZ$1)+1,0))</f>
        <v>0</v>
      </c>
      <c r="HM927" s="24">
        <f>SUMPRODUCT($B927:$GQ927,INDEX(PLAN_PRODUCCION!$B$4:$GQ$24,COLUMN()-COLUMN($GZ$1)+1,0))</f>
        <v>0</v>
      </c>
      <c r="HN927" s="24">
        <f>SUMPRODUCT($B927:$GQ927,INDEX(PLAN_PRODUCCION!$B$4:$GQ$24,COLUMN()-COLUMN($GZ$1)+1,0))</f>
        <v>0</v>
      </c>
      <c r="HO927" s="24">
        <f>SUMPRODUCT($B927:$GQ927,INDEX(PLAN_PRODUCCION!$B$4:$GQ$24,COLUMN()-COLUMN($GZ$1)+1,0))</f>
        <v>0</v>
      </c>
      <c r="HP927" s="24">
        <f>SUMPRODUCT($B927:$GQ927,INDEX(PLAN_PRODUCCION!$B$4:$GQ$24,COLUMN()-COLUMN($GZ$1)+1,0))</f>
        <v>0</v>
      </c>
      <c r="HQ927" s="24">
        <f>SUMPRODUCT($B927:$GQ927,INDEX(PLAN_PRODUCCION!$B$4:$GQ$24,COLUMN()-COLUMN($GZ$1)+1,0))</f>
        <v>0</v>
      </c>
      <c r="HR927" s="24">
        <f>SUMPRODUCT($B927:$GQ927,INDEX(PLAN_PRODUCCION!$B$4:$GQ$24,COLUMN()-COLUMN($GZ$1)+1,0))</f>
        <v>0</v>
      </c>
      <c r="HS927" s="24">
        <f>SUMPRODUCT($B927:$GQ927,INDEX(PLAN_PRODUCCION!$B$4:$GQ$24,COLUMN()-COLUMN($GZ$1)+1,0))</f>
        <v>0</v>
      </c>
      <c r="HT927" s="24">
        <f>SUMPRODUCT($B927:$GQ927,INDEX(PLAN_PRODUCCION!$B$4:$GQ$24,COLUMN()-COLUMN($GZ$1)+1,0))</f>
        <v>0</v>
      </c>
      <c r="HU927" s="22"/>
      <c r="HV927" s="25"/>
      <c r="HW927" t="str">
        <f>DIM_BILL[[#This Row],[Tipo]]</f>
        <v>MATERIAL DE EMPAQUE</v>
      </c>
    </row>
    <row r="928" spans="1:231" x14ac:dyDescent="0.3">
      <c r="A928" s="18" t="s">
        <v>1663</v>
      </c>
      <c r="FX928">
        <v>1.0501538461538462</v>
      </c>
      <c r="GR928" s="18" t="s">
        <v>1664</v>
      </c>
      <c r="GS928" s="18">
        <v>4</v>
      </c>
      <c r="GT928" s="18" t="s">
        <v>1827</v>
      </c>
      <c r="GU928" s="18" t="s">
        <v>1800</v>
      </c>
      <c r="GV928" s="18">
        <f>SUMIF(FACT_A1[cve_prod],DIM_BILL[[#This Row],[CODIGO]],FACT_A1[Existencia])</f>
        <v>0</v>
      </c>
      <c r="GW928" s="18">
        <f>SUMIF(FACT_A2[cve_prod],DIM_BILL[[#This Row],[CODIGO]],FACT_A2[Existencia])</f>
        <v>25000</v>
      </c>
      <c r="GX928" s="18"/>
      <c r="GY928" s="16" t="s">
        <v>2222</v>
      </c>
      <c r="GZ928" s="26">
        <f t="shared" ref="GZ928" si="6756">GV928+GW928+GX928+GZ926-GZ927</f>
        <v>25000</v>
      </c>
      <c r="HA928" s="26">
        <f t="shared" ref="HA928" si="6757">GZ928+HA926-HA927</f>
        <v>25000</v>
      </c>
      <c r="HB928" s="26">
        <f t="shared" ref="HB928" si="6758">HA928+HB926-HB927</f>
        <v>25000</v>
      </c>
      <c r="HC928" s="26">
        <f t="shared" ref="HC928" si="6759">HB928+HC926-HC927</f>
        <v>25000</v>
      </c>
      <c r="HD928" s="26">
        <f t="shared" ref="HD928" si="6760">HC928+HD926-HD927</f>
        <v>25000</v>
      </c>
      <c r="HE928" s="26">
        <f t="shared" ref="HE928" si="6761">HD928+HE926-HE927</f>
        <v>25000</v>
      </c>
      <c r="HF928" s="26">
        <f t="shared" ref="HF928" si="6762">HE928+HF926-HF927</f>
        <v>25000</v>
      </c>
      <c r="HG928" s="26">
        <f t="shared" ref="HG928" si="6763">HF928+HG926-HG927</f>
        <v>25000</v>
      </c>
      <c r="HH928" s="26">
        <f t="shared" ref="HH928" si="6764">HG928+HH926-HH927</f>
        <v>25000</v>
      </c>
      <c r="HI928" s="26">
        <f t="shared" ref="HI928" si="6765">HH928+HI926-HI927</f>
        <v>25000</v>
      </c>
      <c r="HJ928" s="26">
        <f t="shared" ref="HJ928" si="6766">HI928+HJ926-HJ927</f>
        <v>25000</v>
      </c>
      <c r="HK928" s="26">
        <f t="shared" ref="HK928" si="6767">HJ928+HK926-HK927</f>
        <v>25000</v>
      </c>
      <c r="HL928" s="26">
        <f t="shared" ref="HL928" si="6768">HK928+HL926-HL927</f>
        <v>25000</v>
      </c>
      <c r="HM928" s="26">
        <f t="shared" ref="HM928" si="6769">HL928+HM926-HM927</f>
        <v>25000</v>
      </c>
      <c r="HN928" s="26">
        <f t="shared" ref="HN928" si="6770">HM928+HN926-HN927</f>
        <v>25000</v>
      </c>
      <c r="HO928" s="26">
        <f t="shared" ref="HO928" si="6771">HN928+HO926-HO927</f>
        <v>25000</v>
      </c>
      <c r="HP928" s="26">
        <f t="shared" ref="HP928" si="6772">HO928+HP926-HP927</f>
        <v>25000</v>
      </c>
      <c r="HQ928" s="26">
        <f t="shared" ref="HQ928" si="6773">HP928+HQ926-HQ927</f>
        <v>25000</v>
      </c>
      <c r="HR928" s="26">
        <f t="shared" ref="HR928" si="6774">HQ928+HR926-HR927</f>
        <v>25000</v>
      </c>
      <c r="HS928" s="26">
        <f t="shared" ref="HS928" si="6775">HR928+HS926-HS927</f>
        <v>25000</v>
      </c>
      <c r="HT928" s="26">
        <f t="shared" ref="HT928" si="6776">HS928+HT926-HT927</f>
        <v>25000</v>
      </c>
      <c r="HU928" s="22">
        <f t="shared" ref="HU928" si="6777">COUNTIF(GZ928:HT928,"&lt;0")</f>
        <v>0</v>
      </c>
      <c r="HV928" s="25"/>
      <c r="HW928" t="str">
        <f>DIM_BILL[[#This Row],[Tipo]]</f>
        <v>MATERIAL DE EMPAQUE</v>
      </c>
    </row>
    <row r="929" spans="1:231" x14ac:dyDescent="0.3">
      <c r="A929" s="17" t="s">
        <v>1685</v>
      </c>
      <c r="GA929">
        <v>1.0501538461538462</v>
      </c>
      <c r="GR929" s="17" t="s">
        <v>1686</v>
      </c>
      <c r="GS929" s="17">
        <v>4</v>
      </c>
      <c r="GT929" s="17" t="s">
        <v>1827</v>
      </c>
      <c r="GU929" s="17" t="s">
        <v>1800</v>
      </c>
      <c r="GV929" s="17">
        <f>SUMIF(FACT_A1[cve_prod],DIM_BILL[[#This Row],[CODIGO]],FACT_A1[Existencia])</f>
        <v>0</v>
      </c>
      <c r="GW929" s="18">
        <f>SUMIF(FACT_A2[cve_prod],DIM_BILL[[#This Row],[CODIGO]],FACT_A2[Existencia])</f>
        <v>14000</v>
      </c>
      <c r="GX929" s="17"/>
      <c r="GY929" s="16" t="s">
        <v>2220</v>
      </c>
      <c r="GZ929" s="15">
        <f>SUMIFS(POs[saldo],POs[cve_prod],DIM_BILL[[#This Row],[CODIGO]],POs[status],$GY929,POs[f_ent],GZ$1)</f>
        <v>0</v>
      </c>
      <c r="HA929" s="15">
        <f>SUMIFS(POs[saldo],POs[cve_prod],DIM_BILL[[#This Row],[CODIGO]],POs[status],$GY929,POs[f_ent],HA$1)</f>
        <v>0</v>
      </c>
      <c r="HB929" s="15">
        <f>SUMIFS(POs[saldo],POs[cve_prod],DIM_BILL[[#This Row],[CODIGO]],POs[status],$GY929,POs[f_ent],HB$1)</f>
        <v>0</v>
      </c>
      <c r="HC929" s="15">
        <f>SUMIFS(POs[saldo],POs[cve_prod],DIM_BILL[[#This Row],[CODIGO]],POs[status],$GY929,POs[f_ent],HC$1)</f>
        <v>0</v>
      </c>
      <c r="HD929" s="15">
        <f>SUMIFS(POs[saldo],POs[cve_prod],DIM_BILL[[#This Row],[CODIGO]],POs[status],$GY929,POs[f_ent],HD$1)</f>
        <v>0</v>
      </c>
      <c r="HE929" s="15">
        <f>SUMIFS(POs[saldo],POs[cve_prod],DIM_BILL[[#This Row],[CODIGO]],POs[status],$GY929,POs[f_ent],HE$1)</f>
        <v>0</v>
      </c>
      <c r="HF929" s="15">
        <f>SUMIFS(POs[saldo],POs[cve_prod],DIM_BILL[[#This Row],[CODIGO]],POs[status],$GY929,POs[Semana],WEEKNUM(HF$1))</f>
        <v>0</v>
      </c>
      <c r="HG929" s="15">
        <f>SUMIFS(POs[saldo],POs[cve_prod],DIM_BILL[[#This Row],[CODIGO]],POs[status],$GY929,POs[Semana],WEEKNUM(HG$1))</f>
        <v>0</v>
      </c>
      <c r="HH929" s="15">
        <f>SUMIFS(POs[saldo],POs[cve_prod],DIM_BILL[[#This Row],[CODIGO]],POs[status],$GY929,POs[Semana],WEEKNUM(HH$1))</f>
        <v>0</v>
      </c>
      <c r="HI929" s="15">
        <f>SUMIFS(POs[saldo],POs[cve_prod],DIM_BILL[[#This Row],[CODIGO]],POs[status],$GY929,POs[Semana],WEEKNUM(HI$1))</f>
        <v>0</v>
      </c>
      <c r="HJ929" s="15">
        <f>SUMIFS(POs[saldo],POs[cve_prod],DIM_BILL[[#This Row],[CODIGO]],POs[status],$GY929,POs[Semana],WEEKNUM(HJ$1))</f>
        <v>0</v>
      </c>
      <c r="HK929" s="15">
        <f>SUMIFS(POs[saldo],POs[cve_prod],DIM_BILL[[#This Row],[CODIGO]],POs[status],$GY929,POs[Semana],WEEKNUM(HK$1))</f>
        <v>0</v>
      </c>
      <c r="HL929" s="15">
        <f>SUMIFS(POs[saldo],POs[cve_prod],DIM_BILL[[#This Row],[CODIGO]],POs[status],$GY929,POs[Semana],WEEKNUM(HL$1))</f>
        <v>0</v>
      </c>
      <c r="HM929" s="15">
        <f>SUMIFS(POs[saldo],POs[cve_prod],DIM_BILL[[#This Row],[CODIGO]],POs[status],$GY929,POs[Semana],WEEKNUM(HM$1))</f>
        <v>0</v>
      </c>
      <c r="HN929" s="15">
        <f>SUMIFS(POs[saldo],POs[cve_prod],DIM_BILL[[#This Row],[CODIGO]],POs[status],$GY929,POs[Semana],WEEKNUM(HN$1))</f>
        <v>0</v>
      </c>
      <c r="HO929" s="15">
        <f>SUMIFS(POs[saldo],POs[cve_prod],DIM_BILL[[#This Row],[CODIGO]],POs[status],$GY929,POs[Semana],WEEKNUM(HO$1))</f>
        <v>0</v>
      </c>
      <c r="HP929" s="15">
        <f>SUMIFS(POs[saldo],POs[cve_prod],DIM_BILL[[#This Row],[CODIGO]],POs[status],$GY929,POs[Semana],WEEKNUM(HP$1))</f>
        <v>0</v>
      </c>
      <c r="HQ929" s="15">
        <f>SUMIFS(POs[saldo],POs[cve_prod],DIM_BILL[[#This Row],[CODIGO]],POs[status],$GY929,POs[Semana],WEEKNUM(HQ$1))</f>
        <v>0</v>
      </c>
      <c r="HR929" s="15">
        <f>SUMIFS(POs[saldo],POs[cve_prod],DIM_BILL[[#This Row],[CODIGO]],POs[status],$GY929,POs[Semana],WEEKNUM(HR$1))</f>
        <v>0</v>
      </c>
      <c r="HS929" s="15">
        <f>SUMIFS(POs[saldo],POs[cve_prod],DIM_BILL[[#This Row],[CODIGO]],POs[status],$GY929,POs[Semana],WEEKNUM(HS$1))</f>
        <v>0</v>
      </c>
      <c r="HT929" s="15">
        <f>SUMIFS(POs[saldo],POs[cve_prod],DIM_BILL[[#This Row],[CODIGO]],POs[status],$GY929,POs[Semana],WEEKNUM(HT$1))</f>
        <v>0</v>
      </c>
      <c r="HU929" s="22"/>
      <c r="HV929" s="25"/>
      <c r="HW929" t="str">
        <f>DIM_BILL[[#This Row],[Tipo]]</f>
        <v>MATERIAL DE EMPAQUE</v>
      </c>
    </row>
    <row r="930" spans="1:231" x14ac:dyDescent="0.3">
      <c r="A930" s="17" t="s">
        <v>1685</v>
      </c>
      <c r="GA930">
        <v>1.0501538461538462</v>
      </c>
      <c r="GR930" s="17" t="s">
        <v>1686</v>
      </c>
      <c r="GS930" s="17">
        <v>4</v>
      </c>
      <c r="GT930" s="17" t="s">
        <v>1827</v>
      </c>
      <c r="GU930" s="17" t="s">
        <v>1800</v>
      </c>
      <c r="GV930" s="17">
        <f>SUMIF(FACT_A1[cve_prod],DIM_BILL[[#This Row],[CODIGO]],FACT_A1[Existencia])</f>
        <v>0</v>
      </c>
      <c r="GW930" s="18">
        <f>SUMIF(FACT_A2[cve_prod],DIM_BILL[[#This Row],[CODIGO]],FACT_A2[Existencia])</f>
        <v>14000</v>
      </c>
      <c r="GX930" s="17"/>
      <c r="GY930" s="16" t="s">
        <v>2221</v>
      </c>
      <c r="GZ930" s="24">
        <f>SUMPRODUCT($B930:$GQ930,INDEX(PLAN_PRODUCCION!$B$4:$GQ$24,COLUMN()-COLUMN($GZ$1)+1,0))</f>
        <v>13652</v>
      </c>
      <c r="HA930" s="24">
        <f>SUMPRODUCT($B930:$GQ930,INDEX(PLAN_PRODUCCION!$B$4:$GQ$24,COLUMN()-COLUMN($GZ$1)+1,0))</f>
        <v>0</v>
      </c>
      <c r="HB930" s="24">
        <f>SUMPRODUCT($B930:$GQ930,INDEX(PLAN_PRODUCCION!$B$4:$GQ$24,COLUMN()-COLUMN($GZ$1)+1,0))</f>
        <v>0</v>
      </c>
      <c r="HC930" s="24">
        <f>SUMPRODUCT($B930:$GQ930,INDEX(PLAN_PRODUCCION!$B$4:$GQ$24,COLUMN()-COLUMN($GZ$1)+1,0))</f>
        <v>0</v>
      </c>
      <c r="HD930" s="24">
        <f>SUMPRODUCT($B930:$GQ930,INDEX(PLAN_PRODUCCION!$B$4:$GQ$24,COLUMN()-COLUMN($GZ$1)+1,0))</f>
        <v>0</v>
      </c>
      <c r="HE930" s="24">
        <f>SUMPRODUCT($B930:$GQ930,INDEX(PLAN_PRODUCCION!$B$4:$GQ$24,COLUMN()-COLUMN($GZ$1)+1,0))</f>
        <v>0</v>
      </c>
      <c r="HF930" s="24">
        <f>SUMPRODUCT($B930:$GQ930,INDEX(PLAN_PRODUCCION!$B$4:$GQ$24,COLUMN()-COLUMN($GZ$1)+1,0))</f>
        <v>0</v>
      </c>
      <c r="HG930" s="24">
        <f>SUMPRODUCT($B930:$GQ930,INDEX(PLAN_PRODUCCION!$B$4:$GQ$24,COLUMN()-COLUMN($GZ$1)+1,0))</f>
        <v>0</v>
      </c>
      <c r="HH930" s="24">
        <f>SUMPRODUCT($B930:$GQ930,INDEX(PLAN_PRODUCCION!$B$4:$GQ$24,COLUMN()-COLUMN($GZ$1)+1,0))</f>
        <v>0</v>
      </c>
      <c r="HI930" s="24">
        <f>SUMPRODUCT($B930:$GQ930,INDEX(PLAN_PRODUCCION!$B$4:$GQ$24,COLUMN()-COLUMN($GZ$1)+1,0))</f>
        <v>0</v>
      </c>
      <c r="HJ930" s="24">
        <f>SUMPRODUCT($B930:$GQ930,INDEX(PLAN_PRODUCCION!$B$4:$GQ$24,COLUMN()-COLUMN($GZ$1)+1,0))</f>
        <v>0</v>
      </c>
      <c r="HK930" s="24">
        <f>SUMPRODUCT($B930:$GQ930,INDEX(PLAN_PRODUCCION!$B$4:$GQ$24,COLUMN()-COLUMN($GZ$1)+1,0))</f>
        <v>0</v>
      </c>
      <c r="HL930" s="24">
        <f>SUMPRODUCT($B930:$GQ930,INDEX(PLAN_PRODUCCION!$B$4:$GQ$24,COLUMN()-COLUMN($GZ$1)+1,0))</f>
        <v>0</v>
      </c>
      <c r="HM930" s="24">
        <f>SUMPRODUCT($B930:$GQ930,INDEX(PLAN_PRODUCCION!$B$4:$GQ$24,COLUMN()-COLUMN($GZ$1)+1,0))</f>
        <v>0</v>
      </c>
      <c r="HN930" s="24">
        <f>SUMPRODUCT($B930:$GQ930,INDEX(PLAN_PRODUCCION!$B$4:$GQ$24,COLUMN()-COLUMN($GZ$1)+1,0))</f>
        <v>0</v>
      </c>
      <c r="HO930" s="24">
        <f>SUMPRODUCT($B930:$GQ930,INDEX(PLAN_PRODUCCION!$B$4:$GQ$24,COLUMN()-COLUMN($GZ$1)+1,0))</f>
        <v>0</v>
      </c>
      <c r="HP930" s="24">
        <f>SUMPRODUCT($B930:$GQ930,INDEX(PLAN_PRODUCCION!$B$4:$GQ$24,COLUMN()-COLUMN($GZ$1)+1,0))</f>
        <v>0</v>
      </c>
      <c r="HQ930" s="24">
        <f>SUMPRODUCT($B930:$GQ930,INDEX(PLAN_PRODUCCION!$B$4:$GQ$24,COLUMN()-COLUMN($GZ$1)+1,0))</f>
        <v>0</v>
      </c>
      <c r="HR930" s="24">
        <f>SUMPRODUCT($B930:$GQ930,INDEX(PLAN_PRODUCCION!$B$4:$GQ$24,COLUMN()-COLUMN($GZ$1)+1,0))</f>
        <v>0</v>
      </c>
      <c r="HS930" s="24">
        <f>SUMPRODUCT($B930:$GQ930,INDEX(PLAN_PRODUCCION!$B$4:$GQ$24,COLUMN()-COLUMN($GZ$1)+1,0))</f>
        <v>0</v>
      </c>
      <c r="HT930" s="24">
        <f>SUMPRODUCT($B930:$GQ930,INDEX(PLAN_PRODUCCION!$B$4:$GQ$24,COLUMN()-COLUMN($GZ$1)+1,0))</f>
        <v>0</v>
      </c>
      <c r="HU930" s="22"/>
      <c r="HV930" s="25"/>
      <c r="HW930" t="str">
        <f>DIM_BILL[[#This Row],[Tipo]]</f>
        <v>MATERIAL DE EMPAQUE</v>
      </c>
    </row>
    <row r="931" spans="1:231" x14ac:dyDescent="0.3">
      <c r="A931" s="18" t="s">
        <v>1685</v>
      </c>
      <c r="GA931">
        <v>1.0501538461538462</v>
      </c>
      <c r="GR931" s="18" t="s">
        <v>1686</v>
      </c>
      <c r="GS931" s="18">
        <v>4</v>
      </c>
      <c r="GT931" s="18" t="s">
        <v>1827</v>
      </c>
      <c r="GU931" s="18" t="s">
        <v>1800</v>
      </c>
      <c r="GV931" s="18">
        <f>SUMIF(FACT_A1[cve_prod],DIM_BILL[[#This Row],[CODIGO]],FACT_A1[Existencia])</f>
        <v>0</v>
      </c>
      <c r="GW931" s="18">
        <f>SUMIF(FACT_A2[cve_prod],DIM_BILL[[#This Row],[CODIGO]],FACT_A2[Existencia])</f>
        <v>14000</v>
      </c>
      <c r="GX931" s="18"/>
      <c r="GY931" s="16" t="s">
        <v>2222</v>
      </c>
      <c r="GZ931" s="26">
        <f t="shared" ref="GZ931" si="6778">GV931+GW931+GX931+GZ929-GZ930</f>
        <v>348</v>
      </c>
      <c r="HA931" s="26">
        <f t="shared" ref="HA931" si="6779">GZ931+HA929-HA930</f>
        <v>348</v>
      </c>
      <c r="HB931" s="26">
        <f t="shared" ref="HB931" si="6780">HA931+HB929-HB930</f>
        <v>348</v>
      </c>
      <c r="HC931" s="26">
        <f t="shared" ref="HC931" si="6781">HB931+HC929-HC930</f>
        <v>348</v>
      </c>
      <c r="HD931" s="26">
        <f t="shared" ref="HD931" si="6782">HC931+HD929-HD930</f>
        <v>348</v>
      </c>
      <c r="HE931" s="26">
        <f t="shared" ref="HE931" si="6783">HD931+HE929-HE930</f>
        <v>348</v>
      </c>
      <c r="HF931" s="26">
        <f t="shared" ref="HF931" si="6784">HE931+HF929-HF930</f>
        <v>348</v>
      </c>
      <c r="HG931" s="26">
        <f t="shared" ref="HG931" si="6785">HF931+HG929-HG930</f>
        <v>348</v>
      </c>
      <c r="HH931" s="26">
        <f t="shared" ref="HH931" si="6786">HG931+HH929-HH930</f>
        <v>348</v>
      </c>
      <c r="HI931" s="26">
        <f t="shared" ref="HI931" si="6787">HH931+HI929-HI930</f>
        <v>348</v>
      </c>
      <c r="HJ931" s="26">
        <f t="shared" ref="HJ931" si="6788">HI931+HJ929-HJ930</f>
        <v>348</v>
      </c>
      <c r="HK931" s="26">
        <f t="shared" ref="HK931" si="6789">HJ931+HK929-HK930</f>
        <v>348</v>
      </c>
      <c r="HL931" s="26">
        <f t="shared" ref="HL931" si="6790">HK931+HL929-HL930</f>
        <v>348</v>
      </c>
      <c r="HM931" s="26">
        <f t="shared" ref="HM931" si="6791">HL931+HM929-HM930</f>
        <v>348</v>
      </c>
      <c r="HN931" s="26">
        <f t="shared" ref="HN931" si="6792">HM931+HN929-HN930</f>
        <v>348</v>
      </c>
      <c r="HO931" s="26">
        <f t="shared" ref="HO931" si="6793">HN931+HO929-HO930</f>
        <v>348</v>
      </c>
      <c r="HP931" s="26">
        <f t="shared" ref="HP931" si="6794">HO931+HP929-HP930</f>
        <v>348</v>
      </c>
      <c r="HQ931" s="26">
        <f t="shared" ref="HQ931" si="6795">HP931+HQ929-HQ930</f>
        <v>348</v>
      </c>
      <c r="HR931" s="26">
        <f t="shared" ref="HR931" si="6796">HQ931+HR929-HR930</f>
        <v>348</v>
      </c>
      <c r="HS931" s="26">
        <f t="shared" ref="HS931" si="6797">HR931+HS929-HS930</f>
        <v>348</v>
      </c>
      <c r="HT931" s="26">
        <f t="shared" ref="HT931" si="6798">HS931+HT929-HT930</f>
        <v>348</v>
      </c>
      <c r="HU931" s="22">
        <f t="shared" ref="HU931" si="6799">COUNTIF(GZ931:HT931,"&lt;0")</f>
        <v>0</v>
      </c>
      <c r="HV931" s="25"/>
      <c r="HW931" t="str">
        <f>DIM_BILL[[#This Row],[Tipo]]</f>
        <v>MATERIAL DE EMPAQUE</v>
      </c>
    </row>
    <row r="932" spans="1:231" x14ac:dyDescent="0.3">
      <c r="A932" s="17" t="s">
        <v>1691</v>
      </c>
      <c r="GB932">
        <v>1.0301538461538462</v>
      </c>
      <c r="GR932" s="17" t="s">
        <v>1692</v>
      </c>
      <c r="GS932" s="17">
        <v>4</v>
      </c>
      <c r="GT932" s="17" t="s">
        <v>1827</v>
      </c>
      <c r="GU932" s="17" t="s">
        <v>1800</v>
      </c>
      <c r="GV932" s="17">
        <f>SUMIF(FACT_A1[cve_prod],DIM_BILL[[#This Row],[CODIGO]],FACT_A1[Existencia])</f>
        <v>0</v>
      </c>
      <c r="GW932" s="18">
        <f>SUMIF(FACT_A2[cve_prod],DIM_BILL[[#This Row],[CODIGO]],FACT_A2[Existencia])</f>
        <v>16000</v>
      </c>
      <c r="GX932" s="17"/>
      <c r="GY932" s="16" t="s">
        <v>2220</v>
      </c>
      <c r="GZ932" s="15">
        <f>SUMIFS(POs[saldo],POs[cve_prod],DIM_BILL[[#This Row],[CODIGO]],POs[status],$GY932,POs[f_ent],GZ$1)</f>
        <v>0</v>
      </c>
      <c r="HA932" s="15">
        <f>SUMIFS(POs[saldo],POs[cve_prod],DIM_BILL[[#This Row],[CODIGO]],POs[status],$GY932,POs[f_ent],HA$1)</f>
        <v>0</v>
      </c>
      <c r="HB932" s="15">
        <f>SUMIFS(POs[saldo],POs[cve_prod],DIM_BILL[[#This Row],[CODIGO]],POs[status],$GY932,POs[f_ent],HB$1)</f>
        <v>0</v>
      </c>
      <c r="HC932" s="15">
        <f>SUMIFS(POs[saldo],POs[cve_prod],DIM_BILL[[#This Row],[CODIGO]],POs[status],$GY932,POs[f_ent],HC$1)</f>
        <v>0</v>
      </c>
      <c r="HD932" s="15">
        <f>SUMIFS(POs[saldo],POs[cve_prod],DIM_BILL[[#This Row],[CODIGO]],POs[status],$GY932,POs[f_ent],HD$1)</f>
        <v>0</v>
      </c>
      <c r="HE932" s="15">
        <f>SUMIFS(POs[saldo],POs[cve_prod],DIM_BILL[[#This Row],[CODIGO]],POs[status],$GY932,POs[f_ent],HE$1)</f>
        <v>0</v>
      </c>
      <c r="HF932" s="15">
        <f>SUMIFS(POs[saldo],POs[cve_prod],DIM_BILL[[#This Row],[CODIGO]],POs[status],$GY932,POs[Semana],WEEKNUM(HF$1))</f>
        <v>0</v>
      </c>
      <c r="HG932" s="15">
        <f>SUMIFS(POs[saldo],POs[cve_prod],DIM_BILL[[#This Row],[CODIGO]],POs[status],$GY932,POs[Semana],WEEKNUM(HG$1))</f>
        <v>0</v>
      </c>
      <c r="HH932" s="15">
        <f>SUMIFS(POs[saldo],POs[cve_prod],DIM_BILL[[#This Row],[CODIGO]],POs[status],$GY932,POs[Semana],WEEKNUM(HH$1))</f>
        <v>0</v>
      </c>
      <c r="HI932" s="15">
        <f>SUMIFS(POs[saldo],POs[cve_prod],DIM_BILL[[#This Row],[CODIGO]],POs[status],$GY932,POs[Semana],WEEKNUM(HI$1))</f>
        <v>0</v>
      </c>
      <c r="HJ932" s="15">
        <f>SUMIFS(POs[saldo],POs[cve_prod],DIM_BILL[[#This Row],[CODIGO]],POs[status],$GY932,POs[Semana],WEEKNUM(HJ$1))</f>
        <v>0</v>
      </c>
      <c r="HK932" s="15">
        <f>SUMIFS(POs[saldo],POs[cve_prod],DIM_BILL[[#This Row],[CODIGO]],POs[status],$GY932,POs[Semana],WEEKNUM(HK$1))</f>
        <v>0</v>
      </c>
      <c r="HL932" s="15">
        <f>SUMIFS(POs[saldo],POs[cve_prod],DIM_BILL[[#This Row],[CODIGO]],POs[status],$GY932,POs[Semana],WEEKNUM(HL$1))</f>
        <v>0</v>
      </c>
      <c r="HM932" s="15">
        <f>SUMIFS(POs[saldo],POs[cve_prod],DIM_BILL[[#This Row],[CODIGO]],POs[status],$GY932,POs[Semana],WEEKNUM(HM$1))</f>
        <v>0</v>
      </c>
      <c r="HN932" s="15">
        <f>SUMIFS(POs[saldo],POs[cve_prod],DIM_BILL[[#This Row],[CODIGO]],POs[status],$GY932,POs[Semana],WEEKNUM(HN$1))</f>
        <v>0</v>
      </c>
      <c r="HO932" s="15">
        <f>SUMIFS(POs[saldo],POs[cve_prod],DIM_BILL[[#This Row],[CODIGO]],POs[status],$GY932,POs[Semana],WEEKNUM(HO$1))</f>
        <v>0</v>
      </c>
      <c r="HP932" s="15">
        <f>SUMIFS(POs[saldo],POs[cve_prod],DIM_BILL[[#This Row],[CODIGO]],POs[status],$GY932,POs[Semana],WEEKNUM(HP$1))</f>
        <v>0</v>
      </c>
      <c r="HQ932" s="15">
        <f>SUMIFS(POs[saldo],POs[cve_prod],DIM_BILL[[#This Row],[CODIGO]],POs[status],$GY932,POs[Semana],WEEKNUM(HQ$1))</f>
        <v>0</v>
      </c>
      <c r="HR932" s="15">
        <f>SUMIFS(POs[saldo],POs[cve_prod],DIM_BILL[[#This Row],[CODIGO]],POs[status],$GY932,POs[Semana],WEEKNUM(HR$1))</f>
        <v>0</v>
      </c>
      <c r="HS932" s="15">
        <f>SUMIFS(POs[saldo],POs[cve_prod],DIM_BILL[[#This Row],[CODIGO]],POs[status],$GY932,POs[Semana],WEEKNUM(HS$1))</f>
        <v>0</v>
      </c>
      <c r="HT932" s="15">
        <f>SUMIFS(POs[saldo],POs[cve_prod],DIM_BILL[[#This Row],[CODIGO]],POs[status],$GY932,POs[Semana],WEEKNUM(HT$1))</f>
        <v>0</v>
      </c>
      <c r="HU932" s="22"/>
      <c r="HV932" s="25"/>
      <c r="HW932" t="str">
        <f>DIM_BILL[[#This Row],[Tipo]]</f>
        <v>MATERIAL DE EMPAQUE</v>
      </c>
    </row>
    <row r="933" spans="1:231" x14ac:dyDescent="0.3">
      <c r="A933" s="17" t="s">
        <v>1691</v>
      </c>
      <c r="GB933">
        <v>1.0301538461538462</v>
      </c>
      <c r="GR933" s="17" t="s">
        <v>1692</v>
      </c>
      <c r="GS933" s="17">
        <v>4</v>
      </c>
      <c r="GT933" s="17" t="s">
        <v>1827</v>
      </c>
      <c r="GU933" s="17" t="s">
        <v>1800</v>
      </c>
      <c r="GV933" s="17">
        <f>SUMIF(FACT_A1[cve_prod],DIM_BILL[[#This Row],[CODIGO]],FACT_A1[Existencia])</f>
        <v>0</v>
      </c>
      <c r="GW933" s="18">
        <f>SUMIF(FACT_A2[cve_prod],DIM_BILL[[#This Row],[CODIGO]],FACT_A2[Existencia])</f>
        <v>16000</v>
      </c>
      <c r="GX933" s="17"/>
      <c r="GY933" s="16" t="s">
        <v>2221</v>
      </c>
      <c r="GZ933" s="24">
        <f>SUMPRODUCT($B933:$GQ933,INDEX(PLAN_PRODUCCION!$B$4:$GQ$24,COLUMN()-COLUMN($GZ$1)+1,0))</f>
        <v>20088</v>
      </c>
      <c r="HA933" s="24">
        <f>SUMPRODUCT($B933:$GQ933,INDEX(PLAN_PRODUCCION!$B$4:$GQ$24,COLUMN()-COLUMN($GZ$1)+1,0))</f>
        <v>0</v>
      </c>
      <c r="HB933" s="24">
        <f>SUMPRODUCT($B933:$GQ933,INDEX(PLAN_PRODUCCION!$B$4:$GQ$24,COLUMN()-COLUMN($GZ$1)+1,0))</f>
        <v>0</v>
      </c>
      <c r="HC933" s="24">
        <f>SUMPRODUCT($B933:$GQ933,INDEX(PLAN_PRODUCCION!$B$4:$GQ$24,COLUMN()-COLUMN($GZ$1)+1,0))</f>
        <v>0</v>
      </c>
      <c r="HD933" s="24">
        <f>SUMPRODUCT($B933:$GQ933,INDEX(PLAN_PRODUCCION!$B$4:$GQ$24,COLUMN()-COLUMN($GZ$1)+1,0))</f>
        <v>0</v>
      </c>
      <c r="HE933" s="24">
        <f>SUMPRODUCT($B933:$GQ933,INDEX(PLAN_PRODUCCION!$B$4:$GQ$24,COLUMN()-COLUMN($GZ$1)+1,0))</f>
        <v>0</v>
      </c>
      <c r="HF933" s="24">
        <f>SUMPRODUCT($B933:$GQ933,INDEX(PLAN_PRODUCCION!$B$4:$GQ$24,COLUMN()-COLUMN($GZ$1)+1,0))</f>
        <v>0</v>
      </c>
      <c r="HG933" s="24">
        <f>SUMPRODUCT($B933:$GQ933,INDEX(PLAN_PRODUCCION!$B$4:$GQ$24,COLUMN()-COLUMN($GZ$1)+1,0))</f>
        <v>0</v>
      </c>
      <c r="HH933" s="24">
        <f>SUMPRODUCT($B933:$GQ933,INDEX(PLAN_PRODUCCION!$B$4:$GQ$24,COLUMN()-COLUMN($GZ$1)+1,0))</f>
        <v>0</v>
      </c>
      <c r="HI933" s="24">
        <f>SUMPRODUCT($B933:$GQ933,INDEX(PLAN_PRODUCCION!$B$4:$GQ$24,COLUMN()-COLUMN($GZ$1)+1,0))</f>
        <v>0</v>
      </c>
      <c r="HJ933" s="24">
        <f>SUMPRODUCT($B933:$GQ933,INDEX(PLAN_PRODUCCION!$B$4:$GQ$24,COLUMN()-COLUMN($GZ$1)+1,0))</f>
        <v>0</v>
      </c>
      <c r="HK933" s="24">
        <f>SUMPRODUCT($B933:$GQ933,INDEX(PLAN_PRODUCCION!$B$4:$GQ$24,COLUMN()-COLUMN($GZ$1)+1,0))</f>
        <v>0</v>
      </c>
      <c r="HL933" s="24">
        <f>SUMPRODUCT($B933:$GQ933,INDEX(PLAN_PRODUCCION!$B$4:$GQ$24,COLUMN()-COLUMN($GZ$1)+1,0))</f>
        <v>0</v>
      </c>
      <c r="HM933" s="24">
        <f>SUMPRODUCT($B933:$GQ933,INDEX(PLAN_PRODUCCION!$B$4:$GQ$24,COLUMN()-COLUMN($GZ$1)+1,0))</f>
        <v>0</v>
      </c>
      <c r="HN933" s="24">
        <f>SUMPRODUCT($B933:$GQ933,INDEX(PLAN_PRODUCCION!$B$4:$GQ$24,COLUMN()-COLUMN($GZ$1)+1,0))</f>
        <v>0</v>
      </c>
      <c r="HO933" s="24">
        <f>SUMPRODUCT($B933:$GQ933,INDEX(PLAN_PRODUCCION!$B$4:$GQ$24,COLUMN()-COLUMN($GZ$1)+1,0))</f>
        <v>0</v>
      </c>
      <c r="HP933" s="24">
        <f>SUMPRODUCT($B933:$GQ933,INDEX(PLAN_PRODUCCION!$B$4:$GQ$24,COLUMN()-COLUMN($GZ$1)+1,0))</f>
        <v>0</v>
      </c>
      <c r="HQ933" s="24">
        <f>SUMPRODUCT($B933:$GQ933,INDEX(PLAN_PRODUCCION!$B$4:$GQ$24,COLUMN()-COLUMN($GZ$1)+1,0))</f>
        <v>0</v>
      </c>
      <c r="HR933" s="24">
        <f>SUMPRODUCT($B933:$GQ933,INDEX(PLAN_PRODUCCION!$B$4:$GQ$24,COLUMN()-COLUMN($GZ$1)+1,0))</f>
        <v>0</v>
      </c>
      <c r="HS933" s="24">
        <f>SUMPRODUCT($B933:$GQ933,INDEX(PLAN_PRODUCCION!$B$4:$GQ$24,COLUMN()-COLUMN($GZ$1)+1,0))</f>
        <v>0</v>
      </c>
      <c r="HT933" s="24">
        <f>SUMPRODUCT($B933:$GQ933,INDEX(PLAN_PRODUCCION!$B$4:$GQ$24,COLUMN()-COLUMN($GZ$1)+1,0))</f>
        <v>0</v>
      </c>
      <c r="HU933" s="22"/>
      <c r="HV933" s="25"/>
      <c r="HW933" t="str">
        <f>DIM_BILL[[#This Row],[Tipo]]</f>
        <v>MATERIAL DE EMPAQUE</v>
      </c>
    </row>
    <row r="934" spans="1:231" x14ac:dyDescent="0.3">
      <c r="A934" s="18" t="s">
        <v>1691</v>
      </c>
      <c r="GB934">
        <v>1.0301538461538462</v>
      </c>
      <c r="GR934" s="18" t="s">
        <v>1692</v>
      </c>
      <c r="GS934" s="18">
        <v>4</v>
      </c>
      <c r="GT934" s="18" t="s">
        <v>1827</v>
      </c>
      <c r="GU934" s="18" t="s">
        <v>1800</v>
      </c>
      <c r="GV934" s="18">
        <f>SUMIF(FACT_A1[cve_prod],DIM_BILL[[#This Row],[CODIGO]],FACT_A1[Existencia])</f>
        <v>0</v>
      </c>
      <c r="GW934" s="18">
        <f>SUMIF(FACT_A2[cve_prod],DIM_BILL[[#This Row],[CODIGO]],FACT_A2[Existencia])</f>
        <v>16000</v>
      </c>
      <c r="GX934" s="18"/>
      <c r="GY934" s="16" t="s">
        <v>2222</v>
      </c>
      <c r="GZ934" s="26">
        <f t="shared" ref="GZ934" si="6800">GV934+GW934+GX934+GZ932-GZ933</f>
        <v>-4088</v>
      </c>
      <c r="HA934" s="26">
        <f t="shared" ref="HA934" si="6801">GZ934+HA932-HA933</f>
        <v>-4088</v>
      </c>
      <c r="HB934" s="26">
        <f t="shared" ref="HB934" si="6802">HA934+HB932-HB933</f>
        <v>-4088</v>
      </c>
      <c r="HC934" s="26">
        <f t="shared" ref="HC934" si="6803">HB934+HC932-HC933</f>
        <v>-4088</v>
      </c>
      <c r="HD934" s="26">
        <f t="shared" ref="HD934" si="6804">HC934+HD932-HD933</f>
        <v>-4088</v>
      </c>
      <c r="HE934" s="26">
        <f t="shared" ref="HE934" si="6805">HD934+HE932-HE933</f>
        <v>-4088</v>
      </c>
      <c r="HF934" s="26">
        <f t="shared" ref="HF934" si="6806">HE934+HF932-HF933</f>
        <v>-4088</v>
      </c>
      <c r="HG934" s="26">
        <f t="shared" ref="HG934" si="6807">HF934+HG932-HG933</f>
        <v>-4088</v>
      </c>
      <c r="HH934" s="26">
        <f t="shared" ref="HH934" si="6808">HG934+HH932-HH933</f>
        <v>-4088</v>
      </c>
      <c r="HI934" s="26">
        <f t="shared" ref="HI934" si="6809">HH934+HI932-HI933</f>
        <v>-4088</v>
      </c>
      <c r="HJ934" s="26">
        <f t="shared" ref="HJ934" si="6810">HI934+HJ932-HJ933</f>
        <v>-4088</v>
      </c>
      <c r="HK934" s="26">
        <f t="shared" ref="HK934" si="6811">HJ934+HK932-HK933</f>
        <v>-4088</v>
      </c>
      <c r="HL934" s="26">
        <f t="shared" ref="HL934" si="6812">HK934+HL932-HL933</f>
        <v>-4088</v>
      </c>
      <c r="HM934" s="26">
        <f t="shared" ref="HM934" si="6813">HL934+HM932-HM933</f>
        <v>-4088</v>
      </c>
      <c r="HN934" s="26">
        <f t="shared" ref="HN934" si="6814">HM934+HN932-HN933</f>
        <v>-4088</v>
      </c>
      <c r="HO934" s="26">
        <f t="shared" ref="HO934" si="6815">HN934+HO932-HO933</f>
        <v>-4088</v>
      </c>
      <c r="HP934" s="26">
        <f t="shared" ref="HP934" si="6816">HO934+HP932-HP933</f>
        <v>-4088</v>
      </c>
      <c r="HQ934" s="26">
        <f t="shared" ref="HQ934" si="6817">HP934+HQ932-HQ933</f>
        <v>-4088</v>
      </c>
      <c r="HR934" s="26">
        <f t="shared" ref="HR934" si="6818">HQ934+HR932-HR933</f>
        <v>-4088</v>
      </c>
      <c r="HS934" s="26">
        <f t="shared" ref="HS934" si="6819">HR934+HS932-HS933</f>
        <v>-4088</v>
      </c>
      <c r="HT934" s="26">
        <f t="shared" ref="HT934" si="6820">HS934+HT932-HT933</f>
        <v>-4088</v>
      </c>
      <c r="HU934" s="22">
        <f t="shared" ref="HU934" si="6821">COUNTIF(GZ934:HT934,"&lt;0")</f>
        <v>21</v>
      </c>
      <c r="HV934" s="25"/>
      <c r="HW934" t="str">
        <f>DIM_BILL[[#This Row],[Tipo]]</f>
        <v>MATERIAL DE EMPAQUE</v>
      </c>
    </row>
    <row r="935" spans="1:231" x14ac:dyDescent="0.3">
      <c r="A935" s="17" t="s">
        <v>1665</v>
      </c>
      <c r="FX935">
        <v>0.10492307692307692</v>
      </c>
      <c r="GA935">
        <v>0.10492307692307692</v>
      </c>
      <c r="GB935">
        <v>0.10307692307692308</v>
      </c>
      <c r="GD935">
        <v>0.10307692307692308</v>
      </c>
      <c r="GR935" s="17" t="s">
        <v>1666</v>
      </c>
      <c r="GS935" s="17">
        <v>2</v>
      </c>
      <c r="GT935" s="17" t="s">
        <v>1791</v>
      </c>
      <c r="GU935" s="17" t="s">
        <v>1791</v>
      </c>
      <c r="GV935" s="17">
        <f>SUMIF(FACT_A1[cve_prod],DIM_BILL[[#This Row],[CODIGO]],FACT_A1[Existencia])</f>
        <v>0</v>
      </c>
      <c r="GW935" s="18">
        <f>SUMIF(FACT_A2[cve_prod],DIM_BILL[[#This Row],[CODIGO]],FACT_A2[Existencia])</f>
        <v>2302</v>
      </c>
      <c r="GX935" s="17"/>
      <c r="GY935" s="16" t="s">
        <v>2220</v>
      </c>
      <c r="GZ935" s="15">
        <f>SUMIFS(POs[saldo],POs[cve_prod],DIM_BILL[[#This Row],[CODIGO]],POs[status],$GY935,POs[f_ent],GZ$1)</f>
        <v>0</v>
      </c>
      <c r="HA935" s="15">
        <f>SUMIFS(POs[saldo],POs[cve_prod],DIM_BILL[[#This Row],[CODIGO]],POs[status],$GY935,POs[f_ent],HA$1)</f>
        <v>0</v>
      </c>
      <c r="HB935" s="15">
        <f>SUMIFS(POs[saldo],POs[cve_prod],DIM_BILL[[#This Row],[CODIGO]],POs[status],$GY935,POs[f_ent],HB$1)</f>
        <v>0</v>
      </c>
      <c r="HC935" s="15">
        <f>SUMIFS(POs[saldo],POs[cve_prod],DIM_BILL[[#This Row],[CODIGO]],POs[status],$GY935,POs[f_ent],HC$1)</f>
        <v>0</v>
      </c>
      <c r="HD935" s="15">
        <f>SUMIFS(POs[saldo],POs[cve_prod],DIM_BILL[[#This Row],[CODIGO]],POs[status],$GY935,POs[f_ent],HD$1)</f>
        <v>0</v>
      </c>
      <c r="HE935" s="15">
        <f>SUMIFS(POs[saldo],POs[cve_prod],DIM_BILL[[#This Row],[CODIGO]],POs[status],$GY935,POs[f_ent],HE$1)</f>
        <v>0</v>
      </c>
      <c r="HF935" s="15">
        <f>SUMIFS(POs[saldo],POs[cve_prod],DIM_BILL[[#This Row],[CODIGO]],POs[status],$GY935,POs[Semana],WEEKNUM(HF$1))</f>
        <v>0</v>
      </c>
      <c r="HG935" s="15">
        <f>SUMIFS(POs[saldo],POs[cve_prod],DIM_BILL[[#This Row],[CODIGO]],POs[status],$GY935,POs[Semana],WEEKNUM(HG$1))</f>
        <v>0</v>
      </c>
      <c r="HH935" s="15">
        <f>SUMIFS(POs[saldo],POs[cve_prod],DIM_BILL[[#This Row],[CODIGO]],POs[status],$GY935,POs[Semana],WEEKNUM(HH$1))</f>
        <v>0</v>
      </c>
      <c r="HI935" s="15">
        <f>SUMIFS(POs[saldo],POs[cve_prod],DIM_BILL[[#This Row],[CODIGO]],POs[status],$GY935,POs[Semana],WEEKNUM(HI$1))</f>
        <v>0</v>
      </c>
      <c r="HJ935" s="15">
        <f>SUMIFS(POs[saldo],POs[cve_prod],DIM_BILL[[#This Row],[CODIGO]],POs[status],$GY935,POs[Semana],WEEKNUM(HJ$1))</f>
        <v>0</v>
      </c>
      <c r="HK935" s="15">
        <f>SUMIFS(POs[saldo],POs[cve_prod],DIM_BILL[[#This Row],[CODIGO]],POs[status],$GY935,POs[Semana],WEEKNUM(HK$1))</f>
        <v>0</v>
      </c>
      <c r="HL935" s="15">
        <f>SUMIFS(POs[saldo],POs[cve_prod],DIM_BILL[[#This Row],[CODIGO]],POs[status],$GY935,POs[Semana],WEEKNUM(HL$1))</f>
        <v>0</v>
      </c>
      <c r="HM935" s="15">
        <f>SUMIFS(POs[saldo],POs[cve_prod],DIM_BILL[[#This Row],[CODIGO]],POs[status],$GY935,POs[Semana],WEEKNUM(HM$1))</f>
        <v>0</v>
      </c>
      <c r="HN935" s="15">
        <f>SUMIFS(POs[saldo],POs[cve_prod],DIM_BILL[[#This Row],[CODIGO]],POs[status],$GY935,POs[Semana],WEEKNUM(HN$1))</f>
        <v>0</v>
      </c>
      <c r="HO935" s="15">
        <f>SUMIFS(POs[saldo],POs[cve_prod],DIM_BILL[[#This Row],[CODIGO]],POs[status],$GY935,POs[Semana],WEEKNUM(HO$1))</f>
        <v>0</v>
      </c>
      <c r="HP935" s="15">
        <f>SUMIFS(POs[saldo],POs[cve_prod],DIM_BILL[[#This Row],[CODIGO]],POs[status],$GY935,POs[Semana],WEEKNUM(HP$1))</f>
        <v>0</v>
      </c>
      <c r="HQ935" s="15">
        <f>SUMIFS(POs[saldo],POs[cve_prod],DIM_BILL[[#This Row],[CODIGO]],POs[status],$GY935,POs[Semana],WEEKNUM(HQ$1))</f>
        <v>0</v>
      </c>
      <c r="HR935" s="15">
        <f>SUMIFS(POs[saldo],POs[cve_prod],DIM_BILL[[#This Row],[CODIGO]],POs[status],$GY935,POs[Semana],WEEKNUM(HR$1))</f>
        <v>0</v>
      </c>
      <c r="HS935" s="15">
        <f>SUMIFS(POs[saldo],POs[cve_prod],DIM_BILL[[#This Row],[CODIGO]],POs[status],$GY935,POs[Semana],WEEKNUM(HS$1))</f>
        <v>0</v>
      </c>
      <c r="HT935" s="15">
        <f>SUMIFS(POs[saldo],POs[cve_prod],DIM_BILL[[#This Row],[CODIGO]],POs[status],$GY935,POs[Semana],WEEKNUM(HT$1))</f>
        <v>0</v>
      </c>
      <c r="HU935" s="22"/>
      <c r="HV935" s="25"/>
      <c r="HW935" t="str">
        <f>DIM_BILL[[#This Row],[Tipo]]</f>
        <v/>
      </c>
    </row>
    <row r="936" spans="1:231" x14ac:dyDescent="0.3">
      <c r="A936" s="17" t="s">
        <v>1665</v>
      </c>
      <c r="FX936">
        <v>0.10492307692307692</v>
      </c>
      <c r="GA936">
        <v>0.10492307692307692</v>
      </c>
      <c r="GB936">
        <v>0.10307692307692308</v>
      </c>
      <c r="GD936">
        <v>0.10307692307692308</v>
      </c>
      <c r="GR936" s="17" t="s">
        <v>1666</v>
      </c>
      <c r="GS936" s="17">
        <v>2</v>
      </c>
      <c r="GT936" s="17" t="s">
        <v>1791</v>
      </c>
      <c r="GU936" s="17" t="s">
        <v>1791</v>
      </c>
      <c r="GV936" s="17">
        <f>SUMIF(FACT_A1[cve_prod],DIM_BILL[[#This Row],[CODIGO]],FACT_A1[Existencia])</f>
        <v>0</v>
      </c>
      <c r="GW936" s="18">
        <f>SUMIF(FACT_A2[cve_prod],DIM_BILL[[#This Row],[CODIGO]],FACT_A2[Existencia])</f>
        <v>2302</v>
      </c>
      <c r="GX936" s="17"/>
      <c r="GY936" s="16" t="s">
        <v>2221</v>
      </c>
      <c r="GZ936" s="24">
        <f>SUMPRODUCT($B936:$GQ936,INDEX(PLAN_PRODUCCION!$B$4:$GQ$24,COLUMN()-COLUMN($GZ$1)+1,0))</f>
        <v>3374</v>
      </c>
      <c r="HA936" s="24">
        <f>SUMPRODUCT($B936:$GQ936,INDEX(PLAN_PRODUCCION!$B$4:$GQ$24,COLUMN()-COLUMN($GZ$1)+1,0))</f>
        <v>0</v>
      </c>
      <c r="HB936" s="24">
        <f>SUMPRODUCT($B936:$GQ936,INDEX(PLAN_PRODUCCION!$B$4:$GQ$24,COLUMN()-COLUMN($GZ$1)+1,0))</f>
        <v>0</v>
      </c>
      <c r="HC936" s="24">
        <f>SUMPRODUCT($B936:$GQ936,INDEX(PLAN_PRODUCCION!$B$4:$GQ$24,COLUMN()-COLUMN($GZ$1)+1,0))</f>
        <v>0</v>
      </c>
      <c r="HD936" s="24">
        <f>SUMPRODUCT($B936:$GQ936,INDEX(PLAN_PRODUCCION!$B$4:$GQ$24,COLUMN()-COLUMN($GZ$1)+1,0))</f>
        <v>0</v>
      </c>
      <c r="HE936" s="24">
        <f>SUMPRODUCT($B936:$GQ936,INDEX(PLAN_PRODUCCION!$B$4:$GQ$24,COLUMN()-COLUMN($GZ$1)+1,0))</f>
        <v>0</v>
      </c>
      <c r="HF936" s="24">
        <f>SUMPRODUCT($B936:$GQ936,INDEX(PLAN_PRODUCCION!$B$4:$GQ$24,COLUMN()-COLUMN($GZ$1)+1,0))</f>
        <v>0</v>
      </c>
      <c r="HG936" s="24">
        <f>SUMPRODUCT($B936:$GQ936,INDEX(PLAN_PRODUCCION!$B$4:$GQ$24,COLUMN()-COLUMN($GZ$1)+1,0))</f>
        <v>0</v>
      </c>
      <c r="HH936" s="24">
        <f>SUMPRODUCT($B936:$GQ936,INDEX(PLAN_PRODUCCION!$B$4:$GQ$24,COLUMN()-COLUMN($GZ$1)+1,0))</f>
        <v>0</v>
      </c>
      <c r="HI936" s="24">
        <f>SUMPRODUCT($B936:$GQ936,INDEX(PLAN_PRODUCCION!$B$4:$GQ$24,COLUMN()-COLUMN($GZ$1)+1,0))</f>
        <v>0</v>
      </c>
      <c r="HJ936" s="24">
        <f>SUMPRODUCT($B936:$GQ936,INDEX(PLAN_PRODUCCION!$B$4:$GQ$24,COLUMN()-COLUMN($GZ$1)+1,0))</f>
        <v>0</v>
      </c>
      <c r="HK936" s="24">
        <f>SUMPRODUCT($B936:$GQ936,INDEX(PLAN_PRODUCCION!$B$4:$GQ$24,COLUMN()-COLUMN($GZ$1)+1,0))</f>
        <v>0</v>
      </c>
      <c r="HL936" s="24">
        <f>SUMPRODUCT($B936:$GQ936,INDEX(PLAN_PRODUCCION!$B$4:$GQ$24,COLUMN()-COLUMN($GZ$1)+1,0))</f>
        <v>0</v>
      </c>
      <c r="HM936" s="24">
        <f>SUMPRODUCT($B936:$GQ936,INDEX(PLAN_PRODUCCION!$B$4:$GQ$24,COLUMN()-COLUMN($GZ$1)+1,0))</f>
        <v>0</v>
      </c>
      <c r="HN936" s="24">
        <f>SUMPRODUCT($B936:$GQ936,INDEX(PLAN_PRODUCCION!$B$4:$GQ$24,COLUMN()-COLUMN($GZ$1)+1,0))</f>
        <v>0</v>
      </c>
      <c r="HO936" s="24">
        <f>SUMPRODUCT($B936:$GQ936,INDEX(PLAN_PRODUCCION!$B$4:$GQ$24,COLUMN()-COLUMN($GZ$1)+1,0))</f>
        <v>0</v>
      </c>
      <c r="HP936" s="24">
        <f>SUMPRODUCT($B936:$GQ936,INDEX(PLAN_PRODUCCION!$B$4:$GQ$24,COLUMN()-COLUMN($GZ$1)+1,0))</f>
        <v>0</v>
      </c>
      <c r="HQ936" s="24">
        <f>SUMPRODUCT($B936:$GQ936,INDEX(PLAN_PRODUCCION!$B$4:$GQ$24,COLUMN()-COLUMN($GZ$1)+1,0))</f>
        <v>0</v>
      </c>
      <c r="HR936" s="24">
        <f>SUMPRODUCT($B936:$GQ936,INDEX(PLAN_PRODUCCION!$B$4:$GQ$24,COLUMN()-COLUMN($GZ$1)+1,0))</f>
        <v>0</v>
      </c>
      <c r="HS936" s="24">
        <f>SUMPRODUCT($B936:$GQ936,INDEX(PLAN_PRODUCCION!$B$4:$GQ$24,COLUMN()-COLUMN($GZ$1)+1,0))</f>
        <v>0</v>
      </c>
      <c r="HT936" s="24">
        <f>SUMPRODUCT($B936:$GQ936,INDEX(PLAN_PRODUCCION!$B$4:$GQ$24,COLUMN()-COLUMN($GZ$1)+1,0))</f>
        <v>0</v>
      </c>
      <c r="HU936" s="22"/>
      <c r="HV936" s="25"/>
      <c r="HW936" t="str">
        <f>DIM_BILL[[#This Row],[Tipo]]</f>
        <v/>
      </c>
    </row>
    <row r="937" spans="1:231" x14ac:dyDescent="0.3">
      <c r="A937" s="18" t="s">
        <v>1665</v>
      </c>
      <c r="FX937">
        <v>0.10492307692307692</v>
      </c>
      <c r="GA937">
        <v>0.10492307692307692</v>
      </c>
      <c r="GB937">
        <v>0.10307692307692308</v>
      </c>
      <c r="GD937">
        <v>0.10307692307692308</v>
      </c>
      <c r="GR937" s="18" t="s">
        <v>1666</v>
      </c>
      <c r="GS937" s="18">
        <v>2</v>
      </c>
      <c r="GT937" s="18" t="s">
        <v>1791</v>
      </c>
      <c r="GU937" s="18" t="s">
        <v>1791</v>
      </c>
      <c r="GV937" s="18">
        <f>SUMIF(FACT_A1[cve_prod],DIM_BILL[[#This Row],[CODIGO]],FACT_A1[Existencia])</f>
        <v>0</v>
      </c>
      <c r="GW937" s="18">
        <f>SUMIF(FACT_A2[cve_prod],DIM_BILL[[#This Row],[CODIGO]],FACT_A2[Existencia])</f>
        <v>2302</v>
      </c>
      <c r="GX937" s="18"/>
      <c r="GY937" s="16" t="s">
        <v>2222</v>
      </c>
      <c r="GZ937" s="26">
        <f t="shared" ref="GZ937" si="6822">GV937+GW937+GX937+GZ935-GZ936</f>
        <v>-1072</v>
      </c>
      <c r="HA937" s="26">
        <f t="shared" ref="HA937" si="6823">GZ937+HA935-HA936</f>
        <v>-1072</v>
      </c>
      <c r="HB937" s="26">
        <f t="shared" ref="HB937" si="6824">HA937+HB935-HB936</f>
        <v>-1072</v>
      </c>
      <c r="HC937" s="26">
        <f t="shared" ref="HC937" si="6825">HB937+HC935-HC936</f>
        <v>-1072</v>
      </c>
      <c r="HD937" s="26">
        <f t="shared" ref="HD937" si="6826">HC937+HD935-HD936</f>
        <v>-1072</v>
      </c>
      <c r="HE937" s="26">
        <f t="shared" ref="HE937" si="6827">HD937+HE935-HE936</f>
        <v>-1072</v>
      </c>
      <c r="HF937" s="26">
        <f t="shared" ref="HF937" si="6828">HE937+HF935-HF936</f>
        <v>-1072</v>
      </c>
      <c r="HG937" s="26">
        <f t="shared" ref="HG937" si="6829">HF937+HG935-HG936</f>
        <v>-1072</v>
      </c>
      <c r="HH937" s="26">
        <f t="shared" ref="HH937" si="6830">HG937+HH935-HH936</f>
        <v>-1072</v>
      </c>
      <c r="HI937" s="26">
        <f t="shared" ref="HI937" si="6831">HH937+HI935-HI936</f>
        <v>-1072</v>
      </c>
      <c r="HJ937" s="26">
        <f t="shared" ref="HJ937" si="6832">HI937+HJ935-HJ936</f>
        <v>-1072</v>
      </c>
      <c r="HK937" s="26">
        <f t="shared" ref="HK937" si="6833">HJ937+HK935-HK936</f>
        <v>-1072</v>
      </c>
      <c r="HL937" s="26">
        <f t="shared" ref="HL937" si="6834">HK937+HL935-HL936</f>
        <v>-1072</v>
      </c>
      <c r="HM937" s="26">
        <f t="shared" ref="HM937" si="6835">HL937+HM935-HM936</f>
        <v>-1072</v>
      </c>
      <c r="HN937" s="26">
        <f t="shared" ref="HN937" si="6836">HM937+HN935-HN936</f>
        <v>-1072</v>
      </c>
      <c r="HO937" s="26">
        <f t="shared" ref="HO937" si="6837">HN937+HO935-HO936</f>
        <v>-1072</v>
      </c>
      <c r="HP937" s="26">
        <f t="shared" ref="HP937" si="6838">HO937+HP935-HP936</f>
        <v>-1072</v>
      </c>
      <c r="HQ937" s="26">
        <f t="shared" ref="HQ937" si="6839">HP937+HQ935-HQ936</f>
        <v>-1072</v>
      </c>
      <c r="HR937" s="26">
        <f t="shared" ref="HR937" si="6840">HQ937+HR935-HR936</f>
        <v>-1072</v>
      </c>
      <c r="HS937" s="26">
        <f t="shared" ref="HS937" si="6841">HR937+HS935-HS936</f>
        <v>-1072</v>
      </c>
      <c r="HT937" s="26">
        <f t="shared" ref="HT937" si="6842">HS937+HT935-HT936</f>
        <v>-1072</v>
      </c>
      <c r="HU937" s="22">
        <f t="shared" ref="HU937" si="6843">COUNTIF(GZ937:HT937,"&lt;0")</f>
        <v>21</v>
      </c>
      <c r="HV937" s="25"/>
      <c r="HW937" t="str">
        <f>DIM_BILL[[#This Row],[Tipo]]</f>
        <v/>
      </c>
    </row>
    <row r="938" spans="1:231" x14ac:dyDescent="0.3">
      <c r="A938" s="17" t="s">
        <v>1669</v>
      </c>
      <c r="FX938">
        <v>2.6153846153846153E-2</v>
      </c>
      <c r="GA938">
        <v>2.6153846153846153E-2</v>
      </c>
      <c r="GB938">
        <v>2.5846153846153845E-2</v>
      </c>
      <c r="GD938">
        <v>2.5846153846153845E-2</v>
      </c>
      <c r="GR938" s="17" t="s">
        <v>1670</v>
      </c>
      <c r="GS938" s="17">
        <v>3</v>
      </c>
      <c r="GT938" s="17" t="s">
        <v>1820</v>
      </c>
      <c r="GU938" s="17" t="s">
        <v>1800</v>
      </c>
      <c r="GV938" s="17">
        <f>SUMIF(FACT_A1[cve_prod],DIM_BILL[[#This Row],[CODIGO]],FACT_A1[Existencia])</f>
        <v>0</v>
      </c>
      <c r="GW938" s="18">
        <f>SUMIF(FACT_A2[cve_prod],DIM_BILL[[#This Row],[CODIGO]],FACT_A2[Existencia])</f>
        <v>640</v>
      </c>
      <c r="GX938" s="17"/>
      <c r="GY938" s="16" t="s">
        <v>2220</v>
      </c>
      <c r="GZ938" s="15">
        <f>SUMIFS(POs[saldo],POs[cve_prod],DIM_BILL[[#This Row],[CODIGO]],POs[status],$GY938,POs[f_ent],GZ$1)</f>
        <v>0</v>
      </c>
      <c r="HA938" s="15">
        <f>SUMIFS(POs[saldo],POs[cve_prod],DIM_BILL[[#This Row],[CODIGO]],POs[status],$GY938,POs[f_ent],HA$1)</f>
        <v>0</v>
      </c>
      <c r="HB938" s="15">
        <f>SUMIFS(POs[saldo],POs[cve_prod],DIM_BILL[[#This Row],[CODIGO]],POs[status],$GY938,POs[f_ent],HB$1)</f>
        <v>0</v>
      </c>
      <c r="HC938" s="15">
        <f>SUMIFS(POs[saldo],POs[cve_prod],DIM_BILL[[#This Row],[CODIGO]],POs[status],$GY938,POs[f_ent],HC$1)</f>
        <v>0</v>
      </c>
      <c r="HD938" s="15">
        <f>SUMIFS(POs[saldo],POs[cve_prod],DIM_BILL[[#This Row],[CODIGO]],POs[status],$GY938,POs[f_ent],HD$1)</f>
        <v>0</v>
      </c>
      <c r="HE938" s="15">
        <f>SUMIFS(POs[saldo],POs[cve_prod],DIM_BILL[[#This Row],[CODIGO]],POs[status],$GY938,POs[f_ent],HE$1)</f>
        <v>0</v>
      </c>
      <c r="HF938" s="15">
        <f>SUMIFS(POs[saldo],POs[cve_prod],DIM_BILL[[#This Row],[CODIGO]],POs[status],$GY938,POs[Semana],WEEKNUM(HF$1))</f>
        <v>0</v>
      </c>
      <c r="HG938" s="15">
        <f>SUMIFS(POs[saldo],POs[cve_prod],DIM_BILL[[#This Row],[CODIGO]],POs[status],$GY938,POs[Semana],WEEKNUM(HG$1))</f>
        <v>0</v>
      </c>
      <c r="HH938" s="15">
        <f>SUMIFS(POs[saldo],POs[cve_prod],DIM_BILL[[#This Row],[CODIGO]],POs[status],$GY938,POs[Semana],WEEKNUM(HH$1))</f>
        <v>0</v>
      </c>
      <c r="HI938" s="15">
        <f>SUMIFS(POs[saldo],POs[cve_prod],DIM_BILL[[#This Row],[CODIGO]],POs[status],$GY938,POs[Semana],WEEKNUM(HI$1))</f>
        <v>0</v>
      </c>
      <c r="HJ938" s="15">
        <f>SUMIFS(POs[saldo],POs[cve_prod],DIM_BILL[[#This Row],[CODIGO]],POs[status],$GY938,POs[Semana],WEEKNUM(HJ$1))</f>
        <v>0</v>
      </c>
      <c r="HK938" s="15">
        <f>SUMIFS(POs[saldo],POs[cve_prod],DIM_BILL[[#This Row],[CODIGO]],POs[status],$GY938,POs[Semana],WEEKNUM(HK$1))</f>
        <v>0</v>
      </c>
      <c r="HL938" s="15">
        <f>SUMIFS(POs[saldo],POs[cve_prod],DIM_BILL[[#This Row],[CODIGO]],POs[status],$GY938,POs[Semana],WEEKNUM(HL$1))</f>
        <v>0</v>
      </c>
      <c r="HM938" s="15">
        <f>SUMIFS(POs[saldo],POs[cve_prod],DIM_BILL[[#This Row],[CODIGO]],POs[status],$GY938,POs[Semana],WEEKNUM(HM$1))</f>
        <v>0</v>
      </c>
      <c r="HN938" s="15">
        <f>SUMIFS(POs[saldo],POs[cve_prod],DIM_BILL[[#This Row],[CODIGO]],POs[status],$GY938,POs[Semana],WEEKNUM(HN$1))</f>
        <v>0</v>
      </c>
      <c r="HO938" s="15">
        <f>SUMIFS(POs[saldo],POs[cve_prod],DIM_BILL[[#This Row],[CODIGO]],POs[status],$GY938,POs[Semana],WEEKNUM(HO$1))</f>
        <v>0</v>
      </c>
      <c r="HP938" s="15">
        <f>SUMIFS(POs[saldo],POs[cve_prod],DIM_BILL[[#This Row],[CODIGO]],POs[status],$GY938,POs[Semana],WEEKNUM(HP$1))</f>
        <v>0</v>
      </c>
      <c r="HQ938" s="15">
        <f>SUMIFS(POs[saldo],POs[cve_prod],DIM_BILL[[#This Row],[CODIGO]],POs[status],$GY938,POs[Semana],WEEKNUM(HQ$1))</f>
        <v>0</v>
      </c>
      <c r="HR938" s="15">
        <f>SUMIFS(POs[saldo],POs[cve_prod],DIM_BILL[[#This Row],[CODIGO]],POs[status],$GY938,POs[Semana],WEEKNUM(HR$1))</f>
        <v>0</v>
      </c>
      <c r="HS938" s="15">
        <f>SUMIFS(POs[saldo],POs[cve_prod],DIM_BILL[[#This Row],[CODIGO]],POs[status],$GY938,POs[Semana],WEEKNUM(HS$1))</f>
        <v>0</v>
      </c>
      <c r="HT938" s="15">
        <f>SUMIFS(POs[saldo],POs[cve_prod],DIM_BILL[[#This Row],[CODIGO]],POs[status],$GY938,POs[Semana],WEEKNUM(HT$1))</f>
        <v>0</v>
      </c>
      <c r="HU938" s="22"/>
      <c r="HV938" s="25"/>
      <c r="HW938" t="str">
        <f>DIM_BILL[[#This Row],[Tipo]]</f>
        <v>MATERIAL DE EMPAQUE</v>
      </c>
    </row>
    <row r="939" spans="1:231" x14ac:dyDescent="0.3">
      <c r="A939" s="17" t="s">
        <v>1669</v>
      </c>
      <c r="FX939">
        <v>2.6153846153846153E-2</v>
      </c>
      <c r="GA939">
        <v>2.6153846153846153E-2</v>
      </c>
      <c r="GB939">
        <v>2.5846153846153845E-2</v>
      </c>
      <c r="GD939">
        <v>2.5846153846153845E-2</v>
      </c>
      <c r="GR939" s="17" t="s">
        <v>1670</v>
      </c>
      <c r="GS939" s="17">
        <v>3</v>
      </c>
      <c r="GT939" s="17" t="s">
        <v>1820</v>
      </c>
      <c r="GU939" s="17" t="s">
        <v>1800</v>
      </c>
      <c r="GV939" s="17">
        <f>SUMIF(FACT_A1[cve_prod],DIM_BILL[[#This Row],[CODIGO]],FACT_A1[Existencia])</f>
        <v>0</v>
      </c>
      <c r="GW939" s="18">
        <f>SUMIF(FACT_A2[cve_prod],DIM_BILL[[#This Row],[CODIGO]],FACT_A2[Existencia])</f>
        <v>640</v>
      </c>
      <c r="GX939" s="17"/>
      <c r="GY939" s="16" t="s">
        <v>2221</v>
      </c>
      <c r="GZ939" s="24">
        <f>SUMPRODUCT($B939:$GQ939,INDEX(PLAN_PRODUCCION!$B$4:$GQ$24,COLUMN()-COLUMN($GZ$1)+1,0))</f>
        <v>844</v>
      </c>
      <c r="HA939" s="24">
        <f>SUMPRODUCT($B939:$GQ939,INDEX(PLAN_PRODUCCION!$B$4:$GQ$24,COLUMN()-COLUMN($GZ$1)+1,0))</f>
        <v>0</v>
      </c>
      <c r="HB939" s="24">
        <f>SUMPRODUCT($B939:$GQ939,INDEX(PLAN_PRODUCCION!$B$4:$GQ$24,COLUMN()-COLUMN($GZ$1)+1,0))</f>
        <v>0</v>
      </c>
      <c r="HC939" s="24">
        <f>SUMPRODUCT($B939:$GQ939,INDEX(PLAN_PRODUCCION!$B$4:$GQ$24,COLUMN()-COLUMN($GZ$1)+1,0))</f>
        <v>0</v>
      </c>
      <c r="HD939" s="24">
        <f>SUMPRODUCT($B939:$GQ939,INDEX(PLAN_PRODUCCION!$B$4:$GQ$24,COLUMN()-COLUMN($GZ$1)+1,0))</f>
        <v>0</v>
      </c>
      <c r="HE939" s="24">
        <f>SUMPRODUCT($B939:$GQ939,INDEX(PLAN_PRODUCCION!$B$4:$GQ$24,COLUMN()-COLUMN($GZ$1)+1,0))</f>
        <v>0</v>
      </c>
      <c r="HF939" s="24">
        <f>SUMPRODUCT($B939:$GQ939,INDEX(PLAN_PRODUCCION!$B$4:$GQ$24,COLUMN()-COLUMN($GZ$1)+1,0))</f>
        <v>0</v>
      </c>
      <c r="HG939" s="24">
        <f>SUMPRODUCT($B939:$GQ939,INDEX(PLAN_PRODUCCION!$B$4:$GQ$24,COLUMN()-COLUMN($GZ$1)+1,0))</f>
        <v>0</v>
      </c>
      <c r="HH939" s="24">
        <f>SUMPRODUCT($B939:$GQ939,INDEX(PLAN_PRODUCCION!$B$4:$GQ$24,COLUMN()-COLUMN($GZ$1)+1,0))</f>
        <v>0</v>
      </c>
      <c r="HI939" s="24">
        <f>SUMPRODUCT($B939:$GQ939,INDEX(PLAN_PRODUCCION!$B$4:$GQ$24,COLUMN()-COLUMN($GZ$1)+1,0))</f>
        <v>0</v>
      </c>
      <c r="HJ939" s="24">
        <f>SUMPRODUCT($B939:$GQ939,INDEX(PLAN_PRODUCCION!$B$4:$GQ$24,COLUMN()-COLUMN($GZ$1)+1,0))</f>
        <v>0</v>
      </c>
      <c r="HK939" s="24">
        <f>SUMPRODUCT($B939:$GQ939,INDEX(PLAN_PRODUCCION!$B$4:$GQ$24,COLUMN()-COLUMN($GZ$1)+1,0))</f>
        <v>0</v>
      </c>
      <c r="HL939" s="24">
        <f>SUMPRODUCT($B939:$GQ939,INDEX(PLAN_PRODUCCION!$B$4:$GQ$24,COLUMN()-COLUMN($GZ$1)+1,0))</f>
        <v>0</v>
      </c>
      <c r="HM939" s="24">
        <f>SUMPRODUCT($B939:$GQ939,INDEX(PLAN_PRODUCCION!$B$4:$GQ$24,COLUMN()-COLUMN($GZ$1)+1,0))</f>
        <v>0</v>
      </c>
      <c r="HN939" s="24">
        <f>SUMPRODUCT($B939:$GQ939,INDEX(PLAN_PRODUCCION!$B$4:$GQ$24,COLUMN()-COLUMN($GZ$1)+1,0))</f>
        <v>0</v>
      </c>
      <c r="HO939" s="24">
        <f>SUMPRODUCT($B939:$GQ939,INDEX(PLAN_PRODUCCION!$B$4:$GQ$24,COLUMN()-COLUMN($GZ$1)+1,0))</f>
        <v>0</v>
      </c>
      <c r="HP939" s="24">
        <f>SUMPRODUCT($B939:$GQ939,INDEX(PLAN_PRODUCCION!$B$4:$GQ$24,COLUMN()-COLUMN($GZ$1)+1,0))</f>
        <v>0</v>
      </c>
      <c r="HQ939" s="24">
        <f>SUMPRODUCT($B939:$GQ939,INDEX(PLAN_PRODUCCION!$B$4:$GQ$24,COLUMN()-COLUMN($GZ$1)+1,0))</f>
        <v>0</v>
      </c>
      <c r="HR939" s="24">
        <f>SUMPRODUCT($B939:$GQ939,INDEX(PLAN_PRODUCCION!$B$4:$GQ$24,COLUMN()-COLUMN($GZ$1)+1,0))</f>
        <v>0</v>
      </c>
      <c r="HS939" s="24">
        <f>SUMPRODUCT($B939:$GQ939,INDEX(PLAN_PRODUCCION!$B$4:$GQ$24,COLUMN()-COLUMN($GZ$1)+1,0))</f>
        <v>0</v>
      </c>
      <c r="HT939" s="24">
        <f>SUMPRODUCT($B939:$GQ939,INDEX(PLAN_PRODUCCION!$B$4:$GQ$24,COLUMN()-COLUMN($GZ$1)+1,0))</f>
        <v>0</v>
      </c>
      <c r="HU939" s="22"/>
      <c r="HV939" s="25"/>
      <c r="HW939" t="str">
        <f>DIM_BILL[[#This Row],[Tipo]]</f>
        <v>MATERIAL DE EMPAQUE</v>
      </c>
    </row>
    <row r="940" spans="1:231" x14ac:dyDescent="0.3">
      <c r="A940" s="18" t="s">
        <v>1669</v>
      </c>
      <c r="FX940">
        <v>2.6153846153846153E-2</v>
      </c>
      <c r="GA940">
        <v>2.6153846153846153E-2</v>
      </c>
      <c r="GB940">
        <v>2.5846153846153845E-2</v>
      </c>
      <c r="GD940">
        <v>2.5846153846153845E-2</v>
      </c>
      <c r="GR940" s="18" t="s">
        <v>1670</v>
      </c>
      <c r="GS940" s="18">
        <v>3</v>
      </c>
      <c r="GT940" s="18" t="s">
        <v>1820</v>
      </c>
      <c r="GU940" s="18" t="s">
        <v>1800</v>
      </c>
      <c r="GV940" s="18">
        <f>SUMIF(FACT_A1[cve_prod],DIM_BILL[[#This Row],[CODIGO]],FACT_A1[Existencia])</f>
        <v>0</v>
      </c>
      <c r="GW940" s="18">
        <f>SUMIF(FACT_A2[cve_prod],DIM_BILL[[#This Row],[CODIGO]],FACT_A2[Existencia])</f>
        <v>640</v>
      </c>
      <c r="GX940" s="18"/>
      <c r="GY940" s="16" t="s">
        <v>2222</v>
      </c>
      <c r="GZ940" s="26">
        <f t="shared" ref="GZ940" si="6844">GV940+GW940+GX940+GZ938-GZ939</f>
        <v>-204</v>
      </c>
      <c r="HA940" s="26">
        <f t="shared" ref="HA940" si="6845">GZ940+HA938-HA939</f>
        <v>-204</v>
      </c>
      <c r="HB940" s="26">
        <f t="shared" ref="HB940" si="6846">HA940+HB938-HB939</f>
        <v>-204</v>
      </c>
      <c r="HC940" s="26">
        <f t="shared" ref="HC940" si="6847">HB940+HC938-HC939</f>
        <v>-204</v>
      </c>
      <c r="HD940" s="26">
        <f t="shared" ref="HD940" si="6848">HC940+HD938-HD939</f>
        <v>-204</v>
      </c>
      <c r="HE940" s="26">
        <f t="shared" ref="HE940" si="6849">HD940+HE938-HE939</f>
        <v>-204</v>
      </c>
      <c r="HF940" s="26">
        <f t="shared" ref="HF940" si="6850">HE940+HF938-HF939</f>
        <v>-204</v>
      </c>
      <c r="HG940" s="26">
        <f t="shared" ref="HG940" si="6851">HF940+HG938-HG939</f>
        <v>-204</v>
      </c>
      <c r="HH940" s="26">
        <f t="shared" ref="HH940" si="6852">HG940+HH938-HH939</f>
        <v>-204</v>
      </c>
      <c r="HI940" s="26">
        <f t="shared" ref="HI940" si="6853">HH940+HI938-HI939</f>
        <v>-204</v>
      </c>
      <c r="HJ940" s="26">
        <f t="shared" ref="HJ940" si="6854">HI940+HJ938-HJ939</f>
        <v>-204</v>
      </c>
      <c r="HK940" s="26">
        <f t="shared" ref="HK940" si="6855">HJ940+HK938-HK939</f>
        <v>-204</v>
      </c>
      <c r="HL940" s="26">
        <f t="shared" ref="HL940" si="6856">HK940+HL938-HL939</f>
        <v>-204</v>
      </c>
      <c r="HM940" s="26">
        <f t="shared" ref="HM940" si="6857">HL940+HM938-HM939</f>
        <v>-204</v>
      </c>
      <c r="HN940" s="26">
        <f t="shared" ref="HN940" si="6858">HM940+HN938-HN939</f>
        <v>-204</v>
      </c>
      <c r="HO940" s="26">
        <f t="shared" ref="HO940" si="6859">HN940+HO938-HO939</f>
        <v>-204</v>
      </c>
      <c r="HP940" s="26">
        <f t="shared" ref="HP940" si="6860">HO940+HP938-HP939</f>
        <v>-204</v>
      </c>
      <c r="HQ940" s="26">
        <f t="shared" ref="HQ940" si="6861">HP940+HQ938-HQ939</f>
        <v>-204</v>
      </c>
      <c r="HR940" s="26">
        <f t="shared" ref="HR940" si="6862">HQ940+HR938-HR939</f>
        <v>-204</v>
      </c>
      <c r="HS940" s="26">
        <f t="shared" ref="HS940" si="6863">HR940+HS938-HS939</f>
        <v>-204</v>
      </c>
      <c r="HT940" s="26">
        <f t="shared" ref="HT940" si="6864">HS940+HT938-HT939</f>
        <v>-204</v>
      </c>
      <c r="HU940" s="22">
        <f t="shared" ref="HU940" si="6865">COUNTIF(GZ940:HT940,"&lt;0")</f>
        <v>21</v>
      </c>
      <c r="HV940" s="25"/>
      <c r="HW940" t="str">
        <f>DIM_BILL[[#This Row],[Tipo]]</f>
        <v>MATERIAL DE EMPAQUE</v>
      </c>
    </row>
    <row r="941" spans="1:231" x14ac:dyDescent="0.3">
      <c r="A941" s="17" t="s">
        <v>607</v>
      </c>
      <c r="BD941">
        <v>1.02</v>
      </c>
      <c r="GR941" s="17" t="s">
        <v>608</v>
      </c>
      <c r="GS941" s="17">
        <v>5</v>
      </c>
      <c r="GT941" s="17" t="s">
        <v>1827</v>
      </c>
      <c r="GU941" s="17" t="s">
        <v>1800</v>
      </c>
      <c r="GV941" s="17">
        <f>SUMIF(FACT_A1[cve_prod],DIM_BILL[[#This Row],[CODIGO]],FACT_A1[Existencia])</f>
        <v>0</v>
      </c>
      <c r="GW941" s="18">
        <f>SUMIF(FACT_A2[cve_prod],DIM_BILL[[#This Row],[CODIGO]],FACT_A2[Existencia])</f>
        <v>12000</v>
      </c>
      <c r="GX941" s="17"/>
      <c r="GY941" s="16" t="s">
        <v>2220</v>
      </c>
      <c r="GZ941" s="15">
        <f>SUMIFS(POs[saldo],POs[cve_prod],DIM_BILL[[#This Row],[CODIGO]],POs[status],$GY941,POs[f_ent],GZ$1)</f>
        <v>0</v>
      </c>
      <c r="HA941" s="15">
        <f>SUMIFS(POs[saldo],POs[cve_prod],DIM_BILL[[#This Row],[CODIGO]],POs[status],$GY941,POs[f_ent],HA$1)</f>
        <v>0</v>
      </c>
      <c r="HB941" s="15">
        <f>SUMIFS(POs[saldo],POs[cve_prod],DIM_BILL[[#This Row],[CODIGO]],POs[status],$GY941,POs[f_ent],HB$1)</f>
        <v>0</v>
      </c>
      <c r="HC941" s="15">
        <f>SUMIFS(POs[saldo],POs[cve_prod],DIM_BILL[[#This Row],[CODIGO]],POs[status],$GY941,POs[f_ent],HC$1)</f>
        <v>0</v>
      </c>
      <c r="HD941" s="15">
        <f>SUMIFS(POs[saldo],POs[cve_prod],DIM_BILL[[#This Row],[CODIGO]],POs[status],$GY941,POs[f_ent],HD$1)</f>
        <v>0</v>
      </c>
      <c r="HE941" s="15">
        <f>SUMIFS(POs[saldo],POs[cve_prod],DIM_BILL[[#This Row],[CODIGO]],POs[status],$GY941,POs[f_ent],HE$1)</f>
        <v>0</v>
      </c>
      <c r="HF941" s="15">
        <f>SUMIFS(POs[saldo],POs[cve_prod],DIM_BILL[[#This Row],[CODIGO]],POs[status],$GY941,POs[Semana],WEEKNUM(HF$1))</f>
        <v>0</v>
      </c>
      <c r="HG941" s="15">
        <f>SUMIFS(POs[saldo],POs[cve_prod],DIM_BILL[[#This Row],[CODIGO]],POs[status],$GY941,POs[Semana],WEEKNUM(HG$1))</f>
        <v>0</v>
      </c>
      <c r="HH941" s="15">
        <f>SUMIFS(POs[saldo],POs[cve_prod],DIM_BILL[[#This Row],[CODIGO]],POs[status],$GY941,POs[Semana],WEEKNUM(HH$1))</f>
        <v>0</v>
      </c>
      <c r="HI941" s="15">
        <f>SUMIFS(POs[saldo],POs[cve_prod],DIM_BILL[[#This Row],[CODIGO]],POs[status],$GY941,POs[Semana],WEEKNUM(HI$1))</f>
        <v>0</v>
      </c>
      <c r="HJ941" s="15">
        <f>SUMIFS(POs[saldo],POs[cve_prod],DIM_BILL[[#This Row],[CODIGO]],POs[status],$GY941,POs[Semana],WEEKNUM(HJ$1))</f>
        <v>0</v>
      </c>
      <c r="HK941" s="15">
        <f>SUMIFS(POs[saldo],POs[cve_prod],DIM_BILL[[#This Row],[CODIGO]],POs[status],$GY941,POs[Semana],WEEKNUM(HK$1))</f>
        <v>0</v>
      </c>
      <c r="HL941" s="15">
        <f>SUMIFS(POs[saldo],POs[cve_prod],DIM_BILL[[#This Row],[CODIGO]],POs[status],$GY941,POs[Semana],WEEKNUM(HL$1))</f>
        <v>0</v>
      </c>
      <c r="HM941" s="15">
        <f>SUMIFS(POs[saldo],POs[cve_prod],DIM_BILL[[#This Row],[CODIGO]],POs[status],$GY941,POs[Semana],WEEKNUM(HM$1))</f>
        <v>0</v>
      </c>
      <c r="HN941" s="15">
        <f>SUMIFS(POs[saldo],POs[cve_prod],DIM_BILL[[#This Row],[CODIGO]],POs[status],$GY941,POs[Semana],WEEKNUM(HN$1))</f>
        <v>0</v>
      </c>
      <c r="HO941" s="15">
        <f>SUMIFS(POs[saldo],POs[cve_prod],DIM_BILL[[#This Row],[CODIGO]],POs[status],$GY941,POs[Semana],WEEKNUM(HO$1))</f>
        <v>0</v>
      </c>
      <c r="HP941" s="15">
        <f>SUMIFS(POs[saldo],POs[cve_prod],DIM_BILL[[#This Row],[CODIGO]],POs[status],$GY941,POs[Semana],WEEKNUM(HP$1))</f>
        <v>0</v>
      </c>
      <c r="HQ941" s="15">
        <f>SUMIFS(POs[saldo],POs[cve_prod],DIM_BILL[[#This Row],[CODIGO]],POs[status],$GY941,POs[Semana],WEEKNUM(HQ$1))</f>
        <v>0</v>
      </c>
      <c r="HR941" s="15">
        <f>SUMIFS(POs[saldo],POs[cve_prod],DIM_BILL[[#This Row],[CODIGO]],POs[status],$GY941,POs[Semana],WEEKNUM(HR$1))</f>
        <v>0</v>
      </c>
      <c r="HS941" s="15">
        <f>SUMIFS(POs[saldo],POs[cve_prod],DIM_BILL[[#This Row],[CODIGO]],POs[status],$GY941,POs[Semana],WEEKNUM(HS$1))</f>
        <v>0</v>
      </c>
      <c r="HT941" s="15">
        <f>SUMIFS(POs[saldo],POs[cve_prod],DIM_BILL[[#This Row],[CODIGO]],POs[status],$GY941,POs[Semana],WEEKNUM(HT$1))</f>
        <v>0</v>
      </c>
      <c r="HU941" s="22"/>
      <c r="HV941" s="25"/>
      <c r="HW941" t="str">
        <f>DIM_BILL[[#This Row],[Tipo]]</f>
        <v>MATERIAL DE EMPAQUE</v>
      </c>
    </row>
    <row r="942" spans="1:231" x14ac:dyDescent="0.3">
      <c r="A942" s="17" t="s">
        <v>607</v>
      </c>
      <c r="BD942">
        <v>1.02</v>
      </c>
      <c r="GR942" s="17" t="s">
        <v>608</v>
      </c>
      <c r="GS942" s="17">
        <v>5</v>
      </c>
      <c r="GT942" s="17" t="s">
        <v>1827</v>
      </c>
      <c r="GU942" s="17" t="s">
        <v>1800</v>
      </c>
      <c r="GV942" s="17">
        <f>SUMIF(FACT_A1[cve_prod],DIM_BILL[[#This Row],[CODIGO]],FACT_A1[Existencia])</f>
        <v>0</v>
      </c>
      <c r="GW942" s="18">
        <f>SUMIF(FACT_A2[cve_prod],DIM_BILL[[#This Row],[CODIGO]],FACT_A2[Existencia])</f>
        <v>12000</v>
      </c>
      <c r="GX942" s="17"/>
      <c r="GY942" s="16" t="s">
        <v>2221</v>
      </c>
      <c r="GZ942" s="24">
        <f>SUMPRODUCT($B942:$GQ942,INDEX(PLAN_PRODUCCION!$B$4:$GQ$24,COLUMN()-COLUMN($GZ$1)+1,0))</f>
        <v>2652</v>
      </c>
      <c r="HA942" s="24">
        <f>SUMPRODUCT($B942:$GQ942,INDEX(PLAN_PRODUCCION!$B$4:$GQ$24,COLUMN()-COLUMN($GZ$1)+1,0))</f>
        <v>0</v>
      </c>
      <c r="HB942" s="24">
        <f>SUMPRODUCT($B942:$GQ942,INDEX(PLAN_PRODUCCION!$B$4:$GQ$24,COLUMN()-COLUMN($GZ$1)+1,0))</f>
        <v>0</v>
      </c>
      <c r="HC942" s="24">
        <f>SUMPRODUCT($B942:$GQ942,INDEX(PLAN_PRODUCCION!$B$4:$GQ$24,COLUMN()-COLUMN($GZ$1)+1,0))</f>
        <v>0</v>
      </c>
      <c r="HD942" s="24">
        <f>SUMPRODUCT($B942:$GQ942,INDEX(PLAN_PRODUCCION!$B$4:$GQ$24,COLUMN()-COLUMN($GZ$1)+1,0))</f>
        <v>0</v>
      </c>
      <c r="HE942" s="24">
        <f>SUMPRODUCT($B942:$GQ942,INDEX(PLAN_PRODUCCION!$B$4:$GQ$24,COLUMN()-COLUMN($GZ$1)+1,0))</f>
        <v>0</v>
      </c>
      <c r="HF942" s="24">
        <f>SUMPRODUCT($B942:$GQ942,INDEX(PLAN_PRODUCCION!$B$4:$GQ$24,COLUMN()-COLUMN($GZ$1)+1,0))</f>
        <v>0</v>
      </c>
      <c r="HG942" s="24">
        <f>SUMPRODUCT($B942:$GQ942,INDEX(PLAN_PRODUCCION!$B$4:$GQ$24,COLUMN()-COLUMN($GZ$1)+1,0))</f>
        <v>0</v>
      </c>
      <c r="HH942" s="24">
        <f>SUMPRODUCT($B942:$GQ942,INDEX(PLAN_PRODUCCION!$B$4:$GQ$24,COLUMN()-COLUMN($GZ$1)+1,0))</f>
        <v>0</v>
      </c>
      <c r="HI942" s="24">
        <f>SUMPRODUCT($B942:$GQ942,INDEX(PLAN_PRODUCCION!$B$4:$GQ$24,COLUMN()-COLUMN($GZ$1)+1,0))</f>
        <v>0</v>
      </c>
      <c r="HJ942" s="24">
        <f>SUMPRODUCT($B942:$GQ942,INDEX(PLAN_PRODUCCION!$B$4:$GQ$24,COLUMN()-COLUMN($GZ$1)+1,0))</f>
        <v>0</v>
      </c>
      <c r="HK942" s="24">
        <f>SUMPRODUCT($B942:$GQ942,INDEX(PLAN_PRODUCCION!$B$4:$GQ$24,COLUMN()-COLUMN($GZ$1)+1,0))</f>
        <v>0</v>
      </c>
      <c r="HL942" s="24">
        <f>SUMPRODUCT($B942:$GQ942,INDEX(PLAN_PRODUCCION!$B$4:$GQ$24,COLUMN()-COLUMN($GZ$1)+1,0))</f>
        <v>0</v>
      </c>
      <c r="HM942" s="24">
        <f>SUMPRODUCT($B942:$GQ942,INDEX(PLAN_PRODUCCION!$B$4:$GQ$24,COLUMN()-COLUMN($GZ$1)+1,0))</f>
        <v>0</v>
      </c>
      <c r="HN942" s="24">
        <f>SUMPRODUCT($B942:$GQ942,INDEX(PLAN_PRODUCCION!$B$4:$GQ$24,COLUMN()-COLUMN($GZ$1)+1,0))</f>
        <v>0</v>
      </c>
      <c r="HO942" s="24">
        <f>SUMPRODUCT($B942:$GQ942,INDEX(PLAN_PRODUCCION!$B$4:$GQ$24,COLUMN()-COLUMN($GZ$1)+1,0))</f>
        <v>0</v>
      </c>
      <c r="HP942" s="24">
        <f>SUMPRODUCT($B942:$GQ942,INDEX(PLAN_PRODUCCION!$B$4:$GQ$24,COLUMN()-COLUMN($GZ$1)+1,0))</f>
        <v>0</v>
      </c>
      <c r="HQ942" s="24">
        <f>SUMPRODUCT($B942:$GQ942,INDEX(PLAN_PRODUCCION!$B$4:$GQ$24,COLUMN()-COLUMN($GZ$1)+1,0))</f>
        <v>0</v>
      </c>
      <c r="HR942" s="24">
        <f>SUMPRODUCT($B942:$GQ942,INDEX(PLAN_PRODUCCION!$B$4:$GQ$24,COLUMN()-COLUMN($GZ$1)+1,0))</f>
        <v>0</v>
      </c>
      <c r="HS942" s="24">
        <f>SUMPRODUCT($B942:$GQ942,INDEX(PLAN_PRODUCCION!$B$4:$GQ$24,COLUMN()-COLUMN($GZ$1)+1,0))</f>
        <v>0</v>
      </c>
      <c r="HT942" s="24">
        <f>SUMPRODUCT($B942:$GQ942,INDEX(PLAN_PRODUCCION!$B$4:$GQ$24,COLUMN()-COLUMN($GZ$1)+1,0))</f>
        <v>0</v>
      </c>
      <c r="HU942" s="22"/>
      <c r="HV942" s="25"/>
      <c r="HW942" t="str">
        <f>DIM_BILL[[#This Row],[Tipo]]</f>
        <v>MATERIAL DE EMPAQUE</v>
      </c>
    </row>
    <row r="943" spans="1:231" x14ac:dyDescent="0.3">
      <c r="A943" s="18" t="s">
        <v>607</v>
      </c>
      <c r="BD943">
        <v>1.02</v>
      </c>
      <c r="GR943" s="18" t="s">
        <v>608</v>
      </c>
      <c r="GS943" s="18">
        <v>5</v>
      </c>
      <c r="GT943" s="18" t="s">
        <v>1827</v>
      </c>
      <c r="GU943" s="18" t="s">
        <v>1800</v>
      </c>
      <c r="GV943" s="18">
        <f>SUMIF(FACT_A1[cve_prod],DIM_BILL[[#This Row],[CODIGO]],FACT_A1[Existencia])</f>
        <v>0</v>
      </c>
      <c r="GW943" s="18">
        <f>SUMIF(FACT_A2[cve_prod],DIM_BILL[[#This Row],[CODIGO]],FACT_A2[Existencia])</f>
        <v>12000</v>
      </c>
      <c r="GX943" s="18"/>
      <c r="GY943" s="16" t="s">
        <v>2222</v>
      </c>
      <c r="GZ943" s="26">
        <f t="shared" ref="GZ943" si="6866">GV943+GW943+GX943+GZ941-GZ942</f>
        <v>9348</v>
      </c>
      <c r="HA943" s="26">
        <f t="shared" ref="HA943" si="6867">GZ943+HA941-HA942</f>
        <v>9348</v>
      </c>
      <c r="HB943" s="26">
        <f t="shared" ref="HB943" si="6868">HA943+HB941-HB942</f>
        <v>9348</v>
      </c>
      <c r="HC943" s="26">
        <f t="shared" ref="HC943" si="6869">HB943+HC941-HC942</f>
        <v>9348</v>
      </c>
      <c r="HD943" s="26">
        <f t="shared" ref="HD943" si="6870">HC943+HD941-HD942</f>
        <v>9348</v>
      </c>
      <c r="HE943" s="26">
        <f t="shared" ref="HE943" si="6871">HD943+HE941-HE942</f>
        <v>9348</v>
      </c>
      <c r="HF943" s="26">
        <f t="shared" ref="HF943" si="6872">HE943+HF941-HF942</f>
        <v>9348</v>
      </c>
      <c r="HG943" s="26">
        <f t="shared" ref="HG943" si="6873">HF943+HG941-HG942</f>
        <v>9348</v>
      </c>
      <c r="HH943" s="26">
        <f t="shared" ref="HH943" si="6874">HG943+HH941-HH942</f>
        <v>9348</v>
      </c>
      <c r="HI943" s="26">
        <f t="shared" ref="HI943" si="6875">HH943+HI941-HI942</f>
        <v>9348</v>
      </c>
      <c r="HJ943" s="26">
        <f t="shared" ref="HJ943" si="6876">HI943+HJ941-HJ942</f>
        <v>9348</v>
      </c>
      <c r="HK943" s="26">
        <f t="shared" ref="HK943" si="6877">HJ943+HK941-HK942</f>
        <v>9348</v>
      </c>
      <c r="HL943" s="26">
        <f t="shared" ref="HL943" si="6878">HK943+HL941-HL942</f>
        <v>9348</v>
      </c>
      <c r="HM943" s="26">
        <f t="shared" ref="HM943" si="6879">HL943+HM941-HM942</f>
        <v>9348</v>
      </c>
      <c r="HN943" s="26">
        <f t="shared" ref="HN943" si="6880">HM943+HN941-HN942</f>
        <v>9348</v>
      </c>
      <c r="HO943" s="26">
        <f t="shared" ref="HO943" si="6881">HN943+HO941-HO942</f>
        <v>9348</v>
      </c>
      <c r="HP943" s="26">
        <f t="shared" ref="HP943" si="6882">HO943+HP941-HP942</f>
        <v>9348</v>
      </c>
      <c r="HQ943" s="26">
        <f t="shared" ref="HQ943" si="6883">HP943+HQ941-HQ942</f>
        <v>9348</v>
      </c>
      <c r="HR943" s="26">
        <f t="shared" ref="HR943" si="6884">HQ943+HR941-HR942</f>
        <v>9348</v>
      </c>
      <c r="HS943" s="26">
        <f t="shared" ref="HS943" si="6885">HR943+HS941-HS942</f>
        <v>9348</v>
      </c>
      <c r="HT943" s="26">
        <f t="shared" ref="HT943" si="6886">HS943+HT941-HT942</f>
        <v>9348</v>
      </c>
      <c r="HU943" s="22">
        <f t="shared" ref="HU943" si="6887">COUNTIF(GZ943:HT943,"&lt;0")</f>
        <v>0</v>
      </c>
      <c r="HV943" s="25"/>
      <c r="HW943" t="str">
        <f>DIM_BILL[[#This Row],[Tipo]]</f>
        <v>MATERIAL DE EMPAQUE</v>
      </c>
    </row>
    <row r="944" spans="1:231" x14ac:dyDescent="0.3">
      <c r="A944" s="17" t="s">
        <v>923</v>
      </c>
      <c r="CE944">
        <v>1.03</v>
      </c>
      <c r="GR944" s="17" t="s">
        <v>924</v>
      </c>
      <c r="GS944" s="17">
        <v>4</v>
      </c>
      <c r="GT944" s="17" t="s">
        <v>1827</v>
      </c>
      <c r="GU944" s="17" t="s">
        <v>1800</v>
      </c>
      <c r="GV944" s="17">
        <f>SUMIF(FACT_A1[cve_prod],DIM_BILL[[#This Row],[CODIGO]],FACT_A1[Existencia])</f>
        <v>0</v>
      </c>
      <c r="GW944" s="18">
        <f>SUMIF(FACT_A2[cve_prod],DIM_BILL[[#This Row],[CODIGO]],FACT_A2[Existencia])</f>
        <v>32330</v>
      </c>
      <c r="GX944" s="17"/>
      <c r="GY944" s="16" t="s">
        <v>2220</v>
      </c>
      <c r="GZ944" s="15">
        <f>SUMIFS(POs[saldo],POs[cve_prod],DIM_BILL[[#This Row],[CODIGO]],POs[status],$GY944,POs[f_ent],GZ$1)</f>
        <v>0</v>
      </c>
      <c r="HA944" s="15">
        <f>SUMIFS(POs[saldo],POs[cve_prod],DIM_BILL[[#This Row],[CODIGO]],POs[status],$GY944,POs[f_ent],HA$1)</f>
        <v>0</v>
      </c>
      <c r="HB944" s="15">
        <f>SUMIFS(POs[saldo],POs[cve_prod],DIM_BILL[[#This Row],[CODIGO]],POs[status],$GY944,POs[f_ent],HB$1)</f>
        <v>0</v>
      </c>
      <c r="HC944" s="15">
        <f>SUMIFS(POs[saldo],POs[cve_prod],DIM_BILL[[#This Row],[CODIGO]],POs[status],$GY944,POs[f_ent],HC$1)</f>
        <v>0</v>
      </c>
      <c r="HD944" s="15">
        <f>SUMIFS(POs[saldo],POs[cve_prod],DIM_BILL[[#This Row],[CODIGO]],POs[status],$GY944,POs[f_ent],HD$1)</f>
        <v>0</v>
      </c>
      <c r="HE944" s="15">
        <f>SUMIFS(POs[saldo],POs[cve_prod],DIM_BILL[[#This Row],[CODIGO]],POs[status],$GY944,POs[f_ent],HE$1)</f>
        <v>0</v>
      </c>
      <c r="HF944" s="15">
        <f>SUMIFS(POs[saldo],POs[cve_prod],DIM_BILL[[#This Row],[CODIGO]],POs[status],$GY944,POs[Semana],WEEKNUM(HF$1))</f>
        <v>0</v>
      </c>
      <c r="HG944" s="15">
        <f>SUMIFS(POs[saldo],POs[cve_prod],DIM_BILL[[#This Row],[CODIGO]],POs[status],$GY944,POs[Semana],WEEKNUM(HG$1))</f>
        <v>0</v>
      </c>
      <c r="HH944" s="15">
        <f>SUMIFS(POs[saldo],POs[cve_prod],DIM_BILL[[#This Row],[CODIGO]],POs[status],$GY944,POs[Semana],WEEKNUM(HH$1))</f>
        <v>0</v>
      </c>
      <c r="HI944" s="15">
        <f>SUMIFS(POs[saldo],POs[cve_prod],DIM_BILL[[#This Row],[CODIGO]],POs[status],$GY944,POs[Semana],WEEKNUM(HI$1))</f>
        <v>0</v>
      </c>
      <c r="HJ944" s="15">
        <f>SUMIFS(POs[saldo],POs[cve_prod],DIM_BILL[[#This Row],[CODIGO]],POs[status],$GY944,POs[Semana],WEEKNUM(HJ$1))</f>
        <v>0</v>
      </c>
      <c r="HK944" s="15">
        <f>SUMIFS(POs[saldo],POs[cve_prod],DIM_BILL[[#This Row],[CODIGO]],POs[status],$GY944,POs[Semana],WEEKNUM(HK$1))</f>
        <v>0</v>
      </c>
      <c r="HL944" s="15">
        <f>SUMIFS(POs[saldo],POs[cve_prod],DIM_BILL[[#This Row],[CODIGO]],POs[status],$GY944,POs[Semana],WEEKNUM(HL$1))</f>
        <v>0</v>
      </c>
      <c r="HM944" s="15">
        <f>SUMIFS(POs[saldo],POs[cve_prod],DIM_BILL[[#This Row],[CODIGO]],POs[status],$GY944,POs[Semana],WEEKNUM(HM$1))</f>
        <v>0</v>
      </c>
      <c r="HN944" s="15">
        <f>SUMIFS(POs[saldo],POs[cve_prod],DIM_BILL[[#This Row],[CODIGO]],POs[status],$GY944,POs[Semana],WEEKNUM(HN$1))</f>
        <v>0</v>
      </c>
      <c r="HO944" s="15">
        <f>SUMIFS(POs[saldo],POs[cve_prod],DIM_BILL[[#This Row],[CODIGO]],POs[status],$GY944,POs[Semana],WEEKNUM(HO$1))</f>
        <v>0</v>
      </c>
      <c r="HP944" s="15">
        <f>SUMIFS(POs[saldo],POs[cve_prod],DIM_BILL[[#This Row],[CODIGO]],POs[status],$GY944,POs[Semana],WEEKNUM(HP$1))</f>
        <v>0</v>
      </c>
      <c r="HQ944" s="15">
        <f>SUMIFS(POs[saldo],POs[cve_prod],DIM_BILL[[#This Row],[CODIGO]],POs[status],$GY944,POs[Semana],WEEKNUM(HQ$1))</f>
        <v>0</v>
      </c>
      <c r="HR944" s="15">
        <f>SUMIFS(POs[saldo],POs[cve_prod],DIM_BILL[[#This Row],[CODIGO]],POs[status],$GY944,POs[Semana],WEEKNUM(HR$1))</f>
        <v>0</v>
      </c>
      <c r="HS944" s="15">
        <f>SUMIFS(POs[saldo],POs[cve_prod],DIM_BILL[[#This Row],[CODIGO]],POs[status],$GY944,POs[Semana],WEEKNUM(HS$1))</f>
        <v>0</v>
      </c>
      <c r="HT944" s="15">
        <f>SUMIFS(POs[saldo],POs[cve_prod],DIM_BILL[[#This Row],[CODIGO]],POs[status],$GY944,POs[Semana],WEEKNUM(HT$1))</f>
        <v>0</v>
      </c>
      <c r="HU944" s="22"/>
      <c r="HV944" s="25"/>
      <c r="HW944" t="str">
        <f>DIM_BILL[[#This Row],[Tipo]]</f>
        <v>MATERIAL DE EMPAQUE</v>
      </c>
    </row>
    <row r="945" spans="1:231" x14ac:dyDescent="0.3">
      <c r="A945" s="17" t="s">
        <v>923</v>
      </c>
      <c r="CE945">
        <v>1.03</v>
      </c>
      <c r="GR945" s="17" t="s">
        <v>924</v>
      </c>
      <c r="GS945" s="17">
        <v>4</v>
      </c>
      <c r="GT945" s="17" t="s">
        <v>1827</v>
      </c>
      <c r="GU945" s="17" t="s">
        <v>1800</v>
      </c>
      <c r="GV945" s="17">
        <f>SUMIF(FACT_A1[cve_prod],DIM_BILL[[#This Row],[CODIGO]],FACT_A1[Existencia])</f>
        <v>0</v>
      </c>
      <c r="GW945" s="18">
        <f>SUMIF(FACT_A2[cve_prod],DIM_BILL[[#This Row],[CODIGO]],FACT_A2[Existencia])</f>
        <v>32330</v>
      </c>
      <c r="GX945" s="17"/>
      <c r="GY945" s="16" t="s">
        <v>2221</v>
      </c>
      <c r="GZ945" s="24">
        <f>SUMPRODUCT($B945:$GQ945,INDEX(PLAN_PRODUCCION!$B$4:$GQ$24,COLUMN()-COLUMN($GZ$1)+1,0))</f>
        <v>0</v>
      </c>
      <c r="HA945" s="24">
        <f>SUMPRODUCT($B945:$GQ945,INDEX(PLAN_PRODUCCION!$B$4:$GQ$24,COLUMN()-COLUMN($GZ$1)+1,0))</f>
        <v>0</v>
      </c>
      <c r="HB945" s="24">
        <f>SUMPRODUCT($B945:$GQ945,INDEX(PLAN_PRODUCCION!$B$4:$GQ$24,COLUMN()-COLUMN($GZ$1)+1,0))</f>
        <v>0</v>
      </c>
      <c r="HC945" s="24">
        <f>SUMPRODUCT($B945:$GQ945,INDEX(PLAN_PRODUCCION!$B$4:$GQ$24,COLUMN()-COLUMN($GZ$1)+1,0))</f>
        <v>0</v>
      </c>
      <c r="HD945" s="24">
        <f>SUMPRODUCT($B945:$GQ945,INDEX(PLAN_PRODUCCION!$B$4:$GQ$24,COLUMN()-COLUMN($GZ$1)+1,0))</f>
        <v>0</v>
      </c>
      <c r="HE945" s="24">
        <f>SUMPRODUCT($B945:$GQ945,INDEX(PLAN_PRODUCCION!$B$4:$GQ$24,COLUMN()-COLUMN($GZ$1)+1,0))</f>
        <v>0</v>
      </c>
      <c r="HF945" s="24">
        <f>SUMPRODUCT($B945:$GQ945,INDEX(PLAN_PRODUCCION!$B$4:$GQ$24,COLUMN()-COLUMN($GZ$1)+1,0))</f>
        <v>0</v>
      </c>
      <c r="HG945" s="24">
        <f>SUMPRODUCT($B945:$GQ945,INDEX(PLAN_PRODUCCION!$B$4:$GQ$24,COLUMN()-COLUMN($GZ$1)+1,0))</f>
        <v>0</v>
      </c>
      <c r="HH945" s="24">
        <f>SUMPRODUCT($B945:$GQ945,INDEX(PLAN_PRODUCCION!$B$4:$GQ$24,COLUMN()-COLUMN($GZ$1)+1,0))</f>
        <v>0</v>
      </c>
      <c r="HI945" s="24">
        <f>SUMPRODUCT($B945:$GQ945,INDEX(PLAN_PRODUCCION!$B$4:$GQ$24,COLUMN()-COLUMN($GZ$1)+1,0))</f>
        <v>0</v>
      </c>
      <c r="HJ945" s="24">
        <f>SUMPRODUCT($B945:$GQ945,INDEX(PLAN_PRODUCCION!$B$4:$GQ$24,COLUMN()-COLUMN($GZ$1)+1,0))</f>
        <v>0</v>
      </c>
      <c r="HK945" s="24">
        <f>SUMPRODUCT($B945:$GQ945,INDEX(PLAN_PRODUCCION!$B$4:$GQ$24,COLUMN()-COLUMN($GZ$1)+1,0))</f>
        <v>0</v>
      </c>
      <c r="HL945" s="24">
        <f>SUMPRODUCT($B945:$GQ945,INDEX(PLAN_PRODUCCION!$B$4:$GQ$24,COLUMN()-COLUMN($GZ$1)+1,0))</f>
        <v>0</v>
      </c>
      <c r="HM945" s="24">
        <f>SUMPRODUCT($B945:$GQ945,INDEX(PLAN_PRODUCCION!$B$4:$GQ$24,COLUMN()-COLUMN($GZ$1)+1,0))</f>
        <v>0</v>
      </c>
      <c r="HN945" s="24">
        <f>SUMPRODUCT($B945:$GQ945,INDEX(PLAN_PRODUCCION!$B$4:$GQ$24,COLUMN()-COLUMN($GZ$1)+1,0))</f>
        <v>0</v>
      </c>
      <c r="HO945" s="24">
        <f>SUMPRODUCT($B945:$GQ945,INDEX(PLAN_PRODUCCION!$B$4:$GQ$24,COLUMN()-COLUMN($GZ$1)+1,0))</f>
        <v>0</v>
      </c>
      <c r="HP945" s="24">
        <f>SUMPRODUCT($B945:$GQ945,INDEX(PLAN_PRODUCCION!$B$4:$GQ$24,COLUMN()-COLUMN($GZ$1)+1,0))</f>
        <v>0</v>
      </c>
      <c r="HQ945" s="24">
        <f>SUMPRODUCT($B945:$GQ945,INDEX(PLAN_PRODUCCION!$B$4:$GQ$24,COLUMN()-COLUMN($GZ$1)+1,0))</f>
        <v>0</v>
      </c>
      <c r="HR945" s="24">
        <f>SUMPRODUCT($B945:$GQ945,INDEX(PLAN_PRODUCCION!$B$4:$GQ$24,COLUMN()-COLUMN($GZ$1)+1,0))</f>
        <v>0</v>
      </c>
      <c r="HS945" s="24">
        <f>SUMPRODUCT($B945:$GQ945,INDEX(PLAN_PRODUCCION!$B$4:$GQ$24,COLUMN()-COLUMN($GZ$1)+1,0))</f>
        <v>0</v>
      </c>
      <c r="HT945" s="24">
        <f>SUMPRODUCT($B945:$GQ945,INDEX(PLAN_PRODUCCION!$B$4:$GQ$24,COLUMN()-COLUMN($GZ$1)+1,0))</f>
        <v>0</v>
      </c>
      <c r="HU945" s="22"/>
      <c r="HV945" s="25"/>
      <c r="HW945" t="str">
        <f>DIM_BILL[[#This Row],[Tipo]]</f>
        <v>MATERIAL DE EMPAQUE</v>
      </c>
    </row>
    <row r="946" spans="1:231" x14ac:dyDescent="0.3">
      <c r="A946" s="18" t="s">
        <v>923</v>
      </c>
      <c r="CE946">
        <v>1.03</v>
      </c>
      <c r="GR946" s="18" t="s">
        <v>924</v>
      </c>
      <c r="GS946" s="18">
        <v>4</v>
      </c>
      <c r="GT946" s="18" t="s">
        <v>1827</v>
      </c>
      <c r="GU946" s="18" t="s">
        <v>1800</v>
      </c>
      <c r="GV946" s="18">
        <f>SUMIF(FACT_A1[cve_prod],DIM_BILL[[#This Row],[CODIGO]],FACT_A1[Existencia])</f>
        <v>0</v>
      </c>
      <c r="GW946" s="18">
        <f>SUMIF(FACT_A2[cve_prod],DIM_BILL[[#This Row],[CODIGO]],FACT_A2[Existencia])</f>
        <v>32330</v>
      </c>
      <c r="GX946" s="18"/>
      <c r="GY946" s="16" t="s">
        <v>2222</v>
      </c>
      <c r="GZ946" s="26">
        <f t="shared" ref="GZ946" si="6888">GV946+GW946+GX946+GZ944-GZ945</f>
        <v>32330</v>
      </c>
      <c r="HA946" s="26">
        <f t="shared" ref="HA946" si="6889">GZ946+HA944-HA945</f>
        <v>32330</v>
      </c>
      <c r="HB946" s="26">
        <f t="shared" ref="HB946" si="6890">HA946+HB944-HB945</f>
        <v>32330</v>
      </c>
      <c r="HC946" s="26">
        <f t="shared" ref="HC946" si="6891">HB946+HC944-HC945</f>
        <v>32330</v>
      </c>
      <c r="HD946" s="26">
        <f t="shared" ref="HD946" si="6892">HC946+HD944-HD945</f>
        <v>32330</v>
      </c>
      <c r="HE946" s="26">
        <f t="shared" ref="HE946" si="6893">HD946+HE944-HE945</f>
        <v>32330</v>
      </c>
      <c r="HF946" s="26">
        <f t="shared" ref="HF946" si="6894">HE946+HF944-HF945</f>
        <v>32330</v>
      </c>
      <c r="HG946" s="26">
        <f t="shared" ref="HG946" si="6895">HF946+HG944-HG945</f>
        <v>32330</v>
      </c>
      <c r="HH946" s="26">
        <f t="shared" ref="HH946" si="6896">HG946+HH944-HH945</f>
        <v>32330</v>
      </c>
      <c r="HI946" s="26">
        <f t="shared" ref="HI946" si="6897">HH946+HI944-HI945</f>
        <v>32330</v>
      </c>
      <c r="HJ946" s="26">
        <f t="shared" ref="HJ946" si="6898">HI946+HJ944-HJ945</f>
        <v>32330</v>
      </c>
      <c r="HK946" s="26">
        <f t="shared" ref="HK946" si="6899">HJ946+HK944-HK945</f>
        <v>32330</v>
      </c>
      <c r="HL946" s="26">
        <f t="shared" ref="HL946" si="6900">HK946+HL944-HL945</f>
        <v>32330</v>
      </c>
      <c r="HM946" s="26">
        <f t="shared" ref="HM946" si="6901">HL946+HM944-HM945</f>
        <v>32330</v>
      </c>
      <c r="HN946" s="26">
        <f t="shared" ref="HN946" si="6902">HM946+HN944-HN945</f>
        <v>32330</v>
      </c>
      <c r="HO946" s="26">
        <f t="shared" ref="HO946" si="6903">HN946+HO944-HO945</f>
        <v>32330</v>
      </c>
      <c r="HP946" s="26">
        <f t="shared" ref="HP946" si="6904">HO946+HP944-HP945</f>
        <v>32330</v>
      </c>
      <c r="HQ946" s="26">
        <f t="shared" ref="HQ946" si="6905">HP946+HQ944-HQ945</f>
        <v>32330</v>
      </c>
      <c r="HR946" s="26">
        <f t="shared" ref="HR946" si="6906">HQ946+HR944-HR945</f>
        <v>32330</v>
      </c>
      <c r="HS946" s="26">
        <f t="shared" ref="HS946" si="6907">HR946+HS944-HS945</f>
        <v>32330</v>
      </c>
      <c r="HT946" s="26">
        <f t="shared" ref="HT946" si="6908">HS946+HT944-HT945</f>
        <v>32330</v>
      </c>
      <c r="HU946" s="22">
        <f t="shared" ref="HU946" si="6909">COUNTIF(GZ946:HT946,"&lt;0")</f>
        <v>0</v>
      </c>
      <c r="HV946" s="25"/>
      <c r="HW946" t="str">
        <f>DIM_BILL[[#This Row],[Tipo]]</f>
        <v>MATERIAL DE EMPAQUE</v>
      </c>
    </row>
    <row r="947" spans="1:231" x14ac:dyDescent="0.3">
      <c r="A947" s="17" t="s">
        <v>1667</v>
      </c>
      <c r="FX947">
        <v>5.2615384615384612E-2</v>
      </c>
      <c r="GA947">
        <v>5.2615384615384612E-2</v>
      </c>
      <c r="GB947">
        <v>5.1384615384615383E-2</v>
      </c>
      <c r="GD947">
        <v>5.1384615384615383E-2</v>
      </c>
      <c r="GR947" s="17" t="s">
        <v>1668</v>
      </c>
      <c r="GS947" s="17">
        <v>3</v>
      </c>
      <c r="GT947" s="17" t="s">
        <v>1820</v>
      </c>
      <c r="GU947" s="17" t="s">
        <v>1800</v>
      </c>
      <c r="GV947" s="17">
        <f>SUMIF(FACT_A1[cve_prod],DIM_BILL[[#This Row],[CODIGO]],FACT_A1[Existencia])</f>
        <v>0</v>
      </c>
      <c r="GW947" s="18">
        <f>SUMIF(FACT_A2[cve_prod],DIM_BILL[[#This Row],[CODIGO]],FACT_A2[Existencia])</f>
        <v>1433</v>
      </c>
      <c r="GX947" s="17"/>
      <c r="GY947" s="16" t="s">
        <v>2220</v>
      </c>
      <c r="GZ947" s="15">
        <f>SUMIFS(POs[saldo],POs[cve_prod],DIM_BILL[[#This Row],[CODIGO]],POs[status],$GY947,POs[f_ent],GZ$1)</f>
        <v>0</v>
      </c>
      <c r="HA947" s="15">
        <f>SUMIFS(POs[saldo],POs[cve_prod],DIM_BILL[[#This Row],[CODIGO]],POs[status],$GY947,POs[f_ent],HA$1)</f>
        <v>0</v>
      </c>
      <c r="HB947" s="15">
        <f>SUMIFS(POs[saldo],POs[cve_prod],DIM_BILL[[#This Row],[CODIGO]],POs[status],$GY947,POs[f_ent],HB$1)</f>
        <v>0</v>
      </c>
      <c r="HC947" s="15">
        <f>SUMIFS(POs[saldo],POs[cve_prod],DIM_BILL[[#This Row],[CODIGO]],POs[status],$GY947,POs[f_ent],HC$1)</f>
        <v>0</v>
      </c>
      <c r="HD947" s="15">
        <f>SUMIFS(POs[saldo],POs[cve_prod],DIM_BILL[[#This Row],[CODIGO]],POs[status],$GY947,POs[f_ent],HD$1)</f>
        <v>0</v>
      </c>
      <c r="HE947" s="15">
        <f>SUMIFS(POs[saldo],POs[cve_prod],DIM_BILL[[#This Row],[CODIGO]],POs[status],$GY947,POs[f_ent],HE$1)</f>
        <v>0</v>
      </c>
      <c r="HF947" s="15">
        <f>SUMIFS(POs[saldo],POs[cve_prod],DIM_BILL[[#This Row],[CODIGO]],POs[status],$GY947,POs[Semana],WEEKNUM(HF$1))</f>
        <v>0</v>
      </c>
      <c r="HG947" s="15">
        <f>SUMIFS(POs[saldo],POs[cve_prod],DIM_BILL[[#This Row],[CODIGO]],POs[status],$GY947,POs[Semana],WEEKNUM(HG$1))</f>
        <v>0</v>
      </c>
      <c r="HH947" s="15">
        <f>SUMIFS(POs[saldo],POs[cve_prod],DIM_BILL[[#This Row],[CODIGO]],POs[status],$GY947,POs[Semana],WEEKNUM(HH$1))</f>
        <v>0</v>
      </c>
      <c r="HI947" s="15">
        <f>SUMIFS(POs[saldo],POs[cve_prod],DIM_BILL[[#This Row],[CODIGO]],POs[status],$GY947,POs[Semana],WEEKNUM(HI$1))</f>
        <v>0</v>
      </c>
      <c r="HJ947" s="15">
        <f>SUMIFS(POs[saldo],POs[cve_prod],DIM_BILL[[#This Row],[CODIGO]],POs[status],$GY947,POs[Semana],WEEKNUM(HJ$1))</f>
        <v>0</v>
      </c>
      <c r="HK947" s="15">
        <f>SUMIFS(POs[saldo],POs[cve_prod],DIM_BILL[[#This Row],[CODIGO]],POs[status],$GY947,POs[Semana],WEEKNUM(HK$1))</f>
        <v>0</v>
      </c>
      <c r="HL947" s="15">
        <f>SUMIFS(POs[saldo],POs[cve_prod],DIM_BILL[[#This Row],[CODIGO]],POs[status],$GY947,POs[Semana],WEEKNUM(HL$1))</f>
        <v>0</v>
      </c>
      <c r="HM947" s="15">
        <f>SUMIFS(POs[saldo],POs[cve_prod],DIM_BILL[[#This Row],[CODIGO]],POs[status],$GY947,POs[Semana],WEEKNUM(HM$1))</f>
        <v>0</v>
      </c>
      <c r="HN947" s="15">
        <f>SUMIFS(POs[saldo],POs[cve_prod],DIM_BILL[[#This Row],[CODIGO]],POs[status],$GY947,POs[Semana],WEEKNUM(HN$1))</f>
        <v>0</v>
      </c>
      <c r="HO947" s="15">
        <f>SUMIFS(POs[saldo],POs[cve_prod],DIM_BILL[[#This Row],[CODIGO]],POs[status],$GY947,POs[Semana],WEEKNUM(HO$1))</f>
        <v>0</v>
      </c>
      <c r="HP947" s="15">
        <f>SUMIFS(POs[saldo],POs[cve_prod],DIM_BILL[[#This Row],[CODIGO]],POs[status],$GY947,POs[Semana],WEEKNUM(HP$1))</f>
        <v>0</v>
      </c>
      <c r="HQ947" s="15">
        <f>SUMIFS(POs[saldo],POs[cve_prod],DIM_BILL[[#This Row],[CODIGO]],POs[status],$GY947,POs[Semana],WEEKNUM(HQ$1))</f>
        <v>0</v>
      </c>
      <c r="HR947" s="15">
        <f>SUMIFS(POs[saldo],POs[cve_prod],DIM_BILL[[#This Row],[CODIGO]],POs[status],$GY947,POs[Semana],WEEKNUM(HR$1))</f>
        <v>0</v>
      </c>
      <c r="HS947" s="15">
        <f>SUMIFS(POs[saldo],POs[cve_prod],DIM_BILL[[#This Row],[CODIGO]],POs[status],$GY947,POs[Semana],WEEKNUM(HS$1))</f>
        <v>0</v>
      </c>
      <c r="HT947" s="15">
        <f>SUMIFS(POs[saldo],POs[cve_prod],DIM_BILL[[#This Row],[CODIGO]],POs[status],$GY947,POs[Semana],WEEKNUM(HT$1))</f>
        <v>0</v>
      </c>
      <c r="HU947" s="22"/>
      <c r="HV947" s="25"/>
      <c r="HW947" t="str">
        <f>DIM_BILL[[#This Row],[Tipo]]</f>
        <v>MATERIAL DE EMPAQUE</v>
      </c>
    </row>
    <row r="948" spans="1:231" x14ac:dyDescent="0.3">
      <c r="A948" s="17" t="s">
        <v>1667</v>
      </c>
      <c r="FX948">
        <v>5.2615384615384612E-2</v>
      </c>
      <c r="GA948">
        <v>5.2615384615384612E-2</v>
      </c>
      <c r="GB948">
        <v>5.1384615384615383E-2</v>
      </c>
      <c r="GD948">
        <v>5.1384615384615383E-2</v>
      </c>
      <c r="GR948" s="17" t="s">
        <v>1668</v>
      </c>
      <c r="GS948" s="17">
        <v>3</v>
      </c>
      <c r="GT948" s="17" t="s">
        <v>1820</v>
      </c>
      <c r="GU948" s="17" t="s">
        <v>1800</v>
      </c>
      <c r="GV948" s="17">
        <f>SUMIF(FACT_A1[cve_prod],DIM_BILL[[#This Row],[CODIGO]],FACT_A1[Existencia])</f>
        <v>0</v>
      </c>
      <c r="GW948" s="18">
        <f>SUMIF(FACT_A2[cve_prod],DIM_BILL[[#This Row],[CODIGO]],FACT_A2[Existencia])</f>
        <v>1433</v>
      </c>
      <c r="GX948" s="17"/>
      <c r="GY948" s="16" t="s">
        <v>2221</v>
      </c>
      <c r="GZ948" s="24">
        <f>SUMPRODUCT($B948:$GQ948,INDEX(PLAN_PRODUCCION!$B$4:$GQ$24,COLUMN()-COLUMN($GZ$1)+1,0))</f>
        <v>1686</v>
      </c>
      <c r="HA948" s="24">
        <f>SUMPRODUCT($B948:$GQ948,INDEX(PLAN_PRODUCCION!$B$4:$GQ$24,COLUMN()-COLUMN($GZ$1)+1,0))</f>
        <v>0</v>
      </c>
      <c r="HB948" s="24">
        <f>SUMPRODUCT($B948:$GQ948,INDEX(PLAN_PRODUCCION!$B$4:$GQ$24,COLUMN()-COLUMN($GZ$1)+1,0))</f>
        <v>0</v>
      </c>
      <c r="HC948" s="24">
        <f>SUMPRODUCT($B948:$GQ948,INDEX(PLAN_PRODUCCION!$B$4:$GQ$24,COLUMN()-COLUMN($GZ$1)+1,0))</f>
        <v>0</v>
      </c>
      <c r="HD948" s="24">
        <f>SUMPRODUCT($B948:$GQ948,INDEX(PLAN_PRODUCCION!$B$4:$GQ$24,COLUMN()-COLUMN($GZ$1)+1,0))</f>
        <v>0</v>
      </c>
      <c r="HE948" s="24">
        <f>SUMPRODUCT($B948:$GQ948,INDEX(PLAN_PRODUCCION!$B$4:$GQ$24,COLUMN()-COLUMN($GZ$1)+1,0))</f>
        <v>0</v>
      </c>
      <c r="HF948" s="24">
        <f>SUMPRODUCT($B948:$GQ948,INDEX(PLAN_PRODUCCION!$B$4:$GQ$24,COLUMN()-COLUMN($GZ$1)+1,0))</f>
        <v>0</v>
      </c>
      <c r="HG948" s="24">
        <f>SUMPRODUCT($B948:$GQ948,INDEX(PLAN_PRODUCCION!$B$4:$GQ$24,COLUMN()-COLUMN($GZ$1)+1,0))</f>
        <v>0</v>
      </c>
      <c r="HH948" s="24">
        <f>SUMPRODUCT($B948:$GQ948,INDEX(PLAN_PRODUCCION!$B$4:$GQ$24,COLUMN()-COLUMN($GZ$1)+1,0))</f>
        <v>0</v>
      </c>
      <c r="HI948" s="24">
        <f>SUMPRODUCT($B948:$GQ948,INDEX(PLAN_PRODUCCION!$B$4:$GQ$24,COLUMN()-COLUMN($GZ$1)+1,0))</f>
        <v>0</v>
      </c>
      <c r="HJ948" s="24">
        <f>SUMPRODUCT($B948:$GQ948,INDEX(PLAN_PRODUCCION!$B$4:$GQ$24,COLUMN()-COLUMN($GZ$1)+1,0))</f>
        <v>0</v>
      </c>
      <c r="HK948" s="24">
        <f>SUMPRODUCT($B948:$GQ948,INDEX(PLAN_PRODUCCION!$B$4:$GQ$24,COLUMN()-COLUMN($GZ$1)+1,0))</f>
        <v>0</v>
      </c>
      <c r="HL948" s="24">
        <f>SUMPRODUCT($B948:$GQ948,INDEX(PLAN_PRODUCCION!$B$4:$GQ$24,COLUMN()-COLUMN($GZ$1)+1,0))</f>
        <v>0</v>
      </c>
      <c r="HM948" s="24">
        <f>SUMPRODUCT($B948:$GQ948,INDEX(PLAN_PRODUCCION!$B$4:$GQ$24,COLUMN()-COLUMN($GZ$1)+1,0))</f>
        <v>0</v>
      </c>
      <c r="HN948" s="24">
        <f>SUMPRODUCT($B948:$GQ948,INDEX(PLAN_PRODUCCION!$B$4:$GQ$24,COLUMN()-COLUMN($GZ$1)+1,0))</f>
        <v>0</v>
      </c>
      <c r="HO948" s="24">
        <f>SUMPRODUCT($B948:$GQ948,INDEX(PLAN_PRODUCCION!$B$4:$GQ$24,COLUMN()-COLUMN($GZ$1)+1,0))</f>
        <v>0</v>
      </c>
      <c r="HP948" s="24">
        <f>SUMPRODUCT($B948:$GQ948,INDEX(PLAN_PRODUCCION!$B$4:$GQ$24,COLUMN()-COLUMN($GZ$1)+1,0))</f>
        <v>0</v>
      </c>
      <c r="HQ948" s="24">
        <f>SUMPRODUCT($B948:$GQ948,INDEX(PLAN_PRODUCCION!$B$4:$GQ$24,COLUMN()-COLUMN($GZ$1)+1,0))</f>
        <v>0</v>
      </c>
      <c r="HR948" s="24">
        <f>SUMPRODUCT($B948:$GQ948,INDEX(PLAN_PRODUCCION!$B$4:$GQ$24,COLUMN()-COLUMN($GZ$1)+1,0))</f>
        <v>0</v>
      </c>
      <c r="HS948" s="24">
        <f>SUMPRODUCT($B948:$GQ948,INDEX(PLAN_PRODUCCION!$B$4:$GQ$24,COLUMN()-COLUMN($GZ$1)+1,0))</f>
        <v>0</v>
      </c>
      <c r="HT948" s="24">
        <f>SUMPRODUCT($B948:$GQ948,INDEX(PLAN_PRODUCCION!$B$4:$GQ$24,COLUMN()-COLUMN($GZ$1)+1,0))</f>
        <v>0</v>
      </c>
      <c r="HU948" s="22"/>
      <c r="HV948" s="25"/>
      <c r="HW948" t="str">
        <f>DIM_BILL[[#This Row],[Tipo]]</f>
        <v>MATERIAL DE EMPAQUE</v>
      </c>
    </row>
    <row r="949" spans="1:231" x14ac:dyDescent="0.3">
      <c r="A949" s="18" t="s">
        <v>1667</v>
      </c>
      <c r="FX949">
        <v>5.2615384615384612E-2</v>
      </c>
      <c r="GA949">
        <v>5.2615384615384612E-2</v>
      </c>
      <c r="GB949">
        <v>5.1384615384615383E-2</v>
      </c>
      <c r="GD949">
        <v>5.1384615384615383E-2</v>
      </c>
      <c r="GR949" s="18" t="s">
        <v>1668</v>
      </c>
      <c r="GS949" s="18">
        <v>3</v>
      </c>
      <c r="GT949" s="18" t="s">
        <v>1820</v>
      </c>
      <c r="GU949" s="18" t="s">
        <v>1800</v>
      </c>
      <c r="GV949" s="18">
        <f>SUMIF(FACT_A1[cve_prod],DIM_BILL[[#This Row],[CODIGO]],FACT_A1[Existencia])</f>
        <v>0</v>
      </c>
      <c r="GW949" s="18">
        <f>SUMIF(FACT_A2[cve_prod],DIM_BILL[[#This Row],[CODIGO]],FACT_A2[Existencia])</f>
        <v>1433</v>
      </c>
      <c r="GX949" s="18"/>
      <c r="GY949" s="16" t="s">
        <v>2222</v>
      </c>
      <c r="GZ949" s="26">
        <f t="shared" ref="GZ949" si="6910">GV949+GW949+GX949+GZ947-GZ948</f>
        <v>-253</v>
      </c>
      <c r="HA949" s="26">
        <f t="shared" ref="HA949" si="6911">GZ949+HA947-HA948</f>
        <v>-253</v>
      </c>
      <c r="HB949" s="26">
        <f t="shared" ref="HB949" si="6912">HA949+HB947-HB948</f>
        <v>-253</v>
      </c>
      <c r="HC949" s="26">
        <f t="shared" ref="HC949" si="6913">HB949+HC947-HC948</f>
        <v>-253</v>
      </c>
      <c r="HD949" s="26">
        <f t="shared" ref="HD949" si="6914">HC949+HD947-HD948</f>
        <v>-253</v>
      </c>
      <c r="HE949" s="26">
        <f t="shared" ref="HE949" si="6915">HD949+HE947-HE948</f>
        <v>-253</v>
      </c>
      <c r="HF949" s="26">
        <f t="shared" ref="HF949" si="6916">HE949+HF947-HF948</f>
        <v>-253</v>
      </c>
      <c r="HG949" s="26">
        <f t="shared" ref="HG949" si="6917">HF949+HG947-HG948</f>
        <v>-253</v>
      </c>
      <c r="HH949" s="26">
        <f t="shared" ref="HH949" si="6918">HG949+HH947-HH948</f>
        <v>-253</v>
      </c>
      <c r="HI949" s="26">
        <f t="shared" ref="HI949" si="6919">HH949+HI947-HI948</f>
        <v>-253</v>
      </c>
      <c r="HJ949" s="26">
        <f t="shared" ref="HJ949" si="6920">HI949+HJ947-HJ948</f>
        <v>-253</v>
      </c>
      <c r="HK949" s="26">
        <f t="shared" ref="HK949" si="6921">HJ949+HK947-HK948</f>
        <v>-253</v>
      </c>
      <c r="HL949" s="26">
        <f t="shared" ref="HL949" si="6922">HK949+HL947-HL948</f>
        <v>-253</v>
      </c>
      <c r="HM949" s="26">
        <f t="shared" ref="HM949" si="6923">HL949+HM947-HM948</f>
        <v>-253</v>
      </c>
      <c r="HN949" s="26">
        <f t="shared" ref="HN949" si="6924">HM949+HN947-HN948</f>
        <v>-253</v>
      </c>
      <c r="HO949" s="26">
        <f t="shared" ref="HO949" si="6925">HN949+HO947-HO948</f>
        <v>-253</v>
      </c>
      <c r="HP949" s="26">
        <f t="shared" ref="HP949" si="6926">HO949+HP947-HP948</f>
        <v>-253</v>
      </c>
      <c r="HQ949" s="26">
        <f t="shared" ref="HQ949" si="6927">HP949+HQ947-HQ948</f>
        <v>-253</v>
      </c>
      <c r="HR949" s="26">
        <f t="shared" ref="HR949" si="6928">HQ949+HR947-HR948</f>
        <v>-253</v>
      </c>
      <c r="HS949" s="26">
        <f t="shared" ref="HS949" si="6929">HR949+HS947-HS948</f>
        <v>-253</v>
      </c>
      <c r="HT949" s="26">
        <f t="shared" ref="HT949" si="6930">HS949+HT947-HT948</f>
        <v>-253</v>
      </c>
      <c r="HU949" s="22">
        <f t="shared" ref="HU949" si="6931">COUNTIF(GZ949:HT949,"&lt;0")</f>
        <v>21</v>
      </c>
      <c r="HV949" s="25"/>
      <c r="HW949" t="str">
        <f>DIM_BILL[[#This Row],[Tipo]]</f>
        <v>MATERIAL DE EMPAQUE</v>
      </c>
    </row>
    <row r="950" spans="1:231" x14ac:dyDescent="0.3">
      <c r="A950" s="17" t="s">
        <v>927</v>
      </c>
      <c r="CF950">
        <v>0.41199999999999998</v>
      </c>
      <c r="GR950" s="17" t="s">
        <v>928</v>
      </c>
      <c r="GS950" s="17">
        <v>2</v>
      </c>
      <c r="GT950" s="17" t="s">
        <v>1791</v>
      </c>
      <c r="GU950" s="17" t="s">
        <v>1791</v>
      </c>
      <c r="GV950" s="17">
        <f>SUMIF(FACT_A1[cve_prod],DIM_BILL[[#This Row],[CODIGO]],FACT_A1[Existencia])</f>
        <v>0</v>
      </c>
      <c r="GW950" s="18">
        <f>SUMIF(FACT_A2[cve_prod],DIM_BILL[[#This Row],[CODIGO]],FACT_A2[Existencia])</f>
        <v>0</v>
      </c>
      <c r="GX950" s="17"/>
      <c r="GY950" s="16" t="s">
        <v>2220</v>
      </c>
      <c r="GZ950" s="15">
        <f>SUMIFS(POs[saldo],POs[cve_prod],DIM_BILL[[#This Row],[CODIGO]],POs[status],$GY950,POs[f_ent],GZ$1)</f>
        <v>0</v>
      </c>
      <c r="HA950" s="15">
        <f>SUMIFS(POs[saldo],POs[cve_prod],DIM_BILL[[#This Row],[CODIGO]],POs[status],$GY950,POs[f_ent],HA$1)</f>
        <v>0</v>
      </c>
      <c r="HB950" s="15">
        <f>SUMIFS(POs[saldo],POs[cve_prod],DIM_BILL[[#This Row],[CODIGO]],POs[status],$GY950,POs[f_ent],HB$1)</f>
        <v>0</v>
      </c>
      <c r="HC950" s="15">
        <f>SUMIFS(POs[saldo],POs[cve_prod],DIM_BILL[[#This Row],[CODIGO]],POs[status],$GY950,POs[f_ent],HC$1)</f>
        <v>0</v>
      </c>
      <c r="HD950" s="15">
        <f>SUMIFS(POs[saldo],POs[cve_prod],DIM_BILL[[#This Row],[CODIGO]],POs[status],$GY950,POs[f_ent],HD$1)</f>
        <v>0</v>
      </c>
      <c r="HE950" s="15">
        <f>SUMIFS(POs[saldo],POs[cve_prod],DIM_BILL[[#This Row],[CODIGO]],POs[status],$GY950,POs[f_ent],HE$1)</f>
        <v>0</v>
      </c>
      <c r="HF950" s="15">
        <f>SUMIFS(POs[saldo],POs[cve_prod],DIM_BILL[[#This Row],[CODIGO]],POs[status],$GY950,POs[Semana],WEEKNUM(HF$1))</f>
        <v>0</v>
      </c>
      <c r="HG950" s="15">
        <f>SUMIFS(POs[saldo],POs[cve_prod],DIM_BILL[[#This Row],[CODIGO]],POs[status],$GY950,POs[Semana],WEEKNUM(HG$1))</f>
        <v>0</v>
      </c>
      <c r="HH950" s="15">
        <f>SUMIFS(POs[saldo],POs[cve_prod],DIM_BILL[[#This Row],[CODIGO]],POs[status],$GY950,POs[Semana],WEEKNUM(HH$1))</f>
        <v>0</v>
      </c>
      <c r="HI950" s="15">
        <f>SUMIFS(POs[saldo],POs[cve_prod],DIM_BILL[[#This Row],[CODIGO]],POs[status],$GY950,POs[Semana],WEEKNUM(HI$1))</f>
        <v>0</v>
      </c>
      <c r="HJ950" s="15">
        <f>SUMIFS(POs[saldo],POs[cve_prod],DIM_BILL[[#This Row],[CODIGO]],POs[status],$GY950,POs[Semana],WEEKNUM(HJ$1))</f>
        <v>0</v>
      </c>
      <c r="HK950" s="15">
        <f>SUMIFS(POs[saldo],POs[cve_prod],DIM_BILL[[#This Row],[CODIGO]],POs[status],$GY950,POs[Semana],WEEKNUM(HK$1))</f>
        <v>0</v>
      </c>
      <c r="HL950" s="15">
        <f>SUMIFS(POs[saldo],POs[cve_prod],DIM_BILL[[#This Row],[CODIGO]],POs[status],$GY950,POs[Semana],WEEKNUM(HL$1))</f>
        <v>0</v>
      </c>
      <c r="HM950" s="15">
        <f>SUMIFS(POs[saldo],POs[cve_prod],DIM_BILL[[#This Row],[CODIGO]],POs[status],$GY950,POs[Semana],WEEKNUM(HM$1))</f>
        <v>0</v>
      </c>
      <c r="HN950" s="15">
        <f>SUMIFS(POs[saldo],POs[cve_prod],DIM_BILL[[#This Row],[CODIGO]],POs[status],$GY950,POs[Semana],WEEKNUM(HN$1))</f>
        <v>0</v>
      </c>
      <c r="HO950" s="15">
        <f>SUMIFS(POs[saldo],POs[cve_prod],DIM_BILL[[#This Row],[CODIGO]],POs[status],$GY950,POs[Semana],WEEKNUM(HO$1))</f>
        <v>0</v>
      </c>
      <c r="HP950" s="15">
        <f>SUMIFS(POs[saldo],POs[cve_prod],DIM_BILL[[#This Row],[CODIGO]],POs[status],$GY950,POs[Semana],WEEKNUM(HP$1))</f>
        <v>0</v>
      </c>
      <c r="HQ950" s="15">
        <f>SUMIFS(POs[saldo],POs[cve_prod],DIM_BILL[[#This Row],[CODIGO]],POs[status],$GY950,POs[Semana],WEEKNUM(HQ$1))</f>
        <v>0</v>
      </c>
      <c r="HR950" s="15">
        <f>SUMIFS(POs[saldo],POs[cve_prod],DIM_BILL[[#This Row],[CODIGO]],POs[status],$GY950,POs[Semana],WEEKNUM(HR$1))</f>
        <v>0</v>
      </c>
      <c r="HS950" s="15">
        <f>SUMIFS(POs[saldo],POs[cve_prod],DIM_BILL[[#This Row],[CODIGO]],POs[status],$GY950,POs[Semana],WEEKNUM(HS$1))</f>
        <v>0</v>
      </c>
      <c r="HT950" s="15">
        <f>SUMIFS(POs[saldo],POs[cve_prod],DIM_BILL[[#This Row],[CODIGO]],POs[status],$GY950,POs[Semana],WEEKNUM(HT$1))</f>
        <v>0</v>
      </c>
      <c r="HU950" s="22"/>
      <c r="HV950" s="25"/>
      <c r="HW950" t="str">
        <f>DIM_BILL[[#This Row],[Tipo]]</f>
        <v/>
      </c>
    </row>
    <row r="951" spans="1:231" x14ac:dyDescent="0.3">
      <c r="A951" s="17" t="s">
        <v>927</v>
      </c>
      <c r="CF951">
        <v>0.41199999999999998</v>
      </c>
      <c r="GR951" s="17" t="s">
        <v>928</v>
      </c>
      <c r="GS951" s="17">
        <v>2</v>
      </c>
      <c r="GT951" s="17" t="s">
        <v>1791</v>
      </c>
      <c r="GU951" s="17" t="s">
        <v>1791</v>
      </c>
      <c r="GV951" s="17">
        <f>SUMIF(FACT_A1[cve_prod],DIM_BILL[[#This Row],[CODIGO]],FACT_A1[Existencia])</f>
        <v>0</v>
      </c>
      <c r="GW951" s="18">
        <f>SUMIF(FACT_A2[cve_prod],DIM_BILL[[#This Row],[CODIGO]],FACT_A2[Existencia])</f>
        <v>0</v>
      </c>
      <c r="GX951" s="17"/>
      <c r="GY951" s="16" t="s">
        <v>2221</v>
      </c>
      <c r="GZ951" s="24">
        <f>SUMPRODUCT($B951:$GQ951,INDEX(PLAN_PRODUCCION!$B$4:$GQ$24,COLUMN()-COLUMN($GZ$1)+1,0))</f>
        <v>0</v>
      </c>
      <c r="HA951" s="24">
        <f>SUMPRODUCT($B951:$GQ951,INDEX(PLAN_PRODUCCION!$B$4:$GQ$24,COLUMN()-COLUMN($GZ$1)+1,0))</f>
        <v>0</v>
      </c>
      <c r="HB951" s="24">
        <f>SUMPRODUCT($B951:$GQ951,INDEX(PLAN_PRODUCCION!$B$4:$GQ$24,COLUMN()-COLUMN($GZ$1)+1,0))</f>
        <v>0</v>
      </c>
      <c r="HC951" s="24">
        <f>SUMPRODUCT($B951:$GQ951,INDEX(PLAN_PRODUCCION!$B$4:$GQ$24,COLUMN()-COLUMN($GZ$1)+1,0))</f>
        <v>0</v>
      </c>
      <c r="HD951" s="24">
        <f>SUMPRODUCT($B951:$GQ951,INDEX(PLAN_PRODUCCION!$B$4:$GQ$24,COLUMN()-COLUMN($GZ$1)+1,0))</f>
        <v>0</v>
      </c>
      <c r="HE951" s="24">
        <f>SUMPRODUCT($B951:$GQ951,INDEX(PLAN_PRODUCCION!$B$4:$GQ$24,COLUMN()-COLUMN($GZ$1)+1,0))</f>
        <v>0</v>
      </c>
      <c r="HF951" s="24">
        <f>SUMPRODUCT($B951:$GQ951,INDEX(PLAN_PRODUCCION!$B$4:$GQ$24,COLUMN()-COLUMN($GZ$1)+1,0))</f>
        <v>0</v>
      </c>
      <c r="HG951" s="24">
        <f>SUMPRODUCT($B951:$GQ951,INDEX(PLAN_PRODUCCION!$B$4:$GQ$24,COLUMN()-COLUMN($GZ$1)+1,0))</f>
        <v>0</v>
      </c>
      <c r="HH951" s="24">
        <f>SUMPRODUCT($B951:$GQ951,INDEX(PLAN_PRODUCCION!$B$4:$GQ$24,COLUMN()-COLUMN($GZ$1)+1,0))</f>
        <v>0</v>
      </c>
      <c r="HI951" s="24">
        <f>SUMPRODUCT($B951:$GQ951,INDEX(PLAN_PRODUCCION!$B$4:$GQ$24,COLUMN()-COLUMN($GZ$1)+1,0))</f>
        <v>0</v>
      </c>
      <c r="HJ951" s="24">
        <f>SUMPRODUCT($B951:$GQ951,INDEX(PLAN_PRODUCCION!$B$4:$GQ$24,COLUMN()-COLUMN($GZ$1)+1,0))</f>
        <v>0</v>
      </c>
      <c r="HK951" s="24">
        <f>SUMPRODUCT($B951:$GQ951,INDEX(PLAN_PRODUCCION!$B$4:$GQ$24,COLUMN()-COLUMN($GZ$1)+1,0))</f>
        <v>0</v>
      </c>
      <c r="HL951" s="24">
        <f>SUMPRODUCT($B951:$GQ951,INDEX(PLAN_PRODUCCION!$B$4:$GQ$24,COLUMN()-COLUMN($GZ$1)+1,0))</f>
        <v>0</v>
      </c>
      <c r="HM951" s="24">
        <f>SUMPRODUCT($B951:$GQ951,INDEX(PLAN_PRODUCCION!$B$4:$GQ$24,COLUMN()-COLUMN($GZ$1)+1,0))</f>
        <v>0</v>
      </c>
      <c r="HN951" s="24">
        <f>SUMPRODUCT($B951:$GQ951,INDEX(PLAN_PRODUCCION!$B$4:$GQ$24,COLUMN()-COLUMN($GZ$1)+1,0))</f>
        <v>0</v>
      </c>
      <c r="HO951" s="24">
        <f>SUMPRODUCT($B951:$GQ951,INDEX(PLAN_PRODUCCION!$B$4:$GQ$24,COLUMN()-COLUMN($GZ$1)+1,0))</f>
        <v>0</v>
      </c>
      <c r="HP951" s="24">
        <f>SUMPRODUCT($B951:$GQ951,INDEX(PLAN_PRODUCCION!$B$4:$GQ$24,COLUMN()-COLUMN($GZ$1)+1,0))</f>
        <v>0</v>
      </c>
      <c r="HQ951" s="24">
        <f>SUMPRODUCT($B951:$GQ951,INDEX(PLAN_PRODUCCION!$B$4:$GQ$24,COLUMN()-COLUMN($GZ$1)+1,0))</f>
        <v>0</v>
      </c>
      <c r="HR951" s="24">
        <f>SUMPRODUCT($B951:$GQ951,INDEX(PLAN_PRODUCCION!$B$4:$GQ$24,COLUMN()-COLUMN($GZ$1)+1,0))</f>
        <v>0</v>
      </c>
      <c r="HS951" s="24">
        <f>SUMPRODUCT($B951:$GQ951,INDEX(PLAN_PRODUCCION!$B$4:$GQ$24,COLUMN()-COLUMN($GZ$1)+1,0))</f>
        <v>0</v>
      </c>
      <c r="HT951" s="24">
        <f>SUMPRODUCT($B951:$GQ951,INDEX(PLAN_PRODUCCION!$B$4:$GQ$24,COLUMN()-COLUMN($GZ$1)+1,0))</f>
        <v>0</v>
      </c>
      <c r="HU951" s="22"/>
      <c r="HV951" s="25"/>
      <c r="HW951" t="str">
        <f>DIM_BILL[[#This Row],[Tipo]]</f>
        <v/>
      </c>
    </row>
    <row r="952" spans="1:231" x14ac:dyDescent="0.3">
      <c r="A952" s="18" t="s">
        <v>927</v>
      </c>
      <c r="CF952">
        <v>0.41199999999999998</v>
      </c>
      <c r="GR952" s="18" t="s">
        <v>928</v>
      </c>
      <c r="GS952" s="18">
        <v>2</v>
      </c>
      <c r="GT952" s="18" t="s">
        <v>1791</v>
      </c>
      <c r="GU952" s="18" t="s">
        <v>1791</v>
      </c>
      <c r="GV952" s="18">
        <f>SUMIF(FACT_A1[cve_prod],DIM_BILL[[#This Row],[CODIGO]],FACT_A1[Existencia])</f>
        <v>0</v>
      </c>
      <c r="GW952" s="18">
        <f>SUMIF(FACT_A2[cve_prod],DIM_BILL[[#This Row],[CODIGO]],FACT_A2[Existencia])</f>
        <v>0</v>
      </c>
      <c r="GX952" s="18"/>
      <c r="GY952" s="16" t="s">
        <v>2222</v>
      </c>
      <c r="GZ952" s="26">
        <f t="shared" ref="GZ952" si="6932">GV952+GW952+GX952+GZ950-GZ951</f>
        <v>0</v>
      </c>
      <c r="HA952" s="26">
        <f t="shared" ref="HA952" si="6933">GZ952+HA950-HA951</f>
        <v>0</v>
      </c>
      <c r="HB952" s="26">
        <f t="shared" ref="HB952" si="6934">HA952+HB950-HB951</f>
        <v>0</v>
      </c>
      <c r="HC952" s="26">
        <f t="shared" ref="HC952" si="6935">HB952+HC950-HC951</f>
        <v>0</v>
      </c>
      <c r="HD952" s="26">
        <f t="shared" ref="HD952" si="6936">HC952+HD950-HD951</f>
        <v>0</v>
      </c>
      <c r="HE952" s="26">
        <f t="shared" ref="HE952" si="6937">HD952+HE950-HE951</f>
        <v>0</v>
      </c>
      <c r="HF952" s="26">
        <f t="shared" ref="HF952" si="6938">HE952+HF950-HF951</f>
        <v>0</v>
      </c>
      <c r="HG952" s="26">
        <f t="shared" ref="HG952" si="6939">HF952+HG950-HG951</f>
        <v>0</v>
      </c>
      <c r="HH952" s="26">
        <f t="shared" ref="HH952" si="6940">HG952+HH950-HH951</f>
        <v>0</v>
      </c>
      <c r="HI952" s="26">
        <f t="shared" ref="HI952" si="6941">HH952+HI950-HI951</f>
        <v>0</v>
      </c>
      <c r="HJ952" s="26">
        <f t="shared" ref="HJ952" si="6942">HI952+HJ950-HJ951</f>
        <v>0</v>
      </c>
      <c r="HK952" s="26">
        <f t="shared" ref="HK952" si="6943">HJ952+HK950-HK951</f>
        <v>0</v>
      </c>
      <c r="HL952" s="26">
        <f t="shared" ref="HL952" si="6944">HK952+HL950-HL951</f>
        <v>0</v>
      </c>
      <c r="HM952" s="26">
        <f t="shared" ref="HM952" si="6945">HL952+HM950-HM951</f>
        <v>0</v>
      </c>
      <c r="HN952" s="26">
        <f t="shared" ref="HN952" si="6946">HM952+HN950-HN951</f>
        <v>0</v>
      </c>
      <c r="HO952" s="26">
        <f t="shared" ref="HO952" si="6947">HN952+HO950-HO951</f>
        <v>0</v>
      </c>
      <c r="HP952" s="26">
        <f t="shared" ref="HP952" si="6948">HO952+HP950-HP951</f>
        <v>0</v>
      </c>
      <c r="HQ952" s="26">
        <f t="shared" ref="HQ952" si="6949">HP952+HQ950-HQ951</f>
        <v>0</v>
      </c>
      <c r="HR952" s="26">
        <f t="shared" ref="HR952" si="6950">HQ952+HR950-HR951</f>
        <v>0</v>
      </c>
      <c r="HS952" s="26">
        <f t="shared" ref="HS952" si="6951">HR952+HS950-HS951</f>
        <v>0</v>
      </c>
      <c r="HT952" s="26">
        <f t="shared" ref="HT952" si="6952">HS952+HT950-HT951</f>
        <v>0</v>
      </c>
      <c r="HU952" s="22">
        <f t="shared" ref="HU952" si="6953">COUNTIF(GZ952:HT952,"&lt;0")</f>
        <v>0</v>
      </c>
      <c r="HV952" s="25"/>
      <c r="HW952" t="str">
        <f>DIM_BILL[[#This Row],[Tipo]]</f>
        <v/>
      </c>
    </row>
    <row r="953" spans="1:231" x14ac:dyDescent="0.3">
      <c r="A953" s="17" t="s">
        <v>537</v>
      </c>
      <c r="AS953">
        <v>1.03</v>
      </c>
      <c r="GR953" s="17" t="s">
        <v>538</v>
      </c>
      <c r="GS953" s="17">
        <v>4</v>
      </c>
      <c r="GT953" s="17" t="s">
        <v>1807</v>
      </c>
      <c r="GU953" s="17" t="s">
        <v>1800</v>
      </c>
      <c r="GV953" s="17">
        <f>SUMIF(FACT_A1[cve_prod],DIM_BILL[[#This Row],[CODIGO]],FACT_A1[Existencia])</f>
        <v>0</v>
      </c>
      <c r="GW953" s="18">
        <f>SUMIF(FACT_A2[cve_prod],DIM_BILL[[#This Row],[CODIGO]],FACT_A2[Existencia])</f>
        <v>17500</v>
      </c>
      <c r="GX953" s="17"/>
      <c r="GY953" s="16" t="s">
        <v>2220</v>
      </c>
      <c r="GZ953" s="15">
        <f>SUMIFS(POs[saldo],POs[cve_prod],DIM_BILL[[#This Row],[CODIGO]],POs[status],$GY953,POs[f_ent],GZ$1)</f>
        <v>0</v>
      </c>
      <c r="HA953" s="15">
        <f>SUMIFS(POs[saldo],POs[cve_prod],DIM_BILL[[#This Row],[CODIGO]],POs[status],$GY953,POs[f_ent],HA$1)</f>
        <v>0</v>
      </c>
      <c r="HB953" s="15">
        <f>SUMIFS(POs[saldo],POs[cve_prod],DIM_BILL[[#This Row],[CODIGO]],POs[status],$GY953,POs[f_ent],HB$1)</f>
        <v>0</v>
      </c>
      <c r="HC953" s="15">
        <f>SUMIFS(POs[saldo],POs[cve_prod],DIM_BILL[[#This Row],[CODIGO]],POs[status],$GY953,POs[f_ent],HC$1)</f>
        <v>0</v>
      </c>
      <c r="HD953" s="15">
        <f>SUMIFS(POs[saldo],POs[cve_prod],DIM_BILL[[#This Row],[CODIGO]],POs[status],$GY953,POs[f_ent],HD$1)</f>
        <v>0</v>
      </c>
      <c r="HE953" s="15">
        <f>SUMIFS(POs[saldo],POs[cve_prod],DIM_BILL[[#This Row],[CODIGO]],POs[status],$GY953,POs[f_ent],HE$1)</f>
        <v>0</v>
      </c>
      <c r="HF953" s="15">
        <f>SUMIFS(POs[saldo],POs[cve_prod],DIM_BILL[[#This Row],[CODIGO]],POs[status],$GY953,POs[Semana],WEEKNUM(HF$1))</f>
        <v>0</v>
      </c>
      <c r="HG953" s="15">
        <f>SUMIFS(POs[saldo],POs[cve_prod],DIM_BILL[[#This Row],[CODIGO]],POs[status],$GY953,POs[Semana],WEEKNUM(HG$1))</f>
        <v>0</v>
      </c>
      <c r="HH953" s="15">
        <f>SUMIFS(POs[saldo],POs[cve_prod],DIM_BILL[[#This Row],[CODIGO]],POs[status],$GY953,POs[Semana],WEEKNUM(HH$1))</f>
        <v>0</v>
      </c>
      <c r="HI953" s="15">
        <f>SUMIFS(POs[saldo],POs[cve_prod],DIM_BILL[[#This Row],[CODIGO]],POs[status],$GY953,POs[Semana],WEEKNUM(HI$1))</f>
        <v>0</v>
      </c>
      <c r="HJ953" s="15">
        <f>SUMIFS(POs[saldo],POs[cve_prod],DIM_BILL[[#This Row],[CODIGO]],POs[status],$GY953,POs[Semana],WEEKNUM(HJ$1))</f>
        <v>0</v>
      </c>
      <c r="HK953" s="15">
        <f>SUMIFS(POs[saldo],POs[cve_prod],DIM_BILL[[#This Row],[CODIGO]],POs[status],$GY953,POs[Semana],WEEKNUM(HK$1))</f>
        <v>0</v>
      </c>
      <c r="HL953" s="15">
        <f>SUMIFS(POs[saldo],POs[cve_prod],DIM_BILL[[#This Row],[CODIGO]],POs[status],$GY953,POs[Semana],WEEKNUM(HL$1))</f>
        <v>0</v>
      </c>
      <c r="HM953" s="15">
        <f>SUMIFS(POs[saldo],POs[cve_prod],DIM_BILL[[#This Row],[CODIGO]],POs[status],$GY953,POs[Semana],WEEKNUM(HM$1))</f>
        <v>0</v>
      </c>
      <c r="HN953" s="15">
        <f>SUMIFS(POs[saldo],POs[cve_prod],DIM_BILL[[#This Row],[CODIGO]],POs[status],$GY953,POs[Semana],WEEKNUM(HN$1))</f>
        <v>0</v>
      </c>
      <c r="HO953" s="15">
        <f>SUMIFS(POs[saldo],POs[cve_prod],DIM_BILL[[#This Row],[CODIGO]],POs[status],$GY953,POs[Semana],WEEKNUM(HO$1))</f>
        <v>0</v>
      </c>
      <c r="HP953" s="15">
        <f>SUMIFS(POs[saldo],POs[cve_prod],DIM_BILL[[#This Row],[CODIGO]],POs[status],$GY953,POs[Semana],WEEKNUM(HP$1))</f>
        <v>0</v>
      </c>
      <c r="HQ953" s="15">
        <f>SUMIFS(POs[saldo],POs[cve_prod],DIM_BILL[[#This Row],[CODIGO]],POs[status],$GY953,POs[Semana],WEEKNUM(HQ$1))</f>
        <v>0</v>
      </c>
      <c r="HR953" s="15">
        <f>SUMIFS(POs[saldo],POs[cve_prod],DIM_BILL[[#This Row],[CODIGO]],POs[status],$GY953,POs[Semana],WEEKNUM(HR$1))</f>
        <v>0</v>
      </c>
      <c r="HS953" s="15">
        <f>SUMIFS(POs[saldo],POs[cve_prod],DIM_BILL[[#This Row],[CODIGO]],POs[status],$GY953,POs[Semana],WEEKNUM(HS$1))</f>
        <v>0</v>
      </c>
      <c r="HT953" s="15">
        <f>SUMIFS(POs[saldo],POs[cve_prod],DIM_BILL[[#This Row],[CODIGO]],POs[status],$GY953,POs[Semana],WEEKNUM(HT$1))</f>
        <v>0</v>
      </c>
      <c r="HU953" s="22"/>
      <c r="HV953" s="25"/>
      <c r="HW953" t="str">
        <f>DIM_BILL[[#This Row],[Tipo]]</f>
        <v>MATERIAL DE EMPAQUE</v>
      </c>
    </row>
    <row r="954" spans="1:231" x14ac:dyDescent="0.3">
      <c r="A954" s="17" t="s">
        <v>537</v>
      </c>
      <c r="AS954">
        <v>1.03</v>
      </c>
      <c r="GR954" s="17" t="s">
        <v>538</v>
      </c>
      <c r="GS954" s="17">
        <v>4</v>
      </c>
      <c r="GT954" s="17" t="s">
        <v>1807</v>
      </c>
      <c r="GU954" s="17" t="s">
        <v>1800</v>
      </c>
      <c r="GV954" s="17">
        <f>SUMIF(FACT_A1[cve_prod],DIM_BILL[[#This Row],[CODIGO]],FACT_A1[Existencia])</f>
        <v>0</v>
      </c>
      <c r="GW954" s="18">
        <f>SUMIF(FACT_A2[cve_prod],DIM_BILL[[#This Row],[CODIGO]],FACT_A2[Existencia])</f>
        <v>17500</v>
      </c>
      <c r="GX954" s="17"/>
      <c r="GY954" s="16" t="s">
        <v>2221</v>
      </c>
      <c r="GZ954" s="24">
        <f>SUMPRODUCT($B954:$GQ954,INDEX(PLAN_PRODUCCION!$B$4:$GQ$24,COLUMN()-COLUMN($GZ$1)+1,0))</f>
        <v>7556.08</v>
      </c>
      <c r="HA954" s="24">
        <f>SUMPRODUCT($B954:$GQ954,INDEX(PLAN_PRODUCCION!$B$4:$GQ$24,COLUMN()-COLUMN($GZ$1)+1,0))</f>
        <v>0</v>
      </c>
      <c r="HB954" s="24">
        <f>SUMPRODUCT($B954:$GQ954,INDEX(PLAN_PRODUCCION!$B$4:$GQ$24,COLUMN()-COLUMN($GZ$1)+1,0))</f>
        <v>0</v>
      </c>
      <c r="HC954" s="24">
        <f>SUMPRODUCT($B954:$GQ954,INDEX(PLAN_PRODUCCION!$B$4:$GQ$24,COLUMN()-COLUMN($GZ$1)+1,0))</f>
        <v>0</v>
      </c>
      <c r="HD954" s="24">
        <f>SUMPRODUCT($B954:$GQ954,INDEX(PLAN_PRODUCCION!$B$4:$GQ$24,COLUMN()-COLUMN($GZ$1)+1,0))</f>
        <v>0</v>
      </c>
      <c r="HE954" s="24">
        <f>SUMPRODUCT($B954:$GQ954,INDEX(PLAN_PRODUCCION!$B$4:$GQ$24,COLUMN()-COLUMN($GZ$1)+1,0))</f>
        <v>0</v>
      </c>
      <c r="HF954" s="24">
        <f>SUMPRODUCT($B954:$GQ954,INDEX(PLAN_PRODUCCION!$B$4:$GQ$24,COLUMN()-COLUMN($GZ$1)+1,0))</f>
        <v>0</v>
      </c>
      <c r="HG954" s="24">
        <f>SUMPRODUCT($B954:$GQ954,INDEX(PLAN_PRODUCCION!$B$4:$GQ$24,COLUMN()-COLUMN($GZ$1)+1,0))</f>
        <v>0</v>
      </c>
      <c r="HH954" s="24">
        <f>SUMPRODUCT($B954:$GQ954,INDEX(PLAN_PRODUCCION!$B$4:$GQ$24,COLUMN()-COLUMN($GZ$1)+1,0))</f>
        <v>0</v>
      </c>
      <c r="HI954" s="24">
        <f>SUMPRODUCT($B954:$GQ954,INDEX(PLAN_PRODUCCION!$B$4:$GQ$24,COLUMN()-COLUMN($GZ$1)+1,0))</f>
        <v>0</v>
      </c>
      <c r="HJ954" s="24">
        <f>SUMPRODUCT($B954:$GQ954,INDEX(PLAN_PRODUCCION!$B$4:$GQ$24,COLUMN()-COLUMN($GZ$1)+1,0))</f>
        <v>0</v>
      </c>
      <c r="HK954" s="24">
        <f>SUMPRODUCT($B954:$GQ954,INDEX(PLAN_PRODUCCION!$B$4:$GQ$24,COLUMN()-COLUMN($GZ$1)+1,0))</f>
        <v>0</v>
      </c>
      <c r="HL954" s="24">
        <f>SUMPRODUCT($B954:$GQ954,INDEX(PLAN_PRODUCCION!$B$4:$GQ$24,COLUMN()-COLUMN($GZ$1)+1,0))</f>
        <v>0</v>
      </c>
      <c r="HM954" s="24">
        <f>SUMPRODUCT($B954:$GQ954,INDEX(PLAN_PRODUCCION!$B$4:$GQ$24,COLUMN()-COLUMN($GZ$1)+1,0))</f>
        <v>0</v>
      </c>
      <c r="HN954" s="24">
        <f>SUMPRODUCT($B954:$GQ954,INDEX(PLAN_PRODUCCION!$B$4:$GQ$24,COLUMN()-COLUMN($GZ$1)+1,0))</f>
        <v>0</v>
      </c>
      <c r="HO954" s="24">
        <f>SUMPRODUCT($B954:$GQ954,INDEX(PLAN_PRODUCCION!$B$4:$GQ$24,COLUMN()-COLUMN($GZ$1)+1,0))</f>
        <v>0</v>
      </c>
      <c r="HP954" s="24">
        <f>SUMPRODUCT($B954:$GQ954,INDEX(PLAN_PRODUCCION!$B$4:$GQ$24,COLUMN()-COLUMN($GZ$1)+1,0))</f>
        <v>0</v>
      </c>
      <c r="HQ954" s="24">
        <f>SUMPRODUCT($B954:$GQ954,INDEX(PLAN_PRODUCCION!$B$4:$GQ$24,COLUMN()-COLUMN($GZ$1)+1,0))</f>
        <v>0</v>
      </c>
      <c r="HR954" s="24">
        <f>SUMPRODUCT($B954:$GQ954,INDEX(PLAN_PRODUCCION!$B$4:$GQ$24,COLUMN()-COLUMN($GZ$1)+1,0))</f>
        <v>0</v>
      </c>
      <c r="HS954" s="24">
        <f>SUMPRODUCT($B954:$GQ954,INDEX(PLAN_PRODUCCION!$B$4:$GQ$24,COLUMN()-COLUMN($GZ$1)+1,0))</f>
        <v>0</v>
      </c>
      <c r="HT954" s="24">
        <f>SUMPRODUCT($B954:$GQ954,INDEX(PLAN_PRODUCCION!$B$4:$GQ$24,COLUMN()-COLUMN($GZ$1)+1,0))</f>
        <v>0</v>
      </c>
      <c r="HU954" s="22"/>
      <c r="HV954" s="25"/>
      <c r="HW954" t="str">
        <f>DIM_BILL[[#This Row],[Tipo]]</f>
        <v>MATERIAL DE EMPAQUE</v>
      </c>
    </row>
    <row r="955" spans="1:231" x14ac:dyDescent="0.3">
      <c r="A955" s="18" t="s">
        <v>537</v>
      </c>
      <c r="AS955">
        <v>1.03</v>
      </c>
      <c r="GR955" s="18" t="s">
        <v>538</v>
      </c>
      <c r="GS955" s="18">
        <v>4</v>
      </c>
      <c r="GT955" s="18" t="s">
        <v>1807</v>
      </c>
      <c r="GU955" s="18" t="s">
        <v>1800</v>
      </c>
      <c r="GV955" s="18">
        <f>SUMIF(FACT_A1[cve_prod],DIM_BILL[[#This Row],[CODIGO]],FACT_A1[Existencia])</f>
        <v>0</v>
      </c>
      <c r="GW955" s="18">
        <f>SUMIF(FACT_A2[cve_prod],DIM_BILL[[#This Row],[CODIGO]],FACT_A2[Existencia])</f>
        <v>17500</v>
      </c>
      <c r="GX955" s="18"/>
      <c r="GY955" s="16" t="s">
        <v>2222</v>
      </c>
      <c r="GZ955" s="26">
        <f t="shared" ref="GZ955" si="6954">GV955+GW955+GX955+GZ953-GZ954</f>
        <v>9943.92</v>
      </c>
      <c r="HA955" s="26">
        <f t="shared" ref="HA955" si="6955">GZ955+HA953-HA954</f>
        <v>9943.92</v>
      </c>
      <c r="HB955" s="26">
        <f t="shared" ref="HB955" si="6956">HA955+HB953-HB954</f>
        <v>9943.92</v>
      </c>
      <c r="HC955" s="26">
        <f t="shared" ref="HC955" si="6957">HB955+HC953-HC954</f>
        <v>9943.92</v>
      </c>
      <c r="HD955" s="26">
        <f t="shared" ref="HD955" si="6958">HC955+HD953-HD954</f>
        <v>9943.92</v>
      </c>
      <c r="HE955" s="26">
        <f t="shared" ref="HE955" si="6959">HD955+HE953-HE954</f>
        <v>9943.92</v>
      </c>
      <c r="HF955" s="26">
        <f t="shared" ref="HF955" si="6960">HE955+HF953-HF954</f>
        <v>9943.92</v>
      </c>
      <c r="HG955" s="26">
        <f t="shared" ref="HG955" si="6961">HF955+HG953-HG954</f>
        <v>9943.92</v>
      </c>
      <c r="HH955" s="26">
        <f t="shared" ref="HH955" si="6962">HG955+HH953-HH954</f>
        <v>9943.92</v>
      </c>
      <c r="HI955" s="26">
        <f t="shared" ref="HI955" si="6963">HH955+HI953-HI954</f>
        <v>9943.92</v>
      </c>
      <c r="HJ955" s="26">
        <f t="shared" ref="HJ955" si="6964">HI955+HJ953-HJ954</f>
        <v>9943.92</v>
      </c>
      <c r="HK955" s="26">
        <f t="shared" ref="HK955" si="6965">HJ955+HK953-HK954</f>
        <v>9943.92</v>
      </c>
      <c r="HL955" s="26">
        <f t="shared" ref="HL955" si="6966">HK955+HL953-HL954</f>
        <v>9943.92</v>
      </c>
      <c r="HM955" s="26">
        <f t="shared" ref="HM955" si="6967">HL955+HM953-HM954</f>
        <v>9943.92</v>
      </c>
      <c r="HN955" s="26">
        <f t="shared" ref="HN955" si="6968">HM955+HN953-HN954</f>
        <v>9943.92</v>
      </c>
      <c r="HO955" s="26">
        <f t="shared" ref="HO955" si="6969">HN955+HO953-HO954</f>
        <v>9943.92</v>
      </c>
      <c r="HP955" s="26">
        <f t="shared" ref="HP955" si="6970">HO955+HP953-HP954</f>
        <v>9943.92</v>
      </c>
      <c r="HQ955" s="26">
        <f t="shared" ref="HQ955" si="6971">HP955+HQ953-HQ954</f>
        <v>9943.92</v>
      </c>
      <c r="HR955" s="26">
        <f t="shared" ref="HR955" si="6972">HQ955+HR953-HR954</f>
        <v>9943.92</v>
      </c>
      <c r="HS955" s="26">
        <f t="shared" ref="HS955" si="6973">HR955+HS953-HS954</f>
        <v>9943.92</v>
      </c>
      <c r="HT955" s="26">
        <f t="shared" ref="HT955" si="6974">HS955+HT953-HT954</f>
        <v>9943.92</v>
      </c>
      <c r="HU955" s="22">
        <f t="shared" ref="HU955" si="6975">COUNTIF(GZ955:HT955,"&lt;0")</f>
        <v>0</v>
      </c>
      <c r="HV955" s="25"/>
      <c r="HW955" t="str">
        <f>DIM_BILL[[#This Row],[Tipo]]</f>
        <v>MATERIAL DE EMPAQUE</v>
      </c>
    </row>
    <row r="956" spans="1:231" x14ac:dyDescent="0.3">
      <c r="A956" s="17" t="s">
        <v>1463</v>
      </c>
      <c r="EW956">
        <v>1.02</v>
      </c>
      <c r="GR956" s="17" t="s">
        <v>1464</v>
      </c>
      <c r="GS956" s="17">
        <v>4</v>
      </c>
      <c r="GT956" s="17" t="s">
        <v>1819</v>
      </c>
      <c r="GU956" s="17" t="s">
        <v>1800</v>
      </c>
      <c r="GV956" s="17">
        <f>SUMIF(FACT_A1[cve_prod],DIM_BILL[[#This Row],[CODIGO]],FACT_A1[Existencia])</f>
        <v>0</v>
      </c>
      <c r="GW956" s="18">
        <f>SUMIF(FACT_A2[cve_prod],DIM_BILL[[#This Row],[CODIGO]],FACT_A2[Existencia])</f>
        <v>4318</v>
      </c>
      <c r="GX956" s="17"/>
      <c r="GY956" s="16" t="s">
        <v>2220</v>
      </c>
      <c r="GZ956" s="15">
        <f>SUMIFS(POs[saldo],POs[cve_prod],DIM_BILL[[#This Row],[CODIGO]],POs[status],$GY956,POs[f_ent],GZ$1)</f>
        <v>0</v>
      </c>
      <c r="HA956" s="15">
        <f>SUMIFS(POs[saldo],POs[cve_prod],DIM_BILL[[#This Row],[CODIGO]],POs[status],$GY956,POs[f_ent],HA$1)</f>
        <v>0</v>
      </c>
      <c r="HB956" s="15">
        <f>SUMIFS(POs[saldo],POs[cve_prod],DIM_BILL[[#This Row],[CODIGO]],POs[status],$GY956,POs[f_ent],HB$1)</f>
        <v>0</v>
      </c>
      <c r="HC956" s="15">
        <f>SUMIFS(POs[saldo],POs[cve_prod],DIM_BILL[[#This Row],[CODIGO]],POs[status],$GY956,POs[f_ent],HC$1)</f>
        <v>0</v>
      </c>
      <c r="HD956" s="15">
        <f>SUMIFS(POs[saldo],POs[cve_prod],DIM_BILL[[#This Row],[CODIGO]],POs[status],$GY956,POs[f_ent],HD$1)</f>
        <v>0</v>
      </c>
      <c r="HE956" s="15">
        <f>SUMIFS(POs[saldo],POs[cve_prod],DIM_BILL[[#This Row],[CODIGO]],POs[status],$GY956,POs[f_ent],HE$1)</f>
        <v>0</v>
      </c>
      <c r="HF956" s="15">
        <f>SUMIFS(POs[saldo],POs[cve_prod],DIM_BILL[[#This Row],[CODIGO]],POs[status],$GY956,POs[Semana],WEEKNUM(HF$1))</f>
        <v>0</v>
      </c>
      <c r="HG956" s="15">
        <f>SUMIFS(POs[saldo],POs[cve_prod],DIM_BILL[[#This Row],[CODIGO]],POs[status],$GY956,POs[Semana],WEEKNUM(HG$1))</f>
        <v>0</v>
      </c>
      <c r="HH956" s="15">
        <f>SUMIFS(POs[saldo],POs[cve_prod],DIM_BILL[[#This Row],[CODIGO]],POs[status],$GY956,POs[Semana],WEEKNUM(HH$1))</f>
        <v>0</v>
      </c>
      <c r="HI956" s="15">
        <f>SUMIFS(POs[saldo],POs[cve_prod],DIM_BILL[[#This Row],[CODIGO]],POs[status],$GY956,POs[Semana],WEEKNUM(HI$1))</f>
        <v>0</v>
      </c>
      <c r="HJ956" s="15">
        <f>SUMIFS(POs[saldo],POs[cve_prod],DIM_BILL[[#This Row],[CODIGO]],POs[status],$GY956,POs[Semana],WEEKNUM(HJ$1))</f>
        <v>0</v>
      </c>
      <c r="HK956" s="15">
        <f>SUMIFS(POs[saldo],POs[cve_prod],DIM_BILL[[#This Row],[CODIGO]],POs[status],$GY956,POs[Semana],WEEKNUM(HK$1))</f>
        <v>0</v>
      </c>
      <c r="HL956" s="15">
        <f>SUMIFS(POs[saldo],POs[cve_prod],DIM_BILL[[#This Row],[CODIGO]],POs[status],$GY956,POs[Semana],WEEKNUM(HL$1))</f>
        <v>0</v>
      </c>
      <c r="HM956" s="15">
        <f>SUMIFS(POs[saldo],POs[cve_prod],DIM_BILL[[#This Row],[CODIGO]],POs[status],$GY956,POs[Semana],WEEKNUM(HM$1))</f>
        <v>0</v>
      </c>
      <c r="HN956" s="15">
        <f>SUMIFS(POs[saldo],POs[cve_prod],DIM_BILL[[#This Row],[CODIGO]],POs[status],$GY956,POs[Semana],WEEKNUM(HN$1))</f>
        <v>0</v>
      </c>
      <c r="HO956" s="15">
        <f>SUMIFS(POs[saldo],POs[cve_prod],DIM_BILL[[#This Row],[CODIGO]],POs[status],$GY956,POs[Semana],WEEKNUM(HO$1))</f>
        <v>0</v>
      </c>
      <c r="HP956" s="15">
        <f>SUMIFS(POs[saldo],POs[cve_prod],DIM_BILL[[#This Row],[CODIGO]],POs[status],$GY956,POs[Semana],WEEKNUM(HP$1))</f>
        <v>0</v>
      </c>
      <c r="HQ956" s="15">
        <f>SUMIFS(POs[saldo],POs[cve_prod],DIM_BILL[[#This Row],[CODIGO]],POs[status],$GY956,POs[Semana],WEEKNUM(HQ$1))</f>
        <v>0</v>
      </c>
      <c r="HR956" s="15">
        <f>SUMIFS(POs[saldo],POs[cve_prod],DIM_BILL[[#This Row],[CODIGO]],POs[status],$GY956,POs[Semana],WEEKNUM(HR$1))</f>
        <v>0</v>
      </c>
      <c r="HS956" s="15">
        <f>SUMIFS(POs[saldo],POs[cve_prod],DIM_BILL[[#This Row],[CODIGO]],POs[status],$GY956,POs[Semana],WEEKNUM(HS$1))</f>
        <v>0</v>
      </c>
      <c r="HT956" s="15">
        <f>SUMIFS(POs[saldo],POs[cve_prod],DIM_BILL[[#This Row],[CODIGO]],POs[status],$GY956,POs[Semana],WEEKNUM(HT$1))</f>
        <v>0</v>
      </c>
      <c r="HU956" s="22"/>
      <c r="HV956" s="25"/>
      <c r="HW956" t="str">
        <f>DIM_BILL[[#This Row],[Tipo]]</f>
        <v>MATERIAL DE EMPAQUE</v>
      </c>
    </row>
    <row r="957" spans="1:231" x14ac:dyDescent="0.3">
      <c r="A957" s="17" t="s">
        <v>1463</v>
      </c>
      <c r="EW957">
        <v>1.02</v>
      </c>
      <c r="GR957" s="17" t="s">
        <v>1464</v>
      </c>
      <c r="GS957" s="17">
        <v>4</v>
      </c>
      <c r="GT957" s="17" t="s">
        <v>1819</v>
      </c>
      <c r="GU957" s="17" t="s">
        <v>1800</v>
      </c>
      <c r="GV957" s="17">
        <f>SUMIF(FACT_A1[cve_prod],DIM_BILL[[#This Row],[CODIGO]],FACT_A1[Existencia])</f>
        <v>0</v>
      </c>
      <c r="GW957" s="18">
        <f>SUMIF(FACT_A2[cve_prod],DIM_BILL[[#This Row],[CODIGO]],FACT_A2[Existencia])</f>
        <v>4318</v>
      </c>
      <c r="GX957" s="17"/>
      <c r="GY957" s="16" t="s">
        <v>2221</v>
      </c>
      <c r="GZ957" s="24">
        <f>SUMPRODUCT($B957:$GQ957,INDEX(PLAN_PRODUCCION!$B$4:$GQ$24,COLUMN()-COLUMN($GZ$1)+1,0))</f>
        <v>3570</v>
      </c>
      <c r="HA957" s="24">
        <f>SUMPRODUCT($B957:$GQ957,INDEX(PLAN_PRODUCCION!$B$4:$GQ$24,COLUMN()-COLUMN($GZ$1)+1,0))</f>
        <v>0</v>
      </c>
      <c r="HB957" s="24">
        <f>SUMPRODUCT($B957:$GQ957,INDEX(PLAN_PRODUCCION!$B$4:$GQ$24,COLUMN()-COLUMN($GZ$1)+1,0))</f>
        <v>0</v>
      </c>
      <c r="HC957" s="24">
        <f>SUMPRODUCT($B957:$GQ957,INDEX(PLAN_PRODUCCION!$B$4:$GQ$24,COLUMN()-COLUMN($GZ$1)+1,0))</f>
        <v>0</v>
      </c>
      <c r="HD957" s="24">
        <f>SUMPRODUCT($B957:$GQ957,INDEX(PLAN_PRODUCCION!$B$4:$GQ$24,COLUMN()-COLUMN($GZ$1)+1,0))</f>
        <v>0</v>
      </c>
      <c r="HE957" s="24">
        <f>SUMPRODUCT($B957:$GQ957,INDEX(PLAN_PRODUCCION!$B$4:$GQ$24,COLUMN()-COLUMN($GZ$1)+1,0))</f>
        <v>0</v>
      </c>
      <c r="HF957" s="24">
        <f>SUMPRODUCT($B957:$GQ957,INDEX(PLAN_PRODUCCION!$B$4:$GQ$24,COLUMN()-COLUMN($GZ$1)+1,0))</f>
        <v>0</v>
      </c>
      <c r="HG957" s="24">
        <f>SUMPRODUCT($B957:$GQ957,INDEX(PLAN_PRODUCCION!$B$4:$GQ$24,COLUMN()-COLUMN($GZ$1)+1,0))</f>
        <v>0</v>
      </c>
      <c r="HH957" s="24">
        <f>SUMPRODUCT($B957:$GQ957,INDEX(PLAN_PRODUCCION!$B$4:$GQ$24,COLUMN()-COLUMN($GZ$1)+1,0))</f>
        <v>0</v>
      </c>
      <c r="HI957" s="24">
        <f>SUMPRODUCT($B957:$GQ957,INDEX(PLAN_PRODUCCION!$B$4:$GQ$24,COLUMN()-COLUMN($GZ$1)+1,0))</f>
        <v>0</v>
      </c>
      <c r="HJ957" s="24">
        <f>SUMPRODUCT($B957:$GQ957,INDEX(PLAN_PRODUCCION!$B$4:$GQ$24,COLUMN()-COLUMN($GZ$1)+1,0))</f>
        <v>0</v>
      </c>
      <c r="HK957" s="24">
        <f>SUMPRODUCT($B957:$GQ957,INDEX(PLAN_PRODUCCION!$B$4:$GQ$24,COLUMN()-COLUMN($GZ$1)+1,0))</f>
        <v>0</v>
      </c>
      <c r="HL957" s="24">
        <f>SUMPRODUCT($B957:$GQ957,INDEX(PLAN_PRODUCCION!$B$4:$GQ$24,COLUMN()-COLUMN($GZ$1)+1,0))</f>
        <v>0</v>
      </c>
      <c r="HM957" s="24">
        <f>SUMPRODUCT($B957:$GQ957,INDEX(PLAN_PRODUCCION!$B$4:$GQ$24,COLUMN()-COLUMN($GZ$1)+1,0))</f>
        <v>0</v>
      </c>
      <c r="HN957" s="24">
        <f>SUMPRODUCT($B957:$GQ957,INDEX(PLAN_PRODUCCION!$B$4:$GQ$24,COLUMN()-COLUMN($GZ$1)+1,0))</f>
        <v>0</v>
      </c>
      <c r="HO957" s="24">
        <f>SUMPRODUCT($B957:$GQ957,INDEX(PLAN_PRODUCCION!$B$4:$GQ$24,COLUMN()-COLUMN($GZ$1)+1,0))</f>
        <v>0</v>
      </c>
      <c r="HP957" s="24">
        <f>SUMPRODUCT($B957:$GQ957,INDEX(PLAN_PRODUCCION!$B$4:$GQ$24,COLUMN()-COLUMN($GZ$1)+1,0))</f>
        <v>0</v>
      </c>
      <c r="HQ957" s="24">
        <f>SUMPRODUCT($B957:$GQ957,INDEX(PLAN_PRODUCCION!$B$4:$GQ$24,COLUMN()-COLUMN($GZ$1)+1,0))</f>
        <v>0</v>
      </c>
      <c r="HR957" s="24">
        <f>SUMPRODUCT($B957:$GQ957,INDEX(PLAN_PRODUCCION!$B$4:$GQ$24,COLUMN()-COLUMN($GZ$1)+1,0))</f>
        <v>0</v>
      </c>
      <c r="HS957" s="24">
        <f>SUMPRODUCT($B957:$GQ957,INDEX(PLAN_PRODUCCION!$B$4:$GQ$24,COLUMN()-COLUMN($GZ$1)+1,0))</f>
        <v>0</v>
      </c>
      <c r="HT957" s="24">
        <f>SUMPRODUCT($B957:$GQ957,INDEX(PLAN_PRODUCCION!$B$4:$GQ$24,COLUMN()-COLUMN($GZ$1)+1,0))</f>
        <v>0</v>
      </c>
      <c r="HU957" s="22"/>
      <c r="HV957" s="25"/>
      <c r="HW957" t="str">
        <f>DIM_BILL[[#This Row],[Tipo]]</f>
        <v>MATERIAL DE EMPAQUE</v>
      </c>
    </row>
    <row r="958" spans="1:231" x14ac:dyDescent="0.3">
      <c r="A958" s="18" t="s">
        <v>1463</v>
      </c>
      <c r="EW958">
        <v>1.02</v>
      </c>
      <c r="GR958" s="18" t="s">
        <v>1464</v>
      </c>
      <c r="GS958" s="18">
        <v>4</v>
      </c>
      <c r="GT958" s="18" t="s">
        <v>1819</v>
      </c>
      <c r="GU958" s="18" t="s">
        <v>1800</v>
      </c>
      <c r="GV958" s="18">
        <f>SUMIF(FACT_A1[cve_prod],DIM_BILL[[#This Row],[CODIGO]],FACT_A1[Existencia])</f>
        <v>0</v>
      </c>
      <c r="GW958" s="18">
        <f>SUMIF(FACT_A2[cve_prod],DIM_BILL[[#This Row],[CODIGO]],FACT_A2[Existencia])</f>
        <v>4318</v>
      </c>
      <c r="GX958" s="18"/>
      <c r="GY958" s="16" t="s">
        <v>2222</v>
      </c>
      <c r="GZ958" s="26">
        <f t="shared" ref="GZ958" si="6976">GV958+GW958+GX958+GZ956-GZ957</f>
        <v>748</v>
      </c>
      <c r="HA958" s="26">
        <f t="shared" ref="HA958" si="6977">GZ958+HA956-HA957</f>
        <v>748</v>
      </c>
      <c r="HB958" s="26">
        <f t="shared" ref="HB958" si="6978">HA958+HB956-HB957</f>
        <v>748</v>
      </c>
      <c r="HC958" s="26">
        <f t="shared" ref="HC958" si="6979">HB958+HC956-HC957</f>
        <v>748</v>
      </c>
      <c r="HD958" s="26">
        <f t="shared" ref="HD958" si="6980">HC958+HD956-HD957</f>
        <v>748</v>
      </c>
      <c r="HE958" s="26">
        <f t="shared" ref="HE958" si="6981">HD958+HE956-HE957</f>
        <v>748</v>
      </c>
      <c r="HF958" s="26">
        <f t="shared" ref="HF958" si="6982">HE958+HF956-HF957</f>
        <v>748</v>
      </c>
      <c r="HG958" s="26">
        <f t="shared" ref="HG958" si="6983">HF958+HG956-HG957</f>
        <v>748</v>
      </c>
      <c r="HH958" s="26">
        <f t="shared" ref="HH958" si="6984">HG958+HH956-HH957</f>
        <v>748</v>
      </c>
      <c r="HI958" s="26">
        <f t="shared" ref="HI958" si="6985">HH958+HI956-HI957</f>
        <v>748</v>
      </c>
      <c r="HJ958" s="26">
        <f t="shared" ref="HJ958" si="6986">HI958+HJ956-HJ957</f>
        <v>748</v>
      </c>
      <c r="HK958" s="26">
        <f t="shared" ref="HK958" si="6987">HJ958+HK956-HK957</f>
        <v>748</v>
      </c>
      <c r="HL958" s="26">
        <f t="shared" ref="HL958" si="6988">HK958+HL956-HL957</f>
        <v>748</v>
      </c>
      <c r="HM958" s="26">
        <f t="shared" ref="HM958" si="6989">HL958+HM956-HM957</f>
        <v>748</v>
      </c>
      <c r="HN958" s="26">
        <f t="shared" ref="HN958" si="6990">HM958+HN956-HN957</f>
        <v>748</v>
      </c>
      <c r="HO958" s="26">
        <f t="shared" ref="HO958" si="6991">HN958+HO956-HO957</f>
        <v>748</v>
      </c>
      <c r="HP958" s="26">
        <f t="shared" ref="HP958" si="6992">HO958+HP956-HP957</f>
        <v>748</v>
      </c>
      <c r="HQ958" s="26">
        <f t="shared" ref="HQ958" si="6993">HP958+HQ956-HQ957</f>
        <v>748</v>
      </c>
      <c r="HR958" s="26">
        <f t="shared" ref="HR958" si="6994">HQ958+HR956-HR957</f>
        <v>748</v>
      </c>
      <c r="HS958" s="26">
        <f t="shared" ref="HS958" si="6995">HR958+HS956-HS957</f>
        <v>748</v>
      </c>
      <c r="HT958" s="26">
        <f t="shared" ref="HT958" si="6996">HS958+HT956-HT957</f>
        <v>748</v>
      </c>
      <c r="HU958" s="22">
        <f t="shared" ref="HU958" si="6997">COUNTIF(GZ958:HT958,"&lt;0")</f>
        <v>0</v>
      </c>
      <c r="HV958" s="25"/>
      <c r="HW958" t="str">
        <f>DIM_BILL[[#This Row],[Tipo]]</f>
        <v>MATERIAL DE EMPAQUE</v>
      </c>
    </row>
    <row r="959" spans="1:231" x14ac:dyDescent="0.3">
      <c r="A959" s="17" t="s">
        <v>1703</v>
      </c>
      <c r="GC959">
        <v>1</v>
      </c>
      <c r="GR959" s="17" t="s">
        <v>1704</v>
      </c>
      <c r="GS959" s="17">
        <v>4</v>
      </c>
      <c r="GT959" s="17" t="s">
        <v>1819</v>
      </c>
      <c r="GU959" s="17" t="s">
        <v>1800</v>
      </c>
      <c r="GV959" s="17">
        <f>SUMIF(FACT_A1[cve_prod],DIM_BILL[[#This Row],[CODIGO]],FACT_A1[Existencia])</f>
        <v>0</v>
      </c>
      <c r="GW959" s="18">
        <f>SUMIF(FACT_A2[cve_prod],DIM_BILL[[#This Row],[CODIGO]],FACT_A2[Existencia])</f>
        <v>11120</v>
      </c>
      <c r="GX959" s="17"/>
      <c r="GY959" s="16" t="s">
        <v>2220</v>
      </c>
      <c r="GZ959" s="15">
        <f>SUMIFS(POs[saldo],POs[cve_prod],DIM_BILL[[#This Row],[CODIGO]],POs[status],$GY959,POs[f_ent],GZ$1)</f>
        <v>0</v>
      </c>
      <c r="HA959" s="15">
        <f>SUMIFS(POs[saldo],POs[cve_prod],DIM_BILL[[#This Row],[CODIGO]],POs[status],$GY959,POs[f_ent],HA$1)</f>
        <v>0</v>
      </c>
      <c r="HB959" s="15">
        <f>SUMIFS(POs[saldo],POs[cve_prod],DIM_BILL[[#This Row],[CODIGO]],POs[status],$GY959,POs[f_ent],HB$1)</f>
        <v>0</v>
      </c>
      <c r="HC959" s="15">
        <f>SUMIFS(POs[saldo],POs[cve_prod],DIM_BILL[[#This Row],[CODIGO]],POs[status],$GY959,POs[f_ent],HC$1)</f>
        <v>0</v>
      </c>
      <c r="HD959" s="15">
        <f>SUMIFS(POs[saldo],POs[cve_prod],DIM_BILL[[#This Row],[CODIGO]],POs[status],$GY959,POs[f_ent],HD$1)</f>
        <v>0</v>
      </c>
      <c r="HE959" s="15">
        <f>SUMIFS(POs[saldo],POs[cve_prod],DIM_BILL[[#This Row],[CODIGO]],POs[status],$GY959,POs[f_ent],HE$1)</f>
        <v>0</v>
      </c>
      <c r="HF959" s="15">
        <f>SUMIFS(POs[saldo],POs[cve_prod],DIM_BILL[[#This Row],[CODIGO]],POs[status],$GY959,POs[Semana],WEEKNUM(HF$1))</f>
        <v>0</v>
      </c>
      <c r="HG959" s="15">
        <f>SUMIFS(POs[saldo],POs[cve_prod],DIM_BILL[[#This Row],[CODIGO]],POs[status],$GY959,POs[Semana],WEEKNUM(HG$1))</f>
        <v>0</v>
      </c>
      <c r="HH959" s="15">
        <f>SUMIFS(POs[saldo],POs[cve_prod],DIM_BILL[[#This Row],[CODIGO]],POs[status],$GY959,POs[Semana],WEEKNUM(HH$1))</f>
        <v>0</v>
      </c>
      <c r="HI959" s="15">
        <f>SUMIFS(POs[saldo],POs[cve_prod],DIM_BILL[[#This Row],[CODIGO]],POs[status],$GY959,POs[Semana],WEEKNUM(HI$1))</f>
        <v>0</v>
      </c>
      <c r="HJ959" s="15">
        <f>SUMIFS(POs[saldo],POs[cve_prod],DIM_BILL[[#This Row],[CODIGO]],POs[status],$GY959,POs[Semana],WEEKNUM(HJ$1))</f>
        <v>0</v>
      </c>
      <c r="HK959" s="15">
        <f>SUMIFS(POs[saldo],POs[cve_prod],DIM_BILL[[#This Row],[CODIGO]],POs[status],$GY959,POs[Semana],WEEKNUM(HK$1))</f>
        <v>0</v>
      </c>
      <c r="HL959" s="15">
        <f>SUMIFS(POs[saldo],POs[cve_prod],DIM_BILL[[#This Row],[CODIGO]],POs[status],$GY959,POs[Semana],WEEKNUM(HL$1))</f>
        <v>0</v>
      </c>
      <c r="HM959" s="15">
        <f>SUMIFS(POs[saldo],POs[cve_prod],DIM_BILL[[#This Row],[CODIGO]],POs[status],$GY959,POs[Semana],WEEKNUM(HM$1))</f>
        <v>0</v>
      </c>
      <c r="HN959" s="15">
        <f>SUMIFS(POs[saldo],POs[cve_prod],DIM_BILL[[#This Row],[CODIGO]],POs[status],$GY959,POs[Semana],WEEKNUM(HN$1))</f>
        <v>0</v>
      </c>
      <c r="HO959" s="15">
        <f>SUMIFS(POs[saldo],POs[cve_prod],DIM_BILL[[#This Row],[CODIGO]],POs[status],$GY959,POs[Semana],WEEKNUM(HO$1))</f>
        <v>0</v>
      </c>
      <c r="HP959" s="15">
        <f>SUMIFS(POs[saldo],POs[cve_prod],DIM_BILL[[#This Row],[CODIGO]],POs[status],$GY959,POs[Semana],WEEKNUM(HP$1))</f>
        <v>0</v>
      </c>
      <c r="HQ959" s="15">
        <f>SUMIFS(POs[saldo],POs[cve_prod],DIM_BILL[[#This Row],[CODIGO]],POs[status],$GY959,POs[Semana],WEEKNUM(HQ$1))</f>
        <v>0</v>
      </c>
      <c r="HR959" s="15">
        <f>SUMIFS(POs[saldo],POs[cve_prod],DIM_BILL[[#This Row],[CODIGO]],POs[status],$GY959,POs[Semana],WEEKNUM(HR$1))</f>
        <v>0</v>
      </c>
      <c r="HS959" s="15">
        <f>SUMIFS(POs[saldo],POs[cve_prod],DIM_BILL[[#This Row],[CODIGO]],POs[status],$GY959,POs[Semana],WEEKNUM(HS$1))</f>
        <v>0</v>
      </c>
      <c r="HT959" s="15">
        <f>SUMIFS(POs[saldo],POs[cve_prod],DIM_BILL[[#This Row],[CODIGO]],POs[status],$GY959,POs[Semana],WEEKNUM(HT$1))</f>
        <v>0</v>
      </c>
      <c r="HU959" s="22"/>
      <c r="HV959" s="25"/>
      <c r="HW959" t="str">
        <f>DIM_BILL[[#This Row],[Tipo]]</f>
        <v>MATERIAL DE EMPAQUE</v>
      </c>
    </row>
    <row r="960" spans="1:231" x14ac:dyDescent="0.3">
      <c r="A960" s="17" t="s">
        <v>1703</v>
      </c>
      <c r="GC960">
        <v>1</v>
      </c>
      <c r="GR960" s="17" t="s">
        <v>1704</v>
      </c>
      <c r="GS960" s="17">
        <v>4</v>
      </c>
      <c r="GT960" s="17" t="s">
        <v>1819</v>
      </c>
      <c r="GU960" s="17" t="s">
        <v>1800</v>
      </c>
      <c r="GV960" s="17">
        <f>SUMIF(FACT_A1[cve_prod],DIM_BILL[[#This Row],[CODIGO]],FACT_A1[Existencia])</f>
        <v>0</v>
      </c>
      <c r="GW960" s="18">
        <f>SUMIF(FACT_A2[cve_prod],DIM_BILL[[#This Row],[CODIGO]],FACT_A2[Existencia])</f>
        <v>11120</v>
      </c>
      <c r="GX960" s="17"/>
      <c r="GY960" s="16" t="s">
        <v>2221</v>
      </c>
      <c r="GZ960" s="24">
        <f>SUMPRODUCT($B960:$GQ960,INDEX(PLAN_PRODUCCION!$B$4:$GQ$24,COLUMN()-COLUMN($GZ$1)+1,0))</f>
        <v>7000</v>
      </c>
      <c r="HA960" s="24">
        <f>SUMPRODUCT($B960:$GQ960,INDEX(PLAN_PRODUCCION!$B$4:$GQ$24,COLUMN()-COLUMN($GZ$1)+1,0))</f>
        <v>0</v>
      </c>
      <c r="HB960" s="24">
        <f>SUMPRODUCT($B960:$GQ960,INDEX(PLAN_PRODUCCION!$B$4:$GQ$24,COLUMN()-COLUMN($GZ$1)+1,0))</f>
        <v>0</v>
      </c>
      <c r="HC960" s="24">
        <f>SUMPRODUCT($B960:$GQ960,INDEX(PLAN_PRODUCCION!$B$4:$GQ$24,COLUMN()-COLUMN($GZ$1)+1,0))</f>
        <v>0</v>
      </c>
      <c r="HD960" s="24">
        <f>SUMPRODUCT($B960:$GQ960,INDEX(PLAN_PRODUCCION!$B$4:$GQ$24,COLUMN()-COLUMN($GZ$1)+1,0))</f>
        <v>0</v>
      </c>
      <c r="HE960" s="24">
        <f>SUMPRODUCT($B960:$GQ960,INDEX(PLAN_PRODUCCION!$B$4:$GQ$24,COLUMN()-COLUMN($GZ$1)+1,0))</f>
        <v>0</v>
      </c>
      <c r="HF960" s="24">
        <f>SUMPRODUCT($B960:$GQ960,INDEX(PLAN_PRODUCCION!$B$4:$GQ$24,COLUMN()-COLUMN($GZ$1)+1,0))</f>
        <v>0</v>
      </c>
      <c r="HG960" s="24">
        <f>SUMPRODUCT($B960:$GQ960,INDEX(PLAN_PRODUCCION!$B$4:$GQ$24,COLUMN()-COLUMN($GZ$1)+1,0))</f>
        <v>0</v>
      </c>
      <c r="HH960" s="24">
        <f>SUMPRODUCT($B960:$GQ960,INDEX(PLAN_PRODUCCION!$B$4:$GQ$24,COLUMN()-COLUMN($GZ$1)+1,0))</f>
        <v>0</v>
      </c>
      <c r="HI960" s="24">
        <f>SUMPRODUCT($B960:$GQ960,INDEX(PLAN_PRODUCCION!$B$4:$GQ$24,COLUMN()-COLUMN($GZ$1)+1,0))</f>
        <v>0</v>
      </c>
      <c r="HJ960" s="24">
        <f>SUMPRODUCT($B960:$GQ960,INDEX(PLAN_PRODUCCION!$B$4:$GQ$24,COLUMN()-COLUMN($GZ$1)+1,0))</f>
        <v>0</v>
      </c>
      <c r="HK960" s="24">
        <f>SUMPRODUCT($B960:$GQ960,INDEX(PLAN_PRODUCCION!$B$4:$GQ$24,COLUMN()-COLUMN($GZ$1)+1,0))</f>
        <v>0</v>
      </c>
      <c r="HL960" s="24">
        <f>SUMPRODUCT($B960:$GQ960,INDEX(PLAN_PRODUCCION!$B$4:$GQ$24,COLUMN()-COLUMN($GZ$1)+1,0))</f>
        <v>0</v>
      </c>
      <c r="HM960" s="24">
        <f>SUMPRODUCT($B960:$GQ960,INDEX(PLAN_PRODUCCION!$B$4:$GQ$24,COLUMN()-COLUMN($GZ$1)+1,0))</f>
        <v>0</v>
      </c>
      <c r="HN960" s="24">
        <f>SUMPRODUCT($B960:$GQ960,INDEX(PLAN_PRODUCCION!$B$4:$GQ$24,COLUMN()-COLUMN($GZ$1)+1,0))</f>
        <v>0</v>
      </c>
      <c r="HO960" s="24">
        <f>SUMPRODUCT($B960:$GQ960,INDEX(PLAN_PRODUCCION!$B$4:$GQ$24,COLUMN()-COLUMN($GZ$1)+1,0))</f>
        <v>0</v>
      </c>
      <c r="HP960" s="24">
        <f>SUMPRODUCT($B960:$GQ960,INDEX(PLAN_PRODUCCION!$B$4:$GQ$24,COLUMN()-COLUMN($GZ$1)+1,0))</f>
        <v>0</v>
      </c>
      <c r="HQ960" s="24">
        <f>SUMPRODUCT($B960:$GQ960,INDEX(PLAN_PRODUCCION!$B$4:$GQ$24,COLUMN()-COLUMN($GZ$1)+1,0))</f>
        <v>0</v>
      </c>
      <c r="HR960" s="24">
        <f>SUMPRODUCT($B960:$GQ960,INDEX(PLAN_PRODUCCION!$B$4:$GQ$24,COLUMN()-COLUMN($GZ$1)+1,0))</f>
        <v>0</v>
      </c>
      <c r="HS960" s="24">
        <f>SUMPRODUCT($B960:$GQ960,INDEX(PLAN_PRODUCCION!$B$4:$GQ$24,COLUMN()-COLUMN($GZ$1)+1,0))</f>
        <v>0</v>
      </c>
      <c r="HT960" s="24">
        <f>SUMPRODUCT($B960:$GQ960,INDEX(PLAN_PRODUCCION!$B$4:$GQ$24,COLUMN()-COLUMN($GZ$1)+1,0))</f>
        <v>0</v>
      </c>
      <c r="HU960" s="22"/>
      <c r="HV960" s="25"/>
      <c r="HW960" t="str">
        <f>DIM_BILL[[#This Row],[Tipo]]</f>
        <v>MATERIAL DE EMPAQUE</v>
      </c>
    </row>
    <row r="961" spans="1:231" x14ac:dyDescent="0.3">
      <c r="A961" s="18" t="s">
        <v>1703</v>
      </c>
      <c r="GC961">
        <v>1</v>
      </c>
      <c r="GR961" s="18" t="s">
        <v>1704</v>
      </c>
      <c r="GS961" s="18">
        <v>4</v>
      </c>
      <c r="GT961" s="18" t="s">
        <v>1819</v>
      </c>
      <c r="GU961" s="18" t="s">
        <v>1800</v>
      </c>
      <c r="GV961" s="18">
        <f>SUMIF(FACT_A1[cve_prod],DIM_BILL[[#This Row],[CODIGO]],FACT_A1[Existencia])</f>
        <v>0</v>
      </c>
      <c r="GW961" s="18">
        <f>SUMIF(FACT_A2[cve_prod],DIM_BILL[[#This Row],[CODIGO]],FACT_A2[Existencia])</f>
        <v>11120</v>
      </c>
      <c r="GX961" s="18"/>
      <c r="GY961" s="16" t="s">
        <v>2222</v>
      </c>
      <c r="GZ961" s="26">
        <f t="shared" ref="GZ961" si="6998">GV961+GW961+GX961+GZ959-GZ960</f>
        <v>4120</v>
      </c>
      <c r="HA961" s="26">
        <f t="shared" ref="HA961" si="6999">GZ961+HA959-HA960</f>
        <v>4120</v>
      </c>
      <c r="HB961" s="26">
        <f t="shared" ref="HB961" si="7000">HA961+HB959-HB960</f>
        <v>4120</v>
      </c>
      <c r="HC961" s="26">
        <f t="shared" ref="HC961" si="7001">HB961+HC959-HC960</f>
        <v>4120</v>
      </c>
      <c r="HD961" s="26">
        <f t="shared" ref="HD961" si="7002">HC961+HD959-HD960</f>
        <v>4120</v>
      </c>
      <c r="HE961" s="26">
        <f t="shared" ref="HE961" si="7003">HD961+HE959-HE960</f>
        <v>4120</v>
      </c>
      <c r="HF961" s="26">
        <f t="shared" ref="HF961" si="7004">HE961+HF959-HF960</f>
        <v>4120</v>
      </c>
      <c r="HG961" s="26">
        <f t="shared" ref="HG961" si="7005">HF961+HG959-HG960</f>
        <v>4120</v>
      </c>
      <c r="HH961" s="26">
        <f t="shared" ref="HH961" si="7006">HG961+HH959-HH960</f>
        <v>4120</v>
      </c>
      <c r="HI961" s="26">
        <f t="shared" ref="HI961" si="7007">HH961+HI959-HI960</f>
        <v>4120</v>
      </c>
      <c r="HJ961" s="26">
        <f t="shared" ref="HJ961" si="7008">HI961+HJ959-HJ960</f>
        <v>4120</v>
      </c>
      <c r="HK961" s="26">
        <f t="shared" ref="HK961" si="7009">HJ961+HK959-HK960</f>
        <v>4120</v>
      </c>
      <c r="HL961" s="26">
        <f t="shared" ref="HL961" si="7010">HK961+HL959-HL960</f>
        <v>4120</v>
      </c>
      <c r="HM961" s="26">
        <f t="shared" ref="HM961" si="7011">HL961+HM959-HM960</f>
        <v>4120</v>
      </c>
      <c r="HN961" s="26">
        <f t="shared" ref="HN961" si="7012">HM961+HN959-HN960</f>
        <v>4120</v>
      </c>
      <c r="HO961" s="26">
        <f t="shared" ref="HO961" si="7013">HN961+HO959-HO960</f>
        <v>4120</v>
      </c>
      <c r="HP961" s="26">
        <f t="shared" ref="HP961" si="7014">HO961+HP959-HP960</f>
        <v>4120</v>
      </c>
      <c r="HQ961" s="26">
        <f t="shared" ref="HQ961" si="7015">HP961+HQ959-HQ960</f>
        <v>4120</v>
      </c>
      <c r="HR961" s="26">
        <f t="shared" ref="HR961" si="7016">HQ961+HR959-HR960</f>
        <v>4120</v>
      </c>
      <c r="HS961" s="26">
        <f t="shared" ref="HS961" si="7017">HR961+HS959-HS960</f>
        <v>4120</v>
      </c>
      <c r="HT961" s="26">
        <f t="shared" ref="HT961" si="7018">HS961+HT959-HT960</f>
        <v>4120</v>
      </c>
      <c r="HU961" s="22">
        <f t="shared" ref="HU961" si="7019">COUNTIF(GZ961:HT961,"&lt;0")</f>
        <v>0</v>
      </c>
      <c r="HV961" s="25"/>
      <c r="HW961" t="str">
        <f>DIM_BILL[[#This Row],[Tipo]]</f>
        <v>MATERIAL DE EMPAQUE</v>
      </c>
    </row>
    <row r="962" spans="1:231" x14ac:dyDescent="0.3">
      <c r="A962" s="17" t="s">
        <v>1705</v>
      </c>
      <c r="GC962">
        <v>0</v>
      </c>
      <c r="GR962" s="17" t="s">
        <v>1706</v>
      </c>
      <c r="GS962" s="17">
        <v>2</v>
      </c>
      <c r="GT962" s="17" t="s">
        <v>1791</v>
      </c>
      <c r="GU962" s="17" t="s">
        <v>1791</v>
      </c>
      <c r="GV962" s="17">
        <f>SUMIF(FACT_A1[cve_prod],DIM_BILL[[#This Row],[CODIGO]],FACT_A1[Existencia])</f>
        <v>0</v>
      </c>
      <c r="GW962" s="18">
        <f>SUMIF(FACT_A2[cve_prod],DIM_BILL[[#This Row],[CODIGO]],FACT_A2[Existencia])</f>
        <v>0</v>
      </c>
      <c r="GX962" s="17"/>
      <c r="GY962" s="16" t="s">
        <v>2220</v>
      </c>
      <c r="GZ962" s="15">
        <f>SUMIFS(POs[saldo],POs[cve_prod],DIM_BILL[[#This Row],[CODIGO]],POs[status],$GY962,POs[f_ent],GZ$1)</f>
        <v>0</v>
      </c>
      <c r="HA962" s="15">
        <f>SUMIFS(POs[saldo],POs[cve_prod],DIM_BILL[[#This Row],[CODIGO]],POs[status],$GY962,POs[f_ent],HA$1)</f>
        <v>0</v>
      </c>
      <c r="HB962" s="15">
        <f>SUMIFS(POs[saldo],POs[cve_prod],DIM_BILL[[#This Row],[CODIGO]],POs[status],$GY962,POs[f_ent],HB$1)</f>
        <v>0</v>
      </c>
      <c r="HC962" s="15">
        <f>SUMIFS(POs[saldo],POs[cve_prod],DIM_BILL[[#This Row],[CODIGO]],POs[status],$GY962,POs[f_ent],HC$1)</f>
        <v>0</v>
      </c>
      <c r="HD962" s="15">
        <f>SUMIFS(POs[saldo],POs[cve_prod],DIM_BILL[[#This Row],[CODIGO]],POs[status],$GY962,POs[f_ent],HD$1)</f>
        <v>0</v>
      </c>
      <c r="HE962" s="15">
        <f>SUMIFS(POs[saldo],POs[cve_prod],DIM_BILL[[#This Row],[CODIGO]],POs[status],$GY962,POs[f_ent],HE$1)</f>
        <v>0</v>
      </c>
      <c r="HF962" s="15">
        <f>SUMIFS(POs[saldo],POs[cve_prod],DIM_BILL[[#This Row],[CODIGO]],POs[status],$GY962,POs[Semana],WEEKNUM(HF$1))</f>
        <v>0</v>
      </c>
      <c r="HG962" s="15">
        <f>SUMIFS(POs[saldo],POs[cve_prod],DIM_BILL[[#This Row],[CODIGO]],POs[status],$GY962,POs[Semana],WEEKNUM(HG$1))</f>
        <v>0</v>
      </c>
      <c r="HH962" s="15">
        <f>SUMIFS(POs[saldo],POs[cve_prod],DIM_BILL[[#This Row],[CODIGO]],POs[status],$GY962,POs[Semana],WEEKNUM(HH$1))</f>
        <v>0</v>
      </c>
      <c r="HI962" s="15">
        <f>SUMIFS(POs[saldo],POs[cve_prod],DIM_BILL[[#This Row],[CODIGO]],POs[status],$GY962,POs[Semana],WEEKNUM(HI$1))</f>
        <v>0</v>
      </c>
      <c r="HJ962" s="15">
        <f>SUMIFS(POs[saldo],POs[cve_prod],DIM_BILL[[#This Row],[CODIGO]],POs[status],$GY962,POs[Semana],WEEKNUM(HJ$1))</f>
        <v>0</v>
      </c>
      <c r="HK962" s="15">
        <f>SUMIFS(POs[saldo],POs[cve_prod],DIM_BILL[[#This Row],[CODIGO]],POs[status],$GY962,POs[Semana],WEEKNUM(HK$1))</f>
        <v>0</v>
      </c>
      <c r="HL962" s="15">
        <f>SUMIFS(POs[saldo],POs[cve_prod],DIM_BILL[[#This Row],[CODIGO]],POs[status],$GY962,POs[Semana],WEEKNUM(HL$1))</f>
        <v>0</v>
      </c>
      <c r="HM962" s="15">
        <f>SUMIFS(POs[saldo],POs[cve_prod],DIM_BILL[[#This Row],[CODIGO]],POs[status],$GY962,POs[Semana],WEEKNUM(HM$1))</f>
        <v>0</v>
      </c>
      <c r="HN962" s="15">
        <f>SUMIFS(POs[saldo],POs[cve_prod],DIM_BILL[[#This Row],[CODIGO]],POs[status],$GY962,POs[Semana],WEEKNUM(HN$1))</f>
        <v>0</v>
      </c>
      <c r="HO962" s="15">
        <f>SUMIFS(POs[saldo],POs[cve_prod],DIM_BILL[[#This Row],[CODIGO]],POs[status],$GY962,POs[Semana],WEEKNUM(HO$1))</f>
        <v>0</v>
      </c>
      <c r="HP962" s="15">
        <f>SUMIFS(POs[saldo],POs[cve_prod],DIM_BILL[[#This Row],[CODIGO]],POs[status],$GY962,POs[Semana],WEEKNUM(HP$1))</f>
        <v>0</v>
      </c>
      <c r="HQ962" s="15">
        <f>SUMIFS(POs[saldo],POs[cve_prod],DIM_BILL[[#This Row],[CODIGO]],POs[status],$GY962,POs[Semana],WEEKNUM(HQ$1))</f>
        <v>0</v>
      </c>
      <c r="HR962" s="15">
        <f>SUMIFS(POs[saldo],POs[cve_prod],DIM_BILL[[#This Row],[CODIGO]],POs[status],$GY962,POs[Semana],WEEKNUM(HR$1))</f>
        <v>0</v>
      </c>
      <c r="HS962" s="15">
        <f>SUMIFS(POs[saldo],POs[cve_prod],DIM_BILL[[#This Row],[CODIGO]],POs[status],$GY962,POs[Semana],WEEKNUM(HS$1))</f>
        <v>0</v>
      </c>
      <c r="HT962" s="15">
        <f>SUMIFS(POs[saldo],POs[cve_prod],DIM_BILL[[#This Row],[CODIGO]],POs[status],$GY962,POs[Semana],WEEKNUM(HT$1))</f>
        <v>0</v>
      </c>
      <c r="HU962" s="22"/>
      <c r="HV962" s="25"/>
      <c r="HW962" t="str">
        <f>DIM_BILL[[#This Row],[Tipo]]</f>
        <v/>
      </c>
    </row>
    <row r="963" spans="1:231" x14ac:dyDescent="0.3">
      <c r="A963" s="17" t="s">
        <v>1705</v>
      </c>
      <c r="GC963">
        <v>0</v>
      </c>
      <c r="GR963" s="17" t="s">
        <v>1706</v>
      </c>
      <c r="GS963" s="17">
        <v>2</v>
      </c>
      <c r="GT963" s="17" t="s">
        <v>1791</v>
      </c>
      <c r="GU963" s="17" t="s">
        <v>1791</v>
      </c>
      <c r="GV963" s="17">
        <f>SUMIF(FACT_A1[cve_prod],DIM_BILL[[#This Row],[CODIGO]],FACT_A1[Existencia])</f>
        <v>0</v>
      </c>
      <c r="GW963" s="18">
        <f>SUMIF(FACT_A2[cve_prod],DIM_BILL[[#This Row],[CODIGO]],FACT_A2[Existencia])</f>
        <v>0</v>
      </c>
      <c r="GX963" s="17"/>
      <c r="GY963" s="16" t="s">
        <v>2221</v>
      </c>
      <c r="GZ963" s="24">
        <f>SUMPRODUCT($B963:$GQ963,INDEX(PLAN_PRODUCCION!$B$4:$GQ$24,COLUMN()-COLUMN($GZ$1)+1,0))</f>
        <v>0</v>
      </c>
      <c r="HA963" s="24">
        <f>SUMPRODUCT($B963:$GQ963,INDEX(PLAN_PRODUCCION!$B$4:$GQ$24,COLUMN()-COLUMN($GZ$1)+1,0))</f>
        <v>0</v>
      </c>
      <c r="HB963" s="24">
        <f>SUMPRODUCT($B963:$GQ963,INDEX(PLAN_PRODUCCION!$B$4:$GQ$24,COLUMN()-COLUMN($GZ$1)+1,0))</f>
        <v>0</v>
      </c>
      <c r="HC963" s="24">
        <f>SUMPRODUCT($B963:$GQ963,INDEX(PLAN_PRODUCCION!$B$4:$GQ$24,COLUMN()-COLUMN($GZ$1)+1,0))</f>
        <v>0</v>
      </c>
      <c r="HD963" s="24">
        <f>SUMPRODUCT($B963:$GQ963,INDEX(PLAN_PRODUCCION!$B$4:$GQ$24,COLUMN()-COLUMN($GZ$1)+1,0))</f>
        <v>0</v>
      </c>
      <c r="HE963" s="24">
        <f>SUMPRODUCT($B963:$GQ963,INDEX(PLAN_PRODUCCION!$B$4:$GQ$24,COLUMN()-COLUMN($GZ$1)+1,0))</f>
        <v>0</v>
      </c>
      <c r="HF963" s="24">
        <f>SUMPRODUCT($B963:$GQ963,INDEX(PLAN_PRODUCCION!$B$4:$GQ$24,COLUMN()-COLUMN($GZ$1)+1,0))</f>
        <v>0</v>
      </c>
      <c r="HG963" s="24">
        <f>SUMPRODUCT($B963:$GQ963,INDEX(PLAN_PRODUCCION!$B$4:$GQ$24,COLUMN()-COLUMN($GZ$1)+1,0))</f>
        <v>0</v>
      </c>
      <c r="HH963" s="24">
        <f>SUMPRODUCT($B963:$GQ963,INDEX(PLAN_PRODUCCION!$B$4:$GQ$24,COLUMN()-COLUMN($GZ$1)+1,0))</f>
        <v>0</v>
      </c>
      <c r="HI963" s="24">
        <f>SUMPRODUCT($B963:$GQ963,INDEX(PLAN_PRODUCCION!$B$4:$GQ$24,COLUMN()-COLUMN($GZ$1)+1,0))</f>
        <v>0</v>
      </c>
      <c r="HJ963" s="24">
        <f>SUMPRODUCT($B963:$GQ963,INDEX(PLAN_PRODUCCION!$B$4:$GQ$24,COLUMN()-COLUMN($GZ$1)+1,0))</f>
        <v>0</v>
      </c>
      <c r="HK963" s="24">
        <f>SUMPRODUCT($B963:$GQ963,INDEX(PLAN_PRODUCCION!$B$4:$GQ$24,COLUMN()-COLUMN($GZ$1)+1,0))</f>
        <v>0</v>
      </c>
      <c r="HL963" s="24">
        <f>SUMPRODUCT($B963:$GQ963,INDEX(PLAN_PRODUCCION!$B$4:$GQ$24,COLUMN()-COLUMN($GZ$1)+1,0))</f>
        <v>0</v>
      </c>
      <c r="HM963" s="24">
        <f>SUMPRODUCT($B963:$GQ963,INDEX(PLAN_PRODUCCION!$B$4:$GQ$24,COLUMN()-COLUMN($GZ$1)+1,0))</f>
        <v>0</v>
      </c>
      <c r="HN963" s="24">
        <f>SUMPRODUCT($B963:$GQ963,INDEX(PLAN_PRODUCCION!$B$4:$GQ$24,COLUMN()-COLUMN($GZ$1)+1,0))</f>
        <v>0</v>
      </c>
      <c r="HO963" s="24">
        <f>SUMPRODUCT($B963:$GQ963,INDEX(PLAN_PRODUCCION!$B$4:$GQ$24,COLUMN()-COLUMN($GZ$1)+1,0))</f>
        <v>0</v>
      </c>
      <c r="HP963" s="24">
        <f>SUMPRODUCT($B963:$GQ963,INDEX(PLAN_PRODUCCION!$B$4:$GQ$24,COLUMN()-COLUMN($GZ$1)+1,0))</f>
        <v>0</v>
      </c>
      <c r="HQ963" s="24">
        <f>SUMPRODUCT($B963:$GQ963,INDEX(PLAN_PRODUCCION!$B$4:$GQ$24,COLUMN()-COLUMN($GZ$1)+1,0))</f>
        <v>0</v>
      </c>
      <c r="HR963" s="24">
        <f>SUMPRODUCT($B963:$GQ963,INDEX(PLAN_PRODUCCION!$B$4:$GQ$24,COLUMN()-COLUMN($GZ$1)+1,0))</f>
        <v>0</v>
      </c>
      <c r="HS963" s="24">
        <f>SUMPRODUCT($B963:$GQ963,INDEX(PLAN_PRODUCCION!$B$4:$GQ$24,COLUMN()-COLUMN($GZ$1)+1,0))</f>
        <v>0</v>
      </c>
      <c r="HT963" s="24">
        <f>SUMPRODUCT($B963:$GQ963,INDEX(PLAN_PRODUCCION!$B$4:$GQ$24,COLUMN()-COLUMN($GZ$1)+1,0))</f>
        <v>0</v>
      </c>
      <c r="HU963" s="22"/>
      <c r="HV963" s="25"/>
      <c r="HW963" t="str">
        <f>DIM_BILL[[#This Row],[Tipo]]</f>
        <v/>
      </c>
    </row>
    <row r="964" spans="1:231" x14ac:dyDescent="0.3">
      <c r="A964" s="18" t="s">
        <v>1705</v>
      </c>
      <c r="GC964">
        <v>0</v>
      </c>
      <c r="GR964" s="18" t="s">
        <v>1706</v>
      </c>
      <c r="GS964" s="18">
        <v>2</v>
      </c>
      <c r="GT964" s="18" t="s">
        <v>1791</v>
      </c>
      <c r="GU964" s="18" t="s">
        <v>1791</v>
      </c>
      <c r="GV964" s="18">
        <f>SUMIF(FACT_A1[cve_prod],DIM_BILL[[#This Row],[CODIGO]],FACT_A1[Existencia])</f>
        <v>0</v>
      </c>
      <c r="GW964" s="18">
        <f>SUMIF(FACT_A2[cve_prod],DIM_BILL[[#This Row],[CODIGO]],FACT_A2[Existencia])</f>
        <v>0</v>
      </c>
      <c r="GX964" s="18"/>
      <c r="GY964" s="16" t="s">
        <v>2222</v>
      </c>
      <c r="GZ964" s="26">
        <f t="shared" ref="GZ964" si="7020">GV964+GW964+GX964+GZ962-GZ963</f>
        <v>0</v>
      </c>
      <c r="HA964" s="26">
        <f t="shared" ref="HA964" si="7021">GZ964+HA962-HA963</f>
        <v>0</v>
      </c>
      <c r="HB964" s="26">
        <f t="shared" ref="HB964" si="7022">HA964+HB962-HB963</f>
        <v>0</v>
      </c>
      <c r="HC964" s="26">
        <f t="shared" ref="HC964" si="7023">HB964+HC962-HC963</f>
        <v>0</v>
      </c>
      <c r="HD964" s="26">
        <f t="shared" ref="HD964" si="7024">HC964+HD962-HD963</f>
        <v>0</v>
      </c>
      <c r="HE964" s="26">
        <f t="shared" ref="HE964" si="7025">HD964+HE962-HE963</f>
        <v>0</v>
      </c>
      <c r="HF964" s="26">
        <f t="shared" ref="HF964" si="7026">HE964+HF962-HF963</f>
        <v>0</v>
      </c>
      <c r="HG964" s="26">
        <f t="shared" ref="HG964" si="7027">HF964+HG962-HG963</f>
        <v>0</v>
      </c>
      <c r="HH964" s="26">
        <f t="shared" ref="HH964" si="7028">HG964+HH962-HH963</f>
        <v>0</v>
      </c>
      <c r="HI964" s="26">
        <f t="shared" ref="HI964" si="7029">HH964+HI962-HI963</f>
        <v>0</v>
      </c>
      <c r="HJ964" s="26">
        <f t="shared" ref="HJ964" si="7030">HI964+HJ962-HJ963</f>
        <v>0</v>
      </c>
      <c r="HK964" s="26">
        <f t="shared" ref="HK964" si="7031">HJ964+HK962-HK963</f>
        <v>0</v>
      </c>
      <c r="HL964" s="26">
        <f t="shared" ref="HL964" si="7032">HK964+HL962-HL963</f>
        <v>0</v>
      </c>
      <c r="HM964" s="26">
        <f t="shared" ref="HM964" si="7033">HL964+HM962-HM963</f>
        <v>0</v>
      </c>
      <c r="HN964" s="26">
        <f t="shared" ref="HN964" si="7034">HM964+HN962-HN963</f>
        <v>0</v>
      </c>
      <c r="HO964" s="26">
        <f t="shared" ref="HO964" si="7035">HN964+HO962-HO963</f>
        <v>0</v>
      </c>
      <c r="HP964" s="26">
        <f t="shared" ref="HP964" si="7036">HO964+HP962-HP963</f>
        <v>0</v>
      </c>
      <c r="HQ964" s="26">
        <f t="shared" ref="HQ964" si="7037">HP964+HQ962-HQ963</f>
        <v>0</v>
      </c>
      <c r="HR964" s="26">
        <f t="shared" ref="HR964" si="7038">HQ964+HR962-HR963</f>
        <v>0</v>
      </c>
      <c r="HS964" s="26">
        <f t="shared" ref="HS964" si="7039">HR964+HS962-HS963</f>
        <v>0</v>
      </c>
      <c r="HT964" s="26">
        <f t="shared" ref="HT964" si="7040">HS964+HT962-HT963</f>
        <v>0</v>
      </c>
      <c r="HU964" s="22">
        <f t="shared" ref="HU964" si="7041">COUNTIF(GZ964:HT964,"&lt;0")</f>
        <v>0</v>
      </c>
      <c r="HV964" s="25"/>
      <c r="HW964" t="str">
        <f>DIM_BILL[[#This Row],[Tipo]]</f>
        <v/>
      </c>
    </row>
    <row r="965" spans="1:231" x14ac:dyDescent="0.3">
      <c r="A965" s="17" t="s">
        <v>747</v>
      </c>
      <c r="BP965">
        <v>1</v>
      </c>
      <c r="GR965" s="17" t="s">
        <v>748</v>
      </c>
      <c r="GS965" s="17">
        <v>5</v>
      </c>
      <c r="GT965" s="17" t="s">
        <v>1827</v>
      </c>
      <c r="GU965" s="17" t="s">
        <v>1800</v>
      </c>
      <c r="GV965" s="17">
        <f>SUMIF(FACT_A1[cve_prod],DIM_BILL[[#This Row],[CODIGO]],FACT_A1[Existencia])</f>
        <v>0</v>
      </c>
      <c r="GW965" s="18">
        <f>SUMIF(FACT_A2[cve_prod],DIM_BILL[[#This Row],[CODIGO]],FACT_A2[Existencia])</f>
        <v>11000</v>
      </c>
      <c r="GX965" s="17"/>
      <c r="GY965" s="16" t="s">
        <v>2220</v>
      </c>
      <c r="GZ965" s="15">
        <f>SUMIFS(POs[saldo],POs[cve_prod],DIM_BILL[[#This Row],[CODIGO]],POs[status],$GY965,POs[f_ent],GZ$1)</f>
        <v>0</v>
      </c>
      <c r="HA965" s="15">
        <f>SUMIFS(POs[saldo],POs[cve_prod],DIM_BILL[[#This Row],[CODIGO]],POs[status],$GY965,POs[f_ent],HA$1)</f>
        <v>0</v>
      </c>
      <c r="HB965" s="15">
        <f>SUMIFS(POs[saldo],POs[cve_prod],DIM_BILL[[#This Row],[CODIGO]],POs[status],$GY965,POs[f_ent],HB$1)</f>
        <v>0</v>
      </c>
      <c r="HC965" s="15">
        <f>SUMIFS(POs[saldo],POs[cve_prod],DIM_BILL[[#This Row],[CODIGO]],POs[status],$GY965,POs[f_ent],HC$1)</f>
        <v>0</v>
      </c>
      <c r="HD965" s="15">
        <f>SUMIFS(POs[saldo],POs[cve_prod],DIM_BILL[[#This Row],[CODIGO]],POs[status],$GY965,POs[f_ent],HD$1)</f>
        <v>0</v>
      </c>
      <c r="HE965" s="15">
        <f>SUMIFS(POs[saldo],POs[cve_prod],DIM_BILL[[#This Row],[CODIGO]],POs[status],$GY965,POs[f_ent],HE$1)</f>
        <v>0</v>
      </c>
      <c r="HF965" s="15">
        <f>SUMIFS(POs[saldo],POs[cve_prod],DIM_BILL[[#This Row],[CODIGO]],POs[status],$GY965,POs[Semana],WEEKNUM(HF$1))</f>
        <v>0</v>
      </c>
      <c r="HG965" s="15">
        <f>SUMIFS(POs[saldo],POs[cve_prod],DIM_BILL[[#This Row],[CODIGO]],POs[status],$GY965,POs[Semana],WEEKNUM(HG$1))</f>
        <v>0</v>
      </c>
      <c r="HH965" s="15">
        <f>SUMIFS(POs[saldo],POs[cve_prod],DIM_BILL[[#This Row],[CODIGO]],POs[status],$GY965,POs[Semana],WEEKNUM(HH$1))</f>
        <v>0</v>
      </c>
      <c r="HI965" s="15">
        <f>SUMIFS(POs[saldo],POs[cve_prod],DIM_BILL[[#This Row],[CODIGO]],POs[status],$GY965,POs[Semana],WEEKNUM(HI$1))</f>
        <v>0</v>
      </c>
      <c r="HJ965" s="15">
        <f>SUMIFS(POs[saldo],POs[cve_prod],DIM_BILL[[#This Row],[CODIGO]],POs[status],$GY965,POs[Semana],WEEKNUM(HJ$1))</f>
        <v>0</v>
      </c>
      <c r="HK965" s="15">
        <f>SUMIFS(POs[saldo],POs[cve_prod],DIM_BILL[[#This Row],[CODIGO]],POs[status],$GY965,POs[Semana],WEEKNUM(HK$1))</f>
        <v>0</v>
      </c>
      <c r="HL965" s="15">
        <f>SUMIFS(POs[saldo],POs[cve_prod],DIM_BILL[[#This Row],[CODIGO]],POs[status],$GY965,POs[Semana],WEEKNUM(HL$1))</f>
        <v>0</v>
      </c>
      <c r="HM965" s="15">
        <f>SUMIFS(POs[saldo],POs[cve_prod],DIM_BILL[[#This Row],[CODIGO]],POs[status],$GY965,POs[Semana],WEEKNUM(HM$1))</f>
        <v>0</v>
      </c>
      <c r="HN965" s="15">
        <f>SUMIFS(POs[saldo],POs[cve_prod],DIM_BILL[[#This Row],[CODIGO]],POs[status],$GY965,POs[Semana],WEEKNUM(HN$1))</f>
        <v>0</v>
      </c>
      <c r="HO965" s="15">
        <f>SUMIFS(POs[saldo],POs[cve_prod],DIM_BILL[[#This Row],[CODIGO]],POs[status],$GY965,POs[Semana],WEEKNUM(HO$1))</f>
        <v>0</v>
      </c>
      <c r="HP965" s="15">
        <f>SUMIFS(POs[saldo],POs[cve_prod],DIM_BILL[[#This Row],[CODIGO]],POs[status],$GY965,POs[Semana],WEEKNUM(HP$1))</f>
        <v>0</v>
      </c>
      <c r="HQ965" s="15">
        <f>SUMIFS(POs[saldo],POs[cve_prod],DIM_BILL[[#This Row],[CODIGO]],POs[status],$GY965,POs[Semana],WEEKNUM(HQ$1))</f>
        <v>0</v>
      </c>
      <c r="HR965" s="15">
        <f>SUMIFS(POs[saldo],POs[cve_prod],DIM_BILL[[#This Row],[CODIGO]],POs[status],$GY965,POs[Semana],WEEKNUM(HR$1))</f>
        <v>0</v>
      </c>
      <c r="HS965" s="15">
        <f>SUMIFS(POs[saldo],POs[cve_prod],DIM_BILL[[#This Row],[CODIGO]],POs[status],$GY965,POs[Semana],WEEKNUM(HS$1))</f>
        <v>0</v>
      </c>
      <c r="HT965" s="15">
        <f>SUMIFS(POs[saldo],POs[cve_prod],DIM_BILL[[#This Row],[CODIGO]],POs[status],$GY965,POs[Semana],WEEKNUM(HT$1))</f>
        <v>0</v>
      </c>
      <c r="HU965" s="22"/>
      <c r="HV965" s="25"/>
      <c r="HW965" t="str">
        <f>DIM_BILL[[#This Row],[Tipo]]</f>
        <v>MATERIAL DE EMPAQUE</v>
      </c>
    </row>
    <row r="966" spans="1:231" x14ac:dyDescent="0.3">
      <c r="A966" s="17" t="s">
        <v>747</v>
      </c>
      <c r="BP966">
        <v>1</v>
      </c>
      <c r="GR966" s="17" t="s">
        <v>748</v>
      </c>
      <c r="GS966" s="17">
        <v>5</v>
      </c>
      <c r="GT966" s="17" t="s">
        <v>1827</v>
      </c>
      <c r="GU966" s="17" t="s">
        <v>1800</v>
      </c>
      <c r="GV966" s="17">
        <f>SUMIF(FACT_A1[cve_prod],DIM_BILL[[#This Row],[CODIGO]],FACT_A1[Existencia])</f>
        <v>0</v>
      </c>
      <c r="GW966" s="18">
        <f>SUMIF(FACT_A2[cve_prod],DIM_BILL[[#This Row],[CODIGO]],FACT_A2[Existencia])</f>
        <v>11000</v>
      </c>
      <c r="GX966" s="17"/>
      <c r="GY966" s="16" t="s">
        <v>2221</v>
      </c>
      <c r="GZ966" s="24">
        <f>SUMPRODUCT($B966:$GQ966,INDEX(PLAN_PRODUCCION!$B$4:$GQ$24,COLUMN()-COLUMN($GZ$1)+1,0))</f>
        <v>10800</v>
      </c>
      <c r="HA966" s="24">
        <f>SUMPRODUCT($B966:$GQ966,INDEX(PLAN_PRODUCCION!$B$4:$GQ$24,COLUMN()-COLUMN($GZ$1)+1,0))</f>
        <v>0</v>
      </c>
      <c r="HB966" s="24">
        <f>SUMPRODUCT($B966:$GQ966,INDEX(PLAN_PRODUCCION!$B$4:$GQ$24,COLUMN()-COLUMN($GZ$1)+1,0))</f>
        <v>0</v>
      </c>
      <c r="HC966" s="24">
        <f>SUMPRODUCT($B966:$GQ966,INDEX(PLAN_PRODUCCION!$B$4:$GQ$24,COLUMN()-COLUMN($GZ$1)+1,0))</f>
        <v>0</v>
      </c>
      <c r="HD966" s="24">
        <f>SUMPRODUCT($B966:$GQ966,INDEX(PLAN_PRODUCCION!$B$4:$GQ$24,COLUMN()-COLUMN($GZ$1)+1,0))</f>
        <v>0</v>
      </c>
      <c r="HE966" s="24">
        <f>SUMPRODUCT($B966:$GQ966,INDEX(PLAN_PRODUCCION!$B$4:$GQ$24,COLUMN()-COLUMN($GZ$1)+1,0))</f>
        <v>0</v>
      </c>
      <c r="HF966" s="24">
        <f>SUMPRODUCT($B966:$GQ966,INDEX(PLAN_PRODUCCION!$B$4:$GQ$24,COLUMN()-COLUMN($GZ$1)+1,0))</f>
        <v>0</v>
      </c>
      <c r="HG966" s="24">
        <f>SUMPRODUCT($B966:$GQ966,INDEX(PLAN_PRODUCCION!$B$4:$GQ$24,COLUMN()-COLUMN($GZ$1)+1,0))</f>
        <v>0</v>
      </c>
      <c r="HH966" s="24">
        <f>SUMPRODUCT($B966:$GQ966,INDEX(PLAN_PRODUCCION!$B$4:$GQ$24,COLUMN()-COLUMN($GZ$1)+1,0))</f>
        <v>0</v>
      </c>
      <c r="HI966" s="24">
        <f>SUMPRODUCT($B966:$GQ966,INDEX(PLAN_PRODUCCION!$B$4:$GQ$24,COLUMN()-COLUMN($GZ$1)+1,0))</f>
        <v>0</v>
      </c>
      <c r="HJ966" s="24">
        <f>SUMPRODUCT($B966:$GQ966,INDEX(PLAN_PRODUCCION!$B$4:$GQ$24,COLUMN()-COLUMN($GZ$1)+1,0))</f>
        <v>0</v>
      </c>
      <c r="HK966" s="24">
        <f>SUMPRODUCT($B966:$GQ966,INDEX(PLAN_PRODUCCION!$B$4:$GQ$24,COLUMN()-COLUMN($GZ$1)+1,0))</f>
        <v>0</v>
      </c>
      <c r="HL966" s="24">
        <f>SUMPRODUCT($B966:$GQ966,INDEX(PLAN_PRODUCCION!$B$4:$GQ$24,COLUMN()-COLUMN($GZ$1)+1,0))</f>
        <v>0</v>
      </c>
      <c r="HM966" s="24">
        <f>SUMPRODUCT($B966:$GQ966,INDEX(PLAN_PRODUCCION!$B$4:$GQ$24,COLUMN()-COLUMN($GZ$1)+1,0))</f>
        <v>0</v>
      </c>
      <c r="HN966" s="24">
        <f>SUMPRODUCT($B966:$GQ966,INDEX(PLAN_PRODUCCION!$B$4:$GQ$24,COLUMN()-COLUMN($GZ$1)+1,0))</f>
        <v>0</v>
      </c>
      <c r="HO966" s="24">
        <f>SUMPRODUCT($B966:$GQ966,INDEX(PLAN_PRODUCCION!$B$4:$GQ$24,COLUMN()-COLUMN($GZ$1)+1,0))</f>
        <v>0</v>
      </c>
      <c r="HP966" s="24">
        <f>SUMPRODUCT($B966:$GQ966,INDEX(PLAN_PRODUCCION!$B$4:$GQ$24,COLUMN()-COLUMN($GZ$1)+1,0))</f>
        <v>0</v>
      </c>
      <c r="HQ966" s="24">
        <f>SUMPRODUCT($B966:$GQ966,INDEX(PLAN_PRODUCCION!$B$4:$GQ$24,COLUMN()-COLUMN($GZ$1)+1,0))</f>
        <v>0</v>
      </c>
      <c r="HR966" s="24">
        <f>SUMPRODUCT($B966:$GQ966,INDEX(PLAN_PRODUCCION!$B$4:$GQ$24,COLUMN()-COLUMN($GZ$1)+1,0))</f>
        <v>0</v>
      </c>
      <c r="HS966" s="24">
        <f>SUMPRODUCT($B966:$GQ966,INDEX(PLAN_PRODUCCION!$B$4:$GQ$24,COLUMN()-COLUMN($GZ$1)+1,0))</f>
        <v>0</v>
      </c>
      <c r="HT966" s="24">
        <f>SUMPRODUCT($B966:$GQ966,INDEX(PLAN_PRODUCCION!$B$4:$GQ$24,COLUMN()-COLUMN($GZ$1)+1,0))</f>
        <v>0</v>
      </c>
      <c r="HU966" s="22"/>
      <c r="HV966" s="25"/>
      <c r="HW966" t="str">
        <f>DIM_BILL[[#This Row],[Tipo]]</f>
        <v>MATERIAL DE EMPAQUE</v>
      </c>
    </row>
    <row r="967" spans="1:231" x14ac:dyDescent="0.3">
      <c r="A967" s="18" t="s">
        <v>747</v>
      </c>
      <c r="BP967">
        <v>1</v>
      </c>
      <c r="GR967" s="18" t="s">
        <v>748</v>
      </c>
      <c r="GS967" s="18">
        <v>5</v>
      </c>
      <c r="GT967" s="18" t="s">
        <v>1827</v>
      </c>
      <c r="GU967" s="18" t="s">
        <v>1800</v>
      </c>
      <c r="GV967" s="18">
        <f>SUMIF(FACT_A1[cve_prod],DIM_BILL[[#This Row],[CODIGO]],FACT_A1[Existencia])</f>
        <v>0</v>
      </c>
      <c r="GW967" s="18">
        <f>SUMIF(FACT_A2[cve_prod],DIM_BILL[[#This Row],[CODIGO]],FACT_A2[Existencia])</f>
        <v>11000</v>
      </c>
      <c r="GX967" s="18"/>
      <c r="GY967" s="16" t="s">
        <v>2222</v>
      </c>
      <c r="GZ967" s="26">
        <f t="shared" ref="GZ967" si="7042">GV967+GW967+GX967+GZ965-GZ966</f>
        <v>200</v>
      </c>
      <c r="HA967" s="26">
        <f t="shared" ref="HA967" si="7043">GZ967+HA965-HA966</f>
        <v>200</v>
      </c>
      <c r="HB967" s="26">
        <f t="shared" ref="HB967" si="7044">HA967+HB965-HB966</f>
        <v>200</v>
      </c>
      <c r="HC967" s="26">
        <f t="shared" ref="HC967" si="7045">HB967+HC965-HC966</f>
        <v>200</v>
      </c>
      <c r="HD967" s="26">
        <f t="shared" ref="HD967" si="7046">HC967+HD965-HD966</f>
        <v>200</v>
      </c>
      <c r="HE967" s="26">
        <f t="shared" ref="HE967" si="7047">HD967+HE965-HE966</f>
        <v>200</v>
      </c>
      <c r="HF967" s="26">
        <f t="shared" ref="HF967" si="7048">HE967+HF965-HF966</f>
        <v>200</v>
      </c>
      <c r="HG967" s="26">
        <f t="shared" ref="HG967" si="7049">HF967+HG965-HG966</f>
        <v>200</v>
      </c>
      <c r="HH967" s="26">
        <f t="shared" ref="HH967" si="7050">HG967+HH965-HH966</f>
        <v>200</v>
      </c>
      <c r="HI967" s="26">
        <f t="shared" ref="HI967" si="7051">HH967+HI965-HI966</f>
        <v>200</v>
      </c>
      <c r="HJ967" s="26">
        <f t="shared" ref="HJ967" si="7052">HI967+HJ965-HJ966</f>
        <v>200</v>
      </c>
      <c r="HK967" s="26">
        <f t="shared" ref="HK967" si="7053">HJ967+HK965-HK966</f>
        <v>200</v>
      </c>
      <c r="HL967" s="26">
        <f t="shared" ref="HL967" si="7054">HK967+HL965-HL966</f>
        <v>200</v>
      </c>
      <c r="HM967" s="26">
        <f t="shared" ref="HM967" si="7055">HL967+HM965-HM966</f>
        <v>200</v>
      </c>
      <c r="HN967" s="26">
        <f t="shared" ref="HN967" si="7056">HM967+HN965-HN966</f>
        <v>200</v>
      </c>
      <c r="HO967" s="26">
        <f t="shared" ref="HO967" si="7057">HN967+HO965-HO966</f>
        <v>200</v>
      </c>
      <c r="HP967" s="26">
        <f t="shared" ref="HP967" si="7058">HO967+HP965-HP966</f>
        <v>200</v>
      </c>
      <c r="HQ967" s="26">
        <f t="shared" ref="HQ967" si="7059">HP967+HQ965-HQ966</f>
        <v>200</v>
      </c>
      <c r="HR967" s="26">
        <f t="shared" ref="HR967" si="7060">HQ967+HR965-HR966</f>
        <v>200</v>
      </c>
      <c r="HS967" s="26">
        <f t="shared" ref="HS967" si="7061">HR967+HS965-HS966</f>
        <v>200</v>
      </c>
      <c r="HT967" s="26">
        <f t="shared" ref="HT967" si="7062">HS967+HT965-HT966</f>
        <v>200</v>
      </c>
      <c r="HU967" s="22">
        <f t="shared" ref="HU967" si="7063">COUNTIF(GZ967:HT967,"&lt;0")</f>
        <v>0</v>
      </c>
      <c r="HV967" s="25"/>
      <c r="HW967" t="str">
        <f>DIM_BILL[[#This Row],[Tipo]]</f>
        <v>MATERIAL DE EMPAQUE</v>
      </c>
    </row>
    <row r="968" spans="1:231" x14ac:dyDescent="0.3">
      <c r="A968" s="17" t="s">
        <v>755</v>
      </c>
      <c r="BQ968">
        <v>1.04</v>
      </c>
      <c r="GR968" s="17" t="s">
        <v>756</v>
      </c>
      <c r="GS968" s="17">
        <v>2</v>
      </c>
      <c r="GT968" s="17" t="s">
        <v>1791</v>
      </c>
      <c r="GU968" s="17" t="s">
        <v>1791</v>
      </c>
      <c r="GV968" s="17">
        <f>SUMIF(FACT_A1[cve_prod],DIM_BILL[[#This Row],[CODIGO]],FACT_A1[Existencia])</f>
        <v>0</v>
      </c>
      <c r="GW968" s="18">
        <f>SUMIF(FACT_A2[cve_prod],DIM_BILL[[#This Row],[CODIGO]],FACT_A2[Existencia])</f>
        <v>0</v>
      </c>
      <c r="GX968" s="17"/>
      <c r="GY968" s="16" t="s">
        <v>2220</v>
      </c>
      <c r="GZ968" s="15">
        <f>SUMIFS(POs[saldo],POs[cve_prod],DIM_BILL[[#This Row],[CODIGO]],POs[status],$GY968,POs[f_ent],GZ$1)</f>
        <v>0</v>
      </c>
      <c r="HA968" s="15">
        <f>SUMIFS(POs[saldo],POs[cve_prod],DIM_BILL[[#This Row],[CODIGO]],POs[status],$GY968,POs[f_ent],HA$1)</f>
        <v>0</v>
      </c>
      <c r="HB968" s="15">
        <f>SUMIFS(POs[saldo],POs[cve_prod],DIM_BILL[[#This Row],[CODIGO]],POs[status],$GY968,POs[f_ent],HB$1)</f>
        <v>0</v>
      </c>
      <c r="HC968" s="15">
        <f>SUMIFS(POs[saldo],POs[cve_prod],DIM_BILL[[#This Row],[CODIGO]],POs[status],$GY968,POs[f_ent],HC$1)</f>
        <v>0</v>
      </c>
      <c r="HD968" s="15">
        <f>SUMIFS(POs[saldo],POs[cve_prod],DIM_BILL[[#This Row],[CODIGO]],POs[status],$GY968,POs[f_ent],HD$1)</f>
        <v>0</v>
      </c>
      <c r="HE968" s="15">
        <f>SUMIFS(POs[saldo],POs[cve_prod],DIM_BILL[[#This Row],[CODIGO]],POs[status],$GY968,POs[f_ent],HE$1)</f>
        <v>0</v>
      </c>
      <c r="HF968" s="15">
        <f>SUMIFS(POs[saldo],POs[cve_prod],DIM_BILL[[#This Row],[CODIGO]],POs[status],$GY968,POs[Semana],WEEKNUM(HF$1))</f>
        <v>0</v>
      </c>
      <c r="HG968" s="15">
        <f>SUMIFS(POs[saldo],POs[cve_prod],DIM_BILL[[#This Row],[CODIGO]],POs[status],$GY968,POs[Semana],WEEKNUM(HG$1))</f>
        <v>0</v>
      </c>
      <c r="HH968" s="15">
        <f>SUMIFS(POs[saldo],POs[cve_prod],DIM_BILL[[#This Row],[CODIGO]],POs[status],$GY968,POs[Semana],WEEKNUM(HH$1))</f>
        <v>0</v>
      </c>
      <c r="HI968" s="15">
        <f>SUMIFS(POs[saldo],POs[cve_prod],DIM_BILL[[#This Row],[CODIGO]],POs[status],$GY968,POs[Semana],WEEKNUM(HI$1))</f>
        <v>0</v>
      </c>
      <c r="HJ968" s="15">
        <f>SUMIFS(POs[saldo],POs[cve_prod],DIM_BILL[[#This Row],[CODIGO]],POs[status],$GY968,POs[Semana],WEEKNUM(HJ$1))</f>
        <v>0</v>
      </c>
      <c r="HK968" s="15">
        <f>SUMIFS(POs[saldo],POs[cve_prod],DIM_BILL[[#This Row],[CODIGO]],POs[status],$GY968,POs[Semana],WEEKNUM(HK$1))</f>
        <v>0</v>
      </c>
      <c r="HL968" s="15">
        <f>SUMIFS(POs[saldo],POs[cve_prod],DIM_BILL[[#This Row],[CODIGO]],POs[status],$GY968,POs[Semana],WEEKNUM(HL$1))</f>
        <v>0</v>
      </c>
      <c r="HM968" s="15">
        <f>SUMIFS(POs[saldo],POs[cve_prod],DIM_BILL[[#This Row],[CODIGO]],POs[status],$GY968,POs[Semana],WEEKNUM(HM$1))</f>
        <v>0</v>
      </c>
      <c r="HN968" s="15">
        <f>SUMIFS(POs[saldo],POs[cve_prod],DIM_BILL[[#This Row],[CODIGO]],POs[status],$GY968,POs[Semana],WEEKNUM(HN$1))</f>
        <v>0</v>
      </c>
      <c r="HO968" s="15">
        <f>SUMIFS(POs[saldo],POs[cve_prod],DIM_BILL[[#This Row],[CODIGO]],POs[status],$GY968,POs[Semana],WEEKNUM(HO$1))</f>
        <v>0</v>
      </c>
      <c r="HP968" s="15">
        <f>SUMIFS(POs[saldo],POs[cve_prod],DIM_BILL[[#This Row],[CODIGO]],POs[status],$GY968,POs[Semana],WEEKNUM(HP$1))</f>
        <v>0</v>
      </c>
      <c r="HQ968" s="15">
        <f>SUMIFS(POs[saldo],POs[cve_prod],DIM_BILL[[#This Row],[CODIGO]],POs[status],$GY968,POs[Semana],WEEKNUM(HQ$1))</f>
        <v>0</v>
      </c>
      <c r="HR968" s="15">
        <f>SUMIFS(POs[saldo],POs[cve_prod],DIM_BILL[[#This Row],[CODIGO]],POs[status],$GY968,POs[Semana],WEEKNUM(HR$1))</f>
        <v>0</v>
      </c>
      <c r="HS968" s="15">
        <f>SUMIFS(POs[saldo],POs[cve_prod],DIM_BILL[[#This Row],[CODIGO]],POs[status],$GY968,POs[Semana],WEEKNUM(HS$1))</f>
        <v>0</v>
      </c>
      <c r="HT968" s="15">
        <f>SUMIFS(POs[saldo],POs[cve_prod],DIM_BILL[[#This Row],[CODIGO]],POs[status],$GY968,POs[Semana],WEEKNUM(HT$1))</f>
        <v>0</v>
      </c>
      <c r="HU968" s="22"/>
      <c r="HV968" s="25"/>
      <c r="HW968" t="str">
        <f>DIM_BILL[[#This Row],[Tipo]]</f>
        <v/>
      </c>
    </row>
    <row r="969" spans="1:231" x14ac:dyDescent="0.3">
      <c r="A969" s="17" t="s">
        <v>755</v>
      </c>
      <c r="BQ969">
        <v>1.04</v>
      </c>
      <c r="GR969" s="17" t="s">
        <v>756</v>
      </c>
      <c r="GS969" s="17">
        <v>2</v>
      </c>
      <c r="GT969" s="17" t="s">
        <v>1791</v>
      </c>
      <c r="GU969" s="17" t="s">
        <v>1791</v>
      </c>
      <c r="GV969" s="17">
        <f>SUMIF(FACT_A1[cve_prod],DIM_BILL[[#This Row],[CODIGO]],FACT_A1[Existencia])</f>
        <v>0</v>
      </c>
      <c r="GW969" s="18">
        <f>SUMIF(FACT_A2[cve_prod],DIM_BILL[[#This Row],[CODIGO]],FACT_A2[Existencia])</f>
        <v>0</v>
      </c>
      <c r="GX969" s="17"/>
      <c r="GY969" s="16" t="s">
        <v>2221</v>
      </c>
      <c r="GZ969" s="24">
        <f>SUMPRODUCT($B969:$GQ969,INDEX(PLAN_PRODUCCION!$B$4:$GQ$24,COLUMN()-COLUMN($GZ$1)+1,0))</f>
        <v>0</v>
      </c>
      <c r="HA969" s="24">
        <f>SUMPRODUCT($B969:$GQ969,INDEX(PLAN_PRODUCCION!$B$4:$GQ$24,COLUMN()-COLUMN($GZ$1)+1,0))</f>
        <v>0</v>
      </c>
      <c r="HB969" s="24">
        <f>SUMPRODUCT($B969:$GQ969,INDEX(PLAN_PRODUCCION!$B$4:$GQ$24,COLUMN()-COLUMN($GZ$1)+1,0))</f>
        <v>0</v>
      </c>
      <c r="HC969" s="24">
        <f>SUMPRODUCT($B969:$GQ969,INDEX(PLAN_PRODUCCION!$B$4:$GQ$24,COLUMN()-COLUMN($GZ$1)+1,0))</f>
        <v>0</v>
      </c>
      <c r="HD969" s="24">
        <f>SUMPRODUCT($B969:$GQ969,INDEX(PLAN_PRODUCCION!$B$4:$GQ$24,COLUMN()-COLUMN($GZ$1)+1,0))</f>
        <v>0</v>
      </c>
      <c r="HE969" s="24">
        <f>SUMPRODUCT($B969:$GQ969,INDEX(PLAN_PRODUCCION!$B$4:$GQ$24,COLUMN()-COLUMN($GZ$1)+1,0))</f>
        <v>0</v>
      </c>
      <c r="HF969" s="24">
        <f>SUMPRODUCT($B969:$GQ969,INDEX(PLAN_PRODUCCION!$B$4:$GQ$24,COLUMN()-COLUMN($GZ$1)+1,0))</f>
        <v>0</v>
      </c>
      <c r="HG969" s="24">
        <f>SUMPRODUCT($B969:$GQ969,INDEX(PLAN_PRODUCCION!$B$4:$GQ$24,COLUMN()-COLUMN($GZ$1)+1,0))</f>
        <v>0</v>
      </c>
      <c r="HH969" s="24">
        <f>SUMPRODUCT($B969:$GQ969,INDEX(PLAN_PRODUCCION!$B$4:$GQ$24,COLUMN()-COLUMN($GZ$1)+1,0))</f>
        <v>0</v>
      </c>
      <c r="HI969" s="24">
        <f>SUMPRODUCT($B969:$GQ969,INDEX(PLAN_PRODUCCION!$B$4:$GQ$24,COLUMN()-COLUMN($GZ$1)+1,0))</f>
        <v>0</v>
      </c>
      <c r="HJ969" s="24">
        <f>SUMPRODUCT($B969:$GQ969,INDEX(PLAN_PRODUCCION!$B$4:$GQ$24,COLUMN()-COLUMN($GZ$1)+1,0))</f>
        <v>0</v>
      </c>
      <c r="HK969" s="24">
        <f>SUMPRODUCT($B969:$GQ969,INDEX(PLAN_PRODUCCION!$B$4:$GQ$24,COLUMN()-COLUMN($GZ$1)+1,0))</f>
        <v>0</v>
      </c>
      <c r="HL969" s="24">
        <f>SUMPRODUCT($B969:$GQ969,INDEX(PLAN_PRODUCCION!$B$4:$GQ$24,COLUMN()-COLUMN($GZ$1)+1,0))</f>
        <v>0</v>
      </c>
      <c r="HM969" s="24">
        <f>SUMPRODUCT($B969:$GQ969,INDEX(PLAN_PRODUCCION!$B$4:$GQ$24,COLUMN()-COLUMN($GZ$1)+1,0))</f>
        <v>0</v>
      </c>
      <c r="HN969" s="24">
        <f>SUMPRODUCT($B969:$GQ969,INDEX(PLAN_PRODUCCION!$B$4:$GQ$24,COLUMN()-COLUMN($GZ$1)+1,0))</f>
        <v>0</v>
      </c>
      <c r="HO969" s="24">
        <f>SUMPRODUCT($B969:$GQ969,INDEX(PLAN_PRODUCCION!$B$4:$GQ$24,COLUMN()-COLUMN($GZ$1)+1,0))</f>
        <v>0</v>
      </c>
      <c r="HP969" s="24">
        <f>SUMPRODUCT($B969:$GQ969,INDEX(PLAN_PRODUCCION!$B$4:$GQ$24,COLUMN()-COLUMN($GZ$1)+1,0))</f>
        <v>0</v>
      </c>
      <c r="HQ969" s="24">
        <f>SUMPRODUCT($B969:$GQ969,INDEX(PLAN_PRODUCCION!$B$4:$GQ$24,COLUMN()-COLUMN($GZ$1)+1,0))</f>
        <v>0</v>
      </c>
      <c r="HR969" s="24">
        <f>SUMPRODUCT($B969:$GQ969,INDEX(PLAN_PRODUCCION!$B$4:$GQ$24,COLUMN()-COLUMN($GZ$1)+1,0))</f>
        <v>0</v>
      </c>
      <c r="HS969" s="24">
        <f>SUMPRODUCT($B969:$GQ969,INDEX(PLAN_PRODUCCION!$B$4:$GQ$24,COLUMN()-COLUMN($GZ$1)+1,0))</f>
        <v>0</v>
      </c>
      <c r="HT969" s="24">
        <f>SUMPRODUCT($B969:$GQ969,INDEX(PLAN_PRODUCCION!$B$4:$GQ$24,COLUMN()-COLUMN($GZ$1)+1,0))</f>
        <v>0</v>
      </c>
      <c r="HU969" s="22"/>
      <c r="HV969" s="25"/>
      <c r="HW969" t="str">
        <f>DIM_BILL[[#This Row],[Tipo]]</f>
        <v/>
      </c>
    </row>
    <row r="970" spans="1:231" x14ac:dyDescent="0.3">
      <c r="A970" s="18" t="s">
        <v>755</v>
      </c>
      <c r="BQ970">
        <v>1.04</v>
      </c>
      <c r="GR970" s="18" t="s">
        <v>756</v>
      </c>
      <c r="GS970" s="18">
        <v>2</v>
      </c>
      <c r="GT970" s="18" t="s">
        <v>1791</v>
      </c>
      <c r="GU970" s="18" t="s">
        <v>1791</v>
      </c>
      <c r="GV970" s="18">
        <f>SUMIF(FACT_A1[cve_prod],DIM_BILL[[#This Row],[CODIGO]],FACT_A1[Existencia])</f>
        <v>0</v>
      </c>
      <c r="GW970" s="18">
        <f>SUMIF(FACT_A2[cve_prod],DIM_BILL[[#This Row],[CODIGO]],FACT_A2[Existencia])</f>
        <v>0</v>
      </c>
      <c r="GX970" s="18"/>
      <c r="GY970" s="16" t="s">
        <v>2222</v>
      </c>
      <c r="GZ970" s="26">
        <f t="shared" ref="GZ970" si="7064">GV970+GW970+GX970+GZ968-GZ969</f>
        <v>0</v>
      </c>
      <c r="HA970" s="26">
        <f t="shared" ref="HA970" si="7065">GZ970+HA968-HA969</f>
        <v>0</v>
      </c>
      <c r="HB970" s="26">
        <f t="shared" ref="HB970" si="7066">HA970+HB968-HB969</f>
        <v>0</v>
      </c>
      <c r="HC970" s="26">
        <f t="shared" ref="HC970" si="7067">HB970+HC968-HC969</f>
        <v>0</v>
      </c>
      <c r="HD970" s="26">
        <f t="shared" ref="HD970" si="7068">HC970+HD968-HD969</f>
        <v>0</v>
      </c>
      <c r="HE970" s="26">
        <f t="shared" ref="HE970" si="7069">HD970+HE968-HE969</f>
        <v>0</v>
      </c>
      <c r="HF970" s="26">
        <f t="shared" ref="HF970" si="7070">HE970+HF968-HF969</f>
        <v>0</v>
      </c>
      <c r="HG970" s="26">
        <f t="shared" ref="HG970" si="7071">HF970+HG968-HG969</f>
        <v>0</v>
      </c>
      <c r="HH970" s="26">
        <f t="shared" ref="HH970" si="7072">HG970+HH968-HH969</f>
        <v>0</v>
      </c>
      <c r="HI970" s="26">
        <f t="shared" ref="HI970" si="7073">HH970+HI968-HI969</f>
        <v>0</v>
      </c>
      <c r="HJ970" s="26">
        <f t="shared" ref="HJ970" si="7074">HI970+HJ968-HJ969</f>
        <v>0</v>
      </c>
      <c r="HK970" s="26">
        <f t="shared" ref="HK970" si="7075">HJ970+HK968-HK969</f>
        <v>0</v>
      </c>
      <c r="HL970" s="26">
        <f t="shared" ref="HL970" si="7076">HK970+HL968-HL969</f>
        <v>0</v>
      </c>
      <c r="HM970" s="26">
        <f t="shared" ref="HM970" si="7077">HL970+HM968-HM969</f>
        <v>0</v>
      </c>
      <c r="HN970" s="26">
        <f t="shared" ref="HN970" si="7078">HM970+HN968-HN969</f>
        <v>0</v>
      </c>
      <c r="HO970" s="26">
        <f t="shared" ref="HO970" si="7079">HN970+HO968-HO969</f>
        <v>0</v>
      </c>
      <c r="HP970" s="26">
        <f t="shared" ref="HP970" si="7080">HO970+HP968-HP969</f>
        <v>0</v>
      </c>
      <c r="HQ970" s="26">
        <f t="shared" ref="HQ970" si="7081">HP970+HQ968-HQ969</f>
        <v>0</v>
      </c>
      <c r="HR970" s="26">
        <f t="shared" ref="HR970" si="7082">HQ970+HR968-HR969</f>
        <v>0</v>
      </c>
      <c r="HS970" s="26">
        <f t="shared" ref="HS970" si="7083">HR970+HS968-HS969</f>
        <v>0</v>
      </c>
      <c r="HT970" s="26">
        <f t="shared" ref="HT970" si="7084">HS970+HT968-HT969</f>
        <v>0</v>
      </c>
      <c r="HU970" s="22">
        <f t="shared" ref="HU970" si="7085">COUNTIF(GZ970:HT970,"&lt;0")</f>
        <v>0</v>
      </c>
      <c r="HV970" s="25"/>
      <c r="HW970" t="str">
        <f>DIM_BILL[[#This Row],[Tipo]]</f>
        <v/>
      </c>
    </row>
    <row r="971" spans="1:231" x14ac:dyDescent="0.3">
      <c r="A971" s="17" t="s">
        <v>919</v>
      </c>
      <c r="CD971">
        <v>1</v>
      </c>
      <c r="GR971" s="17" t="s">
        <v>920</v>
      </c>
      <c r="GS971" s="17">
        <v>2</v>
      </c>
      <c r="GT971" s="17" t="s">
        <v>1791</v>
      </c>
      <c r="GU971" s="17" t="s">
        <v>1791</v>
      </c>
      <c r="GV971" s="17">
        <f>SUMIF(FACT_A1[cve_prod],DIM_BILL[[#This Row],[CODIGO]],FACT_A1[Existencia])</f>
        <v>0</v>
      </c>
      <c r="GW971" s="18">
        <f>SUMIF(FACT_A2[cve_prod],DIM_BILL[[#This Row],[CODIGO]],FACT_A2[Existencia])</f>
        <v>9100</v>
      </c>
      <c r="GX971" s="17"/>
      <c r="GY971" s="16" t="s">
        <v>2220</v>
      </c>
      <c r="GZ971" s="15">
        <f>SUMIFS(POs[saldo],POs[cve_prod],DIM_BILL[[#This Row],[CODIGO]],POs[status],$GY971,POs[f_ent],GZ$1)</f>
        <v>0</v>
      </c>
      <c r="HA971" s="15">
        <f>SUMIFS(POs[saldo],POs[cve_prod],DIM_BILL[[#This Row],[CODIGO]],POs[status],$GY971,POs[f_ent],HA$1)</f>
        <v>0</v>
      </c>
      <c r="HB971" s="15">
        <f>SUMIFS(POs[saldo],POs[cve_prod],DIM_BILL[[#This Row],[CODIGO]],POs[status],$GY971,POs[f_ent],HB$1)</f>
        <v>0</v>
      </c>
      <c r="HC971" s="15">
        <f>SUMIFS(POs[saldo],POs[cve_prod],DIM_BILL[[#This Row],[CODIGO]],POs[status],$GY971,POs[f_ent],HC$1)</f>
        <v>0</v>
      </c>
      <c r="HD971" s="15">
        <f>SUMIFS(POs[saldo],POs[cve_prod],DIM_BILL[[#This Row],[CODIGO]],POs[status],$GY971,POs[f_ent],HD$1)</f>
        <v>0</v>
      </c>
      <c r="HE971" s="15">
        <f>SUMIFS(POs[saldo],POs[cve_prod],DIM_BILL[[#This Row],[CODIGO]],POs[status],$GY971,POs[f_ent],HE$1)</f>
        <v>0</v>
      </c>
      <c r="HF971" s="15">
        <f>SUMIFS(POs[saldo],POs[cve_prod],DIM_BILL[[#This Row],[CODIGO]],POs[status],$GY971,POs[Semana],WEEKNUM(HF$1))</f>
        <v>0</v>
      </c>
      <c r="HG971" s="15">
        <f>SUMIFS(POs[saldo],POs[cve_prod],DIM_BILL[[#This Row],[CODIGO]],POs[status],$GY971,POs[Semana],WEEKNUM(HG$1))</f>
        <v>0</v>
      </c>
      <c r="HH971" s="15">
        <f>SUMIFS(POs[saldo],POs[cve_prod],DIM_BILL[[#This Row],[CODIGO]],POs[status],$GY971,POs[Semana],WEEKNUM(HH$1))</f>
        <v>0</v>
      </c>
      <c r="HI971" s="15">
        <f>SUMIFS(POs[saldo],POs[cve_prod],DIM_BILL[[#This Row],[CODIGO]],POs[status],$GY971,POs[Semana],WEEKNUM(HI$1))</f>
        <v>0</v>
      </c>
      <c r="HJ971" s="15">
        <f>SUMIFS(POs[saldo],POs[cve_prod],DIM_BILL[[#This Row],[CODIGO]],POs[status],$GY971,POs[Semana],WEEKNUM(HJ$1))</f>
        <v>0</v>
      </c>
      <c r="HK971" s="15">
        <f>SUMIFS(POs[saldo],POs[cve_prod],DIM_BILL[[#This Row],[CODIGO]],POs[status],$GY971,POs[Semana],WEEKNUM(HK$1))</f>
        <v>0</v>
      </c>
      <c r="HL971" s="15">
        <f>SUMIFS(POs[saldo],POs[cve_prod],DIM_BILL[[#This Row],[CODIGO]],POs[status],$GY971,POs[Semana],WEEKNUM(HL$1))</f>
        <v>0</v>
      </c>
      <c r="HM971" s="15">
        <f>SUMIFS(POs[saldo],POs[cve_prod],DIM_BILL[[#This Row],[CODIGO]],POs[status],$GY971,POs[Semana],WEEKNUM(HM$1))</f>
        <v>0</v>
      </c>
      <c r="HN971" s="15">
        <f>SUMIFS(POs[saldo],POs[cve_prod],DIM_BILL[[#This Row],[CODIGO]],POs[status],$GY971,POs[Semana],WEEKNUM(HN$1))</f>
        <v>0</v>
      </c>
      <c r="HO971" s="15">
        <f>SUMIFS(POs[saldo],POs[cve_prod],DIM_BILL[[#This Row],[CODIGO]],POs[status],$GY971,POs[Semana],WEEKNUM(HO$1))</f>
        <v>0</v>
      </c>
      <c r="HP971" s="15">
        <f>SUMIFS(POs[saldo],POs[cve_prod],DIM_BILL[[#This Row],[CODIGO]],POs[status],$GY971,POs[Semana],WEEKNUM(HP$1))</f>
        <v>0</v>
      </c>
      <c r="HQ971" s="15">
        <f>SUMIFS(POs[saldo],POs[cve_prod],DIM_BILL[[#This Row],[CODIGO]],POs[status],$GY971,POs[Semana],WEEKNUM(HQ$1))</f>
        <v>0</v>
      </c>
      <c r="HR971" s="15">
        <f>SUMIFS(POs[saldo],POs[cve_prod],DIM_BILL[[#This Row],[CODIGO]],POs[status],$GY971,POs[Semana],WEEKNUM(HR$1))</f>
        <v>0</v>
      </c>
      <c r="HS971" s="15">
        <f>SUMIFS(POs[saldo],POs[cve_prod],DIM_BILL[[#This Row],[CODIGO]],POs[status],$GY971,POs[Semana],WEEKNUM(HS$1))</f>
        <v>0</v>
      </c>
      <c r="HT971" s="15">
        <f>SUMIFS(POs[saldo],POs[cve_prod],DIM_BILL[[#This Row],[CODIGO]],POs[status],$GY971,POs[Semana],WEEKNUM(HT$1))</f>
        <v>0</v>
      </c>
      <c r="HU971" s="22"/>
      <c r="HV971" s="25"/>
      <c r="HW971" t="str">
        <f>DIM_BILL[[#This Row],[Tipo]]</f>
        <v/>
      </c>
    </row>
    <row r="972" spans="1:231" x14ac:dyDescent="0.3">
      <c r="A972" s="17" t="s">
        <v>919</v>
      </c>
      <c r="CD972">
        <v>1</v>
      </c>
      <c r="GR972" s="17" t="s">
        <v>920</v>
      </c>
      <c r="GS972" s="17">
        <v>2</v>
      </c>
      <c r="GT972" s="17" t="s">
        <v>1791</v>
      </c>
      <c r="GU972" s="17" t="s">
        <v>1791</v>
      </c>
      <c r="GV972" s="17">
        <f>SUMIF(FACT_A1[cve_prod],DIM_BILL[[#This Row],[CODIGO]],FACT_A1[Existencia])</f>
        <v>0</v>
      </c>
      <c r="GW972" s="18">
        <f>SUMIF(FACT_A2[cve_prod],DIM_BILL[[#This Row],[CODIGO]],FACT_A2[Existencia])</f>
        <v>9100</v>
      </c>
      <c r="GX972" s="17"/>
      <c r="GY972" s="16" t="s">
        <v>2221</v>
      </c>
      <c r="GZ972" s="24">
        <f>SUMPRODUCT($B972:$GQ972,INDEX(PLAN_PRODUCCION!$B$4:$GQ$24,COLUMN()-COLUMN($GZ$1)+1,0))</f>
        <v>3000</v>
      </c>
      <c r="HA972" s="24">
        <f>SUMPRODUCT($B972:$GQ972,INDEX(PLAN_PRODUCCION!$B$4:$GQ$24,COLUMN()-COLUMN($GZ$1)+1,0))</f>
        <v>0</v>
      </c>
      <c r="HB972" s="24">
        <f>SUMPRODUCT($B972:$GQ972,INDEX(PLAN_PRODUCCION!$B$4:$GQ$24,COLUMN()-COLUMN($GZ$1)+1,0))</f>
        <v>0</v>
      </c>
      <c r="HC972" s="24">
        <f>SUMPRODUCT($B972:$GQ972,INDEX(PLAN_PRODUCCION!$B$4:$GQ$24,COLUMN()-COLUMN($GZ$1)+1,0))</f>
        <v>0</v>
      </c>
      <c r="HD972" s="24">
        <f>SUMPRODUCT($B972:$GQ972,INDEX(PLAN_PRODUCCION!$B$4:$GQ$24,COLUMN()-COLUMN($GZ$1)+1,0))</f>
        <v>0</v>
      </c>
      <c r="HE972" s="24">
        <f>SUMPRODUCT($B972:$GQ972,INDEX(PLAN_PRODUCCION!$B$4:$GQ$24,COLUMN()-COLUMN($GZ$1)+1,0))</f>
        <v>0</v>
      </c>
      <c r="HF972" s="24">
        <f>SUMPRODUCT($B972:$GQ972,INDEX(PLAN_PRODUCCION!$B$4:$GQ$24,COLUMN()-COLUMN($GZ$1)+1,0))</f>
        <v>0</v>
      </c>
      <c r="HG972" s="24">
        <f>SUMPRODUCT($B972:$GQ972,INDEX(PLAN_PRODUCCION!$B$4:$GQ$24,COLUMN()-COLUMN($GZ$1)+1,0))</f>
        <v>0</v>
      </c>
      <c r="HH972" s="24">
        <f>SUMPRODUCT($B972:$GQ972,INDEX(PLAN_PRODUCCION!$B$4:$GQ$24,COLUMN()-COLUMN($GZ$1)+1,0))</f>
        <v>0</v>
      </c>
      <c r="HI972" s="24">
        <f>SUMPRODUCT($B972:$GQ972,INDEX(PLAN_PRODUCCION!$B$4:$GQ$24,COLUMN()-COLUMN($GZ$1)+1,0))</f>
        <v>0</v>
      </c>
      <c r="HJ972" s="24">
        <f>SUMPRODUCT($B972:$GQ972,INDEX(PLAN_PRODUCCION!$B$4:$GQ$24,COLUMN()-COLUMN($GZ$1)+1,0))</f>
        <v>0</v>
      </c>
      <c r="HK972" s="24">
        <f>SUMPRODUCT($B972:$GQ972,INDEX(PLAN_PRODUCCION!$B$4:$GQ$24,COLUMN()-COLUMN($GZ$1)+1,0))</f>
        <v>0</v>
      </c>
      <c r="HL972" s="24">
        <f>SUMPRODUCT($B972:$GQ972,INDEX(PLAN_PRODUCCION!$B$4:$GQ$24,COLUMN()-COLUMN($GZ$1)+1,0))</f>
        <v>0</v>
      </c>
      <c r="HM972" s="24">
        <f>SUMPRODUCT($B972:$GQ972,INDEX(PLAN_PRODUCCION!$B$4:$GQ$24,COLUMN()-COLUMN($GZ$1)+1,0))</f>
        <v>0</v>
      </c>
      <c r="HN972" s="24">
        <f>SUMPRODUCT($B972:$GQ972,INDEX(PLAN_PRODUCCION!$B$4:$GQ$24,COLUMN()-COLUMN($GZ$1)+1,0))</f>
        <v>0</v>
      </c>
      <c r="HO972" s="24">
        <f>SUMPRODUCT($B972:$GQ972,INDEX(PLAN_PRODUCCION!$B$4:$GQ$24,COLUMN()-COLUMN($GZ$1)+1,0))</f>
        <v>0</v>
      </c>
      <c r="HP972" s="24">
        <f>SUMPRODUCT($B972:$GQ972,INDEX(PLAN_PRODUCCION!$B$4:$GQ$24,COLUMN()-COLUMN($GZ$1)+1,0))</f>
        <v>0</v>
      </c>
      <c r="HQ972" s="24">
        <f>SUMPRODUCT($B972:$GQ972,INDEX(PLAN_PRODUCCION!$B$4:$GQ$24,COLUMN()-COLUMN($GZ$1)+1,0))</f>
        <v>0</v>
      </c>
      <c r="HR972" s="24">
        <f>SUMPRODUCT($B972:$GQ972,INDEX(PLAN_PRODUCCION!$B$4:$GQ$24,COLUMN()-COLUMN($GZ$1)+1,0))</f>
        <v>0</v>
      </c>
      <c r="HS972" s="24">
        <f>SUMPRODUCT($B972:$GQ972,INDEX(PLAN_PRODUCCION!$B$4:$GQ$24,COLUMN()-COLUMN($GZ$1)+1,0))</f>
        <v>0</v>
      </c>
      <c r="HT972" s="24">
        <f>SUMPRODUCT($B972:$GQ972,INDEX(PLAN_PRODUCCION!$B$4:$GQ$24,COLUMN()-COLUMN($GZ$1)+1,0))</f>
        <v>0</v>
      </c>
      <c r="HU972" s="22"/>
      <c r="HV972" s="25"/>
      <c r="HW972" t="str">
        <f>DIM_BILL[[#This Row],[Tipo]]</f>
        <v/>
      </c>
    </row>
    <row r="973" spans="1:231" x14ac:dyDescent="0.3">
      <c r="A973" s="18" t="s">
        <v>919</v>
      </c>
      <c r="CD973">
        <v>1</v>
      </c>
      <c r="GR973" s="18" t="s">
        <v>920</v>
      </c>
      <c r="GS973" s="18">
        <v>2</v>
      </c>
      <c r="GT973" s="18" t="s">
        <v>1791</v>
      </c>
      <c r="GU973" s="18" t="s">
        <v>1791</v>
      </c>
      <c r="GV973" s="18">
        <f>SUMIF(FACT_A1[cve_prod],DIM_BILL[[#This Row],[CODIGO]],FACT_A1[Existencia])</f>
        <v>0</v>
      </c>
      <c r="GW973" s="18">
        <f>SUMIF(FACT_A2[cve_prod],DIM_BILL[[#This Row],[CODIGO]],FACT_A2[Existencia])</f>
        <v>9100</v>
      </c>
      <c r="GX973" s="18"/>
      <c r="GY973" s="16" t="s">
        <v>2222</v>
      </c>
      <c r="GZ973" s="26">
        <f t="shared" ref="GZ973" si="7086">GV973+GW973+GX973+GZ971-GZ972</f>
        <v>6100</v>
      </c>
      <c r="HA973" s="26">
        <f t="shared" ref="HA973" si="7087">GZ973+HA971-HA972</f>
        <v>6100</v>
      </c>
      <c r="HB973" s="26">
        <f t="shared" ref="HB973" si="7088">HA973+HB971-HB972</f>
        <v>6100</v>
      </c>
      <c r="HC973" s="26">
        <f t="shared" ref="HC973" si="7089">HB973+HC971-HC972</f>
        <v>6100</v>
      </c>
      <c r="HD973" s="26">
        <f t="shared" ref="HD973" si="7090">HC973+HD971-HD972</f>
        <v>6100</v>
      </c>
      <c r="HE973" s="26">
        <f t="shared" ref="HE973" si="7091">HD973+HE971-HE972</f>
        <v>6100</v>
      </c>
      <c r="HF973" s="26">
        <f t="shared" ref="HF973" si="7092">HE973+HF971-HF972</f>
        <v>6100</v>
      </c>
      <c r="HG973" s="26">
        <f t="shared" ref="HG973" si="7093">HF973+HG971-HG972</f>
        <v>6100</v>
      </c>
      <c r="HH973" s="26">
        <f t="shared" ref="HH973" si="7094">HG973+HH971-HH972</f>
        <v>6100</v>
      </c>
      <c r="HI973" s="26">
        <f t="shared" ref="HI973" si="7095">HH973+HI971-HI972</f>
        <v>6100</v>
      </c>
      <c r="HJ973" s="26">
        <f t="shared" ref="HJ973" si="7096">HI973+HJ971-HJ972</f>
        <v>6100</v>
      </c>
      <c r="HK973" s="26">
        <f t="shared" ref="HK973" si="7097">HJ973+HK971-HK972</f>
        <v>6100</v>
      </c>
      <c r="HL973" s="26">
        <f t="shared" ref="HL973" si="7098">HK973+HL971-HL972</f>
        <v>6100</v>
      </c>
      <c r="HM973" s="26">
        <f t="shared" ref="HM973" si="7099">HL973+HM971-HM972</f>
        <v>6100</v>
      </c>
      <c r="HN973" s="26">
        <f t="shared" ref="HN973" si="7100">HM973+HN971-HN972</f>
        <v>6100</v>
      </c>
      <c r="HO973" s="26">
        <f t="shared" ref="HO973" si="7101">HN973+HO971-HO972</f>
        <v>6100</v>
      </c>
      <c r="HP973" s="26">
        <f t="shared" ref="HP973" si="7102">HO973+HP971-HP972</f>
        <v>6100</v>
      </c>
      <c r="HQ973" s="26">
        <f t="shared" ref="HQ973" si="7103">HP973+HQ971-HQ972</f>
        <v>6100</v>
      </c>
      <c r="HR973" s="26">
        <f t="shared" ref="HR973" si="7104">HQ973+HR971-HR972</f>
        <v>6100</v>
      </c>
      <c r="HS973" s="26">
        <f t="shared" ref="HS973" si="7105">HR973+HS971-HS972</f>
        <v>6100</v>
      </c>
      <c r="HT973" s="26">
        <f t="shared" ref="HT973" si="7106">HS973+HT971-HT972</f>
        <v>6100</v>
      </c>
      <c r="HU973" s="22">
        <f t="shared" ref="HU973" si="7107">COUNTIF(GZ973:HT973,"&lt;0")</f>
        <v>0</v>
      </c>
      <c r="HV973" s="25"/>
      <c r="HW973" t="str">
        <f>DIM_BILL[[#This Row],[Tipo]]</f>
        <v/>
      </c>
    </row>
    <row r="974" spans="1:231" x14ac:dyDescent="0.3">
      <c r="A974" s="17" t="s">
        <v>1560</v>
      </c>
      <c r="FJ974">
        <v>1.03</v>
      </c>
      <c r="GR974" s="17" t="s">
        <v>1561</v>
      </c>
      <c r="GS974" s="17">
        <v>4</v>
      </c>
      <c r="GT974" s="17" t="s">
        <v>1807</v>
      </c>
      <c r="GU974" s="17" t="s">
        <v>1800</v>
      </c>
      <c r="GV974" s="17">
        <f>SUMIF(FACT_A1[cve_prod],DIM_BILL[[#This Row],[CODIGO]],FACT_A1[Existencia])</f>
        <v>0</v>
      </c>
      <c r="GW974" s="18">
        <f>SUMIF(FACT_A2[cve_prod],DIM_BILL[[#This Row],[CODIGO]],FACT_A2[Existencia])</f>
        <v>6600</v>
      </c>
      <c r="GX974" s="17"/>
      <c r="GY974" s="16" t="s">
        <v>2220</v>
      </c>
      <c r="GZ974" s="15">
        <f>SUMIFS(POs[saldo],POs[cve_prod],DIM_BILL[[#This Row],[CODIGO]],POs[status],$GY974,POs[f_ent],GZ$1)</f>
        <v>0</v>
      </c>
      <c r="HA974" s="15">
        <f>SUMIFS(POs[saldo],POs[cve_prod],DIM_BILL[[#This Row],[CODIGO]],POs[status],$GY974,POs[f_ent],HA$1)</f>
        <v>0</v>
      </c>
      <c r="HB974" s="15">
        <f>SUMIFS(POs[saldo],POs[cve_prod],DIM_BILL[[#This Row],[CODIGO]],POs[status],$GY974,POs[f_ent],HB$1)</f>
        <v>0</v>
      </c>
      <c r="HC974" s="15">
        <f>SUMIFS(POs[saldo],POs[cve_prod],DIM_BILL[[#This Row],[CODIGO]],POs[status],$GY974,POs[f_ent],HC$1)</f>
        <v>0</v>
      </c>
      <c r="HD974" s="15">
        <f>SUMIFS(POs[saldo],POs[cve_prod],DIM_BILL[[#This Row],[CODIGO]],POs[status],$GY974,POs[f_ent],HD$1)</f>
        <v>0</v>
      </c>
      <c r="HE974" s="15">
        <f>SUMIFS(POs[saldo],POs[cve_prod],DIM_BILL[[#This Row],[CODIGO]],POs[status],$GY974,POs[f_ent],HE$1)</f>
        <v>0</v>
      </c>
      <c r="HF974" s="15">
        <f>SUMIFS(POs[saldo],POs[cve_prod],DIM_BILL[[#This Row],[CODIGO]],POs[status],$GY974,POs[Semana],WEEKNUM(HF$1))</f>
        <v>0</v>
      </c>
      <c r="HG974" s="15">
        <f>SUMIFS(POs[saldo],POs[cve_prod],DIM_BILL[[#This Row],[CODIGO]],POs[status],$GY974,POs[Semana],WEEKNUM(HG$1))</f>
        <v>0</v>
      </c>
      <c r="HH974" s="15">
        <f>SUMIFS(POs[saldo],POs[cve_prod],DIM_BILL[[#This Row],[CODIGO]],POs[status],$GY974,POs[Semana],WEEKNUM(HH$1))</f>
        <v>0</v>
      </c>
      <c r="HI974" s="15">
        <f>SUMIFS(POs[saldo],POs[cve_prod],DIM_BILL[[#This Row],[CODIGO]],POs[status],$GY974,POs[Semana],WEEKNUM(HI$1))</f>
        <v>0</v>
      </c>
      <c r="HJ974" s="15">
        <f>SUMIFS(POs[saldo],POs[cve_prod],DIM_BILL[[#This Row],[CODIGO]],POs[status],$GY974,POs[Semana],WEEKNUM(HJ$1))</f>
        <v>0</v>
      </c>
      <c r="HK974" s="15">
        <f>SUMIFS(POs[saldo],POs[cve_prod],DIM_BILL[[#This Row],[CODIGO]],POs[status],$GY974,POs[Semana],WEEKNUM(HK$1))</f>
        <v>0</v>
      </c>
      <c r="HL974" s="15">
        <f>SUMIFS(POs[saldo],POs[cve_prod],DIM_BILL[[#This Row],[CODIGO]],POs[status],$GY974,POs[Semana],WEEKNUM(HL$1))</f>
        <v>0</v>
      </c>
      <c r="HM974" s="15">
        <f>SUMIFS(POs[saldo],POs[cve_prod],DIM_BILL[[#This Row],[CODIGO]],POs[status],$GY974,POs[Semana],WEEKNUM(HM$1))</f>
        <v>0</v>
      </c>
      <c r="HN974" s="15">
        <f>SUMIFS(POs[saldo],POs[cve_prod],DIM_BILL[[#This Row],[CODIGO]],POs[status],$GY974,POs[Semana],WEEKNUM(HN$1))</f>
        <v>0</v>
      </c>
      <c r="HO974" s="15">
        <f>SUMIFS(POs[saldo],POs[cve_prod],DIM_BILL[[#This Row],[CODIGO]],POs[status],$GY974,POs[Semana],WEEKNUM(HO$1))</f>
        <v>0</v>
      </c>
      <c r="HP974" s="15">
        <f>SUMIFS(POs[saldo],POs[cve_prod],DIM_BILL[[#This Row],[CODIGO]],POs[status],$GY974,POs[Semana],WEEKNUM(HP$1))</f>
        <v>0</v>
      </c>
      <c r="HQ974" s="15">
        <f>SUMIFS(POs[saldo],POs[cve_prod],DIM_BILL[[#This Row],[CODIGO]],POs[status],$GY974,POs[Semana],WEEKNUM(HQ$1))</f>
        <v>0</v>
      </c>
      <c r="HR974" s="15">
        <f>SUMIFS(POs[saldo],POs[cve_prod],DIM_BILL[[#This Row],[CODIGO]],POs[status],$GY974,POs[Semana],WEEKNUM(HR$1))</f>
        <v>0</v>
      </c>
      <c r="HS974" s="15">
        <f>SUMIFS(POs[saldo],POs[cve_prod],DIM_BILL[[#This Row],[CODIGO]],POs[status],$GY974,POs[Semana],WEEKNUM(HS$1))</f>
        <v>0</v>
      </c>
      <c r="HT974" s="15">
        <f>SUMIFS(POs[saldo],POs[cve_prod],DIM_BILL[[#This Row],[CODIGO]],POs[status],$GY974,POs[Semana],WEEKNUM(HT$1))</f>
        <v>0</v>
      </c>
      <c r="HU974" s="22"/>
      <c r="HV974" s="25"/>
      <c r="HW974" t="str">
        <f>DIM_BILL[[#This Row],[Tipo]]</f>
        <v>MATERIAL DE EMPAQUE</v>
      </c>
    </row>
    <row r="975" spans="1:231" x14ac:dyDescent="0.3">
      <c r="A975" s="17" t="s">
        <v>1560</v>
      </c>
      <c r="FJ975">
        <v>1.03</v>
      </c>
      <c r="GR975" s="17" t="s">
        <v>1561</v>
      </c>
      <c r="GS975" s="17">
        <v>4</v>
      </c>
      <c r="GT975" s="17" t="s">
        <v>1807</v>
      </c>
      <c r="GU975" s="17" t="s">
        <v>1800</v>
      </c>
      <c r="GV975" s="17">
        <f>SUMIF(FACT_A1[cve_prod],DIM_BILL[[#This Row],[CODIGO]],FACT_A1[Existencia])</f>
        <v>0</v>
      </c>
      <c r="GW975" s="18">
        <f>SUMIF(FACT_A2[cve_prod],DIM_BILL[[#This Row],[CODIGO]],FACT_A2[Existencia])</f>
        <v>6600</v>
      </c>
      <c r="GX975" s="17"/>
      <c r="GY975" s="16" t="s">
        <v>2221</v>
      </c>
      <c r="GZ975" s="24">
        <f>SUMPRODUCT($B975:$GQ975,INDEX(PLAN_PRODUCCION!$B$4:$GQ$24,COLUMN()-COLUMN($GZ$1)+1,0))</f>
        <v>11175.5</v>
      </c>
      <c r="HA975" s="24">
        <f>SUMPRODUCT($B975:$GQ975,INDEX(PLAN_PRODUCCION!$B$4:$GQ$24,COLUMN()-COLUMN($GZ$1)+1,0))</f>
        <v>0</v>
      </c>
      <c r="HB975" s="24">
        <f>SUMPRODUCT($B975:$GQ975,INDEX(PLAN_PRODUCCION!$B$4:$GQ$24,COLUMN()-COLUMN($GZ$1)+1,0))</f>
        <v>0</v>
      </c>
      <c r="HC975" s="24">
        <f>SUMPRODUCT($B975:$GQ975,INDEX(PLAN_PRODUCCION!$B$4:$GQ$24,COLUMN()-COLUMN($GZ$1)+1,0))</f>
        <v>0</v>
      </c>
      <c r="HD975" s="24">
        <f>SUMPRODUCT($B975:$GQ975,INDEX(PLAN_PRODUCCION!$B$4:$GQ$24,COLUMN()-COLUMN($GZ$1)+1,0))</f>
        <v>0</v>
      </c>
      <c r="HE975" s="24">
        <f>SUMPRODUCT($B975:$GQ975,INDEX(PLAN_PRODUCCION!$B$4:$GQ$24,COLUMN()-COLUMN($GZ$1)+1,0))</f>
        <v>0</v>
      </c>
      <c r="HF975" s="24">
        <f>SUMPRODUCT($B975:$GQ975,INDEX(PLAN_PRODUCCION!$B$4:$GQ$24,COLUMN()-COLUMN($GZ$1)+1,0))</f>
        <v>0</v>
      </c>
      <c r="HG975" s="24">
        <f>SUMPRODUCT($B975:$GQ975,INDEX(PLAN_PRODUCCION!$B$4:$GQ$24,COLUMN()-COLUMN($GZ$1)+1,0))</f>
        <v>0</v>
      </c>
      <c r="HH975" s="24">
        <f>SUMPRODUCT($B975:$GQ975,INDEX(PLAN_PRODUCCION!$B$4:$GQ$24,COLUMN()-COLUMN($GZ$1)+1,0))</f>
        <v>0</v>
      </c>
      <c r="HI975" s="24">
        <f>SUMPRODUCT($B975:$GQ975,INDEX(PLAN_PRODUCCION!$B$4:$GQ$24,COLUMN()-COLUMN($GZ$1)+1,0))</f>
        <v>0</v>
      </c>
      <c r="HJ975" s="24">
        <f>SUMPRODUCT($B975:$GQ975,INDEX(PLAN_PRODUCCION!$B$4:$GQ$24,COLUMN()-COLUMN($GZ$1)+1,0))</f>
        <v>0</v>
      </c>
      <c r="HK975" s="24">
        <f>SUMPRODUCT($B975:$GQ975,INDEX(PLAN_PRODUCCION!$B$4:$GQ$24,COLUMN()-COLUMN($GZ$1)+1,0))</f>
        <v>0</v>
      </c>
      <c r="HL975" s="24">
        <f>SUMPRODUCT($B975:$GQ975,INDEX(PLAN_PRODUCCION!$B$4:$GQ$24,COLUMN()-COLUMN($GZ$1)+1,0))</f>
        <v>0</v>
      </c>
      <c r="HM975" s="24">
        <f>SUMPRODUCT($B975:$GQ975,INDEX(PLAN_PRODUCCION!$B$4:$GQ$24,COLUMN()-COLUMN($GZ$1)+1,0))</f>
        <v>0</v>
      </c>
      <c r="HN975" s="24">
        <f>SUMPRODUCT($B975:$GQ975,INDEX(PLAN_PRODUCCION!$B$4:$GQ$24,COLUMN()-COLUMN($GZ$1)+1,0))</f>
        <v>0</v>
      </c>
      <c r="HO975" s="24">
        <f>SUMPRODUCT($B975:$GQ975,INDEX(PLAN_PRODUCCION!$B$4:$GQ$24,COLUMN()-COLUMN($GZ$1)+1,0))</f>
        <v>0</v>
      </c>
      <c r="HP975" s="24">
        <f>SUMPRODUCT($B975:$GQ975,INDEX(PLAN_PRODUCCION!$B$4:$GQ$24,COLUMN()-COLUMN($GZ$1)+1,0))</f>
        <v>0</v>
      </c>
      <c r="HQ975" s="24">
        <f>SUMPRODUCT($B975:$GQ975,INDEX(PLAN_PRODUCCION!$B$4:$GQ$24,COLUMN()-COLUMN($GZ$1)+1,0))</f>
        <v>0</v>
      </c>
      <c r="HR975" s="24">
        <f>SUMPRODUCT($B975:$GQ975,INDEX(PLAN_PRODUCCION!$B$4:$GQ$24,COLUMN()-COLUMN($GZ$1)+1,0))</f>
        <v>0</v>
      </c>
      <c r="HS975" s="24">
        <f>SUMPRODUCT($B975:$GQ975,INDEX(PLAN_PRODUCCION!$B$4:$GQ$24,COLUMN()-COLUMN($GZ$1)+1,0))</f>
        <v>0</v>
      </c>
      <c r="HT975" s="24">
        <f>SUMPRODUCT($B975:$GQ975,INDEX(PLAN_PRODUCCION!$B$4:$GQ$24,COLUMN()-COLUMN($GZ$1)+1,0))</f>
        <v>0</v>
      </c>
      <c r="HU975" s="22"/>
      <c r="HV975" s="25"/>
      <c r="HW975" t="str">
        <f>DIM_BILL[[#This Row],[Tipo]]</f>
        <v>MATERIAL DE EMPAQUE</v>
      </c>
    </row>
    <row r="976" spans="1:231" x14ac:dyDescent="0.3">
      <c r="A976" s="18" t="s">
        <v>1560</v>
      </c>
      <c r="FJ976">
        <v>1.03</v>
      </c>
      <c r="GR976" s="18" t="s">
        <v>1561</v>
      </c>
      <c r="GS976" s="18">
        <v>4</v>
      </c>
      <c r="GT976" s="18" t="s">
        <v>1807</v>
      </c>
      <c r="GU976" s="18" t="s">
        <v>1800</v>
      </c>
      <c r="GV976" s="18">
        <f>SUMIF(FACT_A1[cve_prod],DIM_BILL[[#This Row],[CODIGO]],FACT_A1[Existencia])</f>
        <v>0</v>
      </c>
      <c r="GW976" s="18">
        <f>SUMIF(FACT_A2[cve_prod],DIM_BILL[[#This Row],[CODIGO]],FACT_A2[Existencia])</f>
        <v>6600</v>
      </c>
      <c r="GX976" s="18"/>
      <c r="GY976" s="16" t="s">
        <v>2222</v>
      </c>
      <c r="GZ976" s="26">
        <f t="shared" ref="GZ976" si="7108">GV976+GW976+GX976+GZ974-GZ975</f>
        <v>-4575.5</v>
      </c>
      <c r="HA976" s="26">
        <f t="shared" ref="HA976" si="7109">GZ976+HA974-HA975</f>
        <v>-4575.5</v>
      </c>
      <c r="HB976" s="26">
        <f t="shared" ref="HB976" si="7110">HA976+HB974-HB975</f>
        <v>-4575.5</v>
      </c>
      <c r="HC976" s="26">
        <f t="shared" ref="HC976" si="7111">HB976+HC974-HC975</f>
        <v>-4575.5</v>
      </c>
      <c r="HD976" s="26">
        <f t="shared" ref="HD976" si="7112">HC976+HD974-HD975</f>
        <v>-4575.5</v>
      </c>
      <c r="HE976" s="26">
        <f t="shared" ref="HE976" si="7113">HD976+HE974-HE975</f>
        <v>-4575.5</v>
      </c>
      <c r="HF976" s="26">
        <f t="shared" ref="HF976" si="7114">HE976+HF974-HF975</f>
        <v>-4575.5</v>
      </c>
      <c r="HG976" s="26">
        <f t="shared" ref="HG976" si="7115">HF976+HG974-HG975</f>
        <v>-4575.5</v>
      </c>
      <c r="HH976" s="26">
        <f t="shared" ref="HH976" si="7116">HG976+HH974-HH975</f>
        <v>-4575.5</v>
      </c>
      <c r="HI976" s="26">
        <f t="shared" ref="HI976" si="7117">HH976+HI974-HI975</f>
        <v>-4575.5</v>
      </c>
      <c r="HJ976" s="26">
        <f t="shared" ref="HJ976" si="7118">HI976+HJ974-HJ975</f>
        <v>-4575.5</v>
      </c>
      <c r="HK976" s="26">
        <f t="shared" ref="HK976" si="7119">HJ976+HK974-HK975</f>
        <v>-4575.5</v>
      </c>
      <c r="HL976" s="26">
        <f t="shared" ref="HL976" si="7120">HK976+HL974-HL975</f>
        <v>-4575.5</v>
      </c>
      <c r="HM976" s="26">
        <f t="shared" ref="HM976" si="7121">HL976+HM974-HM975</f>
        <v>-4575.5</v>
      </c>
      <c r="HN976" s="26">
        <f t="shared" ref="HN976" si="7122">HM976+HN974-HN975</f>
        <v>-4575.5</v>
      </c>
      <c r="HO976" s="26">
        <f t="shared" ref="HO976" si="7123">HN976+HO974-HO975</f>
        <v>-4575.5</v>
      </c>
      <c r="HP976" s="26">
        <f t="shared" ref="HP976" si="7124">HO976+HP974-HP975</f>
        <v>-4575.5</v>
      </c>
      <c r="HQ976" s="26">
        <f t="shared" ref="HQ976" si="7125">HP976+HQ974-HQ975</f>
        <v>-4575.5</v>
      </c>
      <c r="HR976" s="26">
        <f t="shared" ref="HR976" si="7126">HQ976+HR974-HR975</f>
        <v>-4575.5</v>
      </c>
      <c r="HS976" s="26">
        <f t="shared" ref="HS976" si="7127">HR976+HS974-HS975</f>
        <v>-4575.5</v>
      </c>
      <c r="HT976" s="26">
        <f t="shared" ref="HT976" si="7128">HS976+HT974-HT975</f>
        <v>-4575.5</v>
      </c>
      <c r="HU976" s="22">
        <f t="shared" ref="HU976" si="7129">COUNTIF(GZ976:HT976,"&lt;0")</f>
        <v>21</v>
      </c>
      <c r="HV976" s="25"/>
      <c r="HW976" t="str">
        <f>DIM_BILL[[#This Row],[Tipo]]</f>
        <v>MATERIAL DE EMPAQUE</v>
      </c>
    </row>
    <row r="977" spans="1:231" x14ac:dyDescent="0.3">
      <c r="A977" s="17" t="s">
        <v>1767</v>
      </c>
      <c r="GM977">
        <v>0.51500000000000001</v>
      </c>
      <c r="GR977" s="17" t="s">
        <v>1768</v>
      </c>
      <c r="GS977" s="17">
        <v>4</v>
      </c>
      <c r="GT977" s="17" t="s">
        <v>1807</v>
      </c>
      <c r="GU977" s="17" t="s">
        <v>1800</v>
      </c>
      <c r="GV977" s="17">
        <f>SUMIF(FACT_A1[cve_prod],DIM_BILL[[#This Row],[CODIGO]],FACT_A1[Existencia])</f>
        <v>0</v>
      </c>
      <c r="GW977" s="18">
        <f>SUMIF(FACT_A2[cve_prod],DIM_BILL[[#This Row],[CODIGO]],FACT_A2[Existencia])</f>
        <v>10000</v>
      </c>
      <c r="GX977" s="17"/>
      <c r="GY977" s="16" t="s">
        <v>2220</v>
      </c>
      <c r="GZ977" s="15">
        <f>SUMIFS(POs[saldo],POs[cve_prod],DIM_BILL[[#This Row],[CODIGO]],POs[status],$GY977,POs[f_ent],GZ$1)</f>
        <v>0</v>
      </c>
      <c r="HA977" s="15">
        <f>SUMIFS(POs[saldo],POs[cve_prod],DIM_BILL[[#This Row],[CODIGO]],POs[status],$GY977,POs[f_ent],HA$1)</f>
        <v>0</v>
      </c>
      <c r="HB977" s="15">
        <f>SUMIFS(POs[saldo],POs[cve_prod],DIM_BILL[[#This Row],[CODIGO]],POs[status],$GY977,POs[f_ent],HB$1)</f>
        <v>0</v>
      </c>
      <c r="HC977" s="15">
        <f>SUMIFS(POs[saldo],POs[cve_prod],DIM_BILL[[#This Row],[CODIGO]],POs[status],$GY977,POs[f_ent],HC$1)</f>
        <v>0</v>
      </c>
      <c r="HD977" s="15">
        <f>SUMIFS(POs[saldo],POs[cve_prod],DIM_BILL[[#This Row],[CODIGO]],POs[status],$GY977,POs[f_ent],HD$1)</f>
        <v>0</v>
      </c>
      <c r="HE977" s="15">
        <f>SUMIFS(POs[saldo],POs[cve_prod],DIM_BILL[[#This Row],[CODIGO]],POs[status],$GY977,POs[f_ent],HE$1)</f>
        <v>0</v>
      </c>
      <c r="HF977" s="15">
        <f>SUMIFS(POs[saldo],POs[cve_prod],DIM_BILL[[#This Row],[CODIGO]],POs[status],$GY977,POs[Semana],WEEKNUM(HF$1))</f>
        <v>0</v>
      </c>
      <c r="HG977" s="15">
        <f>SUMIFS(POs[saldo],POs[cve_prod],DIM_BILL[[#This Row],[CODIGO]],POs[status],$GY977,POs[Semana],WEEKNUM(HG$1))</f>
        <v>0</v>
      </c>
      <c r="HH977" s="15">
        <f>SUMIFS(POs[saldo],POs[cve_prod],DIM_BILL[[#This Row],[CODIGO]],POs[status],$GY977,POs[Semana],WEEKNUM(HH$1))</f>
        <v>0</v>
      </c>
      <c r="HI977" s="15">
        <f>SUMIFS(POs[saldo],POs[cve_prod],DIM_BILL[[#This Row],[CODIGO]],POs[status],$GY977,POs[Semana],WEEKNUM(HI$1))</f>
        <v>0</v>
      </c>
      <c r="HJ977" s="15">
        <f>SUMIFS(POs[saldo],POs[cve_prod],DIM_BILL[[#This Row],[CODIGO]],POs[status],$GY977,POs[Semana],WEEKNUM(HJ$1))</f>
        <v>0</v>
      </c>
      <c r="HK977" s="15">
        <f>SUMIFS(POs[saldo],POs[cve_prod],DIM_BILL[[#This Row],[CODIGO]],POs[status],$GY977,POs[Semana],WEEKNUM(HK$1))</f>
        <v>0</v>
      </c>
      <c r="HL977" s="15">
        <f>SUMIFS(POs[saldo],POs[cve_prod],DIM_BILL[[#This Row],[CODIGO]],POs[status],$GY977,POs[Semana],WEEKNUM(HL$1))</f>
        <v>0</v>
      </c>
      <c r="HM977" s="15">
        <f>SUMIFS(POs[saldo],POs[cve_prod],DIM_BILL[[#This Row],[CODIGO]],POs[status],$GY977,POs[Semana],WEEKNUM(HM$1))</f>
        <v>0</v>
      </c>
      <c r="HN977" s="15">
        <f>SUMIFS(POs[saldo],POs[cve_prod],DIM_BILL[[#This Row],[CODIGO]],POs[status],$GY977,POs[Semana],WEEKNUM(HN$1))</f>
        <v>0</v>
      </c>
      <c r="HO977" s="15">
        <f>SUMIFS(POs[saldo],POs[cve_prod],DIM_BILL[[#This Row],[CODIGO]],POs[status],$GY977,POs[Semana],WEEKNUM(HO$1))</f>
        <v>0</v>
      </c>
      <c r="HP977" s="15">
        <f>SUMIFS(POs[saldo],POs[cve_prod],DIM_BILL[[#This Row],[CODIGO]],POs[status],$GY977,POs[Semana],WEEKNUM(HP$1))</f>
        <v>0</v>
      </c>
      <c r="HQ977" s="15">
        <f>SUMIFS(POs[saldo],POs[cve_prod],DIM_BILL[[#This Row],[CODIGO]],POs[status],$GY977,POs[Semana],WEEKNUM(HQ$1))</f>
        <v>0</v>
      </c>
      <c r="HR977" s="15">
        <f>SUMIFS(POs[saldo],POs[cve_prod],DIM_BILL[[#This Row],[CODIGO]],POs[status],$GY977,POs[Semana],WEEKNUM(HR$1))</f>
        <v>0</v>
      </c>
      <c r="HS977" s="15">
        <f>SUMIFS(POs[saldo],POs[cve_prod],DIM_BILL[[#This Row],[CODIGO]],POs[status],$GY977,POs[Semana],WEEKNUM(HS$1))</f>
        <v>0</v>
      </c>
      <c r="HT977" s="15">
        <f>SUMIFS(POs[saldo],POs[cve_prod],DIM_BILL[[#This Row],[CODIGO]],POs[status],$GY977,POs[Semana],WEEKNUM(HT$1))</f>
        <v>0</v>
      </c>
      <c r="HU977" s="22"/>
      <c r="HV977" s="25"/>
      <c r="HW977" t="str">
        <f>DIM_BILL[[#This Row],[Tipo]]</f>
        <v>MATERIAL DE EMPAQUE</v>
      </c>
    </row>
    <row r="978" spans="1:231" x14ac:dyDescent="0.3">
      <c r="A978" s="17" t="s">
        <v>1767</v>
      </c>
      <c r="GM978">
        <v>0.51500000000000001</v>
      </c>
      <c r="GR978" s="17" t="s">
        <v>1768</v>
      </c>
      <c r="GS978" s="17">
        <v>4</v>
      </c>
      <c r="GT978" s="17" t="s">
        <v>1807</v>
      </c>
      <c r="GU978" s="17" t="s">
        <v>1800</v>
      </c>
      <c r="GV978" s="17">
        <f>SUMIF(FACT_A1[cve_prod],DIM_BILL[[#This Row],[CODIGO]],FACT_A1[Existencia])</f>
        <v>0</v>
      </c>
      <c r="GW978" s="18">
        <f>SUMIF(FACT_A2[cve_prod],DIM_BILL[[#This Row],[CODIGO]],FACT_A2[Existencia])</f>
        <v>10000</v>
      </c>
      <c r="GX978" s="17"/>
      <c r="GY978" s="16" t="s">
        <v>2221</v>
      </c>
      <c r="GZ978" s="24">
        <f>SUMPRODUCT($B978:$GQ978,INDEX(PLAN_PRODUCCION!$B$4:$GQ$24,COLUMN()-COLUMN($GZ$1)+1,0))</f>
        <v>5407.5</v>
      </c>
      <c r="HA978" s="24">
        <f>SUMPRODUCT($B978:$GQ978,INDEX(PLAN_PRODUCCION!$B$4:$GQ$24,COLUMN()-COLUMN($GZ$1)+1,0))</f>
        <v>0</v>
      </c>
      <c r="HB978" s="24">
        <f>SUMPRODUCT($B978:$GQ978,INDEX(PLAN_PRODUCCION!$B$4:$GQ$24,COLUMN()-COLUMN($GZ$1)+1,0))</f>
        <v>0</v>
      </c>
      <c r="HC978" s="24">
        <f>SUMPRODUCT($B978:$GQ978,INDEX(PLAN_PRODUCCION!$B$4:$GQ$24,COLUMN()-COLUMN($GZ$1)+1,0))</f>
        <v>0</v>
      </c>
      <c r="HD978" s="24">
        <f>SUMPRODUCT($B978:$GQ978,INDEX(PLAN_PRODUCCION!$B$4:$GQ$24,COLUMN()-COLUMN($GZ$1)+1,0))</f>
        <v>0</v>
      </c>
      <c r="HE978" s="24">
        <f>SUMPRODUCT($B978:$GQ978,INDEX(PLAN_PRODUCCION!$B$4:$GQ$24,COLUMN()-COLUMN($GZ$1)+1,0))</f>
        <v>0</v>
      </c>
      <c r="HF978" s="24">
        <f>SUMPRODUCT($B978:$GQ978,INDEX(PLAN_PRODUCCION!$B$4:$GQ$24,COLUMN()-COLUMN($GZ$1)+1,0))</f>
        <v>0</v>
      </c>
      <c r="HG978" s="24">
        <f>SUMPRODUCT($B978:$GQ978,INDEX(PLAN_PRODUCCION!$B$4:$GQ$24,COLUMN()-COLUMN($GZ$1)+1,0))</f>
        <v>0</v>
      </c>
      <c r="HH978" s="24">
        <f>SUMPRODUCT($B978:$GQ978,INDEX(PLAN_PRODUCCION!$B$4:$GQ$24,COLUMN()-COLUMN($GZ$1)+1,0))</f>
        <v>0</v>
      </c>
      <c r="HI978" s="24">
        <f>SUMPRODUCT($B978:$GQ978,INDEX(PLAN_PRODUCCION!$B$4:$GQ$24,COLUMN()-COLUMN($GZ$1)+1,0))</f>
        <v>0</v>
      </c>
      <c r="HJ978" s="24">
        <f>SUMPRODUCT($B978:$GQ978,INDEX(PLAN_PRODUCCION!$B$4:$GQ$24,COLUMN()-COLUMN($GZ$1)+1,0))</f>
        <v>0</v>
      </c>
      <c r="HK978" s="24">
        <f>SUMPRODUCT($B978:$GQ978,INDEX(PLAN_PRODUCCION!$B$4:$GQ$24,COLUMN()-COLUMN($GZ$1)+1,0))</f>
        <v>0</v>
      </c>
      <c r="HL978" s="24">
        <f>SUMPRODUCT($B978:$GQ978,INDEX(PLAN_PRODUCCION!$B$4:$GQ$24,COLUMN()-COLUMN($GZ$1)+1,0))</f>
        <v>0</v>
      </c>
      <c r="HM978" s="24">
        <f>SUMPRODUCT($B978:$GQ978,INDEX(PLAN_PRODUCCION!$B$4:$GQ$24,COLUMN()-COLUMN($GZ$1)+1,0))</f>
        <v>0</v>
      </c>
      <c r="HN978" s="24">
        <f>SUMPRODUCT($B978:$GQ978,INDEX(PLAN_PRODUCCION!$B$4:$GQ$24,COLUMN()-COLUMN($GZ$1)+1,0))</f>
        <v>0</v>
      </c>
      <c r="HO978" s="24">
        <f>SUMPRODUCT($B978:$GQ978,INDEX(PLAN_PRODUCCION!$B$4:$GQ$24,COLUMN()-COLUMN($GZ$1)+1,0))</f>
        <v>0</v>
      </c>
      <c r="HP978" s="24">
        <f>SUMPRODUCT($B978:$GQ978,INDEX(PLAN_PRODUCCION!$B$4:$GQ$24,COLUMN()-COLUMN($GZ$1)+1,0))</f>
        <v>0</v>
      </c>
      <c r="HQ978" s="24">
        <f>SUMPRODUCT($B978:$GQ978,INDEX(PLAN_PRODUCCION!$B$4:$GQ$24,COLUMN()-COLUMN($GZ$1)+1,0))</f>
        <v>0</v>
      </c>
      <c r="HR978" s="24">
        <f>SUMPRODUCT($B978:$GQ978,INDEX(PLAN_PRODUCCION!$B$4:$GQ$24,COLUMN()-COLUMN($GZ$1)+1,0))</f>
        <v>0</v>
      </c>
      <c r="HS978" s="24">
        <f>SUMPRODUCT($B978:$GQ978,INDEX(PLAN_PRODUCCION!$B$4:$GQ$24,COLUMN()-COLUMN($GZ$1)+1,0))</f>
        <v>0</v>
      </c>
      <c r="HT978" s="24">
        <f>SUMPRODUCT($B978:$GQ978,INDEX(PLAN_PRODUCCION!$B$4:$GQ$24,COLUMN()-COLUMN($GZ$1)+1,0))</f>
        <v>0</v>
      </c>
      <c r="HU978" s="22"/>
      <c r="HV978" s="25"/>
      <c r="HW978" t="str">
        <f>DIM_BILL[[#This Row],[Tipo]]</f>
        <v>MATERIAL DE EMPAQUE</v>
      </c>
    </row>
    <row r="979" spans="1:231" x14ac:dyDescent="0.3">
      <c r="A979" s="18" t="s">
        <v>1767</v>
      </c>
      <c r="GM979">
        <v>0.51500000000000001</v>
      </c>
      <c r="GR979" s="18" t="s">
        <v>1768</v>
      </c>
      <c r="GS979" s="18">
        <v>4</v>
      </c>
      <c r="GT979" s="18" t="s">
        <v>1807</v>
      </c>
      <c r="GU979" s="18" t="s">
        <v>1800</v>
      </c>
      <c r="GV979" s="18">
        <f>SUMIF(FACT_A1[cve_prod],DIM_BILL[[#This Row],[CODIGO]],FACT_A1[Existencia])</f>
        <v>0</v>
      </c>
      <c r="GW979" s="18">
        <f>SUMIF(FACT_A2[cve_prod],DIM_BILL[[#This Row],[CODIGO]],FACT_A2[Existencia])</f>
        <v>10000</v>
      </c>
      <c r="GX979" s="18"/>
      <c r="GY979" s="16" t="s">
        <v>2222</v>
      </c>
      <c r="GZ979" s="26">
        <f t="shared" ref="GZ979" si="7130">GV979+GW979+GX979+GZ977-GZ978</f>
        <v>4592.5</v>
      </c>
      <c r="HA979" s="26">
        <f t="shared" ref="HA979" si="7131">GZ979+HA977-HA978</f>
        <v>4592.5</v>
      </c>
      <c r="HB979" s="26">
        <f t="shared" ref="HB979" si="7132">HA979+HB977-HB978</f>
        <v>4592.5</v>
      </c>
      <c r="HC979" s="26">
        <f t="shared" ref="HC979" si="7133">HB979+HC977-HC978</f>
        <v>4592.5</v>
      </c>
      <c r="HD979" s="26">
        <f t="shared" ref="HD979" si="7134">HC979+HD977-HD978</f>
        <v>4592.5</v>
      </c>
      <c r="HE979" s="26">
        <f t="shared" ref="HE979" si="7135">HD979+HE977-HE978</f>
        <v>4592.5</v>
      </c>
      <c r="HF979" s="26">
        <f t="shared" ref="HF979" si="7136">HE979+HF977-HF978</f>
        <v>4592.5</v>
      </c>
      <c r="HG979" s="26">
        <f t="shared" ref="HG979" si="7137">HF979+HG977-HG978</f>
        <v>4592.5</v>
      </c>
      <c r="HH979" s="26">
        <f t="shared" ref="HH979" si="7138">HG979+HH977-HH978</f>
        <v>4592.5</v>
      </c>
      <c r="HI979" s="26">
        <f t="shared" ref="HI979" si="7139">HH979+HI977-HI978</f>
        <v>4592.5</v>
      </c>
      <c r="HJ979" s="26">
        <f t="shared" ref="HJ979" si="7140">HI979+HJ977-HJ978</f>
        <v>4592.5</v>
      </c>
      <c r="HK979" s="26">
        <f t="shared" ref="HK979" si="7141">HJ979+HK977-HK978</f>
        <v>4592.5</v>
      </c>
      <c r="HL979" s="26">
        <f t="shared" ref="HL979" si="7142">HK979+HL977-HL978</f>
        <v>4592.5</v>
      </c>
      <c r="HM979" s="26">
        <f t="shared" ref="HM979" si="7143">HL979+HM977-HM978</f>
        <v>4592.5</v>
      </c>
      <c r="HN979" s="26">
        <f t="shared" ref="HN979" si="7144">HM979+HN977-HN978</f>
        <v>4592.5</v>
      </c>
      <c r="HO979" s="26">
        <f t="shared" ref="HO979" si="7145">HN979+HO977-HO978</f>
        <v>4592.5</v>
      </c>
      <c r="HP979" s="26">
        <f t="shared" ref="HP979" si="7146">HO979+HP977-HP978</f>
        <v>4592.5</v>
      </c>
      <c r="HQ979" s="26">
        <f t="shared" ref="HQ979" si="7147">HP979+HQ977-HQ978</f>
        <v>4592.5</v>
      </c>
      <c r="HR979" s="26">
        <f t="shared" ref="HR979" si="7148">HQ979+HR977-HR978</f>
        <v>4592.5</v>
      </c>
      <c r="HS979" s="26">
        <f t="shared" ref="HS979" si="7149">HR979+HS977-HS978</f>
        <v>4592.5</v>
      </c>
      <c r="HT979" s="26">
        <f t="shared" ref="HT979" si="7150">HS979+HT977-HT978</f>
        <v>4592.5</v>
      </c>
      <c r="HU979" s="22">
        <f t="shared" ref="HU979" si="7151">COUNTIF(GZ979:HT979,"&lt;0")</f>
        <v>0</v>
      </c>
      <c r="HV979" s="25"/>
      <c r="HW979" t="str">
        <f>DIM_BILL[[#This Row],[Tipo]]</f>
        <v>MATERIAL DE EMPAQUE</v>
      </c>
    </row>
    <row r="980" spans="1:231" x14ac:dyDescent="0.3">
      <c r="A980" s="17" t="s">
        <v>1629</v>
      </c>
      <c r="FS980">
        <v>1.0300952380952382</v>
      </c>
      <c r="GR980" s="17" t="s">
        <v>1630</v>
      </c>
      <c r="GS980" s="17">
        <v>2</v>
      </c>
      <c r="GT980" s="17" t="s">
        <v>1816</v>
      </c>
      <c r="GU980" s="17" t="s">
        <v>1800</v>
      </c>
      <c r="GV980" s="17">
        <f>SUMIF(FACT_A1[cve_prod],DIM_BILL[[#This Row],[CODIGO]],FACT_A1[Existencia])</f>
        <v>0</v>
      </c>
      <c r="GW980" s="18">
        <f>SUMIF(FACT_A2[cve_prod],DIM_BILL[[#This Row],[CODIGO]],FACT_A2[Existencia])</f>
        <v>0</v>
      </c>
      <c r="GX980" s="17"/>
      <c r="GY980" s="16" t="s">
        <v>2220</v>
      </c>
      <c r="GZ980" s="15">
        <f>SUMIFS(POs[saldo],POs[cve_prod],DIM_BILL[[#This Row],[CODIGO]],POs[status],$GY980,POs[f_ent],GZ$1)</f>
        <v>0</v>
      </c>
      <c r="HA980" s="15">
        <f>SUMIFS(POs[saldo],POs[cve_prod],DIM_BILL[[#This Row],[CODIGO]],POs[status],$GY980,POs[f_ent],HA$1)</f>
        <v>0</v>
      </c>
      <c r="HB980" s="15">
        <f>SUMIFS(POs[saldo],POs[cve_prod],DIM_BILL[[#This Row],[CODIGO]],POs[status],$GY980,POs[f_ent],HB$1)</f>
        <v>0</v>
      </c>
      <c r="HC980" s="15">
        <f>SUMIFS(POs[saldo],POs[cve_prod],DIM_BILL[[#This Row],[CODIGO]],POs[status],$GY980,POs[f_ent],HC$1)</f>
        <v>0</v>
      </c>
      <c r="HD980" s="15">
        <f>SUMIFS(POs[saldo],POs[cve_prod],DIM_BILL[[#This Row],[CODIGO]],POs[status],$GY980,POs[f_ent],HD$1)</f>
        <v>0</v>
      </c>
      <c r="HE980" s="15">
        <f>SUMIFS(POs[saldo],POs[cve_prod],DIM_BILL[[#This Row],[CODIGO]],POs[status],$GY980,POs[f_ent],HE$1)</f>
        <v>0</v>
      </c>
      <c r="HF980" s="15">
        <f>SUMIFS(POs[saldo],POs[cve_prod],DIM_BILL[[#This Row],[CODIGO]],POs[status],$GY980,POs[Semana],WEEKNUM(HF$1))</f>
        <v>0</v>
      </c>
      <c r="HG980" s="15">
        <f>SUMIFS(POs[saldo],POs[cve_prod],DIM_BILL[[#This Row],[CODIGO]],POs[status],$GY980,POs[Semana],WEEKNUM(HG$1))</f>
        <v>0</v>
      </c>
      <c r="HH980" s="15">
        <f>SUMIFS(POs[saldo],POs[cve_prod],DIM_BILL[[#This Row],[CODIGO]],POs[status],$GY980,POs[Semana],WEEKNUM(HH$1))</f>
        <v>0</v>
      </c>
      <c r="HI980" s="15">
        <f>SUMIFS(POs[saldo],POs[cve_prod],DIM_BILL[[#This Row],[CODIGO]],POs[status],$GY980,POs[Semana],WEEKNUM(HI$1))</f>
        <v>0</v>
      </c>
      <c r="HJ980" s="15">
        <f>SUMIFS(POs[saldo],POs[cve_prod],DIM_BILL[[#This Row],[CODIGO]],POs[status],$GY980,POs[Semana],WEEKNUM(HJ$1))</f>
        <v>0</v>
      </c>
      <c r="HK980" s="15">
        <f>SUMIFS(POs[saldo],POs[cve_prod],DIM_BILL[[#This Row],[CODIGO]],POs[status],$GY980,POs[Semana],WEEKNUM(HK$1))</f>
        <v>0</v>
      </c>
      <c r="HL980" s="15">
        <f>SUMIFS(POs[saldo],POs[cve_prod],DIM_BILL[[#This Row],[CODIGO]],POs[status],$GY980,POs[Semana],WEEKNUM(HL$1))</f>
        <v>0</v>
      </c>
      <c r="HM980" s="15">
        <f>SUMIFS(POs[saldo],POs[cve_prod],DIM_BILL[[#This Row],[CODIGO]],POs[status],$GY980,POs[Semana],WEEKNUM(HM$1))</f>
        <v>0</v>
      </c>
      <c r="HN980" s="15">
        <f>SUMIFS(POs[saldo],POs[cve_prod],DIM_BILL[[#This Row],[CODIGO]],POs[status],$GY980,POs[Semana],WEEKNUM(HN$1))</f>
        <v>0</v>
      </c>
      <c r="HO980" s="15">
        <f>SUMIFS(POs[saldo],POs[cve_prod],DIM_BILL[[#This Row],[CODIGO]],POs[status],$GY980,POs[Semana],WEEKNUM(HO$1))</f>
        <v>0</v>
      </c>
      <c r="HP980" s="15">
        <f>SUMIFS(POs[saldo],POs[cve_prod],DIM_BILL[[#This Row],[CODIGO]],POs[status],$GY980,POs[Semana],WEEKNUM(HP$1))</f>
        <v>0</v>
      </c>
      <c r="HQ980" s="15">
        <f>SUMIFS(POs[saldo],POs[cve_prod],DIM_BILL[[#This Row],[CODIGO]],POs[status],$GY980,POs[Semana],WEEKNUM(HQ$1))</f>
        <v>0</v>
      </c>
      <c r="HR980" s="15">
        <f>SUMIFS(POs[saldo],POs[cve_prod],DIM_BILL[[#This Row],[CODIGO]],POs[status],$GY980,POs[Semana],WEEKNUM(HR$1))</f>
        <v>0</v>
      </c>
      <c r="HS980" s="15">
        <f>SUMIFS(POs[saldo],POs[cve_prod],DIM_BILL[[#This Row],[CODIGO]],POs[status],$GY980,POs[Semana],WEEKNUM(HS$1))</f>
        <v>0</v>
      </c>
      <c r="HT980" s="15">
        <f>SUMIFS(POs[saldo],POs[cve_prod],DIM_BILL[[#This Row],[CODIGO]],POs[status],$GY980,POs[Semana],WEEKNUM(HT$1))</f>
        <v>0</v>
      </c>
      <c r="HU980" s="22"/>
      <c r="HV980" s="25"/>
      <c r="HW980" t="str">
        <f>DIM_BILL[[#This Row],[Tipo]]</f>
        <v>MATERIAL DE EMPAQUE</v>
      </c>
    </row>
    <row r="981" spans="1:231" x14ac:dyDescent="0.3">
      <c r="A981" s="17" t="s">
        <v>1629</v>
      </c>
      <c r="FS981">
        <v>1.0300952380952382</v>
      </c>
      <c r="GR981" s="17" t="s">
        <v>1630</v>
      </c>
      <c r="GS981" s="17">
        <v>2</v>
      </c>
      <c r="GT981" s="17" t="s">
        <v>1816</v>
      </c>
      <c r="GU981" s="17" t="s">
        <v>1800</v>
      </c>
      <c r="GV981" s="17">
        <f>SUMIF(FACT_A1[cve_prod],DIM_BILL[[#This Row],[CODIGO]],FACT_A1[Existencia])</f>
        <v>0</v>
      </c>
      <c r="GW981" s="18">
        <f>SUMIF(FACT_A2[cve_prod],DIM_BILL[[#This Row],[CODIGO]],FACT_A2[Existencia])</f>
        <v>0</v>
      </c>
      <c r="GX981" s="17"/>
      <c r="GY981" s="16" t="s">
        <v>2221</v>
      </c>
      <c r="GZ981" s="24">
        <f>SUMPRODUCT($B981:$GQ981,INDEX(PLAN_PRODUCCION!$B$4:$GQ$24,COLUMN()-COLUMN($GZ$1)+1,0))</f>
        <v>2410.4228571428575</v>
      </c>
      <c r="HA981" s="24">
        <f>SUMPRODUCT($B981:$GQ981,INDEX(PLAN_PRODUCCION!$B$4:$GQ$24,COLUMN()-COLUMN($GZ$1)+1,0))</f>
        <v>0</v>
      </c>
      <c r="HB981" s="24">
        <f>SUMPRODUCT($B981:$GQ981,INDEX(PLAN_PRODUCCION!$B$4:$GQ$24,COLUMN()-COLUMN($GZ$1)+1,0))</f>
        <v>0</v>
      </c>
      <c r="HC981" s="24">
        <f>SUMPRODUCT($B981:$GQ981,INDEX(PLAN_PRODUCCION!$B$4:$GQ$24,COLUMN()-COLUMN($GZ$1)+1,0))</f>
        <v>0</v>
      </c>
      <c r="HD981" s="24">
        <f>SUMPRODUCT($B981:$GQ981,INDEX(PLAN_PRODUCCION!$B$4:$GQ$24,COLUMN()-COLUMN($GZ$1)+1,0))</f>
        <v>0</v>
      </c>
      <c r="HE981" s="24">
        <f>SUMPRODUCT($B981:$GQ981,INDEX(PLAN_PRODUCCION!$B$4:$GQ$24,COLUMN()-COLUMN($GZ$1)+1,0))</f>
        <v>0</v>
      </c>
      <c r="HF981" s="24">
        <f>SUMPRODUCT($B981:$GQ981,INDEX(PLAN_PRODUCCION!$B$4:$GQ$24,COLUMN()-COLUMN($GZ$1)+1,0))</f>
        <v>0</v>
      </c>
      <c r="HG981" s="24">
        <f>SUMPRODUCT($B981:$GQ981,INDEX(PLAN_PRODUCCION!$B$4:$GQ$24,COLUMN()-COLUMN($GZ$1)+1,0))</f>
        <v>0</v>
      </c>
      <c r="HH981" s="24">
        <f>SUMPRODUCT($B981:$GQ981,INDEX(PLAN_PRODUCCION!$B$4:$GQ$24,COLUMN()-COLUMN($GZ$1)+1,0))</f>
        <v>0</v>
      </c>
      <c r="HI981" s="24">
        <f>SUMPRODUCT($B981:$GQ981,INDEX(PLAN_PRODUCCION!$B$4:$GQ$24,COLUMN()-COLUMN($GZ$1)+1,0))</f>
        <v>0</v>
      </c>
      <c r="HJ981" s="24">
        <f>SUMPRODUCT($B981:$GQ981,INDEX(PLAN_PRODUCCION!$B$4:$GQ$24,COLUMN()-COLUMN($GZ$1)+1,0))</f>
        <v>0</v>
      </c>
      <c r="HK981" s="24">
        <f>SUMPRODUCT($B981:$GQ981,INDEX(PLAN_PRODUCCION!$B$4:$GQ$24,COLUMN()-COLUMN($GZ$1)+1,0))</f>
        <v>0</v>
      </c>
      <c r="HL981" s="24">
        <f>SUMPRODUCT($B981:$GQ981,INDEX(PLAN_PRODUCCION!$B$4:$GQ$24,COLUMN()-COLUMN($GZ$1)+1,0))</f>
        <v>0</v>
      </c>
      <c r="HM981" s="24">
        <f>SUMPRODUCT($B981:$GQ981,INDEX(PLAN_PRODUCCION!$B$4:$GQ$24,COLUMN()-COLUMN($GZ$1)+1,0))</f>
        <v>0</v>
      </c>
      <c r="HN981" s="24">
        <f>SUMPRODUCT($B981:$GQ981,INDEX(PLAN_PRODUCCION!$B$4:$GQ$24,COLUMN()-COLUMN($GZ$1)+1,0))</f>
        <v>0</v>
      </c>
      <c r="HO981" s="24">
        <f>SUMPRODUCT($B981:$GQ981,INDEX(PLAN_PRODUCCION!$B$4:$GQ$24,COLUMN()-COLUMN($GZ$1)+1,0))</f>
        <v>0</v>
      </c>
      <c r="HP981" s="24">
        <f>SUMPRODUCT($B981:$GQ981,INDEX(PLAN_PRODUCCION!$B$4:$GQ$24,COLUMN()-COLUMN($GZ$1)+1,0))</f>
        <v>0</v>
      </c>
      <c r="HQ981" s="24">
        <f>SUMPRODUCT($B981:$GQ981,INDEX(PLAN_PRODUCCION!$B$4:$GQ$24,COLUMN()-COLUMN($GZ$1)+1,0))</f>
        <v>0</v>
      </c>
      <c r="HR981" s="24">
        <f>SUMPRODUCT($B981:$GQ981,INDEX(PLAN_PRODUCCION!$B$4:$GQ$24,COLUMN()-COLUMN($GZ$1)+1,0))</f>
        <v>0</v>
      </c>
      <c r="HS981" s="24">
        <f>SUMPRODUCT($B981:$GQ981,INDEX(PLAN_PRODUCCION!$B$4:$GQ$24,COLUMN()-COLUMN($GZ$1)+1,0))</f>
        <v>0</v>
      </c>
      <c r="HT981" s="24">
        <f>SUMPRODUCT($B981:$GQ981,INDEX(PLAN_PRODUCCION!$B$4:$GQ$24,COLUMN()-COLUMN($GZ$1)+1,0))</f>
        <v>0</v>
      </c>
      <c r="HU981" s="22"/>
      <c r="HV981" s="25"/>
      <c r="HW981" t="str">
        <f>DIM_BILL[[#This Row],[Tipo]]</f>
        <v>MATERIAL DE EMPAQUE</v>
      </c>
    </row>
    <row r="982" spans="1:231" x14ac:dyDescent="0.3">
      <c r="A982" s="18" t="s">
        <v>1629</v>
      </c>
      <c r="FS982">
        <v>1.0300952380952382</v>
      </c>
      <c r="GR982" s="18" t="s">
        <v>1630</v>
      </c>
      <c r="GS982" s="18">
        <v>2</v>
      </c>
      <c r="GT982" s="18" t="s">
        <v>1816</v>
      </c>
      <c r="GU982" s="18" t="s">
        <v>1800</v>
      </c>
      <c r="GV982" s="18">
        <f>SUMIF(FACT_A1[cve_prod],DIM_BILL[[#This Row],[CODIGO]],FACT_A1[Existencia])</f>
        <v>0</v>
      </c>
      <c r="GW982" s="18">
        <f>SUMIF(FACT_A2[cve_prod],DIM_BILL[[#This Row],[CODIGO]],FACT_A2[Existencia])</f>
        <v>0</v>
      </c>
      <c r="GX982" s="18"/>
      <c r="GY982" s="16" t="s">
        <v>2222</v>
      </c>
      <c r="GZ982" s="26">
        <f t="shared" ref="GZ982" si="7152">GV982+GW982+GX982+GZ980-GZ981</f>
        <v>-2410.4228571428575</v>
      </c>
      <c r="HA982" s="26">
        <f t="shared" ref="HA982" si="7153">GZ982+HA980-HA981</f>
        <v>-2410.4228571428575</v>
      </c>
      <c r="HB982" s="26">
        <f t="shared" ref="HB982" si="7154">HA982+HB980-HB981</f>
        <v>-2410.4228571428575</v>
      </c>
      <c r="HC982" s="26">
        <f t="shared" ref="HC982" si="7155">HB982+HC980-HC981</f>
        <v>-2410.4228571428575</v>
      </c>
      <c r="HD982" s="26">
        <f t="shared" ref="HD982" si="7156">HC982+HD980-HD981</f>
        <v>-2410.4228571428575</v>
      </c>
      <c r="HE982" s="26">
        <f t="shared" ref="HE982" si="7157">HD982+HE980-HE981</f>
        <v>-2410.4228571428575</v>
      </c>
      <c r="HF982" s="26">
        <f t="shared" ref="HF982" si="7158">HE982+HF980-HF981</f>
        <v>-2410.4228571428575</v>
      </c>
      <c r="HG982" s="26">
        <f t="shared" ref="HG982" si="7159">HF982+HG980-HG981</f>
        <v>-2410.4228571428575</v>
      </c>
      <c r="HH982" s="26">
        <f t="shared" ref="HH982" si="7160">HG982+HH980-HH981</f>
        <v>-2410.4228571428575</v>
      </c>
      <c r="HI982" s="26">
        <f t="shared" ref="HI982" si="7161">HH982+HI980-HI981</f>
        <v>-2410.4228571428575</v>
      </c>
      <c r="HJ982" s="26">
        <f t="shared" ref="HJ982" si="7162">HI982+HJ980-HJ981</f>
        <v>-2410.4228571428575</v>
      </c>
      <c r="HK982" s="26">
        <f t="shared" ref="HK982" si="7163">HJ982+HK980-HK981</f>
        <v>-2410.4228571428575</v>
      </c>
      <c r="HL982" s="26">
        <f t="shared" ref="HL982" si="7164">HK982+HL980-HL981</f>
        <v>-2410.4228571428575</v>
      </c>
      <c r="HM982" s="26">
        <f t="shared" ref="HM982" si="7165">HL982+HM980-HM981</f>
        <v>-2410.4228571428575</v>
      </c>
      <c r="HN982" s="26">
        <f t="shared" ref="HN982" si="7166">HM982+HN980-HN981</f>
        <v>-2410.4228571428575</v>
      </c>
      <c r="HO982" s="26">
        <f t="shared" ref="HO982" si="7167">HN982+HO980-HO981</f>
        <v>-2410.4228571428575</v>
      </c>
      <c r="HP982" s="26">
        <f t="shared" ref="HP982" si="7168">HO982+HP980-HP981</f>
        <v>-2410.4228571428575</v>
      </c>
      <c r="HQ982" s="26">
        <f t="shared" ref="HQ982" si="7169">HP982+HQ980-HQ981</f>
        <v>-2410.4228571428575</v>
      </c>
      <c r="HR982" s="26">
        <f t="shared" ref="HR982" si="7170">HQ982+HR980-HR981</f>
        <v>-2410.4228571428575</v>
      </c>
      <c r="HS982" s="26">
        <f t="shared" ref="HS982" si="7171">HR982+HS980-HS981</f>
        <v>-2410.4228571428575</v>
      </c>
      <c r="HT982" s="26">
        <f t="shared" ref="HT982" si="7172">HS982+HT980-HT981</f>
        <v>-2410.4228571428575</v>
      </c>
      <c r="HU982" s="22">
        <f t="shared" ref="HU982" si="7173">COUNTIF(GZ982:HT982,"&lt;0")</f>
        <v>21</v>
      </c>
      <c r="HV982" s="25"/>
      <c r="HW982" t="str">
        <f>DIM_BILL[[#This Row],[Tipo]]</f>
        <v>MATERIAL DE EMPAQUE</v>
      </c>
    </row>
    <row r="983" spans="1:231" x14ac:dyDescent="0.3">
      <c r="A983" s="17" t="s">
        <v>545</v>
      </c>
      <c r="AT983">
        <v>1.177142857142857</v>
      </c>
      <c r="GR983" s="17" t="s">
        <v>546</v>
      </c>
      <c r="GS983" s="17">
        <v>4</v>
      </c>
      <c r="GT983" s="17" t="s">
        <v>1807</v>
      </c>
      <c r="GU983" s="17" t="s">
        <v>1800</v>
      </c>
      <c r="GV983" s="17">
        <f>SUMIF(FACT_A1[cve_prod],DIM_BILL[[#This Row],[CODIGO]],FACT_A1[Existencia])</f>
        <v>0</v>
      </c>
      <c r="GW983" s="18">
        <f>SUMIF(FACT_A2[cve_prod],DIM_BILL[[#This Row],[CODIGO]],FACT_A2[Existencia])</f>
        <v>13000</v>
      </c>
      <c r="GX983" s="17"/>
      <c r="GY983" s="16" t="s">
        <v>2220</v>
      </c>
      <c r="GZ983" s="15">
        <f>SUMIFS(POs[saldo],POs[cve_prod],DIM_BILL[[#This Row],[CODIGO]],POs[status],$GY983,POs[f_ent],GZ$1)</f>
        <v>0</v>
      </c>
      <c r="HA983" s="15">
        <f>SUMIFS(POs[saldo],POs[cve_prod],DIM_BILL[[#This Row],[CODIGO]],POs[status],$GY983,POs[f_ent],HA$1)</f>
        <v>0</v>
      </c>
      <c r="HB983" s="15">
        <f>SUMIFS(POs[saldo],POs[cve_prod],DIM_BILL[[#This Row],[CODIGO]],POs[status],$GY983,POs[f_ent],HB$1)</f>
        <v>0</v>
      </c>
      <c r="HC983" s="15">
        <f>SUMIFS(POs[saldo],POs[cve_prod],DIM_BILL[[#This Row],[CODIGO]],POs[status],$GY983,POs[f_ent],HC$1)</f>
        <v>0</v>
      </c>
      <c r="HD983" s="15">
        <f>SUMIFS(POs[saldo],POs[cve_prod],DIM_BILL[[#This Row],[CODIGO]],POs[status],$GY983,POs[f_ent],HD$1)</f>
        <v>0</v>
      </c>
      <c r="HE983" s="15">
        <f>SUMIFS(POs[saldo],POs[cve_prod],DIM_BILL[[#This Row],[CODIGO]],POs[status],$GY983,POs[f_ent],HE$1)</f>
        <v>0</v>
      </c>
      <c r="HF983" s="15">
        <f>SUMIFS(POs[saldo],POs[cve_prod],DIM_BILL[[#This Row],[CODIGO]],POs[status],$GY983,POs[Semana],WEEKNUM(HF$1))</f>
        <v>0</v>
      </c>
      <c r="HG983" s="15">
        <f>SUMIFS(POs[saldo],POs[cve_prod],DIM_BILL[[#This Row],[CODIGO]],POs[status],$GY983,POs[Semana],WEEKNUM(HG$1))</f>
        <v>0</v>
      </c>
      <c r="HH983" s="15">
        <f>SUMIFS(POs[saldo],POs[cve_prod],DIM_BILL[[#This Row],[CODIGO]],POs[status],$GY983,POs[Semana],WEEKNUM(HH$1))</f>
        <v>0</v>
      </c>
      <c r="HI983" s="15">
        <f>SUMIFS(POs[saldo],POs[cve_prod],DIM_BILL[[#This Row],[CODIGO]],POs[status],$GY983,POs[Semana],WEEKNUM(HI$1))</f>
        <v>0</v>
      </c>
      <c r="HJ983" s="15">
        <f>SUMIFS(POs[saldo],POs[cve_prod],DIM_BILL[[#This Row],[CODIGO]],POs[status],$GY983,POs[Semana],WEEKNUM(HJ$1))</f>
        <v>0</v>
      </c>
      <c r="HK983" s="15">
        <f>SUMIFS(POs[saldo],POs[cve_prod],DIM_BILL[[#This Row],[CODIGO]],POs[status],$GY983,POs[Semana],WEEKNUM(HK$1))</f>
        <v>0</v>
      </c>
      <c r="HL983" s="15">
        <f>SUMIFS(POs[saldo],POs[cve_prod],DIM_BILL[[#This Row],[CODIGO]],POs[status],$GY983,POs[Semana],WEEKNUM(HL$1))</f>
        <v>0</v>
      </c>
      <c r="HM983" s="15">
        <f>SUMIFS(POs[saldo],POs[cve_prod],DIM_BILL[[#This Row],[CODIGO]],POs[status],$GY983,POs[Semana],WEEKNUM(HM$1))</f>
        <v>0</v>
      </c>
      <c r="HN983" s="15">
        <f>SUMIFS(POs[saldo],POs[cve_prod],DIM_BILL[[#This Row],[CODIGO]],POs[status],$GY983,POs[Semana],WEEKNUM(HN$1))</f>
        <v>0</v>
      </c>
      <c r="HO983" s="15">
        <f>SUMIFS(POs[saldo],POs[cve_prod],DIM_BILL[[#This Row],[CODIGO]],POs[status],$GY983,POs[Semana],WEEKNUM(HO$1))</f>
        <v>0</v>
      </c>
      <c r="HP983" s="15">
        <f>SUMIFS(POs[saldo],POs[cve_prod],DIM_BILL[[#This Row],[CODIGO]],POs[status],$GY983,POs[Semana],WEEKNUM(HP$1))</f>
        <v>0</v>
      </c>
      <c r="HQ983" s="15">
        <f>SUMIFS(POs[saldo],POs[cve_prod],DIM_BILL[[#This Row],[CODIGO]],POs[status],$GY983,POs[Semana],WEEKNUM(HQ$1))</f>
        <v>0</v>
      </c>
      <c r="HR983" s="15">
        <f>SUMIFS(POs[saldo],POs[cve_prod],DIM_BILL[[#This Row],[CODIGO]],POs[status],$GY983,POs[Semana],WEEKNUM(HR$1))</f>
        <v>0</v>
      </c>
      <c r="HS983" s="15">
        <f>SUMIFS(POs[saldo],POs[cve_prod],DIM_BILL[[#This Row],[CODIGO]],POs[status],$GY983,POs[Semana],WEEKNUM(HS$1))</f>
        <v>0</v>
      </c>
      <c r="HT983" s="15">
        <f>SUMIFS(POs[saldo],POs[cve_prod],DIM_BILL[[#This Row],[CODIGO]],POs[status],$GY983,POs[Semana],WEEKNUM(HT$1))</f>
        <v>0</v>
      </c>
      <c r="HU983" s="22"/>
      <c r="HV983" s="25"/>
      <c r="HW983" t="str">
        <f>DIM_BILL[[#This Row],[Tipo]]</f>
        <v>MATERIAL DE EMPAQUE</v>
      </c>
    </row>
    <row r="984" spans="1:231" x14ac:dyDescent="0.3">
      <c r="A984" s="17" t="s">
        <v>545</v>
      </c>
      <c r="AT984">
        <v>1.177142857142857</v>
      </c>
      <c r="GR984" s="17" t="s">
        <v>546</v>
      </c>
      <c r="GS984" s="17">
        <v>4</v>
      </c>
      <c r="GT984" s="17" t="s">
        <v>1807</v>
      </c>
      <c r="GU984" s="17" t="s">
        <v>1800</v>
      </c>
      <c r="GV984" s="17">
        <f>SUMIF(FACT_A1[cve_prod],DIM_BILL[[#This Row],[CODIGO]],FACT_A1[Existencia])</f>
        <v>0</v>
      </c>
      <c r="GW984" s="18">
        <f>SUMIF(FACT_A2[cve_prod],DIM_BILL[[#This Row],[CODIGO]],FACT_A2[Existencia])</f>
        <v>13000</v>
      </c>
      <c r="GX984" s="17"/>
      <c r="GY984" s="16" t="s">
        <v>2221</v>
      </c>
      <c r="GZ984" s="24">
        <f>SUMPRODUCT($B984:$GQ984,INDEX(PLAN_PRODUCCION!$B$4:$GQ$24,COLUMN()-COLUMN($GZ$1)+1,0))</f>
        <v>12359.999999999998</v>
      </c>
      <c r="HA984" s="24">
        <f>SUMPRODUCT($B984:$GQ984,INDEX(PLAN_PRODUCCION!$B$4:$GQ$24,COLUMN()-COLUMN($GZ$1)+1,0))</f>
        <v>0</v>
      </c>
      <c r="HB984" s="24">
        <f>SUMPRODUCT($B984:$GQ984,INDEX(PLAN_PRODUCCION!$B$4:$GQ$24,COLUMN()-COLUMN($GZ$1)+1,0))</f>
        <v>0</v>
      </c>
      <c r="HC984" s="24">
        <f>SUMPRODUCT($B984:$GQ984,INDEX(PLAN_PRODUCCION!$B$4:$GQ$24,COLUMN()-COLUMN($GZ$1)+1,0))</f>
        <v>0</v>
      </c>
      <c r="HD984" s="24">
        <f>SUMPRODUCT($B984:$GQ984,INDEX(PLAN_PRODUCCION!$B$4:$GQ$24,COLUMN()-COLUMN($GZ$1)+1,0))</f>
        <v>0</v>
      </c>
      <c r="HE984" s="24">
        <f>SUMPRODUCT($B984:$GQ984,INDEX(PLAN_PRODUCCION!$B$4:$GQ$24,COLUMN()-COLUMN($GZ$1)+1,0))</f>
        <v>0</v>
      </c>
      <c r="HF984" s="24">
        <f>SUMPRODUCT($B984:$GQ984,INDEX(PLAN_PRODUCCION!$B$4:$GQ$24,COLUMN()-COLUMN($GZ$1)+1,0))</f>
        <v>0</v>
      </c>
      <c r="HG984" s="24">
        <f>SUMPRODUCT($B984:$GQ984,INDEX(PLAN_PRODUCCION!$B$4:$GQ$24,COLUMN()-COLUMN($GZ$1)+1,0))</f>
        <v>0</v>
      </c>
      <c r="HH984" s="24">
        <f>SUMPRODUCT($B984:$GQ984,INDEX(PLAN_PRODUCCION!$B$4:$GQ$24,COLUMN()-COLUMN($GZ$1)+1,0))</f>
        <v>0</v>
      </c>
      <c r="HI984" s="24">
        <f>SUMPRODUCT($B984:$GQ984,INDEX(PLAN_PRODUCCION!$B$4:$GQ$24,COLUMN()-COLUMN($GZ$1)+1,0))</f>
        <v>0</v>
      </c>
      <c r="HJ984" s="24">
        <f>SUMPRODUCT($B984:$GQ984,INDEX(PLAN_PRODUCCION!$B$4:$GQ$24,COLUMN()-COLUMN($GZ$1)+1,0))</f>
        <v>0</v>
      </c>
      <c r="HK984" s="24">
        <f>SUMPRODUCT($B984:$GQ984,INDEX(PLAN_PRODUCCION!$B$4:$GQ$24,COLUMN()-COLUMN($GZ$1)+1,0))</f>
        <v>0</v>
      </c>
      <c r="HL984" s="24">
        <f>SUMPRODUCT($B984:$GQ984,INDEX(PLAN_PRODUCCION!$B$4:$GQ$24,COLUMN()-COLUMN($GZ$1)+1,0))</f>
        <v>0</v>
      </c>
      <c r="HM984" s="24">
        <f>SUMPRODUCT($B984:$GQ984,INDEX(PLAN_PRODUCCION!$B$4:$GQ$24,COLUMN()-COLUMN($GZ$1)+1,0))</f>
        <v>0</v>
      </c>
      <c r="HN984" s="24">
        <f>SUMPRODUCT($B984:$GQ984,INDEX(PLAN_PRODUCCION!$B$4:$GQ$24,COLUMN()-COLUMN($GZ$1)+1,0))</f>
        <v>0</v>
      </c>
      <c r="HO984" s="24">
        <f>SUMPRODUCT($B984:$GQ984,INDEX(PLAN_PRODUCCION!$B$4:$GQ$24,COLUMN()-COLUMN($GZ$1)+1,0))</f>
        <v>0</v>
      </c>
      <c r="HP984" s="24">
        <f>SUMPRODUCT($B984:$GQ984,INDEX(PLAN_PRODUCCION!$B$4:$GQ$24,COLUMN()-COLUMN($GZ$1)+1,0))</f>
        <v>0</v>
      </c>
      <c r="HQ984" s="24">
        <f>SUMPRODUCT($B984:$GQ984,INDEX(PLAN_PRODUCCION!$B$4:$GQ$24,COLUMN()-COLUMN($GZ$1)+1,0))</f>
        <v>0</v>
      </c>
      <c r="HR984" s="24">
        <f>SUMPRODUCT($B984:$GQ984,INDEX(PLAN_PRODUCCION!$B$4:$GQ$24,COLUMN()-COLUMN($GZ$1)+1,0))</f>
        <v>0</v>
      </c>
      <c r="HS984" s="24">
        <f>SUMPRODUCT($B984:$GQ984,INDEX(PLAN_PRODUCCION!$B$4:$GQ$24,COLUMN()-COLUMN($GZ$1)+1,0))</f>
        <v>0</v>
      </c>
      <c r="HT984" s="24">
        <f>SUMPRODUCT($B984:$GQ984,INDEX(PLAN_PRODUCCION!$B$4:$GQ$24,COLUMN()-COLUMN($GZ$1)+1,0))</f>
        <v>0</v>
      </c>
      <c r="HU984" s="22"/>
      <c r="HV984" s="25"/>
      <c r="HW984" t="str">
        <f>DIM_BILL[[#This Row],[Tipo]]</f>
        <v>MATERIAL DE EMPAQUE</v>
      </c>
    </row>
    <row r="985" spans="1:231" x14ac:dyDescent="0.3">
      <c r="A985" s="18" t="s">
        <v>545</v>
      </c>
      <c r="AT985">
        <v>1.177142857142857</v>
      </c>
      <c r="GR985" s="18" t="s">
        <v>546</v>
      </c>
      <c r="GS985" s="18">
        <v>4</v>
      </c>
      <c r="GT985" s="18" t="s">
        <v>1807</v>
      </c>
      <c r="GU985" s="18" t="s">
        <v>1800</v>
      </c>
      <c r="GV985" s="18">
        <f>SUMIF(FACT_A1[cve_prod],DIM_BILL[[#This Row],[CODIGO]],FACT_A1[Existencia])</f>
        <v>0</v>
      </c>
      <c r="GW985" s="18">
        <f>SUMIF(FACT_A2[cve_prod],DIM_BILL[[#This Row],[CODIGO]],FACT_A2[Existencia])</f>
        <v>13000</v>
      </c>
      <c r="GX985" s="18"/>
      <c r="GY985" s="16" t="s">
        <v>2222</v>
      </c>
      <c r="GZ985" s="26">
        <f t="shared" ref="GZ985" si="7174">GV985+GW985+GX985+GZ983-GZ984</f>
        <v>640.00000000000182</v>
      </c>
      <c r="HA985" s="26">
        <f t="shared" ref="HA985" si="7175">GZ985+HA983-HA984</f>
        <v>640.00000000000182</v>
      </c>
      <c r="HB985" s="26">
        <f t="shared" ref="HB985" si="7176">HA985+HB983-HB984</f>
        <v>640.00000000000182</v>
      </c>
      <c r="HC985" s="26">
        <f t="shared" ref="HC985" si="7177">HB985+HC983-HC984</f>
        <v>640.00000000000182</v>
      </c>
      <c r="HD985" s="26">
        <f t="shared" ref="HD985" si="7178">HC985+HD983-HD984</f>
        <v>640.00000000000182</v>
      </c>
      <c r="HE985" s="26">
        <f t="shared" ref="HE985" si="7179">HD985+HE983-HE984</f>
        <v>640.00000000000182</v>
      </c>
      <c r="HF985" s="26">
        <f t="shared" ref="HF985" si="7180">HE985+HF983-HF984</f>
        <v>640.00000000000182</v>
      </c>
      <c r="HG985" s="26">
        <f t="shared" ref="HG985" si="7181">HF985+HG983-HG984</f>
        <v>640.00000000000182</v>
      </c>
      <c r="HH985" s="26">
        <f t="shared" ref="HH985" si="7182">HG985+HH983-HH984</f>
        <v>640.00000000000182</v>
      </c>
      <c r="HI985" s="26">
        <f t="shared" ref="HI985" si="7183">HH985+HI983-HI984</f>
        <v>640.00000000000182</v>
      </c>
      <c r="HJ985" s="26">
        <f t="shared" ref="HJ985" si="7184">HI985+HJ983-HJ984</f>
        <v>640.00000000000182</v>
      </c>
      <c r="HK985" s="26">
        <f t="shared" ref="HK985" si="7185">HJ985+HK983-HK984</f>
        <v>640.00000000000182</v>
      </c>
      <c r="HL985" s="26">
        <f t="shared" ref="HL985" si="7186">HK985+HL983-HL984</f>
        <v>640.00000000000182</v>
      </c>
      <c r="HM985" s="26">
        <f t="shared" ref="HM985" si="7187">HL985+HM983-HM984</f>
        <v>640.00000000000182</v>
      </c>
      <c r="HN985" s="26">
        <f t="shared" ref="HN985" si="7188">HM985+HN983-HN984</f>
        <v>640.00000000000182</v>
      </c>
      <c r="HO985" s="26">
        <f t="shared" ref="HO985" si="7189">HN985+HO983-HO984</f>
        <v>640.00000000000182</v>
      </c>
      <c r="HP985" s="26">
        <f t="shared" ref="HP985" si="7190">HO985+HP983-HP984</f>
        <v>640.00000000000182</v>
      </c>
      <c r="HQ985" s="26">
        <f t="shared" ref="HQ985" si="7191">HP985+HQ983-HQ984</f>
        <v>640.00000000000182</v>
      </c>
      <c r="HR985" s="26">
        <f t="shared" ref="HR985" si="7192">HQ985+HR983-HR984</f>
        <v>640.00000000000182</v>
      </c>
      <c r="HS985" s="26">
        <f t="shared" ref="HS985" si="7193">HR985+HS983-HS984</f>
        <v>640.00000000000182</v>
      </c>
      <c r="HT985" s="26">
        <f t="shared" ref="HT985" si="7194">HS985+HT983-HT984</f>
        <v>640.00000000000182</v>
      </c>
      <c r="HU985" s="22">
        <f t="shared" ref="HU985" si="7195">COUNTIF(GZ985:HT985,"&lt;0")</f>
        <v>0</v>
      </c>
      <c r="HV985" s="25"/>
      <c r="HW985" t="str">
        <f>DIM_BILL[[#This Row],[Tipo]]</f>
        <v>MATERIAL DE EMPAQUE</v>
      </c>
    </row>
    <row r="986" spans="1:231" x14ac:dyDescent="0.3">
      <c r="A986" s="17" t="s">
        <v>555</v>
      </c>
      <c r="AV986">
        <v>1.03</v>
      </c>
      <c r="GR986" s="17" t="s">
        <v>556</v>
      </c>
      <c r="GS986" s="17">
        <v>4</v>
      </c>
      <c r="GT986" s="17" t="s">
        <v>1807</v>
      </c>
      <c r="GU986" s="17" t="s">
        <v>1800</v>
      </c>
      <c r="GV986" s="17">
        <f>SUMIF(FACT_A1[cve_prod],DIM_BILL[[#This Row],[CODIGO]],FACT_A1[Existencia])</f>
        <v>0</v>
      </c>
      <c r="GW986" s="18">
        <f>SUMIF(FACT_A2[cve_prod],DIM_BILL[[#This Row],[CODIGO]],FACT_A2[Existencia])</f>
        <v>21000</v>
      </c>
      <c r="GX986" s="17"/>
      <c r="GY986" s="16" t="s">
        <v>2220</v>
      </c>
      <c r="GZ986" s="15">
        <f>SUMIFS(POs[saldo],POs[cve_prod],DIM_BILL[[#This Row],[CODIGO]],POs[status],$GY986,POs[f_ent],GZ$1)</f>
        <v>0</v>
      </c>
      <c r="HA986" s="15">
        <f>SUMIFS(POs[saldo],POs[cve_prod],DIM_BILL[[#This Row],[CODIGO]],POs[status],$GY986,POs[f_ent],HA$1)</f>
        <v>0</v>
      </c>
      <c r="HB986" s="15">
        <f>SUMIFS(POs[saldo],POs[cve_prod],DIM_BILL[[#This Row],[CODIGO]],POs[status],$GY986,POs[f_ent],HB$1)</f>
        <v>0</v>
      </c>
      <c r="HC986" s="15">
        <f>SUMIFS(POs[saldo],POs[cve_prod],DIM_BILL[[#This Row],[CODIGO]],POs[status],$GY986,POs[f_ent],HC$1)</f>
        <v>0</v>
      </c>
      <c r="HD986" s="15">
        <f>SUMIFS(POs[saldo],POs[cve_prod],DIM_BILL[[#This Row],[CODIGO]],POs[status],$GY986,POs[f_ent],HD$1)</f>
        <v>0</v>
      </c>
      <c r="HE986" s="15">
        <f>SUMIFS(POs[saldo],POs[cve_prod],DIM_BILL[[#This Row],[CODIGO]],POs[status],$GY986,POs[f_ent],HE$1)</f>
        <v>0</v>
      </c>
      <c r="HF986" s="15">
        <f>SUMIFS(POs[saldo],POs[cve_prod],DIM_BILL[[#This Row],[CODIGO]],POs[status],$GY986,POs[Semana],WEEKNUM(HF$1))</f>
        <v>0</v>
      </c>
      <c r="HG986" s="15">
        <f>SUMIFS(POs[saldo],POs[cve_prod],DIM_BILL[[#This Row],[CODIGO]],POs[status],$GY986,POs[Semana],WEEKNUM(HG$1))</f>
        <v>0</v>
      </c>
      <c r="HH986" s="15">
        <f>SUMIFS(POs[saldo],POs[cve_prod],DIM_BILL[[#This Row],[CODIGO]],POs[status],$GY986,POs[Semana],WEEKNUM(HH$1))</f>
        <v>0</v>
      </c>
      <c r="HI986" s="15">
        <f>SUMIFS(POs[saldo],POs[cve_prod],DIM_BILL[[#This Row],[CODIGO]],POs[status],$GY986,POs[Semana],WEEKNUM(HI$1))</f>
        <v>0</v>
      </c>
      <c r="HJ986" s="15">
        <f>SUMIFS(POs[saldo],POs[cve_prod],DIM_BILL[[#This Row],[CODIGO]],POs[status],$GY986,POs[Semana],WEEKNUM(HJ$1))</f>
        <v>0</v>
      </c>
      <c r="HK986" s="15">
        <f>SUMIFS(POs[saldo],POs[cve_prod],DIM_BILL[[#This Row],[CODIGO]],POs[status],$GY986,POs[Semana],WEEKNUM(HK$1))</f>
        <v>0</v>
      </c>
      <c r="HL986" s="15">
        <f>SUMIFS(POs[saldo],POs[cve_prod],DIM_BILL[[#This Row],[CODIGO]],POs[status],$GY986,POs[Semana],WEEKNUM(HL$1))</f>
        <v>0</v>
      </c>
      <c r="HM986" s="15">
        <f>SUMIFS(POs[saldo],POs[cve_prod],DIM_BILL[[#This Row],[CODIGO]],POs[status],$GY986,POs[Semana],WEEKNUM(HM$1))</f>
        <v>0</v>
      </c>
      <c r="HN986" s="15">
        <f>SUMIFS(POs[saldo],POs[cve_prod],DIM_BILL[[#This Row],[CODIGO]],POs[status],$GY986,POs[Semana],WEEKNUM(HN$1))</f>
        <v>0</v>
      </c>
      <c r="HO986" s="15">
        <f>SUMIFS(POs[saldo],POs[cve_prod],DIM_BILL[[#This Row],[CODIGO]],POs[status],$GY986,POs[Semana],WEEKNUM(HO$1))</f>
        <v>0</v>
      </c>
      <c r="HP986" s="15">
        <f>SUMIFS(POs[saldo],POs[cve_prod],DIM_BILL[[#This Row],[CODIGO]],POs[status],$GY986,POs[Semana],WEEKNUM(HP$1))</f>
        <v>0</v>
      </c>
      <c r="HQ986" s="15">
        <f>SUMIFS(POs[saldo],POs[cve_prod],DIM_BILL[[#This Row],[CODIGO]],POs[status],$GY986,POs[Semana],WEEKNUM(HQ$1))</f>
        <v>0</v>
      </c>
      <c r="HR986" s="15">
        <f>SUMIFS(POs[saldo],POs[cve_prod],DIM_BILL[[#This Row],[CODIGO]],POs[status],$GY986,POs[Semana],WEEKNUM(HR$1))</f>
        <v>0</v>
      </c>
      <c r="HS986" s="15">
        <f>SUMIFS(POs[saldo],POs[cve_prod],DIM_BILL[[#This Row],[CODIGO]],POs[status],$GY986,POs[Semana],WEEKNUM(HS$1))</f>
        <v>0</v>
      </c>
      <c r="HT986" s="15">
        <f>SUMIFS(POs[saldo],POs[cve_prod],DIM_BILL[[#This Row],[CODIGO]],POs[status],$GY986,POs[Semana],WEEKNUM(HT$1))</f>
        <v>0</v>
      </c>
      <c r="HU986" s="22"/>
      <c r="HV986" s="25"/>
      <c r="HW986" t="str">
        <f>DIM_BILL[[#This Row],[Tipo]]</f>
        <v>MATERIAL DE EMPAQUE</v>
      </c>
    </row>
    <row r="987" spans="1:231" x14ac:dyDescent="0.3">
      <c r="A987" s="17" t="s">
        <v>555</v>
      </c>
      <c r="AV987">
        <v>1.03</v>
      </c>
      <c r="GR987" s="17" t="s">
        <v>556</v>
      </c>
      <c r="GS987" s="17">
        <v>4</v>
      </c>
      <c r="GT987" s="17" t="s">
        <v>1807</v>
      </c>
      <c r="GU987" s="17" t="s">
        <v>1800</v>
      </c>
      <c r="GV987" s="17">
        <f>SUMIF(FACT_A1[cve_prod],DIM_BILL[[#This Row],[CODIGO]],FACT_A1[Existencia])</f>
        <v>0</v>
      </c>
      <c r="GW987" s="18">
        <f>SUMIF(FACT_A2[cve_prod],DIM_BILL[[#This Row],[CODIGO]],FACT_A2[Existencia])</f>
        <v>21000</v>
      </c>
      <c r="GX987" s="17"/>
      <c r="GY987" s="16" t="s">
        <v>2221</v>
      </c>
      <c r="GZ987" s="24">
        <f>SUMPRODUCT($B987:$GQ987,INDEX(PLAN_PRODUCCION!$B$4:$GQ$24,COLUMN()-COLUMN($GZ$1)+1,0))</f>
        <v>9548.1</v>
      </c>
      <c r="HA987" s="24">
        <f>SUMPRODUCT($B987:$GQ987,INDEX(PLAN_PRODUCCION!$B$4:$GQ$24,COLUMN()-COLUMN($GZ$1)+1,0))</f>
        <v>0</v>
      </c>
      <c r="HB987" s="24">
        <f>SUMPRODUCT($B987:$GQ987,INDEX(PLAN_PRODUCCION!$B$4:$GQ$24,COLUMN()-COLUMN($GZ$1)+1,0))</f>
        <v>0</v>
      </c>
      <c r="HC987" s="24">
        <f>SUMPRODUCT($B987:$GQ987,INDEX(PLAN_PRODUCCION!$B$4:$GQ$24,COLUMN()-COLUMN($GZ$1)+1,0))</f>
        <v>0</v>
      </c>
      <c r="HD987" s="24">
        <f>SUMPRODUCT($B987:$GQ987,INDEX(PLAN_PRODUCCION!$B$4:$GQ$24,COLUMN()-COLUMN($GZ$1)+1,0))</f>
        <v>0</v>
      </c>
      <c r="HE987" s="24">
        <f>SUMPRODUCT($B987:$GQ987,INDEX(PLAN_PRODUCCION!$B$4:$GQ$24,COLUMN()-COLUMN($GZ$1)+1,0))</f>
        <v>0</v>
      </c>
      <c r="HF987" s="24">
        <f>SUMPRODUCT($B987:$GQ987,INDEX(PLAN_PRODUCCION!$B$4:$GQ$24,COLUMN()-COLUMN($GZ$1)+1,0))</f>
        <v>0</v>
      </c>
      <c r="HG987" s="24">
        <f>SUMPRODUCT($B987:$GQ987,INDEX(PLAN_PRODUCCION!$B$4:$GQ$24,COLUMN()-COLUMN($GZ$1)+1,0))</f>
        <v>0</v>
      </c>
      <c r="HH987" s="24">
        <f>SUMPRODUCT($B987:$GQ987,INDEX(PLAN_PRODUCCION!$B$4:$GQ$24,COLUMN()-COLUMN($GZ$1)+1,0))</f>
        <v>0</v>
      </c>
      <c r="HI987" s="24">
        <f>SUMPRODUCT($B987:$GQ987,INDEX(PLAN_PRODUCCION!$B$4:$GQ$24,COLUMN()-COLUMN($GZ$1)+1,0))</f>
        <v>0</v>
      </c>
      <c r="HJ987" s="24">
        <f>SUMPRODUCT($B987:$GQ987,INDEX(PLAN_PRODUCCION!$B$4:$GQ$24,COLUMN()-COLUMN($GZ$1)+1,0))</f>
        <v>0</v>
      </c>
      <c r="HK987" s="24">
        <f>SUMPRODUCT($B987:$GQ987,INDEX(PLAN_PRODUCCION!$B$4:$GQ$24,COLUMN()-COLUMN($GZ$1)+1,0))</f>
        <v>0</v>
      </c>
      <c r="HL987" s="24">
        <f>SUMPRODUCT($B987:$GQ987,INDEX(PLAN_PRODUCCION!$B$4:$GQ$24,COLUMN()-COLUMN($GZ$1)+1,0))</f>
        <v>0</v>
      </c>
      <c r="HM987" s="24">
        <f>SUMPRODUCT($B987:$GQ987,INDEX(PLAN_PRODUCCION!$B$4:$GQ$24,COLUMN()-COLUMN($GZ$1)+1,0))</f>
        <v>0</v>
      </c>
      <c r="HN987" s="24">
        <f>SUMPRODUCT($B987:$GQ987,INDEX(PLAN_PRODUCCION!$B$4:$GQ$24,COLUMN()-COLUMN($GZ$1)+1,0))</f>
        <v>0</v>
      </c>
      <c r="HO987" s="24">
        <f>SUMPRODUCT($B987:$GQ987,INDEX(PLAN_PRODUCCION!$B$4:$GQ$24,COLUMN()-COLUMN($GZ$1)+1,0))</f>
        <v>0</v>
      </c>
      <c r="HP987" s="24">
        <f>SUMPRODUCT($B987:$GQ987,INDEX(PLAN_PRODUCCION!$B$4:$GQ$24,COLUMN()-COLUMN($GZ$1)+1,0))</f>
        <v>0</v>
      </c>
      <c r="HQ987" s="24">
        <f>SUMPRODUCT($B987:$GQ987,INDEX(PLAN_PRODUCCION!$B$4:$GQ$24,COLUMN()-COLUMN($GZ$1)+1,0))</f>
        <v>0</v>
      </c>
      <c r="HR987" s="24">
        <f>SUMPRODUCT($B987:$GQ987,INDEX(PLAN_PRODUCCION!$B$4:$GQ$24,COLUMN()-COLUMN($GZ$1)+1,0))</f>
        <v>0</v>
      </c>
      <c r="HS987" s="24">
        <f>SUMPRODUCT($B987:$GQ987,INDEX(PLAN_PRODUCCION!$B$4:$GQ$24,COLUMN()-COLUMN($GZ$1)+1,0))</f>
        <v>0</v>
      </c>
      <c r="HT987" s="24">
        <f>SUMPRODUCT($B987:$GQ987,INDEX(PLAN_PRODUCCION!$B$4:$GQ$24,COLUMN()-COLUMN($GZ$1)+1,0))</f>
        <v>0</v>
      </c>
      <c r="HU987" s="22"/>
      <c r="HV987" s="25"/>
      <c r="HW987" t="str">
        <f>DIM_BILL[[#This Row],[Tipo]]</f>
        <v>MATERIAL DE EMPAQUE</v>
      </c>
    </row>
    <row r="988" spans="1:231" x14ac:dyDescent="0.3">
      <c r="A988" s="18" t="s">
        <v>555</v>
      </c>
      <c r="AV988">
        <v>1.03</v>
      </c>
      <c r="GR988" s="18" t="s">
        <v>556</v>
      </c>
      <c r="GS988" s="18">
        <v>4</v>
      </c>
      <c r="GT988" s="18" t="s">
        <v>1807</v>
      </c>
      <c r="GU988" s="18" t="s">
        <v>1800</v>
      </c>
      <c r="GV988" s="18">
        <f>SUMIF(FACT_A1[cve_prod],DIM_BILL[[#This Row],[CODIGO]],FACT_A1[Existencia])</f>
        <v>0</v>
      </c>
      <c r="GW988" s="18">
        <f>SUMIF(FACT_A2[cve_prod],DIM_BILL[[#This Row],[CODIGO]],FACT_A2[Existencia])</f>
        <v>21000</v>
      </c>
      <c r="GX988" s="18"/>
      <c r="GY988" s="16" t="s">
        <v>2222</v>
      </c>
      <c r="GZ988" s="26">
        <f t="shared" ref="GZ988" si="7196">GV988+GW988+GX988+GZ986-GZ987</f>
        <v>11451.9</v>
      </c>
      <c r="HA988" s="26">
        <f t="shared" ref="HA988" si="7197">GZ988+HA986-HA987</f>
        <v>11451.9</v>
      </c>
      <c r="HB988" s="26">
        <f t="shared" ref="HB988" si="7198">HA988+HB986-HB987</f>
        <v>11451.9</v>
      </c>
      <c r="HC988" s="26">
        <f t="shared" ref="HC988" si="7199">HB988+HC986-HC987</f>
        <v>11451.9</v>
      </c>
      <c r="HD988" s="26">
        <f t="shared" ref="HD988" si="7200">HC988+HD986-HD987</f>
        <v>11451.9</v>
      </c>
      <c r="HE988" s="26">
        <f t="shared" ref="HE988" si="7201">HD988+HE986-HE987</f>
        <v>11451.9</v>
      </c>
      <c r="HF988" s="26">
        <f t="shared" ref="HF988" si="7202">HE988+HF986-HF987</f>
        <v>11451.9</v>
      </c>
      <c r="HG988" s="26">
        <f t="shared" ref="HG988" si="7203">HF988+HG986-HG987</f>
        <v>11451.9</v>
      </c>
      <c r="HH988" s="26">
        <f t="shared" ref="HH988" si="7204">HG988+HH986-HH987</f>
        <v>11451.9</v>
      </c>
      <c r="HI988" s="26">
        <f t="shared" ref="HI988" si="7205">HH988+HI986-HI987</f>
        <v>11451.9</v>
      </c>
      <c r="HJ988" s="26">
        <f t="shared" ref="HJ988" si="7206">HI988+HJ986-HJ987</f>
        <v>11451.9</v>
      </c>
      <c r="HK988" s="26">
        <f t="shared" ref="HK988" si="7207">HJ988+HK986-HK987</f>
        <v>11451.9</v>
      </c>
      <c r="HL988" s="26">
        <f t="shared" ref="HL988" si="7208">HK988+HL986-HL987</f>
        <v>11451.9</v>
      </c>
      <c r="HM988" s="26">
        <f t="shared" ref="HM988" si="7209">HL988+HM986-HM987</f>
        <v>11451.9</v>
      </c>
      <c r="HN988" s="26">
        <f t="shared" ref="HN988" si="7210">HM988+HN986-HN987</f>
        <v>11451.9</v>
      </c>
      <c r="HO988" s="26">
        <f t="shared" ref="HO988" si="7211">HN988+HO986-HO987</f>
        <v>11451.9</v>
      </c>
      <c r="HP988" s="26">
        <f t="shared" ref="HP988" si="7212">HO988+HP986-HP987</f>
        <v>11451.9</v>
      </c>
      <c r="HQ988" s="26">
        <f t="shared" ref="HQ988" si="7213">HP988+HQ986-HQ987</f>
        <v>11451.9</v>
      </c>
      <c r="HR988" s="26">
        <f t="shared" ref="HR988" si="7214">HQ988+HR986-HR987</f>
        <v>11451.9</v>
      </c>
      <c r="HS988" s="26">
        <f t="shared" ref="HS988" si="7215">HR988+HS986-HS987</f>
        <v>11451.9</v>
      </c>
      <c r="HT988" s="26">
        <f t="shared" ref="HT988" si="7216">HS988+HT986-HT987</f>
        <v>11451.9</v>
      </c>
      <c r="HU988" s="22">
        <f t="shared" ref="HU988" si="7217">COUNTIF(GZ988:HT988,"&lt;0")</f>
        <v>0</v>
      </c>
      <c r="HV988" s="25"/>
      <c r="HW988" t="str">
        <f>DIM_BILL[[#This Row],[Tipo]]</f>
        <v>MATERIAL DE EMPAQUE</v>
      </c>
    </row>
    <row r="989" spans="1:231" x14ac:dyDescent="0.3">
      <c r="A989" s="17" t="s">
        <v>1571</v>
      </c>
      <c r="FL989">
        <v>1.0300952380952382</v>
      </c>
      <c r="GR989" s="17" t="s">
        <v>1572</v>
      </c>
      <c r="GS989" s="17">
        <v>4</v>
      </c>
      <c r="GT989" s="17" t="s">
        <v>1807</v>
      </c>
      <c r="GU989" s="17" t="s">
        <v>1800</v>
      </c>
      <c r="GV989" s="17">
        <f>SUMIF(FACT_A1[cve_prod],DIM_BILL[[#This Row],[CODIGO]],FACT_A1[Existencia])</f>
        <v>0</v>
      </c>
      <c r="GW989" s="18">
        <f>SUMIF(FACT_A2[cve_prod],DIM_BILL[[#This Row],[CODIGO]],FACT_A2[Existencia])</f>
        <v>6000</v>
      </c>
      <c r="GX989" s="17"/>
      <c r="GY989" s="16" t="s">
        <v>2220</v>
      </c>
      <c r="GZ989" s="15">
        <f>SUMIFS(POs[saldo],POs[cve_prod],DIM_BILL[[#This Row],[CODIGO]],POs[status],$GY989,POs[f_ent],GZ$1)</f>
        <v>0</v>
      </c>
      <c r="HA989" s="15">
        <f>SUMIFS(POs[saldo],POs[cve_prod],DIM_BILL[[#This Row],[CODIGO]],POs[status],$GY989,POs[f_ent],HA$1)</f>
        <v>0</v>
      </c>
      <c r="HB989" s="15">
        <f>SUMIFS(POs[saldo],POs[cve_prod],DIM_BILL[[#This Row],[CODIGO]],POs[status],$GY989,POs[f_ent],HB$1)</f>
        <v>0</v>
      </c>
      <c r="HC989" s="15">
        <f>SUMIFS(POs[saldo],POs[cve_prod],DIM_BILL[[#This Row],[CODIGO]],POs[status],$GY989,POs[f_ent],HC$1)</f>
        <v>0</v>
      </c>
      <c r="HD989" s="15">
        <f>SUMIFS(POs[saldo],POs[cve_prod],DIM_BILL[[#This Row],[CODIGO]],POs[status],$GY989,POs[f_ent],HD$1)</f>
        <v>0</v>
      </c>
      <c r="HE989" s="15">
        <f>SUMIFS(POs[saldo],POs[cve_prod],DIM_BILL[[#This Row],[CODIGO]],POs[status],$GY989,POs[f_ent],HE$1)</f>
        <v>0</v>
      </c>
      <c r="HF989" s="15">
        <f>SUMIFS(POs[saldo],POs[cve_prod],DIM_BILL[[#This Row],[CODIGO]],POs[status],$GY989,POs[Semana],WEEKNUM(HF$1))</f>
        <v>0</v>
      </c>
      <c r="HG989" s="15">
        <f>SUMIFS(POs[saldo],POs[cve_prod],DIM_BILL[[#This Row],[CODIGO]],POs[status],$GY989,POs[Semana],WEEKNUM(HG$1))</f>
        <v>0</v>
      </c>
      <c r="HH989" s="15">
        <f>SUMIFS(POs[saldo],POs[cve_prod],DIM_BILL[[#This Row],[CODIGO]],POs[status],$GY989,POs[Semana],WEEKNUM(HH$1))</f>
        <v>0</v>
      </c>
      <c r="HI989" s="15">
        <f>SUMIFS(POs[saldo],POs[cve_prod],DIM_BILL[[#This Row],[CODIGO]],POs[status],$GY989,POs[Semana],WEEKNUM(HI$1))</f>
        <v>0</v>
      </c>
      <c r="HJ989" s="15">
        <f>SUMIFS(POs[saldo],POs[cve_prod],DIM_BILL[[#This Row],[CODIGO]],POs[status],$GY989,POs[Semana],WEEKNUM(HJ$1))</f>
        <v>0</v>
      </c>
      <c r="HK989" s="15">
        <f>SUMIFS(POs[saldo],POs[cve_prod],DIM_BILL[[#This Row],[CODIGO]],POs[status],$GY989,POs[Semana],WEEKNUM(HK$1))</f>
        <v>0</v>
      </c>
      <c r="HL989" s="15">
        <f>SUMIFS(POs[saldo],POs[cve_prod],DIM_BILL[[#This Row],[CODIGO]],POs[status],$GY989,POs[Semana],WEEKNUM(HL$1))</f>
        <v>0</v>
      </c>
      <c r="HM989" s="15">
        <f>SUMIFS(POs[saldo],POs[cve_prod],DIM_BILL[[#This Row],[CODIGO]],POs[status],$GY989,POs[Semana],WEEKNUM(HM$1))</f>
        <v>0</v>
      </c>
      <c r="HN989" s="15">
        <f>SUMIFS(POs[saldo],POs[cve_prod],DIM_BILL[[#This Row],[CODIGO]],POs[status],$GY989,POs[Semana],WEEKNUM(HN$1))</f>
        <v>0</v>
      </c>
      <c r="HO989" s="15">
        <f>SUMIFS(POs[saldo],POs[cve_prod],DIM_BILL[[#This Row],[CODIGO]],POs[status],$GY989,POs[Semana],WEEKNUM(HO$1))</f>
        <v>0</v>
      </c>
      <c r="HP989" s="15">
        <f>SUMIFS(POs[saldo],POs[cve_prod],DIM_BILL[[#This Row],[CODIGO]],POs[status],$GY989,POs[Semana],WEEKNUM(HP$1))</f>
        <v>0</v>
      </c>
      <c r="HQ989" s="15">
        <f>SUMIFS(POs[saldo],POs[cve_prod],DIM_BILL[[#This Row],[CODIGO]],POs[status],$GY989,POs[Semana],WEEKNUM(HQ$1))</f>
        <v>0</v>
      </c>
      <c r="HR989" s="15">
        <f>SUMIFS(POs[saldo],POs[cve_prod],DIM_BILL[[#This Row],[CODIGO]],POs[status],$GY989,POs[Semana],WEEKNUM(HR$1))</f>
        <v>0</v>
      </c>
      <c r="HS989" s="15">
        <f>SUMIFS(POs[saldo],POs[cve_prod],DIM_BILL[[#This Row],[CODIGO]],POs[status],$GY989,POs[Semana],WEEKNUM(HS$1))</f>
        <v>0</v>
      </c>
      <c r="HT989" s="15">
        <f>SUMIFS(POs[saldo],POs[cve_prod],DIM_BILL[[#This Row],[CODIGO]],POs[status],$GY989,POs[Semana],WEEKNUM(HT$1))</f>
        <v>0</v>
      </c>
      <c r="HU989" s="22"/>
      <c r="HV989" s="25"/>
      <c r="HW989" t="str">
        <f>DIM_BILL[[#This Row],[Tipo]]</f>
        <v>MATERIAL DE EMPAQUE</v>
      </c>
    </row>
    <row r="990" spans="1:231" x14ac:dyDescent="0.3">
      <c r="A990" s="17" t="s">
        <v>1571</v>
      </c>
      <c r="FL990">
        <v>1.0300952380952382</v>
      </c>
      <c r="GR990" s="17" t="s">
        <v>1572</v>
      </c>
      <c r="GS990" s="17">
        <v>4</v>
      </c>
      <c r="GT990" s="17" t="s">
        <v>1807</v>
      </c>
      <c r="GU990" s="17" t="s">
        <v>1800</v>
      </c>
      <c r="GV990" s="17">
        <f>SUMIF(FACT_A1[cve_prod],DIM_BILL[[#This Row],[CODIGO]],FACT_A1[Existencia])</f>
        <v>0</v>
      </c>
      <c r="GW990" s="18">
        <f>SUMIF(FACT_A2[cve_prod],DIM_BILL[[#This Row],[CODIGO]],FACT_A2[Existencia])</f>
        <v>6000</v>
      </c>
      <c r="GX990" s="17"/>
      <c r="GY990" s="16" t="s">
        <v>2221</v>
      </c>
      <c r="GZ990" s="24">
        <f>SUMPRODUCT($B990:$GQ990,INDEX(PLAN_PRODUCCION!$B$4:$GQ$24,COLUMN()-COLUMN($GZ$1)+1,0))</f>
        <v>10816</v>
      </c>
      <c r="HA990" s="24">
        <f>SUMPRODUCT($B990:$GQ990,INDEX(PLAN_PRODUCCION!$B$4:$GQ$24,COLUMN()-COLUMN($GZ$1)+1,0))</f>
        <v>0</v>
      </c>
      <c r="HB990" s="24">
        <f>SUMPRODUCT($B990:$GQ990,INDEX(PLAN_PRODUCCION!$B$4:$GQ$24,COLUMN()-COLUMN($GZ$1)+1,0))</f>
        <v>0</v>
      </c>
      <c r="HC990" s="24">
        <f>SUMPRODUCT($B990:$GQ990,INDEX(PLAN_PRODUCCION!$B$4:$GQ$24,COLUMN()-COLUMN($GZ$1)+1,0))</f>
        <v>0</v>
      </c>
      <c r="HD990" s="24">
        <f>SUMPRODUCT($B990:$GQ990,INDEX(PLAN_PRODUCCION!$B$4:$GQ$24,COLUMN()-COLUMN($GZ$1)+1,0))</f>
        <v>0</v>
      </c>
      <c r="HE990" s="24">
        <f>SUMPRODUCT($B990:$GQ990,INDEX(PLAN_PRODUCCION!$B$4:$GQ$24,COLUMN()-COLUMN($GZ$1)+1,0))</f>
        <v>0</v>
      </c>
      <c r="HF990" s="24">
        <f>SUMPRODUCT($B990:$GQ990,INDEX(PLAN_PRODUCCION!$B$4:$GQ$24,COLUMN()-COLUMN($GZ$1)+1,0))</f>
        <v>0</v>
      </c>
      <c r="HG990" s="24">
        <f>SUMPRODUCT($B990:$GQ990,INDEX(PLAN_PRODUCCION!$B$4:$GQ$24,COLUMN()-COLUMN($GZ$1)+1,0))</f>
        <v>0</v>
      </c>
      <c r="HH990" s="24">
        <f>SUMPRODUCT($B990:$GQ990,INDEX(PLAN_PRODUCCION!$B$4:$GQ$24,COLUMN()-COLUMN($GZ$1)+1,0))</f>
        <v>0</v>
      </c>
      <c r="HI990" s="24">
        <f>SUMPRODUCT($B990:$GQ990,INDEX(PLAN_PRODUCCION!$B$4:$GQ$24,COLUMN()-COLUMN($GZ$1)+1,0))</f>
        <v>0</v>
      </c>
      <c r="HJ990" s="24">
        <f>SUMPRODUCT($B990:$GQ990,INDEX(PLAN_PRODUCCION!$B$4:$GQ$24,COLUMN()-COLUMN($GZ$1)+1,0))</f>
        <v>0</v>
      </c>
      <c r="HK990" s="24">
        <f>SUMPRODUCT($B990:$GQ990,INDEX(PLAN_PRODUCCION!$B$4:$GQ$24,COLUMN()-COLUMN($GZ$1)+1,0))</f>
        <v>0</v>
      </c>
      <c r="HL990" s="24">
        <f>SUMPRODUCT($B990:$GQ990,INDEX(PLAN_PRODUCCION!$B$4:$GQ$24,COLUMN()-COLUMN($GZ$1)+1,0))</f>
        <v>0</v>
      </c>
      <c r="HM990" s="24">
        <f>SUMPRODUCT($B990:$GQ990,INDEX(PLAN_PRODUCCION!$B$4:$GQ$24,COLUMN()-COLUMN($GZ$1)+1,0))</f>
        <v>0</v>
      </c>
      <c r="HN990" s="24">
        <f>SUMPRODUCT($B990:$GQ990,INDEX(PLAN_PRODUCCION!$B$4:$GQ$24,COLUMN()-COLUMN($GZ$1)+1,0))</f>
        <v>0</v>
      </c>
      <c r="HO990" s="24">
        <f>SUMPRODUCT($B990:$GQ990,INDEX(PLAN_PRODUCCION!$B$4:$GQ$24,COLUMN()-COLUMN($GZ$1)+1,0))</f>
        <v>0</v>
      </c>
      <c r="HP990" s="24">
        <f>SUMPRODUCT($B990:$GQ990,INDEX(PLAN_PRODUCCION!$B$4:$GQ$24,COLUMN()-COLUMN($GZ$1)+1,0))</f>
        <v>0</v>
      </c>
      <c r="HQ990" s="24">
        <f>SUMPRODUCT($B990:$GQ990,INDEX(PLAN_PRODUCCION!$B$4:$GQ$24,COLUMN()-COLUMN($GZ$1)+1,0))</f>
        <v>0</v>
      </c>
      <c r="HR990" s="24">
        <f>SUMPRODUCT($B990:$GQ990,INDEX(PLAN_PRODUCCION!$B$4:$GQ$24,COLUMN()-COLUMN($GZ$1)+1,0))</f>
        <v>0</v>
      </c>
      <c r="HS990" s="24">
        <f>SUMPRODUCT($B990:$GQ990,INDEX(PLAN_PRODUCCION!$B$4:$GQ$24,COLUMN()-COLUMN($GZ$1)+1,0))</f>
        <v>0</v>
      </c>
      <c r="HT990" s="24">
        <f>SUMPRODUCT($B990:$GQ990,INDEX(PLAN_PRODUCCION!$B$4:$GQ$24,COLUMN()-COLUMN($GZ$1)+1,0))</f>
        <v>0</v>
      </c>
      <c r="HU990" s="22"/>
      <c r="HV990" s="25"/>
      <c r="HW990" t="str">
        <f>DIM_BILL[[#This Row],[Tipo]]</f>
        <v>MATERIAL DE EMPAQUE</v>
      </c>
    </row>
    <row r="991" spans="1:231" x14ac:dyDescent="0.3">
      <c r="A991" s="18" t="s">
        <v>1571</v>
      </c>
      <c r="FL991">
        <v>1.0300952380952382</v>
      </c>
      <c r="GR991" s="18" t="s">
        <v>1572</v>
      </c>
      <c r="GS991" s="18">
        <v>4</v>
      </c>
      <c r="GT991" s="18" t="s">
        <v>1807</v>
      </c>
      <c r="GU991" s="18" t="s">
        <v>1800</v>
      </c>
      <c r="GV991" s="18">
        <f>SUMIF(FACT_A1[cve_prod],DIM_BILL[[#This Row],[CODIGO]],FACT_A1[Existencia])</f>
        <v>0</v>
      </c>
      <c r="GW991" s="18">
        <f>SUMIF(FACT_A2[cve_prod],DIM_BILL[[#This Row],[CODIGO]],FACT_A2[Existencia])</f>
        <v>6000</v>
      </c>
      <c r="GX991" s="18"/>
      <c r="GY991" s="16" t="s">
        <v>2222</v>
      </c>
      <c r="GZ991" s="26">
        <f t="shared" ref="GZ991" si="7218">GV991+GW991+GX991+GZ989-GZ990</f>
        <v>-4816</v>
      </c>
      <c r="HA991" s="26">
        <f t="shared" ref="HA991" si="7219">GZ991+HA989-HA990</f>
        <v>-4816</v>
      </c>
      <c r="HB991" s="26">
        <f t="shared" ref="HB991" si="7220">HA991+HB989-HB990</f>
        <v>-4816</v>
      </c>
      <c r="HC991" s="26">
        <f t="shared" ref="HC991" si="7221">HB991+HC989-HC990</f>
        <v>-4816</v>
      </c>
      <c r="HD991" s="26">
        <f t="shared" ref="HD991" si="7222">HC991+HD989-HD990</f>
        <v>-4816</v>
      </c>
      <c r="HE991" s="26">
        <f t="shared" ref="HE991" si="7223">HD991+HE989-HE990</f>
        <v>-4816</v>
      </c>
      <c r="HF991" s="26">
        <f t="shared" ref="HF991" si="7224">HE991+HF989-HF990</f>
        <v>-4816</v>
      </c>
      <c r="HG991" s="26">
        <f t="shared" ref="HG991" si="7225">HF991+HG989-HG990</f>
        <v>-4816</v>
      </c>
      <c r="HH991" s="26">
        <f t="shared" ref="HH991" si="7226">HG991+HH989-HH990</f>
        <v>-4816</v>
      </c>
      <c r="HI991" s="26">
        <f t="shared" ref="HI991" si="7227">HH991+HI989-HI990</f>
        <v>-4816</v>
      </c>
      <c r="HJ991" s="26">
        <f t="shared" ref="HJ991" si="7228">HI991+HJ989-HJ990</f>
        <v>-4816</v>
      </c>
      <c r="HK991" s="26">
        <f t="shared" ref="HK991" si="7229">HJ991+HK989-HK990</f>
        <v>-4816</v>
      </c>
      <c r="HL991" s="26">
        <f t="shared" ref="HL991" si="7230">HK991+HL989-HL990</f>
        <v>-4816</v>
      </c>
      <c r="HM991" s="26">
        <f t="shared" ref="HM991" si="7231">HL991+HM989-HM990</f>
        <v>-4816</v>
      </c>
      <c r="HN991" s="26">
        <f t="shared" ref="HN991" si="7232">HM991+HN989-HN990</f>
        <v>-4816</v>
      </c>
      <c r="HO991" s="26">
        <f t="shared" ref="HO991" si="7233">HN991+HO989-HO990</f>
        <v>-4816</v>
      </c>
      <c r="HP991" s="26">
        <f t="shared" ref="HP991" si="7234">HO991+HP989-HP990</f>
        <v>-4816</v>
      </c>
      <c r="HQ991" s="26">
        <f t="shared" ref="HQ991" si="7235">HP991+HQ989-HQ990</f>
        <v>-4816</v>
      </c>
      <c r="HR991" s="26">
        <f t="shared" ref="HR991" si="7236">HQ991+HR989-HR990</f>
        <v>-4816</v>
      </c>
      <c r="HS991" s="26">
        <f t="shared" ref="HS991" si="7237">HR991+HS989-HS990</f>
        <v>-4816</v>
      </c>
      <c r="HT991" s="26">
        <f t="shared" ref="HT991" si="7238">HS991+HT989-HT990</f>
        <v>-4816</v>
      </c>
      <c r="HU991" s="22">
        <f t="shared" ref="HU991" si="7239">COUNTIF(GZ991:HT991,"&lt;0")</f>
        <v>21</v>
      </c>
      <c r="HV991" s="25"/>
      <c r="HW991" t="str">
        <f>DIM_BILL[[#This Row],[Tipo]]</f>
        <v>MATERIAL DE EMPAQUE</v>
      </c>
    </row>
    <row r="992" spans="1:231" x14ac:dyDescent="0.3">
      <c r="A992" s="17" t="s">
        <v>1507</v>
      </c>
      <c r="FB992">
        <v>0.51500000000000001</v>
      </c>
      <c r="GR992" s="17" t="s">
        <v>1508</v>
      </c>
      <c r="GS992" s="17">
        <v>4</v>
      </c>
      <c r="GT992" s="17" t="s">
        <v>1807</v>
      </c>
      <c r="GU992" s="17" t="s">
        <v>1800</v>
      </c>
      <c r="GV992" s="17">
        <f>SUMIF(FACT_A1[cve_prod],DIM_BILL[[#This Row],[CODIGO]],FACT_A1[Existencia])</f>
        <v>0</v>
      </c>
      <c r="GW992" s="18">
        <f>SUMIF(FACT_A2[cve_prod],DIM_BILL[[#This Row],[CODIGO]],FACT_A2[Existencia])</f>
        <v>7700</v>
      </c>
      <c r="GX992" s="17"/>
      <c r="GY992" s="16" t="s">
        <v>2220</v>
      </c>
      <c r="GZ992" s="15">
        <f>SUMIFS(POs[saldo],POs[cve_prod],DIM_BILL[[#This Row],[CODIGO]],POs[status],$GY992,POs[f_ent],GZ$1)</f>
        <v>0</v>
      </c>
      <c r="HA992" s="15">
        <f>SUMIFS(POs[saldo],POs[cve_prod],DIM_BILL[[#This Row],[CODIGO]],POs[status],$GY992,POs[f_ent],HA$1)</f>
        <v>0</v>
      </c>
      <c r="HB992" s="15">
        <f>SUMIFS(POs[saldo],POs[cve_prod],DIM_BILL[[#This Row],[CODIGO]],POs[status],$GY992,POs[f_ent],HB$1)</f>
        <v>0</v>
      </c>
      <c r="HC992" s="15">
        <f>SUMIFS(POs[saldo],POs[cve_prod],DIM_BILL[[#This Row],[CODIGO]],POs[status],$GY992,POs[f_ent],HC$1)</f>
        <v>0</v>
      </c>
      <c r="HD992" s="15">
        <f>SUMIFS(POs[saldo],POs[cve_prod],DIM_BILL[[#This Row],[CODIGO]],POs[status],$GY992,POs[f_ent],HD$1)</f>
        <v>0</v>
      </c>
      <c r="HE992" s="15">
        <f>SUMIFS(POs[saldo],POs[cve_prod],DIM_BILL[[#This Row],[CODIGO]],POs[status],$GY992,POs[f_ent],HE$1)</f>
        <v>0</v>
      </c>
      <c r="HF992" s="15">
        <f>SUMIFS(POs[saldo],POs[cve_prod],DIM_BILL[[#This Row],[CODIGO]],POs[status],$GY992,POs[Semana],WEEKNUM(HF$1))</f>
        <v>0</v>
      </c>
      <c r="HG992" s="15">
        <f>SUMIFS(POs[saldo],POs[cve_prod],DIM_BILL[[#This Row],[CODIGO]],POs[status],$GY992,POs[Semana],WEEKNUM(HG$1))</f>
        <v>0</v>
      </c>
      <c r="HH992" s="15">
        <f>SUMIFS(POs[saldo],POs[cve_prod],DIM_BILL[[#This Row],[CODIGO]],POs[status],$GY992,POs[Semana],WEEKNUM(HH$1))</f>
        <v>0</v>
      </c>
      <c r="HI992" s="15">
        <f>SUMIFS(POs[saldo],POs[cve_prod],DIM_BILL[[#This Row],[CODIGO]],POs[status],$GY992,POs[Semana],WEEKNUM(HI$1))</f>
        <v>0</v>
      </c>
      <c r="HJ992" s="15">
        <f>SUMIFS(POs[saldo],POs[cve_prod],DIM_BILL[[#This Row],[CODIGO]],POs[status],$GY992,POs[Semana],WEEKNUM(HJ$1))</f>
        <v>0</v>
      </c>
      <c r="HK992" s="15">
        <f>SUMIFS(POs[saldo],POs[cve_prod],DIM_BILL[[#This Row],[CODIGO]],POs[status],$GY992,POs[Semana],WEEKNUM(HK$1))</f>
        <v>0</v>
      </c>
      <c r="HL992" s="15">
        <f>SUMIFS(POs[saldo],POs[cve_prod],DIM_BILL[[#This Row],[CODIGO]],POs[status],$GY992,POs[Semana],WEEKNUM(HL$1))</f>
        <v>0</v>
      </c>
      <c r="HM992" s="15">
        <f>SUMIFS(POs[saldo],POs[cve_prod],DIM_BILL[[#This Row],[CODIGO]],POs[status],$GY992,POs[Semana],WEEKNUM(HM$1))</f>
        <v>0</v>
      </c>
      <c r="HN992" s="15">
        <f>SUMIFS(POs[saldo],POs[cve_prod],DIM_BILL[[#This Row],[CODIGO]],POs[status],$GY992,POs[Semana],WEEKNUM(HN$1))</f>
        <v>0</v>
      </c>
      <c r="HO992" s="15">
        <f>SUMIFS(POs[saldo],POs[cve_prod],DIM_BILL[[#This Row],[CODIGO]],POs[status],$GY992,POs[Semana],WEEKNUM(HO$1))</f>
        <v>0</v>
      </c>
      <c r="HP992" s="15">
        <f>SUMIFS(POs[saldo],POs[cve_prod],DIM_BILL[[#This Row],[CODIGO]],POs[status],$GY992,POs[Semana],WEEKNUM(HP$1))</f>
        <v>0</v>
      </c>
      <c r="HQ992" s="15">
        <f>SUMIFS(POs[saldo],POs[cve_prod],DIM_BILL[[#This Row],[CODIGO]],POs[status],$GY992,POs[Semana],WEEKNUM(HQ$1))</f>
        <v>0</v>
      </c>
      <c r="HR992" s="15">
        <f>SUMIFS(POs[saldo],POs[cve_prod],DIM_BILL[[#This Row],[CODIGO]],POs[status],$GY992,POs[Semana],WEEKNUM(HR$1))</f>
        <v>0</v>
      </c>
      <c r="HS992" s="15">
        <f>SUMIFS(POs[saldo],POs[cve_prod],DIM_BILL[[#This Row],[CODIGO]],POs[status],$GY992,POs[Semana],WEEKNUM(HS$1))</f>
        <v>0</v>
      </c>
      <c r="HT992" s="15">
        <f>SUMIFS(POs[saldo],POs[cve_prod],DIM_BILL[[#This Row],[CODIGO]],POs[status],$GY992,POs[Semana],WEEKNUM(HT$1))</f>
        <v>0</v>
      </c>
      <c r="HU992" s="22"/>
      <c r="HV992" s="25"/>
      <c r="HW992" t="str">
        <f>DIM_BILL[[#This Row],[Tipo]]</f>
        <v>MATERIAL DE EMPAQUE</v>
      </c>
    </row>
    <row r="993" spans="1:231" x14ac:dyDescent="0.3">
      <c r="A993" s="17" t="s">
        <v>1507</v>
      </c>
      <c r="FB993">
        <v>0.51500000000000001</v>
      </c>
      <c r="GR993" s="17" t="s">
        <v>1508</v>
      </c>
      <c r="GS993" s="17">
        <v>4</v>
      </c>
      <c r="GT993" s="17" t="s">
        <v>1807</v>
      </c>
      <c r="GU993" s="17" t="s">
        <v>1800</v>
      </c>
      <c r="GV993" s="17">
        <f>SUMIF(FACT_A1[cve_prod],DIM_BILL[[#This Row],[CODIGO]],FACT_A1[Existencia])</f>
        <v>0</v>
      </c>
      <c r="GW993" s="18">
        <f>SUMIF(FACT_A2[cve_prod],DIM_BILL[[#This Row],[CODIGO]],FACT_A2[Existencia])</f>
        <v>7700</v>
      </c>
      <c r="GX993" s="17"/>
      <c r="GY993" s="16" t="s">
        <v>2221</v>
      </c>
      <c r="GZ993" s="24">
        <f>SUMPRODUCT($B993:$GQ993,INDEX(PLAN_PRODUCCION!$B$4:$GQ$24,COLUMN()-COLUMN($GZ$1)+1,0))</f>
        <v>5459</v>
      </c>
      <c r="HA993" s="24">
        <f>SUMPRODUCT($B993:$GQ993,INDEX(PLAN_PRODUCCION!$B$4:$GQ$24,COLUMN()-COLUMN($GZ$1)+1,0))</f>
        <v>0</v>
      </c>
      <c r="HB993" s="24">
        <f>SUMPRODUCT($B993:$GQ993,INDEX(PLAN_PRODUCCION!$B$4:$GQ$24,COLUMN()-COLUMN($GZ$1)+1,0))</f>
        <v>0</v>
      </c>
      <c r="HC993" s="24">
        <f>SUMPRODUCT($B993:$GQ993,INDEX(PLAN_PRODUCCION!$B$4:$GQ$24,COLUMN()-COLUMN($GZ$1)+1,0))</f>
        <v>0</v>
      </c>
      <c r="HD993" s="24">
        <f>SUMPRODUCT($B993:$GQ993,INDEX(PLAN_PRODUCCION!$B$4:$GQ$24,COLUMN()-COLUMN($GZ$1)+1,0))</f>
        <v>0</v>
      </c>
      <c r="HE993" s="24">
        <f>SUMPRODUCT($B993:$GQ993,INDEX(PLAN_PRODUCCION!$B$4:$GQ$24,COLUMN()-COLUMN($GZ$1)+1,0))</f>
        <v>0</v>
      </c>
      <c r="HF993" s="24">
        <f>SUMPRODUCT($B993:$GQ993,INDEX(PLAN_PRODUCCION!$B$4:$GQ$24,COLUMN()-COLUMN($GZ$1)+1,0))</f>
        <v>0</v>
      </c>
      <c r="HG993" s="24">
        <f>SUMPRODUCT($B993:$GQ993,INDEX(PLAN_PRODUCCION!$B$4:$GQ$24,COLUMN()-COLUMN($GZ$1)+1,0))</f>
        <v>0</v>
      </c>
      <c r="HH993" s="24">
        <f>SUMPRODUCT($B993:$GQ993,INDEX(PLAN_PRODUCCION!$B$4:$GQ$24,COLUMN()-COLUMN($GZ$1)+1,0))</f>
        <v>0</v>
      </c>
      <c r="HI993" s="24">
        <f>SUMPRODUCT($B993:$GQ993,INDEX(PLAN_PRODUCCION!$B$4:$GQ$24,COLUMN()-COLUMN($GZ$1)+1,0))</f>
        <v>0</v>
      </c>
      <c r="HJ993" s="24">
        <f>SUMPRODUCT($B993:$GQ993,INDEX(PLAN_PRODUCCION!$B$4:$GQ$24,COLUMN()-COLUMN($GZ$1)+1,0))</f>
        <v>0</v>
      </c>
      <c r="HK993" s="24">
        <f>SUMPRODUCT($B993:$GQ993,INDEX(PLAN_PRODUCCION!$B$4:$GQ$24,COLUMN()-COLUMN($GZ$1)+1,0))</f>
        <v>0</v>
      </c>
      <c r="HL993" s="24">
        <f>SUMPRODUCT($B993:$GQ993,INDEX(PLAN_PRODUCCION!$B$4:$GQ$24,COLUMN()-COLUMN($GZ$1)+1,0))</f>
        <v>0</v>
      </c>
      <c r="HM993" s="24">
        <f>SUMPRODUCT($B993:$GQ993,INDEX(PLAN_PRODUCCION!$B$4:$GQ$24,COLUMN()-COLUMN($GZ$1)+1,0))</f>
        <v>0</v>
      </c>
      <c r="HN993" s="24">
        <f>SUMPRODUCT($B993:$GQ993,INDEX(PLAN_PRODUCCION!$B$4:$GQ$24,COLUMN()-COLUMN($GZ$1)+1,0))</f>
        <v>0</v>
      </c>
      <c r="HO993" s="24">
        <f>SUMPRODUCT($B993:$GQ993,INDEX(PLAN_PRODUCCION!$B$4:$GQ$24,COLUMN()-COLUMN($GZ$1)+1,0))</f>
        <v>0</v>
      </c>
      <c r="HP993" s="24">
        <f>SUMPRODUCT($B993:$GQ993,INDEX(PLAN_PRODUCCION!$B$4:$GQ$24,COLUMN()-COLUMN($GZ$1)+1,0))</f>
        <v>0</v>
      </c>
      <c r="HQ993" s="24">
        <f>SUMPRODUCT($B993:$GQ993,INDEX(PLAN_PRODUCCION!$B$4:$GQ$24,COLUMN()-COLUMN($GZ$1)+1,0))</f>
        <v>0</v>
      </c>
      <c r="HR993" s="24">
        <f>SUMPRODUCT($B993:$GQ993,INDEX(PLAN_PRODUCCION!$B$4:$GQ$24,COLUMN()-COLUMN($GZ$1)+1,0))</f>
        <v>0</v>
      </c>
      <c r="HS993" s="24">
        <f>SUMPRODUCT($B993:$GQ993,INDEX(PLAN_PRODUCCION!$B$4:$GQ$24,COLUMN()-COLUMN($GZ$1)+1,0))</f>
        <v>0</v>
      </c>
      <c r="HT993" s="24">
        <f>SUMPRODUCT($B993:$GQ993,INDEX(PLAN_PRODUCCION!$B$4:$GQ$24,COLUMN()-COLUMN($GZ$1)+1,0))</f>
        <v>0</v>
      </c>
      <c r="HU993" s="22"/>
      <c r="HV993" s="25"/>
      <c r="HW993" t="str">
        <f>DIM_BILL[[#This Row],[Tipo]]</f>
        <v>MATERIAL DE EMPAQUE</v>
      </c>
    </row>
    <row r="994" spans="1:231" x14ac:dyDescent="0.3">
      <c r="A994" s="18" t="s">
        <v>1507</v>
      </c>
      <c r="FB994">
        <v>0.51500000000000001</v>
      </c>
      <c r="GR994" s="18" t="s">
        <v>1508</v>
      </c>
      <c r="GS994" s="18">
        <v>4</v>
      </c>
      <c r="GT994" s="18" t="s">
        <v>1807</v>
      </c>
      <c r="GU994" s="18" t="s">
        <v>1800</v>
      </c>
      <c r="GV994" s="18">
        <f>SUMIF(FACT_A1[cve_prod],DIM_BILL[[#This Row],[CODIGO]],FACT_A1[Existencia])</f>
        <v>0</v>
      </c>
      <c r="GW994" s="18">
        <f>SUMIF(FACT_A2[cve_prod],DIM_BILL[[#This Row],[CODIGO]],FACT_A2[Existencia])</f>
        <v>7700</v>
      </c>
      <c r="GX994" s="18"/>
      <c r="GY994" s="16" t="s">
        <v>2222</v>
      </c>
      <c r="GZ994" s="26">
        <f t="shared" ref="GZ994" si="7240">GV994+GW994+GX994+GZ992-GZ993</f>
        <v>2241</v>
      </c>
      <c r="HA994" s="26">
        <f t="shared" ref="HA994" si="7241">GZ994+HA992-HA993</f>
        <v>2241</v>
      </c>
      <c r="HB994" s="26">
        <f t="shared" ref="HB994" si="7242">HA994+HB992-HB993</f>
        <v>2241</v>
      </c>
      <c r="HC994" s="26">
        <f t="shared" ref="HC994" si="7243">HB994+HC992-HC993</f>
        <v>2241</v>
      </c>
      <c r="HD994" s="26">
        <f t="shared" ref="HD994" si="7244">HC994+HD992-HD993</f>
        <v>2241</v>
      </c>
      <c r="HE994" s="26">
        <f t="shared" ref="HE994" si="7245">HD994+HE992-HE993</f>
        <v>2241</v>
      </c>
      <c r="HF994" s="26">
        <f t="shared" ref="HF994" si="7246">HE994+HF992-HF993</f>
        <v>2241</v>
      </c>
      <c r="HG994" s="26">
        <f t="shared" ref="HG994" si="7247">HF994+HG992-HG993</f>
        <v>2241</v>
      </c>
      <c r="HH994" s="26">
        <f t="shared" ref="HH994" si="7248">HG994+HH992-HH993</f>
        <v>2241</v>
      </c>
      <c r="HI994" s="26">
        <f t="shared" ref="HI994" si="7249">HH994+HI992-HI993</f>
        <v>2241</v>
      </c>
      <c r="HJ994" s="26">
        <f t="shared" ref="HJ994" si="7250">HI994+HJ992-HJ993</f>
        <v>2241</v>
      </c>
      <c r="HK994" s="26">
        <f t="shared" ref="HK994" si="7251">HJ994+HK992-HK993</f>
        <v>2241</v>
      </c>
      <c r="HL994" s="26">
        <f t="shared" ref="HL994" si="7252">HK994+HL992-HL993</f>
        <v>2241</v>
      </c>
      <c r="HM994" s="26">
        <f t="shared" ref="HM994" si="7253">HL994+HM992-HM993</f>
        <v>2241</v>
      </c>
      <c r="HN994" s="26">
        <f t="shared" ref="HN994" si="7254">HM994+HN992-HN993</f>
        <v>2241</v>
      </c>
      <c r="HO994" s="26">
        <f t="shared" ref="HO994" si="7255">HN994+HO992-HO993</f>
        <v>2241</v>
      </c>
      <c r="HP994" s="26">
        <f t="shared" ref="HP994" si="7256">HO994+HP992-HP993</f>
        <v>2241</v>
      </c>
      <c r="HQ994" s="26">
        <f t="shared" ref="HQ994" si="7257">HP994+HQ992-HQ993</f>
        <v>2241</v>
      </c>
      <c r="HR994" s="26">
        <f t="shared" ref="HR994" si="7258">HQ994+HR992-HR993</f>
        <v>2241</v>
      </c>
      <c r="HS994" s="26">
        <f t="shared" ref="HS994" si="7259">HR994+HS992-HS993</f>
        <v>2241</v>
      </c>
      <c r="HT994" s="26">
        <f t="shared" ref="HT994" si="7260">HS994+HT992-HT993</f>
        <v>2241</v>
      </c>
      <c r="HU994" s="22">
        <f t="shared" ref="HU994" si="7261">COUNTIF(GZ994:HT994,"&lt;0")</f>
        <v>0</v>
      </c>
      <c r="HV994" s="25"/>
      <c r="HW994" t="str">
        <f>DIM_BILL[[#This Row],[Tipo]]</f>
        <v>MATERIAL DE EMPAQUE</v>
      </c>
    </row>
    <row r="995" spans="1:231" x14ac:dyDescent="0.3">
      <c r="A995" s="17" t="s">
        <v>1775</v>
      </c>
      <c r="GO995">
        <v>1.03</v>
      </c>
      <c r="GR995" s="17" t="s">
        <v>1776</v>
      </c>
      <c r="GS995" s="17">
        <v>4</v>
      </c>
      <c r="GT995" s="17" t="s">
        <v>1807</v>
      </c>
      <c r="GU995" s="17" t="s">
        <v>1800</v>
      </c>
      <c r="GV995" s="17">
        <f>SUMIF(FACT_A1[cve_prod],DIM_BILL[[#This Row],[CODIGO]],FACT_A1[Existencia])</f>
        <v>0</v>
      </c>
      <c r="GW995" s="18">
        <f>SUMIF(FACT_A2[cve_prod],DIM_BILL[[#This Row],[CODIGO]],FACT_A2[Existencia])</f>
        <v>12000</v>
      </c>
      <c r="GX995" s="17"/>
      <c r="GY995" s="16" t="s">
        <v>2220</v>
      </c>
      <c r="GZ995" s="15">
        <f>SUMIFS(POs[saldo],POs[cve_prod],DIM_BILL[[#This Row],[CODIGO]],POs[status],$GY995,POs[f_ent],GZ$1)</f>
        <v>0</v>
      </c>
      <c r="HA995" s="15">
        <f>SUMIFS(POs[saldo],POs[cve_prod],DIM_BILL[[#This Row],[CODIGO]],POs[status],$GY995,POs[f_ent],HA$1)</f>
        <v>0</v>
      </c>
      <c r="HB995" s="15">
        <f>SUMIFS(POs[saldo],POs[cve_prod],DIM_BILL[[#This Row],[CODIGO]],POs[status],$GY995,POs[f_ent],HB$1)</f>
        <v>0</v>
      </c>
      <c r="HC995" s="15">
        <f>SUMIFS(POs[saldo],POs[cve_prod],DIM_BILL[[#This Row],[CODIGO]],POs[status],$GY995,POs[f_ent],HC$1)</f>
        <v>0</v>
      </c>
      <c r="HD995" s="15">
        <f>SUMIFS(POs[saldo],POs[cve_prod],DIM_BILL[[#This Row],[CODIGO]],POs[status],$GY995,POs[f_ent],HD$1)</f>
        <v>0</v>
      </c>
      <c r="HE995" s="15">
        <f>SUMIFS(POs[saldo],POs[cve_prod],DIM_BILL[[#This Row],[CODIGO]],POs[status],$GY995,POs[f_ent],HE$1)</f>
        <v>0</v>
      </c>
      <c r="HF995" s="15">
        <f>SUMIFS(POs[saldo],POs[cve_prod],DIM_BILL[[#This Row],[CODIGO]],POs[status],$GY995,POs[Semana],WEEKNUM(HF$1))</f>
        <v>0</v>
      </c>
      <c r="HG995" s="15">
        <f>SUMIFS(POs[saldo],POs[cve_prod],DIM_BILL[[#This Row],[CODIGO]],POs[status],$GY995,POs[Semana],WEEKNUM(HG$1))</f>
        <v>0</v>
      </c>
      <c r="HH995" s="15">
        <f>SUMIFS(POs[saldo],POs[cve_prod],DIM_BILL[[#This Row],[CODIGO]],POs[status],$GY995,POs[Semana],WEEKNUM(HH$1))</f>
        <v>0</v>
      </c>
      <c r="HI995" s="15">
        <f>SUMIFS(POs[saldo],POs[cve_prod],DIM_BILL[[#This Row],[CODIGO]],POs[status],$GY995,POs[Semana],WEEKNUM(HI$1))</f>
        <v>0</v>
      </c>
      <c r="HJ995" s="15">
        <f>SUMIFS(POs[saldo],POs[cve_prod],DIM_BILL[[#This Row],[CODIGO]],POs[status],$GY995,POs[Semana],WEEKNUM(HJ$1))</f>
        <v>0</v>
      </c>
      <c r="HK995" s="15">
        <f>SUMIFS(POs[saldo],POs[cve_prod],DIM_BILL[[#This Row],[CODIGO]],POs[status],$GY995,POs[Semana],WEEKNUM(HK$1))</f>
        <v>0</v>
      </c>
      <c r="HL995" s="15">
        <f>SUMIFS(POs[saldo],POs[cve_prod],DIM_BILL[[#This Row],[CODIGO]],POs[status],$GY995,POs[Semana],WEEKNUM(HL$1))</f>
        <v>0</v>
      </c>
      <c r="HM995" s="15">
        <f>SUMIFS(POs[saldo],POs[cve_prod],DIM_BILL[[#This Row],[CODIGO]],POs[status],$GY995,POs[Semana],WEEKNUM(HM$1))</f>
        <v>0</v>
      </c>
      <c r="HN995" s="15">
        <f>SUMIFS(POs[saldo],POs[cve_prod],DIM_BILL[[#This Row],[CODIGO]],POs[status],$GY995,POs[Semana],WEEKNUM(HN$1))</f>
        <v>0</v>
      </c>
      <c r="HO995" s="15">
        <f>SUMIFS(POs[saldo],POs[cve_prod],DIM_BILL[[#This Row],[CODIGO]],POs[status],$GY995,POs[Semana],WEEKNUM(HO$1))</f>
        <v>0</v>
      </c>
      <c r="HP995" s="15">
        <f>SUMIFS(POs[saldo],POs[cve_prod],DIM_BILL[[#This Row],[CODIGO]],POs[status],$GY995,POs[Semana],WEEKNUM(HP$1))</f>
        <v>0</v>
      </c>
      <c r="HQ995" s="15">
        <f>SUMIFS(POs[saldo],POs[cve_prod],DIM_BILL[[#This Row],[CODIGO]],POs[status],$GY995,POs[Semana],WEEKNUM(HQ$1))</f>
        <v>0</v>
      </c>
      <c r="HR995" s="15">
        <f>SUMIFS(POs[saldo],POs[cve_prod],DIM_BILL[[#This Row],[CODIGO]],POs[status],$GY995,POs[Semana],WEEKNUM(HR$1))</f>
        <v>0</v>
      </c>
      <c r="HS995" s="15">
        <f>SUMIFS(POs[saldo],POs[cve_prod],DIM_BILL[[#This Row],[CODIGO]],POs[status],$GY995,POs[Semana],WEEKNUM(HS$1))</f>
        <v>0</v>
      </c>
      <c r="HT995" s="15">
        <f>SUMIFS(POs[saldo],POs[cve_prod],DIM_BILL[[#This Row],[CODIGO]],POs[status],$GY995,POs[Semana],WEEKNUM(HT$1))</f>
        <v>0</v>
      </c>
      <c r="HU995" s="22"/>
      <c r="HV995" s="25"/>
      <c r="HW995" t="str">
        <f>DIM_BILL[[#This Row],[Tipo]]</f>
        <v>MATERIAL DE EMPAQUE</v>
      </c>
    </row>
    <row r="996" spans="1:231" x14ac:dyDescent="0.3">
      <c r="A996" s="17" t="s">
        <v>1775</v>
      </c>
      <c r="GO996">
        <v>1.03</v>
      </c>
      <c r="GR996" s="17" t="s">
        <v>1776</v>
      </c>
      <c r="GS996" s="17">
        <v>4</v>
      </c>
      <c r="GT996" s="17" t="s">
        <v>1807</v>
      </c>
      <c r="GU996" s="17" t="s">
        <v>1800</v>
      </c>
      <c r="GV996" s="17">
        <f>SUMIF(FACT_A1[cve_prod],DIM_BILL[[#This Row],[CODIGO]],FACT_A1[Existencia])</f>
        <v>0</v>
      </c>
      <c r="GW996" s="18">
        <f>SUMIF(FACT_A2[cve_prod],DIM_BILL[[#This Row],[CODIGO]],FACT_A2[Existencia])</f>
        <v>12000</v>
      </c>
      <c r="GX996" s="17"/>
      <c r="GY996" s="16" t="s">
        <v>2221</v>
      </c>
      <c r="GZ996" s="24">
        <f>SUMPRODUCT($B996:$GQ996,INDEX(PLAN_PRODUCCION!$B$4:$GQ$24,COLUMN()-COLUMN($GZ$1)+1,0))</f>
        <v>0</v>
      </c>
      <c r="HA996" s="24">
        <f>SUMPRODUCT($B996:$GQ996,INDEX(PLAN_PRODUCCION!$B$4:$GQ$24,COLUMN()-COLUMN($GZ$1)+1,0))</f>
        <v>0</v>
      </c>
      <c r="HB996" s="24">
        <f>SUMPRODUCT($B996:$GQ996,INDEX(PLAN_PRODUCCION!$B$4:$GQ$24,COLUMN()-COLUMN($GZ$1)+1,0))</f>
        <v>0</v>
      </c>
      <c r="HC996" s="24">
        <f>SUMPRODUCT($B996:$GQ996,INDEX(PLAN_PRODUCCION!$B$4:$GQ$24,COLUMN()-COLUMN($GZ$1)+1,0))</f>
        <v>0</v>
      </c>
      <c r="HD996" s="24">
        <f>SUMPRODUCT($B996:$GQ996,INDEX(PLAN_PRODUCCION!$B$4:$GQ$24,COLUMN()-COLUMN($GZ$1)+1,0))</f>
        <v>0</v>
      </c>
      <c r="HE996" s="24">
        <f>SUMPRODUCT($B996:$GQ996,INDEX(PLAN_PRODUCCION!$B$4:$GQ$24,COLUMN()-COLUMN($GZ$1)+1,0))</f>
        <v>0</v>
      </c>
      <c r="HF996" s="24">
        <f>SUMPRODUCT($B996:$GQ996,INDEX(PLAN_PRODUCCION!$B$4:$GQ$24,COLUMN()-COLUMN($GZ$1)+1,0))</f>
        <v>0</v>
      </c>
      <c r="HG996" s="24">
        <f>SUMPRODUCT($B996:$GQ996,INDEX(PLAN_PRODUCCION!$B$4:$GQ$24,COLUMN()-COLUMN($GZ$1)+1,0))</f>
        <v>0</v>
      </c>
      <c r="HH996" s="24">
        <f>SUMPRODUCT($B996:$GQ996,INDEX(PLAN_PRODUCCION!$B$4:$GQ$24,COLUMN()-COLUMN($GZ$1)+1,0))</f>
        <v>0</v>
      </c>
      <c r="HI996" s="24">
        <f>SUMPRODUCT($B996:$GQ996,INDEX(PLAN_PRODUCCION!$B$4:$GQ$24,COLUMN()-COLUMN($GZ$1)+1,0))</f>
        <v>0</v>
      </c>
      <c r="HJ996" s="24">
        <f>SUMPRODUCT($B996:$GQ996,INDEX(PLAN_PRODUCCION!$B$4:$GQ$24,COLUMN()-COLUMN($GZ$1)+1,0))</f>
        <v>0</v>
      </c>
      <c r="HK996" s="24">
        <f>SUMPRODUCT($B996:$GQ996,INDEX(PLAN_PRODUCCION!$B$4:$GQ$24,COLUMN()-COLUMN($GZ$1)+1,0))</f>
        <v>0</v>
      </c>
      <c r="HL996" s="24">
        <f>SUMPRODUCT($B996:$GQ996,INDEX(PLAN_PRODUCCION!$B$4:$GQ$24,COLUMN()-COLUMN($GZ$1)+1,0))</f>
        <v>0</v>
      </c>
      <c r="HM996" s="24">
        <f>SUMPRODUCT($B996:$GQ996,INDEX(PLAN_PRODUCCION!$B$4:$GQ$24,COLUMN()-COLUMN($GZ$1)+1,0))</f>
        <v>0</v>
      </c>
      <c r="HN996" s="24">
        <f>SUMPRODUCT($B996:$GQ996,INDEX(PLAN_PRODUCCION!$B$4:$GQ$24,COLUMN()-COLUMN($GZ$1)+1,0))</f>
        <v>0</v>
      </c>
      <c r="HO996" s="24">
        <f>SUMPRODUCT($B996:$GQ996,INDEX(PLAN_PRODUCCION!$B$4:$GQ$24,COLUMN()-COLUMN($GZ$1)+1,0))</f>
        <v>0</v>
      </c>
      <c r="HP996" s="24">
        <f>SUMPRODUCT($B996:$GQ996,INDEX(PLAN_PRODUCCION!$B$4:$GQ$24,COLUMN()-COLUMN($GZ$1)+1,0))</f>
        <v>0</v>
      </c>
      <c r="HQ996" s="24">
        <f>SUMPRODUCT($B996:$GQ996,INDEX(PLAN_PRODUCCION!$B$4:$GQ$24,COLUMN()-COLUMN($GZ$1)+1,0))</f>
        <v>0</v>
      </c>
      <c r="HR996" s="24">
        <f>SUMPRODUCT($B996:$GQ996,INDEX(PLAN_PRODUCCION!$B$4:$GQ$24,COLUMN()-COLUMN($GZ$1)+1,0))</f>
        <v>0</v>
      </c>
      <c r="HS996" s="24">
        <f>SUMPRODUCT($B996:$GQ996,INDEX(PLAN_PRODUCCION!$B$4:$GQ$24,COLUMN()-COLUMN($GZ$1)+1,0))</f>
        <v>0</v>
      </c>
      <c r="HT996" s="24">
        <f>SUMPRODUCT($B996:$GQ996,INDEX(PLAN_PRODUCCION!$B$4:$GQ$24,COLUMN()-COLUMN($GZ$1)+1,0))</f>
        <v>0</v>
      </c>
      <c r="HU996" s="22"/>
      <c r="HV996" s="25"/>
      <c r="HW996" t="str">
        <f>DIM_BILL[[#This Row],[Tipo]]</f>
        <v>MATERIAL DE EMPAQUE</v>
      </c>
    </row>
    <row r="997" spans="1:231" x14ac:dyDescent="0.3">
      <c r="A997" s="18" t="s">
        <v>1775</v>
      </c>
      <c r="GO997">
        <v>1.03</v>
      </c>
      <c r="GR997" s="18" t="s">
        <v>1776</v>
      </c>
      <c r="GS997" s="18">
        <v>4</v>
      </c>
      <c r="GT997" s="18" t="s">
        <v>1807</v>
      </c>
      <c r="GU997" s="18" t="s">
        <v>1800</v>
      </c>
      <c r="GV997" s="18">
        <f>SUMIF(FACT_A1[cve_prod],DIM_BILL[[#This Row],[CODIGO]],FACT_A1[Existencia])</f>
        <v>0</v>
      </c>
      <c r="GW997" s="18">
        <f>SUMIF(FACT_A2[cve_prod],DIM_BILL[[#This Row],[CODIGO]],FACT_A2[Existencia])</f>
        <v>12000</v>
      </c>
      <c r="GX997" s="18"/>
      <c r="GY997" s="16" t="s">
        <v>2222</v>
      </c>
      <c r="GZ997" s="26">
        <f t="shared" ref="GZ997" si="7262">GV997+GW997+GX997+GZ995-GZ996</f>
        <v>12000</v>
      </c>
      <c r="HA997" s="26">
        <f t="shared" ref="HA997" si="7263">GZ997+HA995-HA996</f>
        <v>12000</v>
      </c>
      <c r="HB997" s="26">
        <f t="shared" ref="HB997" si="7264">HA997+HB995-HB996</f>
        <v>12000</v>
      </c>
      <c r="HC997" s="26">
        <f t="shared" ref="HC997" si="7265">HB997+HC995-HC996</f>
        <v>12000</v>
      </c>
      <c r="HD997" s="26">
        <f t="shared" ref="HD997" si="7266">HC997+HD995-HD996</f>
        <v>12000</v>
      </c>
      <c r="HE997" s="26">
        <f t="shared" ref="HE997" si="7267">HD997+HE995-HE996</f>
        <v>12000</v>
      </c>
      <c r="HF997" s="26">
        <f t="shared" ref="HF997" si="7268">HE997+HF995-HF996</f>
        <v>12000</v>
      </c>
      <c r="HG997" s="26">
        <f t="shared" ref="HG997" si="7269">HF997+HG995-HG996</f>
        <v>12000</v>
      </c>
      <c r="HH997" s="26">
        <f t="shared" ref="HH997" si="7270">HG997+HH995-HH996</f>
        <v>12000</v>
      </c>
      <c r="HI997" s="26">
        <f t="shared" ref="HI997" si="7271">HH997+HI995-HI996</f>
        <v>12000</v>
      </c>
      <c r="HJ997" s="26">
        <f t="shared" ref="HJ997" si="7272">HI997+HJ995-HJ996</f>
        <v>12000</v>
      </c>
      <c r="HK997" s="26">
        <f t="shared" ref="HK997" si="7273">HJ997+HK995-HK996</f>
        <v>12000</v>
      </c>
      <c r="HL997" s="26">
        <f t="shared" ref="HL997" si="7274">HK997+HL995-HL996</f>
        <v>12000</v>
      </c>
      <c r="HM997" s="26">
        <f t="shared" ref="HM997" si="7275">HL997+HM995-HM996</f>
        <v>12000</v>
      </c>
      <c r="HN997" s="26">
        <f t="shared" ref="HN997" si="7276">HM997+HN995-HN996</f>
        <v>12000</v>
      </c>
      <c r="HO997" s="26">
        <f t="shared" ref="HO997" si="7277">HN997+HO995-HO996</f>
        <v>12000</v>
      </c>
      <c r="HP997" s="26">
        <f t="shared" ref="HP997" si="7278">HO997+HP995-HP996</f>
        <v>12000</v>
      </c>
      <c r="HQ997" s="26">
        <f t="shared" ref="HQ997" si="7279">HP997+HQ995-HQ996</f>
        <v>12000</v>
      </c>
      <c r="HR997" s="26">
        <f t="shared" ref="HR997" si="7280">HQ997+HR995-HR996</f>
        <v>12000</v>
      </c>
      <c r="HS997" s="26">
        <f t="shared" ref="HS997" si="7281">HR997+HS995-HS996</f>
        <v>12000</v>
      </c>
      <c r="HT997" s="26">
        <f t="shared" ref="HT997" si="7282">HS997+HT995-HT996</f>
        <v>12000</v>
      </c>
      <c r="HU997" s="22">
        <f t="shared" ref="HU997" si="7283">COUNTIF(GZ997:HT997,"&lt;0")</f>
        <v>0</v>
      </c>
      <c r="HV997" s="25"/>
      <c r="HW997" t="str">
        <f>DIM_BILL[[#This Row],[Tipo]]</f>
        <v>MATERIAL DE EMPAQUE</v>
      </c>
    </row>
    <row r="998" spans="1:231" x14ac:dyDescent="0.3">
      <c r="A998" s="17" t="s">
        <v>1515</v>
      </c>
      <c r="FD998">
        <v>1.03</v>
      </c>
      <c r="GR998" s="17" t="s">
        <v>1516</v>
      </c>
      <c r="GS998" s="17">
        <v>4</v>
      </c>
      <c r="GT998" s="17" t="s">
        <v>1807</v>
      </c>
      <c r="GU998" s="17" t="s">
        <v>1800</v>
      </c>
      <c r="GV998" s="17">
        <f>SUMIF(FACT_A1[cve_prod],DIM_BILL[[#This Row],[CODIGO]],FACT_A1[Existencia])</f>
        <v>0</v>
      </c>
      <c r="GW998" s="18">
        <f>SUMIF(FACT_A2[cve_prod],DIM_BILL[[#This Row],[CODIGO]],FACT_A2[Existencia])</f>
        <v>18000</v>
      </c>
      <c r="GX998" s="17"/>
      <c r="GY998" s="16" t="s">
        <v>2220</v>
      </c>
      <c r="GZ998" s="15">
        <f>SUMIFS(POs[saldo],POs[cve_prod],DIM_BILL[[#This Row],[CODIGO]],POs[status],$GY998,POs[f_ent],GZ$1)</f>
        <v>0</v>
      </c>
      <c r="HA998" s="15">
        <f>SUMIFS(POs[saldo],POs[cve_prod],DIM_BILL[[#This Row],[CODIGO]],POs[status],$GY998,POs[f_ent],HA$1)</f>
        <v>0</v>
      </c>
      <c r="HB998" s="15">
        <f>SUMIFS(POs[saldo],POs[cve_prod],DIM_BILL[[#This Row],[CODIGO]],POs[status],$GY998,POs[f_ent],HB$1)</f>
        <v>0</v>
      </c>
      <c r="HC998" s="15">
        <f>SUMIFS(POs[saldo],POs[cve_prod],DIM_BILL[[#This Row],[CODIGO]],POs[status],$GY998,POs[f_ent],HC$1)</f>
        <v>0</v>
      </c>
      <c r="HD998" s="15">
        <f>SUMIFS(POs[saldo],POs[cve_prod],DIM_BILL[[#This Row],[CODIGO]],POs[status],$GY998,POs[f_ent],HD$1)</f>
        <v>0</v>
      </c>
      <c r="HE998" s="15">
        <f>SUMIFS(POs[saldo],POs[cve_prod],DIM_BILL[[#This Row],[CODIGO]],POs[status],$GY998,POs[f_ent],HE$1)</f>
        <v>0</v>
      </c>
      <c r="HF998" s="15">
        <f>SUMIFS(POs[saldo],POs[cve_prod],DIM_BILL[[#This Row],[CODIGO]],POs[status],$GY998,POs[Semana],WEEKNUM(HF$1))</f>
        <v>0</v>
      </c>
      <c r="HG998" s="15">
        <f>SUMIFS(POs[saldo],POs[cve_prod],DIM_BILL[[#This Row],[CODIGO]],POs[status],$GY998,POs[Semana],WEEKNUM(HG$1))</f>
        <v>0</v>
      </c>
      <c r="HH998" s="15">
        <f>SUMIFS(POs[saldo],POs[cve_prod],DIM_BILL[[#This Row],[CODIGO]],POs[status],$GY998,POs[Semana],WEEKNUM(HH$1))</f>
        <v>0</v>
      </c>
      <c r="HI998" s="15">
        <f>SUMIFS(POs[saldo],POs[cve_prod],DIM_BILL[[#This Row],[CODIGO]],POs[status],$GY998,POs[Semana],WEEKNUM(HI$1))</f>
        <v>0</v>
      </c>
      <c r="HJ998" s="15">
        <f>SUMIFS(POs[saldo],POs[cve_prod],DIM_BILL[[#This Row],[CODIGO]],POs[status],$GY998,POs[Semana],WEEKNUM(HJ$1))</f>
        <v>0</v>
      </c>
      <c r="HK998" s="15">
        <f>SUMIFS(POs[saldo],POs[cve_prod],DIM_BILL[[#This Row],[CODIGO]],POs[status],$GY998,POs[Semana],WEEKNUM(HK$1))</f>
        <v>0</v>
      </c>
      <c r="HL998" s="15">
        <f>SUMIFS(POs[saldo],POs[cve_prod],DIM_BILL[[#This Row],[CODIGO]],POs[status],$GY998,POs[Semana],WEEKNUM(HL$1))</f>
        <v>0</v>
      </c>
      <c r="HM998" s="15">
        <f>SUMIFS(POs[saldo],POs[cve_prod],DIM_BILL[[#This Row],[CODIGO]],POs[status],$GY998,POs[Semana],WEEKNUM(HM$1))</f>
        <v>0</v>
      </c>
      <c r="HN998" s="15">
        <f>SUMIFS(POs[saldo],POs[cve_prod],DIM_BILL[[#This Row],[CODIGO]],POs[status],$GY998,POs[Semana],WEEKNUM(HN$1))</f>
        <v>0</v>
      </c>
      <c r="HO998" s="15">
        <f>SUMIFS(POs[saldo],POs[cve_prod],DIM_BILL[[#This Row],[CODIGO]],POs[status],$GY998,POs[Semana],WEEKNUM(HO$1))</f>
        <v>0</v>
      </c>
      <c r="HP998" s="15">
        <f>SUMIFS(POs[saldo],POs[cve_prod],DIM_BILL[[#This Row],[CODIGO]],POs[status],$GY998,POs[Semana],WEEKNUM(HP$1))</f>
        <v>0</v>
      </c>
      <c r="HQ998" s="15">
        <f>SUMIFS(POs[saldo],POs[cve_prod],DIM_BILL[[#This Row],[CODIGO]],POs[status],$GY998,POs[Semana],WEEKNUM(HQ$1))</f>
        <v>0</v>
      </c>
      <c r="HR998" s="15">
        <f>SUMIFS(POs[saldo],POs[cve_prod],DIM_BILL[[#This Row],[CODIGO]],POs[status],$GY998,POs[Semana],WEEKNUM(HR$1))</f>
        <v>0</v>
      </c>
      <c r="HS998" s="15">
        <f>SUMIFS(POs[saldo],POs[cve_prod],DIM_BILL[[#This Row],[CODIGO]],POs[status],$GY998,POs[Semana],WEEKNUM(HS$1))</f>
        <v>0</v>
      </c>
      <c r="HT998" s="15">
        <f>SUMIFS(POs[saldo],POs[cve_prod],DIM_BILL[[#This Row],[CODIGO]],POs[status],$GY998,POs[Semana],WEEKNUM(HT$1))</f>
        <v>0</v>
      </c>
      <c r="HU998" s="22"/>
      <c r="HV998" s="25"/>
      <c r="HW998" t="str">
        <f>DIM_BILL[[#This Row],[Tipo]]</f>
        <v>MATERIAL DE EMPAQUE</v>
      </c>
    </row>
    <row r="999" spans="1:231" x14ac:dyDescent="0.3">
      <c r="A999" s="17" t="s">
        <v>1515</v>
      </c>
      <c r="FD999">
        <v>1.03</v>
      </c>
      <c r="GR999" s="17" t="s">
        <v>1516</v>
      </c>
      <c r="GS999" s="17">
        <v>4</v>
      </c>
      <c r="GT999" s="17" t="s">
        <v>1807</v>
      </c>
      <c r="GU999" s="17" t="s">
        <v>1800</v>
      </c>
      <c r="GV999" s="17">
        <f>SUMIF(FACT_A1[cve_prod],DIM_BILL[[#This Row],[CODIGO]],FACT_A1[Existencia])</f>
        <v>0</v>
      </c>
      <c r="GW999" s="18">
        <f>SUMIF(FACT_A2[cve_prod],DIM_BILL[[#This Row],[CODIGO]],FACT_A2[Existencia])</f>
        <v>18000</v>
      </c>
      <c r="GX999" s="17"/>
      <c r="GY999" s="16" t="s">
        <v>2221</v>
      </c>
      <c r="GZ999" s="24">
        <f>SUMPRODUCT($B999:$GQ999,INDEX(PLAN_PRODUCCION!$B$4:$GQ$24,COLUMN()-COLUMN($GZ$1)+1,0))</f>
        <v>295.61</v>
      </c>
      <c r="HA999" s="24">
        <f>SUMPRODUCT($B999:$GQ999,INDEX(PLAN_PRODUCCION!$B$4:$GQ$24,COLUMN()-COLUMN($GZ$1)+1,0))</f>
        <v>0</v>
      </c>
      <c r="HB999" s="24">
        <f>SUMPRODUCT($B999:$GQ999,INDEX(PLAN_PRODUCCION!$B$4:$GQ$24,COLUMN()-COLUMN($GZ$1)+1,0))</f>
        <v>0</v>
      </c>
      <c r="HC999" s="24">
        <f>SUMPRODUCT($B999:$GQ999,INDEX(PLAN_PRODUCCION!$B$4:$GQ$24,COLUMN()-COLUMN($GZ$1)+1,0))</f>
        <v>0</v>
      </c>
      <c r="HD999" s="24">
        <f>SUMPRODUCT($B999:$GQ999,INDEX(PLAN_PRODUCCION!$B$4:$GQ$24,COLUMN()-COLUMN($GZ$1)+1,0))</f>
        <v>0</v>
      </c>
      <c r="HE999" s="24">
        <f>SUMPRODUCT($B999:$GQ999,INDEX(PLAN_PRODUCCION!$B$4:$GQ$24,COLUMN()-COLUMN($GZ$1)+1,0))</f>
        <v>0</v>
      </c>
      <c r="HF999" s="24">
        <f>SUMPRODUCT($B999:$GQ999,INDEX(PLAN_PRODUCCION!$B$4:$GQ$24,COLUMN()-COLUMN($GZ$1)+1,0))</f>
        <v>0</v>
      </c>
      <c r="HG999" s="24">
        <f>SUMPRODUCT($B999:$GQ999,INDEX(PLAN_PRODUCCION!$B$4:$GQ$24,COLUMN()-COLUMN($GZ$1)+1,0))</f>
        <v>0</v>
      </c>
      <c r="HH999" s="24">
        <f>SUMPRODUCT($B999:$GQ999,INDEX(PLAN_PRODUCCION!$B$4:$GQ$24,COLUMN()-COLUMN($GZ$1)+1,0))</f>
        <v>0</v>
      </c>
      <c r="HI999" s="24">
        <f>SUMPRODUCT($B999:$GQ999,INDEX(PLAN_PRODUCCION!$B$4:$GQ$24,COLUMN()-COLUMN($GZ$1)+1,0))</f>
        <v>0</v>
      </c>
      <c r="HJ999" s="24">
        <f>SUMPRODUCT($B999:$GQ999,INDEX(PLAN_PRODUCCION!$B$4:$GQ$24,COLUMN()-COLUMN($GZ$1)+1,0))</f>
        <v>0</v>
      </c>
      <c r="HK999" s="24">
        <f>SUMPRODUCT($B999:$GQ999,INDEX(PLAN_PRODUCCION!$B$4:$GQ$24,COLUMN()-COLUMN($GZ$1)+1,0))</f>
        <v>0</v>
      </c>
      <c r="HL999" s="24">
        <f>SUMPRODUCT($B999:$GQ999,INDEX(PLAN_PRODUCCION!$B$4:$GQ$24,COLUMN()-COLUMN($GZ$1)+1,0))</f>
        <v>0</v>
      </c>
      <c r="HM999" s="24">
        <f>SUMPRODUCT($B999:$GQ999,INDEX(PLAN_PRODUCCION!$B$4:$GQ$24,COLUMN()-COLUMN($GZ$1)+1,0))</f>
        <v>0</v>
      </c>
      <c r="HN999" s="24">
        <f>SUMPRODUCT($B999:$GQ999,INDEX(PLAN_PRODUCCION!$B$4:$GQ$24,COLUMN()-COLUMN($GZ$1)+1,0))</f>
        <v>0</v>
      </c>
      <c r="HO999" s="24">
        <f>SUMPRODUCT($B999:$GQ999,INDEX(PLAN_PRODUCCION!$B$4:$GQ$24,COLUMN()-COLUMN($GZ$1)+1,0))</f>
        <v>0</v>
      </c>
      <c r="HP999" s="24">
        <f>SUMPRODUCT($B999:$GQ999,INDEX(PLAN_PRODUCCION!$B$4:$GQ$24,COLUMN()-COLUMN($GZ$1)+1,0))</f>
        <v>0</v>
      </c>
      <c r="HQ999" s="24">
        <f>SUMPRODUCT($B999:$GQ999,INDEX(PLAN_PRODUCCION!$B$4:$GQ$24,COLUMN()-COLUMN($GZ$1)+1,0))</f>
        <v>0</v>
      </c>
      <c r="HR999" s="24">
        <f>SUMPRODUCT($B999:$GQ999,INDEX(PLAN_PRODUCCION!$B$4:$GQ$24,COLUMN()-COLUMN($GZ$1)+1,0))</f>
        <v>0</v>
      </c>
      <c r="HS999" s="24">
        <f>SUMPRODUCT($B999:$GQ999,INDEX(PLAN_PRODUCCION!$B$4:$GQ$24,COLUMN()-COLUMN($GZ$1)+1,0))</f>
        <v>0</v>
      </c>
      <c r="HT999" s="24">
        <f>SUMPRODUCT($B999:$GQ999,INDEX(PLAN_PRODUCCION!$B$4:$GQ$24,COLUMN()-COLUMN($GZ$1)+1,0))</f>
        <v>0</v>
      </c>
      <c r="HU999" s="22"/>
      <c r="HV999" s="25"/>
      <c r="HW999" t="str">
        <f>DIM_BILL[[#This Row],[Tipo]]</f>
        <v>MATERIAL DE EMPAQUE</v>
      </c>
    </row>
    <row r="1000" spans="1:231" x14ac:dyDescent="0.3">
      <c r="A1000" s="18" t="s">
        <v>1515</v>
      </c>
      <c r="FD1000">
        <v>1.03</v>
      </c>
      <c r="GR1000" s="18" t="s">
        <v>1516</v>
      </c>
      <c r="GS1000" s="18">
        <v>4</v>
      </c>
      <c r="GT1000" s="18" t="s">
        <v>1807</v>
      </c>
      <c r="GU1000" s="18" t="s">
        <v>1800</v>
      </c>
      <c r="GV1000" s="18">
        <f>SUMIF(FACT_A1[cve_prod],DIM_BILL[[#This Row],[CODIGO]],FACT_A1[Existencia])</f>
        <v>0</v>
      </c>
      <c r="GW1000" s="18">
        <f>SUMIF(FACT_A2[cve_prod],DIM_BILL[[#This Row],[CODIGO]],FACT_A2[Existencia])</f>
        <v>18000</v>
      </c>
      <c r="GX1000" s="18"/>
      <c r="GY1000" s="16" t="s">
        <v>2222</v>
      </c>
      <c r="GZ1000" s="26">
        <f t="shared" ref="GZ1000" si="7284">GV1000+GW1000+GX1000+GZ998-GZ999</f>
        <v>17704.39</v>
      </c>
      <c r="HA1000" s="26">
        <f t="shared" ref="HA1000" si="7285">GZ1000+HA998-HA999</f>
        <v>17704.39</v>
      </c>
      <c r="HB1000" s="26">
        <f t="shared" ref="HB1000" si="7286">HA1000+HB998-HB999</f>
        <v>17704.39</v>
      </c>
      <c r="HC1000" s="26">
        <f t="shared" ref="HC1000" si="7287">HB1000+HC998-HC999</f>
        <v>17704.39</v>
      </c>
      <c r="HD1000" s="26">
        <f t="shared" ref="HD1000" si="7288">HC1000+HD998-HD999</f>
        <v>17704.39</v>
      </c>
      <c r="HE1000" s="26">
        <f t="shared" ref="HE1000" si="7289">HD1000+HE998-HE999</f>
        <v>17704.39</v>
      </c>
      <c r="HF1000" s="26">
        <f t="shared" ref="HF1000" si="7290">HE1000+HF998-HF999</f>
        <v>17704.39</v>
      </c>
      <c r="HG1000" s="26">
        <f t="shared" ref="HG1000" si="7291">HF1000+HG998-HG999</f>
        <v>17704.39</v>
      </c>
      <c r="HH1000" s="26">
        <f t="shared" ref="HH1000" si="7292">HG1000+HH998-HH999</f>
        <v>17704.39</v>
      </c>
      <c r="HI1000" s="26">
        <f t="shared" ref="HI1000" si="7293">HH1000+HI998-HI999</f>
        <v>17704.39</v>
      </c>
      <c r="HJ1000" s="26">
        <f t="shared" ref="HJ1000" si="7294">HI1000+HJ998-HJ999</f>
        <v>17704.39</v>
      </c>
      <c r="HK1000" s="26">
        <f t="shared" ref="HK1000" si="7295">HJ1000+HK998-HK999</f>
        <v>17704.39</v>
      </c>
      <c r="HL1000" s="26">
        <f t="shared" ref="HL1000" si="7296">HK1000+HL998-HL999</f>
        <v>17704.39</v>
      </c>
      <c r="HM1000" s="26">
        <f t="shared" ref="HM1000" si="7297">HL1000+HM998-HM999</f>
        <v>17704.39</v>
      </c>
      <c r="HN1000" s="26">
        <f t="shared" ref="HN1000" si="7298">HM1000+HN998-HN999</f>
        <v>17704.39</v>
      </c>
      <c r="HO1000" s="26">
        <f t="shared" ref="HO1000" si="7299">HN1000+HO998-HO999</f>
        <v>17704.39</v>
      </c>
      <c r="HP1000" s="26">
        <f t="shared" ref="HP1000" si="7300">HO1000+HP998-HP999</f>
        <v>17704.39</v>
      </c>
      <c r="HQ1000" s="26">
        <f t="shared" ref="HQ1000" si="7301">HP1000+HQ998-HQ999</f>
        <v>17704.39</v>
      </c>
      <c r="HR1000" s="26">
        <f t="shared" ref="HR1000" si="7302">HQ1000+HR998-HR999</f>
        <v>17704.39</v>
      </c>
      <c r="HS1000" s="26">
        <f t="shared" ref="HS1000" si="7303">HR1000+HS998-HS999</f>
        <v>17704.39</v>
      </c>
      <c r="HT1000" s="26">
        <f t="shared" ref="HT1000" si="7304">HS1000+HT998-HT999</f>
        <v>17704.39</v>
      </c>
      <c r="HU1000" s="22">
        <f t="shared" ref="HU1000" si="7305">COUNTIF(GZ1000:HT1000,"&lt;0")</f>
        <v>0</v>
      </c>
      <c r="HV1000" s="25"/>
      <c r="HW1000" t="str">
        <f>DIM_BILL[[#This Row],[Tipo]]</f>
        <v>MATERIAL DE EMPAQUE</v>
      </c>
    </row>
    <row r="1001" spans="1:231" x14ac:dyDescent="0.3">
      <c r="A1001" s="17" t="s">
        <v>409</v>
      </c>
      <c r="AD1001">
        <v>1.03</v>
      </c>
      <c r="GR1001" s="17" t="s">
        <v>410</v>
      </c>
      <c r="GS1001" s="17">
        <v>4</v>
      </c>
      <c r="GT1001" s="17" t="s">
        <v>1807</v>
      </c>
      <c r="GU1001" s="17" t="s">
        <v>1800</v>
      </c>
      <c r="GV1001" s="17">
        <f>SUMIF(FACT_A1[cve_prod],DIM_BILL[[#This Row],[CODIGO]],FACT_A1[Existencia])</f>
        <v>0</v>
      </c>
      <c r="GW1001" s="18">
        <f>SUMIF(FACT_A2[cve_prod],DIM_BILL[[#This Row],[CODIGO]],FACT_A2[Existencia])</f>
        <v>3000</v>
      </c>
      <c r="GX1001" s="17"/>
      <c r="GY1001" s="16" t="s">
        <v>2220</v>
      </c>
      <c r="GZ1001" s="15">
        <f>SUMIFS(POs[saldo],POs[cve_prod],DIM_BILL[[#This Row],[CODIGO]],POs[status],$GY1001,POs[f_ent],GZ$1)</f>
        <v>0</v>
      </c>
      <c r="HA1001" s="15">
        <f>SUMIFS(POs[saldo],POs[cve_prod],DIM_BILL[[#This Row],[CODIGO]],POs[status],$GY1001,POs[f_ent],HA$1)</f>
        <v>0</v>
      </c>
      <c r="HB1001" s="15">
        <f>SUMIFS(POs[saldo],POs[cve_prod],DIM_BILL[[#This Row],[CODIGO]],POs[status],$GY1001,POs[f_ent],HB$1)</f>
        <v>0</v>
      </c>
      <c r="HC1001" s="15">
        <f>SUMIFS(POs[saldo],POs[cve_prod],DIM_BILL[[#This Row],[CODIGO]],POs[status],$GY1001,POs[f_ent],HC$1)</f>
        <v>0</v>
      </c>
      <c r="HD1001" s="15">
        <f>SUMIFS(POs[saldo],POs[cve_prod],DIM_BILL[[#This Row],[CODIGO]],POs[status],$GY1001,POs[f_ent],HD$1)</f>
        <v>0</v>
      </c>
      <c r="HE1001" s="15">
        <f>SUMIFS(POs[saldo],POs[cve_prod],DIM_BILL[[#This Row],[CODIGO]],POs[status],$GY1001,POs[f_ent],HE$1)</f>
        <v>0</v>
      </c>
      <c r="HF1001" s="15">
        <f>SUMIFS(POs[saldo],POs[cve_prod],DIM_BILL[[#This Row],[CODIGO]],POs[status],$GY1001,POs[Semana],WEEKNUM(HF$1))</f>
        <v>0</v>
      </c>
      <c r="HG1001" s="15">
        <f>SUMIFS(POs[saldo],POs[cve_prod],DIM_BILL[[#This Row],[CODIGO]],POs[status],$GY1001,POs[Semana],WEEKNUM(HG$1))</f>
        <v>0</v>
      </c>
      <c r="HH1001" s="15">
        <f>SUMIFS(POs[saldo],POs[cve_prod],DIM_BILL[[#This Row],[CODIGO]],POs[status],$GY1001,POs[Semana],WEEKNUM(HH$1))</f>
        <v>0</v>
      </c>
      <c r="HI1001" s="15">
        <f>SUMIFS(POs[saldo],POs[cve_prod],DIM_BILL[[#This Row],[CODIGO]],POs[status],$GY1001,POs[Semana],WEEKNUM(HI$1))</f>
        <v>0</v>
      </c>
      <c r="HJ1001" s="15">
        <f>SUMIFS(POs[saldo],POs[cve_prod],DIM_BILL[[#This Row],[CODIGO]],POs[status],$GY1001,POs[Semana],WEEKNUM(HJ$1))</f>
        <v>0</v>
      </c>
      <c r="HK1001" s="15">
        <f>SUMIFS(POs[saldo],POs[cve_prod],DIM_BILL[[#This Row],[CODIGO]],POs[status],$GY1001,POs[Semana],WEEKNUM(HK$1))</f>
        <v>0</v>
      </c>
      <c r="HL1001" s="15">
        <f>SUMIFS(POs[saldo],POs[cve_prod],DIM_BILL[[#This Row],[CODIGO]],POs[status],$GY1001,POs[Semana],WEEKNUM(HL$1))</f>
        <v>0</v>
      </c>
      <c r="HM1001" s="15">
        <f>SUMIFS(POs[saldo],POs[cve_prod],DIM_BILL[[#This Row],[CODIGO]],POs[status],$GY1001,POs[Semana],WEEKNUM(HM$1))</f>
        <v>0</v>
      </c>
      <c r="HN1001" s="15">
        <f>SUMIFS(POs[saldo],POs[cve_prod],DIM_BILL[[#This Row],[CODIGO]],POs[status],$GY1001,POs[Semana],WEEKNUM(HN$1))</f>
        <v>0</v>
      </c>
      <c r="HO1001" s="15">
        <f>SUMIFS(POs[saldo],POs[cve_prod],DIM_BILL[[#This Row],[CODIGO]],POs[status],$GY1001,POs[Semana],WEEKNUM(HO$1))</f>
        <v>0</v>
      </c>
      <c r="HP1001" s="15">
        <f>SUMIFS(POs[saldo],POs[cve_prod],DIM_BILL[[#This Row],[CODIGO]],POs[status],$GY1001,POs[Semana],WEEKNUM(HP$1))</f>
        <v>0</v>
      </c>
      <c r="HQ1001" s="15">
        <f>SUMIFS(POs[saldo],POs[cve_prod],DIM_BILL[[#This Row],[CODIGO]],POs[status],$GY1001,POs[Semana],WEEKNUM(HQ$1))</f>
        <v>0</v>
      </c>
      <c r="HR1001" s="15">
        <f>SUMIFS(POs[saldo],POs[cve_prod],DIM_BILL[[#This Row],[CODIGO]],POs[status],$GY1001,POs[Semana],WEEKNUM(HR$1))</f>
        <v>0</v>
      </c>
      <c r="HS1001" s="15">
        <f>SUMIFS(POs[saldo],POs[cve_prod],DIM_BILL[[#This Row],[CODIGO]],POs[status],$GY1001,POs[Semana],WEEKNUM(HS$1))</f>
        <v>0</v>
      </c>
      <c r="HT1001" s="15">
        <f>SUMIFS(POs[saldo],POs[cve_prod],DIM_BILL[[#This Row],[CODIGO]],POs[status],$GY1001,POs[Semana],WEEKNUM(HT$1))</f>
        <v>0</v>
      </c>
      <c r="HU1001" s="22"/>
      <c r="HV1001" s="25"/>
      <c r="HW1001" t="str">
        <f>DIM_BILL[[#This Row],[Tipo]]</f>
        <v>MATERIAL DE EMPAQUE</v>
      </c>
    </row>
    <row r="1002" spans="1:231" x14ac:dyDescent="0.3">
      <c r="A1002" s="17" t="s">
        <v>409</v>
      </c>
      <c r="AD1002">
        <v>1.03</v>
      </c>
      <c r="GR1002" s="17" t="s">
        <v>410</v>
      </c>
      <c r="GS1002" s="17">
        <v>4</v>
      </c>
      <c r="GT1002" s="17" t="s">
        <v>1807</v>
      </c>
      <c r="GU1002" s="17" t="s">
        <v>1800</v>
      </c>
      <c r="GV1002" s="17">
        <f>SUMIF(FACT_A1[cve_prod],DIM_BILL[[#This Row],[CODIGO]],FACT_A1[Existencia])</f>
        <v>0</v>
      </c>
      <c r="GW1002" s="18">
        <f>SUMIF(FACT_A2[cve_prod],DIM_BILL[[#This Row],[CODIGO]],FACT_A2[Existencia])</f>
        <v>3000</v>
      </c>
      <c r="GX1002" s="17"/>
      <c r="GY1002" s="16" t="s">
        <v>2221</v>
      </c>
      <c r="GZ1002" s="24">
        <f>SUMPRODUCT($B1002:$GQ1002,INDEX(PLAN_PRODUCCION!$B$4:$GQ$24,COLUMN()-COLUMN($GZ$1)+1,0))</f>
        <v>0</v>
      </c>
      <c r="HA1002" s="24">
        <f>SUMPRODUCT($B1002:$GQ1002,INDEX(PLAN_PRODUCCION!$B$4:$GQ$24,COLUMN()-COLUMN($GZ$1)+1,0))</f>
        <v>0</v>
      </c>
      <c r="HB1002" s="24">
        <f>SUMPRODUCT($B1002:$GQ1002,INDEX(PLAN_PRODUCCION!$B$4:$GQ$24,COLUMN()-COLUMN($GZ$1)+1,0))</f>
        <v>0</v>
      </c>
      <c r="HC1002" s="24">
        <f>SUMPRODUCT($B1002:$GQ1002,INDEX(PLAN_PRODUCCION!$B$4:$GQ$24,COLUMN()-COLUMN($GZ$1)+1,0))</f>
        <v>0</v>
      </c>
      <c r="HD1002" s="24">
        <f>SUMPRODUCT($B1002:$GQ1002,INDEX(PLAN_PRODUCCION!$B$4:$GQ$24,COLUMN()-COLUMN($GZ$1)+1,0))</f>
        <v>0</v>
      </c>
      <c r="HE1002" s="24">
        <f>SUMPRODUCT($B1002:$GQ1002,INDEX(PLAN_PRODUCCION!$B$4:$GQ$24,COLUMN()-COLUMN($GZ$1)+1,0))</f>
        <v>0</v>
      </c>
      <c r="HF1002" s="24">
        <f>SUMPRODUCT($B1002:$GQ1002,INDEX(PLAN_PRODUCCION!$B$4:$GQ$24,COLUMN()-COLUMN($GZ$1)+1,0))</f>
        <v>0</v>
      </c>
      <c r="HG1002" s="24">
        <f>SUMPRODUCT($B1002:$GQ1002,INDEX(PLAN_PRODUCCION!$B$4:$GQ$24,COLUMN()-COLUMN($GZ$1)+1,0))</f>
        <v>0</v>
      </c>
      <c r="HH1002" s="24">
        <f>SUMPRODUCT($B1002:$GQ1002,INDEX(PLAN_PRODUCCION!$B$4:$GQ$24,COLUMN()-COLUMN($GZ$1)+1,0))</f>
        <v>0</v>
      </c>
      <c r="HI1002" s="24">
        <f>SUMPRODUCT($B1002:$GQ1002,INDEX(PLAN_PRODUCCION!$B$4:$GQ$24,COLUMN()-COLUMN($GZ$1)+1,0))</f>
        <v>0</v>
      </c>
      <c r="HJ1002" s="24">
        <f>SUMPRODUCT($B1002:$GQ1002,INDEX(PLAN_PRODUCCION!$B$4:$GQ$24,COLUMN()-COLUMN($GZ$1)+1,0))</f>
        <v>0</v>
      </c>
      <c r="HK1002" s="24">
        <f>SUMPRODUCT($B1002:$GQ1002,INDEX(PLAN_PRODUCCION!$B$4:$GQ$24,COLUMN()-COLUMN($GZ$1)+1,0))</f>
        <v>0</v>
      </c>
      <c r="HL1002" s="24">
        <f>SUMPRODUCT($B1002:$GQ1002,INDEX(PLAN_PRODUCCION!$B$4:$GQ$24,COLUMN()-COLUMN($GZ$1)+1,0))</f>
        <v>0</v>
      </c>
      <c r="HM1002" s="24">
        <f>SUMPRODUCT($B1002:$GQ1002,INDEX(PLAN_PRODUCCION!$B$4:$GQ$24,COLUMN()-COLUMN($GZ$1)+1,0))</f>
        <v>0</v>
      </c>
      <c r="HN1002" s="24">
        <f>SUMPRODUCT($B1002:$GQ1002,INDEX(PLAN_PRODUCCION!$B$4:$GQ$24,COLUMN()-COLUMN($GZ$1)+1,0))</f>
        <v>0</v>
      </c>
      <c r="HO1002" s="24">
        <f>SUMPRODUCT($B1002:$GQ1002,INDEX(PLAN_PRODUCCION!$B$4:$GQ$24,COLUMN()-COLUMN($GZ$1)+1,0))</f>
        <v>0</v>
      </c>
      <c r="HP1002" s="24">
        <f>SUMPRODUCT($B1002:$GQ1002,INDEX(PLAN_PRODUCCION!$B$4:$GQ$24,COLUMN()-COLUMN($GZ$1)+1,0))</f>
        <v>0</v>
      </c>
      <c r="HQ1002" s="24">
        <f>SUMPRODUCT($B1002:$GQ1002,INDEX(PLAN_PRODUCCION!$B$4:$GQ$24,COLUMN()-COLUMN($GZ$1)+1,0))</f>
        <v>0</v>
      </c>
      <c r="HR1002" s="24">
        <f>SUMPRODUCT($B1002:$GQ1002,INDEX(PLAN_PRODUCCION!$B$4:$GQ$24,COLUMN()-COLUMN($GZ$1)+1,0))</f>
        <v>0</v>
      </c>
      <c r="HS1002" s="24">
        <f>SUMPRODUCT($B1002:$GQ1002,INDEX(PLAN_PRODUCCION!$B$4:$GQ$24,COLUMN()-COLUMN($GZ$1)+1,0))</f>
        <v>0</v>
      </c>
      <c r="HT1002" s="24">
        <f>SUMPRODUCT($B1002:$GQ1002,INDEX(PLAN_PRODUCCION!$B$4:$GQ$24,COLUMN()-COLUMN($GZ$1)+1,0))</f>
        <v>0</v>
      </c>
      <c r="HU1002" s="22"/>
      <c r="HV1002" s="25"/>
      <c r="HW1002" t="str">
        <f>DIM_BILL[[#This Row],[Tipo]]</f>
        <v>MATERIAL DE EMPAQUE</v>
      </c>
    </row>
    <row r="1003" spans="1:231" x14ac:dyDescent="0.3">
      <c r="A1003" s="18" t="s">
        <v>409</v>
      </c>
      <c r="AD1003">
        <v>1.03</v>
      </c>
      <c r="GR1003" s="18" t="s">
        <v>410</v>
      </c>
      <c r="GS1003" s="18">
        <v>4</v>
      </c>
      <c r="GT1003" s="18" t="s">
        <v>1807</v>
      </c>
      <c r="GU1003" s="18" t="s">
        <v>1800</v>
      </c>
      <c r="GV1003" s="18">
        <f>SUMIF(FACT_A1[cve_prod],DIM_BILL[[#This Row],[CODIGO]],FACT_A1[Existencia])</f>
        <v>0</v>
      </c>
      <c r="GW1003" s="18">
        <f>SUMIF(FACT_A2[cve_prod],DIM_BILL[[#This Row],[CODIGO]],FACT_A2[Existencia])</f>
        <v>3000</v>
      </c>
      <c r="GX1003" s="18"/>
      <c r="GY1003" s="16" t="s">
        <v>2222</v>
      </c>
      <c r="GZ1003" s="26">
        <f t="shared" ref="GZ1003" si="7306">GV1003+GW1003+GX1003+GZ1001-GZ1002</f>
        <v>3000</v>
      </c>
      <c r="HA1003" s="26">
        <f t="shared" ref="HA1003" si="7307">GZ1003+HA1001-HA1002</f>
        <v>3000</v>
      </c>
      <c r="HB1003" s="26">
        <f t="shared" ref="HB1003" si="7308">HA1003+HB1001-HB1002</f>
        <v>3000</v>
      </c>
      <c r="HC1003" s="26">
        <f t="shared" ref="HC1003" si="7309">HB1003+HC1001-HC1002</f>
        <v>3000</v>
      </c>
      <c r="HD1003" s="26">
        <f t="shared" ref="HD1003" si="7310">HC1003+HD1001-HD1002</f>
        <v>3000</v>
      </c>
      <c r="HE1003" s="26">
        <f t="shared" ref="HE1003" si="7311">HD1003+HE1001-HE1002</f>
        <v>3000</v>
      </c>
      <c r="HF1003" s="26">
        <f t="shared" ref="HF1003" si="7312">HE1003+HF1001-HF1002</f>
        <v>3000</v>
      </c>
      <c r="HG1003" s="26">
        <f t="shared" ref="HG1003" si="7313">HF1003+HG1001-HG1002</f>
        <v>3000</v>
      </c>
      <c r="HH1003" s="26">
        <f t="shared" ref="HH1003" si="7314">HG1003+HH1001-HH1002</f>
        <v>3000</v>
      </c>
      <c r="HI1003" s="26">
        <f t="shared" ref="HI1003" si="7315">HH1003+HI1001-HI1002</f>
        <v>3000</v>
      </c>
      <c r="HJ1003" s="26">
        <f t="shared" ref="HJ1003" si="7316">HI1003+HJ1001-HJ1002</f>
        <v>3000</v>
      </c>
      <c r="HK1003" s="26">
        <f t="shared" ref="HK1003" si="7317">HJ1003+HK1001-HK1002</f>
        <v>3000</v>
      </c>
      <c r="HL1003" s="26">
        <f t="shared" ref="HL1003" si="7318">HK1003+HL1001-HL1002</f>
        <v>3000</v>
      </c>
      <c r="HM1003" s="26">
        <f t="shared" ref="HM1003" si="7319">HL1003+HM1001-HM1002</f>
        <v>3000</v>
      </c>
      <c r="HN1003" s="26">
        <f t="shared" ref="HN1003" si="7320">HM1003+HN1001-HN1002</f>
        <v>3000</v>
      </c>
      <c r="HO1003" s="26">
        <f t="shared" ref="HO1003" si="7321">HN1003+HO1001-HO1002</f>
        <v>3000</v>
      </c>
      <c r="HP1003" s="26">
        <f t="shared" ref="HP1003" si="7322">HO1003+HP1001-HP1002</f>
        <v>3000</v>
      </c>
      <c r="HQ1003" s="26">
        <f t="shared" ref="HQ1003" si="7323">HP1003+HQ1001-HQ1002</f>
        <v>3000</v>
      </c>
      <c r="HR1003" s="26">
        <f t="shared" ref="HR1003" si="7324">HQ1003+HR1001-HR1002</f>
        <v>3000</v>
      </c>
      <c r="HS1003" s="26">
        <f t="shared" ref="HS1003" si="7325">HR1003+HS1001-HS1002</f>
        <v>3000</v>
      </c>
      <c r="HT1003" s="26">
        <f t="shared" ref="HT1003" si="7326">HS1003+HT1001-HT1002</f>
        <v>3000</v>
      </c>
      <c r="HU1003" s="22">
        <f t="shared" ref="HU1003" si="7327">COUNTIF(GZ1003:HT1003,"&lt;0")</f>
        <v>0</v>
      </c>
      <c r="HV1003" s="25"/>
      <c r="HW1003" t="str">
        <f>DIM_BILL[[#This Row],[Tipo]]</f>
        <v>MATERIAL DE EMPAQUE</v>
      </c>
    </row>
    <row r="1004" spans="1:231" x14ac:dyDescent="0.3">
      <c r="A1004" s="17" t="s">
        <v>1763</v>
      </c>
      <c r="GL1004">
        <v>0.51500000000000001</v>
      </c>
      <c r="GR1004" s="17" t="s">
        <v>1764</v>
      </c>
      <c r="GS1004" s="17">
        <v>4</v>
      </c>
      <c r="GT1004" s="17" t="s">
        <v>1807</v>
      </c>
      <c r="GU1004" s="17" t="s">
        <v>1800</v>
      </c>
      <c r="GV1004" s="17">
        <f>SUMIF(FACT_A1[cve_prod],DIM_BILL[[#This Row],[CODIGO]],FACT_A1[Existencia])</f>
        <v>0</v>
      </c>
      <c r="GW1004" s="18">
        <f>SUMIF(FACT_A2[cve_prod],DIM_BILL[[#This Row],[CODIGO]],FACT_A2[Existencia])</f>
        <v>0</v>
      </c>
      <c r="GX1004" s="17"/>
      <c r="GY1004" s="16" t="s">
        <v>2220</v>
      </c>
      <c r="GZ1004" s="15">
        <f>SUMIFS(POs[saldo],POs[cve_prod],DIM_BILL[[#This Row],[CODIGO]],POs[status],$GY1004,POs[f_ent],GZ$1)</f>
        <v>0</v>
      </c>
      <c r="HA1004" s="15">
        <f>SUMIFS(POs[saldo],POs[cve_prod],DIM_BILL[[#This Row],[CODIGO]],POs[status],$GY1004,POs[f_ent],HA$1)</f>
        <v>0</v>
      </c>
      <c r="HB1004" s="15">
        <f>SUMIFS(POs[saldo],POs[cve_prod],DIM_BILL[[#This Row],[CODIGO]],POs[status],$GY1004,POs[f_ent],HB$1)</f>
        <v>0</v>
      </c>
      <c r="HC1004" s="15">
        <f>SUMIFS(POs[saldo],POs[cve_prod],DIM_BILL[[#This Row],[CODIGO]],POs[status],$GY1004,POs[f_ent],HC$1)</f>
        <v>0</v>
      </c>
      <c r="HD1004" s="15">
        <f>SUMIFS(POs[saldo],POs[cve_prod],DIM_BILL[[#This Row],[CODIGO]],POs[status],$GY1004,POs[f_ent],HD$1)</f>
        <v>0</v>
      </c>
      <c r="HE1004" s="15">
        <f>SUMIFS(POs[saldo],POs[cve_prod],DIM_BILL[[#This Row],[CODIGO]],POs[status],$GY1004,POs[f_ent],HE$1)</f>
        <v>0</v>
      </c>
      <c r="HF1004" s="15">
        <f>SUMIFS(POs[saldo],POs[cve_prod],DIM_BILL[[#This Row],[CODIGO]],POs[status],$GY1004,POs[Semana],WEEKNUM(HF$1))</f>
        <v>0</v>
      </c>
      <c r="HG1004" s="15">
        <f>SUMIFS(POs[saldo],POs[cve_prod],DIM_BILL[[#This Row],[CODIGO]],POs[status],$GY1004,POs[Semana],WEEKNUM(HG$1))</f>
        <v>0</v>
      </c>
      <c r="HH1004" s="15">
        <f>SUMIFS(POs[saldo],POs[cve_prod],DIM_BILL[[#This Row],[CODIGO]],POs[status],$GY1004,POs[Semana],WEEKNUM(HH$1))</f>
        <v>0</v>
      </c>
      <c r="HI1004" s="15">
        <f>SUMIFS(POs[saldo],POs[cve_prod],DIM_BILL[[#This Row],[CODIGO]],POs[status],$GY1004,POs[Semana],WEEKNUM(HI$1))</f>
        <v>0</v>
      </c>
      <c r="HJ1004" s="15">
        <f>SUMIFS(POs[saldo],POs[cve_prod],DIM_BILL[[#This Row],[CODIGO]],POs[status],$GY1004,POs[Semana],WEEKNUM(HJ$1))</f>
        <v>0</v>
      </c>
      <c r="HK1004" s="15">
        <f>SUMIFS(POs[saldo],POs[cve_prod],DIM_BILL[[#This Row],[CODIGO]],POs[status],$GY1004,POs[Semana],WEEKNUM(HK$1))</f>
        <v>0</v>
      </c>
      <c r="HL1004" s="15">
        <f>SUMIFS(POs[saldo],POs[cve_prod],DIM_BILL[[#This Row],[CODIGO]],POs[status],$GY1004,POs[Semana],WEEKNUM(HL$1))</f>
        <v>0</v>
      </c>
      <c r="HM1004" s="15">
        <f>SUMIFS(POs[saldo],POs[cve_prod],DIM_BILL[[#This Row],[CODIGO]],POs[status],$GY1004,POs[Semana],WEEKNUM(HM$1))</f>
        <v>0</v>
      </c>
      <c r="HN1004" s="15">
        <f>SUMIFS(POs[saldo],POs[cve_prod],DIM_BILL[[#This Row],[CODIGO]],POs[status],$GY1004,POs[Semana],WEEKNUM(HN$1))</f>
        <v>0</v>
      </c>
      <c r="HO1004" s="15">
        <f>SUMIFS(POs[saldo],POs[cve_prod],DIM_BILL[[#This Row],[CODIGO]],POs[status],$GY1004,POs[Semana],WEEKNUM(HO$1))</f>
        <v>0</v>
      </c>
      <c r="HP1004" s="15">
        <f>SUMIFS(POs[saldo],POs[cve_prod],DIM_BILL[[#This Row],[CODIGO]],POs[status],$GY1004,POs[Semana],WEEKNUM(HP$1))</f>
        <v>0</v>
      </c>
      <c r="HQ1004" s="15">
        <f>SUMIFS(POs[saldo],POs[cve_prod],DIM_BILL[[#This Row],[CODIGO]],POs[status],$GY1004,POs[Semana],WEEKNUM(HQ$1))</f>
        <v>0</v>
      </c>
      <c r="HR1004" s="15">
        <f>SUMIFS(POs[saldo],POs[cve_prod],DIM_BILL[[#This Row],[CODIGO]],POs[status],$GY1004,POs[Semana],WEEKNUM(HR$1))</f>
        <v>0</v>
      </c>
      <c r="HS1004" s="15">
        <f>SUMIFS(POs[saldo],POs[cve_prod],DIM_BILL[[#This Row],[CODIGO]],POs[status],$GY1004,POs[Semana],WEEKNUM(HS$1))</f>
        <v>0</v>
      </c>
      <c r="HT1004" s="15">
        <f>SUMIFS(POs[saldo],POs[cve_prod],DIM_BILL[[#This Row],[CODIGO]],POs[status],$GY1004,POs[Semana],WEEKNUM(HT$1))</f>
        <v>0</v>
      </c>
      <c r="HU1004" s="22"/>
      <c r="HV1004" s="25"/>
      <c r="HW1004" t="str">
        <f>DIM_BILL[[#This Row],[Tipo]]</f>
        <v>MATERIAL DE EMPAQUE</v>
      </c>
    </row>
    <row r="1005" spans="1:231" x14ac:dyDescent="0.3">
      <c r="A1005" s="17" t="s">
        <v>1763</v>
      </c>
      <c r="GL1005">
        <v>0.51500000000000001</v>
      </c>
      <c r="GR1005" s="17" t="s">
        <v>1764</v>
      </c>
      <c r="GS1005" s="17">
        <v>4</v>
      </c>
      <c r="GT1005" s="17" t="s">
        <v>1807</v>
      </c>
      <c r="GU1005" s="17" t="s">
        <v>1800</v>
      </c>
      <c r="GV1005" s="17">
        <f>SUMIF(FACT_A1[cve_prod],DIM_BILL[[#This Row],[CODIGO]],FACT_A1[Existencia])</f>
        <v>0</v>
      </c>
      <c r="GW1005" s="18">
        <f>SUMIF(FACT_A2[cve_prod],DIM_BILL[[#This Row],[CODIGO]],FACT_A2[Existencia])</f>
        <v>0</v>
      </c>
      <c r="GX1005" s="17"/>
      <c r="GY1005" s="16" t="s">
        <v>2221</v>
      </c>
      <c r="GZ1005" s="24">
        <f>SUMPRODUCT($B1005:$GQ1005,INDEX(PLAN_PRODUCCION!$B$4:$GQ$24,COLUMN()-COLUMN($GZ$1)+1,0))</f>
        <v>51.5</v>
      </c>
      <c r="HA1005" s="24">
        <f>SUMPRODUCT($B1005:$GQ1005,INDEX(PLAN_PRODUCCION!$B$4:$GQ$24,COLUMN()-COLUMN($GZ$1)+1,0))</f>
        <v>0</v>
      </c>
      <c r="HB1005" s="24">
        <f>SUMPRODUCT($B1005:$GQ1005,INDEX(PLAN_PRODUCCION!$B$4:$GQ$24,COLUMN()-COLUMN($GZ$1)+1,0))</f>
        <v>0</v>
      </c>
      <c r="HC1005" s="24">
        <f>SUMPRODUCT($B1005:$GQ1005,INDEX(PLAN_PRODUCCION!$B$4:$GQ$24,COLUMN()-COLUMN($GZ$1)+1,0))</f>
        <v>0</v>
      </c>
      <c r="HD1005" s="24">
        <f>SUMPRODUCT($B1005:$GQ1005,INDEX(PLAN_PRODUCCION!$B$4:$GQ$24,COLUMN()-COLUMN($GZ$1)+1,0))</f>
        <v>0</v>
      </c>
      <c r="HE1005" s="24">
        <f>SUMPRODUCT($B1005:$GQ1005,INDEX(PLAN_PRODUCCION!$B$4:$GQ$24,COLUMN()-COLUMN($GZ$1)+1,0))</f>
        <v>0</v>
      </c>
      <c r="HF1005" s="24">
        <f>SUMPRODUCT($B1005:$GQ1005,INDEX(PLAN_PRODUCCION!$B$4:$GQ$24,COLUMN()-COLUMN($GZ$1)+1,0))</f>
        <v>0</v>
      </c>
      <c r="HG1005" s="24">
        <f>SUMPRODUCT($B1005:$GQ1005,INDEX(PLAN_PRODUCCION!$B$4:$GQ$24,COLUMN()-COLUMN($GZ$1)+1,0))</f>
        <v>0</v>
      </c>
      <c r="HH1005" s="24">
        <f>SUMPRODUCT($B1005:$GQ1005,INDEX(PLAN_PRODUCCION!$B$4:$GQ$24,COLUMN()-COLUMN($GZ$1)+1,0))</f>
        <v>0</v>
      </c>
      <c r="HI1005" s="24">
        <f>SUMPRODUCT($B1005:$GQ1005,INDEX(PLAN_PRODUCCION!$B$4:$GQ$24,COLUMN()-COLUMN($GZ$1)+1,0))</f>
        <v>0</v>
      </c>
      <c r="HJ1005" s="24">
        <f>SUMPRODUCT($B1005:$GQ1005,INDEX(PLAN_PRODUCCION!$B$4:$GQ$24,COLUMN()-COLUMN($GZ$1)+1,0))</f>
        <v>0</v>
      </c>
      <c r="HK1005" s="24">
        <f>SUMPRODUCT($B1005:$GQ1005,INDEX(PLAN_PRODUCCION!$B$4:$GQ$24,COLUMN()-COLUMN($GZ$1)+1,0))</f>
        <v>0</v>
      </c>
      <c r="HL1005" s="24">
        <f>SUMPRODUCT($B1005:$GQ1005,INDEX(PLAN_PRODUCCION!$B$4:$GQ$24,COLUMN()-COLUMN($GZ$1)+1,0))</f>
        <v>0</v>
      </c>
      <c r="HM1005" s="24">
        <f>SUMPRODUCT($B1005:$GQ1005,INDEX(PLAN_PRODUCCION!$B$4:$GQ$24,COLUMN()-COLUMN($GZ$1)+1,0))</f>
        <v>0</v>
      </c>
      <c r="HN1005" s="24">
        <f>SUMPRODUCT($B1005:$GQ1005,INDEX(PLAN_PRODUCCION!$B$4:$GQ$24,COLUMN()-COLUMN($GZ$1)+1,0))</f>
        <v>0</v>
      </c>
      <c r="HO1005" s="24">
        <f>SUMPRODUCT($B1005:$GQ1005,INDEX(PLAN_PRODUCCION!$B$4:$GQ$24,COLUMN()-COLUMN($GZ$1)+1,0))</f>
        <v>0</v>
      </c>
      <c r="HP1005" s="24">
        <f>SUMPRODUCT($B1005:$GQ1005,INDEX(PLAN_PRODUCCION!$B$4:$GQ$24,COLUMN()-COLUMN($GZ$1)+1,0))</f>
        <v>0</v>
      </c>
      <c r="HQ1005" s="24">
        <f>SUMPRODUCT($B1005:$GQ1005,INDEX(PLAN_PRODUCCION!$B$4:$GQ$24,COLUMN()-COLUMN($GZ$1)+1,0))</f>
        <v>0</v>
      </c>
      <c r="HR1005" s="24">
        <f>SUMPRODUCT($B1005:$GQ1005,INDEX(PLAN_PRODUCCION!$B$4:$GQ$24,COLUMN()-COLUMN($GZ$1)+1,0))</f>
        <v>0</v>
      </c>
      <c r="HS1005" s="24">
        <f>SUMPRODUCT($B1005:$GQ1005,INDEX(PLAN_PRODUCCION!$B$4:$GQ$24,COLUMN()-COLUMN($GZ$1)+1,0))</f>
        <v>0</v>
      </c>
      <c r="HT1005" s="24">
        <f>SUMPRODUCT($B1005:$GQ1005,INDEX(PLAN_PRODUCCION!$B$4:$GQ$24,COLUMN()-COLUMN($GZ$1)+1,0))</f>
        <v>0</v>
      </c>
      <c r="HU1005" s="22"/>
      <c r="HV1005" s="25"/>
      <c r="HW1005" t="str">
        <f>DIM_BILL[[#This Row],[Tipo]]</f>
        <v>MATERIAL DE EMPAQUE</v>
      </c>
    </row>
    <row r="1006" spans="1:231" x14ac:dyDescent="0.3">
      <c r="A1006" s="18" t="s">
        <v>1763</v>
      </c>
      <c r="GL1006">
        <v>0.51500000000000001</v>
      </c>
      <c r="GR1006" s="18" t="s">
        <v>1764</v>
      </c>
      <c r="GS1006" s="18">
        <v>4</v>
      </c>
      <c r="GT1006" s="18" t="s">
        <v>1807</v>
      </c>
      <c r="GU1006" s="18" t="s">
        <v>1800</v>
      </c>
      <c r="GV1006" s="18">
        <f>SUMIF(FACT_A1[cve_prod],DIM_BILL[[#This Row],[CODIGO]],FACT_A1[Existencia])</f>
        <v>0</v>
      </c>
      <c r="GW1006" s="18">
        <f>SUMIF(FACT_A2[cve_prod],DIM_BILL[[#This Row],[CODIGO]],FACT_A2[Existencia])</f>
        <v>0</v>
      </c>
      <c r="GX1006" s="18"/>
      <c r="GY1006" s="16" t="s">
        <v>2222</v>
      </c>
      <c r="GZ1006" s="26">
        <f t="shared" ref="GZ1006" si="7328">GV1006+GW1006+GX1006+GZ1004-GZ1005</f>
        <v>-51.5</v>
      </c>
      <c r="HA1006" s="26">
        <f t="shared" ref="HA1006" si="7329">GZ1006+HA1004-HA1005</f>
        <v>-51.5</v>
      </c>
      <c r="HB1006" s="26">
        <f t="shared" ref="HB1006" si="7330">HA1006+HB1004-HB1005</f>
        <v>-51.5</v>
      </c>
      <c r="HC1006" s="26">
        <f t="shared" ref="HC1006" si="7331">HB1006+HC1004-HC1005</f>
        <v>-51.5</v>
      </c>
      <c r="HD1006" s="26">
        <f t="shared" ref="HD1006" si="7332">HC1006+HD1004-HD1005</f>
        <v>-51.5</v>
      </c>
      <c r="HE1006" s="26">
        <f t="shared" ref="HE1006" si="7333">HD1006+HE1004-HE1005</f>
        <v>-51.5</v>
      </c>
      <c r="HF1006" s="26">
        <f t="shared" ref="HF1006" si="7334">HE1006+HF1004-HF1005</f>
        <v>-51.5</v>
      </c>
      <c r="HG1006" s="26">
        <f t="shared" ref="HG1006" si="7335">HF1006+HG1004-HG1005</f>
        <v>-51.5</v>
      </c>
      <c r="HH1006" s="26">
        <f t="shared" ref="HH1006" si="7336">HG1006+HH1004-HH1005</f>
        <v>-51.5</v>
      </c>
      <c r="HI1006" s="26">
        <f t="shared" ref="HI1006" si="7337">HH1006+HI1004-HI1005</f>
        <v>-51.5</v>
      </c>
      <c r="HJ1006" s="26">
        <f t="shared" ref="HJ1006" si="7338">HI1006+HJ1004-HJ1005</f>
        <v>-51.5</v>
      </c>
      <c r="HK1006" s="26">
        <f t="shared" ref="HK1006" si="7339">HJ1006+HK1004-HK1005</f>
        <v>-51.5</v>
      </c>
      <c r="HL1006" s="26">
        <f t="shared" ref="HL1006" si="7340">HK1006+HL1004-HL1005</f>
        <v>-51.5</v>
      </c>
      <c r="HM1006" s="26">
        <f t="shared" ref="HM1006" si="7341">HL1006+HM1004-HM1005</f>
        <v>-51.5</v>
      </c>
      <c r="HN1006" s="26">
        <f t="shared" ref="HN1006" si="7342">HM1006+HN1004-HN1005</f>
        <v>-51.5</v>
      </c>
      <c r="HO1006" s="26">
        <f t="shared" ref="HO1006" si="7343">HN1006+HO1004-HO1005</f>
        <v>-51.5</v>
      </c>
      <c r="HP1006" s="26">
        <f t="shared" ref="HP1006" si="7344">HO1006+HP1004-HP1005</f>
        <v>-51.5</v>
      </c>
      <c r="HQ1006" s="26">
        <f t="shared" ref="HQ1006" si="7345">HP1006+HQ1004-HQ1005</f>
        <v>-51.5</v>
      </c>
      <c r="HR1006" s="26">
        <f t="shared" ref="HR1006" si="7346">HQ1006+HR1004-HR1005</f>
        <v>-51.5</v>
      </c>
      <c r="HS1006" s="26">
        <f t="shared" ref="HS1006" si="7347">HR1006+HS1004-HS1005</f>
        <v>-51.5</v>
      </c>
      <c r="HT1006" s="26">
        <f t="shared" ref="HT1006" si="7348">HS1006+HT1004-HT1005</f>
        <v>-51.5</v>
      </c>
      <c r="HU1006" s="22">
        <f t="shared" ref="HU1006" si="7349">COUNTIF(GZ1006:HT1006,"&lt;0")</f>
        <v>21</v>
      </c>
      <c r="HV1006" s="25"/>
      <c r="HW1006" t="str">
        <f>DIM_BILL[[#This Row],[Tipo]]</f>
        <v>MATERIAL DE EMPAQUE</v>
      </c>
    </row>
    <row r="1007" spans="1:231" x14ac:dyDescent="0.3">
      <c r="A1007" s="17" t="s">
        <v>935</v>
      </c>
      <c r="CG1007">
        <v>1.05</v>
      </c>
      <c r="GR1007" s="17" t="s">
        <v>936</v>
      </c>
      <c r="GS1007" s="17">
        <v>3</v>
      </c>
      <c r="GT1007" s="17" t="s">
        <v>1819</v>
      </c>
      <c r="GU1007" s="17" t="s">
        <v>1800</v>
      </c>
      <c r="GV1007" s="17">
        <f>SUMIF(FACT_A1[cve_prod],DIM_BILL[[#This Row],[CODIGO]],FACT_A1[Existencia])</f>
        <v>0</v>
      </c>
      <c r="GW1007" s="18">
        <f>SUMIF(FACT_A2[cve_prod],DIM_BILL[[#This Row],[CODIGO]],FACT_A2[Existencia])</f>
        <v>11803</v>
      </c>
      <c r="GX1007" s="17"/>
      <c r="GY1007" s="16" t="s">
        <v>2220</v>
      </c>
      <c r="GZ1007" s="15">
        <f>SUMIFS(POs[saldo],POs[cve_prod],DIM_BILL[[#This Row],[CODIGO]],POs[status],$GY1007,POs[f_ent],GZ$1)</f>
        <v>0</v>
      </c>
      <c r="HA1007" s="15">
        <f>SUMIFS(POs[saldo],POs[cve_prod],DIM_BILL[[#This Row],[CODIGO]],POs[status],$GY1007,POs[f_ent],HA$1)</f>
        <v>0</v>
      </c>
      <c r="HB1007" s="15">
        <f>SUMIFS(POs[saldo],POs[cve_prod],DIM_BILL[[#This Row],[CODIGO]],POs[status],$GY1007,POs[f_ent],HB$1)</f>
        <v>0</v>
      </c>
      <c r="HC1007" s="15">
        <f>SUMIFS(POs[saldo],POs[cve_prod],DIM_BILL[[#This Row],[CODIGO]],POs[status],$GY1007,POs[f_ent],HC$1)</f>
        <v>0</v>
      </c>
      <c r="HD1007" s="15">
        <f>SUMIFS(POs[saldo],POs[cve_prod],DIM_BILL[[#This Row],[CODIGO]],POs[status],$GY1007,POs[f_ent],HD$1)</f>
        <v>0</v>
      </c>
      <c r="HE1007" s="15">
        <f>SUMIFS(POs[saldo],POs[cve_prod],DIM_BILL[[#This Row],[CODIGO]],POs[status],$GY1007,POs[f_ent],HE$1)</f>
        <v>0</v>
      </c>
      <c r="HF1007" s="15">
        <f>SUMIFS(POs[saldo],POs[cve_prod],DIM_BILL[[#This Row],[CODIGO]],POs[status],$GY1007,POs[Semana],WEEKNUM(HF$1))</f>
        <v>0</v>
      </c>
      <c r="HG1007" s="15">
        <f>SUMIFS(POs[saldo],POs[cve_prod],DIM_BILL[[#This Row],[CODIGO]],POs[status],$GY1007,POs[Semana],WEEKNUM(HG$1))</f>
        <v>0</v>
      </c>
      <c r="HH1007" s="15">
        <f>SUMIFS(POs[saldo],POs[cve_prod],DIM_BILL[[#This Row],[CODIGO]],POs[status],$GY1007,POs[Semana],WEEKNUM(HH$1))</f>
        <v>0</v>
      </c>
      <c r="HI1007" s="15">
        <f>SUMIFS(POs[saldo],POs[cve_prod],DIM_BILL[[#This Row],[CODIGO]],POs[status],$GY1007,POs[Semana],WEEKNUM(HI$1))</f>
        <v>0</v>
      </c>
      <c r="HJ1007" s="15">
        <f>SUMIFS(POs[saldo],POs[cve_prod],DIM_BILL[[#This Row],[CODIGO]],POs[status],$GY1007,POs[Semana],WEEKNUM(HJ$1))</f>
        <v>0</v>
      </c>
      <c r="HK1007" s="15">
        <f>SUMIFS(POs[saldo],POs[cve_prod],DIM_BILL[[#This Row],[CODIGO]],POs[status],$GY1007,POs[Semana],WEEKNUM(HK$1))</f>
        <v>0</v>
      </c>
      <c r="HL1007" s="15">
        <f>SUMIFS(POs[saldo],POs[cve_prod],DIM_BILL[[#This Row],[CODIGO]],POs[status],$GY1007,POs[Semana],WEEKNUM(HL$1))</f>
        <v>0</v>
      </c>
      <c r="HM1007" s="15">
        <f>SUMIFS(POs[saldo],POs[cve_prod],DIM_BILL[[#This Row],[CODIGO]],POs[status],$GY1007,POs[Semana],WEEKNUM(HM$1))</f>
        <v>0</v>
      </c>
      <c r="HN1007" s="15">
        <f>SUMIFS(POs[saldo],POs[cve_prod],DIM_BILL[[#This Row],[CODIGO]],POs[status],$GY1007,POs[Semana],WEEKNUM(HN$1))</f>
        <v>0</v>
      </c>
      <c r="HO1007" s="15">
        <f>SUMIFS(POs[saldo],POs[cve_prod],DIM_BILL[[#This Row],[CODIGO]],POs[status],$GY1007,POs[Semana],WEEKNUM(HO$1))</f>
        <v>0</v>
      </c>
      <c r="HP1007" s="15">
        <f>SUMIFS(POs[saldo],POs[cve_prod],DIM_BILL[[#This Row],[CODIGO]],POs[status],$GY1007,POs[Semana],WEEKNUM(HP$1))</f>
        <v>0</v>
      </c>
      <c r="HQ1007" s="15">
        <f>SUMIFS(POs[saldo],POs[cve_prod],DIM_BILL[[#This Row],[CODIGO]],POs[status],$GY1007,POs[Semana],WEEKNUM(HQ$1))</f>
        <v>0</v>
      </c>
      <c r="HR1007" s="15">
        <f>SUMIFS(POs[saldo],POs[cve_prod],DIM_BILL[[#This Row],[CODIGO]],POs[status],$GY1007,POs[Semana],WEEKNUM(HR$1))</f>
        <v>0</v>
      </c>
      <c r="HS1007" s="15">
        <f>SUMIFS(POs[saldo],POs[cve_prod],DIM_BILL[[#This Row],[CODIGO]],POs[status],$GY1007,POs[Semana],WEEKNUM(HS$1))</f>
        <v>0</v>
      </c>
      <c r="HT1007" s="15">
        <f>SUMIFS(POs[saldo],POs[cve_prod],DIM_BILL[[#This Row],[CODIGO]],POs[status],$GY1007,POs[Semana],WEEKNUM(HT$1))</f>
        <v>0</v>
      </c>
      <c r="HU1007" s="22"/>
      <c r="HV1007" s="25"/>
      <c r="HW1007" t="str">
        <f>DIM_BILL[[#This Row],[Tipo]]</f>
        <v>MATERIAL DE EMPAQUE</v>
      </c>
    </row>
    <row r="1008" spans="1:231" x14ac:dyDescent="0.3">
      <c r="A1008" s="17" t="s">
        <v>935</v>
      </c>
      <c r="CG1008">
        <v>1.05</v>
      </c>
      <c r="GR1008" s="17" t="s">
        <v>936</v>
      </c>
      <c r="GS1008" s="17">
        <v>3</v>
      </c>
      <c r="GT1008" s="17" t="s">
        <v>1819</v>
      </c>
      <c r="GU1008" s="17" t="s">
        <v>1800</v>
      </c>
      <c r="GV1008" s="17">
        <f>SUMIF(FACT_A1[cve_prod],DIM_BILL[[#This Row],[CODIGO]],FACT_A1[Existencia])</f>
        <v>0</v>
      </c>
      <c r="GW1008" s="18">
        <f>SUMIF(FACT_A2[cve_prod],DIM_BILL[[#This Row],[CODIGO]],FACT_A2[Existencia])</f>
        <v>11803</v>
      </c>
      <c r="GX1008" s="17"/>
      <c r="GY1008" s="16" t="s">
        <v>2221</v>
      </c>
      <c r="GZ1008" s="24">
        <f>SUMPRODUCT($B1008:$GQ1008,INDEX(PLAN_PRODUCCION!$B$4:$GQ$24,COLUMN()-COLUMN($GZ$1)+1,0))</f>
        <v>890.40000000000009</v>
      </c>
      <c r="HA1008" s="24">
        <f>SUMPRODUCT($B1008:$GQ1008,INDEX(PLAN_PRODUCCION!$B$4:$GQ$24,COLUMN()-COLUMN($GZ$1)+1,0))</f>
        <v>0</v>
      </c>
      <c r="HB1008" s="24">
        <f>SUMPRODUCT($B1008:$GQ1008,INDEX(PLAN_PRODUCCION!$B$4:$GQ$24,COLUMN()-COLUMN($GZ$1)+1,0))</f>
        <v>0</v>
      </c>
      <c r="HC1008" s="24">
        <f>SUMPRODUCT($B1008:$GQ1008,INDEX(PLAN_PRODUCCION!$B$4:$GQ$24,COLUMN()-COLUMN($GZ$1)+1,0))</f>
        <v>0</v>
      </c>
      <c r="HD1008" s="24">
        <f>SUMPRODUCT($B1008:$GQ1008,INDEX(PLAN_PRODUCCION!$B$4:$GQ$24,COLUMN()-COLUMN($GZ$1)+1,0))</f>
        <v>0</v>
      </c>
      <c r="HE1008" s="24">
        <f>SUMPRODUCT($B1008:$GQ1008,INDEX(PLAN_PRODUCCION!$B$4:$GQ$24,COLUMN()-COLUMN($GZ$1)+1,0))</f>
        <v>0</v>
      </c>
      <c r="HF1008" s="24">
        <f>SUMPRODUCT($B1008:$GQ1008,INDEX(PLAN_PRODUCCION!$B$4:$GQ$24,COLUMN()-COLUMN($GZ$1)+1,0))</f>
        <v>0</v>
      </c>
      <c r="HG1008" s="24">
        <f>SUMPRODUCT($B1008:$GQ1008,INDEX(PLAN_PRODUCCION!$B$4:$GQ$24,COLUMN()-COLUMN($GZ$1)+1,0))</f>
        <v>0</v>
      </c>
      <c r="HH1008" s="24">
        <f>SUMPRODUCT($B1008:$GQ1008,INDEX(PLAN_PRODUCCION!$B$4:$GQ$24,COLUMN()-COLUMN($GZ$1)+1,0))</f>
        <v>0</v>
      </c>
      <c r="HI1008" s="24">
        <f>SUMPRODUCT($B1008:$GQ1008,INDEX(PLAN_PRODUCCION!$B$4:$GQ$24,COLUMN()-COLUMN($GZ$1)+1,0))</f>
        <v>0</v>
      </c>
      <c r="HJ1008" s="24">
        <f>SUMPRODUCT($B1008:$GQ1008,INDEX(PLAN_PRODUCCION!$B$4:$GQ$24,COLUMN()-COLUMN($GZ$1)+1,0))</f>
        <v>0</v>
      </c>
      <c r="HK1008" s="24">
        <f>SUMPRODUCT($B1008:$GQ1008,INDEX(PLAN_PRODUCCION!$B$4:$GQ$24,COLUMN()-COLUMN($GZ$1)+1,0))</f>
        <v>0</v>
      </c>
      <c r="HL1008" s="24">
        <f>SUMPRODUCT($B1008:$GQ1008,INDEX(PLAN_PRODUCCION!$B$4:$GQ$24,COLUMN()-COLUMN($GZ$1)+1,0))</f>
        <v>0</v>
      </c>
      <c r="HM1008" s="24">
        <f>SUMPRODUCT($B1008:$GQ1008,INDEX(PLAN_PRODUCCION!$B$4:$GQ$24,COLUMN()-COLUMN($GZ$1)+1,0))</f>
        <v>0</v>
      </c>
      <c r="HN1008" s="24">
        <f>SUMPRODUCT($B1008:$GQ1008,INDEX(PLAN_PRODUCCION!$B$4:$GQ$24,COLUMN()-COLUMN($GZ$1)+1,0))</f>
        <v>0</v>
      </c>
      <c r="HO1008" s="24">
        <f>SUMPRODUCT($B1008:$GQ1008,INDEX(PLAN_PRODUCCION!$B$4:$GQ$24,COLUMN()-COLUMN($GZ$1)+1,0))</f>
        <v>0</v>
      </c>
      <c r="HP1008" s="24">
        <f>SUMPRODUCT($B1008:$GQ1008,INDEX(PLAN_PRODUCCION!$B$4:$GQ$24,COLUMN()-COLUMN($GZ$1)+1,0))</f>
        <v>0</v>
      </c>
      <c r="HQ1008" s="24">
        <f>SUMPRODUCT($B1008:$GQ1008,INDEX(PLAN_PRODUCCION!$B$4:$GQ$24,COLUMN()-COLUMN($GZ$1)+1,0))</f>
        <v>0</v>
      </c>
      <c r="HR1008" s="24">
        <f>SUMPRODUCT($B1008:$GQ1008,INDEX(PLAN_PRODUCCION!$B$4:$GQ$24,COLUMN()-COLUMN($GZ$1)+1,0))</f>
        <v>0</v>
      </c>
      <c r="HS1008" s="24">
        <f>SUMPRODUCT($B1008:$GQ1008,INDEX(PLAN_PRODUCCION!$B$4:$GQ$24,COLUMN()-COLUMN($GZ$1)+1,0))</f>
        <v>0</v>
      </c>
      <c r="HT1008" s="24">
        <f>SUMPRODUCT($B1008:$GQ1008,INDEX(PLAN_PRODUCCION!$B$4:$GQ$24,COLUMN()-COLUMN($GZ$1)+1,0))</f>
        <v>0</v>
      </c>
      <c r="HU1008" s="22"/>
      <c r="HV1008" s="25"/>
      <c r="HW1008" t="str">
        <f>DIM_BILL[[#This Row],[Tipo]]</f>
        <v>MATERIAL DE EMPAQUE</v>
      </c>
    </row>
    <row r="1009" spans="1:231" x14ac:dyDescent="0.3">
      <c r="A1009" s="18" t="s">
        <v>935</v>
      </c>
      <c r="CG1009">
        <v>1.05</v>
      </c>
      <c r="GR1009" s="18" t="s">
        <v>936</v>
      </c>
      <c r="GS1009" s="18">
        <v>3</v>
      </c>
      <c r="GT1009" s="18" t="s">
        <v>1819</v>
      </c>
      <c r="GU1009" s="18" t="s">
        <v>1800</v>
      </c>
      <c r="GV1009" s="18">
        <f>SUMIF(FACT_A1[cve_prod],DIM_BILL[[#This Row],[CODIGO]],FACT_A1[Existencia])</f>
        <v>0</v>
      </c>
      <c r="GW1009" s="18">
        <f>SUMIF(FACT_A2[cve_prod],DIM_BILL[[#This Row],[CODIGO]],FACT_A2[Existencia])</f>
        <v>11803</v>
      </c>
      <c r="GX1009" s="18"/>
      <c r="GY1009" s="16" t="s">
        <v>2222</v>
      </c>
      <c r="GZ1009" s="26">
        <f t="shared" ref="GZ1009" si="7350">GV1009+GW1009+GX1009+GZ1007-GZ1008</f>
        <v>10912.6</v>
      </c>
      <c r="HA1009" s="26">
        <f t="shared" ref="HA1009" si="7351">GZ1009+HA1007-HA1008</f>
        <v>10912.6</v>
      </c>
      <c r="HB1009" s="26">
        <f t="shared" ref="HB1009" si="7352">HA1009+HB1007-HB1008</f>
        <v>10912.6</v>
      </c>
      <c r="HC1009" s="26">
        <f t="shared" ref="HC1009" si="7353">HB1009+HC1007-HC1008</f>
        <v>10912.6</v>
      </c>
      <c r="HD1009" s="26">
        <f t="shared" ref="HD1009" si="7354">HC1009+HD1007-HD1008</f>
        <v>10912.6</v>
      </c>
      <c r="HE1009" s="26">
        <f t="shared" ref="HE1009" si="7355">HD1009+HE1007-HE1008</f>
        <v>10912.6</v>
      </c>
      <c r="HF1009" s="26">
        <f t="shared" ref="HF1009" si="7356">HE1009+HF1007-HF1008</f>
        <v>10912.6</v>
      </c>
      <c r="HG1009" s="26">
        <f t="shared" ref="HG1009" si="7357">HF1009+HG1007-HG1008</f>
        <v>10912.6</v>
      </c>
      <c r="HH1009" s="26">
        <f t="shared" ref="HH1009" si="7358">HG1009+HH1007-HH1008</f>
        <v>10912.6</v>
      </c>
      <c r="HI1009" s="26">
        <f t="shared" ref="HI1009" si="7359">HH1009+HI1007-HI1008</f>
        <v>10912.6</v>
      </c>
      <c r="HJ1009" s="26">
        <f t="shared" ref="HJ1009" si="7360">HI1009+HJ1007-HJ1008</f>
        <v>10912.6</v>
      </c>
      <c r="HK1009" s="26">
        <f t="shared" ref="HK1009" si="7361">HJ1009+HK1007-HK1008</f>
        <v>10912.6</v>
      </c>
      <c r="HL1009" s="26">
        <f t="shared" ref="HL1009" si="7362">HK1009+HL1007-HL1008</f>
        <v>10912.6</v>
      </c>
      <c r="HM1009" s="26">
        <f t="shared" ref="HM1009" si="7363">HL1009+HM1007-HM1008</f>
        <v>10912.6</v>
      </c>
      <c r="HN1009" s="26">
        <f t="shared" ref="HN1009" si="7364">HM1009+HN1007-HN1008</f>
        <v>10912.6</v>
      </c>
      <c r="HO1009" s="26">
        <f t="shared" ref="HO1009" si="7365">HN1009+HO1007-HO1008</f>
        <v>10912.6</v>
      </c>
      <c r="HP1009" s="26">
        <f t="shared" ref="HP1009" si="7366">HO1009+HP1007-HP1008</f>
        <v>10912.6</v>
      </c>
      <c r="HQ1009" s="26">
        <f t="shared" ref="HQ1009" si="7367">HP1009+HQ1007-HQ1008</f>
        <v>10912.6</v>
      </c>
      <c r="HR1009" s="26">
        <f t="shared" ref="HR1009" si="7368">HQ1009+HR1007-HR1008</f>
        <v>10912.6</v>
      </c>
      <c r="HS1009" s="26">
        <f t="shared" ref="HS1009" si="7369">HR1009+HS1007-HS1008</f>
        <v>10912.6</v>
      </c>
      <c r="HT1009" s="26">
        <f t="shared" ref="HT1009" si="7370">HS1009+HT1007-HT1008</f>
        <v>10912.6</v>
      </c>
      <c r="HU1009" s="22">
        <f t="shared" ref="HU1009" si="7371">COUNTIF(GZ1009:HT1009,"&lt;0")</f>
        <v>0</v>
      </c>
      <c r="HV1009" s="25"/>
      <c r="HW1009" t="str">
        <f>DIM_BILL[[#This Row],[Tipo]]</f>
        <v>MATERIAL DE EMPAQUE</v>
      </c>
    </row>
    <row r="1010" spans="1:231" x14ac:dyDescent="0.3">
      <c r="A1010" s="17" t="s">
        <v>761</v>
      </c>
      <c r="BR1010">
        <v>0.71399999999999997</v>
      </c>
      <c r="GR1010" s="17" t="s">
        <v>762</v>
      </c>
      <c r="GS1010" s="17">
        <v>4</v>
      </c>
      <c r="GT1010" s="17" t="s">
        <v>1819</v>
      </c>
      <c r="GU1010" s="17" t="s">
        <v>1800</v>
      </c>
      <c r="GV1010" s="17">
        <f>SUMIF(FACT_A1[cve_prod],DIM_BILL[[#This Row],[CODIGO]],FACT_A1[Existencia])</f>
        <v>0</v>
      </c>
      <c r="GW1010" s="18">
        <f>SUMIF(FACT_A2[cve_prod],DIM_BILL[[#This Row],[CODIGO]],FACT_A2[Existencia])</f>
        <v>20509</v>
      </c>
      <c r="GX1010" s="17"/>
      <c r="GY1010" s="16" t="s">
        <v>2220</v>
      </c>
      <c r="GZ1010" s="15">
        <f>SUMIFS(POs[saldo],POs[cve_prod],DIM_BILL[[#This Row],[CODIGO]],POs[status],$GY1010,POs[f_ent],GZ$1)</f>
        <v>0</v>
      </c>
      <c r="HA1010" s="15">
        <f>SUMIFS(POs[saldo],POs[cve_prod],DIM_BILL[[#This Row],[CODIGO]],POs[status],$GY1010,POs[f_ent],HA$1)</f>
        <v>0</v>
      </c>
      <c r="HB1010" s="15">
        <f>SUMIFS(POs[saldo],POs[cve_prod],DIM_BILL[[#This Row],[CODIGO]],POs[status],$GY1010,POs[f_ent],HB$1)</f>
        <v>0</v>
      </c>
      <c r="HC1010" s="15">
        <f>SUMIFS(POs[saldo],POs[cve_prod],DIM_BILL[[#This Row],[CODIGO]],POs[status],$GY1010,POs[f_ent],HC$1)</f>
        <v>0</v>
      </c>
      <c r="HD1010" s="15">
        <f>SUMIFS(POs[saldo],POs[cve_prod],DIM_BILL[[#This Row],[CODIGO]],POs[status],$GY1010,POs[f_ent],HD$1)</f>
        <v>0</v>
      </c>
      <c r="HE1010" s="15">
        <f>SUMIFS(POs[saldo],POs[cve_prod],DIM_BILL[[#This Row],[CODIGO]],POs[status],$GY1010,POs[f_ent],HE$1)</f>
        <v>0</v>
      </c>
      <c r="HF1010" s="15">
        <f>SUMIFS(POs[saldo],POs[cve_prod],DIM_BILL[[#This Row],[CODIGO]],POs[status],$GY1010,POs[Semana],WEEKNUM(HF$1))</f>
        <v>0</v>
      </c>
      <c r="HG1010" s="15">
        <f>SUMIFS(POs[saldo],POs[cve_prod],DIM_BILL[[#This Row],[CODIGO]],POs[status],$GY1010,POs[Semana],WEEKNUM(HG$1))</f>
        <v>0</v>
      </c>
      <c r="HH1010" s="15">
        <f>SUMIFS(POs[saldo],POs[cve_prod],DIM_BILL[[#This Row],[CODIGO]],POs[status],$GY1010,POs[Semana],WEEKNUM(HH$1))</f>
        <v>0</v>
      </c>
      <c r="HI1010" s="15">
        <f>SUMIFS(POs[saldo],POs[cve_prod],DIM_BILL[[#This Row],[CODIGO]],POs[status],$GY1010,POs[Semana],WEEKNUM(HI$1))</f>
        <v>0</v>
      </c>
      <c r="HJ1010" s="15">
        <f>SUMIFS(POs[saldo],POs[cve_prod],DIM_BILL[[#This Row],[CODIGO]],POs[status],$GY1010,POs[Semana],WEEKNUM(HJ$1))</f>
        <v>0</v>
      </c>
      <c r="HK1010" s="15">
        <f>SUMIFS(POs[saldo],POs[cve_prod],DIM_BILL[[#This Row],[CODIGO]],POs[status],$GY1010,POs[Semana],WEEKNUM(HK$1))</f>
        <v>0</v>
      </c>
      <c r="HL1010" s="15">
        <f>SUMIFS(POs[saldo],POs[cve_prod],DIM_BILL[[#This Row],[CODIGO]],POs[status],$GY1010,POs[Semana],WEEKNUM(HL$1))</f>
        <v>0</v>
      </c>
      <c r="HM1010" s="15">
        <f>SUMIFS(POs[saldo],POs[cve_prod],DIM_BILL[[#This Row],[CODIGO]],POs[status],$GY1010,POs[Semana],WEEKNUM(HM$1))</f>
        <v>0</v>
      </c>
      <c r="HN1010" s="15">
        <f>SUMIFS(POs[saldo],POs[cve_prod],DIM_BILL[[#This Row],[CODIGO]],POs[status],$GY1010,POs[Semana],WEEKNUM(HN$1))</f>
        <v>0</v>
      </c>
      <c r="HO1010" s="15">
        <f>SUMIFS(POs[saldo],POs[cve_prod],DIM_BILL[[#This Row],[CODIGO]],POs[status],$GY1010,POs[Semana],WEEKNUM(HO$1))</f>
        <v>0</v>
      </c>
      <c r="HP1010" s="15">
        <f>SUMIFS(POs[saldo],POs[cve_prod],DIM_BILL[[#This Row],[CODIGO]],POs[status],$GY1010,POs[Semana],WEEKNUM(HP$1))</f>
        <v>0</v>
      </c>
      <c r="HQ1010" s="15">
        <f>SUMIFS(POs[saldo],POs[cve_prod],DIM_BILL[[#This Row],[CODIGO]],POs[status],$GY1010,POs[Semana],WEEKNUM(HQ$1))</f>
        <v>0</v>
      </c>
      <c r="HR1010" s="15">
        <f>SUMIFS(POs[saldo],POs[cve_prod],DIM_BILL[[#This Row],[CODIGO]],POs[status],$GY1010,POs[Semana],WEEKNUM(HR$1))</f>
        <v>0</v>
      </c>
      <c r="HS1010" s="15">
        <f>SUMIFS(POs[saldo],POs[cve_prod],DIM_BILL[[#This Row],[CODIGO]],POs[status],$GY1010,POs[Semana],WEEKNUM(HS$1))</f>
        <v>0</v>
      </c>
      <c r="HT1010" s="15">
        <f>SUMIFS(POs[saldo],POs[cve_prod],DIM_BILL[[#This Row],[CODIGO]],POs[status],$GY1010,POs[Semana],WEEKNUM(HT$1))</f>
        <v>0</v>
      </c>
      <c r="HU1010" s="22"/>
      <c r="HV1010" s="25"/>
      <c r="HW1010" t="str">
        <f>DIM_BILL[[#This Row],[Tipo]]</f>
        <v>MATERIAL DE EMPAQUE</v>
      </c>
    </row>
    <row r="1011" spans="1:231" x14ac:dyDescent="0.3">
      <c r="A1011" s="17" t="s">
        <v>761</v>
      </c>
      <c r="BR1011">
        <v>0.71399999999999997</v>
      </c>
      <c r="GR1011" s="17" t="s">
        <v>762</v>
      </c>
      <c r="GS1011" s="17">
        <v>4</v>
      </c>
      <c r="GT1011" s="17" t="s">
        <v>1819</v>
      </c>
      <c r="GU1011" s="17" t="s">
        <v>1800</v>
      </c>
      <c r="GV1011" s="17">
        <f>SUMIF(FACT_A1[cve_prod],DIM_BILL[[#This Row],[CODIGO]],FACT_A1[Existencia])</f>
        <v>0</v>
      </c>
      <c r="GW1011" s="18">
        <f>SUMIF(FACT_A2[cve_prod],DIM_BILL[[#This Row],[CODIGO]],FACT_A2[Existencia])</f>
        <v>20509</v>
      </c>
      <c r="GX1011" s="17"/>
      <c r="GY1011" s="16" t="s">
        <v>2221</v>
      </c>
      <c r="GZ1011" s="24">
        <f>SUMPRODUCT($B1011:$GQ1011,INDEX(PLAN_PRODUCCION!$B$4:$GQ$24,COLUMN()-COLUMN($GZ$1)+1,0))</f>
        <v>0</v>
      </c>
      <c r="HA1011" s="24">
        <f>SUMPRODUCT($B1011:$GQ1011,INDEX(PLAN_PRODUCCION!$B$4:$GQ$24,COLUMN()-COLUMN($GZ$1)+1,0))</f>
        <v>0</v>
      </c>
      <c r="HB1011" s="24">
        <f>SUMPRODUCT($B1011:$GQ1011,INDEX(PLAN_PRODUCCION!$B$4:$GQ$24,COLUMN()-COLUMN($GZ$1)+1,0))</f>
        <v>0</v>
      </c>
      <c r="HC1011" s="24">
        <f>SUMPRODUCT($B1011:$GQ1011,INDEX(PLAN_PRODUCCION!$B$4:$GQ$24,COLUMN()-COLUMN($GZ$1)+1,0))</f>
        <v>0</v>
      </c>
      <c r="HD1011" s="24">
        <f>SUMPRODUCT($B1011:$GQ1011,INDEX(PLAN_PRODUCCION!$B$4:$GQ$24,COLUMN()-COLUMN($GZ$1)+1,0))</f>
        <v>0</v>
      </c>
      <c r="HE1011" s="24">
        <f>SUMPRODUCT($B1011:$GQ1011,INDEX(PLAN_PRODUCCION!$B$4:$GQ$24,COLUMN()-COLUMN($GZ$1)+1,0))</f>
        <v>0</v>
      </c>
      <c r="HF1011" s="24">
        <f>SUMPRODUCT($B1011:$GQ1011,INDEX(PLAN_PRODUCCION!$B$4:$GQ$24,COLUMN()-COLUMN($GZ$1)+1,0))</f>
        <v>0</v>
      </c>
      <c r="HG1011" s="24">
        <f>SUMPRODUCT($B1011:$GQ1011,INDEX(PLAN_PRODUCCION!$B$4:$GQ$24,COLUMN()-COLUMN($GZ$1)+1,0))</f>
        <v>0</v>
      </c>
      <c r="HH1011" s="24">
        <f>SUMPRODUCT($B1011:$GQ1011,INDEX(PLAN_PRODUCCION!$B$4:$GQ$24,COLUMN()-COLUMN($GZ$1)+1,0))</f>
        <v>0</v>
      </c>
      <c r="HI1011" s="24">
        <f>SUMPRODUCT($B1011:$GQ1011,INDEX(PLAN_PRODUCCION!$B$4:$GQ$24,COLUMN()-COLUMN($GZ$1)+1,0))</f>
        <v>0</v>
      </c>
      <c r="HJ1011" s="24">
        <f>SUMPRODUCT($B1011:$GQ1011,INDEX(PLAN_PRODUCCION!$B$4:$GQ$24,COLUMN()-COLUMN($GZ$1)+1,0))</f>
        <v>0</v>
      </c>
      <c r="HK1011" s="24">
        <f>SUMPRODUCT($B1011:$GQ1011,INDEX(PLAN_PRODUCCION!$B$4:$GQ$24,COLUMN()-COLUMN($GZ$1)+1,0))</f>
        <v>0</v>
      </c>
      <c r="HL1011" s="24">
        <f>SUMPRODUCT($B1011:$GQ1011,INDEX(PLAN_PRODUCCION!$B$4:$GQ$24,COLUMN()-COLUMN($GZ$1)+1,0))</f>
        <v>0</v>
      </c>
      <c r="HM1011" s="24">
        <f>SUMPRODUCT($B1011:$GQ1011,INDEX(PLAN_PRODUCCION!$B$4:$GQ$24,COLUMN()-COLUMN($GZ$1)+1,0))</f>
        <v>0</v>
      </c>
      <c r="HN1011" s="24">
        <f>SUMPRODUCT($B1011:$GQ1011,INDEX(PLAN_PRODUCCION!$B$4:$GQ$24,COLUMN()-COLUMN($GZ$1)+1,0))</f>
        <v>0</v>
      </c>
      <c r="HO1011" s="24">
        <f>SUMPRODUCT($B1011:$GQ1011,INDEX(PLAN_PRODUCCION!$B$4:$GQ$24,COLUMN()-COLUMN($GZ$1)+1,0))</f>
        <v>0</v>
      </c>
      <c r="HP1011" s="24">
        <f>SUMPRODUCT($B1011:$GQ1011,INDEX(PLAN_PRODUCCION!$B$4:$GQ$24,COLUMN()-COLUMN($GZ$1)+1,0))</f>
        <v>0</v>
      </c>
      <c r="HQ1011" s="24">
        <f>SUMPRODUCT($B1011:$GQ1011,INDEX(PLAN_PRODUCCION!$B$4:$GQ$24,COLUMN()-COLUMN($GZ$1)+1,0))</f>
        <v>0</v>
      </c>
      <c r="HR1011" s="24">
        <f>SUMPRODUCT($B1011:$GQ1011,INDEX(PLAN_PRODUCCION!$B$4:$GQ$24,COLUMN()-COLUMN($GZ$1)+1,0))</f>
        <v>0</v>
      </c>
      <c r="HS1011" s="24">
        <f>SUMPRODUCT($B1011:$GQ1011,INDEX(PLAN_PRODUCCION!$B$4:$GQ$24,COLUMN()-COLUMN($GZ$1)+1,0))</f>
        <v>0</v>
      </c>
      <c r="HT1011" s="24">
        <f>SUMPRODUCT($B1011:$GQ1011,INDEX(PLAN_PRODUCCION!$B$4:$GQ$24,COLUMN()-COLUMN($GZ$1)+1,0))</f>
        <v>0</v>
      </c>
      <c r="HU1011" s="22"/>
      <c r="HV1011" s="25"/>
      <c r="HW1011" t="str">
        <f>DIM_BILL[[#This Row],[Tipo]]</f>
        <v>MATERIAL DE EMPAQUE</v>
      </c>
    </row>
    <row r="1012" spans="1:231" x14ac:dyDescent="0.3">
      <c r="A1012" s="18" t="s">
        <v>761</v>
      </c>
      <c r="BR1012">
        <v>0.71399999999999997</v>
      </c>
      <c r="GR1012" s="18" t="s">
        <v>762</v>
      </c>
      <c r="GS1012" s="18">
        <v>4</v>
      </c>
      <c r="GT1012" s="18" t="s">
        <v>1819</v>
      </c>
      <c r="GU1012" s="18" t="s">
        <v>1800</v>
      </c>
      <c r="GV1012" s="18">
        <f>SUMIF(FACT_A1[cve_prod],DIM_BILL[[#This Row],[CODIGO]],FACT_A1[Existencia])</f>
        <v>0</v>
      </c>
      <c r="GW1012" s="18">
        <f>SUMIF(FACT_A2[cve_prod],DIM_BILL[[#This Row],[CODIGO]],FACT_A2[Existencia])</f>
        <v>20509</v>
      </c>
      <c r="GX1012" s="18"/>
      <c r="GY1012" s="16" t="s">
        <v>2222</v>
      </c>
      <c r="GZ1012" s="26">
        <f t="shared" ref="GZ1012" si="7372">GV1012+GW1012+GX1012+GZ1010-GZ1011</f>
        <v>20509</v>
      </c>
      <c r="HA1012" s="26">
        <f t="shared" ref="HA1012" si="7373">GZ1012+HA1010-HA1011</f>
        <v>20509</v>
      </c>
      <c r="HB1012" s="26">
        <f t="shared" ref="HB1012" si="7374">HA1012+HB1010-HB1011</f>
        <v>20509</v>
      </c>
      <c r="HC1012" s="26">
        <f t="shared" ref="HC1012" si="7375">HB1012+HC1010-HC1011</f>
        <v>20509</v>
      </c>
      <c r="HD1012" s="26">
        <f t="shared" ref="HD1012" si="7376">HC1012+HD1010-HD1011</f>
        <v>20509</v>
      </c>
      <c r="HE1012" s="26">
        <f t="shared" ref="HE1012" si="7377">HD1012+HE1010-HE1011</f>
        <v>20509</v>
      </c>
      <c r="HF1012" s="26">
        <f t="shared" ref="HF1012" si="7378">HE1012+HF1010-HF1011</f>
        <v>20509</v>
      </c>
      <c r="HG1012" s="26">
        <f t="shared" ref="HG1012" si="7379">HF1012+HG1010-HG1011</f>
        <v>20509</v>
      </c>
      <c r="HH1012" s="26">
        <f t="shared" ref="HH1012" si="7380">HG1012+HH1010-HH1011</f>
        <v>20509</v>
      </c>
      <c r="HI1012" s="26">
        <f t="shared" ref="HI1012" si="7381">HH1012+HI1010-HI1011</f>
        <v>20509</v>
      </c>
      <c r="HJ1012" s="26">
        <f t="shared" ref="HJ1012" si="7382">HI1012+HJ1010-HJ1011</f>
        <v>20509</v>
      </c>
      <c r="HK1012" s="26">
        <f t="shared" ref="HK1012" si="7383">HJ1012+HK1010-HK1011</f>
        <v>20509</v>
      </c>
      <c r="HL1012" s="26">
        <f t="shared" ref="HL1012" si="7384">HK1012+HL1010-HL1011</f>
        <v>20509</v>
      </c>
      <c r="HM1012" s="26">
        <f t="shared" ref="HM1012" si="7385">HL1012+HM1010-HM1011</f>
        <v>20509</v>
      </c>
      <c r="HN1012" s="26">
        <f t="shared" ref="HN1012" si="7386">HM1012+HN1010-HN1011</f>
        <v>20509</v>
      </c>
      <c r="HO1012" s="26">
        <f t="shared" ref="HO1012" si="7387">HN1012+HO1010-HO1011</f>
        <v>20509</v>
      </c>
      <c r="HP1012" s="26">
        <f t="shared" ref="HP1012" si="7388">HO1012+HP1010-HP1011</f>
        <v>20509</v>
      </c>
      <c r="HQ1012" s="26">
        <f t="shared" ref="HQ1012" si="7389">HP1012+HQ1010-HQ1011</f>
        <v>20509</v>
      </c>
      <c r="HR1012" s="26">
        <f t="shared" ref="HR1012" si="7390">HQ1012+HR1010-HR1011</f>
        <v>20509</v>
      </c>
      <c r="HS1012" s="26">
        <f t="shared" ref="HS1012" si="7391">HR1012+HS1010-HS1011</f>
        <v>20509</v>
      </c>
      <c r="HT1012" s="26">
        <f t="shared" ref="HT1012" si="7392">HS1012+HT1010-HT1011</f>
        <v>20509</v>
      </c>
      <c r="HU1012" s="22">
        <f t="shared" ref="HU1012" si="7393">COUNTIF(GZ1012:HT1012,"&lt;0")</f>
        <v>0</v>
      </c>
      <c r="HV1012" s="25"/>
      <c r="HW1012" t="str">
        <f>DIM_BILL[[#This Row],[Tipo]]</f>
        <v>MATERIAL DE EMPAQUE</v>
      </c>
    </row>
    <row r="1013" spans="1:231" x14ac:dyDescent="0.3">
      <c r="A1013" s="17" t="s">
        <v>411</v>
      </c>
      <c r="AD1013">
        <v>2.057142857142857E-2</v>
      </c>
      <c r="AT1013">
        <v>2.3523809523809523E-2</v>
      </c>
      <c r="AV1013">
        <v>2.06E-2</v>
      </c>
      <c r="BS1013">
        <v>6.4210526315789468E-2</v>
      </c>
      <c r="CK1013">
        <v>6.4210526315789468E-2</v>
      </c>
      <c r="CL1013">
        <v>6.4210526315789468E-2</v>
      </c>
      <c r="FB1013">
        <v>1.0285714285714285E-2</v>
      </c>
      <c r="FD1013">
        <v>2.057142857142857E-2</v>
      </c>
      <c r="FJ1013">
        <v>2.061904761904762E-2</v>
      </c>
      <c r="FL1013">
        <v>2.057142857142857E-2</v>
      </c>
      <c r="GL1013">
        <v>1.0285714285714285E-2</v>
      </c>
      <c r="GM1013">
        <v>1.0285714285714285E-2</v>
      </c>
      <c r="GO1013">
        <v>2.06E-2</v>
      </c>
      <c r="GR1013" s="17" t="s">
        <v>412</v>
      </c>
      <c r="GS1013" s="17">
        <v>3</v>
      </c>
      <c r="GT1013" s="17" t="s">
        <v>1820</v>
      </c>
      <c r="GU1013" s="17" t="s">
        <v>1800</v>
      </c>
      <c r="GV1013" s="17">
        <f>SUMIF(FACT_A1[cve_prod],DIM_BILL[[#This Row],[CODIGO]],FACT_A1[Existencia])</f>
        <v>0</v>
      </c>
      <c r="GW1013" s="18">
        <f>SUMIF(FACT_A2[cve_prod],DIM_BILL[[#This Row],[CODIGO]],FACT_A2[Existencia])</f>
        <v>951</v>
      </c>
      <c r="GX1013" s="17"/>
      <c r="GY1013" s="16" t="s">
        <v>2220</v>
      </c>
      <c r="GZ1013" s="15">
        <f>SUMIFS(POs[saldo],POs[cve_prod],DIM_BILL[[#This Row],[CODIGO]],POs[status],$GY1013,POs[f_ent],GZ$1)</f>
        <v>0</v>
      </c>
      <c r="HA1013" s="15">
        <f>SUMIFS(POs[saldo],POs[cve_prod],DIM_BILL[[#This Row],[CODIGO]],POs[status],$GY1013,POs[f_ent],HA$1)</f>
        <v>0</v>
      </c>
      <c r="HB1013" s="15">
        <f>SUMIFS(POs[saldo],POs[cve_prod],DIM_BILL[[#This Row],[CODIGO]],POs[status],$GY1013,POs[f_ent],HB$1)</f>
        <v>0</v>
      </c>
      <c r="HC1013" s="15">
        <f>SUMIFS(POs[saldo],POs[cve_prod],DIM_BILL[[#This Row],[CODIGO]],POs[status],$GY1013,POs[f_ent],HC$1)</f>
        <v>0</v>
      </c>
      <c r="HD1013" s="15">
        <f>SUMIFS(POs[saldo],POs[cve_prod],DIM_BILL[[#This Row],[CODIGO]],POs[status],$GY1013,POs[f_ent],HD$1)</f>
        <v>0</v>
      </c>
      <c r="HE1013" s="15">
        <f>SUMIFS(POs[saldo],POs[cve_prod],DIM_BILL[[#This Row],[CODIGO]],POs[status],$GY1013,POs[f_ent],HE$1)</f>
        <v>0</v>
      </c>
      <c r="HF1013" s="15">
        <f>SUMIFS(POs[saldo],POs[cve_prod],DIM_BILL[[#This Row],[CODIGO]],POs[status],$GY1013,POs[Semana],WEEKNUM(HF$1))</f>
        <v>0</v>
      </c>
      <c r="HG1013" s="15">
        <f>SUMIFS(POs[saldo],POs[cve_prod],DIM_BILL[[#This Row],[CODIGO]],POs[status],$GY1013,POs[Semana],WEEKNUM(HG$1))</f>
        <v>0</v>
      </c>
      <c r="HH1013" s="15">
        <f>SUMIFS(POs[saldo],POs[cve_prod],DIM_BILL[[#This Row],[CODIGO]],POs[status],$GY1013,POs[Semana],WEEKNUM(HH$1))</f>
        <v>0</v>
      </c>
      <c r="HI1013" s="15">
        <f>SUMIFS(POs[saldo],POs[cve_prod],DIM_BILL[[#This Row],[CODIGO]],POs[status],$GY1013,POs[Semana],WEEKNUM(HI$1))</f>
        <v>0</v>
      </c>
      <c r="HJ1013" s="15">
        <f>SUMIFS(POs[saldo],POs[cve_prod],DIM_BILL[[#This Row],[CODIGO]],POs[status],$GY1013,POs[Semana],WEEKNUM(HJ$1))</f>
        <v>0</v>
      </c>
      <c r="HK1013" s="15">
        <f>SUMIFS(POs[saldo],POs[cve_prod],DIM_BILL[[#This Row],[CODIGO]],POs[status],$GY1013,POs[Semana],WEEKNUM(HK$1))</f>
        <v>0</v>
      </c>
      <c r="HL1013" s="15">
        <f>SUMIFS(POs[saldo],POs[cve_prod],DIM_BILL[[#This Row],[CODIGO]],POs[status],$GY1013,POs[Semana],WEEKNUM(HL$1))</f>
        <v>0</v>
      </c>
      <c r="HM1013" s="15">
        <f>SUMIFS(POs[saldo],POs[cve_prod],DIM_BILL[[#This Row],[CODIGO]],POs[status],$GY1013,POs[Semana],WEEKNUM(HM$1))</f>
        <v>0</v>
      </c>
      <c r="HN1013" s="15">
        <f>SUMIFS(POs[saldo],POs[cve_prod],DIM_BILL[[#This Row],[CODIGO]],POs[status],$GY1013,POs[Semana],WEEKNUM(HN$1))</f>
        <v>0</v>
      </c>
      <c r="HO1013" s="15">
        <f>SUMIFS(POs[saldo],POs[cve_prod],DIM_BILL[[#This Row],[CODIGO]],POs[status],$GY1013,POs[Semana],WEEKNUM(HO$1))</f>
        <v>0</v>
      </c>
      <c r="HP1013" s="15">
        <f>SUMIFS(POs[saldo],POs[cve_prod],DIM_BILL[[#This Row],[CODIGO]],POs[status],$GY1013,POs[Semana],WEEKNUM(HP$1))</f>
        <v>0</v>
      </c>
      <c r="HQ1013" s="15">
        <f>SUMIFS(POs[saldo],POs[cve_prod],DIM_BILL[[#This Row],[CODIGO]],POs[status],$GY1013,POs[Semana],WEEKNUM(HQ$1))</f>
        <v>0</v>
      </c>
      <c r="HR1013" s="15">
        <f>SUMIFS(POs[saldo],POs[cve_prod],DIM_BILL[[#This Row],[CODIGO]],POs[status],$GY1013,POs[Semana],WEEKNUM(HR$1))</f>
        <v>0</v>
      </c>
      <c r="HS1013" s="15">
        <f>SUMIFS(POs[saldo],POs[cve_prod],DIM_BILL[[#This Row],[CODIGO]],POs[status],$GY1013,POs[Semana],WEEKNUM(HS$1))</f>
        <v>0</v>
      </c>
      <c r="HT1013" s="15">
        <f>SUMIFS(POs[saldo],POs[cve_prod],DIM_BILL[[#This Row],[CODIGO]],POs[status],$GY1013,POs[Semana],WEEKNUM(HT$1))</f>
        <v>0</v>
      </c>
      <c r="HU1013" s="22"/>
      <c r="HV1013" s="25"/>
      <c r="HW1013" t="str">
        <f>DIM_BILL[[#This Row],[Tipo]]</f>
        <v>MATERIAL DE EMPAQUE</v>
      </c>
    </row>
    <row r="1014" spans="1:231" x14ac:dyDescent="0.3">
      <c r="A1014" s="17" t="s">
        <v>411</v>
      </c>
      <c r="AD1014">
        <v>2.057142857142857E-2</v>
      </c>
      <c r="AT1014">
        <v>2.3523809523809523E-2</v>
      </c>
      <c r="AV1014">
        <v>2.06E-2</v>
      </c>
      <c r="BS1014">
        <v>6.4210526315789468E-2</v>
      </c>
      <c r="CK1014">
        <v>6.4210526315789468E-2</v>
      </c>
      <c r="CL1014">
        <v>6.4210526315789468E-2</v>
      </c>
      <c r="FB1014">
        <v>1.0285714285714285E-2</v>
      </c>
      <c r="FD1014">
        <v>2.057142857142857E-2</v>
      </c>
      <c r="FJ1014">
        <v>2.061904761904762E-2</v>
      </c>
      <c r="FL1014">
        <v>2.057142857142857E-2</v>
      </c>
      <c r="GL1014">
        <v>1.0285714285714285E-2</v>
      </c>
      <c r="GM1014">
        <v>1.0285714285714285E-2</v>
      </c>
      <c r="GO1014">
        <v>2.06E-2</v>
      </c>
      <c r="GR1014" s="17" t="s">
        <v>412</v>
      </c>
      <c r="GS1014" s="17">
        <v>3</v>
      </c>
      <c r="GT1014" s="17" t="s">
        <v>1820</v>
      </c>
      <c r="GU1014" s="17" t="s">
        <v>1800</v>
      </c>
      <c r="GV1014" s="17">
        <f>SUMIF(FACT_A1[cve_prod],DIM_BILL[[#This Row],[CODIGO]],FACT_A1[Existencia])</f>
        <v>0</v>
      </c>
      <c r="GW1014" s="18">
        <f>SUMIF(FACT_A2[cve_prod],DIM_BILL[[#This Row],[CODIGO]],FACT_A2[Existencia])</f>
        <v>951</v>
      </c>
      <c r="GX1014" s="17"/>
      <c r="GY1014" s="16" t="s">
        <v>2221</v>
      </c>
      <c r="GZ1014" s="24">
        <f>SUMPRODUCT($B1014:$GQ1014,INDEX(PLAN_PRODUCCION!$B$4:$GQ$24,COLUMN()-COLUMN($GZ$1)+1,0))</f>
        <v>1166.6850726817042</v>
      </c>
      <c r="HA1014" s="24">
        <f>SUMPRODUCT($B1014:$GQ1014,INDEX(PLAN_PRODUCCION!$B$4:$GQ$24,COLUMN()-COLUMN($GZ$1)+1,0))</f>
        <v>0</v>
      </c>
      <c r="HB1014" s="24">
        <f>SUMPRODUCT($B1014:$GQ1014,INDEX(PLAN_PRODUCCION!$B$4:$GQ$24,COLUMN()-COLUMN($GZ$1)+1,0))</f>
        <v>0</v>
      </c>
      <c r="HC1014" s="24">
        <f>SUMPRODUCT($B1014:$GQ1014,INDEX(PLAN_PRODUCCION!$B$4:$GQ$24,COLUMN()-COLUMN($GZ$1)+1,0))</f>
        <v>0</v>
      </c>
      <c r="HD1014" s="24">
        <f>SUMPRODUCT($B1014:$GQ1014,INDEX(PLAN_PRODUCCION!$B$4:$GQ$24,COLUMN()-COLUMN($GZ$1)+1,0))</f>
        <v>0</v>
      </c>
      <c r="HE1014" s="24">
        <f>SUMPRODUCT($B1014:$GQ1014,INDEX(PLAN_PRODUCCION!$B$4:$GQ$24,COLUMN()-COLUMN($GZ$1)+1,0))</f>
        <v>0</v>
      </c>
      <c r="HF1014" s="24">
        <f>SUMPRODUCT($B1014:$GQ1014,INDEX(PLAN_PRODUCCION!$B$4:$GQ$24,COLUMN()-COLUMN($GZ$1)+1,0))</f>
        <v>0</v>
      </c>
      <c r="HG1014" s="24">
        <f>SUMPRODUCT($B1014:$GQ1014,INDEX(PLAN_PRODUCCION!$B$4:$GQ$24,COLUMN()-COLUMN($GZ$1)+1,0))</f>
        <v>0</v>
      </c>
      <c r="HH1014" s="24">
        <f>SUMPRODUCT($B1014:$GQ1014,INDEX(PLAN_PRODUCCION!$B$4:$GQ$24,COLUMN()-COLUMN($GZ$1)+1,0))</f>
        <v>0</v>
      </c>
      <c r="HI1014" s="24">
        <f>SUMPRODUCT($B1014:$GQ1014,INDEX(PLAN_PRODUCCION!$B$4:$GQ$24,COLUMN()-COLUMN($GZ$1)+1,0))</f>
        <v>0</v>
      </c>
      <c r="HJ1014" s="24">
        <f>SUMPRODUCT($B1014:$GQ1014,INDEX(PLAN_PRODUCCION!$B$4:$GQ$24,COLUMN()-COLUMN($GZ$1)+1,0))</f>
        <v>0</v>
      </c>
      <c r="HK1014" s="24">
        <f>SUMPRODUCT($B1014:$GQ1014,INDEX(PLAN_PRODUCCION!$B$4:$GQ$24,COLUMN()-COLUMN($GZ$1)+1,0))</f>
        <v>0</v>
      </c>
      <c r="HL1014" s="24">
        <f>SUMPRODUCT($B1014:$GQ1014,INDEX(PLAN_PRODUCCION!$B$4:$GQ$24,COLUMN()-COLUMN($GZ$1)+1,0))</f>
        <v>0</v>
      </c>
      <c r="HM1014" s="24">
        <f>SUMPRODUCT($B1014:$GQ1014,INDEX(PLAN_PRODUCCION!$B$4:$GQ$24,COLUMN()-COLUMN($GZ$1)+1,0))</f>
        <v>0</v>
      </c>
      <c r="HN1014" s="24">
        <f>SUMPRODUCT($B1014:$GQ1014,INDEX(PLAN_PRODUCCION!$B$4:$GQ$24,COLUMN()-COLUMN($GZ$1)+1,0))</f>
        <v>0</v>
      </c>
      <c r="HO1014" s="24">
        <f>SUMPRODUCT($B1014:$GQ1014,INDEX(PLAN_PRODUCCION!$B$4:$GQ$24,COLUMN()-COLUMN($GZ$1)+1,0))</f>
        <v>0</v>
      </c>
      <c r="HP1014" s="24">
        <f>SUMPRODUCT($B1014:$GQ1014,INDEX(PLAN_PRODUCCION!$B$4:$GQ$24,COLUMN()-COLUMN($GZ$1)+1,0))</f>
        <v>0</v>
      </c>
      <c r="HQ1014" s="24">
        <f>SUMPRODUCT($B1014:$GQ1014,INDEX(PLAN_PRODUCCION!$B$4:$GQ$24,COLUMN()-COLUMN($GZ$1)+1,0))</f>
        <v>0</v>
      </c>
      <c r="HR1014" s="24">
        <f>SUMPRODUCT($B1014:$GQ1014,INDEX(PLAN_PRODUCCION!$B$4:$GQ$24,COLUMN()-COLUMN($GZ$1)+1,0))</f>
        <v>0</v>
      </c>
      <c r="HS1014" s="24">
        <f>SUMPRODUCT($B1014:$GQ1014,INDEX(PLAN_PRODUCCION!$B$4:$GQ$24,COLUMN()-COLUMN($GZ$1)+1,0))</f>
        <v>0</v>
      </c>
      <c r="HT1014" s="24">
        <f>SUMPRODUCT($B1014:$GQ1014,INDEX(PLAN_PRODUCCION!$B$4:$GQ$24,COLUMN()-COLUMN($GZ$1)+1,0))</f>
        <v>0</v>
      </c>
      <c r="HU1014" s="22"/>
      <c r="HV1014" s="25"/>
      <c r="HW1014" t="str">
        <f>DIM_BILL[[#This Row],[Tipo]]</f>
        <v>MATERIAL DE EMPAQUE</v>
      </c>
    </row>
    <row r="1015" spans="1:231" x14ac:dyDescent="0.3">
      <c r="A1015" s="18" t="s">
        <v>411</v>
      </c>
      <c r="AD1015">
        <v>2.057142857142857E-2</v>
      </c>
      <c r="AT1015">
        <v>2.3523809523809523E-2</v>
      </c>
      <c r="AV1015">
        <v>2.06E-2</v>
      </c>
      <c r="BS1015">
        <v>6.4210526315789468E-2</v>
      </c>
      <c r="CK1015">
        <v>6.4210526315789468E-2</v>
      </c>
      <c r="CL1015">
        <v>6.4210526315789468E-2</v>
      </c>
      <c r="FB1015">
        <v>1.0285714285714285E-2</v>
      </c>
      <c r="FD1015">
        <v>2.057142857142857E-2</v>
      </c>
      <c r="FJ1015">
        <v>2.061904761904762E-2</v>
      </c>
      <c r="FL1015">
        <v>2.057142857142857E-2</v>
      </c>
      <c r="GL1015">
        <v>1.0285714285714285E-2</v>
      </c>
      <c r="GM1015">
        <v>1.0285714285714285E-2</v>
      </c>
      <c r="GO1015">
        <v>2.06E-2</v>
      </c>
      <c r="GR1015" s="18" t="s">
        <v>412</v>
      </c>
      <c r="GS1015" s="18">
        <v>3</v>
      </c>
      <c r="GT1015" s="18" t="s">
        <v>1820</v>
      </c>
      <c r="GU1015" s="18" t="s">
        <v>1800</v>
      </c>
      <c r="GV1015" s="18">
        <f>SUMIF(FACT_A1[cve_prod],DIM_BILL[[#This Row],[CODIGO]],FACT_A1[Existencia])</f>
        <v>0</v>
      </c>
      <c r="GW1015" s="18">
        <f>SUMIF(FACT_A2[cve_prod],DIM_BILL[[#This Row],[CODIGO]],FACT_A2[Existencia])</f>
        <v>951</v>
      </c>
      <c r="GX1015" s="18"/>
      <c r="GY1015" s="16" t="s">
        <v>2222</v>
      </c>
      <c r="GZ1015" s="26">
        <f t="shared" ref="GZ1015" si="7394">GV1015+GW1015+GX1015+GZ1013-GZ1014</f>
        <v>-215.68507268170424</v>
      </c>
      <c r="HA1015" s="26">
        <f t="shared" ref="HA1015" si="7395">GZ1015+HA1013-HA1014</f>
        <v>-215.68507268170424</v>
      </c>
      <c r="HB1015" s="26">
        <f t="shared" ref="HB1015" si="7396">HA1015+HB1013-HB1014</f>
        <v>-215.68507268170424</v>
      </c>
      <c r="HC1015" s="26">
        <f t="shared" ref="HC1015" si="7397">HB1015+HC1013-HC1014</f>
        <v>-215.68507268170424</v>
      </c>
      <c r="HD1015" s="26">
        <f t="shared" ref="HD1015" si="7398">HC1015+HD1013-HD1014</f>
        <v>-215.68507268170424</v>
      </c>
      <c r="HE1015" s="26">
        <f t="shared" ref="HE1015" si="7399">HD1015+HE1013-HE1014</f>
        <v>-215.68507268170424</v>
      </c>
      <c r="HF1015" s="26">
        <f t="shared" ref="HF1015" si="7400">HE1015+HF1013-HF1014</f>
        <v>-215.68507268170424</v>
      </c>
      <c r="HG1015" s="26">
        <f t="shared" ref="HG1015" si="7401">HF1015+HG1013-HG1014</f>
        <v>-215.68507268170424</v>
      </c>
      <c r="HH1015" s="26">
        <f t="shared" ref="HH1015" si="7402">HG1015+HH1013-HH1014</f>
        <v>-215.68507268170424</v>
      </c>
      <c r="HI1015" s="26">
        <f t="shared" ref="HI1015" si="7403">HH1015+HI1013-HI1014</f>
        <v>-215.68507268170424</v>
      </c>
      <c r="HJ1015" s="26">
        <f t="shared" ref="HJ1015" si="7404">HI1015+HJ1013-HJ1014</f>
        <v>-215.68507268170424</v>
      </c>
      <c r="HK1015" s="26">
        <f t="shared" ref="HK1015" si="7405">HJ1015+HK1013-HK1014</f>
        <v>-215.68507268170424</v>
      </c>
      <c r="HL1015" s="26">
        <f t="shared" ref="HL1015" si="7406">HK1015+HL1013-HL1014</f>
        <v>-215.68507268170424</v>
      </c>
      <c r="HM1015" s="26">
        <f t="shared" ref="HM1015" si="7407">HL1015+HM1013-HM1014</f>
        <v>-215.68507268170424</v>
      </c>
      <c r="HN1015" s="26">
        <f t="shared" ref="HN1015" si="7408">HM1015+HN1013-HN1014</f>
        <v>-215.68507268170424</v>
      </c>
      <c r="HO1015" s="26">
        <f t="shared" ref="HO1015" si="7409">HN1015+HO1013-HO1014</f>
        <v>-215.68507268170424</v>
      </c>
      <c r="HP1015" s="26">
        <f t="shared" ref="HP1015" si="7410">HO1015+HP1013-HP1014</f>
        <v>-215.68507268170424</v>
      </c>
      <c r="HQ1015" s="26">
        <f t="shared" ref="HQ1015" si="7411">HP1015+HQ1013-HQ1014</f>
        <v>-215.68507268170424</v>
      </c>
      <c r="HR1015" s="26">
        <f t="shared" ref="HR1015" si="7412">HQ1015+HR1013-HR1014</f>
        <v>-215.68507268170424</v>
      </c>
      <c r="HS1015" s="26">
        <f t="shared" ref="HS1015" si="7413">HR1015+HS1013-HS1014</f>
        <v>-215.68507268170424</v>
      </c>
      <c r="HT1015" s="26">
        <f t="shared" ref="HT1015" si="7414">HS1015+HT1013-HT1014</f>
        <v>-215.68507268170424</v>
      </c>
      <c r="HU1015" s="22">
        <f t="shared" ref="HU1015" si="7415">COUNTIF(GZ1015:HT1015,"&lt;0")</f>
        <v>21</v>
      </c>
      <c r="HV1015" s="25"/>
      <c r="HW1015" t="str">
        <f>DIM_BILL[[#This Row],[Tipo]]</f>
        <v>MATERIAL DE EMPAQUE</v>
      </c>
    </row>
    <row r="1016" spans="1:231" x14ac:dyDescent="0.3">
      <c r="A1016" s="17" t="s">
        <v>1631</v>
      </c>
      <c r="FS1016">
        <v>5.1428571428571428E-2</v>
      </c>
      <c r="GR1016" s="17" t="s">
        <v>1632</v>
      </c>
      <c r="GS1016" s="17">
        <v>3</v>
      </c>
      <c r="GT1016" s="17" t="s">
        <v>1820</v>
      </c>
      <c r="GU1016" s="17" t="s">
        <v>1800</v>
      </c>
      <c r="GV1016" s="17">
        <f>SUMIF(FACT_A1[cve_prod],DIM_BILL[[#This Row],[CODIGO]],FACT_A1[Existencia])</f>
        <v>907</v>
      </c>
      <c r="GW1016" s="18">
        <f>SUMIF(FACT_A2[cve_prod],DIM_BILL[[#This Row],[CODIGO]],FACT_A2[Existencia])</f>
        <v>0</v>
      </c>
      <c r="GX1016" s="17"/>
      <c r="GY1016" s="16" t="s">
        <v>2220</v>
      </c>
      <c r="GZ1016" s="15">
        <f>SUMIFS(POs[saldo],POs[cve_prod],DIM_BILL[[#This Row],[CODIGO]],POs[status],$GY1016,POs[f_ent],GZ$1)</f>
        <v>0</v>
      </c>
      <c r="HA1016" s="15">
        <f>SUMIFS(POs[saldo],POs[cve_prod],DIM_BILL[[#This Row],[CODIGO]],POs[status],$GY1016,POs[f_ent],HA$1)</f>
        <v>0</v>
      </c>
      <c r="HB1016" s="15">
        <f>SUMIFS(POs[saldo],POs[cve_prod],DIM_BILL[[#This Row],[CODIGO]],POs[status],$GY1016,POs[f_ent],HB$1)</f>
        <v>0</v>
      </c>
      <c r="HC1016" s="15">
        <f>SUMIFS(POs[saldo],POs[cve_prod],DIM_BILL[[#This Row],[CODIGO]],POs[status],$GY1016,POs[f_ent],HC$1)</f>
        <v>0</v>
      </c>
      <c r="HD1016" s="15">
        <f>SUMIFS(POs[saldo],POs[cve_prod],DIM_BILL[[#This Row],[CODIGO]],POs[status],$GY1016,POs[f_ent],HD$1)</f>
        <v>0</v>
      </c>
      <c r="HE1016" s="15">
        <f>SUMIFS(POs[saldo],POs[cve_prod],DIM_BILL[[#This Row],[CODIGO]],POs[status],$GY1016,POs[f_ent],HE$1)</f>
        <v>0</v>
      </c>
      <c r="HF1016" s="15">
        <f>SUMIFS(POs[saldo],POs[cve_prod],DIM_BILL[[#This Row],[CODIGO]],POs[status],$GY1016,POs[Semana],WEEKNUM(HF$1))</f>
        <v>0</v>
      </c>
      <c r="HG1016" s="15">
        <f>SUMIFS(POs[saldo],POs[cve_prod],DIM_BILL[[#This Row],[CODIGO]],POs[status],$GY1016,POs[Semana],WEEKNUM(HG$1))</f>
        <v>0</v>
      </c>
      <c r="HH1016" s="15">
        <f>SUMIFS(POs[saldo],POs[cve_prod],DIM_BILL[[#This Row],[CODIGO]],POs[status],$GY1016,POs[Semana],WEEKNUM(HH$1))</f>
        <v>0</v>
      </c>
      <c r="HI1016" s="15">
        <f>SUMIFS(POs[saldo],POs[cve_prod],DIM_BILL[[#This Row],[CODIGO]],POs[status],$GY1016,POs[Semana],WEEKNUM(HI$1))</f>
        <v>0</v>
      </c>
      <c r="HJ1016" s="15">
        <f>SUMIFS(POs[saldo],POs[cve_prod],DIM_BILL[[#This Row],[CODIGO]],POs[status],$GY1016,POs[Semana],WEEKNUM(HJ$1))</f>
        <v>0</v>
      </c>
      <c r="HK1016" s="15">
        <f>SUMIFS(POs[saldo],POs[cve_prod],DIM_BILL[[#This Row],[CODIGO]],POs[status],$GY1016,POs[Semana],WEEKNUM(HK$1))</f>
        <v>0</v>
      </c>
      <c r="HL1016" s="15">
        <f>SUMIFS(POs[saldo],POs[cve_prod],DIM_BILL[[#This Row],[CODIGO]],POs[status],$GY1016,POs[Semana],WEEKNUM(HL$1))</f>
        <v>0</v>
      </c>
      <c r="HM1016" s="15">
        <f>SUMIFS(POs[saldo],POs[cve_prod],DIM_BILL[[#This Row],[CODIGO]],POs[status],$GY1016,POs[Semana],WEEKNUM(HM$1))</f>
        <v>0</v>
      </c>
      <c r="HN1016" s="15">
        <f>SUMIFS(POs[saldo],POs[cve_prod],DIM_BILL[[#This Row],[CODIGO]],POs[status],$GY1016,POs[Semana],WEEKNUM(HN$1))</f>
        <v>0</v>
      </c>
      <c r="HO1016" s="15">
        <f>SUMIFS(POs[saldo],POs[cve_prod],DIM_BILL[[#This Row],[CODIGO]],POs[status],$GY1016,POs[Semana],WEEKNUM(HO$1))</f>
        <v>0</v>
      </c>
      <c r="HP1016" s="15">
        <f>SUMIFS(POs[saldo],POs[cve_prod],DIM_BILL[[#This Row],[CODIGO]],POs[status],$GY1016,POs[Semana],WEEKNUM(HP$1))</f>
        <v>0</v>
      </c>
      <c r="HQ1016" s="15">
        <f>SUMIFS(POs[saldo],POs[cve_prod],DIM_BILL[[#This Row],[CODIGO]],POs[status],$GY1016,POs[Semana],WEEKNUM(HQ$1))</f>
        <v>0</v>
      </c>
      <c r="HR1016" s="15">
        <f>SUMIFS(POs[saldo],POs[cve_prod],DIM_BILL[[#This Row],[CODIGO]],POs[status],$GY1016,POs[Semana],WEEKNUM(HR$1))</f>
        <v>0</v>
      </c>
      <c r="HS1016" s="15">
        <f>SUMIFS(POs[saldo],POs[cve_prod],DIM_BILL[[#This Row],[CODIGO]],POs[status],$GY1016,POs[Semana],WEEKNUM(HS$1))</f>
        <v>0</v>
      </c>
      <c r="HT1016" s="15">
        <f>SUMIFS(POs[saldo],POs[cve_prod],DIM_BILL[[#This Row],[CODIGO]],POs[status],$GY1016,POs[Semana],WEEKNUM(HT$1))</f>
        <v>0</v>
      </c>
      <c r="HU1016" s="22"/>
      <c r="HV1016" s="25"/>
      <c r="HW1016" t="str">
        <f>DIM_BILL[[#This Row],[Tipo]]</f>
        <v>MATERIAL DE EMPAQUE</v>
      </c>
    </row>
    <row r="1017" spans="1:231" x14ac:dyDescent="0.3">
      <c r="A1017" s="17" t="s">
        <v>1631</v>
      </c>
      <c r="FS1017">
        <v>5.1428571428571428E-2</v>
      </c>
      <c r="GR1017" s="17" t="s">
        <v>1632</v>
      </c>
      <c r="GS1017" s="17">
        <v>3</v>
      </c>
      <c r="GT1017" s="17" t="s">
        <v>1820</v>
      </c>
      <c r="GU1017" s="17" t="s">
        <v>1800</v>
      </c>
      <c r="GV1017" s="17">
        <f>SUMIF(FACT_A1[cve_prod],DIM_BILL[[#This Row],[CODIGO]],FACT_A1[Existencia])</f>
        <v>907</v>
      </c>
      <c r="GW1017" s="18">
        <f>SUMIF(FACT_A2[cve_prod],DIM_BILL[[#This Row],[CODIGO]],FACT_A2[Existencia])</f>
        <v>0</v>
      </c>
      <c r="GX1017" s="17"/>
      <c r="GY1017" s="16" t="s">
        <v>2221</v>
      </c>
      <c r="GZ1017" s="24">
        <f>SUMPRODUCT($B1017:$GQ1017,INDEX(PLAN_PRODUCCION!$B$4:$GQ$24,COLUMN()-COLUMN($GZ$1)+1,0))</f>
        <v>120.34285714285714</v>
      </c>
      <c r="HA1017" s="24">
        <f>SUMPRODUCT($B1017:$GQ1017,INDEX(PLAN_PRODUCCION!$B$4:$GQ$24,COLUMN()-COLUMN($GZ$1)+1,0))</f>
        <v>0</v>
      </c>
      <c r="HB1017" s="24">
        <f>SUMPRODUCT($B1017:$GQ1017,INDEX(PLAN_PRODUCCION!$B$4:$GQ$24,COLUMN()-COLUMN($GZ$1)+1,0))</f>
        <v>0</v>
      </c>
      <c r="HC1017" s="24">
        <f>SUMPRODUCT($B1017:$GQ1017,INDEX(PLAN_PRODUCCION!$B$4:$GQ$24,COLUMN()-COLUMN($GZ$1)+1,0))</f>
        <v>0</v>
      </c>
      <c r="HD1017" s="24">
        <f>SUMPRODUCT($B1017:$GQ1017,INDEX(PLAN_PRODUCCION!$B$4:$GQ$24,COLUMN()-COLUMN($GZ$1)+1,0))</f>
        <v>0</v>
      </c>
      <c r="HE1017" s="24">
        <f>SUMPRODUCT($B1017:$GQ1017,INDEX(PLAN_PRODUCCION!$B$4:$GQ$24,COLUMN()-COLUMN($GZ$1)+1,0))</f>
        <v>0</v>
      </c>
      <c r="HF1017" s="24">
        <f>SUMPRODUCT($B1017:$GQ1017,INDEX(PLAN_PRODUCCION!$B$4:$GQ$24,COLUMN()-COLUMN($GZ$1)+1,0))</f>
        <v>0</v>
      </c>
      <c r="HG1017" s="24">
        <f>SUMPRODUCT($B1017:$GQ1017,INDEX(PLAN_PRODUCCION!$B$4:$GQ$24,COLUMN()-COLUMN($GZ$1)+1,0))</f>
        <v>0</v>
      </c>
      <c r="HH1017" s="24">
        <f>SUMPRODUCT($B1017:$GQ1017,INDEX(PLAN_PRODUCCION!$B$4:$GQ$24,COLUMN()-COLUMN($GZ$1)+1,0))</f>
        <v>0</v>
      </c>
      <c r="HI1017" s="24">
        <f>SUMPRODUCT($B1017:$GQ1017,INDEX(PLAN_PRODUCCION!$B$4:$GQ$24,COLUMN()-COLUMN($GZ$1)+1,0))</f>
        <v>0</v>
      </c>
      <c r="HJ1017" s="24">
        <f>SUMPRODUCT($B1017:$GQ1017,INDEX(PLAN_PRODUCCION!$B$4:$GQ$24,COLUMN()-COLUMN($GZ$1)+1,0))</f>
        <v>0</v>
      </c>
      <c r="HK1017" s="24">
        <f>SUMPRODUCT($B1017:$GQ1017,INDEX(PLAN_PRODUCCION!$B$4:$GQ$24,COLUMN()-COLUMN($GZ$1)+1,0))</f>
        <v>0</v>
      </c>
      <c r="HL1017" s="24">
        <f>SUMPRODUCT($B1017:$GQ1017,INDEX(PLAN_PRODUCCION!$B$4:$GQ$24,COLUMN()-COLUMN($GZ$1)+1,0))</f>
        <v>0</v>
      </c>
      <c r="HM1017" s="24">
        <f>SUMPRODUCT($B1017:$GQ1017,INDEX(PLAN_PRODUCCION!$B$4:$GQ$24,COLUMN()-COLUMN($GZ$1)+1,0))</f>
        <v>0</v>
      </c>
      <c r="HN1017" s="24">
        <f>SUMPRODUCT($B1017:$GQ1017,INDEX(PLAN_PRODUCCION!$B$4:$GQ$24,COLUMN()-COLUMN($GZ$1)+1,0))</f>
        <v>0</v>
      </c>
      <c r="HO1017" s="24">
        <f>SUMPRODUCT($B1017:$GQ1017,INDEX(PLAN_PRODUCCION!$B$4:$GQ$24,COLUMN()-COLUMN($GZ$1)+1,0))</f>
        <v>0</v>
      </c>
      <c r="HP1017" s="24">
        <f>SUMPRODUCT($B1017:$GQ1017,INDEX(PLAN_PRODUCCION!$B$4:$GQ$24,COLUMN()-COLUMN($GZ$1)+1,0))</f>
        <v>0</v>
      </c>
      <c r="HQ1017" s="24">
        <f>SUMPRODUCT($B1017:$GQ1017,INDEX(PLAN_PRODUCCION!$B$4:$GQ$24,COLUMN()-COLUMN($GZ$1)+1,0))</f>
        <v>0</v>
      </c>
      <c r="HR1017" s="24">
        <f>SUMPRODUCT($B1017:$GQ1017,INDEX(PLAN_PRODUCCION!$B$4:$GQ$24,COLUMN()-COLUMN($GZ$1)+1,0))</f>
        <v>0</v>
      </c>
      <c r="HS1017" s="24">
        <f>SUMPRODUCT($B1017:$GQ1017,INDEX(PLAN_PRODUCCION!$B$4:$GQ$24,COLUMN()-COLUMN($GZ$1)+1,0))</f>
        <v>0</v>
      </c>
      <c r="HT1017" s="24">
        <f>SUMPRODUCT($B1017:$GQ1017,INDEX(PLAN_PRODUCCION!$B$4:$GQ$24,COLUMN()-COLUMN($GZ$1)+1,0))</f>
        <v>0</v>
      </c>
      <c r="HU1017" s="22"/>
      <c r="HV1017" s="25"/>
      <c r="HW1017" t="str">
        <f>DIM_BILL[[#This Row],[Tipo]]</f>
        <v>MATERIAL DE EMPAQUE</v>
      </c>
    </row>
    <row r="1018" spans="1:231" x14ac:dyDescent="0.3">
      <c r="A1018" s="18" t="s">
        <v>1631</v>
      </c>
      <c r="FS1018">
        <v>5.1428571428571428E-2</v>
      </c>
      <c r="GR1018" s="18" t="s">
        <v>1632</v>
      </c>
      <c r="GS1018" s="18">
        <v>3</v>
      </c>
      <c r="GT1018" s="18" t="s">
        <v>1820</v>
      </c>
      <c r="GU1018" s="18" t="s">
        <v>1800</v>
      </c>
      <c r="GV1018" s="18">
        <f>SUMIF(FACT_A1[cve_prod],DIM_BILL[[#This Row],[CODIGO]],FACT_A1[Existencia])</f>
        <v>907</v>
      </c>
      <c r="GW1018" s="18">
        <f>SUMIF(FACT_A2[cve_prod],DIM_BILL[[#This Row],[CODIGO]],FACT_A2[Existencia])</f>
        <v>0</v>
      </c>
      <c r="GX1018" s="18"/>
      <c r="GY1018" s="16" t="s">
        <v>2222</v>
      </c>
      <c r="GZ1018" s="26">
        <f t="shared" ref="GZ1018" si="7416">GV1018+GW1018+GX1018+GZ1016-GZ1017</f>
        <v>786.65714285714284</v>
      </c>
      <c r="HA1018" s="26">
        <f t="shared" ref="HA1018" si="7417">GZ1018+HA1016-HA1017</f>
        <v>786.65714285714284</v>
      </c>
      <c r="HB1018" s="26">
        <f t="shared" ref="HB1018" si="7418">HA1018+HB1016-HB1017</f>
        <v>786.65714285714284</v>
      </c>
      <c r="HC1018" s="26">
        <f t="shared" ref="HC1018" si="7419">HB1018+HC1016-HC1017</f>
        <v>786.65714285714284</v>
      </c>
      <c r="HD1018" s="26">
        <f t="shared" ref="HD1018" si="7420">HC1018+HD1016-HD1017</f>
        <v>786.65714285714284</v>
      </c>
      <c r="HE1018" s="26">
        <f t="shared" ref="HE1018" si="7421">HD1018+HE1016-HE1017</f>
        <v>786.65714285714284</v>
      </c>
      <c r="HF1018" s="26">
        <f t="shared" ref="HF1018" si="7422">HE1018+HF1016-HF1017</f>
        <v>786.65714285714284</v>
      </c>
      <c r="HG1018" s="26">
        <f t="shared" ref="HG1018" si="7423">HF1018+HG1016-HG1017</f>
        <v>786.65714285714284</v>
      </c>
      <c r="HH1018" s="26">
        <f t="shared" ref="HH1018" si="7424">HG1018+HH1016-HH1017</f>
        <v>786.65714285714284</v>
      </c>
      <c r="HI1018" s="26">
        <f t="shared" ref="HI1018" si="7425">HH1018+HI1016-HI1017</f>
        <v>786.65714285714284</v>
      </c>
      <c r="HJ1018" s="26">
        <f t="shared" ref="HJ1018" si="7426">HI1018+HJ1016-HJ1017</f>
        <v>786.65714285714284</v>
      </c>
      <c r="HK1018" s="26">
        <f t="shared" ref="HK1018" si="7427">HJ1018+HK1016-HK1017</f>
        <v>786.65714285714284</v>
      </c>
      <c r="HL1018" s="26">
        <f t="shared" ref="HL1018" si="7428">HK1018+HL1016-HL1017</f>
        <v>786.65714285714284</v>
      </c>
      <c r="HM1018" s="26">
        <f t="shared" ref="HM1018" si="7429">HL1018+HM1016-HM1017</f>
        <v>786.65714285714284</v>
      </c>
      <c r="HN1018" s="26">
        <f t="shared" ref="HN1018" si="7430">HM1018+HN1016-HN1017</f>
        <v>786.65714285714284</v>
      </c>
      <c r="HO1018" s="26">
        <f t="shared" ref="HO1018" si="7431">HN1018+HO1016-HO1017</f>
        <v>786.65714285714284</v>
      </c>
      <c r="HP1018" s="26">
        <f t="shared" ref="HP1018" si="7432">HO1018+HP1016-HP1017</f>
        <v>786.65714285714284</v>
      </c>
      <c r="HQ1018" s="26">
        <f t="shared" ref="HQ1018" si="7433">HP1018+HQ1016-HQ1017</f>
        <v>786.65714285714284</v>
      </c>
      <c r="HR1018" s="26">
        <f t="shared" ref="HR1018" si="7434">HQ1018+HR1016-HR1017</f>
        <v>786.65714285714284</v>
      </c>
      <c r="HS1018" s="26">
        <f t="shared" ref="HS1018" si="7435">HR1018+HS1016-HS1017</f>
        <v>786.65714285714284</v>
      </c>
      <c r="HT1018" s="26">
        <f t="shared" ref="HT1018" si="7436">HS1018+HT1016-HT1017</f>
        <v>786.65714285714284</v>
      </c>
      <c r="HU1018" s="22">
        <f t="shared" ref="HU1018" si="7437">COUNTIF(GZ1018:HT1018,"&lt;0")</f>
        <v>0</v>
      </c>
      <c r="HV1018" s="25"/>
      <c r="HW1018" t="str">
        <f>DIM_BILL[[#This Row],[Tipo]]</f>
        <v>MATERIAL DE EMPAQUE</v>
      </c>
    </row>
    <row r="1019" spans="1:231" x14ac:dyDescent="0.3">
      <c r="A1019" s="17" t="s">
        <v>247</v>
      </c>
      <c r="N1019">
        <v>1</v>
      </c>
      <c r="GR1019" s="17" t="s">
        <v>248</v>
      </c>
      <c r="GS1019" s="17">
        <v>3</v>
      </c>
      <c r="GT1019" s="17" t="s">
        <v>1821</v>
      </c>
      <c r="GU1019" s="17" t="s">
        <v>1800</v>
      </c>
      <c r="GV1019" s="17">
        <f>SUMIF(FACT_A1[cve_prod],DIM_BILL[[#This Row],[CODIGO]],FACT_A1[Existencia])</f>
        <v>0</v>
      </c>
      <c r="GW1019" s="18">
        <f>SUMIF(FACT_A2[cve_prod],DIM_BILL[[#This Row],[CODIGO]],FACT_A2[Existencia])</f>
        <v>21000</v>
      </c>
      <c r="GX1019" s="17"/>
      <c r="GY1019" s="16" t="s">
        <v>2220</v>
      </c>
      <c r="GZ1019" s="15">
        <f>SUMIFS(POs[saldo],POs[cve_prod],DIM_BILL[[#This Row],[CODIGO]],POs[status],$GY1019,POs[f_ent],GZ$1)</f>
        <v>0</v>
      </c>
      <c r="HA1019" s="15">
        <f>SUMIFS(POs[saldo],POs[cve_prod],DIM_BILL[[#This Row],[CODIGO]],POs[status],$GY1019,POs[f_ent],HA$1)</f>
        <v>0</v>
      </c>
      <c r="HB1019" s="15">
        <f>SUMIFS(POs[saldo],POs[cve_prod],DIM_BILL[[#This Row],[CODIGO]],POs[status],$GY1019,POs[f_ent],HB$1)</f>
        <v>0</v>
      </c>
      <c r="HC1019" s="15">
        <f>SUMIFS(POs[saldo],POs[cve_prod],DIM_BILL[[#This Row],[CODIGO]],POs[status],$GY1019,POs[f_ent],HC$1)</f>
        <v>0</v>
      </c>
      <c r="HD1019" s="15">
        <f>SUMIFS(POs[saldo],POs[cve_prod],DIM_BILL[[#This Row],[CODIGO]],POs[status],$GY1019,POs[f_ent],HD$1)</f>
        <v>0</v>
      </c>
      <c r="HE1019" s="15">
        <f>SUMIFS(POs[saldo],POs[cve_prod],DIM_BILL[[#This Row],[CODIGO]],POs[status],$GY1019,POs[f_ent],HE$1)</f>
        <v>0</v>
      </c>
      <c r="HF1019" s="15">
        <f>SUMIFS(POs[saldo],POs[cve_prod],DIM_BILL[[#This Row],[CODIGO]],POs[status],$GY1019,POs[Semana],WEEKNUM(HF$1))</f>
        <v>0</v>
      </c>
      <c r="HG1019" s="15">
        <f>SUMIFS(POs[saldo],POs[cve_prod],DIM_BILL[[#This Row],[CODIGO]],POs[status],$GY1019,POs[Semana],WEEKNUM(HG$1))</f>
        <v>0</v>
      </c>
      <c r="HH1019" s="15">
        <f>SUMIFS(POs[saldo],POs[cve_prod],DIM_BILL[[#This Row],[CODIGO]],POs[status],$GY1019,POs[Semana],WEEKNUM(HH$1))</f>
        <v>0</v>
      </c>
      <c r="HI1019" s="15">
        <f>SUMIFS(POs[saldo],POs[cve_prod],DIM_BILL[[#This Row],[CODIGO]],POs[status],$GY1019,POs[Semana],WEEKNUM(HI$1))</f>
        <v>0</v>
      </c>
      <c r="HJ1019" s="15">
        <f>SUMIFS(POs[saldo],POs[cve_prod],DIM_BILL[[#This Row],[CODIGO]],POs[status],$GY1019,POs[Semana],WEEKNUM(HJ$1))</f>
        <v>0</v>
      </c>
      <c r="HK1019" s="15">
        <f>SUMIFS(POs[saldo],POs[cve_prod],DIM_BILL[[#This Row],[CODIGO]],POs[status],$GY1019,POs[Semana],WEEKNUM(HK$1))</f>
        <v>0</v>
      </c>
      <c r="HL1019" s="15">
        <f>SUMIFS(POs[saldo],POs[cve_prod],DIM_BILL[[#This Row],[CODIGO]],POs[status],$GY1019,POs[Semana],WEEKNUM(HL$1))</f>
        <v>0</v>
      </c>
      <c r="HM1019" s="15">
        <f>SUMIFS(POs[saldo],POs[cve_prod],DIM_BILL[[#This Row],[CODIGO]],POs[status],$GY1019,POs[Semana],WEEKNUM(HM$1))</f>
        <v>0</v>
      </c>
      <c r="HN1019" s="15">
        <f>SUMIFS(POs[saldo],POs[cve_prod],DIM_BILL[[#This Row],[CODIGO]],POs[status],$GY1019,POs[Semana],WEEKNUM(HN$1))</f>
        <v>0</v>
      </c>
      <c r="HO1019" s="15">
        <f>SUMIFS(POs[saldo],POs[cve_prod],DIM_BILL[[#This Row],[CODIGO]],POs[status],$GY1019,POs[Semana],WEEKNUM(HO$1))</f>
        <v>0</v>
      </c>
      <c r="HP1019" s="15">
        <f>SUMIFS(POs[saldo],POs[cve_prod],DIM_BILL[[#This Row],[CODIGO]],POs[status],$GY1019,POs[Semana],WEEKNUM(HP$1))</f>
        <v>0</v>
      </c>
      <c r="HQ1019" s="15">
        <f>SUMIFS(POs[saldo],POs[cve_prod],DIM_BILL[[#This Row],[CODIGO]],POs[status],$GY1019,POs[Semana],WEEKNUM(HQ$1))</f>
        <v>0</v>
      </c>
      <c r="HR1019" s="15">
        <f>SUMIFS(POs[saldo],POs[cve_prod],DIM_BILL[[#This Row],[CODIGO]],POs[status],$GY1019,POs[Semana],WEEKNUM(HR$1))</f>
        <v>0</v>
      </c>
      <c r="HS1019" s="15">
        <f>SUMIFS(POs[saldo],POs[cve_prod],DIM_BILL[[#This Row],[CODIGO]],POs[status],$GY1019,POs[Semana],WEEKNUM(HS$1))</f>
        <v>0</v>
      </c>
      <c r="HT1019" s="15">
        <f>SUMIFS(POs[saldo],POs[cve_prod],DIM_BILL[[#This Row],[CODIGO]],POs[status],$GY1019,POs[Semana],WEEKNUM(HT$1))</f>
        <v>0</v>
      </c>
      <c r="HU1019" s="22"/>
      <c r="HV1019" s="25"/>
      <c r="HW1019" t="str">
        <f>DIM_BILL[[#This Row],[Tipo]]</f>
        <v>MATERIAL DE EMPAQUE</v>
      </c>
    </row>
    <row r="1020" spans="1:231" x14ac:dyDescent="0.3">
      <c r="A1020" s="17" t="s">
        <v>247</v>
      </c>
      <c r="N1020">
        <v>1</v>
      </c>
      <c r="GR1020" s="17" t="s">
        <v>248</v>
      </c>
      <c r="GS1020" s="17">
        <v>3</v>
      </c>
      <c r="GT1020" s="17" t="s">
        <v>1821</v>
      </c>
      <c r="GU1020" s="17" t="s">
        <v>1800</v>
      </c>
      <c r="GV1020" s="17">
        <f>SUMIF(FACT_A1[cve_prod],DIM_BILL[[#This Row],[CODIGO]],FACT_A1[Existencia])</f>
        <v>0</v>
      </c>
      <c r="GW1020" s="18">
        <f>SUMIF(FACT_A2[cve_prod],DIM_BILL[[#This Row],[CODIGO]],FACT_A2[Existencia])</f>
        <v>21000</v>
      </c>
      <c r="GX1020" s="17"/>
      <c r="GY1020" s="16" t="s">
        <v>2221</v>
      </c>
      <c r="GZ1020" s="24">
        <f>SUMPRODUCT($B1020:$GQ1020,INDEX(PLAN_PRODUCCION!$B$4:$GQ$24,COLUMN()-COLUMN($GZ$1)+1,0))</f>
        <v>0</v>
      </c>
      <c r="HA1020" s="24">
        <f>SUMPRODUCT($B1020:$GQ1020,INDEX(PLAN_PRODUCCION!$B$4:$GQ$24,COLUMN()-COLUMN($GZ$1)+1,0))</f>
        <v>0</v>
      </c>
      <c r="HB1020" s="24">
        <f>SUMPRODUCT($B1020:$GQ1020,INDEX(PLAN_PRODUCCION!$B$4:$GQ$24,COLUMN()-COLUMN($GZ$1)+1,0))</f>
        <v>0</v>
      </c>
      <c r="HC1020" s="24">
        <f>SUMPRODUCT($B1020:$GQ1020,INDEX(PLAN_PRODUCCION!$B$4:$GQ$24,COLUMN()-COLUMN($GZ$1)+1,0))</f>
        <v>0</v>
      </c>
      <c r="HD1020" s="24">
        <f>SUMPRODUCT($B1020:$GQ1020,INDEX(PLAN_PRODUCCION!$B$4:$GQ$24,COLUMN()-COLUMN($GZ$1)+1,0))</f>
        <v>0</v>
      </c>
      <c r="HE1020" s="24">
        <f>SUMPRODUCT($B1020:$GQ1020,INDEX(PLAN_PRODUCCION!$B$4:$GQ$24,COLUMN()-COLUMN($GZ$1)+1,0))</f>
        <v>0</v>
      </c>
      <c r="HF1020" s="24">
        <f>SUMPRODUCT($B1020:$GQ1020,INDEX(PLAN_PRODUCCION!$B$4:$GQ$24,COLUMN()-COLUMN($GZ$1)+1,0))</f>
        <v>0</v>
      </c>
      <c r="HG1020" s="24">
        <f>SUMPRODUCT($B1020:$GQ1020,INDEX(PLAN_PRODUCCION!$B$4:$GQ$24,COLUMN()-COLUMN($GZ$1)+1,0))</f>
        <v>0</v>
      </c>
      <c r="HH1020" s="24">
        <f>SUMPRODUCT($B1020:$GQ1020,INDEX(PLAN_PRODUCCION!$B$4:$GQ$24,COLUMN()-COLUMN($GZ$1)+1,0))</f>
        <v>0</v>
      </c>
      <c r="HI1020" s="24">
        <f>SUMPRODUCT($B1020:$GQ1020,INDEX(PLAN_PRODUCCION!$B$4:$GQ$24,COLUMN()-COLUMN($GZ$1)+1,0))</f>
        <v>0</v>
      </c>
      <c r="HJ1020" s="24">
        <f>SUMPRODUCT($B1020:$GQ1020,INDEX(PLAN_PRODUCCION!$B$4:$GQ$24,COLUMN()-COLUMN($GZ$1)+1,0))</f>
        <v>0</v>
      </c>
      <c r="HK1020" s="24">
        <f>SUMPRODUCT($B1020:$GQ1020,INDEX(PLAN_PRODUCCION!$B$4:$GQ$24,COLUMN()-COLUMN($GZ$1)+1,0))</f>
        <v>0</v>
      </c>
      <c r="HL1020" s="24">
        <f>SUMPRODUCT($B1020:$GQ1020,INDEX(PLAN_PRODUCCION!$B$4:$GQ$24,COLUMN()-COLUMN($GZ$1)+1,0))</f>
        <v>0</v>
      </c>
      <c r="HM1020" s="24">
        <f>SUMPRODUCT($B1020:$GQ1020,INDEX(PLAN_PRODUCCION!$B$4:$GQ$24,COLUMN()-COLUMN($GZ$1)+1,0))</f>
        <v>0</v>
      </c>
      <c r="HN1020" s="24">
        <f>SUMPRODUCT($B1020:$GQ1020,INDEX(PLAN_PRODUCCION!$B$4:$GQ$24,COLUMN()-COLUMN($GZ$1)+1,0))</f>
        <v>0</v>
      </c>
      <c r="HO1020" s="24">
        <f>SUMPRODUCT($B1020:$GQ1020,INDEX(PLAN_PRODUCCION!$B$4:$GQ$24,COLUMN()-COLUMN($GZ$1)+1,0))</f>
        <v>0</v>
      </c>
      <c r="HP1020" s="24">
        <f>SUMPRODUCT($B1020:$GQ1020,INDEX(PLAN_PRODUCCION!$B$4:$GQ$24,COLUMN()-COLUMN($GZ$1)+1,0))</f>
        <v>0</v>
      </c>
      <c r="HQ1020" s="24">
        <f>SUMPRODUCT($B1020:$GQ1020,INDEX(PLAN_PRODUCCION!$B$4:$GQ$24,COLUMN()-COLUMN($GZ$1)+1,0))</f>
        <v>0</v>
      </c>
      <c r="HR1020" s="24">
        <f>SUMPRODUCT($B1020:$GQ1020,INDEX(PLAN_PRODUCCION!$B$4:$GQ$24,COLUMN()-COLUMN($GZ$1)+1,0))</f>
        <v>0</v>
      </c>
      <c r="HS1020" s="24">
        <f>SUMPRODUCT($B1020:$GQ1020,INDEX(PLAN_PRODUCCION!$B$4:$GQ$24,COLUMN()-COLUMN($GZ$1)+1,0))</f>
        <v>0</v>
      </c>
      <c r="HT1020" s="24">
        <f>SUMPRODUCT($B1020:$GQ1020,INDEX(PLAN_PRODUCCION!$B$4:$GQ$24,COLUMN()-COLUMN($GZ$1)+1,0))</f>
        <v>0</v>
      </c>
      <c r="HU1020" s="22"/>
      <c r="HV1020" s="25"/>
      <c r="HW1020" t="str">
        <f>DIM_BILL[[#This Row],[Tipo]]</f>
        <v>MATERIAL DE EMPAQUE</v>
      </c>
    </row>
    <row r="1021" spans="1:231" x14ac:dyDescent="0.3">
      <c r="A1021" s="18" t="s">
        <v>247</v>
      </c>
      <c r="N1021">
        <v>1</v>
      </c>
      <c r="GR1021" s="18" t="s">
        <v>248</v>
      </c>
      <c r="GS1021" s="18">
        <v>3</v>
      </c>
      <c r="GT1021" s="18" t="s">
        <v>1821</v>
      </c>
      <c r="GU1021" s="18" t="s">
        <v>1800</v>
      </c>
      <c r="GV1021" s="18">
        <f>SUMIF(FACT_A1[cve_prod],DIM_BILL[[#This Row],[CODIGO]],FACT_A1[Existencia])</f>
        <v>0</v>
      </c>
      <c r="GW1021" s="18">
        <f>SUMIF(FACT_A2[cve_prod],DIM_BILL[[#This Row],[CODIGO]],FACT_A2[Existencia])</f>
        <v>21000</v>
      </c>
      <c r="GX1021" s="18"/>
      <c r="GY1021" s="16" t="s">
        <v>2222</v>
      </c>
      <c r="GZ1021" s="26">
        <f t="shared" ref="GZ1021" si="7438">GV1021+GW1021+GX1021+GZ1019-GZ1020</f>
        <v>21000</v>
      </c>
      <c r="HA1021" s="26">
        <f t="shared" ref="HA1021" si="7439">GZ1021+HA1019-HA1020</f>
        <v>21000</v>
      </c>
      <c r="HB1021" s="26">
        <f t="shared" ref="HB1021" si="7440">HA1021+HB1019-HB1020</f>
        <v>21000</v>
      </c>
      <c r="HC1021" s="26">
        <f t="shared" ref="HC1021" si="7441">HB1021+HC1019-HC1020</f>
        <v>21000</v>
      </c>
      <c r="HD1021" s="26">
        <f t="shared" ref="HD1021" si="7442">HC1021+HD1019-HD1020</f>
        <v>21000</v>
      </c>
      <c r="HE1021" s="26">
        <f t="shared" ref="HE1021" si="7443">HD1021+HE1019-HE1020</f>
        <v>21000</v>
      </c>
      <c r="HF1021" s="26">
        <f t="shared" ref="HF1021" si="7444">HE1021+HF1019-HF1020</f>
        <v>21000</v>
      </c>
      <c r="HG1021" s="26">
        <f t="shared" ref="HG1021" si="7445">HF1021+HG1019-HG1020</f>
        <v>21000</v>
      </c>
      <c r="HH1021" s="26">
        <f t="shared" ref="HH1021" si="7446">HG1021+HH1019-HH1020</f>
        <v>21000</v>
      </c>
      <c r="HI1021" s="26">
        <f t="shared" ref="HI1021" si="7447">HH1021+HI1019-HI1020</f>
        <v>21000</v>
      </c>
      <c r="HJ1021" s="26">
        <f t="shared" ref="HJ1021" si="7448">HI1021+HJ1019-HJ1020</f>
        <v>21000</v>
      </c>
      <c r="HK1021" s="26">
        <f t="shared" ref="HK1021" si="7449">HJ1021+HK1019-HK1020</f>
        <v>21000</v>
      </c>
      <c r="HL1021" s="26">
        <f t="shared" ref="HL1021" si="7450">HK1021+HL1019-HL1020</f>
        <v>21000</v>
      </c>
      <c r="HM1021" s="26">
        <f t="shared" ref="HM1021" si="7451">HL1021+HM1019-HM1020</f>
        <v>21000</v>
      </c>
      <c r="HN1021" s="26">
        <f t="shared" ref="HN1021" si="7452">HM1021+HN1019-HN1020</f>
        <v>21000</v>
      </c>
      <c r="HO1021" s="26">
        <f t="shared" ref="HO1021" si="7453">HN1021+HO1019-HO1020</f>
        <v>21000</v>
      </c>
      <c r="HP1021" s="26">
        <f t="shared" ref="HP1021" si="7454">HO1021+HP1019-HP1020</f>
        <v>21000</v>
      </c>
      <c r="HQ1021" s="26">
        <f t="shared" ref="HQ1021" si="7455">HP1021+HQ1019-HQ1020</f>
        <v>21000</v>
      </c>
      <c r="HR1021" s="26">
        <f t="shared" ref="HR1021" si="7456">HQ1021+HR1019-HR1020</f>
        <v>21000</v>
      </c>
      <c r="HS1021" s="26">
        <f t="shared" ref="HS1021" si="7457">HR1021+HS1019-HS1020</f>
        <v>21000</v>
      </c>
      <c r="HT1021" s="26">
        <f t="shared" ref="HT1021" si="7458">HS1021+HT1019-HT1020</f>
        <v>21000</v>
      </c>
      <c r="HU1021" s="22">
        <f t="shared" ref="HU1021" si="7459">COUNTIF(GZ1021:HT1021,"&lt;0")</f>
        <v>0</v>
      </c>
      <c r="HV1021" s="25"/>
      <c r="HW1021" t="str">
        <f>DIM_BILL[[#This Row],[Tipo]]</f>
        <v>MATERIAL DE EMPAQUE</v>
      </c>
    </row>
    <row r="1022" spans="1:231" x14ac:dyDescent="0.3">
      <c r="A1022" s="17" t="s">
        <v>438</v>
      </c>
      <c r="AG1022">
        <v>1</v>
      </c>
      <c r="GR1022" s="17" t="s">
        <v>439</v>
      </c>
      <c r="GS1022" s="17">
        <v>4</v>
      </c>
      <c r="GT1022" s="17" t="s">
        <v>1807</v>
      </c>
      <c r="GU1022" s="17" t="s">
        <v>1800</v>
      </c>
      <c r="GV1022" s="17">
        <f>SUMIF(FACT_A1[cve_prod],DIM_BILL[[#This Row],[CODIGO]],FACT_A1[Existencia])</f>
        <v>0</v>
      </c>
      <c r="GW1022" s="18">
        <f>SUMIF(FACT_A2[cve_prod],DIM_BILL[[#This Row],[CODIGO]],FACT_A2[Existencia])</f>
        <v>14380</v>
      </c>
      <c r="GX1022" s="17"/>
      <c r="GY1022" s="16" t="s">
        <v>2220</v>
      </c>
      <c r="GZ1022" s="15">
        <f>SUMIFS(POs[saldo],POs[cve_prod],DIM_BILL[[#This Row],[CODIGO]],POs[status],$GY1022,POs[f_ent],GZ$1)</f>
        <v>0</v>
      </c>
      <c r="HA1022" s="15">
        <f>SUMIFS(POs[saldo],POs[cve_prod],DIM_BILL[[#This Row],[CODIGO]],POs[status],$GY1022,POs[f_ent],HA$1)</f>
        <v>0</v>
      </c>
      <c r="HB1022" s="15">
        <f>SUMIFS(POs[saldo],POs[cve_prod],DIM_BILL[[#This Row],[CODIGO]],POs[status],$GY1022,POs[f_ent],HB$1)</f>
        <v>0</v>
      </c>
      <c r="HC1022" s="15">
        <f>SUMIFS(POs[saldo],POs[cve_prod],DIM_BILL[[#This Row],[CODIGO]],POs[status],$GY1022,POs[f_ent],HC$1)</f>
        <v>0</v>
      </c>
      <c r="HD1022" s="15">
        <f>SUMIFS(POs[saldo],POs[cve_prod],DIM_BILL[[#This Row],[CODIGO]],POs[status],$GY1022,POs[f_ent],HD$1)</f>
        <v>0</v>
      </c>
      <c r="HE1022" s="15">
        <f>SUMIFS(POs[saldo],POs[cve_prod],DIM_BILL[[#This Row],[CODIGO]],POs[status],$GY1022,POs[f_ent],HE$1)</f>
        <v>0</v>
      </c>
      <c r="HF1022" s="15">
        <f>SUMIFS(POs[saldo],POs[cve_prod],DIM_BILL[[#This Row],[CODIGO]],POs[status],$GY1022,POs[Semana],WEEKNUM(HF$1))</f>
        <v>0</v>
      </c>
      <c r="HG1022" s="15">
        <f>SUMIFS(POs[saldo],POs[cve_prod],DIM_BILL[[#This Row],[CODIGO]],POs[status],$GY1022,POs[Semana],WEEKNUM(HG$1))</f>
        <v>0</v>
      </c>
      <c r="HH1022" s="15">
        <f>SUMIFS(POs[saldo],POs[cve_prod],DIM_BILL[[#This Row],[CODIGO]],POs[status],$GY1022,POs[Semana],WEEKNUM(HH$1))</f>
        <v>0</v>
      </c>
      <c r="HI1022" s="15">
        <f>SUMIFS(POs[saldo],POs[cve_prod],DIM_BILL[[#This Row],[CODIGO]],POs[status],$GY1022,POs[Semana],WEEKNUM(HI$1))</f>
        <v>0</v>
      </c>
      <c r="HJ1022" s="15">
        <f>SUMIFS(POs[saldo],POs[cve_prod],DIM_BILL[[#This Row],[CODIGO]],POs[status],$GY1022,POs[Semana],WEEKNUM(HJ$1))</f>
        <v>0</v>
      </c>
      <c r="HK1022" s="15">
        <f>SUMIFS(POs[saldo],POs[cve_prod],DIM_BILL[[#This Row],[CODIGO]],POs[status],$GY1022,POs[Semana],WEEKNUM(HK$1))</f>
        <v>0</v>
      </c>
      <c r="HL1022" s="15">
        <f>SUMIFS(POs[saldo],POs[cve_prod],DIM_BILL[[#This Row],[CODIGO]],POs[status],$GY1022,POs[Semana],WEEKNUM(HL$1))</f>
        <v>0</v>
      </c>
      <c r="HM1022" s="15">
        <f>SUMIFS(POs[saldo],POs[cve_prod],DIM_BILL[[#This Row],[CODIGO]],POs[status],$GY1022,POs[Semana],WEEKNUM(HM$1))</f>
        <v>0</v>
      </c>
      <c r="HN1022" s="15">
        <f>SUMIFS(POs[saldo],POs[cve_prod],DIM_BILL[[#This Row],[CODIGO]],POs[status],$GY1022,POs[Semana],WEEKNUM(HN$1))</f>
        <v>0</v>
      </c>
      <c r="HO1022" s="15">
        <f>SUMIFS(POs[saldo],POs[cve_prod],DIM_BILL[[#This Row],[CODIGO]],POs[status],$GY1022,POs[Semana],WEEKNUM(HO$1))</f>
        <v>0</v>
      </c>
      <c r="HP1022" s="15">
        <f>SUMIFS(POs[saldo],POs[cve_prod],DIM_BILL[[#This Row],[CODIGO]],POs[status],$GY1022,POs[Semana],WEEKNUM(HP$1))</f>
        <v>0</v>
      </c>
      <c r="HQ1022" s="15">
        <f>SUMIFS(POs[saldo],POs[cve_prod],DIM_BILL[[#This Row],[CODIGO]],POs[status],$GY1022,POs[Semana],WEEKNUM(HQ$1))</f>
        <v>0</v>
      </c>
      <c r="HR1022" s="15">
        <f>SUMIFS(POs[saldo],POs[cve_prod],DIM_BILL[[#This Row],[CODIGO]],POs[status],$GY1022,POs[Semana],WEEKNUM(HR$1))</f>
        <v>0</v>
      </c>
      <c r="HS1022" s="15">
        <f>SUMIFS(POs[saldo],POs[cve_prod],DIM_BILL[[#This Row],[CODIGO]],POs[status],$GY1022,POs[Semana],WEEKNUM(HS$1))</f>
        <v>0</v>
      </c>
      <c r="HT1022" s="15">
        <f>SUMIFS(POs[saldo],POs[cve_prod],DIM_BILL[[#This Row],[CODIGO]],POs[status],$GY1022,POs[Semana],WEEKNUM(HT$1))</f>
        <v>0</v>
      </c>
      <c r="HU1022" s="22"/>
      <c r="HV1022" s="25"/>
      <c r="HW1022" t="str">
        <f>DIM_BILL[[#This Row],[Tipo]]</f>
        <v>MATERIAL DE EMPAQUE</v>
      </c>
    </row>
    <row r="1023" spans="1:231" x14ac:dyDescent="0.3">
      <c r="A1023" s="17" t="s">
        <v>438</v>
      </c>
      <c r="AG1023">
        <v>1</v>
      </c>
      <c r="GR1023" s="17" t="s">
        <v>439</v>
      </c>
      <c r="GS1023" s="17">
        <v>4</v>
      </c>
      <c r="GT1023" s="17" t="s">
        <v>1807</v>
      </c>
      <c r="GU1023" s="17" t="s">
        <v>1800</v>
      </c>
      <c r="GV1023" s="17">
        <f>SUMIF(FACT_A1[cve_prod],DIM_BILL[[#This Row],[CODIGO]],FACT_A1[Existencia])</f>
        <v>0</v>
      </c>
      <c r="GW1023" s="18">
        <f>SUMIF(FACT_A2[cve_prod],DIM_BILL[[#This Row],[CODIGO]],FACT_A2[Existencia])</f>
        <v>14380</v>
      </c>
      <c r="GX1023" s="17"/>
      <c r="GY1023" s="16" t="s">
        <v>2221</v>
      </c>
      <c r="GZ1023" s="24">
        <f>SUMPRODUCT($B1023:$GQ1023,INDEX(PLAN_PRODUCCION!$B$4:$GQ$24,COLUMN()-COLUMN($GZ$1)+1,0))</f>
        <v>10000</v>
      </c>
      <c r="HA1023" s="24">
        <f>SUMPRODUCT($B1023:$GQ1023,INDEX(PLAN_PRODUCCION!$B$4:$GQ$24,COLUMN()-COLUMN($GZ$1)+1,0))</f>
        <v>0</v>
      </c>
      <c r="HB1023" s="24">
        <f>SUMPRODUCT($B1023:$GQ1023,INDEX(PLAN_PRODUCCION!$B$4:$GQ$24,COLUMN()-COLUMN($GZ$1)+1,0))</f>
        <v>0</v>
      </c>
      <c r="HC1023" s="24">
        <f>SUMPRODUCT($B1023:$GQ1023,INDEX(PLAN_PRODUCCION!$B$4:$GQ$24,COLUMN()-COLUMN($GZ$1)+1,0))</f>
        <v>0</v>
      </c>
      <c r="HD1023" s="24">
        <f>SUMPRODUCT($B1023:$GQ1023,INDEX(PLAN_PRODUCCION!$B$4:$GQ$24,COLUMN()-COLUMN($GZ$1)+1,0))</f>
        <v>0</v>
      </c>
      <c r="HE1023" s="24">
        <f>SUMPRODUCT($B1023:$GQ1023,INDEX(PLAN_PRODUCCION!$B$4:$GQ$24,COLUMN()-COLUMN($GZ$1)+1,0))</f>
        <v>0</v>
      </c>
      <c r="HF1023" s="24">
        <f>SUMPRODUCT($B1023:$GQ1023,INDEX(PLAN_PRODUCCION!$B$4:$GQ$24,COLUMN()-COLUMN($GZ$1)+1,0))</f>
        <v>0</v>
      </c>
      <c r="HG1023" s="24">
        <f>SUMPRODUCT($B1023:$GQ1023,INDEX(PLAN_PRODUCCION!$B$4:$GQ$24,COLUMN()-COLUMN($GZ$1)+1,0))</f>
        <v>5000</v>
      </c>
      <c r="HH1023" s="24">
        <f>SUMPRODUCT($B1023:$GQ1023,INDEX(PLAN_PRODUCCION!$B$4:$GQ$24,COLUMN()-COLUMN($GZ$1)+1,0))</f>
        <v>0</v>
      </c>
      <c r="HI1023" s="24">
        <f>SUMPRODUCT($B1023:$GQ1023,INDEX(PLAN_PRODUCCION!$B$4:$GQ$24,COLUMN()-COLUMN($GZ$1)+1,0))</f>
        <v>0</v>
      </c>
      <c r="HJ1023" s="24">
        <f>SUMPRODUCT($B1023:$GQ1023,INDEX(PLAN_PRODUCCION!$B$4:$GQ$24,COLUMN()-COLUMN($GZ$1)+1,0))</f>
        <v>0</v>
      </c>
      <c r="HK1023" s="24">
        <f>SUMPRODUCT($B1023:$GQ1023,INDEX(PLAN_PRODUCCION!$B$4:$GQ$24,COLUMN()-COLUMN($GZ$1)+1,0))</f>
        <v>0</v>
      </c>
      <c r="HL1023" s="24">
        <f>SUMPRODUCT($B1023:$GQ1023,INDEX(PLAN_PRODUCCION!$B$4:$GQ$24,COLUMN()-COLUMN($GZ$1)+1,0))</f>
        <v>5000</v>
      </c>
      <c r="HM1023" s="24">
        <f>SUMPRODUCT($B1023:$GQ1023,INDEX(PLAN_PRODUCCION!$B$4:$GQ$24,COLUMN()-COLUMN($GZ$1)+1,0))</f>
        <v>0</v>
      </c>
      <c r="HN1023" s="24">
        <f>SUMPRODUCT($B1023:$GQ1023,INDEX(PLAN_PRODUCCION!$B$4:$GQ$24,COLUMN()-COLUMN($GZ$1)+1,0))</f>
        <v>0</v>
      </c>
      <c r="HO1023" s="24">
        <f>SUMPRODUCT($B1023:$GQ1023,INDEX(PLAN_PRODUCCION!$B$4:$GQ$24,COLUMN()-COLUMN($GZ$1)+1,0))</f>
        <v>0</v>
      </c>
      <c r="HP1023" s="24">
        <f>SUMPRODUCT($B1023:$GQ1023,INDEX(PLAN_PRODUCCION!$B$4:$GQ$24,COLUMN()-COLUMN($GZ$1)+1,0))</f>
        <v>0</v>
      </c>
      <c r="HQ1023" s="24">
        <f>SUMPRODUCT($B1023:$GQ1023,INDEX(PLAN_PRODUCCION!$B$4:$GQ$24,COLUMN()-COLUMN($GZ$1)+1,0))</f>
        <v>0</v>
      </c>
      <c r="HR1023" s="24">
        <f>SUMPRODUCT($B1023:$GQ1023,INDEX(PLAN_PRODUCCION!$B$4:$GQ$24,COLUMN()-COLUMN($GZ$1)+1,0))</f>
        <v>0</v>
      </c>
      <c r="HS1023" s="24">
        <f>SUMPRODUCT($B1023:$GQ1023,INDEX(PLAN_PRODUCCION!$B$4:$GQ$24,COLUMN()-COLUMN($GZ$1)+1,0))</f>
        <v>0</v>
      </c>
      <c r="HT1023" s="24">
        <f>SUMPRODUCT($B1023:$GQ1023,INDEX(PLAN_PRODUCCION!$B$4:$GQ$24,COLUMN()-COLUMN($GZ$1)+1,0))</f>
        <v>0</v>
      </c>
      <c r="HU1023" s="22"/>
      <c r="HV1023" s="25"/>
      <c r="HW1023" t="str">
        <f>DIM_BILL[[#This Row],[Tipo]]</f>
        <v>MATERIAL DE EMPAQUE</v>
      </c>
    </row>
    <row r="1024" spans="1:231" x14ac:dyDescent="0.3">
      <c r="A1024" s="18" t="s">
        <v>438</v>
      </c>
      <c r="AG1024">
        <v>1</v>
      </c>
      <c r="GR1024" s="18" t="s">
        <v>439</v>
      </c>
      <c r="GS1024" s="18">
        <v>4</v>
      </c>
      <c r="GT1024" s="18" t="s">
        <v>1807</v>
      </c>
      <c r="GU1024" s="18" t="s">
        <v>1800</v>
      </c>
      <c r="GV1024" s="18">
        <f>SUMIF(FACT_A1[cve_prod],DIM_BILL[[#This Row],[CODIGO]],FACT_A1[Existencia])</f>
        <v>0</v>
      </c>
      <c r="GW1024" s="18">
        <f>SUMIF(FACT_A2[cve_prod],DIM_BILL[[#This Row],[CODIGO]],FACT_A2[Existencia])</f>
        <v>14380</v>
      </c>
      <c r="GX1024" s="18"/>
      <c r="GY1024" s="16" t="s">
        <v>2222</v>
      </c>
      <c r="GZ1024" s="26">
        <f t="shared" ref="GZ1024" si="7460">GV1024+GW1024+GX1024+GZ1022-GZ1023</f>
        <v>4380</v>
      </c>
      <c r="HA1024" s="26">
        <f t="shared" ref="HA1024" si="7461">GZ1024+HA1022-HA1023</f>
        <v>4380</v>
      </c>
      <c r="HB1024" s="26">
        <f t="shared" ref="HB1024" si="7462">HA1024+HB1022-HB1023</f>
        <v>4380</v>
      </c>
      <c r="HC1024" s="26">
        <f t="shared" ref="HC1024" si="7463">HB1024+HC1022-HC1023</f>
        <v>4380</v>
      </c>
      <c r="HD1024" s="26">
        <f t="shared" ref="HD1024" si="7464">HC1024+HD1022-HD1023</f>
        <v>4380</v>
      </c>
      <c r="HE1024" s="26">
        <f t="shared" ref="HE1024" si="7465">HD1024+HE1022-HE1023</f>
        <v>4380</v>
      </c>
      <c r="HF1024" s="26">
        <f t="shared" ref="HF1024" si="7466">HE1024+HF1022-HF1023</f>
        <v>4380</v>
      </c>
      <c r="HG1024" s="26">
        <f t="shared" ref="HG1024" si="7467">HF1024+HG1022-HG1023</f>
        <v>-620</v>
      </c>
      <c r="HH1024" s="26">
        <f t="shared" ref="HH1024" si="7468">HG1024+HH1022-HH1023</f>
        <v>-620</v>
      </c>
      <c r="HI1024" s="26">
        <f t="shared" ref="HI1024" si="7469">HH1024+HI1022-HI1023</f>
        <v>-620</v>
      </c>
      <c r="HJ1024" s="26">
        <f t="shared" ref="HJ1024" si="7470">HI1024+HJ1022-HJ1023</f>
        <v>-620</v>
      </c>
      <c r="HK1024" s="26">
        <f t="shared" ref="HK1024" si="7471">HJ1024+HK1022-HK1023</f>
        <v>-620</v>
      </c>
      <c r="HL1024" s="26">
        <f t="shared" ref="HL1024" si="7472">HK1024+HL1022-HL1023</f>
        <v>-5620</v>
      </c>
      <c r="HM1024" s="26">
        <f t="shared" ref="HM1024" si="7473">HL1024+HM1022-HM1023</f>
        <v>-5620</v>
      </c>
      <c r="HN1024" s="26">
        <f t="shared" ref="HN1024" si="7474">HM1024+HN1022-HN1023</f>
        <v>-5620</v>
      </c>
      <c r="HO1024" s="26">
        <f t="shared" ref="HO1024" si="7475">HN1024+HO1022-HO1023</f>
        <v>-5620</v>
      </c>
      <c r="HP1024" s="26">
        <f t="shared" ref="HP1024" si="7476">HO1024+HP1022-HP1023</f>
        <v>-5620</v>
      </c>
      <c r="HQ1024" s="26">
        <f t="shared" ref="HQ1024" si="7477">HP1024+HQ1022-HQ1023</f>
        <v>-5620</v>
      </c>
      <c r="HR1024" s="26">
        <f t="shared" ref="HR1024" si="7478">HQ1024+HR1022-HR1023</f>
        <v>-5620</v>
      </c>
      <c r="HS1024" s="26">
        <f t="shared" ref="HS1024" si="7479">HR1024+HS1022-HS1023</f>
        <v>-5620</v>
      </c>
      <c r="HT1024" s="26">
        <f t="shared" ref="HT1024" si="7480">HS1024+HT1022-HT1023</f>
        <v>-5620</v>
      </c>
      <c r="HU1024" s="22">
        <f t="shared" ref="HU1024" si="7481">COUNTIF(GZ1024:HT1024,"&lt;0")</f>
        <v>14</v>
      </c>
      <c r="HV1024" s="25"/>
      <c r="HW1024" t="str">
        <f>DIM_BILL[[#This Row],[Tipo]]</f>
        <v>MATERIAL DE EMPAQUE</v>
      </c>
    </row>
    <row r="1025" spans="1:231" x14ac:dyDescent="0.3">
      <c r="A1025" s="17" t="s">
        <v>40</v>
      </c>
      <c r="C1025">
        <v>1.03</v>
      </c>
      <c r="GR1025" s="17" t="s">
        <v>41</v>
      </c>
      <c r="GS1025" s="17">
        <v>4</v>
      </c>
      <c r="GT1025" s="17" t="s">
        <v>1807</v>
      </c>
      <c r="GU1025" s="17" t="s">
        <v>1800</v>
      </c>
      <c r="GV1025" s="17">
        <f>SUMIF(FACT_A1[cve_prod],DIM_BILL[[#This Row],[CODIGO]],FACT_A1[Existencia])</f>
        <v>0</v>
      </c>
      <c r="GW1025" s="18">
        <f>SUMIF(FACT_A2[cve_prod],DIM_BILL[[#This Row],[CODIGO]],FACT_A2[Existencia])</f>
        <v>4000</v>
      </c>
      <c r="GX1025" s="17"/>
      <c r="GY1025" s="16" t="s">
        <v>2220</v>
      </c>
      <c r="GZ1025" s="15">
        <f>SUMIFS(POs[saldo],POs[cve_prod],DIM_BILL[[#This Row],[CODIGO]],POs[status],$GY1025,POs[f_ent],GZ$1)</f>
        <v>0</v>
      </c>
      <c r="HA1025" s="15">
        <f>SUMIFS(POs[saldo],POs[cve_prod],DIM_BILL[[#This Row],[CODIGO]],POs[status],$GY1025,POs[f_ent],HA$1)</f>
        <v>0</v>
      </c>
      <c r="HB1025" s="15">
        <f>SUMIFS(POs[saldo],POs[cve_prod],DIM_BILL[[#This Row],[CODIGO]],POs[status],$GY1025,POs[f_ent],HB$1)</f>
        <v>0</v>
      </c>
      <c r="HC1025" s="15">
        <f>SUMIFS(POs[saldo],POs[cve_prod],DIM_BILL[[#This Row],[CODIGO]],POs[status],$GY1025,POs[f_ent],HC$1)</f>
        <v>0</v>
      </c>
      <c r="HD1025" s="15">
        <f>SUMIFS(POs[saldo],POs[cve_prod],DIM_BILL[[#This Row],[CODIGO]],POs[status],$GY1025,POs[f_ent],HD$1)</f>
        <v>0</v>
      </c>
      <c r="HE1025" s="15">
        <f>SUMIFS(POs[saldo],POs[cve_prod],DIM_BILL[[#This Row],[CODIGO]],POs[status],$GY1025,POs[f_ent],HE$1)</f>
        <v>0</v>
      </c>
      <c r="HF1025" s="15">
        <f>SUMIFS(POs[saldo],POs[cve_prod],DIM_BILL[[#This Row],[CODIGO]],POs[status],$GY1025,POs[Semana],WEEKNUM(HF$1))</f>
        <v>0</v>
      </c>
      <c r="HG1025" s="15">
        <f>SUMIFS(POs[saldo],POs[cve_prod],DIM_BILL[[#This Row],[CODIGO]],POs[status],$GY1025,POs[Semana],WEEKNUM(HG$1))</f>
        <v>0</v>
      </c>
      <c r="HH1025" s="15">
        <f>SUMIFS(POs[saldo],POs[cve_prod],DIM_BILL[[#This Row],[CODIGO]],POs[status],$GY1025,POs[Semana],WEEKNUM(HH$1))</f>
        <v>0</v>
      </c>
      <c r="HI1025" s="15">
        <f>SUMIFS(POs[saldo],POs[cve_prod],DIM_BILL[[#This Row],[CODIGO]],POs[status],$GY1025,POs[Semana],WEEKNUM(HI$1))</f>
        <v>0</v>
      </c>
      <c r="HJ1025" s="15">
        <f>SUMIFS(POs[saldo],POs[cve_prod],DIM_BILL[[#This Row],[CODIGO]],POs[status],$GY1025,POs[Semana],WEEKNUM(HJ$1))</f>
        <v>0</v>
      </c>
      <c r="HK1025" s="15">
        <f>SUMIFS(POs[saldo],POs[cve_prod],DIM_BILL[[#This Row],[CODIGO]],POs[status],$GY1025,POs[Semana],WEEKNUM(HK$1))</f>
        <v>0</v>
      </c>
      <c r="HL1025" s="15">
        <f>SUMIFS(POs[saldo],POs[cve_prod],DIM_BILL[[#This Row],[CODIGO]],POs[status],$GY1025,POs[Semana],WEEKNUM(HL$1))</f>
        <v>0</v>
      </c>
      <c r="HM1025" s="15">
        <f>SUMIFS(POs[saldo],POs[cve_prod],DIM_BILL[[#This Row],[CODIGO]],POs[status],$GY1025,POs[Semana],WEEKNUM(HM$1))</f>
        <v>0</v>
      </c>
      <c r="HN1025" s="15">
        <f>SUMIFS(POs[saldo],POs[cve_prod],DIM_BILL[[#This Row],[CODIGO]],POs[status],$GY1025,POs[Semana],WEEKNUM(HN$1))</f>
        <v>0</v>
      </c>
      <c r="HO1025" s="15">
        <f>SUMIFS(POs[saldo],POs[cve_prod],DIM_BILL[[#This Row],[CODIGO]],POs[status],$GY1025,POs[Semana],WEEKNUM(HO$1))</f>
        <v>0</v>
      </c>
      <c r="HP1025" s="15">
        <f>SUMIFS(POs[saldo],POs[cve_prod],DIM_BILL[[#This Row],[CODIGO]],POs[status],$GY1025,POs[Semana],WEEKNUM(HP$1))</f>
        <v>0</v>
      </c>
      <c r="HQ1025" s="15">
        <f>SUMIFS(POs[saldo],POs[cve_prod],DIM_BILL[[#This Row],[CODIGO]],POs[status],$GY1025,POs[Semana],WEEKNUM(HQ$1))</f>
        <v>0</v>
      </c>
      <c r="HR1025" s="15">
        <f>SUMIFS(POs[saldo],POs[cve_prod],DIM_BILL[[#This Row],[CODIGO]],POs[status],$GY1025,POs[Semana],WEEKNUM(HR$1))</f>
        <v>0</v>
      </c>
      <c r="HS1025" s="15">
        <f>SUMIFS(POs[saldo],POs[cve_prod],DIM_BILL[[#This Row],[CODIGO]],POs[status],$GY1025,POs[Semana],WEEKNUM(HS$1))</f>
        <v>0</v>
      </c>
      <c r="HT1025" s="15">
        <f>SUMIFS(POs[saldo],POs[cve_prod],DIM_BILL[[#This Row],[CODIGO]],POs[status],$GY1025,POs[Semana],WEEKNUM(HT$1))</f>
        <v>0</v>
      </c>
      <c r="HU1025" s="22"/>
      <c r="HV1025" s="25"/>
      <c r="HW1025" t="str">
        <f>DIM_BILL[[#This Row],[Tipo]]</f>
        <v>MATERIAL DE EMPAQUE</v>
      </c>
    </row>
    <row r="1026" spans="1:231" x14ac:dyDescent="0.3">
      <c r="A1026" s="17" t="s">
        <v>40</v>
      </c>
      <c r="C1026">
        <v>1.03</v>
      </c>
      <c r="GR1026" s="17" t="s">
        <v>41</v>
      </c>
      <c r="GS1026" s="17">
        <v>4</v>
      </c>
      <c r="GT1026" s="17" t="s">
        <v>1807</v>
      </c>
      <c r="GU1026" s="17" t="s">
        <v>1800</v>
      </c>
      <c r="GV1026" s="17">
        <f>SUMIF(FACT_A1[cve_prod],DIM_BILL[[#This Row],[CODIGO]],FACT_A1[Existencia])</f>
        <v>0</v>
      </c>
      <c r="GW1026" s="18">
        <f>SUMIF(FACT_A2[cve_prod],DIM_BILL[[#This Row],[CODIGO]],FACT_A2[Existencia])</f>
        <v>4000</v>
      </c>
      <c r="GX1026" s="17"/>
      <c r="GY1026" s="16" t="s">
        <v>2221</v>
      </c>
      <c r="GZ1026" s="24">
        <f>SUMPRODUCT($B1026:$GQ1026,INDEX(PLAN_PRODUCCION!$B$4:$GQ$24,COLUMN()-COLUMN($GZ$1)+1,0))</f>
        <v>0</v>
      </c>
      <c r="HA1026" s="24">
        <f>SUMPRODUCT($B1026:$GQ1026,INDEX(PLAN_PRODUCCION!$B$4:$GQ$24,COLUMN()-COLUMN($GZ$1)+1,0))</f>
        <v>0</v>
      </c>
      <c r="HB1026" s="24">
        <f>SUMPRODUCT($B1026:$GQ1026,INDEX(PLAN_PRODUCCION!$B$4:$GQ$24,COLUMN()-COLUMN($GZ$1)+1,0))</f>
        <v>0</v>
      </c>
      <c r="HC1026" s="24">
        <f>SUMPRODUCT($B1026:$GQ1026,INDEX(PLAN_PRODUCCION!$B$4:$GQ$24,COLUMN()-COLUMN($GZ$1)+1,0))</f>
        <v>0</v>
      </c>
      <c r="HD1026" s="24">
        <f>SUMPRODUCT($B1026:$GQ1026,INDEX(PLAN_PRODUCCION!$B$4:$GQ$24,COLUMN()-COLUMN($GZ$1)+1,0))</f>
        <v>0</v>
      </c>
      <c r="HE1026" s="24">
        <f>SUMPRODUCT($B1026:$GQ1026,INDEX(PLAN_PRODUCCION!$B$4:$GQ$24,COLUMN()-COLUMN($GZ$1)+1,0))</f>
        <v>0</v>
      </c>
      <c r="HF1026" s="24">
        <f>SUMPRODUCT($B1026:$GQ1026,INDEX(PLAN_PRODUCCION!$B$4:$GQ$24,COLUMN()-COLUMN($GZ$1)+1,0))</f>
        <v>0</v>
      </c>
      <c r="HG1026" s="24">
        <f>SUMPRODUCT($B1026:$GQ1026,INDEX(PLAN_PRODUCCION!$B$4:$GQ$24,COLUMN()-COLUMN($GZ$1)+1,0))</f>
        <v>0</v>
      </c>
      <c r="HH1026" s="24">
        <f>SUMPRODUCT($B1026:$GQ1026,INDEX(PLAN_PRODUCCION!$B$4:$GQ$24,COLUMN()-COLUMN($GZ$1)+1,0))</f>
        <v>0</v>
      </c>
      <c r="HI1026" s="24">
        <f>SUMPRODUCT($B1026:$GQ1026,INDEX(PLAN_PRODUCCION!$B$4:$GQ$24,COLUMN()-COLUMN($GZ$1)+1,0))</f>
        <v>0</v>
      </c>
      <c r="HJ1026" s="24">
        <f>SUMPRODUCT($B1026:$GQ1026,INDEX(PLAN_PRODUCCION!$B$4:$GQ$24,COLUMN()-COLUMN($GZ$1)+1,0))</f>
        <v>0</v>
      </c>
      <c r="HK1026" s="24">
        <f>SUMPRODUCT($B1026:$GQ1026,INDEX(PLAN_PRODUCCION!$B$4:$GQ$24,COLUMN()-COLUMN($GZ$1)+1,0))</f>
        <v>0</v>
      </c>
      <c r="HL1026" s="24">
        <f>SUMPRODUCT($B1026:$GQ1026,INDEX(PLAN_PRODUCCION!$B$4:$GQ$24,COLUMN()-COLUMN($GZ$1)+1,0))</f>
        <v>0</v>
      </c>
      <c r="HM1026" s="24">
        <f>SUMPRODUCT($B1026:$GQ1026,INDEX(PLAN_PRODUCCION!$B$4:$GQ$24,COLUMN()-COLUMN($GZ$1)+1,0))</f>
        <v>0</v>
      </c>
      <c r="HN1026" s="24">
        <f>SUMPRODUCT($B1026:$GQ1026,INDEX(PLAN_PRODUCCION!$B$4:$GQ$24,COLUMN()-COLUMN($GZ$1)+1,0))</f>
        <v>0</v>
      </c>
      <c r="HO1026" s="24">
        <f>SUMPRODUCT($B1026:$GQ1026,INDEX(PLAN_PRODUCCION!$B$4:$GQ$24,COLUMN()-COLUMN($GZ$1)+1,0))</f>
        <v>0</v>
      </c>
      <c r="HP1026" s="24">
        <f>SUMPRODUCT($B1026:$GQ1026,INDEX(PLAN_PRODUCCION!$B$4:$GQ$24,COLUMN()-COLUMN($GZ$1)+1,0))</f>
        <v>0</v>
      </c>
      <c r="HQ1026" s="24">
        <f>SUMPRODUCT($B1026:$GQ1026,INDEX(PLAN_PRODUCCION!$B$4:$GQ$24,COLUMN()-COLUMN($GZ$1)+1,0))</f>
        <v>0</v>
      </c>
      <c r="HR1026" s="24">
        <f>SUMPRODUCT($B1026:$GQ1026,INDEX(PLAN_PRODUCCION!$B$4:$GQ$24,COLUMN()-COLUMN($GZ$1)+1,0))</f>
        <v>0</v>
      </c>
      <c r="HS1026" s="24">
        <f>SUMPRODUCT($B1026:$GQ1026,INDEX(PLAN_PRODUCCION!$B$4:$GQ$24,COLUMN()-COLUMN($GZ$1)+1,0))</f>
        <v>0</v>
      </c>
      <c r="HT1026" s="24">
        <f>SUMPRODUCT($B1026:$GQ1026,INDEX(PLAN_PRODUCCION!$B$4:$GQ$24,COLUMN()-COLUMN($GZ$1)+1,0))</f>
        <v>0</v>
      </c>
      <c r="HU1026" s="22"/>
      <c r="HV1026" s="25"/>
      <c r="HW1026" t="str">
        <f>DIM_BILL[[#This Row],[Tipo]]</f>
        <v>MATERIAL DE EMPAQUE</v>
      </c>
    </row>
    <row r="1027" spans="1:231" x14ac:dyDescent="0.3">
      <c r="A1027" s="18" t="s">
        <v>40</v>
      </c>
      <c r="C1027">
        <v>1.03</v>
      </c>
      <c r="GR1027" s="18" t="s">
        <v>41</v>
      </c>
      <c r="GS1027" s="18">
        <v>4</v>
      </c>
      <c r="GT1027" s="18" t="s">
        <v>1807</v>
      </c>
      <c r="GU1027" s="18" t="s">
        <v>1800</v>
      </c>
      <c r="GV1027" s="18">
        <f>SUMIF(FACT_A1[cve_prod],DIM_BILL[[#This Row],[CODIGO]],FACT_A1[Existencia])</f>
        <v>0</v>
      </c>
      <c r="GW1027" s="18">
        <f>SUMIF(FACT_A2[cve_prod],DIM_BILL[[#This Row],[CODIGO]],FACT_A2[Existencia])</f>
        <v>4000</v>
      </c>
      <c r="GX1027" s="18"/>
      <c r="GY1027" s="16" t="s">
        <v>2222</v>
      </c>
      <c r="GZ1027" s="26">
        <f t="shared" ref="GZ1027" si="7482">GV1027+GW1027+GX1027+GZ1025-GZ1026</f>
        <v>4000</v>
      </c>
      <c r="HA1027" s="26">
        <f t="shared" ref="HA1027" si="7483">GZ1027+HA1025-HA1026</f>
        <v>4000</v>
      </c>
      <c r="HB1027" s="26">
        <f t="shared" ref="HB1027" si="7484">HA1027+HB1025-HB1026</f>
        <v>4000</v>
      </c>
      <c r="HC1027" s="26">
        <f t="shared" ref="HC1027" si="7485">HB1027+HC1025-HC1026</f>
        <v>4000</v>
      </c>
      <c r="HD1027" s="26">
        <f t="shared" ref="HD1027" si="7486">HC1027+HD1025-HD1026</f>
        <v>4000</v>
      </c>
      <c r="HE1027" s="26">
        <f t="shared" ref="HE1027" si="7487">HD1027+HE1025-HE1026</f>
        <v>4000</v>
      </c>
      <c r="HF1027" s="26">
        <f t="shared" ref="HF1027" si="7488">HE1027+HF1025-HF1026</f>
        <v>4000</v>
      </c>
      <c r="HG1027" s="26">
        <f t="shared" ref="HG1027" si="7489">HF1027+HG1025-HG1026</f>
        <v>4000</v>
      </c>
      <c r="HH1027" s="26">
        <f t="shared" ref="HH1027" si="7490">HG1027+HH1025-HH1026</f>
        <v>4000</v>
      </c>
      <c r="HI1027" s="26">
        <f t="shared" ref="HI1027" si="7491">HH1027+HI1025-HI1026</f>
        <v>4000</v>
      </c>
      <c r="HJ1027" s="26">
        <f t="shared" ref="HJ1027" si="7492">HI1027+HJ1025-HJ1026</f>
        <v>4000</v>
      </c>
      <c r="HK1027" s="26">
        <f t="shared" ref="HK1027" si="7493">HJ1027+HK1025-HK1026</f>
        <v>4000</v>
      </c>
      <c r="HL1027" s="26">
        <f t="shared" ref="HL1027" si="7494">HK1027+HL1025-HL1026</f>
        <v>4000</v>
      </c>
      <c r="HM1027" s="26">
        <f t="shared" ref="HM1027" si="7495">HL1027+HM1025-HM1026</f>
        <v>4000</v>
      </c>
      <c r="HN1027" s="26">
        <f t="shared" ref="HN1027" si="7496">HM1027+HN1025-HN1026</f>
        <v>4000</v>
      </c>
      <c r="HO1027" s="26">
        <f t="shared" ref="HO1027" si="7497">HN1027+HO1025-HO1026</f>
        <v>4000</v>
      </c>
      <c r="HP1027" s="26">
        <f t="shared" ref="HP1027" si="7498">HO1027+HP1025-HP1026</f>
        <v>4000</v>
      </c>
      <c r="HQ1027" s="26">
        <f t="shared" ref="HQ1027" si="7499">HP1027+HQ1025-HQ1026</f>
        <v>4000</v>
      </c>
      <c r="HR1027" s="26">
        <f t="shared" ref="HR1027" si="7500">HQ1027+HR1025-HR1026</f>
        <v>4000</v>
      </c>
      <c r="HS1027" s="26">
        <f t="shared" ref="HS1027" si="7501">HR1027+HS1025-HS1026</f>
        <v>4000</v>
      </c>
      <c r="HT1027" s="26">
        <f t="shared" ref="HT1027" si="7502">HS1027+HT1025-HT1026</f>
        <v>4000</v>
      </c>
      <c r="HU1027" s="22">
        <f t="shared" ref="HU1027" si="7503">COUNTIF(GZ1027:HT1027,"&lt;0")</f>
        <v>0</v>
      </c>
      <c r="HV1027" s="25"/>
      <c r="HW1027" t="str">
        <f>DIM_BILL[[#This Row],[Tipo]]</f>
        <v>MATERIAL DE EMPAQUE</v>
      </c>
    </row>
    <row r="1028" spans="1:231" x14ac:dyDescent="0.3">
      <c r="A1028" s="17" t="s">
        <v>166</v>
      </c>
      <c r="K1028">
        <v>1.05</v>
      </c>
      <c r="GR1028" s="17" t="s">
        <v>167</v>
      </c>
      <c r="GS1028" s="17">
        <v>3</v>
      </c>
      <c r="GT1028" s="17" t="s">
        <v>1821</v>
      </c>
      <c r="GU1028" s="17" t="s">
        <v>1800</v>
      </c>
      <c r="GV1028" s="17">
        <f>SUMIF(FACT_A1[cve_prod],DIM_BILL[[#This Row],[CODIGO]],FACT_A1[Existencia])</f>
        <v>0</v>
      </c>
      <c r="GW1028" s="18">
        <f>SUMIF(FACT_A2[cve_prod],DIM_BILL[[#This Row],[CODIGO]],FACT_A2[Existencia])</f>
        <v>8293</v>
      </c>
      <c r="GX1028" s="17"/>
      <c r="GY1028" s="16" t="s">
        <v>2220</v>
      </c>
      <c r="GZ1028" s="15">
        <f>SUMIFS(POs[saldo],POs[cve_prod],DIM_BILL[[#This Row],[CODIGO]],POs[status],$GY1028,POs[f_ent],GZ$1)</f>
        <v>0</v>
      </c>
      <c r="HA1028" s="15">
        <f>SUMIFS(POs[saldo],POs[cve_prod],DIM_BILL[[#This Row],[CODIGO]],POs[status],$GY1028,POs[f_ent],HA$1)</f>
        <v>0</v>
      </c>
      <c r="HB1028" s="15">
        <f>SUMIFS(POs[saldo],POs[cve_prod],DIM_BILL[[#This Row],[CODIGO]],POs[status],$GY1028,POs[f_ent],HB$1)</f>
        <v>0</v>
      </c>
      <c r="HC1028" s="15">
        <f>SUMIFS(POs[saldo],POs[cve_prod],DIM_BILL[[#This Row],[CODIGO]],POs[status],$GY1028,POs[f_ent],HC$1)</f>
        <v>0</v>
      </c>
      <c r="HD1028" s="15">
        <f>SUMIFS(POs[saldo],POs[cve_prod],DIM_BILL[[#This Row],[CODIGO]],POs[status],$GY1028,POs[f_ent],HD$1)</f>
        <v>0</v>
      </c>
      <c r="HE1028" s="15">
        <f>SUMIFS(POs[saldo],POs[cve_prod],DIM_BILL[[#This Row],[CODIGO]],POs[status],$GY1028,POs[f_ent],HE$1)</f>
        <v>0</v>
      </c>
      <c r="HF1028" s="15">
        <f>SUMIFS(POs[saldo],POs[cve_prod],DIM_BILL[[#This Row],[CODIGO]],POs[status],$GY1028,POs[Semana],WEEKNUM(HF$1))</f>
        <v>0</v>
      </c>
      <c r="HG1028" s="15">
        <f>SUMIFS(POs[saldo],POs[cve_prod],DIM_BILL[[#This Row],[CODIGO]],POs[status],$GY1028,POs[Semana],WEEKNUM(HG$1))</f>
        <v>0</v>
      </c>
      <c r="HH1028" s="15">
        <f>SUMIFS(POs[saldo],POs[cve_prod],DIM_BILL[[#This Row],[CODIGO]],POs[status],$GY1028,POs[Semana],WEEKNUM(HH$1))</f>
        <v>0</v>
      </c>
      <c r="HI1028" s="15">
        <f>SUMIFS(POs[saldo],POs[cve_prod],DIM_BILL[[#This Row],[CODIGO]],POs[status],$GY1028,POs[Semana],WEEKNUM(HI$1))</f>
        <v>0</v>
      </c>
      <c r="HJ1028" s="15">
        <f>SUMIFS(POs[saldo],POs[cve_prod],DIM_BILL[[#This Row],[CODIGO]],POs[status],$GY1028,POs[Semana],WEEKNUM(HJ$1))</f>
        <v>0</v>
      </c>
      <c r="HK1028" s="15">
        <f>SUMIFS(POs[saldo],POs[cve_prod],DIM_BILL[[#This Row],[CODIGO]],POs[status],$GY1028,POs[Semana],WEEKNUM(HK$1))</f>
        <v>0</v>
      </c>
      <c r="HL1028" s="15">
        <f>SUMIFS(POs[saldo],POs[cve_prod],DIM_BILL[[#This Row],[CODIGO]],POs[status],$GY1028,POs[Semana],WEEKNUM(HL$1))</f>
        <v>0</v>
      </c>
      <c r="HM1028" s="15">
        <f>SUMIFS(POs[saldo],POs[cve_prod],DIM_BILL[[#This Row],[CODIGO]],POs[status],$GY1028,POs[Semana],WEEKNUM(HM$1))</f>
        <v>0</v>
      </c>
      <c r="HN1028" s="15">
        <f>SUMIFS(POs[saldo],POs[cve_prod],DIM_BILL[[#This Row],[CODIGO]],POs[status],$GY1028,POs[Semana],WEEKNUM(HN$1))</f>
        <v>0</v>
      </c>
      <c r="HO1028" s="15">
        <f>SUMIFS(POs[saldo],POs[cve_prod],DIM_BILL[[#This Row],[CODIGO]],POs[status],$GY1028,POs[Semana],WEEKNUM(HO$1))</f>
        <v>0</v>
      </c>
      <c r="HP1028" s="15">
        <f>SUMIFS(POs[saldo],POs[cve_prod],DIM_BILL[[#This Row],[CODIGO]],POs[status],$GY1028,POs[Semana],WEEKNUM(HP$1))</f>
        <v>0</v>
      </c>
      <c r="HQ1028" s="15">
        <f>SUMIFS(POs[saldo],POs[cve_prod],DIM_BILL[[#This Row],[CODIGO]],POs[status],$GY1028,POs[Semana],WEEKNUM(HQ$1))</f>
        <v>0</v>
      </c>
      <c r="HR1028" s="15">
        <f>SUMIFS(POs[saldo],POs[cve_prod],DIM_BILL[[#This Row],[CODIGO]],POs[status],$GY1028,POs[Semana],WEEKNUM(HR$1))</f>
        <v>0</v>
      </c>
      <c r="HS1028" s="15">
        <f>SUMIFS(POs[saldo],POs[cve_prod],DIM_BILL[[#This Row],[CODIGO]],POs[status],$GY1028,POs[Semana],WEEKNUM(HS$1))</f>
        <v>0</v>
      </c>
      <c r="HT1028" s="15">
        <f>SUMIFS(POs[saldo],POs[cve_prod],DIM_BILL[[#This Row],[CODIGO]],POs[status],$GY1028,POs[Semana],WEEKNUM(HT$1))</f>
        <v>0</v>
      </c>
      <c r="HU1028" s="22"/>
      <c r="HV1028" s="25"/>
      <c r="HW1028" t="str">
        <f>DIM_BILL[[#This Row],[Tipo]]</f>
        <v>MATERIAL DE EMPAQUE</v>
      </c>
    </row>
    <row r="1029" spans="1:231" x14ac:dyDescent="0.3">
      <c r="A1029" s="17" t="s">
        <v>166</v>
      </c>
      <c r="K1029">
        <v>1.05</v>
      </c>
      <c r="GR1029" s="17" t="s">
        <v>167</v>
      </c>
      <c r="GS1029" s="17">
        <v>3</v>
      </c>
      <c r="GT1029" s="17" t="s">
        <v>1821</v>
      </c>
      <c r="GU1029" s="17" t="s">
        <v>1800</v>
      </c>
      <c r="GV1029" s="17">
        <f>SUMIF(FACT_A1[cve_prod],DIM_BILL[[#This Row],[CODIGO]],FACT_A1[Existencia])</f>
        <v>0</v>
      </c>
      <c r="GW1029" s="18">
        <f>SUMIF(FACT_A2[cve_prod],DIM_BILL[[#This Row],[CODIGO]],FACT_A2[Existencia])</f>
        <v>8293</v>
      </c>
      <c r="GX1029" s="17"/>
      <c r="GY1029" s="16" t="s">
        <v>2221</v>
      </c>
      <c r="GZ1029" s="24">
        <f>SUMPRODUCT($B1029:$GQ1029,INDEX(PLAN_PRODUCCION!$B$4:$GQ$24,COLUMN()-COLUMN($GZ$1)+1,0))</f>
        <v>21000</v>
      </c>
      <c r="HA1029" s="24">
        <f>SUMPRODUCT($B1029:$GQ1029,INDEX(PLAN_PRODUCCION!$B$4:$GQ$24,COLUMN()-COLUMN($GZ$1)+1,0))</f>
        <v>0</v>
      </c>
      <c r="HB1029" s="24">
        <f>SUMPRODUCT($B1029:$GQ1029,INDEX(PLAN_PRODUCCION!$B$4:$GQ$24,COLUMN()-COLUMN($GZ$1)+1,0))</f>
        <v>0</v>
      </c>
      <c r="HC1029" s="24">
        <f>SUMPRODUCT($B1029:$GQ1029,INDEX(PLAN_PRODUCCION!$B$4:$GQ$24,COLUMN()-COLUMN($GZ$1)+1,0))</f>
        <v>0</v>
      </c>
      <c r="HD1029" s="24">
        <f>SUMPRODUCT($B1029:$GQ1029,INDEX(PLAN_PRODUCCION!$B$4:$GQ$24,COLUMN()-COLUMN($GZ$1)+1,0))</f>
        <v>0</v>
      </c>
      <c r="HE1029" s="24">
        <f>SUMPRODUCT($B1029:$GQ1029,INDEX(PLAN_PRODUCCION!$B$4:$GQ$24,COLUMN()-COLUMN($GZ$1)+1,0))</f>
        <v>0</v>
      </c>
      <c r="HF1029" s="24">
        <f>SUMPRODUCT($B1029:$GQ1029,INDEX(PLAN_PRODUCCION!$B$4:$GQ$24,COLUMN()-COLUMN($GZ$1)+1,0))</f>
        <v>0</v>
      </c>
      <c r="HG1029" s="24">
        <f>SUMPRODUCT($B1029:$GQ1029,INDEX(PLAN_PRODUCCION!$B$4:$GQ$24,COLUMN()-COLUMN($GZ$1)+1,0))</f>
        <v>0</v>
      </c>
      <c r="HH1029" s="24">
        <f>SUMPRODUCT($B1029:$GQ1029,INDEX(PLAN_PRODUCCION!$B$4:$GQ$24,COLUMN()-COLUMN($GZ$1)+1,0))</f>
        <v>0</v>
      </c>
      <c r="HI1029" s="24">
        <f>SUMPRODUCT($B1029:$GQ1029,INDEX(PLAN_PRODUCCION!$B$4:$GQ$24,COLUMN()-COLUMN($GZ$1)+1,0))</f>
        <v>0</v>
      </c>
      <c r="HJ1029" s="24">
        <f>SUMPRODUCT($B1029:$GQ1029,INDEX(PLAN_PRODUCCION!$B$4:$GQ$24,COLUMN()-COLUMN($GZ$1)+1,0))</f>
        <v>0</v>
      </c>
      <c r="HK1029" s="24">
        <f>SUMPRODUCT($B1029:$GQ1029,INDEX(PLAN_PRODUCCION!$B$4:$GQ$24,COLUMN()-COLUMN($GZ$1)+1,0))</f>
        <v>0</v>
      </c>
      <c r="HL1029" s="24">
        <f>SUMPRODUCT($B1029:$GQ1029,INDEX(PLAN_PRODUCCION!$B$4:$GQ$24,COLUMN()-COLUMN($GZ$1)+1,0))</f>
        <v>0</v>
      </c>
      <c r="HM1029" s="24">
        <f>SUMPRODUCT($B1029:$GQ1029,INDEX(PLAN_PRODUCCION!$B$4:$GQ$24,COLUMN()-COLUMN($GZ$1)+1,0))</f>
        <v>0</v>
      </c>
      <c r="HN1029" s="24">
        <f>SUMPRODUCT($B1029:$GQ1029,INDEX(PLAN_PRODUCCION!$B$4:$GQ$24,COLUMN()-COLUMN($GZ$1)+1,0))</f>
        <v>0</v>
      </c>
      <c r="HO1029" s="24">
        <f>SUMPRODUCT($B1029:$GQ1029,INDEX(PLAN_PRODUCCION!$B$4:$GQ$24,COLUMN()-COLUMN($GZ$1)+1,0))</f>
        <v>0</v>
      </c>
      <c r="HP1029" s="24">
        <f>SUMPRODUCT($B1029:$GQ1029,INDEX(PLAN_PRODUCCION!$B$4:$GQ$24,COLUMN()-COLUMN($GZ$1)+1,0))</f>
        <v>0</v>
      </c>
      <c r="HQ1029" s="24">
        <f>SUMPRODUCT($B1029:$GQ1029,INDEX(PLAN_PRODUCCION!$B$4:$GQ$24,COLUMN()-COLUMN($GZ$1)+1,0))</f>
        <v>0</v>
      </c>
      <c r="HR1029" s="24">
        <f>SUMPRODUCT($B1029:$GQ1029,INDEX(PLAN_PRODUCCION!$B$4:$GQ$24,COLUMN()-COLUMN($GZ$1)+1,0))</f>
        <v>0</v>
      </c>
      <c r="HS1029" s="24">
        <f>SUMPRODUCT($B1029:$GQ1029,INDEX(PLAN_PRODUCCION!$B$4:$GQ$24,COLUMN()-COLUMN($GZ$1)+1,0))</f>
        <v>0</v>
      </c>
      <c r="HT1029" s="24">
        <f>SUMPRODUCT($B1029:$GQ1029,INDEX(PLAN_PRODUCCION!$B$4:$GQ$24,COLUMN()-COLUMN($GZ$1)+1,0))</f>
        <v>0</v>
      </c>
      <c r="HU1029" s="22"/>
      <c r="HV1029" s="25"/>
      <c r="HW1029" t="str">
        <f>DIM_BILL[[#This Row],[Tipo]]</f>
        <v>MATERIAL DE EMPAQUE</v>
      </c>
    </row>
    <row r="1030" spans="1:231" x14ac:dyDescent="0.3">
      <c r="A1030" s="18" t="s">
        <v>166</v>
      </c>
      <c r="K1030">
        <v>1.05</v>
      </c>
      <c r="GR1030" s="18" t="s">
        <v>167</v>
      </c>
      <c r="GS1030" s="18">
        <v>3</v>
      </c>
      <c r="GT1030" s="18" t="s">
        <v>1821</v>
      </c>
      <c r="GU1030" s="18" t="s">
        <v>1800</v>
      </c>
      <c r="GV1030" s="18">
        <f>SUMIF(FACT_A1[cve_prod],DIM_BILL[[#This Row],[CODIGO]],FACT_A1[Existencia])</f>
        <v>0</v>
      </c>
      <c r="GW1030" s="18">
        <f>SUMIF(FACT_A2[cve_prod],DIM_BILL[[#This Row],[CODIGO]],FACT_A2[Existencia])</f>
        <v>8293</v>
      </c>
      <c r="GX1030" s="18"/>
      <c r="GY1030" s="16" t="s">
        <v>2222</v>
      </c>
      <c r="GZ1030" s="26">
        <f t="shared" ref="GZ1030" si="7504">GV1030+GW1030+GX1030+GZ1028-GZ1029</f>
        <v>-12707</v>
      </c>
      <c r="HA1030" s="26">
        <f t="shared" ref="HA1030" si="7505">GZ1030+HA1028-HA1029</f>
        <v>-12707</v>
      </c>
      <c r="HB1030" s="26">
        <f t="shared" ref="HB1030" si="7506">HA1030+HB1028-HB1029</f>
        <v>-12707</v>
      </c>
      <c r="HC1030" s="26">
        <f t="shared" ref="HC1030" si="7507">HB1030+HC1028-HC1029</f>
        <v>-12707</v>
      </c>
      <c r="HD1030" s="26">
        <f t="shared" ref="HD1030" si="7508">HC1030+HD1028-HD1029</f>
        <v>-12707</v>
      </c>
      <c r="HE1030" s="26">
        <f t="shared" ref="HE1030" si="7509">HD1030+HE1028-HE1029</f>
        <v>-12707</v>
      </c>
      <c r="HF1030" s="26">
        <f t="shared" ref="HF1030" si="7510">HE1030+HF1028-HF1029</f>
        <v>-12707</v>
      </c>
      <c r="HG1030" s="26">
        <f t="shared" ref="HG1030" si="7511">HF1030+HG1028-HG1029</f>
        <v>-12707</v>
      </c>
      <c r="HH1030" s="26">
        <f t="shared" ref="HH1030" si="7512">HG1030+HH1028-HH1029</f>
        <v>-12707</v>
      </c>
      <c r="HI1030" s="26">
        <f t="shared" ref="HI1030" si="7513">HH1030+HI1028-HI1029</f>
        <v>-12707</v>
      </c>
      <c r="HJ1030" s="26">
        <f t="shared" ref="HJ1030" si="7514">HI1030+HJ1028-HJ1029</f>
        <v>-12707</v>
      </c>
      <c r="HK1030" s="26">
        <f t="shared" ref="HK1030" si="7515">HJ1030+HK1028-HK1029</f>
        <v>-12707</v>
      </c>
      <c r="HL1030" s="26">
        <f t="shared" ref="HL1030" si="7516">HK1030+HL1028-HL1029</f>
        <v>-12707</v>
      </c>
      <c r="HM1030" s="26">
        <f t="shared" ref="HM1030" si="7517">HL1030+HM1028-HM1029</f>
        <v>-12707</v>
      </c>
      <c r="HN1030" s="26">
        <f t="shared" ref="HN1030" si="7518">HM1030+HN1028-HN1029</f>
        <v>-12707</v>
      </c>
      <c r="HO1030" s="26">
        <f t="shared" ref="HO1030" si="7519">HN1030+HO1028-HO1029</f>
        <v>-12707</v>
      </c>
      <c r="HP1030" s="26">
        <f t="shared" ref="HP1030" si="7520">HO1030+HP1028-HP1029</f>
        <v>-12707</v>
      </c>
      <c r="HQ1030" s="26">
        <f t="shared" ref="HQ1030" si="7521">HP1030+HQ1028-HQ1029</f>
        <v>-12707</v>
      </c>
      <c r="HR1030" s="26">
        <f t="shared" ref="HR1030" si="7522">HQ1030+HR1028-HR1029</f>
        <v>-12707</v>
      </c>
      <c r="HS1030" s="26">
        <f t="shared" ref="HS1030" si="7523">HR1030+HS1028-HS1029</f>
        <v>-12707</v>
      </c>
      <c r="HT1030" s="26">
        <f t="shared" ref="HT1030" si="7524">HS1030+HT1028-HT1029</f>
        <v>-12707</v>
      </c>
      <c r="HU1030" s="22">
        <f t="shared" ref="HU1030" si="7525">COUNTIF(GZ1030:HT1030,"&lt;0")</f>
        <v>21</v>
      </c>
      <c r="HV1030" s="25"/>
      <c r="HW1030" t="str">
        <f>DIM_BILL[[#This Row],[Tipo]]</f>
        <v>MATERIAL DE EMPAQUE</v>
      </c>
    </row>
    <row r="1031" spans="1:231" x14ac:dyDescent="0.3">
      <c r="A1031" s="17" t="s">
        <v>47</v>
      </c>
      <c r="D1031">
        <v>1.03</v>
      </c>
      <c r="GR1031" s="17" t="s">
        <v>48</v>
      </c>
      <c r="GS1031" s="17">
        <v>4</v>
      </c>
      <c r="GT1031" s="17" t="s">
        <v>1807</v>
      </c>
      <c r="GU1031" s="17" t="s">
        <v>1800</v>
      </c>
      <c r="GV1031" s="17">
        <f>SUMIF(FACT_A1[cve_prod],DIM_BILL[[#This Row],[CODIGO]],FACT_A1[Existencia])</f>
        <v>0</v>
      </c>
      <c r="GW1031" s="18">
        <f>SUMIF(FACT_A2[cve_prod],DIM_BILL[[#This Row],[CODIGO]],FACT_A2[Existencia])</f>
        <v>38000</v>
      </c>
      <c r="GX1031" s="17"/>
      <c r="GY1031" s="16" t="s">
        <v>2220</v>
      </c>
      <c r="GZ1031" s="15">
        <f>SUMIFS(POs[saldo],POs[cve_prod],DIM_BILL[[#This Row],[CODIGO]],POs[status],$GY1031,POs[f_ent],GZ$1)</f>
        <v>0</v>
      </c>
      <c r="HA1031" s="15">
        <f>SUMIFS(POs[saldo],POs[cve_prod],DIM_BILL[[#This Row],[CODIGO]],POs[status],$GY1031,POs[f_ent],HA$1)</f>
        <v>0</v>
      </c>
      <c r="HB1031" s="15">
        <f>SUMIFS(POs[saldo],POs[cve_prod],DIM_BILL[[#This Row],[CODIGO]],POs[status],$GY1031,POs[f_ent],HB$1)</f>
        <v>0</v>
      </c>
      <c r="HC1031" s="15">
        <f>SUMIFS(POs[saldo],POs[cve_prod],DIM_BILL[[#This Row],[CODIGO]],POs[status],$GY1031,POs[f_ent],HC$1)</f>
        <v>0</v>
      </c>
      <c r="HD1031" s="15">
        <f>SUMIFS(POs[saldo],POs[cve_prod],DIM_BILL[[#This Row],[CODIGO]],POs[status],$GY1031,POs[f_ent],HD$1)</f>
        <v>0</v>
      </c>
      <c r="HE1031" s="15">
        <f>SUMIFS(POs[saldo],POs[cve_prod],DIM_BILL[[#This Row],[CODIGO]],POs[status],$GY1031,POs[f_ent],HE$1)</f>
        <v>0</v>
      </c>
      <c r="HF1031" s="15">
        <f>SUMIFS(POs[saldo],POs[cve_prod],DIM_BILL[[#This Row],[CODIGO]],POs[status],$GY1031,POs[Semana],WEEKNUM(HF$1))</f>
        <v>0</v>
      </c>
      <c r="HG1031" s="15">
        <f>SUMIFS(POs[saldo],POs[cve_prod],DIM_BILL[[#This Row],[CODIGO]],POs[status],$GY1031,POs[Semana],WEEKNUM(HG$1))</f>
        <v>0</v>
      </c>
      <c r="HH1031" s="15">
        <f>SUMIFS(POs[saldo],POs[cve_prod],DIM_BILL[[#This Row],[CODIGO]],POs[status],$GY1031,POs[Semana],WEEKNUM(HH$1))</f>
        <v>0</v>
      </c>
      <c r="HI1031" s="15">
        <f>SUMIFS(POs[saldo],POs[cve_prod],DIM_BILL[[#This Row],[CODIGO]],POs[status],$GY1031,POs[Semana],WEEKNUM(HI$1))</f>
        <v>0</v>
      </c>
      <c r="HJ1031" s="15">
        <f>SUMIFS(POs[saldo],POs[cve_prod],DIM_BILL[[#This Row],[CODIGO]],POs[status],$GY1031,POs[Semana],WEEKNUM(HJ$1))</f>
        <v>0</v>
      </c>
      <c r="HK1031" s="15">
        <f>SUMIFS(POs[saldo],POs[cve_prod],DIM_BILL[[#This Row],[CODIGO]],POs[status],$GY1031,POs[Semana],WEEKNUM(HK$1))</f>
        <v>0</v>
      </c>
      <c r="HL1031" s="15">
        <f>SUMIFS(POs[saldo],POs[cve_prod],DIM_BILL[[#This Row],[CODIGO]],POs[status],$GY1031,POs[Semana],WEEKNUM(HL$1))</f>
        <v>0</v>
      </c>
      <c r="HM1031" s="15">
        <f>SUMIFS(POs[saldo],POs[cve_prod],DIM_BILL[[#This Row],[CODIGO]],POs[status],$GY1031,POs[Semana],WEEKNUM(HM$1))</f>
        <v>0</v>
      </c>
      <c r="HN1031" s="15">
        <f>SUMIFS(POs[saldo],POs[cve_prod],DIM_BILL[[#This Row],[CODIGO]],POs[status],$GY1031,POs[Semana],WEEKNUM(HN$1))</f>
        <v>0</v>
      </c>
      <c r="HO1031" s="15">
        <f>SUMIFS(POs[saldo],POs[cve_prod],DIM_BILL[[#This Row],[CODIGO]],POs[status],$GY1031,POs[Semana],WEEKNUM(HO$1))</f>
        <v>0</v>
      </c>
      <c r="HP1031" s="15">
        <f>SUMIFS(POs[saldo],POs[cve_prod],DIM_BILL[[#This Row],[CODIGO]],POs[status],$GY1031,POs[Semana],WEEKNUM(HP$1))</f>
        <v>0</v>
      </c>
      <c r="HQ1031" s="15">
        <f>SUMIFS(POs[saldo],POs[cve_prod],DIM_BILL[[#This Row],[CODIGO]],POs[status],$GY1031,POs[Semana],WEEKNUM(HQ$1))</f>
        <v>0</v>
      </c>
      <c r="HR1031" s="15">
        <f>SUMIFS(POs[saldo],POs[cve_prod],DIM_BILL[[#This Row],[CODIGO]],POs[status],$GY1031,POs[Semana],WEEKNUM(HR$1))</f>
        <v>0</v>
      </c>
      <c r="HS1031" s="15">
        <f>SUMIFS(POs[saldo],POs[cve_prod],DIM_BILL[[#This Row],[CODIGO]],POs[status],$GY1031,POs[Semana],WEEKNUM(HS$1))</f>
        <v>0</v>
      </c>
      <c r="HT1031" s="15">
        <f>SUMIFS(POs[saldo],POs[cve_prod],DIM_BILL[[#This Row],[CODIGO]],POs[status],$GY1031,POs[Semana],WEEKNUM(HT$1))</f>
        <v>0</v>
      </c>
      <c r="HU1031" s="22"/>
      <c r="HV1031" s="25"/>
      <c r="HW1031" t="str">
        <f>DIM_BILL[[#This Row],[Tipo]]</f>
        <v>MATERIAL DE EMPAQUE</v>
      </c>
    </row>
    <row r="1032" spans="1:231" x14ac:dyDescent="0.3">
      <c r="A1032" s="17" t="s">
        <v>47</v>
      </c>
      <c r="D1032">
        <v>1.03</v>
      </c>
      <c r="GR1032" s="17" t="s">
        <v>48</v>
      </c>
      <c r="GS1032" s="17">
        <v>4</v>
      </c>
      <c r="GT1032" s="17" t="s">
        <v>1807</v>
      </c>
      <c r="GU1032" s="17" t="s">
        <v>1800</v>
      </c>
      <c r="GV1032" s="17">
        <f>SUMIF(FACT_A1[cve_prod],DIM_BILL[[#This Row],[CODIGO]],FACT_A1[Existencia])</f>
        <v>0</v>
      </c>
      <c r="GW1032" s="18">
        <f>SUMIF(FACT_A2[cve_prod],DIM_BILL[[#This Row],[CODIGO]],FACT_A2[Existencia])</f>
        <v>38000</v>
      </c>
      <c r="GX1032" s="17"/>
      <c r="GY1032" s="16" t="s">
        <v>2221</v>
      </c>
      <c r="GZ1032" s="24">
        <f>SUMPRODUCT($B1032:$GQ1032,INDEX(PLAN_PRODUCCION!$B$4:$GQ$24,COLUMN()-COLUMN($GZ$1)+1,0))</f>
        <v>10300</v>
      </c>
      <c r="HA1032" s="24">
        <f>SUMPRODUCT($B1032:$GQ1032,INDEX(PLAN_PRODUCCION!$B$4:$GQ$24,COLUMN()-COLUMN($GZ$1)+1,0))</f>
        <v>0</v>
      </c>
      <c r="HB1032" s="24">
        <f>SUMPRODUCT($B1032:$GQ1032,INDEX(PLAN_PRODUCCION!$B$4:$GQ$24,COLUMN()-COLUMN($GZ$1)+1,0))</f>
        <v>0</v>
      </c>
      <c r="HC1032" s="24">
        <f>SUMPRODUCT($B1032:$GQ1032,INDEX(PLAN_PRODUCCION!$B$4:$GQ$24,COLUMN()-COLUMN($GZ$1)+1,0))</f>
        <v>0</v>
      </c>
      <c r="HD1032" s="24">
        <f>SUMPRODUCT($B1032:$GQ1032,INDEX(PLAN_PRODUCCION!$B$4:$GQ$24,COLUMN()-COLUMN($GZ$1)+1,0))</f>
        <v>0</v>
      </c>
      <c r="HE1032" s="24">
        <f>SUMPRODUCT($B1032:$GQ1032,INDEX(PLAN_PRODUCCION!$B$4:$GQ$24,COLUMN()-COLUMN($GZ$1)+1,0))</f>
        <v>0</v>
      </c>
      <c r="HF1032" s="24">
        <f>SUMPRODUCT($B1032:$GQ1032,INDEX(PLAN_PRODUCCION!$B$4:$GQ$24,COLUMN()-COLUMN($GZ$1)+1,0))</f>
        <v>0</v>
      </c>
      <c r="HG1032" s="24">
        <f>SUMPRODUCT($B1032:$GQ1032,INDEX(PLAN_PRODUCCION!$B$4:$GQ$24,COLUMN()-COLUMN($GZ$1)+1,0))</f>
        <v>0</v>
      </c>
      <c r="HH1032" s="24">
        <f>SUMPRODUCT($B1032:$GQ1032,INDEX(PLAN_PRODUCCION!$B$4:$GQ$24,COLUMN()-COLUMN($GZ$1)+1,0))</f>
        <v>0</v>
      </c>
      <c r="HI1032" s="24">
        <f>SUMPRODUCT($B1032:$GQ1032,INDEX(PLAN_PRODUCCION!$B$4:$GQ$24,COLUMN()-COLUMN($GZ$1)+1,0))</f>
        <v>0</v>
      </c>
      <c r="HJ1032" s="24">
        <f>SUMPRODUCT($B1032:$GQ1032,INDEX(PLAN_PRODUCCION!$B$4:$GQ$24,COLUMN()-COLUMN($GZ$1)+1,0))</f>
        <v>0</v>
      </c>
      <c r="HK1032" s="24">
        <f>SUMPRODUCT($B1032:$GQ1032,INDEX(PLAN_PRODUCCION!$B$4:$GQ$24,COLUMN()-COLUMN($GZ$1)+1,0))</f>
        <v>0</v>
      </c>
      <c r="HL1032" s="24">
        <f>SUMPRODUCT($B1032:$GQ1032,INDEX(PLAN_PRODUCCION!$B$4:$GQ$24,COLUMN()-COLUMN($GZ$1)+1,0))</f>
        <v>0</v>
      </c>
      <c r="HM1032" s="24">
        <f>SUMPRODUCT($B1032:$GQ1032,INDEX(PLAN_PRODUCCION!$B$4:$GQ$24,COLUMN()-COLUMN($GZ$1)+1,0))</f>
        <v>0</v>
      </c>
      <c r="HN1032" s="24">
        <f>SUMPRODUCT($B1032:$GQ1032,INDEX(PLAN_PRODUCCION!$B$4:$GQ$24,COLUMN()-COLUMN($GZ$1)+1,0))</f>
        <v>0</v>
      </c>
      <c r="HO1032" s="24">
        <f>SUMPRODUCT($B1032:$GQ1032,INDEX(PLAN_PRODUCCION!$B$4:$GQ$24,COLUMN()-COLUMN($GZ$1)+1,0))</f>
        <v>0</v>
      </c>
      <c r="HP1032" s="24">
        <f>SUMPRODUCT($B1032:$GQ1032,INDEX(PLAN_PRODUCCION!$B$4:$GQ$24,COLUMN()-COLUMN($GZ$1)+1,0))</f>
        <v>0</v>
      </c>
      <c r="HQ1032" s="24">
        <f>SUMPRODUCT($B1032:$GQ1032,INDEX(PLAN_PRODUCCION!$B$4:$GQ$24,COLUMN()-COLUMN($GZ$1)+1,0))</f>
        <v>0</v>
      </c>
      <c r="HR1032" s="24">
        <f>SUMPRODUCT($B1032:$GQ1032,INDEX(PLAN_PRODUCCION!$B$4:$GQ$24,COLUMN()-COLUMN($GZ$1)+1,0))</f>
        <v>0</v>
      </c>
      <c r="HS1032" s="24">
        <f>SUMPRODUCT($B1032:$GQ1032,INDEX(PLAN_PRODUCCION!$B$4:$GQ$24,COLUMN()-COLUMN($GZ$1)+1,0))</f>
        <v>0</v>
      </c>
      <c r="HT1032" s="24">
        <f>SUMPRODUCT($B1032:$GQ1032,INDEX(PLAN_PRODUCCION!$B$4:$GQ$24,COLUMN()-COLUMN($GZ$1)+1,0))</f>
        <v>0</v>
      </c>
      <c r="HU1032" s="22"/>
      <c r="HV1032" s="25"/>
      <c r="HW1032" t="str">
        <f>DIM_BILL[[#This Row],[Tipo]]</f>
        <v>MATERIAL DE EMPAQUE</v>
      </c>
    </row>
    <row r="1033" spans="1:231" x14ac:dyDescent="0.3">
      <c r="A1033" s="18" t="s">
        <v>47</v>
      </c>
      <c r="D1033">
        <v>1.03</v>
      </c>
      <c r="GR1033" s="18" t="s">
        <v>48</v>
      </c>
      <c r="GS1033" s="18">
        <v>4</v>
      </c>
      <c r="GT1033" s="18" t="s">
        <v>1807</v>
      </c>
      <c r="GU1033" s="18" t="s">
        <v>1800</v>
      </c>
      <c r="GV1033" s="18">
        <f>SUMIF(FACT_A1[cve_prod],DIM_BILL[[#This Row],[CODIGO]],FACT_A1[Existencia])</f>
        <v>0</v>
      </c>
      <c r="GW1033" s="18">
        <f>SUMIF(FACT_A2[cve_prod],DIM_BILL[[#This Row],[CODIGO]],FACT_A2[Existencia])</f>
        <v>38000</v>
      </c>
      <c r="GX1033" s="18"/>
      <c r="GY1033" s="16" t="s">
        <v>2222</v>
      </c>
      <c r="GZ1033" s="26">
        <f t="shared" ref="GZ1033" si="7526">GV1033+GW1033+GX1033+GZ1031-GZ1032</f>
        <v>27700</v>
      </c>
      <c r="HA1033" s="26">
        <f t="shared" ref="HA1033" si="7527">GZ1033+HA1031-HA1032</f>
        <v>27700</v>
      </c>
      <c r="HB1033" s="26">
        <f t="shared" ref="HB1033" si="7528">HA1033+HB1031-HB1032</f>
        <v>27700</v>
      </c>
      <c r="HC1033" s="26">
        <f t="shared" ref="HC1033" si="7529">HB1033+HC1031-HC1032</f>
        <v>27700</v>
      </c>
      <c r="HD1033" s="26">
        <f t="shared" ref="HD1033" si="7530">HC1033+HD1031-HD1032</f>
        <v>27700</v>
      </c>
      <c r="HE1033" s="26">
        <f t="shared" ref="HE1033" si="7531">HD1033+HE1031-HE1032</f>
        <v>27700</v>
      </c>
      <c r="HF1033" s="26">
        <f t="shared" ref="HF1033" si="7532">HE1033+HF1031-HF1032</f>
        <v>27700</v>
      </c>
      <c r="HG1033" s="26">
        <f t="shared" ref="HG1033" si="7533">HF1033+HG1031-HG1032</f>
        <v>27700</v>
      </c>
      <c r="HH1033" s="26">
        <f t="shared" ref="HH1033" si="7534">HG1033+HH1031-HH1032</f>
        <v>27700</v>
      </c>
      <c r="HI1033" s="26">
        <f t="shared" ref="HI1033" si="7535">HH1033+HI1031-HI1032</f>
        <v>27700</v>
      </c>
      <c r="HJ1033" s="26">
        <f t="shared" ref="HJ1033" si="7536">HI1033+HJ1031-HJ1032</f>
        <v>27700</v>
      </c>
      <c r="HK1033" s="26">
        <f t="shared" ref="HK1033" si="7537">HJ1033+HK1031-HK1032</f>
        <v>27700</v>
      </c>
      <c r="HL1033" s="26">
        <f t="shared" ref="HL1033" si="7538">HK1033+HL1031-HL1032</f>
        <v>27700</v>
      </c>
      <c r="HM1033" s="26">
        <f t="shared" ref="HM1033" si="7539">HL1033+HM1031-HM1032</f>
        <v>27700</v>
      </c>
      <c r="HN1033" s="26">
        <f t="shared" ref="HN1033" si="7540">HM1033+HN1031-HN1032</f>
        <v>27700</v>
      </c>
      <c r="HO1033" s="26">
        <f t="shared" ref="HO1033" si="7541">HN1033+HO1031-HO1032</f>
        <v>27700</v>
      </c>
      <c r="HP1033" s="26">
        <f t="shared" ref="HP1033" si="7542">HO1033+HP1031-HP1032</f>
        <v>27700</v>
      </c>
      <c r="HQ1033" s="26">
        <f t="shared" ref="HQ1033" si="7543">HP1033+HQ1031-HQ1032</f>
        <v>27700</v>
      </c>
      <c r="HR1033" s="26">
        <f t="shared" ref="HR1033" si="7544">HQ1033+HR1031-HR1032</f>
        <v>27700</v>
      </c>
      <c r="HS1033" s="26">
        <f t="shared" ref="HS1033" si="7545">HR1033+HS1031-HS1032</f>
        <v>27700</v>
      </c>
      <c r="HT1033" s="26">
        <f t="shared" ref="HT1033" si="7546">HS1033+HT1031-HT1032</f>
        <v>27700</v>
      </c>
      <c r="HU1033" s="22">
        <f t="shared" ref="HU1033" si="7547">COUNTIF(GZ1033:HT1033,"&lt;0")</f>
        <v>0</v>
      </c>
      <c r="HV1033" s="25"/>
      <c r="HW1033" t="str">
        <f>DIM_BILL[[#This Row],[Tipo]]</f>
        <v>MATERIAL DE EMPAQUE</v>
      </c>
    </row>
    <row r="1034" spans="1:231" x14ac:dyDescent="0.3">
      <c r="A1034" s="17" t="s">
        <v>512</v>
      </c>
      <c r="AP1034">
        <v>1.03</v>
      </c>
      <c r="GR1034" s="17" t="s">
        <v>513</v>
      </c>
      <c r="GS1034" s="17">
        <v>4</v>
      </c>
      <c r="GT1034" s="17" t="s">
        <v>1807</v>
      </c>
      <c r="GU1034" s="17" t="s">
        <v>1800</v>
      </c>
      <c r="GV1034" s="17">
        <f>SUMIF(FACT_A1[cve_prod],DIM_BILL[[#This Row],[CODIGO]],FACT_A1[Existencia])</f>
        <v>0</v>
      </c>
      <c r="GW1034" s="18">
        <f>SUMIF(FACT_A2[cve_prod],DIM_BILL[[#This Row],[CODIGO]],FACT_A2[Existencia])</f>
        <v>14000</v>
      </c>
      <c r="GX1034" s="17"/>
      <c r="GY1034" s="16" t="s">
        <v>2220</v>
      </c>
      <c r="GZ1034" s="15">
        <f>SUMIFS(POs[saldo],POs[cve_prod],DIM_BILL[[#This Row],[CODIGO]],POs[status],$GY1034,POs[f_ent],GZ$1)</f>
        <v>0</v>
      </c>
      <c r="HA1034" s="15">
        <f>SUMIFS(POs[saldo],POs[cve_prod],DIM_BILL[[#This Row],[CODIGO]],POs[status],$GY1034,POs[f_ent],HA$1)</f>
        <v>0</v>
      </c>
      <c r="HB1034" s="15">
        <f>SUMIFS(POs[saldo],POs[cve_prod],DIM_BILL[[#This Row],[CODIGO]],POs[status],$GY1034,POs[f_ent],HB$1)</f>
        <v>0</v>
      </c>
      <c r="HC1034" s="15">
        <f>SUMIFS(POs[saldo],POs[cve_prod],DIM_BILL[[#This Row],[CODIGO]],POs[status],$GY1034,POs[f_ent],HC$1)</f>
        <v>0</v>
      </c>
      <c r="HD1034" s="15">
        <f>SUMIFS(POs[saldo],POs[cve_prod],DIM_BILL[[#This Row],[CODIGO]],POs[status],$GY1034,POs[f_ent],HD$1)</f>
        <v>0</v>
      </c>
      <c r="HE1034" s="15">
        <f>SUMIFS(POs[saldo],POs[cve_prod],DIM_BILL[[#This Row],[CODIGO]],POs[status],$GY1034,POs[f_ent],HE$1)</f>
        <v>0</v>
      </c>
      <c r="HF1034" s="15">
        <f>SUMIFS(POs[saldo],POs[cve_prod],DIM_BILL[[#This Row],[CODIGO]],POs[status],$GY1034,POs[Semana],WEEKNUM(HF$1))</f>
        <v>0</v>
      </c>
      <c r="HG1034" s="15">
        <f>SUMIFS(POs[saldo],POs[cve_prod],DIM_BILL[[#This Row],[CODIGO]],POs[status],$GY1034,POs[Semana],WEEKNUM(HG$1))</f>
        <v>0</v>
      </c>
      <c r="HH1034" s="15">
        <f>SUMIFS(POs[saldo],POs[cve_prod],DIM_BILL[[#This Row],[CODIGO]],POs[status],$GY1034,POs[Semana],WEEKNUM(HH$1))</f>
        <v>0</v>
      </c>
      <c r="HI1034" s="15">
        <f>SUMIFS(POs[saldo],POs[cve_prod],DIM_BILL[[#This Row],[CODIGO]],POs[status],$GY1034,POs[Semana],WEEKNUM(HI$1))</f>
        <v>0</v>
      </c>
      <c r="HJ1034" s="15">
        <f>SUMIFS(POs[saldo],POs[cve_prod],DIM_BILL[[#This Row],[CODIGO]],POs[status],$GY1034,POs[Semana],WEEKNUM(HJ$1))</f>
        <v>0</v>
      </c>
      <c r="HK1034" s="15">
        <f>SUMIFS(POs[saldo],POs[cve_prod],DIM_BILL[[#This Row],[CODIGO]],POs[status],$GY1034,POs[Semana],WEEKNUM(HK$1))</f>
        <v>0</v>
      </c>
      <c r="HL1034" s="15">
        <f>SUMIFS(POs[saldo],POs[cve_prod],DIM_BILL[[#This Row],[CODIGO]],POs[status],$GY1034,POs[Semana],WEEKNUM(HL$1))</f>
        <v>0</v>
      </c>
      <c r="HM1034" s="15">
        <f>SUMIFS(POs[saldo],POs[cve_prod],DIM_BILL[[#This Row],[CODIGO]],POs[status],$GY1034,POs[Semana],WEEKNUM(HM$1))</f>
        <v>0</v>
      </c>
      <c r="HN1034" s="15">
        <f>SUMIFS(POs[saldo],POs[cve_prod],DIM_BILL[[#This Row],[CODIGO]],POs[status],$GY1034,POs[Semana],WEEKNUM(HN$1))</f>
        <v>0</v>
      </c>
      <c r="HO1034" s="15">
        <f>SUMIFS(POs[saldo],POs[cve_prod],DIM_BILL[[#This Row],[CODIGO]],POs[status],$GY1034,POs[Semana],WEEKNUM(HO$1))</f>
        <v>0</v>
      </c>
      <c r="HP1034" s="15">
        <f>SUMIFS(POs[saldo],POs[cve_prod],DIM_BILL[[#This Row],[CODIGO]],POs[status],$GY1034,POs[Semana],WEEKNUM(HP$1))</f>
        <v>0</v>
      </c>
      <c r="HQ1034" s="15">
        <f>SUMIFS(POs[saldo],POs[cve_prod],DIM_BILL[[#This Row],[CODIGO]],POs[status],$GY1034,POs[Semana],WEEKNUM(HQ$1))</f>
        <v>0</v>
      </c>
      <c r="HR1034" s="15">
        <f>SUMIFS(POs[saldo],POs[cve_prod],DIM_BILL[[#This Row],[CODIGO]],POs[status],$GY1034,POs[Semana],WEEKNUM(HR$1))</f>
        <v>0</v>
      </c>
      <c r="HS1034" s="15">
        <f>SUMIFS(POs[saldo],POs[cve_prod],DIM_BILL[[#This Row],[CODIGO]],POs[status],$GY1034,POs[Semana],WEEKNUM(HS$1))</f>
        <v>0</v>
      </c>
      <c r="HT1034" s="15">
        <f>SUMIFS(POs[saldo],POs[cve_prod],DIM_BILL[[#This Row],[CODIGO]],POs[status],$GY1034,POs[Semana],WEEKNUM(HT$1))</f>
        <v>0</v>
      </c>
      <c r="HU1034" s="22"/>
      <c r="HV1034" s="25"/>
      <c r="HW1034" t="str">
        <f>DIM_BILL[[#This Row],[Tipo]]</f>
        <v>MATERIAL DE EMPAQUE</v>
      </c>
    </row>
    <row r="1035" spans="1:231" x14ac:dyDescent="0.3">
      <c r="A1035" s="17" t="s">
        <v>512</v>
      </c>
      <c r="AP1035">
        <v>1.03</v>
      </c>
      <c r="GR1035" s="17" t="s">
        <v>513</v>
      </c>
      <c r="GS1035" s="17">
        <v>4</v>
      </c>
      <c r="GT1035" s="17" t="s">
        <v>1807</v>
      </c>
      <c r="GU1035" s="17" t="s">
        <v>1800</v>
      </c>
      <c r="GV1035" s="17">
        <f>SUMIF(FACT_A1[cve_prod],DIM_BILL[[#This Row],[CODIGO]],FACT_A1[Existencia])</f>
        <v>0</v>
      </c>
      <c r="GW1035" s="18">
        <f>SUMIF(FACT_A2[cve_prod],DIM_BILL[[#This Row],[CODIGO]],FACT_A2[Existencia])</f>
        <v>14000</v>
      </c>
      <c r="GX1035" s="17"/>
      <c r="GY1035" s="16" t="s">
        <v>2221</v>
      </c>
      <c r="GZ1035" s="24">
        <f>SUMPRODUCT($B1035:$GQ1035,INDEX(PLAN_PRODUCCION!$B$4:$GQ$24,COLUMN()-COLUMN($GZ$1)+1,0))</f>
        <v>0</v>
      </c>
      <c r="HA1035" s="24">
        <f>SUMPRODUCT($B1035:$GQ1035,INDEX(PLAN_PRODUCCION!$B$4:$GQ$24,COLUMN()-COLUMN($GZ$1)+1,0))</f>
        <v>0</v>
      </c>
      <c r="HB1035" s="24">
        <f>SUMPRODUCT($B1035:$GQ1035,INDEX(PLAN_PRODUCCION!$B$4:$GQ$24,COLUMN()-COLUMN($GZ$1)+1,0))</f>
        <v>0</v>
      </c>
      <c r="HC1035" s="24">
        <f>SUMPRODUCT($B1035:$GQ1035,INDEX(PLAN_PRODUCCION!$B$4:$GQ$24,COLUMN()-COLUMN($GZ$1)+1,0))</f>
        <v>0</v>
      </c>
      <c r="HD1035" s="24">
        <f>SUMPRODUCT($B1035:$GQ1035,INDEX(PLAN_PRODUCCION!$B$4:$GQ$24,COLUMN()-COLUMN($GZ$1)+1,0))</f>
        <v>0</v>
      </c>
      <c r="HE1035" s="24">
        <f>SUMPRODUCT($B1035:$GQ1035,INDEX(PLAN_PRODUCCION!$B$4:$GQ$24,COLUMN()-COLUMN($GZ$1)+1,0))</f>
        <v>0</v>
      </c>
      <c r="HF1035" s="24">
        <f>SUMPRODUCT($B1035:$GQ1035,INDEX(PLAN_PRODUCCION!$B$4:$GQ$24,COLUMN()-COLUMN($GZ$1)+1,0))</f>
        <v>0</v>
      </c>
      <c r="HG1035" s="24">
        <f>SUMPRODUCT($B1035:$GQ1035,INDEX(PLAN_PRODUCCION!$B$4:$GQ$24,COLUMN()-COLUMN($GZ$1)+1,0))</f>
        <v>0</v>
      </c>
      <c r="HH1035" s="24">
        <f>SUMPRODUCT($B1035:$GQ1035,INDEX(PLAN_PRODUCCION!$B$4:$GQ$24,COLUMN()-COLUMN($GZ$1)+1,0))</f>
        <v>0</v>
      </c>
      <c r="HI1035" s="24">
        <f>SUMPRODUCT($B1035:$GQ1035,INDEX(PLAN_PRODUCCION!$B$4:$GQ$24,COLUMN()-COLUMN($GZ$1)+1,0))</f>
        <v>0</v>
      </c>
      <c r="HJ1035" s="24">
        <f>SUMPRODUCT($B1035:$GQ1035,INDEX(PLAN_PRODUCCION!$B$4:$GQ$24,COLUMN()-COLUMN($GZ$1)+1,0))</f>
        <v>0</v>
      </c>
      <c r="HK1035" s="24">
        <f>SUMPRODUCT($B1035:$GQ1035,INDEX(PLAN_PRODUCCION!$B$4:$GQ$24,COLUMN()-COLUMN($GZ$1)+1,0))</f>
        <v>0</v>
      </c>
      <c r="HL1035" s="24">
        <f>SUMPRODUCT($B1035:$GQ1035,INDEX(PLAN_PRODUCCION!$B$4:$GQ$24,COLUMN()-COLUMN($GZ$1)+1,0))</f>
        <v>0</v>
      </c>
      <c r="HM1035" s="24">
        <f>SUMPRODUCT($B1035:$GQ1035,INDEX(PLAN_PRODUCCION!$B$4:$GQ$24,COLUMN()-COLUMN($GZ$1)+1,0))</f>
        <v>0</v>
      </c>
      <c r="HN1035" s="24">
        <f>SUMPRODUCT($B1035:$GQ1035,INDEX(PLAN_PRODUCCION!$B$4:$GQ$24,COLUMN()-COLUMN($GZ$1)+1,0))</f>
        <v>0</v>
      </c>
      <c r="HO1035" s="24">
        <f>SUMPRODUCT($B1035:$GQ1035,INDEX(PLAN_PRODUCCION!$B$4:$GQ$24,COLUMN()-COLUMN($GZ$1)+1,0))</f>
        <v>0</v>
      </c>
      <c r="HP1035" s="24">
        <f>SUMPRODUCT($B1035:$GQ1035,INDEX(PLAN_PRODUCCION!$B$4:$GQ$24,COLUMN()-COLUMN($GZ$1)+1,0))</f>
        <v>0</v>
      </c>
      <c r="HQ1035" s="24">
        <f>SUMPRODUCT($B1035:$GQ1035,INDEX(PLAN_PRODUCCION!$B$4:$GQ$24,COLUMN()-COLUMN($GZ$1)+1,0))</f>
        <v>0</v>
      </c>
      <c r="HR1035" s="24">
        <f>SUMPRODUCT($B1035:$GQ1035,INDEX(PLAN_PRODUCCION!$B$4:$GQ$24,COLUMN()-COLUMN($GZ$1)+1,0))</f>
        <v>0</v>
      </c>
      <c r="HS1035" s="24">
        <f>SUMPRODUCT($B1035:$GQ1035,INDEX(PLAN_PRODUCCION!$B$4:$GQ$24,COLUMN()-COLUMN($GZ$1)+1,0))</f>
        <v>0</v>
      </c>
      <c r="HT1035" s="24">
        <f>SUMPRODUCT($B1035:$GQ1035,INDEX(PLAN_PRODUCCION!$B$4:$GQ$24,COLUMN()-COLUMN($GZ$1)+1,0))</f>
        <v>0</v>
      </c>
      <c r="HU1035" s="22"/>
      <c r="HV1035" s="25"/>
      <c r="HW1035" t="str">
        <f>DIM_BILL[[#This Row],[Tipo]]</f>
        <v>MATERIAL DE EMPAQUE</v>
      </c>
    </row>
    <row r="1036" spans="1:231" x14ac:dyDescent="0.3">
      <c r="A1036" s="18" t="s">
        <v>512</v>
      </c>
      <c r="AP1036">
        <v>1.03</v>
      </c>
      <c r="GR1036" s="18" t="s">
        <v>513</v>
      </c>
      <c r="GS1036" s="18">
        <v>4</v>
      </c>
      <c r="GT1036" s="18" t="s">
        <v>1807</v>
      </c>
      <c r="GU1036" s="18" t="s">
        <v>1800</v>
      </c>
      <c r="GV1036" s="18">
        <f>SUMIF(FACT_A1[cve_prod],DIM_BILL[[#This Row],[CODIGO]],FACT_A1[Existencia])</f>
        <v>0</v>
      </c>
      <c r="GW1036" s="18">
        <f>SUMIF(FACT_A2[cve_prod],DIM_BILL[[#This Row],[CODIGO]],FACT_A2[Existencia])</f>
        <v>14000</v>
      </c>
      <c r="GX1036" s="18"/>
      <c r="GY1036" s="16" t="s">
        <v>2222</v>
      </c>
      <c r="GZ1036" s="26">
        <f t="shared" ref="GZ1036" si="7548">GV1036+GW1036+GX1036+GZ1034-GZ1035</f>
        <v>14000</v>
      </c>
      <c r="HA1036" s="26">
        <f t="shared" ref="HA1036" si="7549">GZ1036+HA1034-HA1035</f>
        <v>14000</v>
      </c>
      <c r="HB1036" s="26">
        <f t="shared" ref="HB1036" si="7550">HA1036+HB1034-HB1035</f>
        <v>14000</v>
      </c>
      <c r="HC1036" s="26">
        <f t="shared" ref="HC1036" si="7551">HB1036+HC1034-HC1035</f>
        <v>14000</v>
      </c>
      <c r="HD1036" s="26">
        <f t="shared" ref="HD1036" si="7552">HC1036+HD1034-HD1035</f>
        <v>14000</v>
      </c>
      <c r="HE1036" s="26">
        <f t="shared" ref="HE1036" si="7553">HD1036+HE1034-HE1035</f>
        <v>14000</v>
      </c>
      <c r="HF1036" s="26">
        <f t="shared" ref="HF1036" si="7554">HE1036+HF1034-HF1035</f>
        <v>14000</v>
      </c>
      <c r="HG1036" s="26">
        <f t="shared" ref="HG1036" si="7555">HF1036+HG1034-HG1035</f>
        <v>14000</v>
      </c>
      <c r="HH1036" s="26">
        <f t="shared" ref="HH1036" si="7556">HG1036+HH1034-HH1035</f>
        <v>14000</v>
      </c>
      <c r="HI1036" s="26">
        <f t="shared" ref="HI1036" si="7557">HH1036+HI1034-HI1035</f>
        <v>14000</v>
      </c>
      <c r="HJ1036" s="26">
        <f t="shared" ref="HJ1036" si="7558">HI1036+HJ1034-HJ1035</f>
        <v>14000</v>
      </c>
      <c r="HK1036" s="26">
        <f t="shared" ref="HK1036" si="7559">HJ1036+HK1034-HK1035</f>
        <v>14000</v>
      </c>
      <c r="HL1036" s="26">
        <f t="shared" ref="HL1036" si="7560">HK1036+HL1034-HL1035</f>
        <v>14000</v>
      </c>
      <c r="HM1036" s="26">
        <f t="shared" ref="HM1036" si="7561">HL1036+HM1034-HM1035</f>
        <v>14000</v>
      </c>
      <c r="HN1036" s="26">
        <f t="shared" ref="HN1036" si="7562">HM1036+HN1034-HN1035</f>
        <v>14000</v>
      </c>
      <c r="HO1036" s="26">
        <f t="shared" ref="HO1036" si="7563">HN1036+HO1034-HO1035</f>
        <v>14000</v>
      </c>
      <c r="HP1036" s="26">
        <f t="shared" ref="HP1036" si="7564">HO1036+HP1034-HP1035</f>
        <v>14000</v>
      </c>
      <c r="HQ1036" s="26">
        <f t="shared" ref="HQ1036" si="7565">HP1036+HQ1034-HQ1035</f>
        <v>14000</v>
      </c>
      <c r="HR1036" s="26">
        <f t="shared" ref="HR1036" si="7566">HQ1036+HR1034-HR1035</f>
        <v>14000</v>
      </c>
      <c r="HS1036" s="26">
        <f t="shared" ref="HS1036" si="7567">HR1036+HS1034-HS1035</f>
        <v>14000</v>
      </c>
      <c r="HT1036" s="26">
        <f t="shared" ref="HT1036" si="7568">HS1036+HT1034-HT1035</f>
        <v>14000</v>
      </c>
      <c r="HU1036" s="22">
        <f t="shared" ref="HU1036" si="7569">COUNTIF(GZ1036:HT1036,"&lt;0")</f>
        <v>0</v>
      </c>
      <c r="HV1036" s="25"/>
      <c r="HW1036" t="str">
        <f>DIM_BILL[[#This Row],[Tipo]]</f>
        <v>MATERIAL DE EMPAQUE</v>
      </c>
    </row>
    <row r="1037" spans="1:231" x14ac:dyDescent="0.3">
      <c r="A1037" s="17" t="s">
        <v>1361</v>
      </c>
      <c r="EI1037">
        <v>8.5000000000000006E-2</v>
      </c>
      <c r="EJ1037">
        <v>8.5000000000000006E-2</v>
      </c>
      <c r="EK1037">
        <v>8.5000000000000006E-2</v>
      </c>
      <c r="EL1037">
        <v>8.5000000000000006E-2</v>
      </c>
      <c r="EM1037">
        <v>8.5000000000000006E-2</v>
      </c>
      <c r="EN1037">
        <v>8.5000000000000006E-2</v>
      </c>
      <c r="EO1037">
        <v>8.7499999999999994E-2</v>
      </c>
      <c r="EP1037">
        <v>8.7499999999999994E-2</v>
      </c>
      <c r="EQ1037">
        <v>8.7499999999999994E-2</v>
      </c>
      <c r="GR1037" s="17" t="s">
        <v>1362</v>
      </c>
      <c r="GS1037" s="17">
        <v>3</v>
      </c>
      <c r="GT1037" s="17" t="s">
        <v>1820</v>
      </c>
      <c r="GU1037" s="17" t="s">
        <v>1800</v>
      </c>
      <c r="GV1037" s="17">
        <f>SUMIF(FACT_A1[cve_prod],DIM_BILL[[#This Row],[CODIGO]],FACT_A1[Existencia])</f>
        <v>0</v>
      </c>
      <c r="GW1037" s="18">
        <f>SUMIF(FACT_A2[cve_prod],DIM_BILL[[#This Row],[CODIGO]],FACT_A2[Existencia])</f>
        <v>1897</v>
      </c>
      <c r="GX1037" s="17"/>
      <c r="GY1037" s="16" t="s">
        <v>2220</v>
      </c>
      <c r="GZ1037" s="15">
        <f>SUMIFS(POs[saldo],POs[cve_prod],DIM_BILL[[#This Row],[CODIGO]],POs[status],$GY1037,POs[f_ent],GZ$1)</f>
        <v>0</v>
      </c>
      <c r="HA1037" s="15">
        <f>SUMIFS(POs[saldo],POs[cve_prod],DIM_BILL[[#This Row],[CODIGO]],POs[status],$GY1037,POs[f_ent],HA$1)</f>
        <v>0</v>
      </c>
      <c r="HB1037" s="15">
        <f>SUMIFS(POs[saldo],POs[cve_prod],DIM_BILL[[#This Row],[CODIGO]],POs[status],$GY1037,POs[f_ent],HB$1)</f>
        <v>0</v>
      </c>
      <c r="HC1037" s="15">
        <f>SUMIFS(POs[saldo],POs[cve_prod],DIM_BILL[[#This Row],[CODIGO]],POs[status],$GY1037,POs[f_ent],HC$1)</f>
        <v>0</v>
      </c>
      <c r="HD1037" s="15">
        <f>SUMIFS(POs[saldo],POs[cve_prod],DIM_BILL[[#This Row],[CODIGO]],POs[status],$GY1037,POs[f_ent],HD$1)</f>
        <v>0</v>
      </c>
      <c r="HE1037" s="15">
        <f>SUMIFS(POs[saldo],POs[cve_prod],DIM_BILL[[#This Row],[CODIGO]],POs[status],$GY1037,POs[f_ent],HE$1)</f>
        <v>0</v>
      </c>
      <c r="HF1037" s="15">
        <f>SUMIFS(POs[saldo],POs[cve_prod],DIM_BILL[[#This Row],[CODIGO]],POs[status],$GY1037,POs[Semana],WEEKNUM(HF$1))</f>
        <v>0</v>
      </c>
      <c r="HG1037" s="15">
        <f>SUMIFS(POs[saldo],POs[cve_prod],DIM_BILL[[#This Row],[CODIGO]],POs[status],$GY1037,POs[Semana],WEEKNUM(HG$1))</f>
        <v>0</v>
      </c>
      <c r="HH1037" s="15">
        <f>SUMIFS(POs[saldo],POs[cve_prod],DIM_BILL[[#This Row],[CODIGO]],POs[status],$GY1037,POs[Semana],WEEKNUM(HH$1))</f>
        <v>0</v>
      </c>
      <c r="HI1037" s="15">
        <f>SUMIFS(POs[saldo],POs[cve_prod],DIM_BILL[[#This Row],[CODIGO]],POs[status],$GY1037,POs[Semana],WEEKNUM(HI$1))</f>
        <v>0</v>
      </c>
      <c r="HJ1037" s="15">
        <f>SUMIFS(POs[saldo],POs[cve_prod],DIM_BILL[[#This Row],[CODIGO]],POs[status],$GY1037,POs[Semana],WEEKNUM(HJ$1))</f>
        <v>0</v>
      </c>
      <c r="HK1037" s="15">
        <f>SUMIFS(POs[saldo],POs[cve_prod],DIM_BILL[[#This Row],[CODIGO]],POs[status],$GY1037,POs[Semana],WEEKNUM(HK$1))</f>
        <v>0</v>
      </c>
      <c r="HL1037" s="15">
        <f>SUMIFS(POs[saldo],POs[cve_prod],DIM_BILL[[#This Row],[CODIGO]],POs[status],$GY1037,POs[Semana],WEEKNUM(HL$1))</f>
        <v>0</v>
      </c>
      <c r="HM1037" s="15">
        <f>SUMIFS(POs[saldo],POs[cve_prod],DIM_BILL[[#This Row],[CODIGO]],POs[status],$GY1037,POs[Semana],WEEKNUM(HM$1))</f>
        <v>0</v>
      </c>
      <c r="HN1037" s="15">
        <f>SUMIFS(POs[saldo],POs[cve_prod],DIM_BILL[[#This Row],[CODIGO]],POs[status],$GY1037,POs[Semana],WEEKNUM(HN$1))</f>
        <v>0</v>
      </c>
      <c r="HO1037" s="15">
        <f>SUMIFS(POs[saldo],POs[cve_prod],DIM_BILL[[#This Row],[CODIGO]],POs[status],$GY1037,POs[Semana],WEEKNUM(HO$1))</f>
        <v>0</v>
      </c>
      <c r="HP1037" s="15">
        <f>SUMIFS(POs[saldo],POs[cve_prod],DIM_BILL[[#This Row],[CODIGO]],POs[status],$GY1037,POs[Semana],WEEKNUM(HP$1))</f>
        <v>0</v>
      </c>
      <c r="HQ1037" s="15">
        <f>SUMIFS(POs[saldo],POs[cve_prod],DIM_BILL[[#This Row],[CODIGO]],POs[status],$GY1037,POs[Semana],WEEKNUM(HQ$1))</f>
        <v>0</v>
      </c>
      <c r="HR1037" s="15">
        <f>SUMIFS(POs[saldo],POs[cve_prod],DIM_BILL[[#This Row],[CODIGO]],POs[status],$GY1037,POs[Semana],WEEKNUM(HR$1))</f>
        <v>0</v>
      </c>
      <c r="HS1037" s="15">
        <f>SUMIFS(POs[saldo],POs[cve_prod],DIM_BILL[[#This Row],[CODIGO]],POs[status],$GY1037,POs[Semana],WEEKNUM(HS$1))</f>
        <v>0</v>
      </c>
      <c r="HT1037" s="15">
        <f>SUMIFS(POs[saldo],POs[cve_prod],DIM_BILL[[#This Row],[CODIGO]],POs[status],$GY1037,POs[Semana],WEEKNUM(HT$1))</f>
        <v>0</v>
      </c>
      <c r="HU1037" s="22"/>
      <c r="HV1037" s="25"/>
      <c r="HW1037" t="str">
        <f>DIM_BILL[[#This Row],[Tipo]]</f>
        <v>MATERIAL DE EMPAQUE</v>
      </c>
    </row>
    <row r="1038" spans="1:231" x14ac:dyDescent="0.3">
      <c r="A1038" s="17" t="s">
        <v>1361</v>
      </c>
      <c r="EI1038">
        <v>8.5000000000000006E-2</v>
      </c>
      <c r="EJ1038">
        <v>8.5000000000000006E-2</v>
      </c>
      <c r="EK1038">
        <v>8.5000000000000006E-2</v>
      </c>
      <c r="EL1038">
        <v>8.5000000000000006E-2</v>
      </c>
      <c r="EM1038">
        <v>8.5000000000000006E-2</v>
      </c>
      <c r="EN1038">
        <v>8.5000000000000006E-2</v>
      </c>
      <c r="EO1038">
        <v>8.7499999999999994E-2</v>
      </c>
      <c r="EP1038">
        <v>8.7499999999999994E-2</v>
      </c>
      <c r="EQ1038">
        <v>8.7499999999999994E-2</v>
      </c>
      <c r="GR1038" s="17" t="s">
        <v>1362</v>
      </c>
      <c r="GS1038" s="17">
        <v>3</v>
      </c>
      <c r="GT1038" s="17" t="s">
        <v>1820</v>
      </c>
      <c r="GU1038" s="17" t="s">
        <v>1800</v>
      </c>
      <c r="GV1038" s="17">
        <f>SUMIF(FACT_A1[cve_prod],DIM_BILL[[#This Row],[CODIGO]],FACT_A1[Existencia])</f>
        <v>0</v>
      </c>
      <c r="GW1038" s="18">
        <f>SUMIF(FACT_A2[cve_prod],DIM_BILL[[#This Row],[CODIGO]],FACT_A2[Existencia])</f>
        <v>1897</v>
      </c>
      <c r="GX1038" s="17"/>
      <c r="GY1038" s="16" t="s">
        <v>2221</v>
      </c>
      <c r="GZ1038" s="24">
        <f>SUMPRODUCT($B1038:$GQ1038,INDEX(PLAN_PRODUCCION!$B$4:$GQ$24,COLUMN()-COLUMN($GZ$1)+1,0))</f>
        <v>1050</v>
      </c>
      <c r="HA1038" s="24">
        <f>SUMPRODUCT($B1038:$GQ1038,INDEX(PLAN_PRODUCCION!$B$4:$GQ$24,COLUMN()-COLUMN($GZ$1)+1,0))</f>
        <v>0</v>
      </c>
      <c r="HB1038" s="24">
        <f>SUMPRODUCT($B1038:$GQ1038,INDEX(PLAN_PRODUCCION!$B$4:$GQ$24,COLUMN()-COLUMN($GZ$1)+1,0))</f>
        <v>0</v>
      </c>
      <c r="HC1038" s="24">
        <f>SUMPRODUCT($B1038:$GQ1038,INDEX(PLAN_PRODUCCION!$B$4:$GQ$24,COLUMN()-COLUMN($GZ$1)+1,0))</f>
        <v>0</v>
      </c>
      <c r="HD1038" s="24">
        <f>SUMPRODUCT($B1038:$GQ1038,INDEX(PLAN_PRODUCCION!$B$4:$GQ$24,COLUMN()-COLUMN($GZ$1)+1,0))</f>
        <v>0</v>
      </c>
      <c r="HE1038" s="24">
        <f>SUMPRODUCT($B1038:$GQ1038,INDEX(PLAN_PRODUCCION!$B$4:$GQ$24,COLUMN()-COLUMN($GZ$1)+1,0))</f>
        <v>0</v>
      </c>
      <c r="HF1038" s="24">
        <f>SUMPRODUCT($B1038:$GQ1038,INDEX(PLAN_PRODUCCION!$B$4:$GQ$24,COLUMN()-COLUMN($GZ$1)+1,0))</f>
        <v>0</v>
      </c>
      <c r="HG1038" s="24">
        <f>SUMPRODUCT($B1038:$GQ1038,INDEX(PLAN_PRODUCCION!$B$4:$GQ$24,COLUMN()-COLUMN($GZ$1)+1,0))</f>
        <v>0</v>
      </c>
      <c r="HH1038" s="24">
        <f>SUMPRODUCT($B1038:$GQ1038,INDEX(PLAN_PRODUCCION!$B$4:$GQ$24,COLUMN()-COLUMN($GZ$1)+1,0))</f>
        <v>0</v>
      </c>
      <c r="HI1038" s="24">
        <f>SUMPRODUCT($B1038:$GQ1038,INDEX(PLAN_PRODUCCION!$B$4:$GQ$24,COLUMN()-COLUMN($GZ$1)+1,0))</f>
        <v>0</v>
      </c>
      <c r="HJ1038" s="24">
        <f>SUMPRODUCT($B1038:$GQ1038,INDEX(PLAN_PRODUCCION!$B$4:$GQ$24,COLUMN()-COLUMN($GZ$1)+1,0))</f>
        <v>0</v>
      </c>
      <c r="HK1038" s="24">
        <f>SUMPRODUCT($B1038:$GQ1038,INDEX(PLAN_PRODUCCION!$B$4:$GQ$24,COLUMN()-COLUMN($GZ$1)+1,0))</f>
        <v>0</v>
      </c>
      <c r="HL1038" s="24">
        <f>SUMPRODUCT($B1038:$GQ1038,INDEX(PLAN_PRODUCCION!$B$4:$GQ$24,COLUMN()-COLUMN($GZ$1)+1,0))</f>
        <v>0</v>
      </c>
      <c r="HM1038" s="24">
        <f>SUMPRODUCT($B1038:$GQ1038,INDEX(PLAN_PRODUCCION!$B$4:$GQ$24,COLUMN()-COLUMN($GZ$1)+1,0))</f>
        <v>0</v>
      </c>
      <c r="HN1038" s="24">
        <f>SUMPRODUCT($B1038:$GQ1038,INDEX(PLAN_PRODUCCION!$B$4:$GQ$24,COLUMN()-COLUMN($GZ$1)+1,0))</f>
        <v>0</v>
      </c>
      <c r="HO1038" s="24">
        <f>SUMPRODUCT($B1038:$GQ1038,INDEX(PLAN_PRODUCCION!$B$4:$GQ$24,COLUMN()-COLUMN($GZ$1)+1,0))</f>
        <v>0</v>
      </c>
      <c r="HP1038" s="24">
        <f>SUMPRODUCT($B1038:$GQ1038,INDEX(PLAN_PRODUCCION!$B$4:$GQ$24,COLUMN()-COLUMN($GZ$1)+1,0))</f>
        <v>0</v>
      </c>
      <c r="HQ1038" s="24">
        <f>SUMPRODUCT($B1038:$GQ1038,INDEX(PLAN_PRODUCCION!$B$4:$GQ$24,COLUMN()-COLUMN($GZ$1)+1,0))</f>
        <v>0</v>
      </c>
      <c r="HR1038" s="24">
        <f>SUMPRODUCT($B1038:$GQ1038,INDEX(PLAN_PRODUCCION!$B$4:$GQ$24,COLUMN()-COLUMN($GZ$1)+1,0))</f>
        <v>0</v>
      </c>
      <c r="HS1038" s="24">
        <f>SUMPRODUCT($B1038:$GQ1038,INDEX(PLAN_PRODUCCION!$B$4:$GQ$24,COLUMN()-COLUMN($GZ$1)+1,0))</f>
        <v>0</v>
      </c>
      <c r="HT1038" s="24">
        <f>SUMPRODUCT($B1038:$GQ1038,INDEX(PLAN_PRODUCCION!$B$4:$GQ$24,COLUMN()-COLUMN($GZ$1)+1,0))</f>
        <v>0</v>
      </c>
      <c r="HU1038" s="22"/>
      <c r="HV1038" s="25"/>
      <c r="HW1038" t="str">
        <f>DIM_BILL[[#This Row],[Tipo]]</f>
        <v>MATERIAL DE EMPAQUE</v>
      </c>
    </row>
    <row r="1039" spans="1:231" x14ac:dyDescent="0.3">
      <c r="A1039" s="18" t="s">
        <v>1361</v>
      </c>
      <c r="EI1039">
        <v>8.5000000000000006E-2</v>
      </c>
      <c r="EJ1039">
        <v>8.5000000000000006E-2</v>
      </c>
      <c r="EK1039">
        <v>8.5000000000000006E-2</v>
      </c>
      <c r="EL1039">
        <v>8.5000000000000006E-2</v>
      </c>
      <c r="EM1039">
        <v>8.5000000000000006E-2</v>
      </c>
      <c r="EN1039">
        <v>8.5000000000000006E-2</v>
      </c>
      <c r="EO1039">
        <v>8.7499999999999994E-2</v>
      </c>
      <c r="EP1039">
        <v>8.7499999999999994E-2</v>
      </c>
      <c r="EQ1039">
        <v>8.7499999999999994E-2</v>
      </c>
      <c r="GR1039" s="18" t="s">
        <v>1362</v>
      </c>
      <c r="GS1039" s="18">
        <v>3</v>
      </c>
      <c r="GT1039" s="18" t="s">
        <v>1820</v>
      </c>
      <c r="GU1039" s="18" t="s">
        <v>1800</v>
      </c>
      <c r="GV1039" s="18">
        <f>SUMIF(FACT_A1[cve_prod],DIM_BILL[[#This Row],[CODIGO]],FACT_A1[Existencia])</f>
        <v>0</v>
      </c>
      <c r="GW1039" s="18">
        <f>SUMIF(FACT_A2[cve_prod],DIM_BILL[[#This Row],[CODIGO]],FACT_A2[Existencia])</f>
        <v>1897</v>
      </c>
      <c r="GX1039" s="18"/>
      <c r="GY1039" s="16" t="s">
        <v>2222</v>
      </c>
      <c r="GZ1039" s="26">
        <f t="shared" ref="GZ1039" si="7570">GV1039+GW1039+GX1039+GZ1037-GZ1038</f>
        <v>847</v>
      </c>
      <c r="HA1039" s="26">
        <f t="shared" ref="HA1039" si="7571">GZ1039+HA1037-HA1038</f>
        <v>847</v>
      </c>
      <c r="HB1039" s="26">
        <f t="shared" ref="HB1039" si="7572">HA1039+HB1037-HB1038</f>
        <v>847</v>
      </c>
      <c r="HC1039" s="26">
        <f t="shared" ref="HC1039" si="7573">HB1039+HC1037-HC1038</f>
        <v>847</v>
      </c>
      <c r="HD1039" s="26">
        <f t="shared" ref="HD1039" si="7574">HC1039+HD1037-HD1038</f>
        <v>847</v>
      </c>
      <c r="HE1039" s="26">
        <f t="shared" ref="HE1039" si="7575">HD1039+HE1037-HE1038</f>
        <v>847</v>
      </c>
      <c r="HF1039" s="26">
        <f t="shared" ref="HF1039" si="7576">HE1039+HF1037-HF1038</f>
        <v>847</v>
      </c>
      <c r="HG1039" s="26">
        <f t="shared" ref="HG1039" si="7577">HF1039+HG1037-HG1038</f>
        <v>847</v>
      </c>
      <c r="HH1039" s="26">
        <f t="shared" ref="HH1039" si="7578">HG1039+HH1037-HH1038</f>
        <v>847</v>
      </c>
      <c r="HI1039" s="26">
        <f t="shared" ref="HI1039" si="7579">HH1039+HI1037-HI1038</f>
        <v>847</v>
      </c>
      <c r="HJ1039" s="26">
        <f t="shared" ref="HJ1039" si="7580">HI1039+HJ1037-HJ1038</f>
        <v>847</v>
      </c>
      <c r="HK1039" s="26">
        <f t="shared" ref="HK1039" si="7581">HJ1039+HK1037-HK1038</f>
        <v>847</v>
      </c>
      <c r="HL1039" s="26">
        <f t="shared" ref="HL1039" si="7582">HK1039+HL1037-HL1038</f>
        <v>847</v>
      </c>
      <c r="HM1039" s="26">
        <f t="shared" ref="HM1039" si="7583">HL1039+HM1037-HM1038</f>
        <v>847</v>
      </c>
      <c r="HN1039" s="26">
        <f t="shared" ref="HN1039" si="7584">HM1039+HN1037-HN1038</f>
        <v>847</v>
      </c>
      <c r="HO1039" s="26">
        <f t="shared" ref="HO1039" si="7585">HN1039+HO1037-HO1038</f>
        <v>847</v>
      </c>
      <c r="HP1039" s="26">
        <f t="shared" ref="HP1039" si="7586">HO1039+HP1037-HP1038</f>
        <v>847</v>
      </c>
      <c r="HQ1039" s="26">
        <f t="shared" ref="HQ1039" si="7587">HP1039+HQ1037-HQ1038</f>
        <v>847</v>
      </c>
      <c r="HR1039" s="26">
        <f t="shared" ref="HR1039" si="7588">HQ1039+HR1037-HR1038</f>
        <v>847</v>
      </c>
      <c r="HS1039" s="26">
        <f t="shared" ref="HS1039" si="7589">HR1039+HS1037-HS1038</f>
        <v>847</v>
      </c>
      <c r="HT1039" s="26">
        <f t="shared" ref="HT1039" si="7590">HS1039+HT1037-HT1038</f>
        <v>847</v>
      </c>
      <c r="HU1039" s="22">
        <f t="shared" ref="HU1039" si="7591">COUNTIF(GZ1039:HT1039,"&lt;0")</f>
        <v>0</v>
      </c>
      <c r="HV1039" s="25"/>
      <c r="HW1039" t="str">
        <f>DIM_BILL[[#This Row],[Tipo]]</f>
        <v>MATERIAL DE EMPAQUE</v>
      </c>
    </row>
    <row r="1040" spans="1:231" x14ac:dyDescent="0.3">
      <c r="A1040" s="17" t="s">
        <v>1095</v>
      </c>
      <c r="CZ1040">
        <v>8.8333333333333333E-2</v>
      </c>
      <c r="DA1040">
        <v>8.8333333333333333E-2</v>
      </c>
      <c r="DB1040">
        <v>8.8333333333333333E-2</v>
      </c>
      <c r="DC1040">
        <v>8.8333333333333333E-2</v>
      </c>
      <c r="DD1040">
        <v>8.8333333333333333E-2</v>
      </c>
      <c r="GR1040" s="17" t="s">
        <v>1096</v>
      </c>
      <c r="GS1040" s="17">
        <v>6</v>
      </c>
      <c r="GT1040" s="17" t="s">
        <v>1820</v>
      </c>
      <c r="GU1040" s="17" t="s">
        <v>1800</v>
      </c>
      <c r="GV1040" s="17">
        <f>SUMIF(FACT_A1[cve_prod],DIM_BILL[[#This Row],[CODIGO]],FACT_A1[Existencia])</f>
        <v>0</v>
      </c>
      <c r="GW1040" s="18">
        <f>SUMIF(FACT_A2[cve_prod],DIM_BILL[[#This Row],[CODIGO]],FACT_A2[Existencia])</f>
        <v>374</v>
      </c>
      <c r="GX1040" s="17"/>
      <c r="GY1040" s="16" t="s">
        <v>2220</v>
      </c>
      <c r="GZ1040" s="15">
        <f>SUMIFS(POs[saldo],POs[cve_prod],DIM_BILL[[#This Row],[CODIGO]],POs[status],$GY1040,POs[f_ent],GZ$1)</f>
        <v>0</v>
      </c>
      <c r="HA1040" s="15">
        <f>SUMIFS(POs[saldo],POs[cve_prod],DIM_BILL[[#This Row],[CODIGO]],POs[status],$GY1040,POs[f_ent],HA$1)</f>
        <v>0</v>
      </c>
      <c r="HB1040" s="15">
        <f>SUMIFS(POs[saldo],POs[cve_prod],DIM_BILL[[#This Row],[CODIGO]],POs[status],$GY1040,POs[f_ent],HB$1)</f>
        <v>0</v>
      </c>
      <c r="HC1040" s="15">
        <f>SUMIFS(POs[saldo],POs[cve_prod],DIM_BILL[[#This Row],[CODIGO]],POs[status],$GY1040,POs[f_ent],HC$1)</f>
        <v>0</v>
      </c>
      <c r="HD1040" s="15">
        <f>SUMIFS(POs[saldo],POs[cve_prod],DIM_BILL[[#This Row],[CODIGO]],POs[status],$GY1040,POs[f_ent],HD$1)</f>
        <v>0</v>
      </c>
      <c r="HE1040" s="15">
        <f>SUMIFS(POs[saldo],POs[cve_prod],DIM_BILL[[#This Row],[CODIGO]],POs[status],$GY1040,POs[f_ent],HE$1)</f>
        <v>0</v>
      </c>
      <c r="HF1040" s="15">
        <f>SUMIFS(POs[saldo],POs[cve_prod],DIM_BILL[[#This Row],[CODIGO]],POs[status],$GY1040,POs[Semana],WEEKNUM(HF$1))</f>
        <v>0</v>
      </c>
      <c r="HG1040" s="15">
        <f>SUMIFS(POs[saldo],POs[cve_prod],DIM_BILL[[#This Row],[CODIGO]],POs[status],$GY1040,POs[Semana],WEEKNUM(HG$1))</f>
        <v>0</v>
      </c>
      <c r="HH1040" s="15">
        <f>SUMIFS(POs[saldo],POs[cve_prod],DIM_BILL[[#This Row],[CODIGO]],POs[status],$GY1040,POs[Semana],WEEKNUM(HH$1))</f>
        <v>0</v>
      </c>
      <c r="HI1040" s="15">
        <f>SUMIFS(POs[saldo],POs[cve_prod],DIM_BILL[[#This Row],[CODIGO]],POs[status],$GY1040,POs[Semana],WEEKNUM(HI$1))</f>
        <v>0</v>
      </c>
      <c r="HJ1040" s="15">
        <f>SUMIFS(POs[saldo],POs[cve_prod],DIM_BILL[[#This Row],[CODIGO]],POs[status],$GY1040,POs[Semana],WEEKNUM(HJ$1))</f>
        <v>0</v>
      </c>
      <c r="HK1040" s="15">
        <f>SUMIFS(POs[saldo],POs[cve_prod],DIM_BILL[[#This Row],[CODIGO]],POs[status],$GY1040,POs[Semana],WEEKNUM(HK$1))</f>
        <v>0</v>
      </c>
      <c r="HL1040" s="15">
        <f>SUMIFS(POs[saldo],POs[cve_prod],DIM_BILL[[#This Row],[CODIGO]],POs[status],$GY1040,POs[Semana],WEEKNUM(HL$1))</f>
        <v>0</v>
      </c>
      <c r="HM1040" s="15">
        <f>SUMIFS(POs[saldo],POs[cve_prod],DIM_BILL[[#This Row],[CODIGO]],POs[status],$GY1040,POs[Semana],WEEKNUM(HM$1))</f>
        <v>0</v>
      </c>
      <c r="HN1040" s="15">
        <f>SUMIFS(POs[saldo],POs[cve_prod],DIM_BILL[[#This Row],[CODIGO]],POs[status],$GY1040,POs[Semana],WEEKNUM(HN$1))</f>
        <v>0</v>
      </c>
      <c r="HO1040" s="15">
        <f>SUMIFS(POs[saldo],POs[cve_prod],DIM_BILL[[#This Row],[CODIGO]],POs[status],$GY1040,POs[Semana],WEEKNUM(HO$1))</f>
        <v>0</v>
      </c>
      <c r="HP1040" s="15">
        <f>SUMIFS(POs[saldo],POs[cve_prod],DIM_BILL[[#This Row],[CODIGO]],POs[status],$GY1040,POs[Semana],WEEKNUM(HP$1))</f>
        <v>0</v>
      </c>
      <c r="HQ1040" s="15">
        <f>SUMIFS(POs[saldo],POs[cve_prod],DIM_BILL[[#This Row],[CODIGO]],POs[status],$GY1040,POs[Semana],WEEKNUM(HQ$1))</f>
        <v>0</v>
      </c>
      <c r="HR1040" s="15">
        <f>SUMIFS(POs[saldo],POs[cve_prod],DIM_BILL[[#This Row],[CODIGO]],POs[status],$GY1040,POs[Semana],WEEKNUM(HR$1))</f>
        <v>0</v>
      </c>
      <c r="HS1040" s="15">
        <f>SUMIFS(POs[saldo],POs[cve_prod],DIM_BILL[[#This Row],[CODIGO]],POs[status],$GY1040,POs[Semana],WEEKNUM(HS$1))</f>
        <v>0</v>
      </c>
      <c r="HT1040" s="15">
        <f>SUMIFS(POs[saldo],POs[cve_prod],DIM_BILL[[#This Row],[CODIGO]],POs[status],$GY1040,POs[Semana],WEEKNUM(HT$1))</f>
        <v>0</v>
      </c>
      <c r="HU1040" s="22"/>
      <c r="HV1040" s="25"/>
      <c r="HW1040" t="str">
        <f>DIM_BILL[[#This Row],[Tipo]]</f>
        <v>MATERIAL DE EMPAQUE</v>
      </c>
    </row>
    <row r="1041" spans="1:231" x14ac:dyDescent="0.3">
      <c r="A1041" s="17" t="s">
        <v>1095</v>
      </c>
      <c r="CZ1041">
        <v>8.8333333333333333E-2</v>
      </c>
      <c r="DA1041">
        <v>8.8333333333333333E-2</v>
      </c>
      <c r="DB1041">
        <v>8.8333333333333333E-2</v>
      </c>
      <c r="DC1041">
        <v>8.8333333333333333E-2</v>
      </c>
      <c r="DD1041">
        <v>8.8333333333333333E-2</v>
      </c>
      <c r="GR1041" s="17" t="s">
        <v>1096</v>
      </c>
      <c r="GS1041" s="17">
        <v>6</v>
      </c>
      <c r="GT1041" s="17" t="s">
        <v>1820</v>
      </c>
      <c r="GU1041" s="17" t="s">
        <v>1800</v>
      </c>
      <c r="GV1041" s="17">
        <f>SUMIF(FACT_A1[cve_prod],DIM_BILL[[#This Row],[CODIGO]],FACT_A1[Existencia])</f>
        <v>0</v>
      </c>
      <c r="GW1041" s="18">
        <f>SUMIF(FACT_A2[cve_prod],DIM_BILL[[#This Row],[CODIGO]],FACT_A2[Existencia])</f>
        <v>374</v>
      </c>
      <c r="GX1041" s="17"/>
      <c r="GY1041" s="16" t="s">
        <v>2221</v>
      </c>
      <c r="GZ1041" s="24">
        <f>SUMPRODUCT($B1041:$GQ1041,INDEX(PLAN_PRODUCCION!$B$4:$GQ$24,COLUMN()-COLUMN($GZ$1)+1,0))</f>
        <v>106</v>
      </c>
      <c r="HA1041" s="24">
        <f>SUMPRODUCT($B1041:$GQ1041,INDEX(PLAN_PRODUCCION!$B$4:$GQ$24,COLUMN()-COLUMN($GZ$1)+1,0))</f>
        <v>0</v>
      </c>
      <c r="HB1041" s="24">
        <f>SUMPRODUCT($B1041:$GQ1041,INDEX(PLAN_PRODUCCION!$B$4:$GQ$24,COLUMN()-COLUMN($GZ$1)+1,0))</f>
        <v>0</v>
      </c>
      <c r="HC1041" s="24">
        <f>SUMPRODUCT($B1041:$GQ1041,INDEX(PLAN_PRODUCCION!$B$4:$GQ$24,COLUMN()-COLUMN($GZ$1)+1,0))</f>
        <v>0</v>
      </c>
      <c r="HD1041" s="24">
        <f>SUMPRODUCT($B1041:$GQ1041,INDEX(PLAN_PRODUCCION!$B$4:$GQ$24,COLUMN()-COLUMN($GZ$1)+1,0))</f>
        <v>0</v>
      </c>
      <c r="HE1041" s="24">
        <f>SUMPRODUCT($B1041:$GQ1041,INDEX(PLAN_PRODUCCION!$B$4:$GQ$24,COLUMN()-COLUMN($GZ$1)+1,0))</f>
        <v>0</v>
      </c>
      <c r="HF1041" s="24">
        <f>SUMPRODUCT($B1041:$GQ1041,INDEX(PLAN_PRODUCCION!$B$4:$GQ$24,COLUMN()-COLUMN($GZ$1)+1,0))</f>
        <v>0</v>
      </c>
      <c r="HG1041" s="24">
        <f>SUMPRODUCT($B1041:$GQ1041,INDEX(PLAN_PRODUCCION!$B$4:$GQ$24,COLUMN()-COLUMN($GZ$1)+1,0))</f>
        <v>0</v>
      </c>
      <c r="HH1041" s="24">
        <f>SUMPRODUCT($B1041:$GQ1041,INDEX(PLAN_PRODUCCION!$B$4:$GQ$24,COLUMN()-COLUMN($GZ$1)+1,0))</f>
        <v>0</v>
      </c>
      <c r="HI1041" s="24">
        <f>SUMPRODUCT($B1041:$GQ1041,INDEX(PLAN_PRODUCCION!$B$4:$GQ$24,COLUMN()-COLUMN($GZ$1)+1,0))</f>
        <v>0</v>
      </c>
      <c r="HJ1041" s="24">
        <f>SUMPRODUCT($B1041:$GQ1041,INDEX(PLAN_PRODUCCION!$B$4:$GQ$24,COLUMN()-COLUMN($GZ$1)+1,0))</f>
        <v>0</v>
      </c>
      <c r="HK1041" s="24">
        <f>SUMPRODUCT($B1041:$GQ1041,INDEX(PLAN_PRODUCCION!$B$4:$GQ$24,COLUMN()-COLUMN($GZ$1)+1,0))</f>
        <v>0</v>
      </c>
      <c r="HL1041" s="24">
        <f>SUMPRODUCT($B1041:$GQ1041,INDEX(PLAN_PRODUCCION!$B$4:$GQ$24,COLUMN()-COLUMN($GZ$1)+1,0))</f>
        <v>0</v>
      </c>
      <c r="HM1041" s="24">
        <f>SUMPRODUCT($B1041:$GQ1041,INDEX(PLAN_PRODUCCION!$B$4:$GQ$24,COLUMN()-COLUMN($GZ$1)+1,0))</f>
        <v>0</v>
      </c>
      <c r="HN1041" s="24">
        <f>SUMPRODUCT($B1041:$GQ1041,INDEX(PLAN_PRODUCCION!$B$4:$GQ$24,COLUMN()-COLUMN($GZ$1)+1,0))</f>
        <v>0</v>
      </c>
      <c r="HO1041" s="24">
        <f>SUMPRODUCT($B1041:$GQ1041,INDEX(PLAN_PRODUCCION!$B$4:$GQ$24,COLUMN()-COLUMN($GZ$1)+1,0))</f>
        <v>0</v>
      </c>
      <c r="HP1041" s="24">
        <f>SUMPRODUCT($B1041:$GQ1041,INDEX(PLAN_PRODUCCION!$B$4:$GQ$24,COLUMN()-COLUMN($GZ$1)+1,0))</f>
        <v>0</v>
      </c>
      <c r="HQ1041" s="24">
        <f>SUMPRODUCT($B1041:$GQ1041,INDEX(PLAN_PRODUCCION!$B$4:$GQ$24,COLUMN()-COLUMN($GZ$1)+1,0))</f>
        <v>0</v>
      </c>
      <c r="HR1041" s="24">
        <f>SUMPRODUCT($B1041:$GQ1041,INDEX(PLAN_PRODUCCION!$B$4:$GQ$24,COLUMN()-COLUMN($GZ$1)+1,0))</f>
        <v>0</v>
      </c>
      <c r="HS1041" s="24">
        <f>SUMPRODUCT($B1041:$GQ1041,INDEX(PLAN_PRODUCCION!$B$4:$GQ$24,COLUMN()-COLUMN($GZ$1)+1,0))</f>
        <v>0</v>
      </c>
      <c r="HT1041" s="24">
        <f>SUMPRODUCT($B1041:$GQ1041,INDEX(PLAN_PRODUCCION!$B$4:$GQ$24,COLUMN()-COLUMN($GZ$1)+1,0))</f>
        <v>0</v>
      </c>
      <c r="HU1041" s="22"/>
      <c r="HV1041" s="25"/>
      <c r="HW1041" t="str">
        <f>DIM_BILL[[#This Row],[Tipo]]</f>
        <v>MATERIAL DE EMPAQUE</v>
      </c>
    </row>
    <row r="1042" spans="1:231" x14ac:dyDescent="0.3">
      <c r="A1042" s="18" t="s">
        <v>1095</v>
      </c>
      <c r="CZ1042">
        <v>8.8333333333333333E-2</v>
      </c>
      <c r="DA1042">
        <v>8.8333333333333333E-2</v>
      </c>
      <c r="DB1042">
        <v>8.8333333333333333E-2</v>
      </c>
      <c r="DC1042">
        <v>8.8333333333333333E-2</v>
      </c>
      <c r="DD1042">
        <v>8.8333333333333333E-2</v>
      </c>
      <c r="GR1042" s="18" t="s">
        <v>1096</v>
      </c>
      <c r="GS1042" s="18">
        <v>6</v>
      </c>
      <c r="GT1042" s="18" t="s">
        <v>1820</v>
      </c>
      <c r="GU1042" s="18" t="s">
        <v>1800</v>
      </c>
      <c r="GV1042" s="18">
        <f>SUMIF(FACT_A1[cve_prod],DIM_BILL[[#This Row],[CODIGO]],FACT_A1[Existencia])</f>
        <v>0</v>
      </c>
      <c r="GW1042" s="18">
        <f>SUMIF(FACT_A2[cve_prod],DIM_BILL[[#This Row],[CODIGO]],FACT_A2[Existencia])</f>
        <v>374</v>
      </c>
      <c r="GX1042" s="18"/>
      <c r="GY1042" s="16" t="s">
        <v>2222</v>
      </c>
      <c r="GZ1042" s="26">
        <f t="shared" ref="GZ1042" si="7592">GV1042+GW1042+GX1042+GZ1040-GZ1041</f>
        <v>268</v>
      </c>
      <c r="HA1042" s="26">
        <f t="shared" ref="HA1042" si="7593">GZ1042+HA1040-HA1041</f>
        <v>268</v>
      </c>
      <c r="HB1042" s="26">
        <f t="shared" ref="HB1042" si="7594">HA1042+HB1040-HB1041</f>
        <v>268</v>
      </c>
      <c r="HC1042" s="26">
        <f t="shared" ref="HC1042" si="7595">HB1042+HC1040-HC1041</f>
        <v>268</v>
      </c>
      <c r="HD1042" s="26">
        <f t="shared" ref="HD1042" si="7596">HC1042+HD1040-HD1041</f>
        <v>268</v>
      </c>
      <c r="HE1042" s="26">
        <f t="shared" ref="HE1042" si="7597">HD1042+HE1040-HE1041</f>
        <v>268</v>
      </c>
      <c r="HF1042" s="26">
        <f t="shared" ref="HF1042" si="7598">HE1042+HF1040-HF1041</f>
        <v>268</v>
      </c>
      <c r="HG1042" s="26">
        <f t="shared" ref="HG1042" si="7599">HF1042+HG1040-HG1041</f>
        <v>268</v>
      </c>
      <c r="HH1042" s="26">
        <f t="shared" ref="HH1042" si="7600">HG1042+HH1040-HH1041</f>
        <v>268</v>
      </c>
      <c r="HI1042" s="26">
        <f t="shared" ref="HI1042" si="7601">HH1042+HI1040-HI1041</f>
        <v>268</v>
      </c>
      <c r="HJ1042" s="26">
        <f t="shared" ref="HJ1042" si="7602">HI1042+HJ1040-HJ1041</f>
        <v>268</v>
      </c>
      <c r="HK1042" s="26">
        <f t="shared" ref="HK1042" si="7603">HJ1042+HK1040-HK1041</f>
        <v>268</v>
      </c>
      <c r="HL1042" s="26">
        <f t="shared" ref="HL1042" si="7604">HK1042+HL1040-HL1041</f>
        <v>268</v>
      </c>
      <c r="HM1042" s="26">
        <f t="shared" ref="HM1042" si="7605">HL1042+HM1040-HM1041</f>
        <v>268</v>
      </c>
      <c r="HN1042" s="26">
        <f t="shared" ref="HN1042" si="7606">HM1042+HN1040-HN1041</f>
        <v>268</v>
      </c>
      <c r="HO1042" s="26">
        <f t="shared" ref="HO1042" si="7607">HN1042+HO1040-HO1041</f>
        <v>268</v>
      </c>
      <c r="HP1042" s="26">
        <f t="shared" ref="HP1042" si="7608">HO1042+HP1040-HP1041</f>
        <v>268</v>
      </c>
      <c r="HQ1042" s="26">
        <f t="shared" ref="HQ1042" si="7609">HP1042+HQ1040-HQ1041</f>
        <v>268</v>
      </c>
      <c r="HR1042" s="26">
        <f t="shared" ref="HR1042" si="7610">HQ1042+HR1040-HR1041</f>
        <v>268</v>
      </c>
      <c r="HS1042" s="26">
        <f t="shared" ref="HS1042" si="7611">HR1042+HS1040-HS1041</f>
        <v>268</v>
      </c>
      <c r="HT1042" s="26">
        <f t="shared" ref="HT1042" si="7612">HS1042+HT1040-HT1041</f>
        <v>268</v>
      </c>
      <c r="HU1042" s="22">
        <f t="shared" ref="HU1042" si="7613">COUNTIF(GZ1042:HT1042,"&lt;0")</f>
        <v>0</v>
      </c>
      <c r="HV1042" s="25"/>
      <c r="HW1042" t="str">
        <f>DIM_BILL[[#This Row],[Tipo]]</f>
        <v>MATERIAL DE EMPAQUE</v>
      </c>
    </row>
    <row r="1043" spans="1:231" x14ac:dyDescent="0.3">
      <c r="A1043" s="17" t="s">
        <v>1657</v>
      </c>
      <c r="FW1043">
        <v>0.33333333333333331</v>
      </c>
      <c r="GR1043" s="17" t="s">
        <v>1658</v>
      </c>
      <c r="GS1043" s="17">
        <v>2</v>
      </c>
      <c r="GT1043" s="17" t="s">
        <v>1791</v>
      </c>
      <c r="GU1043" s="17" t="s">
        <v>1791</v>
      </c>
      <c r="GV1043" s="17">
        <f>SUMIF(FACT_A1[cve_prod],DIM_BILL[[#This Row],[CODIGO]],FACT_A1[Existencia])</f>
        <v>0</v>
      </c>
      <c r="GW1043" s="18">
        <f>SUMIF(FACT_A2[cve_prod],DIM_BILL[[#This Row],[CODIGO]],FACT_A2[Existencia])</f>
        <v>0</v>
      </c>
      <c r="GX1043" s="17"/>
      <c r="GY1043" s="16" t="s">
        <v>2220</v>
      </c>
      <c r="GZ1043" s="15">
        <f>SUMIFS(POs[saldo],POs[cve_prod],DIM_BILL[[#This Row],[CODIGO]],POs[status],$GY1043,POs[f_ent],GZ$1)</f>
        <v>0</v>
      </c>
      <c r="HA1043" s="15">
        <f>SUMIFS(POs[saldo],POs[cve_prod],DIM_BILL[[#This Row],[CODIGO]],POs[status],$GY1043,POs[f_ent],HA$1)</f>
        <v>0</v>
      </c>
      <c r="HB1043" s="15">
        <f>SUMIFS(POs[saldo],POs[cve_prod],DIM_BILL[[#This Row],[CODIGO]],POs[status],$GY1043,POs[f_ent],HB$1)</f>
        <v>0</v>
      </c>
      <c r="HC1043" s="15">
        <f>SUMIFS(POs[saldo],POs[cve_prod],DIM_BILL[[#This Row],[CODIGO]],POs[status],$GY1043,POs[f_ent],HC$1)</f>
        <v>0</v>
      </c>
      <c r="HD1043" s="15">
        <f>SUMIFS(POs[saldo],POs[cve_prod],DIM_BILL[[#This Row],[CODIGO]],POs[status],$GY1043,POs[f_ent],HD$1)</f>
        <v>0</v>
      </c>
      <c r="HE1043" s="15">
        <f>SUMIFS(POs[saldo],POs[cve_prod],DIM_BILL[[#This Row],[CODIGO]],POs[status],$GY1043,POs[f_ent],HE$1)</f>
        <v>0</v>
      </c>
      <c r="HF1043" s="15">
        <f>SUMIFS(POs[saldo],POs[cve_prod],DIM_BILL[[#This Row],[CODIGO]],POs[status],$GY1043,POs[Semana],WEEKNUM(HF$1))</f>
        <v>0</v>
      </c>
      <c r="HG1043" s="15">
        <f>SUMIFS(POs[saldo],POs[cve_prod],DIM_BILL[[#This Row],[CODIGO]],POs[status],$GY1043,POs[Semana],WEEKNUM(HG$1))</f>
        <v>0</v>
      </c>
      <c r="HH1043" s="15">
        <f>SUMIFS(POs[saldo],POs[cve_prod],DIM_BILL[[#This Row],[CODIGO]],POs[status],$GY1043,POs[Semana],WEEKNUM(HH$1))</f>
        <v>0</v>
      </c>
      <c r="HI1043" s="15">
        <f>SUMIFS(POs[saldo],POs[cve_prod],DIM_BILL[[#This Row],[CODIGO]],POs[status],$GY1043,POs[Semana],WEEKNUM(HI$1))</f>
        <v>0</v>
      </c>
      <c r="HJ1043" s="15">
        <f>SUMIFS(POs[saldo],POs[cve_prod],DIM_BILL[[#This Row],[CODIGO]],POs[status],$GY1043,POs[Semana],WEEKNUM(HJ$1))</f>
        <v>0</v>
      </c>
      <c r="HK1043" s="15">
        <f>SUMIFS(POs[saldo],POs[cve_prod],DIM_BILL[[#This Row],[CODIGO]],POs[status],$GY1043,POs[Semana],WEEKNUM(HK$1))</f>
        <v>0</v>
      </c>
      <c r="HL1043" s="15">
        <f>SUMIFS(POs[saldo],POs[cve_prod],DIM_BILL[[#This Row],[CODIGO]],POs[status],$GY1043,POs[Semana],WEEKNUM(HL$1))</f>
        <v>0</v>
      </c>
      <c r="HM1043" s="15">
        <f>SUMIFS(POs[saldo],POs[cve_prod],DIM_BILL[[#This Row],[CODIGO]],POs[status],$GY1043,POs[Semana],WEEKNUM(HM$1))</f>
        <v>0</v>
      </c>
      <c r="HN1043" s="15">
        <f>SUMIFS(POs[saldo],POs[cve_prod],DIM_BILL[[#This Row],[CODIGO]],POs[status],$GY1043,POs[Semana],WEEKNUM(HN$1))</f>
        <v>0</v>
      </c>
      <c r="HO1043" s="15">
        <f>SUMIFS(POs[saldo],POs[cve_prod],DIM_BILL[[#This Row],[CODIGO]],POs[status],$GY1043,POs[Semana],WEEKNUM(HO$1))</f>
        <v>0</v>
      </c>
      <c r="HP1043" s="15">
        <f>SUMIFS(POs[saldo],POs[cve_prod],DIM_BILL[[#This Row],[CODIGO]],POs[status],$GY1043,POs[Semana],WEEKNUM(HP$1))</f>
        <v>0</v>
      </c>
      <c r="HQ1043" s="15">
        <f>SUMIFS(POs[saldo],POs[cve_prod],DIM_BILL[[#This Row],[CODIGO]],POs[status],$GY1043,POs[Semana],WEEKNUM(HQ$1))</f>
        <v>0</v>
      </c>
      <c r="HR1043" s="15">
        <f>SUMIFS(POs[saldo],POs[cve_prod],DIM_BILL[[#This Row],[CODIGO]],POs[status],$GY1043,POs[Semana],WEEKNUM(HR$1))</f>
        <v>0</v>
      </c>
      <c r="HS1043" s="15">
        <f>SUMIFS(POs[saldo],POs[cve_prod],DIM_BILL[[#This Row],[CODIGO]],POs[status],$GY1043,POs[Semana],WEEKNUM(HS$1))</f>
        <v>0</v>
      </c>
      <c r="HT1043" s="15">
        <f>SUMIFS(POs[saldo],POs[cve_prod],DIM_BILL[[#This Row],[CODIGO]],POs[status],$GY1043,POs[Semana],WEEKNUM(HT$1))</f>
        <v>0</v>
      </c>
      <c r="HU1043" s="22"/>
      <c r="HV1043" s="25"/>
      <c r="HW1043" t="str">
        <f>DIM_BILL[[#This Row],[Tipo]]</f>
        <v/>
      </c>
    </row>
    <row r="1044" spans="1:231" x14ac:dyDescent="0.3">
      <c r="A1044" s="17" t="s">
        <v>1657</v>
      </c>
      <c r="FW1044">
        <v>0.33333333333333331</v>
      </c>
      <c r="GR1044" s="17" t="s">
        <v>1658</v>
      </c>
      <c r="GS1044" s="17">
        <v>2</v>
      </c>
      <c r="GT1044" s="17" t="s">
        <v>1791</v>
      </c>
      <c r="GU1044" s="17" t="s">
        <v>1791</v>
      </c>
      <c r="GV1044" s="17">
        <f>SUMIF(FACT_A1[cve_prod],DIM_BILL[[#This Row],[CODIGO]],FACT_A1[Existencia])</f>
        <v>0</v>
      </c>
      <c r="GW1044" s="18">
        <f>SUMIF(FACT_A2[cve_prod],DIM_BILL[[#This Row],[CODIGO]],FACT_A2[Existencia])</f>
        <v>0</v>
      </c>
      <c r="GX1044" s="17"/>
      <c r="GY1044" s="16" t="s">
        <v>2221</v>
      </c>
      <c r="GZ1044" s="24">
        <f>SUMPRODUCT($B1044:$GQ1044,INDEX(PLAN_PRODUCCION!$B$4:$GQ$24,COLUMN()-COLUMN($GZ$1)+1,0))</f>
        <v>0</v>
      </c>
      <c r="HA1044" s="24">
        <f>SUMPRODUCT($B1044:$GQ1044,INDEX(PLAN_PRODUCCION!$B$4:$GQ$24,COLUMN()-COLUMN($GZ$1)+1,0))</f>
        <v>0</v>
      </c>
      <c r="HB1044" s="24">
        <f>SUMPRODUCT($B1044:$GQ1044,INDEX(PLAN_PRODUCCION!$B$4:$GQ$24,COLUMN()-COLUMN($GZ$1)+1,0))</f>
        <v>0</v>
      </c>
      <c r="HC1044" s="24">
        <f>SUMPRODUCT($B1044:$GQ1044,INDEX(PLAN_PRODUCCION!$B$4:$GQ$24,COLUMN()-COLUMN($GZ$1)+1,0))</f>
        <v>0</v>
      </c>
      <c r="HD1044" s="24">
        <f>SUMPRODUCT($B1044:$GQ1044,INDEX(PLAN_PRODUCCION!$B$4:$GQ$24,COLUMN()-COLUMN($GZ$1)+1,0))</f>
        <v>0</v>
      </c>
      <c r="HE1044" s="24">
        <f>SUMPRODUCT($B1044:$GQ1044,INDEX(PLAN_PRODUCCION!$B$4:$GQ$24,COLUMN()-COLUMN($GZ$1)+1,0))</f>
        <v>0</v>
      </c>
      <c r="HF1044" s="24">
        <f>SUMPRODUCT($B1044:$GQ1044,INDEX(PLAN_PRODUCCION!$B$4:$GQ$24,COLUMN()-COLUMN($GZ$1)+1,0))</f>
        <v>0</v>
      </c>
      <c r="HG1044" s="24">
        <f>SUMPRODUCT($B1044:$GQ1044,INDEX(PLAN_PRODUCCION!$B$4:$GQ$24,COLUMN()-COLUMN($GZ$1)+1,0))</f>
        <v>0</v>
      </c>
      <c r="HH1044" s="24">
        <f>SUMPRODUCT($B1044:$GQ1044,INDEX(PLAN_PRODUCCION!$B$4:$GQ$24,COLUMN()-COLUMN($GZ$1)+1,0))</f>
        <v>0</v>
      </c>
      <c r="HI1044" s="24">
        <f>SUMPRODUCT($B1044:$GQ1044,INDEX(PLAN_PRODUCCION!$B$4:$GQ$24,COLUMN()-COLUMN($GZ$1)+1,0))</f>
        <v>0</v>
      </c>
      <c r="HJ1044" s="24">
        <f>SUMPRODUCT($B1044:$GQ1044,INDEX(PLAN_PRODUCCION!$B$4:$GQ$24,COLUMN()-COLUMN($GZ$1)+1,0))</f>
        <v>0</v>
      </c>
      <c r="HK1044" s="24">
        <f>SUMPRODUCT($B1044:$GQ1044,INDEX(PLAN_PRODUCCION!$B$4:$GQ$24,COLUMN()-COLUMN($GZ$1)+1,0))</f>
        <v>0</v>
      </c>
      <c r="HL1044" s="24">
        <f>SUMPRODUCT($B1044:$GQ1044,INDEX(PLAN_PRODUCCION!$B$4:$GQ$24,COLUMN()-COLUMN($GZ$1)+1,0))</f>
        <v>0</v>
      </c>
      <c r="HM1044" s="24">
        <f>SUMPRODUCT($B1044:$GQ1044,INDEX(PLAN_PRODUCCION!$B$4:$GQ$24,COLUMN()-COLUMN($GZ$1)+1,0))</f>
        <v>0</v>
      </c>
      <c r="HN1044" s="24">
        <f>SUMPRODUCT($B1044:$GQ1044,INDEX(PLAN_PRODUCCION!$B$4:$GQ$24,COLUMN()-COLUMN($GZ$1)+1,0))</f>
        <v>0</v>
      </c>
      <c r="HO1044" s="24">
        <f>SUMPRODUCT($B1044:$GQ1044,INDEX(PLAN_PRODUCCION!$B$4:$GQ$24,COLUMN()-COLUMN($GZ$1)+1,0))</f>
        <v>0</v>
      </c>
      <c r="HP1044" s="24">
        <f>SUMPRODUCT($B1044:$GQ1044,INDEX(PLAN_PRODUCCION!$B$4:$GQ$24,COLUMN()-COLUMN($GZ$1)+1,0))</f>
        <v>0</v>
      </c>
      <c r="HQ1044" s="24">
        <f>SUMPRODUCT($B1044:$GQ1044,INDEX(PLAN_PRODUCCION!$B$4:$GQ$24,COLUMN()-COLUMN($GZ$1)+1,0))</f>
        <v>0</v>
      </c>
      <c r="HR1044" s="24">
        <f>SUMPRODUCT($B1044:$GQ1044,INDEX(PLAN_PRODUCCION!$B$4:$GQ$24,COLUMN()-COLUMN($GZ$1)+1,0))</f>
        <v>0</v>
      </c>
      <c r="HS1044" s="24">
        <f>SUMPRODUCT($B1044:$GQ1044,INDEX(PLAN_PRODUCCION!$B$4:$GQ$24,COLUMN()-COLUMN($GZ$1)+1,0))</f>
        <v>0</v>
      </c>
      <c r="HT1044" s="24">
        <f>SUMPRODUCT($B1044:$GQ1044,INDEX(PLAN_PRODUCCION!$B$4:$GQ$24,COLUMN()-COLUMN($GZ$1)+1,0))</f>
        <v>0</v>
      </c>
      <c r="HU1044" s="22"/>
      <c r="HV1044" s="25"/>
      <c r="HW1044" t="str">
        <f>DIM_BILL[[#This Row],[Tipo]]</f>
        <v/>
      </c>
    </row>
    <row r="1045" spans="1:231" x14ac:dyDescent="0.3">
      <c r="A1045" s="18" t="s">
        <v>1657</v>
      </c>
      <c r="FW1045">
        <v>0.33333333333333331</v>
      </c>
      <c r="GR1045" s="18" t="s">
        <v>1658</v>
      </c>
      <c r="GS1045" s="18">
        <v>2</v>
      </c>
      <c r="GT1045" s="18" t="s">
        <v>1791</v>
      </c>
      <c r="GU1045" s="18" t="s">
        <v>1791</v>
      </c>
      <c r="GV1045" s="18">
        <f>SUMIF(FACT_A1[cve_prod],DIM_BILL[[#This Row],[CODIGO]],FACT_A1[Existencia])</f>
        <v>0</v>
      </c>
      <c r="GW1045" s="18">
        <f>SUMIF(FACT_A2[cve_prod],DIM_BILL[[#This Row],[CODIGO]],FACT_A2[Existencia])</f>
        <v>0</v>
      </c>
      <c r="GX1045" s="18"/>
      <c r="GY1045" s="16" t="s">
        <v>2222</v>
      </c>
      <c r="GZ1045" s="26">
        <f t="shared" ref="GZ1045" si="7614">GV1045+GW1045+GX1045+GZ1043-GZ1044</f>
        <v>0</v>
      </c>
      <c r="HA1045" s="26">
        <f t="shared" ref="HA1045" si="7615">GZ1045+HA1043-HA1044</f>
        <v>0</v>
      </c>
      <c r="HB1045" s="26">
        <f t="shared" ref="HB1045" si="7616">HA1045+HB1043-HB1044</f>
        <v>0</v>
      </c>
      <c r="HC1045" s="26">
        <f t="shared" ref="HC1045" si="7617">HB1045+HC1043-HC1044</f>
        <v>0</v>
      </c>
      <c r="HD1045" s="26">
        <f t="shared" ref="HD1045" si="7618">HC1045+HD1043-HD1044</f>
        <v>0</v>
      </c>
      <c r="HE1045" s="26">
        <f t="shared" ref="HE1045" si="7619">HD1045+HE1043-HE1044</f>
        <v>0</v>
      </c>
      <c r="HF1045" s="26">
        <f t="shared" ref="HF1045" si="7620">HE1045+HF1043-HF1044</f>
        <v>0</v>
      </c>
      <c r="HG1045" s="26">
        <f t="shared" ref="HG1045" si="7621">HF1045+HG1043-HG1044</f>
        <v>0</v>
      </c>
      <c r="HH1045" s="26">
        <f t="shared" ref="HH1045" si="7622">HG1045+HH1043-HH1044</f>
        <v>0</v>
      </c>
      <c r="HI1045" s="26">
        <f t="shared" ref="HI1045" si="7623">HH1045+HI1043-HI1044</f>
        <v>0</v>
      </c>
      <c r="HJ1045" s="26">
        <f t="shared" ref="HJ1045" si="7624">HI1045+HJ1043-HJ1044</f>
        <v>0</v>
      </c>
      <c r="HK1045" s="26">
        <f t="shared" ref="HK1045" si="7625">HJ1045+HK1043-HK1044</f>
        <v>0</v>
      </c>
      <c r="HL1045" s="26">
        <f t="shared" ref="HL1045" si="7626">HK1045+HL1043-HL1044</f>
        <v>0</v>
      </c>
      <c r="HM1045" s="26">
        <f t="shared" ref="HM1045" si="7627">HL1045+HM1043-HM1044</f>
        <v>0</v>
      </c>
      <c r="HN1045" s="26">
        <f t="shared" ref="HN1045" si="7628">HM1045+HN1043-HN1044</f>
        <v>0</v>
      </c>
      <c r="HO1045" s="26">
        <f t="shared" ref="HO1045" si="7629">HN1045+HO1043-HO1044</f>
        <v>0</v>
      </c>
      <c r="HP1045" s="26">
        <f t="shared" ref="HP1045" si="7630">HO1045+HP1043-HP1044</f>
        <v>0</v>
      </c>
      <c r="HQ1045" s="26">
        <f t="shared" ref="HQ1045" si="7631">HP1045+HQ1043-HQ1044</f>
        <v>0</v>
      </c>
      <c r="HR1045" s="26">
        <f t="shared" ref="HR1045" si="7632">HQ1045+HR1043-HR1044</f>
        <v>0</v>
      </c>
      <c r="HS1045" s="26">
        <f t="shared" ref="HS1045" si="7633">HR1045+HS1043-HS1044</f>
        <v>0</v>
      </c>
      <c r="HT1045" s="26">
        <f t="shared" ref="HT1045" si="7634">HS1045+HT1043-HT1044</f>
        <v>0</v>
      </c>
      <c r="HU1045" s="22">
        <f t="shared" ref="HU1045" si="7635">COUNTIF(GZ1045:HT1045,"&lt;0")</f>
        <v>0</v>
      </c>
      <c r="HV1045" s="25"/>
      <c r="HW1045" t="str">
        <f>DIM_BILL[[#This Row],[Tipo]]</f>
        <v/>
      </c>
    </row>
    <row r="1046" spans="1:231" x14ac:dyDescent="0.3">
      <c r="A1046" s="17" t="s">
        <v>1429</v>
      </c>
      <c r="ES1046">
        <v>0.33333333333333331</v>
      </c>
      <c r="GR1046" s="17" t="s">
        <v>1430</v>
      </c>
      <c r="GS1046" s="17">
        <v>2</v>
      </c>
      <c r="GT1046" s="17" t="s">
        <v>1791</v>
      </c>
      <c r="GU1046" s="17" t="s">
        <v>1791</v>
      </c>
      <c r="GV1046" s="17">
        <f>SUMIF(FACT_A1[cve_prod],DIM_BILL[[#This Row],[CODIGO]],FACT_A1[Existencia])</f>
        <v>0</v>
      </c>
      <c r="GW1046" s="18">
        <f>SUMIF(FACT_A2[cve_prod],DIM_BILL[[#This Row],[CODIGO]],FACT_A2[Existencia])</f>
        <v>1000</v>
      </c>
      <c r="GX1046" s="17"/>
      <c r="GY1046" s="16" t="s">
        <v>2220</v>
      </c>
      <c r="GZ1046" s="15">
        <f>SUMIFS(POs[saldo],POs[cve_prod],DIM_BILL[[#This Row],[CODIGO]],POs[status],$GY1046,POs[f_ent],GZ$1)</f>
        <v>0</v>
      </c>
      <c r="HA1046" s="15">
        <f>SUMIFS(POs[saldo],POs[cve_prod],DIM_BILL[[#This Row],[CODIGO]],POs[status],$GY1046,POs[f_ent],HA$1)</f>
        <v>0</v>
      </c>
      <c r="HB1046" s="15">
        <f>SUMIFS(POs[saldo],POs[cve_prod],DIM_BILL[[#This Row],[CODIGO]],POs[status],$GY1046,POs[f_ent],HB$1)</f>
        <v>0</v>
      </c>
      <c r="HC1046" s="15">
        <f>SUMIFS(POs[saldo],POs[cve_prod],DIM_BILL[[#This Row],[CODIGO]],POs[status],$GY1046,POs[f_ent],HC$1)</f>
        <v>0</v>
      </c>
      <c r="HD1046" s="15">
        <f>SUMIFS(POs[saldo],POs[cve_prod],DIM_BILL[[#This Row],[CODIGO]],POs[status],$GY1046,POs[f_ent],HD$1)</f>
        <v>0</v>
      </c>
      <c r="HE1046" s="15">
        <f>SUMIFS(POs[saldo],POs[cve_prod],DIM_BILL[[#This Row],[CODIGO]],POs[status],$GY1046,POs[f_ent],HE$1)</f>
        <v>0</v>
      </c>
      <c r="HF1046" s="15">
        <f>SUMIFS(POs[saldo],POs[cve_prod],DIM_BILL[[#This Row],[CODIGO]],POs[status],$GY1046,POs[Semana],WEEKNUM(HF$1))</f>
        <v>0</v>
      </c>
      <c r="HG1046" s="15">
        <f>SUMIFS(POs[saldo],POs[cve_prod],DIM_BILL[[#This Row],[CODIGO]],POs[status],$GY1046,POs[Semana],WEEKNUM(HG$1))</f>
        <v>0</v>
      </c>
      <c r="HH1046" s="15">
        <f>SUMIFS(POs[saldo],POs[cve_prod],DIM_BILL[[#This Row],[CODIGO]],POs[status],$GY1046,POs[Semana],WEEKNUM(HH$1))</f>
        <v>0</v>
      </c>
      <c r="HI1046" s="15">
        <f>SUMIFS(POs[saldo],POs[cve_prod],DIM_BILL[[#This Row],[CODIGO]],POs[status],$GY1046,POs[Semana],WEEKNUM(HI$1))</f>
        <v>0</v>
      </c>
      <c r="HJ1046" s="15">
        <f>SUMIFS(POs[saldo],POs[cve_prod],DIM_BILL[[#This Row],[CODIGO]],POs[status],$GY1046,POs[Semana],WEEKNUM(HJ$1))</f>
        <v>0</v>
      </c>
      <c r="HK1046" s="15">
        <f>SUMIFS(POs[saldo],POs[cve_prod],DIM_BILL[[#This Row],[CODIGO]],POs[status],$GY1046,POs[Semana],WEEKNUM(HK$1))</f>
        <v>0</v>
      </c>
      <c r="HL1046" s="15">
        <f>SUMIFS(POs[saldo],POs[cve_prod],DIM_BILL[[#This Row],[CODIGO]],POs[status],$GY1046,POs[Semana],WEEKNUM(HL$1))</f>
        <v>0</v>
      </c>
      <c r="HM1046" s="15">
        <f>SUMIFS(POs[saldo],POs[cve_prod],DIM_BILL[[#This Row],[CODIGO]],POs[status],$GY1046,POs[Semana],WEEKNUM(HM$1))</f>
        <v>0</v>
      </c>
      <c r="HN1046" s="15">
        <f>SUMIFS(POs[saldo],POs[cve_prod],DIM_BILL[[#This Row],[CODIGO]],POs[status],$GY1046,POs[Semana],WEEKNUM(HN$1))</f>
        <v>0</v>
      </c>
      <c r="HO1046" s="15">
        <f>SUMIFS(POs[saldo],POs[cve_prod],DIM_BILL[[#This Row],[CODIGO]],POs[status],$GY1046,POs[Semana],WEEKNUM(HO$1))</f>
        <v>0</v>
      </c>
      <c r="HP1046" s="15">
        <f>SUMIFS(POs[saldo],POs[cve_prod],DIM_BILL[[#This Row],[CODIGO]],POs[status],$GY1046,POs[Semana],WEEKNUM(HP$1))</f>
        <v>0</v>
      </c>
      <c r="HQ1046" s="15">
        <f>SUMIFS(POs[saldo],POs[cve_prod],DIM_BILL[[#This Row],[CODIGO]],POs[status],$GY1046,POs[Semana],WEEKNUM(HQ$1))</f>
        <v>0</v>
      </c>
      <c r="HR1046" s="15">
        <f>SUMIFS(POs[saldo],POs[cve_prod],DIM_BILL[[#This Row],[CODIGO]],POs[status],$GY1046,POs[Semana],WEEKNUM(HR$1))</f>
        <v>0</v>
      </c>
      <c r="HS1046" s="15">
        <f>SUMIFS(POs[saldo],POs[cve_prod],DIM_BILL[[#This Row],[CODIGO]],POs[status],$GY1046,POs[Semana],WEEKNUM(HS$1))</f>
        <v>0</v>
      </c>
      <c r="HT1046" s="15">
        <f>SUMIFS(POs[saldo],POs[cve_prod],DIM_BILL[[#This Row],[CODIGO]],POs[status],$GY1046,POs[Semana],WEEKNUM(HT$1))</f>
        <v>0</v>
      </c>
      <c r="HU1046" s="22"/>
      <c r="HV1046" s="25"/>
      <c r="HW1046" t="str">
        <f>DIM_BILL[[#This Row],[Tipo]]</f>
        <v/>
      </c>
    </row>
    <row r="1047" spans="1:231" x14ac:dyDescent="0.3">
      <c r="A1047" s="17" t="s">
        <v>1429</v>
      </c>
      <c r="ES1047">
        <v>0.33333333333333331</v>
      </c>
      <c r="GR1047" s="17" t="s">
        <v>1430</v>
      </c>
      <c r="GS1047" s="17">
        <v>2</v>
      </c>
      <c r="GT1047" s="17" t="s">
        <v>1791</v>
      </c>
      <c r="GU1047" s="17" t="s">
        <v>1791</v>
      </c>
      <c r="GV1047" s="17">
        <f>SUMIF(FACT_A1[cve_prod],DIM_BILL[[#This Row],[CODIGO]],FACT_A1[Existencia])</f>
        <v>0</v>
      </c>
      <c r="GW1047" s="18">
        <f>SUMIF(FACT_A2[cve_prod],DIM_BILL[[#This Row],[CODIGO]],FACT_A2[Existencia])</f>
        <v>1000</v>
      </c>
      <c r="GX1047" s="17"/>
      <c r="GY1047" s="16" t="s">
        <v>2221</v>
      </c>
      <c r="GZ1047" s="24">
        <f>SUMPRODUCT($B1047:$GQ1047,INDEX(PLAN_PRODUCCION!$B$4:$GQ$24,COLUMN()-COLUMN($GZ$1)+1,0))</f>
        <v>0</v>
      </c>
      <c r="HA1047" s="24">
        <f>SUMPRODUCT($B1047:$GQ1047,INDEX(PLAN_PRODUCCION!$B$4:$GQ$24,COLUMN()-COLUMN($GZ$1)+1,0))</f>
        <v>0</v>
      </c>
      <c r="HB1047" s="24">
        <f>SUMPRODUCT($B1047:$GQ1047,INDEX(PLAN_PRODUCCION!$B$4:$GQ$24,COLUMN()-COLUMN($GZ$1)+1,0))</f>
        <v>0</v>
      </c>
      <c r="HC1047" s="24">
        <f>SUMPRODUCT($B1047:$GQ1047,INDEX(PLAN_PRODUCCION!$B$4:$GQ$24,COLUMN()-COLUMN($GZ$1)+1,0))</f>
        <v>0</v>
      </c>
      <c r="HD1047" s="24">
        <f>SUMPRODUCT($B1047:$GQ1047,INDEX(PLAN_PRODUCCION!$B$4:$GQ$24,COLUMN()-COLUMN($GZ$1)+1,0))</f>
        <v>0</v>
      </c>
      <c r="HE1047" s="24">
        <f>SUMPRODUCT($B1047:$GQ1047,INDEX(PLAN_PRODUCCION!$B$4:$GQ$24,COLUMN()-COLUMN($GZ$1)+1,0))</f>
        <v>0</v>
      </c>
      <c r="HF1047" s="24">
        <f>SUMPRODUCT($B1047:$GQ1047,INDEX(PLAN_PRODUCCION!$B$4:$GQ$24,COLUMN()-COLUMN($GZ$1)+1,0))</f>
        <v>0</v>
      </c>
      <c r="HG1047" s="24">
        <f>SUMPRODUCT($B1047:$GQ1047,INDEX(PLAN_PRODUCCION!$B$4:$GQ$24,COLUMN()-COLUMN($GZ$1)+1,0))</f>
        <v>0</v>
      </c>
      <c r="HH1047" s="24">
        <f>SUMPRODUCT($B1047:$GQ1047,INDEX(PLAN_PRODUCCION!$B$4:$GQ$24,COLUMN()-COLUMN($GZ$1)+1,0))</f>
        <v>0</v>
      </c>
      <c r="HI1047" s="24">
        <f>SUMPRODUCT($B1047:$GQ1047,INDEX(PLAN_PRODUCCION!$B$4:$GQ$24,COLUMN()-COLUMN($GZ$1)+1,0))</f>
        <v>0</v>
      </c>
      <c r="HJ1047" s="24">
        <f>SUMPRODUCT($B1047:$GQ1047,INDEX(PLAN_PRODUCCION!$B$4:$GQ$24,COLUMN()-COLUMN($GZ$1)+1,0))</f>
        <v>0</v>
      </c>
      <c r="HK1047" s="24">
        <f>SUMPRODUCT($B1047:$GQ1047,INDEX(PLAN_PRODUCCION!$B$4:$GQ$24,COLUMN()-COLUMN($GZ$1)+1,0))</f>
        <v>0</v>
      </c>
      <c r="HL1047" s="24">
        <f>SUMPRODUCT($B1047:$GQ1047,INDEX(PLAN_PRODUCCION!$B$4:$GQ$24,COLUMN()-COLUMN($GZ$1)+1,0))</f>
        <v>0</v>
      </c>
      <c r="HM1047" s="24">
        <f>SUMPRODUCT($B1047:$GQ1047,INDEX(PLAN_PRODUCCION!$B$4:$GQ$24,COLUMN()-COLUMN($GZ$1)+1,0))</f>
        <v>0</v>
      </c>
      <c r="HN1047" s="24">
        <f>SUMPRODUCT($B1047:$GQ1047,INDEX(PLAN_PRODUCCION!$B$4:$GQ$24,COLUMN()-COLUMN($GZ$1)+1,0))</f>
        <v>0</v>
      </c>
      <c r="HO1047" s="24">
        <f>SUMPRODUCT($B1047:$GQ1047,INDEX(PLAN_PRODUCCION!$B$4:$GQ$24,COLUMN()-COLUMN($GZ$1)+1,0))</f>
        <v>0</v>
      </c>
      <c r="HP1047" s="24">
        <f>SUMPRODUCT($B1047:$GQ1047,INDEX(PLAN_PRODUCCION!$B$4:$GQ$24,COLUMN()-COLUMN($GZ$1)+1,0))</f>
        <v>0</v>
      </c>
      <c r="HQ1047" s="24">
        <f>SUMPRODUCT($B1047:$GQ1047,INDEX(PLAN_PRODUCCION!$B$4:$GQ$24,COLUMN()-COLUMN($GZ$1)+1,0))</f>
        <v>0</v>
      </c>
      <c r="HR1047" s="24">
        <f>SUMPRODUCT($B1047:$GQ1047,INDEX(PLAN_PRODUCCION!$B$4:$GQ$24,COLUMN()-COLUMN($GZ$1)+1,0))</f>
        <v>0</v>
      </c>
      <c r="HS1047" s="24">
        <f>SUMPRODUCT($B1047:$GQ1047,INDEX(PLAN_PRODUCCION!$B$4:$GQ$24,COLUMN()-COLUMN($GZ$1)+1,0))</f>
        <v>0</v>
      </c>
      <c r="HT1047" s="24">
        <f>SUMPRODUCT($B1047:$GQ1047,INDEX(PLAN_PRODUCCION!$B$4:$GQ$24,COLUMN()-COLUMN($GZ$1)+1,0))</f>
        <v>0</v>
      </c>
      <c r="HU1047" s="22"/>
      <c r="HV1047" s="25"/>
      <c r="HW1047" t="str">
        <f>DIM_BILL[[#This Row],[Tipo]]</f>
        <v/>
      </c>
    </row>
    <row r="1048" spans="1:231" x14ac:dyDescent="0.3">
      <c r="A1048" s="18" t="s">
        <v>1429</v>
      </c>
      <c r="ES1048">
        <v>0.33333333333333331</v>
      </c>
      <c r="GR1048" s="18" t="s">
        <v>1430</v>
      </c>
      <c r="GS1048" s="18">
        <v>2</v>
      </c>
      <c r="GT1048" s="18" t="s">
        <v>1791</v>
      </c>
      <c r="GU1048" s="18" t="s">
        <v>1791</v>
      </c>
      <c r="GV1048" s="18">
        <f>SUMIF(FACT_A1[cve_prod],DIM_BILL[[#This Row],[CODIGO]],FACT_A1[Existencia])</f>
        <v>0</v>
      </c>
      <c r="GW1048" s="18">
        <f>SUMIF(FACT_A2[cve_prod],DIM_BILL[[#This Row],[CODIGO]],FACT_A2[Existencia])</f>
        <v>1000</v>
      </c>
      <c r="GX1048" s="18"/>
      <c r="GY1048" s="16" t="s">
        <v>2222</v>
      </c>
      <c r="GZ1048" s="26">
        <f t="shared" ref="GZ1048" si="7636">GV1048+GW1048+GX1048+GZ1046-GZ1047</f>
        <v>1000</v>
      </c>
      <c r="HA1048" s="26">
        <f t="shared" ref="HA1048" si="7637">GZ1048+HA1046-HA1047</f>
        <v>1000</v>
      </c>
      <c r="HB1048" s="26">
        <f t="shared" ref="HB1048" si="7638">HA1048+HB1046-HB1047</f>
        <v>1000</v>
      </c>
      <c r="HC1048" s="26">
        <f t="shared" ref="HC1048" si="7639">HB1048+HC1046-HC1047</f>
        <v>1000</v>
      </c>
      <c r="HD1048" s="26">
        <f t="shared" ref="HD1048" si="7640">HC1048+HD1046-HD1047</f>
        <v>1000</v>
      </c>
      <c r="HE1048" s="26">
        <f t="shared" ref="HE1048" si="7641">HD1048+HE1046-HE1047</f>
        <v>1000</v>
      </c>
      <c r="HF1048" s="26">
        <f t="shared" ref="HF1048" si="7642">HE1048+HF1046-HF1047</f>
        <v>1000</v>
      </c>
      <c r="HG1048" s="26">
        <f t="shared" ref="HG1048" si="7643">HF1048+HG1046-HG1047</f>
        <v>1000</v>
      </c>
      <c r="HH1048" s="26">
        <f t="shared" ref="HH1048" si="7644">HG1048+HH1046-HH1047</f>
        <v>1000</v>
      </c>
      <c r="HI1048" s="26">
        <f t="shared" ref="HI1048" si="7645">HH1048+HI1046-HI1047</f>
        <v>1000</v>
      </c>
      <c r="HJ1048" s="26">
        <f t="shared" ref="HJ1048" si="7646">HI1048+HJ1046-HJ1047</f>
        <v>1000</v>
      </c>
      <c r="HK1048" s="26">
        <f t="shared" ref="HK1048" si="7647">HJ1048+HK1046-HK1047</f>
        <v>1000</v>
      </c>
      <c r="HL1048" s="26">
        <f t="shared" ref="HL1048" si="7648">HK1048+HL1046-HL1047</f>
        <v>1000</v>
      </c>
      <c r="HM1048" s="26">
        <f t="shared" ref="HM1048" si="7649">HL1048+HM1046-HM1047</f>
        <v>1000</v>
      </c>
      <c r="HN1048" s="26">
        <f t="shared" ref="HN1048" si="7650">HM1048+HN1046-HN1047</f>
        <v>1000</v>
      </c>
      <c r="HO1048" s="26">
        <f t="shared" ref="HO1048" si="7651">HN1048+HO1046-HO1047</f>
        <v>1000</v>
      </c>
      <c r="HP1048" s="26">
        <f t="shared" ref="HP1048" si="7652">HO1048+HP1046-HP1047</f>
        <v>1000</v>
      </c>
      <c r="HQ1048" s="26">
        <f t="shared" ref="HQ1048" si="7653">HP1048+HQ1046-HQ1047</f>
        <v>1000</v>
      </c>
      <c r="HR1048" s="26">
        <f t="shared" ref="HR1048" si="7654">HQ1048+HR1046-HR1047</f>
        <v>1000</v>
      </c>
      <c r="HS1048" s="26">
        <f t="shared" ref="HS1048" si="7655">HR1048+HS1046-HS1047</f>
        <v>1000</v>
      </c>
      <c r="HT1048" s="26">
        <f t="shared" ref="HT1048" si="7656">HS1048+HT1046-HT1047</f>
        <v>1000</v>
      </c>
      <c r="HU1048" s="22">
        <f t="shared" ref="HU1048" si="7657">COUNTIF(GZ1048:HT1048,"&lt;0")</f>
        <v>0</v>
      </c>
      <c r="HV1048" s="25"/>
      <c r="HW1048" t="str">
        <f>DIM_BILL[[#This Row],[Tipo]]</f>
        <v/>
      </c>
    </row>
    <row r="1049" spans="1:231" x14ac:dyDescent="0.3">
      <c r="A1049" s="17" t="s">
        <v>464</v>
      </c>
      <c r="AJ1049">
        <v>1</v>
      </c>
      <c r="GR1049" s="17" t="s">
        <v>465</v>
      </c>
      <c r="GS1049" s="17">
        <v>2</v>
      </c>
      <c r="GT1049" s="17" t="s">
        <v>1791</v>
      </c>
      <c r="GU1049" s="17" t="s">
        <v>1791</v>
      </c>
      <c r="GV1049" s="17">
        <f>SUMIF(FACT_A1[cve_prod],DIM_BILL[[#This Row],[CODIGO]],FACT_A1[Existencia])</f>
        <v>0</v>
      </c>
      <c r="GW1049" s="18">
        <f>SUMIF(FACT_A2[cve_prod],DIM_BILL[[#This Row],[CODIGO]],FACT_A2[Existencia])</f>
        <v>0</v>
      </c>
      <c r="GX1049" s="17"/>
      <c r="GY1049" s="16" t="s">
        <v>2220</v>
      </c>
      <c r="GZ1049" s="15">
        <f>SUMIFS(POs[saldo],POs[cve_prod],DIM_BILL[[#This Row],[CODIGO]],POs[status],$GY1049,POs[f_ent],GZ$1)</f>
        <v>0</v>
      </c>
      <c r="HA1049" s="15">
        <f>SUMIFS(POs[saldo],POs[cve_prod],DIM_BILL[[#This Row],[CODIGO]],POs[status],$GY1049,POs[f_ent],HA$1)</f>
        <v>0</v>
      </c>
      <c r="HB1049" s="15">
        <f>SUMIFS(POs[saldo],POs[cve_prod],DIM_BILL[[#This Row],[CODIGO]],POs[status],$GY1049,POs[f_ent],HB$1)</f>
        <v>0</v>
      </c>
      <c r="HC1049" s="15">
        <f>SUMIFS(POs[saldo],POs[cve_prod],DIM_BILL[[#This Row],[CODIGO]],POs[status],$GY1049,POs[f_ent],HC$1)</f>
        <v>0</v>
      </c>
      <c r="HD1049" s="15">
        <f>SUMIFS(POs[saldo],POs[cve_prod],DIM_BILL[[#This Row],[CODIGO]],POs[status],$GY1049,POs[f_ent],HD$1)</f>
        <v>0</v>
      </c>
      <c r="HE1049" s="15">
        <f>SUMIFS(POs[saldo],POs[cve_prod],DIM_BILL[[#This Row],[CODIGO]],POs[status],$GY1049,POs[f_ent],HE$1)</f>
        <v>0</v>
      </c>
      <c r="HF1049" s="15">
        <f>SUMIFS(POs[saldo],POs[cve_prod],DIM_BILL[[#This Row],[CODIGO]],POs[status],$GY1049,POs[Semana],WEEKNUM(HF$1))</f>
        <v>0</v>
      </c>
      <c r="HG1049" s="15">
        <f>SUMIFS(POs[saldo],POs[cve_prod],DIM_BILL[[#This Row],[CODIGO]],POs[status],$GY1049,POs[Semana],WEEKNUM(HG$1))</f>
        <v>0</v>
      </c>
      <c r="HH1049" s="15">
        <f>SUMIFS(POs[saldo],POs[cve_prod],DIM_BILL[[#This Row],[CODIGO]],POs[status],$GY1049,POs[Semana],WEEKNUM(HH$1))</f>
        <v>0</v>
      </c>
      <c r="HI1049" s="15">
        <f>SUMIFS(POs[saldo],POs[cve_prod],DIM_BILL[[#This Row],[CODIGO]],POs[status],$GY1049,POs[Semana],WEEKNUM(HI$1))</f>
        <v>0</v>
      </c>
      <c r="HJ1049" s="15">
        <f>SUMIFS(POs[saldo],POs[cve_prod],DIM_BILL[[#This Row],[CODIGO]],POs[status],$GY1049,POs[Semana],WEEKNUM(HJ$1))</f>
        <v>0</v>
      </c>
      <c r="HK1049" s="15">
        <f>SUMIFS(POs[saldo],POs[cve_prod],DIM_BILL[[#This Row],[CODIGO]],POs[status],$GY1049,POs[Semana],WEEKNUM(HK$1))</f>
        <v>0</v>
      </c>
      <c r="HL1049" s="15">
        <f>SUMIFS(POs[saldo],POs[cve_prod],DIM_BILL[[#This Row],[CODIGO]],POs[status],$GY1049,POs[Semana],WEEKNUM(HL$1))</f>
        <v>0</v>
      </c>
      <c r="HM1049" s="15">
        <f>SUMIFS(POs[saldo],POs[cve_prod],DIM_BILL[[#This Row],[CODIGO]],POs[status],$GY1049,POs[Semana],WEEKNUM(HM$1))</f>
        <v>0</v>
      </c>
      <c r="HN1049" s="15">
        <f>SUMIFS(POs[saldo],POs[cve_prod],DIM_BILL[[#This Row],[CODIGO]],POs[status],$GY1049,POs[Semana],WEEKNUM(HN$1))</f>
        <v>0</v>
      </c>
      <c r="HO1049" s="15">
        <f>SUMIFS(POs[saldo],POs[cve_prod],DIM_BILL[[#This Row],[CODIGO]],POs[status],$GY1049,POs[Semana],WEEKNUM(HO$1))</f>
        <v>0</v>
      </c>
      <c r="HP1049" s="15">
        <f>SUMIFS(POs[saldo],POs[cve_prod],DIM_BILL[[#This Row],[CODIGO]],POs[status],$GY1049,POs[Semana],WEEKNUM(HP$1))</f>
        <v>0</v>
      </c>
      <c r="HQ1049" s="15">
        <f>SUMIFS(POs[saldo],POs[cve_prod],DIM_BILL[[#This Row],[CODIGO]],POs[status],$GY1049,POs[Semana],WEEKNUM(HQ$1))</f>
        <v>0</v>
      </c>
      <c r="HR1049" s="15">
        <f>SUMIFS(POs[saldo],POs[cve_prod],DIM_BILL[[#This Row],[CODIGO]],POs[status],$GY1049,POs[Semana],WEEKNUM(HR$1))</f>
        <v>0</v>
      </c>
      <c r="HS1049" s="15">
        <f>SUMIFS(POs[saldo],POs[cve_prod],DIM_BILL[[#This Row],[CODIGO]],POs[status],$GY1049,POs[Semana],WEEKNUM(HS$1))</f>
        <v>0</v>
      </c>
      <c r="HT1049" s="15">
        <f>SUMIFS(POs[saldo],POs[cve_prod],DIM_BILL[[#This Row],[CODIGO]],POs[status],$GY1049,POs[Semana],WEEKNUM(HT$1))</f>
        <v>0</v>
      </c>
      <c r="HU1049" s="22"/>
      <c r="HV1049" s="25"/>
      <c r="HW1049" t="str">
        <f>DIM_BILL[[#This Row],[Tipo]]</f>
        <v/>
      </c>
    </row>
    <row r="1050" spans="1:231" x14ac:dyDescent="0.3">
      <c r="A1050" s="17" t="s">
        <v>464</v>
      </c>
      <c r="AJ1050">
        <v>1</v>
      </c>
      <c r="GR1050" s="17" t="s">
        <v>465</v>
      </c>
      <c r="GS1050" s="17">
        <v>2</v>
      </c>
      <c r="GT1050" s="17" t="s">
        <v>1791</v>
      </c>
      <c r="GU1050" s="17" t="s">
        <v>1791</v>
      </c>
      <c r="GV1050" s="17">
        <f>SUMIF(FACT_A1[cve_prod],DIM_BILL[[#This Row],[CODIGO]],FACT_A1[Existencia])</f>
        <v>0</v>
      </c>
      <c r="GW1050" s="18">
        <f>SUMIF(FACT_A2[cve_prod],DIM_BILL[[#This Row],[CODIGO]],FACT_A2[Existencia])</f>
        <v>0</v>
      </c>
      <c r="GX1050" s="17"/>
      <c r="GY1050" s="16" t="s">
        <v>2221</v>
      </c>
      <c r="GZ1050" s="24">
        <f>SUMPRODUCT($B1050:$GQ1050,INDEX(PLAN_PRODUCCION!$B$4:$GQ$24,COLUMN()-COLUMN($GZ$1)+1,0))</f>
        <v>0</v>
      </c>
      <c r="HA1050" s="24">
        <f>SUMPRODUCT($B1050:$GQ1050,INDEX(PLAN_PRODUCCION!$B$4:$GQ$24,COLUMN()-COLUMN($GZ$1)+1,0))</f>
        <v>0</v>
      </c>
      <c r="HB1050" s="24">
        <f>SUMPRODUCT($B1050:$GQ1050,INDEX(PLAN_PRODUCCION!$B$4:$GQ$24,COLUMN()-COLUMN($GZ$1)+1,0))</f>
        <v>0</v>
      </c>
      <c r="HC1050" s="24">
        <f>SUMPRODUCT($B1050:$GQ1050,INDEX(PLAN_PRODUCCION!$B$4:$GQ$24,COLUMN()-COLUMN($GZ$1)+1,0))</f>
        <v>0</v>
      </c>
      <c r="HD1050" s="24">
        <f>SUMPRODUCT($B1050:$GQ1050,INDEX(PLAN_PRODUCCION!$B$4:$GQ$24,COLUMN()-COLUMN($GZ$1)+1,0))</f>
        <v>0</v>
      </c>
      <c r="HE1050" s="24">
        <f>SUMPRODUCT($B1050:$GQ1050,INDEX(PLAN_PRODUCCION!$B$4:$GQ$24,COLUMN()-COLUMN($GZ$1)+1,0))</f>
        <v>0</v>
      </c>
      <c r="HF1050" s="24">
        <f>SUMPRODUCT($B1050:$GQ1050,INDEX(PLAN_PRODUCCION!$B$4:$GQ$24,COLUMN()-COLUMN($GZ$1)+1,0))</f>
        <v>0</v>
      </c>
      <c r="HG1050" s="24">
        <f>SUMPRODUCT($B1050:$GQ1050,INDEX(PLAN_PRODUCCION!$B$4:$GQ$24,COLUMN()-COLUMN($GZ$1)+1,0))</f>
        <v>0</v>
      </c>
      <c r="HH1050" s="24">
        <f>SUMPRODUCT($B1050:$GQ1050,INDEX(PLAN_PRODUCCION!$B$4:$GQ$24,COLUMN()-COLUMN($GZ$1)+1,0))</f>
        <v>0</v>
      </c>
      <c r="HI1050" s="24">
        <f>SUMPRODUCT($B1050:$GQ1050,INDEX(PLAN_PRODUCCION!$B$4:$GQ$24,COLUMN()-COLUMN($GZ$1)+1,0))</f>
        <v>0</v>
      </c>
      <c r="HJ1050" s="24">
        <f>SUMPRODUCT($B1050:$GQ1050,INDEX(PLAN_PRODUCCION!$B$4:$GQ$24,COLUMN()-COLUMN($GZ$1)+1,0))</f>
        <v>0</v>
      </c>
      <c r="HK1050" s="24">
        <f>SUMPRODUCT($B1050:$GQ1050,INDEX(PLAN_PRODUCCION!$B$4:$GQ$24,COLUMN()-COLUMN($GZ$1)+1,0))</f>
        <v>0</v>
      </c>
      <c r="HL1050" s="24">
        <f>SUMPRODUCT($B1050:$GQ1050,INDEX(PLAN_PRODUCCION!$B$4:$GQ$24,COLUMN()-COLUMN($GZ$1)+1,0))</f>
        <v>0</v>
      </c>
      <c r="HM1050" s="24">
        <f>SUMPRODUCT($B1050:$GQ1050,INDEX(PLAN_PRODUCCION!$B$4:$GQ$24,COLUMN()-COLUMN($GZ$1)+1,0))</f>
        <v>0</v>
      </c>
      <c r="HN1050" s="24">
        <f>SUMPRODUCT($B1050:$GQ1050,INDEX(PLAN_PRODUCCION!$B$4:$GQ$24,COLUMN()-COLUMN($GZ$1)+1,0))</f>
        <v>0</v>
      </c>
      <c r="HO1050" s="24">
        <f>SUMPRODUCT($B1050:$GQ1050,INDEX(PLAN_PRODUCCION!$B$4:$GQ$24,COLUMN()-COLUMN($GZ$1)+1,0))</f>
        <v>0</v>
      </c>
      <c r="HP1050" s="24">
        <f>SUMPRODUCT($B1050:$GQ1050,INDEX(PLAN_PRODUCCION!$B$4:$GQ$24,COLUMN()-COLUMN($GZ$1)+1,0))</f>
        <v>0</v>
      </c>
      <c r="HQ1050" s="24">
        <f>SUMPRODUCT($B1050:$GQ1050,INDEX(PLAN_PRODUCCION!$B$4:$GQ$24,COLUMN()-COLUMN($GZ$1)+1,0))</f>
        <v>0</v>
      </c>
      <c r="HR1050" s="24">
        <f>SUMPRODUCT($B1050:$GQ1050,INDEX(PLAN_PRODUCCION!$B$4:$GQ$24,COLUMN()-COLUMN($GZ$1)+1,0))</f>
        <v>0</v>
      </c>
      <c r="HS1050" s="24">
        <f>SUMPRODUCT($B1050:$GQ1050,INDEX(PLAN_PRODUCCION!$B$4:$GQ$24,COLUMN()-COLUMN($GZ$1)+1,0))</f>
        <v>0</v>
      </c>
      <c r="HT1050" s="24">
        <f>SUMPRODUCT($B1050:$GQ1050,INDEX(PLAN_PRODUCCION!$B$4:$GQ$24,COLUMN()-COLUMN($GZ$1)+1,0))</f>
        <v>0</v>
      </c>
      <c r="HU1050" s="22"/>
      <c r="HV1050" s="25"/>
      <c r="HW1050" t="str">
        <f>DIM_BILL[[#This Row],[Tipo]]</f>
        <v/>
      </c>
    </row>
    <row r="1051" spans="1:231" x14ac:dyDescent="0.3">
      <c r="A1051" s="18" t="s">
        <v>464</v>
      </c>
      <c r="AJ1051">
        <v>1</v>
      </c>
      <c r="GR1051" s="18" t="s">
        <v>465</v>
      </c>
      <c r="GS1051" s="18">
        <v>2</v>
      </c>
      <c r="GT1051" s="18" t="s">
        <v>1791</v>
      </c>
      <c r="GU1051" s="18" t="s">
        <v>1791</v>
      </c>
      <c r="GV1051" s="18">
        <f>SUMIF(FACT_A1[cve_prod],DIM_BILL[[#This Row],[CODIGO]],FACT_A1[Existencia])</f>
        <v>0</v>
      </c>
      <c r="GW1051" s="18">
        <f>SUMIF(FACT_A2[cve_prod],DIM_BILL[[#This Row],[CODIGO]],FACT_A2[Existencia])</f>
        <v>0</v>
      </c>
      <c r="GX1051" s="18"/>
      <c r="GY1051" s="16" t="s">
        <v>2222</v>
      </c>
      <c r="GZ1051" s="26">
        <f t="shared" ref="GZ1051" si="7658">GV1051+GW1051+GX1051+GZ1049-GZ1050</f>
        <v>0</v>
      </c>
      <c r="HA1051" s="26">
        <f t="shared" ref="HA1051" si="7659">GZ1051+HA1049-HA1050</f>
        <v>0</v>
      </c>
      <c r="HB1051" s="26">
        <f t="shared" ref="HB1051" si="7660">HA1051+HB1049-HB1050</f>
        <v>0</v>
      </c>
      <c r="HC1051" s="26">
        <f t="shared" ref="HC1051" si="7661">HB1051+HC1049-HC1050</f>
        <v>0</v>
      </c>
      <c r="HD1051" s="26">
        <f t="shared" ref="HD1051" si="7662">HC1051+HD1049-HD1050</f>
        <v>0</v>
      </c>
      <c r="HE1051" s="26">
        <f t="shared" ref="HE1051" si="7663">HD1051+HE1049-HE1050</f>
        <v>0</v>
      </c>
      <c r="HF1051" s="26">
        <f t="shared" ref="HF1051" si="7664">HE1051+HF1049-HF1050</f>
        <v>0</v>
      </c>
      <c r="HG1051" s="26">
        <f t="shared" ref="HG1051" si="7665">HF1051+HG1049-HG1050</f>
        <v>0</v>
      </c>
      <c r="HH1051" s="26">
        <f t="shared" ref="HH1051" si="7666">HG1051+HH1049-HH1050</f>
        <v>0</v>
      </c>
      <c r="HI1051" s="26">
        <f t="shared" ref="HI1051" si="7667">HH1051+HI1049-HI1050</f>
        <v>0</v>
      </c>
      <c r="HJ1051" s="26">
        <f t="shared" ref="HJ1051" si="7668">HI1051+HJ1049-HJ1050</f>
        <v>0</v>
      </c>
      <c r="HK1051" s="26">
        <f t="shared" ref="HK1051" si="7669">HJ1051+HK1049-HK1050</f>
        <v>0</v>
      </c>
      <c r="HL1051" s="26">
        <f t="shared" ref="HL1051" si="7670">HK1051+HL1049-HL1050</f>
        <v>0</v>
      </c>
      <c r="HM1051" s="26">
        <f t="shared" ref="HM1051" si="7671">HL1051+HM1049-HM1050</f>
        <v>0</v>
      </c>
      <c r="HN1051" s="26">
        <f t="shared" ref="HN1051" si="7672">HM1051+HN1049-HN1050</f>
        <v>0</v>
      </c>
      <c r="HO1051" s="26">
        <f t="shared" ref="HO1051" si="7673">HN1051+HO1049-HO1050</f>
        <v>0</v>
      </c>
      <c r="HP1051" s="26">
        <f t="shared" ref="HP1051" si="7674">HO1051+HP1049-HP1050</f>
        <v>0</v>
      </c>
      <c r="HQ1051" s="26">
        <f t="shared" ref="HQ1051" si="7675">HP1051+HQ1049-HQ1050</f>
        <v>0</v>
      </c>
      <c r="HR1051" s="26">
        <f t="shared" ref="HR1051" si="7676">HQ1051+HR1049-HR1050</f>
        <v>0</v>
      </c>
      <c r="HS1051" s="26">
        <f t="shared" ref="HS1051" si="7677">HR1051+HS1049-HS1050</f>
        <v>0</v>
      </c>
      <c r="HT1051" s="26">
        <f t="shared" ref="HT1051" si="7678">HS1051+HT1049-HT1050</f>
        <v>0</v>
      </c>
      <c r="HU1051" s="22">
        <f t="shared" ref="HU1051" si="7679">COUNTIF(GZ1051:HT1051,"&lt;0")</f>
        <v>0</v>
      </c>
      <c r="HV1051" s="25"/>
      <c r="HW1051" t="str">
        <f>DIM_BILL[[#This Row],[Tipo]]</f>
        <v/>
      </c>
    </row>
    <row r="1052" spans="1:231" x14ac:dyDescent="0.3">
      <c r="A1052" s="17" t="s">
        <v>1091</v>
      </c>
      <c r="CZ1052">
        <v>1.02</v>
      </c>
      <c r="GR1052" s="17" t="s">
        <v>1092</v>
      </c>
      <c r="GS1052" s="17">
        <v>4</v>
      </c>
      <c r="GT1052" s="17" t="s">
        <v>1823</v>
      </c>
      <c r="GU1052" s="17" t="s">
        <v>1800</v>
      </c>
      <c r="GV1052" s="17">
        <f>SUMIF(FACT_A1[cve_prod],DIM_BILL[[#This Row],[CODIGO]],FACT_A1[Existencia])</f>
        <v>0</v>
      </c>
      <c r="GW1052" s="18">
        <f>SUMIF(FACT_A2[cve_prod],DIM_BILL[[#This Row],[CODIGO]],FACT_A2[Existencia])</f>
        <v>3500</v>
      </c>
      <c r="GX1052" s="17"/>
      <c r="GY1052" s="16" t="s">
        <v>2220</v>
      </c>
      <c r="GZ1052" s="15">
        <f>SUMIFS(POs[saldo],POs[cve_prod],DIM_BILL[[#This Row],[CODIGO]],POs[status],$GY1052,POs[f_ent],GZ$1)</f>
        <v>0</v>
      </c>
      <c r="HA1052" s="15">
        <f>SUMIFS(POs[saldo],POs[cve_prod],DIM_BILL[[#This Row],[CODIGO]],POs[status],$GY1052,POs[f_ent],HA$1)</f>
        <v>0</v>
      </c>
      <c r="HB1052" s="15">
        <f>SUMIFS(POs[saldo],POs[cve_prod],DIM_BILL[[#This Row],[CODIGO]],POs[status],$GY1052,POs[f_ent],HB$1)</f>
        <v>0</v>
      </c>
      <c r="HC1052" s="15">
        <f>SUMIFS(POs[saldo],POs[cve_prod],DIM_BILL[[#This Row],[CODIGO]],POs[status],$GY1052,POs[f_ent],HC$1)</f>
        <v>0</v>
      </c>
      <c r="HD1052" s="15">
        <f>SUMIFS(POs[saldo],POs[cve_prod],DIM_BILL[[#This Row],[CODIGO]],POs[status],$GY1052,POs[f_ent],HD$1)</f>
        <v>0</v>
      </c>
      <c r="HE1052" s="15">
        <f>SUMIFS(POs[saldo],POs[cve_prod],DIM_BILL[[#This Row],[CODIGO]],POs[status],$GY1052,POs[f_ent],HE$1)</f>
        <v>0</v>
      </c>
      <c r="HF1052" s="15">
        <f>SUMIFS(POs[saldo],POs[cve_prod],DIM_BILL[[#This Row],[CODIGO]],POs[status],$GY1052,POs[Semana],WEEKNUM(HF$1))</f>
        <v>0</v>
      </c>
      <c r="HG1052" s="15">
        <f>SUMIFS(POs[saldo],POs[cve_prod],DIM_BILL[[#This Row],[CODIGO]],POs[status],$GY1052,POs[Semana],WEEKNUM(HG$1))</f>
        <v>0</v>
      </c>
      <c r="HH1052" s="15">
        <f>SUMIFS(POs[saldo],POs[cve_prod],DIM_BILL[[#This Row],[CODIGO]],POs[status],$GY1052,POs[Semana],WEEKNUM(HH$1))</f>
        <v>0</v>
      </c>
      <c r="HI1052" s="15">
        <f>SUMIFS(POs[saldo],POs[cve_prod],DIM_BILL[[#This Row],[CODIGO]],POs[status],$GY1052,POs[Semana],WEEKNUM(HI$1))</f>
        <v>0</v>
      </c>
      <c r="HJ1052" s="15">
        <f>SUMIFS(POs[saldo],POs[cve_prod],DIM_BILL[[#This Row],[CODIGO]],POs[status],$GY1052,POs[Semana],WEEKNUM(HJ$1))</f>
        <v>0</v>
      </c>
      <c r="HK1052" s="15">
        <f>SUMIFS(POs[saldo],POs[cve_prod],DIM_BILL[[#This Row],[CODIGO]],POs[status],$GY1052,POs[Semana],WEEKNUM(HK$1))</f>
        <v>0</v>
      </c>
      <c r="HL1052" s="15">
        <f>SUMIFS(POs[saldo],POs[cve_prod],DIM_BILL[[#This Row],[CODIGO]],POs[status],$GY1052,POs[Semana],WEEKNUM(HL$1))</f>
        <v>0</v>
      </c>
      <c r="HM1052" s="15">
        <f>SUMIFS(POs[saldo],POs[cve_prod],DIM_BILL[[#This Row],[CODIGO]],POs[status],$GY1052,POs[Semana],WEEKNUM(HM$1))</f>
        <v>0</v>
      </c>
      <c r="HN1052" s="15">
        <f>SUMIFS(POs[saldo],POs[cve_prod],DIM_BILL[[#This Row],[CODIGO]],POs[status],$GY1052,POs[Semana],WEEKNUM(HN$1))</f>
        <v>0</v>
      </c>
      <c r="HO1052" s="15">
        <f>SUMIFS(POs[saldo],POs[cve_prod],DIM_BILL[[#This Row],[CODIGO]],POs[status],$GY1052,POs[Semana],WEEKNUM(HO$1))</f>
        <v>0</v>
      </c>
      <c r="HP1052" s="15">
        <f>SUMIFS(POs[saldo],POs[cve_prod],DIM_BILL[[#This Row],[CODIGO]],POs[status],$GY1052,POs[Semana],WEEKNUM(HP$1))</f>
        <v>0</v>
      </c>
      <c r="HQ1052" s="15">
        <f>SUMIFS(POs[saldo],POs[cve_prod],DIM_BILL[[#This Row],[CODIGO]],POs[status],$GY1052,POs[Semana],WEEKNUM(HQ$1))</f>
        <v>0</v>
      </c>
      <c r="HR1052" s="15">
        <f>SUMIFS(POs[saldo],POs[cve_prod],DIM_BILL[[#This Row],[CODIGO]],POs[status],$GY1052,POs[Semana],WEEKNUM(HR$1))</f>
        <v>0</v>
      </c>
      <c r="HS1052" s="15">
        <f>SUMIFS(POs[saldo],POs[cve_prod],DIM_BILL[[#This Row],[CODIGO]],POs[status],$GY1052,POs[Semana],WEEKNUM(HS$1))</f>
        <v>0</v>
      </c>
      <c r="HT1052" s="15">
        <f>SUMIFS(POs[saldo],POs[cve_prod],DIM_BILL[[#This Row],[CODIGO]],POs[status],$GY1052,POs[Semana],WEEKNUM(HT$1))</f>
        <v>0</v>
      </c>
      <c r="HU1052" s="22"/>
      <c r="HV1052" s="25"/>
      <c r="HW1052" t="str">
        <f>DIM_BILL[[#This Row],[Tipo]]</f>
        <v>MATERIAL DE EMPAQUE</v>
      </c>
    </row>
    <row r="1053" spans="1:231" x14ac:dyDescent="0.3">
      <c r="A1053" s="17" t="s">
        <v>1091</v>
      </c>
      <c r="CZ1053">
        <v>1.02</v>
      </c>
      <c r="GR1053" s="17" t="s">
        <v>1092</v>
      </c>
      <c r="GS1053" s="17">
        <v>4</v>
      </c>
      <c r="GT1053" s="17" t="s">
        <v>1823</v>
      </c>
      <c r="GU1053" s="17" t="s">
        <v>1800</v>
      </c>
      <c r="GV1053" s="17">
        <f>SUMIF(FACT_A1[cve_prod],DIM_BILL[[#This Row],[CODIGO]],FACT_A1[Existencia])</f>
        <v>0</v>
      </c>
      <c r="GW1053" s="18">
        <f>SUMIF(FACT_A2[cve_prod],DIM_BILL[[#This Row],[CODIGO]],FACT_A2[Existencia])</f>
        <v>3500</v>
      </c>
      <c r="GX1053" s="17"/>
      <c r="GY1053" s="16" t="s">
        <v>2221</v>
      </c>
      <c r="GZ1053" s="24">
        <f>SUMPRODUCT($B1053:$GQ1053,INDEX(PLAN_PRODUCCION!$B$4:$GQ$24,COLUMN()-COLUMN($GZ$1)+1,0))</f>
        <v>0</v>
      </c>
      <c r="HA1053" s="24">
        <f>SUMPRODUCT($B1053:$GQ1053,INDEX(PLAN_PRODUCCION!$B$4:$GQ$24,COLUMN()-COLUMN($GZ$1)+1,0))</f>
        <v>0</v>
      </c>
      <c r="HB1053" s="24">
        <f>SUMPRODUCT($B1053:$GQ1053,INDEX(PLAN_PRODUCCION!$B$4:$GQ$24,COLUMN()-COLUMN($GZ$1)+1,0))</f>
        <v>0</v>
      </c>
      <c r="HC1053" s="24">
        <f>SUMPRODUCT($B1053:$GQ1053,INDEX(PLAN_PRODUCCION!$B$4:$GQ$24,COLUMN()-COLUMN($GZ$1)+1,0))</f>
        <v>0</v>
      </c>
      <c r="HD1053" s="24">
        <f>SUMPRODUCT($B1053:$GQ1053,INDEX(PLAN_PRODUCCION!$B$4:$GQ$24,COLUMN()-COLUMN($GZ$1)+1,0))</f>
        <v>0</v>
      </c>
      <c r="HE1053" s="24">
        <f>SUMPRODUCT($B1053:$GQ1053,INDEX(PLAN_PRODUCCION!$B$4:$GQ$24,COLUMN()-COLUMN($GZ$1)+1,0))</f>
        <v>0</v>
      </c>
      <c r="HF1053" s="24">
        <f>SUMPRODUCT($B1053:$GQ1053,INDEX(PLAN_PRODUCCION!$B$4:$GQ$24,COLUMN()-COLUMN($GZ$1)+1,0))</f>
        <v>0</v>
      </c>
      <c r="HG1053" s="24">
        <f>SUMPRODUCT($B1053:$GQ1053,INDEX(PLAN_PRODUCCION!$B$4:$GQ$24,COLUMN()-COLUMN($GZ$1)+1,0))</f>
        <v>0</v>
      </c>
      <c r="HH1053" s="24">
        <f>SUMPRODUCT($B1053:$GQ1053,INDEX(PLAN_PRODUCCION!$B$4:$GQ$24,COLUMN()-COLUMN($GZ$1)+1,0))</f>
        <v>0</v>
      </c>
      <c r="HI1053" s="24">
        <f>SUMPRODUCT($B1053:$GQ1053,INDEX(PLAN_PRODUCCION!$B$4:$GQ$24,COLUMN()-COLUMN($GZ$1)+1,0))</f>
        <v>0</v>
      </c>
      <c r="HJ1053" s="24">
        <f>SUMPRODUCT($B1053:$GQ1053,INDEX(PLAN_PRODUCCION!$B$4:$GQ$24,COLUMN()-COLUMN($GZ$1)+1,0))</f>
        <v>0</v>
      </c>
      <c r="HK1053" s="24">
        <f>SUMPRODUCT($B1053:$GQ1053,INDEX(PLAN_PRODUCCION!$B$4:$GQ$24,COLUMN()-COLUMN($GZ$1)+1,0))</f>
        <v>0</v>
      </c>
      <c r="HL1053" s="24">
        <f>SUMPRODUCT($B1053:$GQ1053,INDEX(PLAN_PRODUCCION!$B$4:$GQ$24,COLUMN()-COLUMN($GZ$1)+1,0))</f>
        <v>0</v>
      </c>
      <c r="HM1053" s="24">
        <f>SUMPRODUCT($B1053:$GQ1053,INDEX(PLAN_PRODUCCION!$B$4:$GQ$24,COLUMN()-COLUMN($GZ$1)+1,0))</f>
        <v>0</v>
      </c>
      <c r="HN1053" s="24">
        <f>SUMPRODUCT($B1053:$GQ1053,INDEX(PLAN_PRODUCCION!$B$4:$GQ$24,COLUMN()-COLUMN($GZ$1)+1,0))</f>
        <v>0</v>
      </c>
      <c r="HO1053" s="24">
        <f>SUMPRODUCT($B1053:$GQ1053,INDEX(PLAN_PRODUCCION!$B$4:$GQ$24,COLUMN()-COLUMN($GZ$1)+1,0))</f>
        <v>0</v>
      </c>
      <c r="HP1053" s="24">
        <f>SUMPRODUCT($B1053:$GQ1053,INDEX(PLAN_PRODUCCION!$B$4:$GQ$24,COLUMN()-COLUMN($GZ$1)+1,0))</f>
        <v>0</v>
      </c>
      <c r="HQ1053" s="24">
        <f>SUMPRODUCT($B1053:$GQ1053,INDEX(PLAN_PRODUCCION!$B$4:$GQ$24,COLUMN()-COLUMN($GZ$1)+1,0))</f>
        <v>0</v>
      </c>
      <c r="HR1053" s="24">
        <f>SUMPRODUCT($B1053:$GQ1053,INDEX(PLAN_PRODUCCION!$B$4:$GQ$24,COLUMN()-COLUMN($GZ$1)+1,0))</f>
        <v>0</v>
      </c>
      <c r="HS1053" s="24">
        <f>SUMPRODUCT($B1053:$GQ1053,INDEX(PLAN_PRODUCCION!$B$4:$GQ$24,COLUMN()-COLUMN($GZ$1)+1,0))</f>
        <v>0</v>
      </c>
      <c r="HT1053" s="24">
        <f>SUMPRODUCT($B1053:$GQ1053,INDEX(PLAN_PRODUCCION!$B$4:$GQ$24,COLUMN()-COLUMN($GZ$1)+1,0))</f>
        <v>0</v>
      </c>
      <c r="HU1053" s="22"/>
      <c r="HV1053" s="25"/>
      <c r="HW1053" t="str">
        <f>DIM_BILL[[#This Row],[Tipo]]</f>
        <v>MATERIAL DE EMPAQUE</v>
      </c>
    </row>
    <row r="1054" spans="1:231" x14ac:dyDescent="0.3">
      <c r="A1054" s="18" t="s">
        <v>1091</v>
      </c>
      <c r="CZ1054">
        <v>1.02</v>
      </c>
      <c r="GR1054" s="18" t="s">
        <v>1092</v>
      </c>
      <c r="GS1054" s="18">
        <v>4</v>
      </c>
      <c r="GT1054" s="18" t="s">
        <v>1823</v>
      </c>
      <c r="GU1054" s="18" t="s">
        <v>1800</v>
      </c>
      <c r="GV1054" s="18">
        <f>SUMIF(FACT_A1[cve_prod],DIM_BILL[[#This Row],[CODIGO]],FACT_A1[Existencia])</f>
        <v>0</v>
      </c>
      <c r="GW1054" s="18">
        <f>SUMIF(FACT_A2[cve_prod],DIM_BILL[[#This Row],[CODIGO]],FACT_A2[Existencia])</f>
        <v>3500</v>
      </c>
      <c r="GX1054" s="18"/>
      <c r="GY1054" s="16" t="s">
        <v>2222</v>
      </c>
      <c r="GZ1054" s="26">
        <f t="shared" ref="GZ1054" si="7680">GV1054+GW1054+GX1054+GZ1052-GZ1053</f>
        <v>3500</v>
      </c>
      <c r="HA1054" s="26">
        <f t="shared" ref="HA1054" si="7681">GZ1054+HA1052-HA1053</f>
        <v>3500</v>
      </c>
      <c r="HB1054" s="26">
        <f t="shared" ref="HB1054" si="7682">HA1054+HB1052-HB1053</f>
        <v>3500</v>
      </c>
      <c r="HC1054" s="26">
        <f t="shared" ref="HC1054" si="7683">HB1054+HC1052-HC1053</f>
        <v>3500</v>
      </c>
      <c r="HD1054" s="26">
        <f t="shared" ref="HD1054" si="7684">HC1054+HD1052-HD1053</f>
        <v>3500</v>
      </c>
      <c r="HE1054" s="26">
        <f t="shared" ref="HE1054" si="7685">HD1054+HE1052-HE1053</f>
        <v>3500</v>
      </c>
      <c r="HF1054" s="26">
        <f t="shared" ref="HF1054" si="7686">HE1054+HF1052-HF1053</f>
        <v>3500</v>
      </c>
      <c r="HG1054" s="26">
        <f t="shared" ref="HG1054" si="7687">HF1054+HG1052-HG1053</f>
        <v>3500</v>
      </c>
      <c r="HH1054" s="26">
        <f t="shared" ref="HH1054" si="7688">HG1054+HH1052-HH1053</f>
        <v>3500</v>
      </c>
      <c r="HI1054" s="26">
        <f t="shared" ref="HI1054" si="7689">HH1054+HI1052-HI1053</f>
        <v>3500</v>
      </c>
      <c r="HJ1054" s="26">
        <f t="shared" ref="HJ1054" si="7690">HI1054+HJ1052-HJ1053</f>
        <v>3500</v>
      </c>
      <c r="HK1054" s="26">
        <f t="shared" ref="HK1054" si="7691">HJ1054+HK1052-HK1053</f>
        <v>3500</v>
      </c>
      <c r="HL1054" s="26">
        <f t="shared" ref="HL1054" si="7692">HK1054+HL1052-HL1053</f>
        <v>3500</v>
      </c>
      <c r="HM1054" s="26">
        <f t="shared" ref="HM1054" si="7693">HL1054+HM1052-HM1053</f>
        <v>3500</v>
      </c>
      <c r="HN1054" s="26">
        <f t="shared" ref="HN1054" si="7694">HM1054+HN1052-HN1053</f>
        <v>3500</v>
      </c>
      <c r="HO1054" s="26">
        <f t="shared" ref="HO1054" si="7695">HN1054+HO1052-HO1053</f>
        <v>3500</v>
      </c>
      <c r="HP1054" s="26">
        <f t="shared" ref="HP1054" si="7696">HO1054+HP1052-HP1053</f>
        <v>3500</v>
      </c>
      <c r="HQ1054" s="26">
        <f t="shared" ref="HQ1054" si="7697">HP1054+HQ1052-HQ1053</f>
        <v>3500</v>
      </c>
      <c r="HR1054" s="26">
        <f t="shared" ref="HR1054" si="7698">HQ1054+HR1052-HR1053</f>
        <v>3500</v>
      </c>
      <c r="HS1054" s="26">
        <f t="shared" ref="HS1054" si="7699">HR1054+HS1052-HS1053</f>
        <v>3500</v>
      </c>
      <c r="HT1054" s="26">
        <f t="shared" ref="HT1054" si="7700">HS1054+HT1052-HT1053</f>
        <v>3500</v>
      </c>
      <c r="HU1054" s="22">
        <f t="shared" ref="HU1054" si="7701">COUNTIF(GZ1054:HT1054,"&lt;0")</f>
        <v>0</v>
      </c>
      <c r="HV1054" s="25"/>
      <c r="HW1054" t="str">
        <f>DIM_BILL[[#This Row],[Tipo]]</f>
        <v>MATERIAL DE EMPAQUE</v>
      </c>
    </row>
    <row r="1055" spans="1:231" x14ac:dyDescent="0.3">
      <c r="A1055" s="17" t="s">
        <v>1101</v>
      </c>
      <c r="DA1055">
        <v>1.02</v>
      </c>
      <c r="GR1055" s="17" t="s">
        <v>1102</v>
      </c>
      <c r="GS1055" s="17">
        <v>4</v>
      </c>
      <c r="GT1055" s="17" t="s">
        <v>1823</v>
      </c>
      <c r="GU1055" s="17" t="s">
        <v>1800</v>
      </c>
      <c r="GV1055" s="17">
        <f>SUMIF(FACT_A1[cve_prod],DIM_BILL[[#This Row],[CODIGO]],FACT_A1[Existencia])</f>
        <v>0</v>
      </c>
      <c r="GW1055" s="18">
        <f>SUMIF(FACT_A2[cve_prod],DIM_BILL[[#This Row],[CODIGO]],FACT_A2[Existencia])</f>
        <v>3230</v>
      </c>
      <c r="GX1055" s="17"/>
      <c r="GY1055" s="16" t="s">
        <v>2220</v>
      </c>
      <c r="GZ1055" s="15">
        <f>SUMIFS(POs[saldo],POs[cve_prod],DIM_BILL[[#This Row],[CODIGO]],POs[status],$GY1055,POs[f_ent],GZ$1)</f>
        <v>0</v>
      </c>
      <c r="HA1055" s="15">
        <f>SUMIFS(POs[saldo],POs[cve_prod],DIM_BILL[[#This Row],[CODIGO]],POs[status],$GY1055,POs[f_ent],HA$1)</f>
        <v>0</v>
      </c>
      <c r="HB1055" s="15">
        <f>SUMIFS(POs[saldo],POs[cve_prod],DIM_BILL[[#This Row],[CODIGO]],POs[status],$GY1055,POs[f_ent],HB$1)</f>
        <v>0</v>
      </c>
      <c r="HC1055" s="15">
        <f>SUMIFS(POs[saldo],POs[cve_prod],DIM_BILL[[#This Row],[CODIGO]],POs[status],$GY1055,POs[f_ent],HC$1)</f>
        <v>0</v>
      </c>
      <c r="HD1055" s="15">
        <f>SUMIFS(POs[saldo],POs[cve_prod],DIM_BILL[[#This Row],[CODIGO]],POs[status],$GY1055,POs[f_ent],HD$1)</f>
        <v>0</v>
      </c>
      <c r="HE1055" s="15">
        <f>SUMIFS(POs[saldo],POs[cve_prod],DIM_BILL[[#This Row],[CODIGO]],POs[status],$GY1055,POs[f_ent],HE$1)</f>
        <v>0</v>
      </c>
      <c r="HF1055" s="15">
        <f>SUMIFS(POs[saldo],POs[cve_prod],DIM_BILL[[#This Row],[CODIGO]],POs[status],$GY1055,POs[Semana],WEEKNUM(HF$1))</f>
        <v>0</v>
      </c>
      <c r="HG1055" s="15">
        <f>SUMIFS(POs[saldo],POs[cve_prod],DIM_BILL[[#This Row],[CODIGO]],POs[status],$GY1055,POs[Semana],WEEKNUM(HG$1))</f>
        <v>0</v>
      </c>
      <c r="HH1055" s="15">
        <f>SUMIFS(POs[saldo],POs[cve_prod],DIM_BILL[[#This Row],[CODIGO]],POs[status],$GY1055,POs[Semana],WEEKNUM(HH$1))</f>
        <v>0</v>
      </c>
      <c r="HI1055" s="15">
        <f>SUMIFS(POs[saldo],POs[cve_prod],DIM_BILL[[#This Row],[CODIGO]],POs[status],$GY1055,POs[Semana],WEEKNUM(HI$1))</f>
        <v>0</v>
      </c>
      <c r="HJ1055" s="15">
        <f>SUMIFS(POs[saldo],POs[cve_prod],DIM_BILL[[#This Row],[CODIGO]],POs[status],$GY1055,POs[Semana],WEEKNUM(HJ$1))</f>
        <v>0</v>
      </c>
      <c r="HK1055" s="15">
        <f>SUMIFS(POs[saldo],POs[cve_prod],DIM_BILL[[#This Row],[CODIGO]],POs[status],$GY1055,POs[Semana],WEEKNUM(HK$1))</f>
        <v>0</v>
      </c>
      <c r="HL1055" s="15">
        <f>SUMIFS(POs[saldo],POs[cve_prod],DIM_BILL[[#This Row],[CODIGO]],POs[status],$GY1055,POs[Semana],WEEKNUM(HL$1))</f>
        <v>0</v>
      </c>
      <c r="HM1055" s="15">
        <f>SUMIFS(POs[saldo],POs[cve_prod],DIM_BILL[[#This Row],[CODIGO]],POs[status],$GY1055,POs[Semana],WEEKNUM(HM$1))</f>
        <v>0</v>
      </c>
      <c r="HN1055" s="15">
        <f>SUMIFS(POs[saldo],POs[cve_prod],DIM_BILL[[#This Row],[CODIGO]],POs[status],$GY1055,POs[Semana],WEEKNUM(HN$1))</f>
        <v>0</v>
      </c>
      <c r="HO1055" s="15">
        <f>SUMIFS(POs[saldo],POs[cve_prod],DIM_BILL[[#This Row],[CODIGO]],POs[status],$GY1055,POs[Semana],WEEKNUM(HO$1))</f>
        <v>0</v>
      </c>
      <c r="HP1055" s="15">
        <f>SUMIFS(POs[saldo],POs[cve_prod],DIM_BILL[[#This Row],[CODIGO]],POs[status],$GY1055,POs[Semana],WEEKNUM(HP$1))</f>
        <v>0</v>
      </c>
      <c r="HQ1055" s="15">
        <f>SUMIFS(POs[saldo],POs[cve_prod],DIM_BILL[[#This Row],[CODIGO]],POs[status],$GY1055,POs[Semana],WEEKNUM(HQ$1))</f>
        <v>0</v>
      </c>
      <c r="HR1055" s="15">
        <f>SUMIFS(POs[saldo],POs[cve_prod],DIM_BILL[[#This Row],[CODIGO]],POs[status],$GY1055,POs[Semana],WEEKNUM(HR$1))</f>
        <v>0</v>
      </c>
      <c r="HS1055" s="15">
        <f>SUMIFS(POs[saldo],POs[cve_prod],DIM_BILL[[#This Row],[CODIGO]],POs[status],$GY1055,POs[Semana],WEEKNUM(HS$1))</f>
        <v>0</v>
      </c>
      <c r="HT1055" s="15">
        <f>SUMIFS(POs[saldo],POs[cve_prod],DIM_BILL[[#This Row],[CODIGO]],POs[status],$GY1055,POs[Semana],WEEKNUM(HT$1))</f>
        <v>0</v>
      </c>
      <c r="HU1055" s="22"/>
      <c r="HV1055" s="25"/>
      <c r="HW1055" t="str">
        <f>DIM_BILL[[#This Row],[Tipo]]</f>
        <v>MATERIAL DE EMPAQUE</v>
      </c>
    </row>
    <row r="1056" spans="1:231" x14ac:dyDescent="0.3">
      <c r="A1056" s="17" t="s">
        <v>1101</v>
      </c>
      <c r="DA1056">
        <v>1.02</v>
      </c>
      <c r="GR1056" s="17" t="s">
        <v>1102</v>
      </c>
      <c r="GS1056" s="17">
        <v>4</v>
      </c>
      <c r="GT1056" s="17" t="s">
        <v>1823</v>
      </c>
      <c r="GU1056" s="17" t="s">
        <v>1800</v>
      </c>
      <c r="GV1056" s="17">
        <f>SUMIF(FACT_A1[cve_prod],DIM_BILL[[#This Row],[CODIGO]],FACT_A1[Existencia])</f>
        <v>0</v>
      </c>
      <c r="GW1056" s="18">
        <f>SUMIF(FACT_A2[cve_prod],DIM_BILL[[#This Row],[CODIGO]],FACT_A2[Existencia])</f>
        <v>3230</v>
      </c>
      <c r="GX1056" s="17"/>
      <c r="GY1056" s="16" t="s">
        <v>2221</v>
      </c>
      <c r="GZ1056" s="24">
        <f>SUMPRODUCT($B1056:$GQ1056,INDEX(PLAN_PRODUCCION!$B$4:$GQ$24,COLUMN()-COLUMN($GZ$1)+1,0))</f>
        <v>0</v>
      </c>
      <c r="HA1056" s="24">
        <f>SUMPRODUCT($B1056:$GQ1056,INDEX(PLAN_PRODUCCION!$B$4:$GQ$24,COLUMN()-COLUMN($GZ$1)+1,0))</f>
        <v>0</v>
      </c>
      <c r="HB1056" s="24">
        <f>SUMPRODUCT($B1056:$GQ1056,INDEX(PLAN_PRODUCCION!$B$4:$GQ$24,COLUMN()-COLUMN($GZ$1)+1,0))</f>
        <v>0</v>
      </c>
      <c r="HC1056" s="24">
        <f>SUMPRODUCT($B1056:$GQ1056,INDEX(PLAN_PRODUCCION!$B$4:$GQ$24,COLUMN()-COLUMN($GZ$1)+1,0))</f>
        <v>0</v>
      </c>
      <c r="HD1056" s="24">
        <f>SUMPRODUCT($B1056:$GQ1056,INDEX(PLAN_PRODUCCION!$B$4:$GQ$24,COLUMN()-COLUMN($GZ$1)+1,0))</f>
        <v>0</v>
      </c>
      <c r="HE1056" s="24">
        <f>SUMPRODUCT($B1056:$GQ1056,INDEX(PLAN_PRODUCCION!$B$4:$GQ$24,COLUMN()-COLUMN($GZ$1)+1,0))</f>
        <v>0</v>
      </c>
      <c r="HF1056" s="24">
        <f>SUMPRODUCT($B1056:$GQ1056,INDEX(PLAN_PRODUCCION!$B$4:$GQ$24,COLUMN()-COLUMN($GZ$1)+1,0))</f>
        <v>0</v>
      </c>
      <c r="HG1056" s="24">
        <f>SUMPRODUCT($B1056:$GQ1056,INDEX(PLAN_PRODUCCION!$B$4:$GQ$24,COLUMN()-COLUMN($GZ$1)+1,0))</f>
        <v>0</v>
      </c>
      <c r="HH1056" s="24">
        <f>SUMPRODUCT($B1056:$GQ1056,INDEX(PLAN_PRODUCCION!$B$4:$GQ$24,COLUMN()-COLUMN($GZ$1)+1,0))</f>
        <v>0</v>
      </c>
      <c r="HI1056" s="24">
        <f>SUMPRODUCT($B1056:$GQ1056,INDEX(PLAN_PRODUCCION!$B$4:$GQ$24,COLUMN()-COLUMN($GZ$1)+1,0))</f>
        <v>0</v>
      </c>
      <c r="HJ1056" s="24">
        <f>SUMPRODUCT($B1056:$GQ1056,INDEX(PLAN_PRODUCCION!$B$4:$GQ$24,COLUMN()-COLUMN($GZ$1)+1,0))</f>
        <v>0</v>
      </c>
      <c r="HK1056" s="24">
        <f>SUMPRODUCT($B1056:$GQ1056,INDEX(PLAN_PRODUCCION!$B$4:$GQ$24,COLUMN()-COLUMN($GZ$1)+1,0))</f>
        <v>0</v>
      </c>
      <c r="HL1056" s="24">
        <f>SUMPRODUCT($B1056:$GQ1056,INDEX(PLAN_PRODUCCION!$B$4:$GQ$24,COLUMN()-COLUMN($GZ$1)+1,0))</f>
        <v>0</v>
      </c>
      <c r="HM1056" s="24">
        <f>SUMPRODUCT($B1056:$GQ1056,INDEX(PLAN_PRODUCCION!$B$4:$GQ$24,COLUMN()-COLUMN($GZ$1)+1,0))</f>
        <v>0</v>
      </c>
      <c r="HN1056" s="24">
        <f>SUMPRODUCT($B1056:$GQ1056,INDEX(PLAN_PRODUCCION!$B$4:$GQ$24,COLUMN()-COLUMN($GZ$1)+1,0))</f>
        <v>0</v>
      </c>
      <c r="HO1056" s="24">
        <f>SUMPRODUCT($B1056:$GQ1056,INDEX(PLAN_PRODUCCION!$B$4:$GQ$24,COLUMN()-COLUMN($GZ$1)+1,0))</f>
        <v>0</v>
      </c>
      <c r="HP1056" s="24">
        <f>SUMPRODUCT($B1056:$GQ1056,INDEX(PLAN_PRODUCCION!$B$4:$GQ$24,COLUMN()-COLUMN($GZ$1)+1,0))</f>
        <v>0</v>
      </c>
      <c r="HQ1056" s="24">
        <f>SUMPRODUCT($B1056:$GQ1056,INDEX(PLAN_PRODUCCION!$B$4:$GQ$24,COLUMN()-COLUMN($GZ$1)+1,0))</f>
        <v>0</v>
      </c>
      <c r="HR1056" s="24">
        <f>SUMPRODUCT($B1056:$GQ1056,INDEX(PLAN_PRODUCCION!$B$4:$GQ$24,COLUMN()-COLUMN($GZ$1)+1,0))</f>
        <v>0</v>
      </c>
      <c r="HS1056" s="24">
        <f>SUMPRODUCT($B1056:$GQ1056,INDEX(PLAN_PRODUCCION!$B$4:$GQ$24,COLUMN()-COLUMN($GZ$1)+1,0))</f>
        <v>0</v>
      </c>
      <c r="HT1056" s="24">
        <f>SUMPRODUCT($B1056:$GQ1056,INDEX(PLAN_PRODUCCION!$B$4:$GQ$24,COLUMN()-COLUMN($GZ$1)+1,0))</f>
        <v>0</v>
      </c>
      <c r="HU1056" s="22"/>
      <c r="HV1056" s="25"/>
      <c r="HW1056" t="str">
        <f>DIM_BILL[[#This Row],[Tipo]]</f>
        <v>MATERIAL DE EMPAQUE</v>
      </c>
    </row>
    <row r="1057" spans="1:231" x14ac:dyDescent="0.3">
      <c r="A1057" s="18" t="s">
        <v>1101</v>
      </c>
      <c r="DA1057">
        <v>1.02</v>
      </c>
      <c r="GR1057" s="18" t="s">
        <v>1102</v>
      </c>
      <c r="GS1057" s="18">
        <v>4</v>
      </c>
      <c r="GT1057" s="18" t="s">
        <v>1823</v>
      </c>
      <c r="GU1057" s="18" t="s">
        <v>1800</v>
      </c>
      <c r="GV1057" s="18">
        <f>SUMIF(FACT_A1[cve_prod],DIM_BILL[[#This Row],[CODIGO]],FACT_A1[Existencia])</f>
        <v>0</v>
      </c>
      <c r="GW1057" s="18">
        <f>SUMIF(FACT_A2[cve_prod],DIM_BILL[[#This Row],[CODIGO]],FACT_A2[Existencia])</f>
        <v>3230</v>
      </c>
      <c r="GX1057" s="18"/>
      <c r="GY1057" s="16" t="s">
        <v>2222</v>
      </c>
      <c r="GZ1057" s="26">
        <f t="shared" ref="GZ1057" si="7702">GV1057+GW1057+GX1057+GZ1055-GZ1056</f>
        <v>3230</v>
      </c>
      <c r="HA1057" s="26">
        <f t="shared" ref="HA1057" si="7703">GZ1057+HA1055-HA1056</f>
        <v>3230</v>
      </c>
      <c r="HB1057" s="26">
        <f t="shared" ref="HB1057" si="7704">HA1057+HB1055-HB1056</f>
        <v>3230</v>
      </c>
      <c r="HC1057" s="26">
        <f t="shared" ref="HC1057" si="7705">HB1057+HC1055-HC1056</f>
        <v>3230</v>
      </c>
      <c r="HD1057" s="26">
        <f t="shared" ref="HD1057" si="7706">HC1057+HD1055-HD1056</f>
        <v>3230</v>
      </c>
      <c r="HE1057" s="26">
        <f t="shared" ref="HE1057" si="7707">HD1057+HE1055-HE1056</f>
        <v>3230</v>
      </c>
      <c r="HF1057" s="26">
        <f t="shared" ref="HF1057" si="7708">HE1057+HF1055-HF1056</f>
        <v>3230</v>
      </c>
      <c r="HG1057" s="26">
        <f t="shared" ref="HG1057" si="7709">HF1057+HG1055-HG1056</f>
        <v>3230</v>
      </c>
      <c r="HH1057" s="26">
        <f t="shared" ref="HH1057" si="7710">HG1057+HH1055-HH1056</f>
        <v>3230</v>
      </c>
      <c r="HI1057" s="26">
        <f t="shared" ref="HI1057" si="7711">HH1057+HI1055-HI1056</f>
        <v>3230</v>
      </c>
      <c r="HJ1057" s="26">
        <f t="shared" ref="HJ1057" si="7712">HI1057+HJ1055-HJ1056</f>
        <v>3230</v>
      </c>
      <c r="HK1057" s="26">
        <f t="shared" ref="HK1057" si="7713">HJ1057+HK1055-HK1056</f>
        <v>3230</v>
      </c>
      <c r="HL1057" s="26">
        <f t="shared" ref="HL1057" si="7714">HK1057+HL1055-HL1056</f>
        <v>3230</v>
      </c>
      <c r="HM1057" s="26">
        <f t="shared" ref="HM1057" si="7715">HL1057+HM1055-HM1056</f>
        <v>3230</v>
      </c>
      <c r="HN1057" s="26">
        <f t="shared" ref="HN1057" si="7716">HM1057+HN1055-HN1056</f>
        <v>3230</v>
      </c>
      <c r="HO1057" s="26">
        <f t="shared" ref="HO1057" si="7717">HN1057+HO1055-HO1056</f>
        <v>3230</v>
      </c>
      <c r="HP1057" s="26">
        <f t="shared" ref="HP1057" si="7718">HO1057+HP1055-HP1056</f>
        <v>3230</v>
      </c>
      <c r="HQ1057" s="26">
        <f t="shared" ref="HQ1057" si="7719">HP1057+HQ1055-HQ1056</f>
        <v>3230</v>
      </c>
      <c r="HR1057" s="26">
        <f t="shared" ref="HR1057" si="7720">HQ1057+HR1055-HR1056</f>
        <v>3230</v>
      </c>
      <c r="HS1057" s="26">
        <f t="shared" ref="HS1057" si="7721">HR1057+HS1055-HS1056</f>
        <v>3230</v>
      </c>
      <c r="HT1057" s="26">
        <f t="shared" ref="HT1057" si="7722">HS1057+HT1055-HT1056</f>
        <v>3230</v>
      </c>
      <c r="HU1057" s="22">
        <f t="shared" ref="HU1057" si="7723">COUNTIF(GZ1057:HT1057,"&lt;0")</f>
        <v>0</v>
      </c>
      <c r="HV1057" s="25"/>
      <c r="HW1057" t="str">
        <f>DIM_BILL[[#This Row],[Tipo]]</f>
        <v>MATERIAL DE EMPAQUE</v>
      </c>
    </row>
    <row r="1058" spans="1:231" x14ac:dyDescent="0.3">
      <c r="A1058" s="17" t="s">
        <v>1109</v>
      </c>
      <c r="DB1058">
        <v>1.02</v>
      </c>
      <c r="GR1058" s="17" t="s">
        <v>1110</v>
      </c>
      <c r="GS1058" s="17">
        <v>4</v>
      </c>
      <c r="GT1058" s="17" t="s">
        <v>1823</v>
      </c>
      <c r="GU1058" s="17" t="s">
        <v>1800</v>
      </c>
      <c r="GV1058" s="17">
        <f>SUMIF(FACT_A1[cve_prod],DIM_BILL[[#This Row],[CODIGO]],FACT_A1[Existencia])</f>
        <v>0</v>
      </c>
      <c r="GW1058" s="18">
        <f>SUMIF(FACT_A2[cve_prod],DIM_BILL[[#This Row],[CODIGO]],FACT_A2[Existencia])</f>
        <v>3368</v>
      </c>
      <c r="GX1058" s="17"/>
      <c r="GY1058" s="16" t="s">
        <v>2220</v>
      </c>
      <c r="GZ1058" s="15">
        <f>SUMIFS(POs[saldo],POs[cve_prod],DIM_BILL[[#This Row],[CODIGO]],POs[status],$GY1058,POs[f_ent],GZ$1)</f>
        <v>0</v>
      </c>
      <c r="HA1058" s="15">
        <f>SUMIFS(POs[saldo],POs[cve_prod],DIM_BILL[[#This Row],[CODIGO]],POs[status],$GY1058,POs[f_ent],HA$1)</f>
        <v>0</v>
      </c>
      <c r="HB1058" s="15">
        <f>SUMIFS(POs[saldo],POs[cve_prod],DIM_BILL[[#This Row],[CODIGO]],POs[status],$GY1058,POs[f_ent],HB$1)</f>
        <v>0</v>
      </c>
      <c r="HC1058" s="15">
        <f>SUMIFS(POs[saldo],POs[cve_prod],DIM_BILL[[#This Row],[CODIGO]],POs[status],$GY1058,POs[f_ent],HC$1)</f>
        <v>0</v>
      </c>
      <c r="HD1058" s="15">
        <f>SUMIFS(POs[saldo],POs[cve_prod],DIM_BILL[[#This Row],[CODIGO]],POs[status],$GY1058,POs[f_ent],HD$1)</f>
        <v>0</v>
      </c>
      <c r="HE1058" s="15">
        <f>SUMIFS(POs[saldo],POs[cve_prod],DIM_BILL[[#This Row],[CODIGO]],POs[status],$GY1058,POs[f_ent],HE$1)</f>
        <v>0</v>
      </c>
      <c r="HF1058" s="15">
        <f>SUMIFS(POs[saldo],POs[cve_prod],DIM_BILL[[#This Row],[CODIGO]],POs[status],$GY1058,POs[Semana],WEEKNUM(HF$1))</f>
        <v>0</v>
      </c>
      <c r="HG1058" s="15">
        <f>SUMIFS(POs[saldo],POs[cve_prod],DIM_BILL[[#This Row],[CODIGO]],POs[status],$GY1058,POs[Semana],WEEKNUM(HG$1))</f>
        <v>0</v>
      </c>
      <c r="HH1058" s="15">
        <f>SUMIFS(POs[saldo],POs[cve_prod],DIM_BILL[[#This Row],[CODIGO]],POs[status],$GY1058,POs[Semana],WEEKNUM(HH$1))</f>
        <v>0</v>
      </c>
      <c r="HI1058" s="15">
        <f>SUMIFS(POs[saldo],POs[cve_prod],DIM_BILL[[#This Row],[CODIGO]],POs[status],$GY1058,POs[Semana],WEEKNUM(HI$1))</f>
        <v>0</v>
      </c>
      <c r="HJ1058" s="15">
        <f>SUMIFS(POs[saldo],POs[cve_prod],DIM_BILL[[#This Row],[CODIGO]],POs[status],$GY1058,POs[Semana],WEEKNUM(HJ$1))</f>
        <v>0</v>
      </c>
      <c r="HK1058" s="15">
        <f>SUMIFS(POs[saldo],POs[cve_prod],DIM_BILL[[#This Row],[CODIGO]],POs[status],$GY1058,POs[Semana],WEEKNUM(HK$1))</f>
        <v>0</v>
      </c>
      <c r="HL1058" s="15">
        <f>SUMIFS(POs[saldo],POs[cve_prod],DIM_BILL[[#This Row],[CODIGO]],POs[status],$GY1058,POs[Semana],WEEKNUM(HL$1))</f>
        <v>0</v>
      </c>
      <c r="HM1058" s="15">
        <f>SUMIFS(POs[saldo],POs[cve_prod],DIM_BILL[[#This Row],[CODIGO]],POs[status],$GY1058,POs[Semana],WEEKNUM(HM$1))</f>
        <v>0</v>
      </c>
      <c r="HN1058" s="15">
        <f>SUMIFS(POs[saldo],POs[cve_prod],DIM_BILL[[#This Row],[CODIGO]],POs[status],$GY1058,POs[Semana],WEEKNUM(HN$1))</f>
        <v>0</v>
      </c>
      <c r="HO1058" s="15">
        <f>SUMIFS(POs[saldo],POs[cve_prod],DIM_BILL[[#This Row],[CODIGO]],POs[status],$GY1058,POs[Semana],WEEKNUM(HO$1))</f>
        <v>0</v>
      </c>
      <c r="HP1058" s="15">
        <f>SUMIFS(POs[saldo],POs[cve_prod],DIM_BILL[[#This Row],[CODIGO]],POs[status],$GY1058,POs[Semana],WEEKNUM(HP$1))</f>
        <v>0</v>
      </c>
      <c r="HQ1058" s="15">
        <f>SUMIFS(POs[saldo],POs[cve_prod],DIM_BILL[[#This Row],[CODIGO]],POs[status],$GY1058,POs[Semana],WEEKNUM(HQ$1))</f>
        <v>0</v>
      </c>
      <c r="HR1058" s="15">
        <f>SUMIFS(POs[saldo],POs[cve_prod],DIM_BILL[[#This Row],[CODIGO]],POs[status],$GY1058,POs[Semana],WEEKNUM(HR$1))</f>
        <v>0</v>
      </c>
      <c r="HS1058" s="15">
        <f>SUMIFS(POs[saldo],POs[cve_prod],DIM_BILL[[#This Row],[CODIGO]],POs[status],$GY1058,POs[Semana],WEEKNUM(HS$1))</f>
        <v>0</v>
      </c>
      <c r="HT1058" s="15">
        <f>SUMIFS(POs[saldo],POs[cve_prod],DIM_BILL[[#This Row],[CODIGO]],POs[status],$GY1058,POs[Semana],WEEKNUM(HT$1))</f>
        <v>0</v>
      </c>
      <c r="HU1058" s="22"/>
      <c r="HV1058" s="25"/>
      <c r="HW1058" t="str">
        <f>DIM_BILL[[#This Row],[Tipo]]</f>
        <v>MATERIAL DE EMPAQUE</v>
      </c>
    </row>
    <row r="1059" spans="1:231" x14ac:dyDescent="0.3">
      <c r="A1059" s="17" t="s">
        <v>1109</v>
      </c>
      <c r="DB1059">
        <v>1.02</v>
      </c>
      <c r="GR1059" s="17" t="s">
        <v>1110</v>
      </c>
      <c r="GS1059" s="17">
        <v>4</v>
      </c>
      <c r="GT1059" s="17" t="s">
        <v>1823</v>
      </c>
      <c r="GU1059" s="17" t="s">
        <v>1800</v>
      </c>
      <c r="GV1059" s="17">
        <f>SUMIF(FACT_A1[cve_prod],DIM_BILL[[#This Row],[CODIGO]],FACT_A1[Existencia])</f>
        <v>0</v>
      </c>
      <c r="GW1059" s="18">
        <f>SUMIF(FACT_A2[cve_prod],DIM_BILL[[#This Row],[CODIGO]],FACT_A2[Existencia])</f>
        <v>3368</v>
      </c>
      <c r="GX1059" s="17"/>
      <c r="GY1059" s="16" t="s">
        <v>2221</v>
      </c>
      <c r="GZ1059" s="24">
        <f>SUMPRODUCT($B1059:$GQ1059,INDEX(PLAN_PRODUCCION!$B$4:$GQ$24,COLUMN()-COLUMN($GZ$1)+1,0))</f>
        <v>0</v>
      </c>
      <c r="HA1059" s="24">
        <f>SUMPRODUCT($B1059:$GQ1059,INDEX(PLAN_PRODUCCION!$B$4:$GQ$24,COLUMN()-COLUMN($GZ$1)+1,0))</f>
        <v>0</v>
      </c>
      <c r="HB1059" s="24">
        <f>SUMPRODUCT($B1059:$GQ1059,INDEX(PLAN_PRODUCCION!$B$4:$GQ$24,COLUMN()-COLUMN($GZ$1)+1,0))</f>
        <v>0</v>
      </c>
      <c r="HC1059" s="24">
        <f>SUMPRODUCT($B1059:$GQ1059,INDEX(PLAN_PRODUCCION!$B$4:$GQ$24,COLUMN()-COLUMN($GZ$1)+1,0))</f>
        <v>0</v>
      </c>
      <c r="HD1059" s="24">
        <f>SUMPRODUCT($B1059:$GQ1059,INDEX(PLAN_PRODUCCION!$B$4:$GQ$24,COLUMN()-COLUMN($GZ$1)+1,0))</f>
        <v>0</v>
      </c>
      <c r="HE1059" s="24">
        <f>SUMPRODUCT($B1059:$GQ1059,INDEX(PLAN_PRODUCCION!$B$4:$GQ$24,COLUMN()-COLUMN($GZ$1)+1,0))</f>
        <v>0</v>
      </c>
      <c r="HF1059" s="24">
        <f>SUMPRODUCT($B1059:$GQ1059,INDEX(PLAN_PRODUCCION!$B$4:$GQ$24,COLUMN()-COLUMN($GZ$1)+1,0))</f>
        <v>0</v>
      </c>
      <c r="HG1059" s="24">
        <f>SUMPRODUCT($B1059:$GQ1059,INDEX(PLAN_PRODUCCION!$B$4:$GQ$24,COLUMN()-COLUMN($GZ$1)+1,0))</f>
        <v>0</v>
      </c>
      <c r="HH1059" s="24">
        <f>SUMPRODUCT($B1059:$GQ1059,INDEX(PLAN_PRODUCCION!$B$4:$GQ$24,COLUMN()-COLUMN($GZ$1)+1,0))</f>
        <v>0</v>
      </c>
      <c r="HI1059" s="24">
        <f>SUMPRODUCT($B1059:$GQ1059,INDEX(PLAN_PRODUCCION!$B$4:$GQ$24,COLUMN()-COLUMN($GZ$1)+1,0))</f>
        <v>0</v>
      </c>
      <c r="HJ1059" s="24">
        <f>SUMPRODUCT($B1059:$GQ1059,INDEX(PLAN_PRODUCCION!$B$4:$GQ$24,COLUMN()-COLUMN($GZ$1)+1,0))</f>
        <v>0</v>
      </c>
      <c r="HK1059" s="24">
        <f>SUMPRODUCT($B1059:$GQ1059,INDEX(PLAN_PRODUCCION!$B$4:$GQ$24,COLUMN()-COLUMN($GZ$1)+1,0))</f>
        <v>0</v>
      </c>
      <c r="HL1059" s="24">
        <f>SUMPRODUCT($B1059:$GQ1059,INDEX(PLAN_PRODUCCION!$B$4:$GQ$24,COLUMN()-COLUMN($GZ$1)+1,0))</f>
        <v>0</v>
      </c>
      <c r="HM1059" s="24">
        <f>SUMPRODUCT($B1059:$GQ1059,INDEX(PLAN_PRODUCCION!$B$4:$GQ$24,COLUMN()-COLUMN($GZ$1)+1,0))</f>
        <v>0</v>
      </c>
      <c r="HN1059" s="24">
        <f>SUMPRODUCT($B1059:$GQ1059,INDEX(PLAN_PRODUCCION!$B$4:$GQ$24,COLUMN()-COLUMN($GZ$1)+1,0))</f>
        <v>0</v>
      </c>
      <c r="HO1059" s="24">
        <f>SUMPRODUCT($B1059:$GQ1059,INDEX(PLAN_PRODUCCION!$B$4:$GQ$24,COLUMN()-COLUMN($GZ$1)+1,0))</f>
        <v>0</v>
      </c>
      <c r="HP1059" s="24">
        <f>SUMPRODUCT($B1059:$GQ1059,INDEX(PLAN_PRODUCCION!$B$4:$GQ$24,COLUMN()-COLUMN($GZ$1)+1,0))</f>
        <v>0</v>
      </c>
      <c r="HQ1059" s="24">
        <f>SUMPRODUCT($B1059:$GQ1059,INDEX(PLAN_PRODUCCION!$B$4:$GQ$24,COLUMN()-COLUMN($GZ$1)+1,0))</f>
        <v>0</v>
      </c>
      <c r="HR1059" s="24">
        <f>SUMPRODUCT($B1059:$GQ1059,INDEX(PLAN_PRODUCCION!$B$4:$GQ$24,COLUMN()-COLUMN($GZ$1)+1,0))</f>
        <v>0</v>
      </c>
      <c r="HS1059" s="24">
        <f>SUMPRODUCT($B1059:$GQ1059,INDEX(PLAN_PRODUCCION!$B$4:$GQ$24,COLUMN()-COLUMN($GZ$1)+1,0))</f>
        <v>0</v>
      </c>
      <c r="HT1059" s="24">
        <f>SUMPRODUCT($B1059:$GQ1059,INDEX(PLAN_PRODUCCION!$B$4:$GQ$24,COLUMN()-COLUMN($GZ$1)+1,0))</f>
        <v>0</v>
      </c>
      <c r="HU1059" s="22"/>
      <c r="HV1059" s="25"/>
      <c r="HW1059" t="str">
        <f>DIM_BILL[[#This Row],[Tipo]]</f>
        <v>MATERIAL DE EMPAQUE</v>
      </c>
    </row>
    <row r="1060" spans="1:231" x14ac:dyDescent="0.3">
      <c r="A1060" s="18" t="s">
        <v>1109</v>
      </c>
      <c r="DB1060">
        <v>1.02</v>
      </c>
      <c r="GR1060" s="18" t="s">
        <v>1110</v>
      </c>
      <c r="GS1060" s="18">
        <v>4</v>
      </c>
      <c r="GT1060" s="18" t="s">
        <v>1823</v>
      </c>
      <c r="GU1060" s="18" t="s">
        <v>1800</v>
      </c>
      <c r="GV1060" s="18">
        <f>SUMIF(FACT_A1[cve_prod],DIM_BILL[[#This Row],[CODIGO]],FACT_A1[Existencia])</f>
        <v>0</v>
      </c>
      <c r="GW1060" s="18">
        <f>SUMIF(FACT_A2[cve_prod],DIM_BILL[[#This Row],[CODIGO]],FACT_A2[Existencia])</f>
        <v>3368</v>
      </c>
      <c r="GX1060" s="18"/>
      <c r="GY1060" s="16" t="s">
        <v>2222</v>
      </c>
      <c r="GZ1060" s="26">
        <f t="shared" ref="GZ1060" si="7724">GV1060+GW1060+GX1060+GZ1058-GZ1059</f>
        <v>3368</v>
      </c>
      <c r="HA1060" s="26">
        <f t="shared" ref="HA1060" si="7725">GZ1060+HA1058-HA1059</f>
        <v>3368</v>
      </c>
      <c r="HB1060" s="26">
        <f t="shared" ref="HB1060" si="7726">HA1060+HB1058-HB1059</f>
        <v>3368</v>
      </c>
      <c r="HC1060" s="26">
        <f t="shared" ref="HC1060" si="7727">HB1060+HC1058-HC1059</f>
        <v>3368</v>
      </c>
      <c r="HD1060" s="26">
        <f t="shared" ref="HD1060" si="7728">HC1060+HD1058-HD1059</f>
        <v>3368</v>
      </c>
      <c r="HE1060" s="26">
        <f t="shared" ref="HE1060" si="7729">HD1060+HE1058-HE1059</f>
        <v>3368</v>
      </c>
      <c r="HF1060" s="26">
        <f t="shared" ref="HF1060" si="7730">HE1060+HF1058-HF1059</f>
        <v>3368</v>
      </c>
      <c r="HG1060" s="26">
        <f t="shared" ref="HG1060" si="7731">HF1060+HG1058-HG1059</f>
        <v>3368</v>
      </c>
      <c r="HH1060" s="26">
        <f t="shared" ref="HH1060" si="7732">HG1060+HH1058-HH1059</f>
        <v>3368</v>
      </c>
      <c r="HI1060" s="26">
        <f t="shared" ref="HI1060" si="7733">HH1060+HI1058-HI1059</f>
        <v>3368</v>
      </c>
      <c r="HJ1060" s="26">
        <f t="shared" ref="HJ1060" si="7734">HI1060+HJ1058-HJ1059</f>
        <v>3368</v>
      </c>
      <c r="HK1060" s="26">
        <f t="shared" ref="HK1060" si="7735">HJ1060+HK1058-HK1059</f>
        <v>3368</v>
      </c>
      <c r="HL1060" s="26">
        <f t="shared" ref="HL1060" si="7736">HK1060+HL1058-HL1059</f>
        <v>3368</v>
      </c>
      <c r="HM1060" s="26">
        <f t="shared" ref="HM1060" si="7737">HL1060+HM1058-HM1059</f>
        <v>3368</v>
      </c>
      <c r="HN1060" s="26">
        <f t="shared" ref="HN1060" si="7738">HM1060+HN1058-HN1059</f>
        <v>3368</v>
      </c>
      <c r="HO1060" s="26">
        <f t="shared" ref="HO1060" si="7739">HN1060+HO1058-HO1059</f>
        <v>3368</v>
      </c>
      <c r="HP1060" s="26">
        <f t="shared" ref="HP1060" si="7740">HO1060+HP1058-HP1059</f>
        <v>3368</v>
      </c>
      <c r="HQ1060" s="26">
        <f t="shared" ref="HQ1060" si="7741">HP1060+HQ1058-HQ1059</f>
        <v>3368</v>
      </c>
      <c r="HR1060" s="26">
        <f t="shared" ref="HR1060" si="7742">HQ1060+HR1058-HR1059</f>
        <v>3368</v>
      </c>
      <c r="HS1060" s="26">
        <f t="shared" ref="HS1060" si="7743">HR1060+HS1058-HS1059</f>
        <v>3368</v>
      </c>
      <c r="HT1060" s="26">
        <f t="shared" ref="HT1060" si="7744">HS1060+HT1058-HT1059</f>
        <v>3368</v>
      </c>
      <c r="HU1060" s="22">
        <f t="shared" ref="HU1060" si="7745">COUNTIF(GZ1060:HT1060,"&lt;0")</f>
        <v>0</v>
      </c>
      <c r="HV1060" s="25"/>
      <c r="HW1060" t="str">
        <f>DIM_BILL[[#This Row],[Tipo]]</f>
        <v>MATERIAL DE EMPAQUE</v>
      </c>
    </row>
    <row r="1061" spans="1:231" x14ac:dyDescent="0.3">
      <c r="A1061" s="17" t="s">
        <v>1117</v>
      </c>
      <c r="DC1061">
        <v>1.02</v>
      </c>
      <c r="GR1061" s="17" t="s">
        <v>1118</v>
      </c>
      <c r="GS1061" s="17">
        <v>3</v>
      </c>
      <c r="GT1061" s="17" t="s">
        <v>1823</v>
      </c>
      <c r="GU1061" s="17" t="s">
        <v>1800</v>
      </c>
      <c r="GV1061" s="17">
        <f>SUMIF(FACT_A1[cve_prod],DIM_BILL[[#This Row],[CODIGO]],FACT_A1[Existencia])</f>
        <v>0</v>
      </c>
      <c r="GW1061" s="18">
        <f>SUMIF(FACT_A2[cve_prod],DIM_BILL[[#This Row],[CODIGO]],FACT_A2[Existencia])</f>
        <v>0</v>
      </c>
      <c r="GX1061" s="17"/>
      <c r="GY1061" s="16" t="s">
        <v>2220</v>
      </c>
      <c r="GZ1061" s="15">
        <f>SUMIFS(POs[saldo],POs[cve_prod],DIM_BILL[[#This Row],[CODIGO]],POs[status],$GY1061,POs[f_ent],GZ$1)</f>
        <v>0</v>
      </c>
      <c r="HA1061" s="15">
        <f>SUMIFS(POs[saldo],POs[cve_prod],DIM_BILL[[#This Row],[CODIGO]],POs[status],$GY1061,POs[f_ent],HA$1)</f>
        <v>0</v>
      </c>
      <c r="HB1061" s="15">
        <f>SUMIFS(POs[saldo],POs[cve_prod],DIM_BILL[[#This Row],[CODIGO]],POs[status],$GY1061,POs[f_ent],HB$1)</f>
        <v>0</v>
      </c>
      <c r="HC1061" s="15">
        <f>SUMIFS(POs[saldo],POs[cve_prod],DIM_BILL[[#This Row],[CODIGO]],POs[status],$GY1061,POs[f_ent],HC$1)</f>
        <v>0</v>
      </c>
      <c r="HD1061" s="15">
        <f>SUMIFS(POs[saldo],POs[cve_prod],DIM_BILL[[#This Row],[CODIGO]],POs[status],$GY1061,POs[f_ent],HD$1)</f>
        <v>0</v>
      </c>
      <c r="HE1061" s="15">
        <f>SUMIFS(POs[saldo],POs[cve_prod],DIM_BILL[[#This Row],[CODIGO]],POs[status],$GY1061,POs[f_ent],HE$1)</f>
        <v>0</v>
      </c>
      <c r="HF1061" s="15">
        <f>SUMIFS(POs[saldo],POs[cve_prod],DIM_BILL[[#This Row],[CODIGO]],POs[status],$GY1061,POs[Semana],WEEKNUM(HF$1))</f>
        <v>5000</v>
      </c>
      <c r="HG1061" s="15">
        <f>SUMIFS(POs[saldo],POs[cve_prod],DIM_BILL[[#This Row],[CODIGO]],POs[status],$GY1061,POs[Semana],WEEKNUM(HG$1))</f>
        <v>0</v>
      </c>
      <c r="HH1061" s="15">
        <f>SUMIFS(POs[saldo],POs[cve_prod],DIM_BILL[[#This Row],[CODIGO]],POs[status],$GY1061,POs[Semana],WEEKNUM(HH$1))</f>
        <v>0</v>
      </c>
      <c r="HI1061" s="15">
        <f>SUMIFS(POs[saldo],POs[cve_prod],DIM_BILL[[#This Row],[CODIGO]],POs[status],$GY1061,POs[Semana],WEEKNUM(HI$1))</f>
        <v>0</v>
      </c>
      <c r="HJ1061" s="15">
        <f>SUMIFS(POs[saldo],POs[cve_prod],DIM_BILL[[#This Row],[CODIGO]],POs[status],$GY1061,POs[Semana],WEEKNUM(HJ$1))</f>
        <v>0</v>
      </c>
      <c r="HK1061" s="15">
        <f>SUMIFS(POs[saldo],POs[cve_prod],DIM_BILL[[#This Row],[CODIGO]],POs[status],$GY1061,POs[Semana],WEEKNUM(HK$1))</f>
        <v>0</v>
      </c>
      <c r="HL1061" s="15">
        <f>SUMIFS(POs[saldo],POs[cve_prod],DIM_BILL[[#This Row],[CODIGO]],POs[status],$GY1061,POs[Semana],WEEKNUM(HL$1))</f>
        <v>0</v>
      </c>
      <c r="HM1061" s="15">
        <f>SUMIFS(POs[saldo],POs[cve_prod],DIM_BILL[[#This Row],[CODIGO]],POs[status],$GY1061,POs[Semana],WEEKNUM(HM$1))</f>
        <v>0</v>
      </c>
      <c r="HN1061" s="15">
        <f>SUMIFS(POs[saldo],POs[cve_prod],DIM_BILL[[#This Row],[CODIGO]],POs[status],$GY1061,POs[Semana],WEEKNUM(HN$1))</f>
        <v>0</v>
      </c>
      <c r="HO1061" s="15">
        <f>SUMIFS(POs[saldo],POs[cve_prod],DIM_BILL[[#This Row],[CODIGO]],POs[status],$GY1061,POs[Semana],WEEKNUM(HO$1))</f>
        <v>0</v>
      </c>
      <c r="HP1061" s="15">
        <f>SUMIFS(POs[saldo],POs[cve_prod],DIM_BILL[[#This Row],[CODIGO]],POs[status],$GY1061,POs[Semana],WEEKNUM(HP$1))</f>
        <v>0</v>
      </c>
      <c r="HQ1061" s="15">
        <f>SUMIFS(POs[saldo],POs[cve_prod],DIM_BILL[[#This Row],[CODIGO]],POs[status],$GY1061,POs[Semana],WEEKNUM(HQ$1))</f>
        <v>0</v>
      </c>
      <c r="HR1061" s="15">
        <f>SUMIFS(POs[saldo],POs[cve_prod],DIM_BILL[[#This Row],[CODIGO]],POs[status],$GY1061,POs[Semana],WEEKNUM(HR$1))</f>
        <v>0</v>
      </c>
      <c r="HS1061" s="15">
        <f>SUMIFS(POs[saldo],POs[cve_prod],DIM_BILL[[#This Row],[CODIGO]],POs[status],$GY1061,POs[Semana],WEEKNUM(HS$1))</f>
        <v>0</v>
      </c>
      <c r="HT1061" s="15">
        <f>SUMIFS(POs[saldo],POs[cve_prod],DIM_BILL[[#This Row],[CODIGO]],POs[status],$GY1061,POs[Semana],WEEKNUM(HT$1))</f>
        <v>0</v>
      </c>
      <c r="HU1061" s="22"/>
      <c r="HV1061" s="25"/>
      <c r="HW1061" t="str">
        <f>DIM_BILL[[#This Row],[Tipo]]</f>
        <v>MATERIAL DE EMPAQUE</v>
      </c>
    </row>
    <row r="1062" spans="1:231" x14ac:dyDescent="0.3">
      <c r="A1062" s="17" t="s">
        <v>1117</v>
      </c>
      <c r="DC1062">
        <v>1.02</v>
      </c>
      <c r="GR1062" s="17" t="s">
        <v>1118</v>
      </c>
      <c r="GS1062" s="17">
        <v>3</v>
      </c>
      <c r="GT1062" s="17" t="s">
        <v>1823</v>
      </c>
      <c r="GU1062" s="17" t="s">
        <v>1800</v>
      </c>
      <c r="GV1062" s="17">
        <f>SUMIF(FACT_A1[cve_prod],DIM_BILL[[#This Row],[CODIGO]],FACT_A1[Existencia])</f>
        <v>0</v>
      </c>
      <c r="GW1062" s="18">
        <f>SUMIF(FACT_A2[cve_prod],DIM_BILL[[#This Row],[CODIGO]],FACT_A2[Existencia])</f>
        <v>0</v>
      </c>
      <c r="GX1062" s="17"/>
      <c r="GY1062" s="16" t="s">
        <v>2221</v>
      </c>
      <c r="GZ1062" s="24">
        <f>SUMPRODUCT($B1062:$GQ1062,INDEX(PLAN_PRODUCCION!$B$4:$GQ$24,COLUMN()-COLUMN($GZ$1)+1,0))</f>
        <v>1224</v>
      </c>
      <c r="HA1062" s="24">
        <f>SUMPRODUCT($B1062:$GQ1062,INDEX(PLAN_PRODUCCION!$B$4:$GQ$24,COLUMN()-COLUMN($GZ$1)+1,0))</f>
        <v>0</v>
      </c>
      <c r="HB1062" s="24">
        <f>SUMPRODUCT($B1062:$GQ1062,INDEX(PLAN_PRODUCCION!$B$4:$GQ$24,COLUMN()-COLUMN($GZ$1)+1,0))</f>
        <v>0</v>
      </c>
      <c r="HC1062" s="24">
        <f>SUMPRODUCT($B1062:$GQ1062,INDEX(PLAN_PRODUCCION!$B$4:$GQ$24,COLUMN()-COLUMN($GZ$1)+1,0))</f>
        <v>0</v>
      </c>
      <c r="HD1062" s="24">
        <f>SUMPRODUCT($B1062:$GQ1062,INDEX(PLAN_PRODUCCION!$B$4:$GQ$24,COLUMN()-COLUMN($GZ$1)+1,0))</f>
        <v>0</v>
      </c>
      <c r="HE1062" s="24">
        <f>SUMPRODUCT($B1062:$GQ1062,INDEX(PLAN_PRODUCCION!$B$4:$GQ$24,COLUMN()-COLUMN($GZ$1)+1,0))</f>
        <v>0</v>
      </c>
      <c r="HF1062" s="24">
        <f>SUMPRODUCT($B1062:$GQ1062,INDEX(PLAN_PRODUCCION!$B$4:$GQ$24,COLUMN()-COLUMN($GZ$1)+1,0))</f>
        <v>0</v>
      </c>
      <c r="HG1062" s="24">
        <f>SUMPRODUCT($B1062:$GQ1062,INDEX(PLAN_PRODUCCION!$B$4:$GQ$24,COLUMN()-COLUMN($GZ$1)+1,0))</f>
        <v>0</v>
      </c>
      <c r="HH1062" s="24">
        <f>SUMPRODUCT($B1062:$GQ1062,INDEX(PLAN_PRODUCCION!$B$4:$GQ$24,COLUMN()-COLUMN($GZ$1)+1,0))</f>
        <v>0</v>
      </c>
      <c r="HI1062" s="24">
        <f>SUMPRODUCT($B1062:$GQ1062,INDEX(PLAN_PRODUCCION!$B$4:$GQ$24,COLUMN()-COLUMN($GZ$1)+1,0))</f>
        <v>0</v>
      </c>
      <c r="HJ1062" s="24">
        <f>SUMPRODUCT($B1062:$GQ1062,INDEX(PLAN_PRODUCCION!$B$4:$GQ$24,COLUMN()-COLUMN($GZ$1)+1,0))</f>
        <v>0</v>
      </c>
      <c r="HK1062" s="24">
        <f>SUMPRODUCT($B1062:$GQ1062,INDEX(PLAN_PRODUCCION!$B$4:$GQ$24,COLUMN()-COLUMN($GZ$1)+1,0))</f>
        <v>0</v>
      </c>
      <c r="HL1062" s="24">
        <f>SUMPRODUCT($B1062:$GQ1062,INDEX(PLAN_PRODUCCION!$B$4:$GQ$24,COLUMN()-COLUMN($GZ$1)+1,0))</f>
        <v>0</v>
      </c>
      <c r="HM1062" s="24">
        <f>SUMPRODUCT($B1062:$GQ1062,INDEX(PLAN_PRODUCCION!$B$4:$GQ$24,COLUMN()-COLUMN($GZ$1)+1,0))</f>
        <v>0</v>
      </c>
      <c r="HN1062" s="24">
        <f>SUMPRODUCT($B1062:$GQ1062,INDEX(PLAN_PRODUCCION!$B$4:$GQ$24,COLUMN()-COLUMN($GZ$1)+1,0))</f>
        <v>0</v>
      </c>
      <c r="HO1062" s="24">
        <f>SUMPRODUCT($B1062:$GQ1062,INDEX(PLAN_PRODUCCION!$B$4:$GQ$24,COLUMN()-COLUMN($GZ$1)+1,0))</f>
        <v>0</v>
      </c>
      <c r="HP1062" s="24">
        <f>SUMPRODUCT($B1062:$GQ1062,INDEX(PLAN_PRODUCCION!$B$4:$GQ$24,COLUMN()-COLUMN($GZ$1)+1,0))</f>
        <v>0</v>
      </c>
      <c r="HQ1062" s="24">
        <f>SUMPRODUCT($B1062:$GQ1062,INDEX(PLAN_PRODUCCION!$B$4:$GQ$24,COLUMN()-COLUMN($GZ$1)+1,0))</f>
        <v>0</v>
      </c>
      <c r="HR1062" s="24">
        <f>SUMPRODUCT($B1062:$GQ1062,INDEX(PLAN_PRODUCCION!$B$4:$GQ$24,COLUMN()-COLUMN($GZ$1)+1,0))</f>
        <v>0</v>
      </c>
      <c r="HS1062" s="24">
        <f>SUMPRODUCT($B1062:$GQ1062,INDEX(PLAN_PRODUCCION!$B$4:$GQ$24,COLUMN()-COLUMN($GZ$1)+1,0))</f>
        <v>0</v>
      </c>
      <c r="HT1062" s="24">
        <f>SUMPRODUCT($B1062:$GQ1062,INDEX(PLAN_PRODUCCION!$B$4:$GQ$24,COLUMN()-COLUMN($GZ$1)+1,0))</f>
        <v>0</v>
      </c>
      <c r="HU1062" s="22"/>
      <c r="HV1062" s="25"/>
      <c r="HW1062" t="str">
        <f>DIM_BILL[[#This Row],[Tipo]]</f>
        <v>MATERIAL DE EMPAQUE</v>
      </c>
    </row>
    <row r="1063" spans="1:231" x14ac:dyDescent="0.3">
      <c r="A1063" s="18" t="s">
        <v>1117</v>
      </c>
      <c r="DC1063">
        <v>1.02</v>
      </c>
      <c r="GR1063" s="18" t="s">
        <v>1118</v>
      </c>
      <c r="GS1063" s="18">
        <v>3</v>
      </c>
      <c r="GT1063" s="18" t="s">
        <v>1823</v>
      </c>
      <c r="GU1063" s="18" t="s">
        <v>1800</v>
      </c>
      <c r="GV1063" s="18">
        <f>SUMIF(FACT_A1[cve_prod],DIM_BILL[[#This Row],[CODIGO]],FACT_A1[Existencia])</f>
        <v>0</v>
      </c>
      <c r="GW1063" s="18">
        <f>SUMIF(FACT_A2[cve_prod],DIM_BILL[[#This Row],[CODIGO]],FACT_A2[Existencia])</f>
        <v>0</v>
      </c>
      <c r="GX1063" s="18"/>
      <c r="GY1063" s="16" t="s">
        <v>2222</v>
      </c>
      <c r="GZ1063" s="26">
        <f t="shared" ref="GZ1063" si="7746">GV1063+GW1063+GX1063+GZ1061-GZ1062</f>
        <v>-1224</v>
      </c>
      <c r="HA1063" s="26">
        <f t="shared" ref="HA1063" si="7747">GZ1063+HA1061-HA1062</f>
        <v>-1224</v>
      </c>
      <c r="HB1063" s="26">
        <f t="shared" ref="HB1063" si="7748">HA1063+HB1061-HB1062</f>
        <v>-1224</v>
      </c>
      <c r="HC1063" s="26">
        <f t="shared" ref="HC1063" si="7749">HB1063+HC1061-HC1062</f>
        <v>-1224</v>
      </c>
      <c r="HD1063" s="26">
        <f t="shared" ref="HD1063" si="7750">HC1063+HD1061-HD1062</f>
        <v>-1224</v>
      </c>
      <c r="HE1063" s="26">
        <f t="shared" ref="HE1063" si="7751">HD1063+HE1061-HE1062</f>
        <v>-1224</v>
      </c>
      <c r="HF1063" s="26">
        <f t="shared" ref="HF1063" si="7752">HE1063+HF1061-HF1062</f>
        <v>3776</v>
      </c>
      <c r="HG1063" s="26">
        <f t="shared" ref="HG1063" si="7753">HF1063+HG1061-HG1062</f>
        <v>3776</v>
      </c>
      <c r="HH1063" s="26">
        <f t="shared" ref="HH1063" si="7754">HG1063+HH1061-HH1062</f>
        <v>3776</v>
      </c>
      <c r="HI1063" s="26">
        <f t="shared" ref="HI1063" si="7755">HH1063+HI1061-HI1062</f>
        <v>3776</v>
      </c>
      <c r="HJ1063" s="26">
        <f t="shared" ref="HJ1063" si="7756">HI1063+HJ1061-HJ1062</f>
        <v>3776</v>
      </c>
      <c r="HK1063" s="26">
        <f t="shared" ref="HK1063" si="7757">HJ1063+HK1061-HK1062</f>
        <v>3776</v>
      </c>
      <c r="HL1063" s="26">
        <f t="shared" ref="HL1063" si="7758">HK1063+HL1061-HL1062</f>
        <v>3776</v>
      </c>
      <c r="HM1063" s="26">
        <f t="shared" ref="HM1063" si="7759">HL1063+HM1061-HM1062</f>
        <v>3776</v>
      </c>
      <c r="HN1063" s="26">
        <f t="shared" ref="HN1063" si="7760">HM1063+HN1061-HN1062</f>
        <v>3776</v>
      </c>
      <c r="HO1063" s="26">
        <f t="shared" ref="HO1063" si="7761">HN1063+HO1061-HO1062</f>
        <v>3776</v>
      </c>
      <c r="HP1063" s="26">
        <f t="shared" ref="HP1063" si="7762">HO1063+HP1061-HP1062</f>
        <v>3776</v>
      </c>
      <c r="HQ1063" s="26">
        <f t="shared" ref="HQ1063" si="7763">HP1063+HQ1061-HQ1062</f>
        <v>3776</v>
      </c>
      <c r="HR1063" s="26">
        <f t="shared" ref="HR1063" si="7764">HQ1063+HR1061-HR1062</f>
        <v>3776</v>
      </c>
      <c r="HS1063" s="26">
        <f t="shared" ref="HS1063" si="7765">HR1063+HS1061-HS1062</f>
        <v>3776</v>
      </c>
      <c r="HT1063" s="26">
        <f t="shared" ref="HT1063" si="7766">HS1063+HT1061-HT1062</f>
        <v>3776</v>
      </c>
      <c r="HU1063" s="22">
        <f t="shared" ref="HU1063" si="7767">COUNTIF(GZ1063:HT1063,"&lt;0")</f>
        <v>6</v>
      </c>
      <c r="HV1063" s="25"/>
      <c r="HW1063" t="str">
        <f>DIM_BILL[[#This Row],[Tipo]]</f>
        <v>MATERIAL DE EMPAQUE</v>
      </c>
    </row>
    <row r="1064" spans="1:231" x14ac:dyDescent="0.3">
      <c r="A1064" s="17" t="s">
        <v>1123</v>
      </c>
      <c r="DD1064">
        <v>1.02</v>
      </c>
      <c r="GR1064" s="17" t="s">
        <v>1124</v>
      </c>
      <c r="GS1064" s="17">
        <v>4</v>
      </c>
      <c r="GT1064" s="17" t="s">
        <v>1823</v>
      </c>
      <c r="GU1064" s="17" t="s">
        <v>1800</v>
      </c>
      <c r="GV1064" s="17">
        <f>SUMIF(FACT_A1[cve_prod],DIM_BILL[[#This Row],[CODIGO]],FACT_A1[Existencia])</f>
        <v>0</v>
      </c>
      <c r="GW1064" s="18">
        <f>SUMIF(FACT_A2[cve_prod],DIM_BILL[[#This Row],[CODIGO]],FACT_A2[Existencia])</f>
        <v>3753</v>
      </c>
      <c r="GX1064" s="17"/>
      <c r="GY1064" s="16" t="s">
        <v>2220</v>
      </c>
      <c r="GZ1064" s="15">
        <f>SUMIFS(POs[saldo],POs[cve_prod],DIM_BILL[[#This Row],[CODIGO]],POs[status],$GY1064,POs[f_ent],GZ$1)</f>
        <v>0</v>
      </c>
      <c r="HA1064" s="15">
        <f>SUMIFS(POs[saldo],POs[cve_prod],DIM_BILL[[#This Row],[CODIGO]],POs[status],$GY1064,POs[f_ent],HA$1)</f>
        <v>0</v>
      </c>
      <c r="HB1064" s="15">
        <f>SUMIFS(POs[saldo],POs[cve_prod],DIM_BILL[[#This Row],[CODIGO]],POs[status],$GY1064,POs[f_ent],HB$1)</f>
        <v>0</v>
      </c>
      <c r="HC1064" s="15">
        <f>SUMIFS(POs[saldo],POs[cve_prod],DIM_BILL[[#This Row],[CODIGO]],POs[status],$GY1064,POs[f_ent],HC$1)</f>
        <v>0</v>
      </c>
      <c r="HD1064" s="15">
        <f>SUMIFS(POs[saldo],POs[cve_prod],DIM_BILL[[#This Row],[CODIGO]],POs[status],$GY1064,POs[f_ent],HD$1)</f>
        <v>0</v>
      </c>
      <c r="HE1064" s="15">
        <f>SUMIFS(POs[saldo],POs[cve_prod],DIM_BILL[[#This Row],[CODIGO]],POs[status],$GY1064,POs[f_ent],HE$1)</f>
        <v>0</v>
      </c>
      <c r="HF1064" s="15">
        <f>SUMIFS(POs[saldo],POs[cve_prod],DIM_BILL[[#This Row],[CODIGO]],POs[status],$GY1064,POs[Semana],WEEKNUM(HF$1))</f>
        <v>0</v>
      </c>
      <c r="HG1064" s="15">
        <f>SUMIFS(POs[saldo],POs[cve_prod],DIM_BILL[[#This Row],[CODIGO]],POs[status],$GY1064,POs[Semana],WEEKNUM(HG$1))</f>
        <v>0</v>
      </c>
      <c r="HH1064" s="15">
        <f>SUMIFS(POs[saldo],POs[cve_prod],DIM_BILL[[#This Row],[CODIGO]],POs[status],$GY1064,POs[Semana],WEEKNUM(HH$1))</f>
        <v>0</v>
      </c>
      <c r="HI1064" s="15">
        <f>SUMIFS(POs[saldo],POs[cve_prod],DIM_BILL[[#This Row],[CODIGO]],POs[status],$GY1064,POs[Semana],WEEKNUM(HI$1))</f>
        <v>0</v>
      </c>
      <c r="HJ1064" s="15">
        <f>SUMIFS(POs[saldo],POs[cve_prod],DIM_BILL[[#This Row],[CODIGO]],POs[status],$GY1064,POs[Semana],WEEKNUM(HJ$1))</f>
        <v>0</v>
      </c>
      <c r="HK1064" s="15">
        <f>SUMIFS(POs[saldo],POs[cve_prod],DIM_BILL[[#This Row],[CODIGO]],POs[status],$GY1064,POs[Semana],WEEKNUM(HK$1))</f>
        <v>0</v>
      </c>
      <c r="HL1064" s="15">
        <f>SUMIFS(POs[saldo],POs[cve_prod],DIM_BILL[[#This Row],[CODIGO]],POs[status],$GY1064,POs[Semana],WEEKNUM(HL$1))</f>
        <v>0</v>
      </c>
      <c r="HM1064" s="15">
        <f>SUMIFS(POs[saldo],POs[cve_prod],DIM_BILL[[#This Row],[CODIGO]],POs[status],$GY1064,POs[Semana],WEEKNUM(HM$1))</f>
        <v>0</v>
      </c>
      <c r="HN1064" s="15">
        <f>SUMIFS(POs[saldo],POs[cve_prod],DIM_BILL[[#This Row],[CODIGO]],POs[status],$GY1064,POs[Semana],WEEKNUM(HN$1))</f>
        <v>0</v>
      </c>
      <c r="HO1064" s="15">
        <f>SUMIFS(POs[saldo],POs[cve_prod],DIM_BILL[[#This Row],[CODIGO]],POs[status],$GY1064,POs[Semana],WEEKNUM(HO$1))</f>
        <v>0</v>
      </c>
      <c r="HP1064" s="15">
        <f>SUMIFS(POs[saldo],POs[cve_prod],DIM_BILL[[#This Row],[CODIGO]],POs[status],$GY1064,POs[Semana],WEEKNUM(HP$1))</f>
        <v>0</v>
      </c>
      <c r="HQ1064" s="15">
        <f>SUMIFS(POs[saldo],POs[cve_prod],DIM_BILL[[#This Row],[CODIGO]],POs[status],$GY1064,POs[Semana],WEEKNUM(HQ$1))</f>
        <v>0</v>
      </c>
      <c r="HR1064" s="15">
        <f>SUMIFS(POs[saldo],POs[cve_prod],DIM_BILL[[#This Row],[CODIGO]],POs[status],$GY1064,POs[Semana],WEEKNUM(HR$1))</f>
        <v>0</v>
      </c>
      <c r="HS1064" s="15">
        <f>SUMIFS(POs[saldo],POs[cve_prod],DIM_BILL[[#This Row],[CODIGO]],POs[status],$GY1064,POs[Semana],WEEKNUM(HS$1))</f>
        <v>0</v>
      </c>
      <c r="HT1064" s="15">
        <f>SUMIFS(POs[saldo],POs[cve_prod],DIM_BILL[[#This Row],[CODIGO]],POs[status],$GY1064,POs[Semana],WEEKNUM(HT$1))</f>
        <v>0</v>
      </c>
      <c r="HU1064" s="22"/>
      <c r="HV1064" s="25"/>
      <c r="HW1064" t="str">
        <f>DIM_BILL[[#This Row],[Tipo]]</f>
        <v>MATERIAL DE EMPAQUE</v>
      </c>
    </row>
    <row r="1065" spans="1:231" x14ac:dyDescent="0.3">
      <c r="A1065" s="17" t="s">
        <v>1123</v>
      </c>
      <c r="DD1065">
        <v>1.02</v>
      </c>
      <c r="GR1065" s="17" t="s">
        <v>1124</v>
      </c>
      <c r="GS1065" s="17">
        <v>4</v>
      </c>
      <c r="GT1065" s="17" t="s">
        <v>1823</v>
      </c>
      <c r="GU1065" s="17" t="s">
        <v>1800</v>
      </c>
      <c r="GV1065" s="17">
        <f>SUMIF(FACT_A1[cve_prod],DIM_BILL[[#This Row],[CODIGO]],FACT_A1[Existencia])</f>
        <v>0</v>
      </c>
      <c r="GW1065" s="18">
        <f>SUMIF(FACT_A2[cve_prod],DIM_BILL[[#This Row],[CODIGO]],FACT_A2[Existencia])</f>
        <v>3753</v>
      </c>
      <c r="GX1065" s="17"/>
      <c r="GY1065" s="16" t="s">
        <v>2221</v>
      </c>
      <c r="GZ1065" s="24">
        <f>SUMPRODUCT($B1065:$GQ1065,INDEX(PLAN_PRODUCCION!$B$4:$GQ$24,COLUMN()-COLUMN($GZ$1)+1,0))</f>
        <v>0</v>
      </c>
      <c r="HA1065" s="24">
        <f>SUMPRODUCT($B1065:$GQ1065,INDEX(PLAN_PRODUCCION!$B$4:$GQ$24,COLUMN()-COLUMN($GZ$1)+1,0))</f>
        <v>0</v>
      </c>
      <c r="HB1065" s="24">
        <f>SUMPRODUCT($B1065:$GQ1065,INDEX(PLAN_PRODUCCION!$B$4:$GQ$24,COLUMN()-COLUMN($GZ$1)+1,0))</f>
        <v>0</v>
      </c>
      <c r="HC1065" s="24">
        <f>SUMPRODUCT($B1065:$GQ1065,INDEX(PLAN_PRODUCCION!$B$4:$GQ$24,COLUMN()-COLUMN($GZ$1)+1,0))</f>
        <v>0</v>
      </c>
      <c r="HD1065" s="24">
        <f>SUMPRODUCT($B1065:$GQ1065,INDEX(PLAN_PRODUCCION!$B$4:$GQ$24,COLUMN()-COLUMN($GZ$1)+1,0))</f>
        <v>0</v>
      </c>
      <c r="HE1065" s="24">
        <f>SUMPRODUCT($B1065:$GQ1065,INDEX(PLAN_PRODUCCION!$B$4:$GQ$24,COLUMN()-COLUMN($GZ$1)+1,0))</f>
        <v>0</v>
      </c>
      <c r="HF1065" s="24">
        <f>SUMPRODUCT($B1065:$GQ1065,INDEX(PLAN_PRODUCCION!$B$4:$GQ$24,COLUMN()-COLUMN($GZ$1)+1,0))</f>
        <v>0</v>
      </c>
      <c r="HG1065" s="24">
        <f>SUMPRODUCT($B1065:$GQ1065,INDEX(PLAN_PRODUCCION!$B$4:$GQ$24,COLUMN()-COLUMN($GZ$1)+1,0))</f>
        <v>0</v>
      </c>
      <c r="HH1065" s="24">
        <f>SUMPRODUCT($B1065:$GQ1065,INDEX(PLAN_PRODUCCION!$B$4:$GQ$24,COLUMN()-COLUMN($GZ$1)+1,0))</f>
        <v>0</v>
      </c>
      <c r="HI1065" s="24">
        <f>SUMPRODUCT($B1065:$GQ1065,INDEX(PLAN_PRODUCCION!$B$4:$GQ$24,COLUMN()-COLUMN($GZ$1)+1,0))</f>
        <v>0</v>
      </c>
      <c r="HJ1065" s="24">
        <f>SUMPRODUCT($B1065:$GQ1065,INDEX(PLAN_PRODUCCION!$B$4:$GQ$24,COLUMN()-COLUMN($GZ$1)+1,0))</f>
        <v>0</v>
      </c>
      <c r="HK1065" s="24">
        <f>SUMPRODUCT($B1065:$GQ1065,INDEX(PLAN_PRODUCCION!$B$4:$GQ$24,COLUMN()-COLUMN($GZ$1)+1,0))</f>
        <v>0</v>
      </c>
      <c r="HL1065" s="24">
        <f>SUMPRODUCT($B1065:$GQ1065,INDEX(PLAN_PRODUCCION!$B$4:$GQ$24,COLUMN()-COLUMN($GZ$1)+1,0))</f>
        <v>0</v>
      </c>
      <c r="HM1065" s="24">
        <f>SUMPRODUCT($B1065:$GQ1065,INDEX(PLAN_PRODUCCION!$B$4:$GQ$24,COLUMN()-COLUMN($GZ$1)+1,0))</f>
        <v>0</v>
      </c>
      <c r="HN1065" s="24">
        <f>SUMPRODUCT($B1065:$GQ1065,INDEX(PLAN_PRODUCCION!$B$4:$GQ$24,COLUMN()-COLUMN($GZ$1)+1,0))</f>
        <v>0</v>
      </c>
      <c r="HO1065" s="24">
        <f>SUMPRODUCT($B1065:$GQ1065,INDEX(PLAN_PRODUCCION!$B$4:$GQ$24,COLUMN()-COLUMN($GZ$1)+1,0))</f>
        <v>0</v>
      </c>
      <c r="HP1065" s="24">
        <f>SUMPRODUCT($B1065:$GQ1065,INDEX(PLAN_PRODUCCION!$B$4:$GQ$24,COLUMN()-COLUMN($GZ$1)+1,0))</f>
        <v>0</v>
      </c>
      <c r="HQ1065" s="24">
        <f>SUMPRODUCT($B1065:$GQ1065,INDEX(PLAN_PRODUCCION!$B$4:$GQ$24,COLUMN()-COLUMN($GZ$1)+1,0))</f>
        <v>0</v>
      </c>
      <c r="HR1065" s="24">
        <f>SUMPRODUCT($B1065:$GQ1065,INDEX(PLAN_PRODUCCION!$B$4:$GQ$24,COLUMN()-COLUMN($GZ$1)+1,0))</f>
        <v>0</v>
      </c>
      <c r="HS1065" s="24">
        <f>SUMPRODUCT($B1065:$GQ1065,INDEX(PLAN_PRODUCCION!$B$4:$GQ$24,COLUMN()-COLUMN($GZ$1)+1,0))</f>
        <v>0</v>
      </c>
      <c r="HT1065" s="24">
        <f>SUMPRODUCT($B1065:$GQ1065,INDEX(PLAN_PRODUCCION!$B$4:$GQ$24,COLUMN()-COLUMN($GZ$1)+1,0))</f>
        <v>0</v>
      </c>
      <c r="HU1065" s="22"/>
      <c r="HV1065" s="25"/>
      <c r="HW1065" t="str">
        <f>DIM_BILL[[#This Row],[Tipo]]</f>
        <v>MATERIAL DE EMPAQUE</v>
      </c>
    </row>
    <row r="1066" spans="1:231" x14ac:dyDescent="0.3">
      <c r="A1066" s="18" t="s">
        <v>1123</v>
      </c>
      <c r="DD1066">
        <v>1.02</v>
      </c>
      <c r="GR1066" s="18" t="s">
        <v>1124</v>
      </c>
      <c r="GS1066" s="18">
        <v>4</v>
      </c>
      <c r="GT1066" s="18" t="s">
        <v>1823</v>
      </c>
      <c r="GU1066" s="18" t="s">
        <v>1800</v>
      </c>
      <c r="GV1066" s="18">
        <f>SUMIF(FACT_A1[cve_prod],DIM_BILL[[#This Row],[CODIGO]],FACT_A1[Existencia])</f>
        <v>0</v>
      </c>
      <c r="GW1066" s="18">
        <f>SUMIF(FACT_A2[cve_prod],DIM_BILL[[#This Row],[CODIGO]],FACT_A2[Existencia])</f>
        <v>3753</v>
      </c>
      <c r="GX1066" s="18"/>
      <c r="GY1066" s="16" t="s">
        <v>2222</v>
      </c>
      <c r="GZ1066" s="26">
        <f t="shared" ref="GZ1066" si="7768">GV1066+GW1066+GX1066+GZ1064-GZ1065</f>
        <v>3753</v>
      </c>
      <c r="HA1066" s="26">
        <f t="shared" ref="HA1066" si="7769">GZ1066+HA1064-HA1065</f>
        <v>3753</v>
      </c>
      <c r="HB1066" s="26">
        <f t="shared" ref="HB1066" si="7770">HA1066+HB1064-HB1065</f>
        <v>3753</v>
      </c>
      <c r="HC1066" s="26">
        <f t="shared" ref="HC1066" si="7771">HB1066+HC1064-HC1065</f>
        <v>3753</v>
      </c>
      <c r="HD1066" s="26">
        <f t="shared" ref="HD1066" si="7772">HC1066+HD1064-HD1065</f>
        <v>3753</v>
      </c>
      <c r="HE1066" s="26">
        <f t="shared" ref="HE1066" si="7773">HD1066+HE1064-HE1065</f>
        <v>3753</v>
      </c>
      <c r="HF1066" s="26">
        <f t="shared" ref="HF1066" si="7774">HE1066+HF1064-HF1065</f>
        <v>3753</v>
      </c>
      <c r="HG1066" s="26">
        <f t="shared" ref="HG1066" si="7775">HF1066+HG1064-HG1065</f>
        <v>3753</v>
      </c>
      <c r="HH1066" s="26">
        <f t="shared" ref="HH1066" si="7776">HG1066+HH1064-HH1065</f>
        <v>3753</v>
      </c>
      <c r="HI1066" s="26">
        <f t="shared" ref="HI1066" si="7777">HH1066+HI1064-HI1065</f>
        <v>3753</v>
      </c>
      <c r="HJ1066" s="26">
        <f t="shared" ref="HJ1066" si="7778">HI1066+HJ1064-HJ1065</f>
        <v>3753</v>
      </c>
      <c r="HK1066" s="26">
        <f t="shared" ref="HK1066" si="7779">HJ1066+HK1064-HK1065</f>
        <v>3753</v>
      </c>
      <c r="HL1066" s="26">
        <f t="shared" ref="HL1066" si="7780">HK1066+HL1064-HL1065</f>
        <v>3753</v>
      </c>
      <c r="HM1066" s="26">
        <f t="shared" ref="HM1066" si="7781">HL1066+HM1064-HM1065</f>
        <v>3753</v>
      </c>
      <c r="HN1066" s="26">
        <f t="shared" ref="HN1066" si="7782">HM1066+HN1064-HN1065</f>
        <v>3753</v>
      </c>
      <c r="HO1066" s="26">
        <f t="shared" ref="HO1066" si="7783">HN1066+HO1064-HO1065</f>
        <v>3753</v>
      </c>
      <c r="HP1066" s="26">
        <f t="shared" ref="HP1066" si="7784">HO1066+HP1064-HP1065</f>
        <v>3753</v>
      </c>
      <c r="HQ1066" s="26">
        <f t="shared" ref="HQ1066" si="7785">HP1066+HQ1064-HQ1065</f>
        <v>3753</v>
      </c>
      <c r="HR1066" s="26">
        <f t="shared" ref="HR1066" si="7786">HQ1066+HR1064-HR1065</f>
        <v>3753</v>
      </c>
      <c r="HS1066" s="26">
        <f t="shared" ref="HS1066" si="7787">HR1066+HS1064-HS1065</f>
        <v>3753</v>
      </c>
      <c r="HT1066" s="26">
        <f t="shared" ref="HT1066" si="7788">HS1066+HT1064-HT1065</f>
        <v>3753</v>
      </c>
      <c r="HU1066" s="22">
        <f t="shared" ref="HU1066" si="7789">COUNTIF(GZ1066:HT1066,"&lt;0")</f>
        <v>0</v>
      </c>
      <c r="HV1066" s="25"/>
      <c r="HW1066" t="str">
        <f>DIM_BILL[[#This Row],[Tipo]]</f>
        <v>MATERIAL DE EMPAQUE</v>
      </c>
    </row>
    <row r="1067" spans="1:231" x14ac:dyDescent="0.3">
      <c r="A1067" s="17" t="s">
        <v>1389</v>
      </c>
      <c r="EN1067">
        <v>1.02</v>
      </c>
      <c r="GR1067" s="17" t="s">
        <v>1390</v>
      </c>
      <c r="GS1067" s="17">
        <v>3</v>
      </c>
      <c r="GT1067" s="17" t="s">
        <v>1823</v>
      </c>
      <c r="GU1067" s="17" t="s">
        <v>1800</v>
      </c>
      <c r="GV1067" s="17">
        <f>SUMIF(FACT_A1[cve_prod],DIM_BILL[[#This Row],[CODIGO]],FACT_A1[Existencia])</f>
        <v>0</v>
      </c>
      <c r="GW1067" s="18">
        <f>SUMIF(FACT_A2[cve_prod],DIM_BILL[[#This Row],[CODIGO]],FACT_A2[Existencia])</f>
        <v>1848</v>
      </c>
      <c r="GX1067" s="17"/>
      <c r="GY1067" s="16" t="s">
        <v>2220</v>
      </c>
      <c r="GZ1067" s="15">
        <f>SUMIFS(POs[saldo],POs[cve_prod],DIM_BILL[[#This Row],[CODIGO]],POs[status],$GY1067,POs[f_ent],GZ$1)</f>
        <v>0</v>
      </c>
      <c r="HA1067" s="15">
        <f>SUMIFS(POs[saldo],POs[cve_prod],DIM_BILL[[#This Row],[CODIGO]],POs[status],$GY1067,POs[f_ent],HA$1)</f>
        <v>0</v>
      </c>
      <c r="HB1067" s="15">
        <f>SUMIFS(POs[saldo],POs[cve_prod],DIM_BILL[[#This Row],[CODIGO]],POs[status],$GY1067,POs[f_ent],HB$1)</f>
        <v>0</v>
      </c>
      <c r="HC1067" s="15">
        <f>SUMIFS(POs[saldo],POs[cve_prod],DIM_BILL[[#This Row],[CODIGO]],POs[status],$GY1067,POs[f_ent],HC$1)</f>
        <v>0</v>
      </c>
      <c r="HD1067" s="15">
        <f>SUMIFS(POs[saldo],POs[cve_prod],DIM_BILL[[#This Row],[CODIGO]],POs[status],$GY1067,POs[f_ent],HD$1)</f>
        <v>0</v>
      </c>
      <c r="HE1067" s="15">
        <f>SUMIFS(POs[saldo],POs[cve_prod],DIM_BILL[[#This Row],[CODIGO]],POs[status],$GY1067,POs[f_ent],HE$1)</f>
        <v>0</v>
      </c>
      <c r="HF1067" s="15">
        <f>SUMIFS(POs[saldo],POs[cve_prod],DIM_BILL[[#This Row],[CODIGO]],POs[status],$GY1067,POs[Semana],WEEKNUM(HF$1))</f>
        <v>0</v>
      </c>
      <c r="HG1067" s="15">
        <f>SUMIFS(POs[saldo],POs[cve_prod],DIM_BILL[[#This Row],[CODIGO]],POs[status],$GY1067,POs[Semana],WEEKNUM(HG$1))</f>
        <v>0</v>
      </c>
      <c r="HH1067" s="15">
        <f>SUMIFS(POs[saldo],POs[cve_prod],DIM_BILL[[#This Row],[CODIGO]],POs[status],$GY1067,POs[Semana],WEEKNUM(HH$1))</f>
        <v>0</v>
      </c>
      <c r="HI1067" s="15">
        <f>SUMIFS(POs[saldo],POs[cve_prod],DIM_BILL[[#This Row],[CODIGO]],POs[status],$GY1067,POs[Semana],WEEKNUM(HI$1))</f>
        <v>0</v>
      </c>
      <c r="HJ1067" s="15">
        <f>SUMIFS(POs[saldo],POs[cve_prod],DIM_BILL[[#This Row],[CODIGO]],POs[status],$GY1067,POs[Semana],WEEKNUM(HJ$1))</f>
        <v>0</v>
      </c>
      <c r="HK1067" s="15">
        <f>SUMIFS(POs[saldo],POs[cve_prod],DIM_BILL[[#This Row],[CODIGO]],POs[status],$GY1067,POs[Semana],WEEKNUM(HK$1))</f>
        <v>0</v>
      </c>
      <c r="HL1067" s="15">
        <f>SUMIFS(POs[saldo],POs[cve_prod],DIM_BILL[[#This Row],[CODIGO]],POs[status],$GY1067,POs[Semana],WEEKNUM(HL$1))</f>
        <v>0</v>
      </c>
      <c r="HM1067" s="15">
        <f>SUMIFS(POs[saldo],POs[cve_prod],DIM_BILL[[#This Row],[CODIGO]],POs[status],$GY1067,POs[Semana],WEEKNUM(HM$1))</f>
        <v>0</v>
      </c>
      <c r="HN1067" s="15">
        <f>SUMIFS(POs[saldo],POs[cve_prod],DIM_BILL[[#This Row],[CODIGO]],POs[status],$GY1067,POs[Semana],WEEKNUM(HN$1))</f>
        <v>0</v>
      </c>
      <c r="HO1067" s="15">
        <f>SUMIFS(POs[saldo],POs[cve_prod],DIM_BILL[[#This Row],[CODIGO]],POs[status],$GY1067,POs[Semana],WEEKNUM(HO$1))</f>
        <v>0</v>
      </c>
      <c r="HP1067" s="15">
        <f>SUMIFS(POs[saldo],POs[cve_prod],DIM_BILL[[#This Row],[CODIGO]],POs[status],$GY1067,POs[Semana],WEEKNUM(HP$1))</f>
        <v>0</v>
      </c>
      <c r="HQ1067" s="15">
        <f>SUMIFS(POs[saldo],POs[cve_prod],DIM_BILL[[#This Row],[CODIGO]],POs[status],$GY1067,POs[Semana],WEEKNUM(HQ$1))</f>
        <v>0</v>
      </c>
      <c r="HR1067" s="15">
        <f>SUMIFS(POs[saldo],POs[cve_prod],DIM_BILL[[#This Row],[CODIGO]],POs[status],$GY1067,POs[Semana],WEEKNUM(HR$1))</f>
        <v>0</v>
      </c>
      <c r="HS1067" s="15">
        <f>SUMIFS(POs[saldo],POs[cve_prod],DIM_BILL[[#This Row],[CODIGO]],POs[status],$GY1067,POs[Semana],WEEKNUM(HS$1))</f>
        <v>0</v>
      </c>
      <c r="HT1067" s="15">
        <f>SUMIFS(POs[saldo],POs[cve_prod],DIM_BILL[[#This Row],[CODIGO]],POs[status],$GY1067,POs[Semana],WEEKNUM(HT$1))</f>
        <v>0</v>
      </c>
      <c r="HU1067" s="22"/>
      <c r="HV1067" s="25"/>
      <c r="HW1067" t="str">
        <f>DIM_BILL[[#This Row],[Tipo]]</f>
        <v>MATERIAL DE EMPAQUE</v>
      </c>
    </row>
    <row r="1068" spans="1:231" x14ac:dyDescent="0.3">
      <c r="A1068" s="17" t="s">
        <v>1389</v>
      </c>
      <c r="EN1068">
        <v>1.02</v>
      </c>
      <c r="GR1068" s="17" t="s">
        <v>1390</v>
      </c>
      <c r="GS1068" s="17">
        <v>3</v>
      </c>
      <c r="GT1068" s="17" t="s">
        <v>1823</v>
      </c>
      <c r="GU1068" s="17" t="s">
        <v>1800</v>
      </c>
      <c r="GV1068" s="17">
        <f>SUMIF(FACT_A1[cve_prod],DIM_BILL[[#This Row],[CODIGO]],FACT_A1[Existencia])</f>
        <v>0</v>
      </c>
      <c r="GW1068" s="18">
        <f>SUMIF(FACT_A2[cve_prod],DIM_BILL[[#This Row],[CODIGO]],FACT_A2[Existencia])</f>
        <v>1848</v>
      </c>
      <c r="GX1068" s="17"/>
      <c r="GY1068" s="16" t="s">
        <v>2221</v>
      </c>
      <c r="GZ1068" s="24">
        <f>SUMPRODUCT($B1068:$GQ1068,INDEX(PLAN_PRODUCCION!$B$4:$GQ$24,COLUMN()-COLUMN($GZ$1)+1,0))</f>
        <v>0</v>
      </c>
      <c r="HA1068" s="24">
        <f>SUMPRODUCT($B1068:$GQ1068,INDEX(PLAN_PRODUCCION!$B$4:$GQ$24,COLUMN()-COLUMN($GZ$1)+1,0))</f>
        <v>0</v>
      </c>
      <c r="HB1068" s="24">
        <f>SUMPRODUCT($B1068:$GQ1068,INDEX(PLAN_PRODUCCION!$B$4:$GQ$24,COLUMN()-COLUMN($GZ$1)+1,0))</f>
        <v>0</v>
      </c>
      <c r="HC1068" s="24">
        <f>SUMPRODUCT($B1068:$GQ1068,INDEX(PLAN_PRODUCCION!$B$4:$GQ$24,COLUMN()-COLUMN($GZ$1)+1,0))</f>
        <v>0</v>
      </c>
      <c r="HD1068" s="24">
        <f>SUMPRODUCT($B1068:$GQ1068,INDEX(PLAN_PRODUCCION!$B$4:$GQ$24,COLUMN()-COLUMN($GZ$1)+1,0))</f>
        <v>0</v>
      </c>
      <c r="HE1068" s="24">
        <f>SUMPRODUCT($B1068:$GQ1068,INDEX(PLAN_PRODUCCION!$B$4:$GQ$24,COLUMN()-COLUMN($GZ$1)+1,0))</f>
        <v>0</v>
      </c>
      <c r="HF1068" s="24">
        <f>SUMPRODUCT($B1068:$GQ1068,INDEX(PLAN_PRODUCCION!$B$4:$GQ$24,COLUMN()-COLUMN($GZ$1)+1,0))</f>
        <v>0</v>
      </c>
      <c r="HG1068" s="24">
        <f>SUMPRODUCT($B1068:$GQ1068,INDEX(PLAN_PRODUCCION!$B$4:$GQ$24,COLUMN()-COLUMN($GZ$1)+1,0))</f>
        <v>0</v>
      </c>
      <c r="HH1068" s="24">
        <f>SUMPRODUCT($B1068:$GQ1068,INDEX(PLAN_PRODUCCION!$B$4:$GQ$24,COLUMN()-COLUMN($GZ$1)+1,0))</f>
        <v>0</v>
      </c>
      <c r="HI1068" s="24">
        <f>SUMPRODUCT($B1068:$GQ1068,INDEX(PLAN_PRODUCCION!$B$4:$GQ$24,COLUMN()-COLUMN($GZ$1)+1,0))</f>
        <v>0</v>
      </c>
      <c r="HJ1068" s="24">
        <f>SUMPRODUCT($B1068:$GQ1068,INDEX(PLAN_PRODUCCION!$B$4:$GQ$24,COLUMN()-COLUMN($GZ$1)+1,0))</f>
        <v>0</v>
      </c>
      <c r="HK1068" s="24">
        <f>SUMPRODUCT($B1068:$GQ1068,INDEX(PLAN_PRODUCCION!$B$4:$GQ$24,COLUMN()-COLUMN($GZ$1)+1,0))</f>
        <v>0</v>
      </c>
      <c r="HL1068" s="24">
        <f>SUMPRODUCT($B1068:$GQ1068,INDEX(PLAN_PRODUCCION!$B$4:$GQ$24,COLUMN()-COLUMN($GZ$1)+1,0))</f>
        <v>0</v>
      </c>
      <c r="HM1068" s="24">
        <f>SUMPRODUCT($B1068:$GQ1068,INDEX(PLAN_PRODUCCION!$B$4:$GQ$24,COLUMN()-COLUMN($GZ$1)+1,0))</f>
        <v>0</v>
      </c>
      <c r="HN1068" s="24">
        <f>SUMPRODUCT($B1068:$GQ1068,INDEX(PLAN_PRODUCCION!$B$4:$GQ$24,COLUMN()-COLUMN($GZ$1)+1,0))</f>
        <v>0</v>
      </c>
      <c r="HO1068" s="24">
        <f>SUMPRODUCT($B1068:$GQ1068,INDEX(PLAN_PRODUCCION!$B$4:$GQ$24,COLUMN()-COLUMN($GZ$1)+1,0))</f>
        <v>0</v>
      </c>
      <c r="HP1068" s="24">
        <f>SUMPRODUCT($B1068:$GQ1068,INDEX(PLAN_PRODUCCION!$B$4:$GQ$24,COLUMN()-COLUMN($GZ$1)+1,0))</f>
        <v>0</v>
      </c>
      <c r="HQ1068" s="24">
        <f>SUMPRODUCT($B1068:$GQ1068,INDEX(PLAN_PRODUCCION!$B$4:$GQ$24,COLUMN()-COLUMN($GZ$1)+1,0))</f>
        <v>0</v>
      </c>
      <c r="HR1068" s="24">
        <f>SUMPRODUCT($B1068:$GQ1068,INDEX(PLAN_PRODUCCION!$B$4:$GQ$24,COLUMN()-COLUMN($GZ$1)+1,0))</f>
        <v>0</v>
      </c>
      <c r="HS1068" s="24">
        <f>SUMPRODUCT($B1068:$GQ1068,INDEX(PLAN_PRODUCCION!$B$4:$GQ$24,COLUMN()-COLUMN($GZ$1)+1,0))</f>
        <v>0</v>
      </c>
      <c r="HT1068" s="24">
        <f>SUMPRODUCT($B1068:$GQ1068,INDEX(PLAN_PRODUCCION!$B$4:$GQ$24,COLUMN()-COLUMN($GZ$1)+1,0))</f>
        <v>0</v>
      </c>
      <c r="HU1068" s="22"/>
      <c r="HV1068" s="25"/>
      <c r="HW1068" t="str">
        <f>DIM_BILL[[#This Row],[Tipo]]</f>
        <v>MATERIAL DE EMPAQUE</v>
      </c>
    </row>
    <row r="1069" spans="1:231" x14ac:dyDescent="0.3">
      <c r="A1069" s="18" t="s">
        <v>1389</v>
      </c>
      <c r="EN1069">
        <v>1.02</v>
      </c>
      <c r="GR1069" s="18" t="s">
        <v>1390</v>
      </c>
      <c r="GS1069" s="18">
        <v>3</v>
      </c>
      <c r="GT1069" s="18" t="s">
        <v>1823</v>
      </c>
      <c r="GU1069" s="18" t="s">
        <v>1800</v>
      </c>
      <c r="GV1069" s="18">
        <f>SUMIF(FACT_A1[cve_prod],DIM_BILL[[#This Row],[CODIGO]],FACT_A1[Existencia])</f>
        <v>0</v>
      </c>
      <c r="GW1069" s="18">
        <f>SUMIF(FACT_A2[cve_prod],DIM_BILL[[#This Row],[CODIGO]],FACT_A2[Existencia])</f>
        <v>1848</v>
      </c>
      <c r="GX1069" s="18"/>
      <c r="GY1069" s="16" t="s">
        <v>2222</v>
      </c>
      <c r="GZ1069" s="26">
        <f t="shared" ref="GZ1069" si="7790">GV1069+GW1069+GX1069+GZ1067-GZ1068</f>
        <v>1848</v>
      </c>
      <c r="HA1069" s="26">
        <f t="shared" ref="HA1069" si="7791">GZ1069+HA1067-HA1068</f>
        <v>1848</v>
      </c>
      <c r="HB1069" s="26">
        <f t="shared" ref="HB1069" si="7792">HA1069+HB1067-HB1068</f>
        <v>1848</v>
      </c>
      <c r="HC1069" s="26">
        <f t="shared" ref="HC1069" si="7793">HB1069+HC1067-HC1068</f>
        <v>1848</v>
      </c>
      <c r="HD1069" s="26">
        <f t="shared" ref="HD1069" si="7794">HC1069+HD1067-HD1068</f>
        <v>1848</v>
      </c>
      <c r="HE1069" s="26">
        <f t="shared" ref="HE1069" si="7795">HD1069+HE1067-HE1068</f>
        <v>1848</v>
      </c>
      <c r="HF1069" s="26">
        <f t="shared" ref="HF1069" si="7796">HE1069+HF1067-HF1068</f>
        <v>1848</v>
      </c>
      <c r="HG1069" s="26">
        <f t="shared" ref="HG1069" si="7797">HF1069+HG1067-HG1068</f>
        <v>1848</v>
      </c>
      <c r="HH1069" s="26">
        <f t="shared" ref="HH1069" si="7798">HG1069+HH1067-HH1068</f>
        <v>1848</v>
      </c>
      <c r="HI1069" s="26">
        <f t="shared" ref="HI1069" si="7799">HH1069+HI1067-HI1068</f>
        <v>1848</v>
      </c>
      <c r="HJ1069" s="26">
        <f t="shared" ref="HJ1069" si="7800">HI1069+HJ1067-HJ1068</f>
        <v>1848</v>
      </c>
      <c r="HK1069" s="26">
        <f t="shared" ref="HK1069" si="7801">HJ1069+HK1067-HK1068</f>
        <v>1848</v>
      </c>
      <c r="HL1069" s="26">
        <f t="shared" ref="HL1069" si="7802">HK1069+HL1067-HL1068</f>
        <v>1848</v>
      </c>
      <c r="HM1069" s="26">
        <f t="shared" ref="HM1069" si="7803">HL1069+HM1067-HM1068</f>
        <v>1848</v>
      </c>
      <c r="HN1069" s="26">
        <f t="shared" ref="HN1069" si="7804">HM1069+HN1067-HN1068</f>
        <v>1848</v>
      </c>
      <c r="HO1069" s="26">
        <f t="shared" ref="HO1069" si="7805">HN1069+HO1067-HO1068</f>
        <v>1848</v>
      </c>
      <c r="HP1069" s="26">
        <f t="shared" ref="HP1069" si="7806">HO1069+HP1067-HP1068</f>
        <v>1848</v>
      </c>
      <c r="HQ1069" s="26">
        <f t="shared" ref="HQ1069" si="7807">HP1069+HQ1067-HQ1068</f>
        <v>1848</v>
      </c>
      <c r="HR1069" s="26">
        <f t="shared" ref="HR1069" si="7808">HQ1069+HR1067-HR1068</f>
        <v>1848</v>
      </c>
      <c r="HS1069" s="26">
        <f t="shared" ref="HS1069" si="7809">HR1069+HS1067-HS1068</f>
        <v>1848</v>
      </c>
      <c r="HT1069" s="26">
        <f t="shared" ref="HT1069" si="7810">HS1069+HT1067-HT1068</f>
        <v>1848</v>
      </c>
      <c r="HU1069" s="22">
        <f t="shared" ref="HU1069" si="7811">COUNTIF(GZ1069:HT1069,"&lt;0")</f>
        <v>0</v>
      </c>
      <c r="HV1069" s="25"/>
      <c r="HW1069" t="str">
        <f>DIM_BILL[[#This Row],[Tipo]]</f>
        <v>MATERIAL DE EMPAQUE</v>
      </c>
    </row>
    <row r="1070" spans="1:231" x14ac:dyDescent="0.3">
      <c r="A1070" s="17" t="s">
        <v>1359</v>
      </c>
      <c r="EI1070">
        <v>1.02</v>
      </c>
      <c r="GR1070" s="17" t="s">
        <v>1360</v>
      </c>
      <c r="GS1070" s="17">
        <v>3</v>
      </c>
      <c r="GT1070" s="17" t="s">
        <v>1823</v>
      </c>
      <c r="GU1070" s="17" t="s">
        <v>1800</v>
      </c>
      <c r="GV1070" s="17">
        <f>SUMIF(FACT_A1[cve_prod],DIM_BILL[[#This Row],[CODIGO]],FACT_A1[Existencia])</f>
        <v>0</v>
      </c>
      <c r="GW1070" s="18">
        <f>SUMIF(FACT_A2[cve_prod],DIM_BILL[[#This Row],[CODIGO]],FACT_A2[Existencia])</f>
        <v>1800</v>
      </c>
      <c r="GX1070" s="17"/>
      <c r="GY1070" s="16" t="s">
        <v>2220</v>
      </c>
      <c r="GZ1070" s="15">
        <f>SUMIFS(POs[saldo],POs[cve_prod],DIM_BILL[[#This Row],[CODIGO]],POs[status],$GY1070,POs[f_ent],GZ$1)</f>
        <v>0</v>
      </c>
      <c r="HA1070" s="15">
        <f>SUMIFS(POs[saldo],POs[cve_prod],DIM_BILL[[#This Row],[CODIGO]],POs[status],$GY1070,POs[f_ent],HA$1)</f>
        <v>0</v>
      </c>
      <c r="HB1070" s="15">
        <f>SUMIFS(POs[saldo],POs[cve_prod],DIM_BILL[[#This Row],[CODIGO]],POs[status],$GY1070,POs[f_ent],HB$1)</f>
        <v>0</v>
      </c>
      <c r="HC1070" s="15">
        <f>SUMIFS(POs[saldo],POs[cve_prod],DIM_BILL[[#This Row],[CODIGO]],POs[status],$GY1070,POs[f_ent],HC$1)</f>
        <v>0</v>
      </c>
      <c r="HD1070" s="15">
        <f>SUMIFS(POs[saldo],POs[cve_prod],DIM_BILL[[#This Row],[CODIGO]],POs[status],$GY1070,POs[f_ent],HD$1)</f>
        <v>0</v>
      </c>
      <c r="HE1070" s="15">
        <f>SUMIFS(POs[saldo],POs[cve_prod],DIM_BILL[[#This Row],[CODIGO]],POs[status],$GY1070,POs[f_ent],HE$1)</f>
        <v>0</v>
      </c>
      <c r="HF1070" s="15">
        <f>SUMIFS(POs[saldo],POs[cve_prod],DIM_BILL[[#This Row],[CODIGO]],POs[status],$GY1070,POs[Semana],WEEKNUM(HF$1))</f>
        <v>0</v>
      </c>
      <c r="HG1070" s="15">
        <f>SUMIFS(POs[saldo],POs[cve_prod],DIM_BILL[[#This Row],[CODIGO]],POs[status],$GY1070,POs[Semana],WEEKNUM(HG$1))</f>
        <v>0</v>
      </c>
      <c r="HH1070" s="15">
        <f>SUMIFS(POs[saldo],POs[cve_prod],DIM_BILL[[#This Row],[CODIGO]],POs[status],$GY1070,POs[Semana],WEEKNUM(HH$1))</f>
        <v>0</v>
      </c>
      <c r="HI1070" s="15">
        <f>SUMIFS(POs[saldo],POs[cve_prod],DIM_BILL[[#This Row],[CODIGO]],POs[status],$GY1070,POs[Semana],WEEKNUM(HI$1))</f>
        <v>0</v>
      </c>
      <c r="HJ1070" s="15">
        <f>SUMIFS(POs[saldo],POs[cve_prod],DIM_BILL[[#This Row],[CODIGO]],POs[status],$GY1070,POs[Semana],WEEKNUM(HJ$1))</f>
        <v>0</v>
      </c>
      <c r="HK1070" s="15">
        <f>SUMIFS(POs[saldo],POs[cve_prod],DIM_BILL[[#This Row],[CODIGO]],POs[status],$GY1070,POs[Semana],WEEKNUM(HK$1))</f>
        <v>0</v>
      </c>
      <c r="HL1070" s="15">
        <f>SUMIFS(POs[saldo],POs[cve_prod],DIM_BILL[[#This Row],[CODIGO]],POs[status],$GY1070,POs[Semana],WEEKNUM(HL$1))</f>
        <v>0</v>
      </c>
      <c r="HM1070" s="15">
        <f>SUMIFS(POs[saldo],POs[cve_prod],DIM_BILL[[#This Row],[CODIGO]],POs[status],$GY1070,POs[Semana],WEEKNUM(HM$1))</f>
        <v>0</v>
      </c>
      <c r="HN1070" s="15">
        <f>SUMIFS(POs[saldo],POs[cve_prod],DIM_BILL[[#This Row],[CODIGO]],POs[status],$GY1070,POs[Semana],WEEKNUM(HN$1))</f>
        <v>0</v>
      </c>
      <c r="HO1070" s="15">
        <f>SUMIFS(POs[saldo],POs[cve_prod],DIM_BILL[[#This Row],[CODIGO]],POs[status],$GY1070,POs[Semana],WEEKNUM(HO$1))</f>
        <v>0</v>
      </c>
      <c r="HP1070" s="15">
        <f>SUMIFS(POs[saldo],POs[cve_prod],DIM_BILL[[#This Row],[CODIGO]],POs[status],$GY1070,POs[Semana],WEEKNUM(HP$1))</f>
        <v>0</v>
      </c>
      <c r="HQ1070" s="15">
        <f>SUMIFS(POs[saldo],POs[cve_prod],DIM_BILL[[#This Row],[CODIGO]],POs[status],$GY1070,POs[Semana],WEEKNUM(HQ$1))</f>
        <v>0</v>
      </c>
      <c r="HR1070" s="15">
        <f>SUMIFS(POs[saldo],POs[cve_prod],DIM_BILL[[#This Row],[CODIGO]],POs[status],$GY1070,POs[Semana],WEEKNUM(HR$1))</f>
        <v>0</v>
      </c>
      <c r="HS1070" s="15">
        <f>SUMIFS(POs[saldo],POs[cve_prod],DIM_BILL[[#This Row],[CODIGO]],POs[status],$GY1070,POs[Semana],WEEKNUM(HS$1))</f>
        <v>0</v>
      </c>
      <c r="HT1070" s="15">
        <f>SUMIFS(POs[saldo],POs[cve_prod],DIM_BILL[[#This Row],[CODIGO]],POs[status],$GY1070,POs[Semana],WEEKNUM(HT$1))</f>
        <v>0</v>
      </c>
      <c r="HU1070" s="22"/>
      <c r="HV1070" s="25"/>
      <c r="HW1070" t="str">
        <f>DIM_BILL[[#This Row],[Tipo]]</f>
        <v>MATERIAL DE EMPAQUE</v>
      </c>
    </row>
    <row r="1071" spans="1:231" x14ac:dyDescent="0.3">
      <c r="A1071" s="17" t="s">
        <v>1359</v>
      </c>
      <c r="EI1071">
        <v>1.02</v>
      </c>
      <c r="GR1071" s="17" t="s">
        <v>1360</v>
      </c>
      <c r="GS1071" s="17">
        <v>3</v>
      </c>
      <c r="GT1071" s="17" t="s">
        <v>1823</v>
      </c>
      <c r="GU1071" s="17" t="s">
        <v>1800</v>
      </c>
      <c r="GV1071" s="17">
        <f>SUMIF(FACT_A1[cve_prod],DIM_BILL[[#This Row],[CODIGO]],FACT_A1[Existencia])</f>
        <v>0</v>
      </c>
      <c r="GW1071" s="18">
        <f>SUMIF(FACT_A2[cve_prod],DIM_BILL[[#This Row],[CODIGO]],FACT_A2[Existencia])</f>
        <v>1800</v>
      </c>
      <c r="GX1071" s="17"/>
      <c r="GY1071" s="16" t="s">
        <v>2221</v>
      </c>
      <c r="GZ1071" s="24">
        <f>SUMPRODUCT($B1071:$GQ1071,INDEX(PLAN_PRODUCCION!$B$4:$GQ$24,COLUMN()-COLUMN($GZ$1)+1,0))</f>
        <v>0</v>
      </c>
      <c r="HA1071" s="24">
        <f>SUMPRODUCT($B1071:$GQ1071,INDEX(PLAN_PRODUCCION!$B$4:$GQ$24,COLUMN()-COLUMN($GZ$1)+1,0))</f>
        <v>0</v>
      </c>
      <c r="HB1071" s="24">
        <f>SUMPRODUCT($B1071:$GQ1071,INDEX(PLAN_PRODUCCION!$B$4:$GQ$24,COLUMN()-COLUMN($GZ$1)+1,0))</f>
        <v>0</v>
      </c>
      <c r="HC1071" s="24">
        <f>SUMPRODUCT($B1071:$GQ1071,INDEX(PLAN_PRODUCCION!$B$4:$GQ$24,COLUMN()-COLUMN($GZ$1)+1,0))</f>
        <v>0</v>
      </c>
      <c r="HD1071" s="24">
        <f>SUMPRODUCT($B1071:$GQ1071,INDEX(PLAN_PRODUCCION!$B$4:$GQ$24,COLUMN()-COLUMN($GZ$1)+1,0))</f>
        <v>0</v>
      </c>
      <c r="HE1071" s="24">
        <f>SUMPRODUCT($B1071:$GQ1071,INDEX(PLAN_PRODUCCION!$B$4:$GQ$24,COLUMN()-COLUMN($GZ$1)+1,0))</f>
        <v>0</v>
      </c>
      <c r="HF1071" s="24">
        <f>SUMPRODUCT($B1071:$GQ1071,INDEX(PLAN_PRODUCCION!$B$4:$GQ$24,COLUMN()-COLUMN($GZ$1)+1,0))</f>
        <v>0</v>
      </c>
      <c r="HG1071" s="24">
        <f>SUMPRODUCT($B1071:$GQ1071,INDEX(PLAN_PRODUCCION!$B$4:$GQ$24,COLUMN()-COLUMN($GZ$1)+1,0))</f>
        <v>0</v>
      </c>
      <c r="HH1071" s="24">
        <f>SUMPRODUCT($B1071:$GQ1071,INDEX(PLAN_PRODUCCION!$B$4:$GQ$24,COLUMN()-COLUMN($GZ$1)+1,0))</f>
        <v>0</v>
      </c>
      <c r="HI1071" s="24">
        <f>SUMPRODUCT($B1071:$GQ1071,INDEX(PLAN_PRODUCCION!$B$4:$GQ$24,COLUMN()-COLUMN($GZ$1)+1,0))</f>
        <v>0</v>
      </c>
      <c r="HJ1071" s="24">
        <f>SUMPRODUCT($B1071:$GQ1071,INDEX(PLAN_PRODUCCION!$B$4:$GQ$24,COLUMN()-COLUMN($GZ$1)+1,0))</f>
        <v>0</v>
      </c>
      <c r="HK1071" s="24">
        <f>SUMPRODUCT($B1071:$GQ1071,INDEX(PLAN_PRODUCCION!$B$4:$GQ$24,COLUMN()-COLUMN($GZ$1)+1,0))</f>
        <v>0</v>
      </c>
      <c r="HL1071" s="24">
        <f>SUMPRODUCT($B1071:$GQ1071,INDEX(PLAN_PRODUCCION!$B$4:$GQ$24,COLUMN()-COLUMN($GZ$1)+1,0))</f>
        <v>0</v>
      </c>
      <c r="HM1071" s="24">
        <f>SUMPRODUCT($B1071:$GQ1071,INDEX(PLAN_PRODUCCION!$B$4:$GQ$24,COLUMN()-COLUMN($GZ$1)+1,0))</f>
        <v>0</v>
      </c>
      <c r="HN1071" s="24">
        <f>SUMPRODUCT($B1071:$GQ1071,INDEX(PLAN_PRODUCCION!$B$4:$GQ$24,COLUMN()-COLUMN($GZ$1)+1,0))</f>
        <v>0</v>
      </c>
      <c r="HO1071" s="24">
        <f>SUMPRODUCT($B1071:$GQ1071,INDEX(PLAN_PRODUCCION!$B$4:$GQ$24,COLUMN()-COLUMN($GZ$1)+1,0))</f>
        <v>0</v>
      </c>
      <c r="HP1071" s="24">
        <f>SUMPRODUCT($B1071:$GQ1071,INDEX(PLAN_PRODUCCION!$B$4:$GQ$24,COLUMN()-COLUMN($GZ$1)+1,0))</f>
        <v>0</v>
      </c>
      <c r="HQ1071" s="24">
        <f>SUMPRODUCT($B1071:$GQ1071,INDEX(PLAN_PRODUCCION!$B$4:$GQ$24,COLUMN()-COLUMN($GZ$1)+1,0))</f>
        <v>0</v>
      </c>
      <c r="HR1071" s="24">
        <f>SUMPRODUCT($B1071:$GQ1071,INDEX(PLAN_PRODUCCION!$B$4:$GQ$24,COLUMN()-COLUMN($GZ$1)+1,0))</f>
        <v>0</v>
      </c>
      <c r="HS1071" s="24">
        <f>SUMPRODUCT($B1071:$GQ1071,INDEX(PLAN_PRODUCCION!$B$4:$GQ$24,COLUMN()-COLUMN($GZ$1)+1,0))</f>
        <v>0</v>
      </c>
      <c r="HT1071" s="24">
        <f>SUMPRODUCT($B1071:$GQ1071,INDEX(PLAN_PRODUCCION!$B$4:$GQ$24,COLUMN()-COLUMN($GZ$1)+1,0))</f>
        <v>0</v>
      </c>
      <c r="HU1071" s="22"/>
      <c r="HV1071" s="25"/>
      <c r="HW1071" t="str">
        <f>DIM_BILL[[#This Row],[Tipo]]</f>
        <v>MATERIAL DE EMPAQUE</v>
      </c>
    </row>
    <row r="1072" spans="1:231" x14ac:dyDescent="0.3">
      <c r="A1072" s="18" t="s">
        <v>1359</v>
      </c>
      <c r="EI1072">
        <v>1.02</v>
      </c>
      <c r="GR1072" s="18" t="s">
        <v>1360</v>
      </c>
      <c r="GS1072" s="18">
        <v>3</v>
      </c>
      <c r="GT1072" s="18" t="s">
        <v>1823</v>
      </c>
      <c r="GU1072" s="18" t="s">
        <v>1800</v>
      </c>
      <c r="GV1072" s="18">
        <f>SUMIF(FACT_A1[cve_prod],DIM_BILL[[#This Row],[CODIGO]],FACT_A1[Existencia])</f>
        <v>0</v>
      </c>
      <c r="GW1072" s="18">
        <f>SUMIF(FACT_A2[cve_prod],DIM_BILL[[#This Row],[CODIGO]],FACT_A2[Existencia])</f>
        <v>1800</v>
      </c>
      <c r="GX1072" s="18"/>
      <c r="GY1072" s="16" t="s">
        <v>2222</v>
      </c>
      <c r="GZ1072" s="26">
        <f t="shared" ref="GZ1072" si="7812">GV1072+GW1072+GX1072+GZ1070-GZ1071</f>
        <v>1800</v>
      </c>
      <c r="HA1072" s="26">
        <f t="shared" ref="HA1072" si="7813">GZ1072+HA1070-HA1071</f>
        <v>1800</v>
      </c>
      <c r="HB1072" s="26">
        <f t="shared" ref="HB1072" si="7814">HA1072+HB1070-HB1071</f>
        <v>1800</v>
      </c>
      <c r="HC1072" s="26">
        <f t="shared" ref="HC1072" si="7815">HB1072+HC1070-HC1071</f>
        <v>1800</v>
      </c>
      <c r="HD1072" s="26">
        <f t="shared" ref="HD1072" si="7816">HC1072+HD1070-HD1071</f>
        <v>1800</v>
      </c>
      <c r="HE1072" s="26">
        <f t="shared" ref="HE1072" si="7817">HD1072+HE1070-HE1071</f>
        <v>1800</v>
      </c>
      <c r="HF1072" s="26">
        <f t="shared" ref="HF1072" si="7818">HE1072+HF1070-HF1071</f>
        <v>1800</v>
      </c>
      <c r="HG1072" s="26">
        <f t="shared" ref="HG1072" si="7819">HF1072+HG1070-HG1071</f>
        <v>1800</v>
      </c>
      <c r="HH1072" s="26">
        <f t="shared" ref="HH1072" si="7820">HG1072+HH1070-HH1071</f>
        <v>1800</v>
      </c>
      <c r="HI1072" s="26">
        <f t="shared" ref="HI1072" si="7821">HH1072+HI1070-HI1071</f>
        <v>1800</v>
      </c>
      <c r="HJ1072" s="26">
        <f t="shared" ref="HJ1072" si="7822">HI1072+HJ1070-HJ1071</f>
        <v>1800</v>
      </c>
      <c r="HK1072" s="26">
        <f t="shared" ref="HK1072" si="7823">HJ1072+HK1070-HK1071</f>
        <v>1800</v>
      </c>
      <c r="HL1072" s="26">
        <f t="shared" ref="HL1072" si="7824">HK1072+HL1070-HL1071</f>
        <v>1800</v>
      </c>
      <c r="HM1072" s="26">
        <f t="shared" ref="HM1072" si="7825">HL1072+HM1070-HM1071</f>
        <v>1800</v>
      </c>
      <c r="HN1072" s="26">
        <f t="shared" ref="HN1072" si="7826">HM1072+HN1070-HN1071</f>
        <v>1800</v>
      </c>
      <c r="HO1072" s="26">
        <f t="shared" ref="HO1072" si="7827">HN1072+HO1070-HO1071</f>
        <v>1800</v>
      </c>
      <c r="HP1072" s="26">
        <f t="shared" ref="HP1072" si="7828">HO1072+HP1070-HP1071</f>
        <v>1800</v>
      </c>
      <c r="HQ1072" s="26">
        <f t="shared" ref="HQ1072" si="7829">HP1072+HQ1070-HQ1071</f>
        <v>1800</v>
      </c>
      <c r="HR1072" s="26">
        <f t="shared" ref="HR1072" si="7830">HQ1072+HR1070-HR1071</f>
        <v>1800</v>
      </c>
      <c r="HS1072" s="26">
        <f t="shared" ref="HS1072" si="7831">HR1072+HS1070-HS1071</f>
        <v>1800</v>
      </c>
      <c r="HT1072" s="26">
        <f t="shared" ref="HT1072" si="7832">HS1072+HT1070-HT1071</f>
        <v>1800</v>
      </c>
      <c r="HU1072" s="22">
        <f t="shared" ref="HU1072" si="7833">COUNTIF(GZ1072:HT1072,"&lt;0")</f>
        <v>0</v>
      </c>
      <c r="HV1072" s="25"/>
      <c r="HW1072" t="str">
        <f>DIM_BILL[[#This Row],[Tipo]]</f>
        <v>MATERIAL DE EMPAQUE</v>
      </c>
    </row>
    <row r="1073" spans="1:231" x14ac:dyDescent="0.3">
      <c r="A1073" s="17" t="s">
        <v>1365</v>
      </c>
      <c r="EJ1073">
        <v>1.02</v>
      </c>
      <c r="GR1073" s="17" t="s">
        <v>1366</v>
      </c>
      <c r="GS1073" s="17">
        <v>3</v>
      </c>
      <c r="GT1073" s="17" t="s">
        <v>1823</v>
      </c>
      <c r="GU1073" s="17" t="s">
        <v>1800</v>
      </c>
      <c r="GV1073" s="17">
        <f>SUMIF(FACT_A1[cve_prod],DIM_BILL[[#This Row],[CODIGO]],FACT_A1[Existencia])</f>
        <v>0</v>
      </c>
      <c r="GW1073" s="18">
        <f>SUMIF(FACT_A2[cve_prod],DIM_BILL[[#This Row],[CODIGO]],FACT_A2[Existencia])</f>
        <v>6310</v>
      </c>
      <c r="GX1073" s="17"/>
      <c r="GY1073" s="16" t="s">
        <v>2220</v>
      </c>
      <c r="GZ1073" s="15">
        <f>SUMIFS(POs[saldo],POs[cve_prod],DIM_BILL[[#This Row],[CODIGO]],POs[status],$GY1073,POs[f_ent],GZ$1)</f>
        <v>0</v>
      </c>
      <c r="HA1073" s="15">
        <f>SUMIFS(POs[saldo],POs[cve_prod],DIM_BILL[[#This Row],[CODIGO]],POs[status],$GY1073,POs[f_ent],HA$1)</f>
        <v>0</v>
      </c>
      <c r="HB1073" s="15">
        <f>SUMIFS(POs[saldo],POs[cve_prod],DIM_BILL[[#This Row],[CODIGO]],POs[status],$GY1073,POs[f_ent],HB$1)</f>
        <v>0</v>
      </c>
      <c r="HC1073" s="15">
        <f>SUMIFS(POs[saldo],POs[cve_prod],DIM_BILL[[#This Row],[CODIGO]],POs[status],$GY1073,POs[f_ent],HC$1)</f>
        <v>0</v>
      </c>
      <c r="HD1073" s="15">
        <f>SUMIFS(POs[saldo],POs[cve_prod],DIM_BILL[[#This Row],[CODIGO]],POs[status],$GY1073,POs[f_ent],HD$1)</f>
        <v>0</v>
      </c>
      <c r="HE1073" s="15">
        <f>SUMIFS(POs[saldo],POs[cve_prod],DIM_BILL[[#This Row],[CODIGO]],POs[status],$GY1073,POs[f_ent],HE$1)</f>
        <v>0</v>
      </c>
      <c r="HF1073" s="15">
        <f>SUMIFS(POs[saldo],POs[cve_prod],DIM_BILL[[#This Row],[CODIGO]],POs[status],$GY1073,POs[Semana],WEEKNUM(HF$1))</f>
        <v>0</v>
      </c>
      <c r="HG1073" s="15">
        <f>SUMIFS(POs[saldo],POs[cve_prod],DIM_BILL[[#This Row],[CODIGO]],POs[status],$GY1073,POs[Semana],WEEKNUM(HG$1))</f>
        <v>0</v>
      </c>
      <c r="HH1073" s="15">
        <f>SUMIFS(POs[saldo],POs[cve_prod],DIM_BILL[[#This Row],[CODIGO]],POs[status],$GY1073,POs[Semana],WEEKNUM(HH$1))</f>
        <v>0</v>
      </c>
      <c r="HI1073" s="15">
        <f>SUMIFS(POs[saldo],POs[cve_prod],DIM_BILL[[#This Row],[CODIGO]],POs[status],$GY1073,POs[Semana],WEEKNUM(HI$1))</f>
        <v>0</v>
      </c>
      <c r="HJ1073" s="15">
        <f>SUMIFS(POs[saldo],POs[cve_prod],DIM_BILL[[#This Row],[CODIGO]],POs[status],$GY1073,POs[Semana],WEEKNUM(HJ$1))</f>
        <v>0</v>
      </c>
      <c r="HK1073" s="15">
        <f>SUMIFS(POs[saldo],POs[cve_prod],DIM_BILL[[#This Row],[CODIGO]],POs[status],$GY1073,POs[Semana],WEEKNUM(HK$1))</f>
        <v>0</v>
      </c>
      <c r="HL1073" s="15">
        <f>SUMIFS(POs[saldo],POs[cve_prod],DIM_BILL[[#This Row],[CODIGO]],POs[status],$GY1073,POs[Semana],WEEKNUM(HL$1))</f>
        <v>0</v>
      </c>
      <c r="HM1073" s="15">
        <f>SUMIFS(POs[saldo],POs[cve_prod],DIM_BILL[[#This Row],[CODIGO]],POs[status],$GY1073,POs[Semana],WEEKNUM(HM$1))</f>
        <v>0</v>
      </c>
      <c r="HN1073" s="15">
        <f>SUMIFS(POs[saldo],POs[cve_prod],DIM_BILL[[#This Row],[CODIGO]],POs[status],$GY1073,POs[Semana],WEEKNUM(HN$1))</f>
        <v>0</v>
      </c>
      <c r="HO1073" s="15">
        <f>SUMIFS(POs[saldo],POs[cve_prod],DIM_BILL[[#This Row],[CODIGO]],POs[status],$GY1073,POs[Semana],WEEKNUM(HO$1))</f>
        <v>0</v>
      </c>
      <c r="HP1073" s="15">
        <f>SUMIFS(POs[saldo],POs[cve_prod],DIM_BILL[[#This Row],[CODIGO]],POs[status],$GY1073,POs[Semana],WEEKNUM(HP$1))</f>
        <v>0</v>
      </c>
      <c r="HQ1073" s="15">
        <f>SUMIFS(POs[saldo],POs[cve_prod],DIM_BILL[[#This Row],[CODIGO]],POs[status],$GY1073,POs[Semana],WEEKNUM(HQ$1))</f>
        <v>0</v>
      </c>
      <c r="HR1073" s="15">
        <f>SUMIFS(POs[saldo],POs[cve_prod],DIM_BILL[[#This Row],[CODIGO]],POs[status],$GY1073,POs[Semana],WEEKNUM(HR$1))</f>
        <v>0</v>
      </c>
      <c r="HS1073" s="15">
        <f>SUMIFS(POs[saldo],POs[cve_prod],DIM_BILL[[#This Row],[CODIGO]],POs[status],$GY1073,POs[Semana],WEEKNUM(HS$1))</f>
        <v>0</v>
      </c>
      <c r="HT1073" s="15">
        <f>SUMIFS(POs[saldo],POs[cve_prod],DIM_BILL[[#This Row],[CODIGO]],POs[status],$GY1073,POs[Semana],WEEKNUM(HT$1))</f>
        <v>0</v>
      </c>
      <c r="HU1073" s="22"/>
      <c r="HV1073" s="25"/>
      <c r="HW1073" t="str">
        <f>DIM_BILL[[#This Row],[Tipo]]</f>
        <v>MATERIAL DE EMPAQUE</v>
      </c>
    </row>
    <row r="1074" spans="1:231" x14ac:dyDescent="0.3">
      <c r="A1074" s="17" t="s">
        <v>1365</v>
      </c>
      <c r="EJ1074">
        <v>1.02</v>
      </c>
      <c r="GR1074" s="17" t="s">
        <v>1366</v>
      </c>
      <c r="GS1074" s="17">
        <v>3</v>
      </c>
      <c r="GT1074" s="17" t="s">
        <v>1823</v>
      </c>
      <c r="GU1074" s="17" t="s">
        <v>1800</v>
      </c>
      <c r="GV1074" s="17">
        <f>SUMIF(FACT_A1[cve_prod],DIM_BILL[[#This Row],[CODIGO]],FACT_A1[Existencia])</f>
        <v>0</v>
      </c>
      <c r="GW1074" s="18">
        <f>SUMIF(FACT_A2[cve_prod],DIM_BILL[[#This Row],[CODIGO]],FACT_A2[Existencia])</f>
        <v>6310</v>
      </c>
      <c r="GX1074" s="17"/>
      <c r="GY1074" s="16" t="s">
        <v>2221</v>
      </c>
      <c r="GZ1074" s="24">
        <f>SUMPRODUCT($B1074:$GQ1074,INDEX(PLAN_PRODUCCION!$B$4:$GQ$24,COLUMN()-COLUMN($GZ$1)+1,0))</f>
        <v>0</v>
      </c>
      <c r="HA1074" s="24">
        <f>SUMPRODUCT($B1074:$GQ1074,INDEX(PLAN_PRODUCCION!$B$4:$GQ$24,COLUMN()-COLUMN($GZ$1)+1,0))</f>
        <v>0</v>
      </c>
      <c r="HB1074" s="24">
        <f>SUMPRODUCT($B1074:$GQ1074,INDEX(PLAN_PRODUCCION!$B$4:$GQ$24,COLUMN()-COLUMN($GZ$1)+1,0))</f>
        <v>0</v>
      </c>
      <c r="HC1074" s="24">
        <f>SUMPRODUCT($B1074:$GQ1074,INDEX(PLAN_PRODUCCION!$B$4:$GQ$24,COLUMN()-COLUMN($GZ$1)+1,0))</f>
        <v>0</v>
      </c>
      <c r="HD1074" s="24">
        <f>SUMPRODUCT($B1074:$GQ1074,INDEX(PLAN_PRODUCCION!$B$4:$GQ$24,COLUMN()-COLUMN($GZ$1)+1,0))</f>
        <v>0</v>
      </c>
      <c r="HE1074" s="24">
        <f>SUMPRODUCT($B1074:$GQ1074,INDEX(PLAN_PRODUCCION!$B$4:$GQ$24,COLUMN()-COLUMN($GZ$1)+1,0))</f>
        <v>0</v>
      </c>
      <c r="HF1074" s="24">
        <f>SUMPRODUCT($B1074:$GQ1074,INDEX(PLAN_PRODUCCION!$B$4:$GQ$24,COLUMN()-COLUMN($GZ$1)+1,0))</f>
        <v>0</v>
      </c>
      <c r="HG1074" s="24">
        <f>SUMPRODUCT($B1074:$GQ1074,INDEX(PLAN_PRODUCCION!$B$4:$GQ$24,COLUMN()-COLUMN($GZ$1)+1,0))</f>
        <v>0</v>
      </c>
      <c r="HH1074" s="24">
        <f>SUMPRODUCT($B1074:$GQ1074,INDEX(PLAN_PRODUCCION!$B$4:$GQ$24,COLUMN()-COLUMN($GZ$1)+1,0))</f>
        <v>0</v>
      </c>
      <c r="HI1074" s="24">
        <f>SUMPRODUCT($B1074:$GQ1074,INDEX(PLAN_PRODUCCION!$B$4:$GQ$24,COLUMN()-COLUMN($GZ$1)+1,0))</f>
        <v>0</v>
      </c>
      <c r="HJ1074" s="24">
        <f>SUMPRODUCT($B1074:$GQ1074,INDEX(PLAN_PRODUCCION!$B$4:$GQ$24,COLUMN()-COLUMN($GZ$1)+1,0))</f>
        <v>0</v>
      </c>
      <c r="HK1074" s="24">
        <f>SUMPRODUCT($B1074:$GQ1074,INDEX(PLAN_PRODUCCION!$B$4:$GQ$24,COLUMN()-COLUMN($GZ$1)+1,0))</f>
        <v>0</v>
      </c>
      <c r="HL1074" s="24">
        <f>SUMPRODUCT($B1074:$GQ1074,INDEX(PLAN_PRODUCCION!$B$4:$GQ$24,COLUMN()-COLUMN($GZ$1)+1,0))</f>
        <v>0</v>
      </c>
      <c r="HM1074" s="24">
        <f>SUMPRODUCT($B1074:$GQ1074,INDEX(PLAN_PRODUCCION!$B$4:$GQ$24,COLUMN()-COLUMN($GZ$1)+1,0))</f>
        <v>0</v>
      </c>
      <c r="HN1074" s="24">
        <f>SUMPRODUCT($B1074:$GQ1074,INDEX(PLAN_PRODUCCION!$B$4:$GQ$24,COLUMN()-COLUMN($GZ$1)+1,0))</f>
        <v>0</v>
      </c>
      <c r="HO1074" s="24">
        <f>SUMPRODUCT($B1074:$GQ1074,INDEX(PLAN_PRODUCCION!$B$4:$GQ$24,COLUMN()-COLUMN($GZ$1)+1,0))</f>
        <v>0</v>
      </c>
      <c r="HP1074" s="24">
        <f>SUMPRODUCT($B1074:$GQ1074,INDEX(PLAN_PRODUCCION!$B$4:$GQ$24,COLUMN()-COLUMN($GZ$1)+1,0))</f>
        <v>0</v>
      </c>
      <c r="HQ1074" s="24">
        <f>SUMPRODUCT($B1074:$GQ1074,INDEX(PLAN_PRODUCCION!$B$4:$GQ$24,COLUMN()-COLUMN($GZ$1)+1,0))</f>
        <v>0</v>
      </c>
      <c r="HR1074" s="24">
        <f>SUMPRODUCT($B1074:$GQ1074,INDEX(PLAN_PRODUCCION!$B$4:$GQ$24,COLUMN()-COLUMN($GZ$1)+1,0))</f>
        <v>0</v>
      </c>
      <c r="HS1074" s="24">
        <f>SUMPRODUCT($B1074:$GQ1074,INDEX(PLAN_PRODUCCION!$B$4:$GQ$24,COLUMN()-COLUMN($GZ$1)+1,0))</f>
        <v>0</v>
      </c>
      <c r="HT1074" s="24">
        <f>SUMPRODUCT($B1074:$GQ1074,INDEX(PLAN_PRODUCCION!$B$4:$GQ$24,COLUMN()-COLUMN($GZ$1)+1,0))</f>
        <v>0</v>
      </c>
      <c r="HU1074" s="22"/>
      <c r="HV1074" s="25"/>
      <c r="HW1074" t="str">
        <f>DIM_BILL[[#This Row],[Tipo]]</f>
        <v>MATERIAL DE EMPAQUE</v>
      </c>
    </row>
    <row r="1075" spans="1:231" x14ac:dyDescent="0.3">
      <c r="A1075" s="18" t="s">
        <v>1365</v>
      </c>
      <c r="EJ1075">
        <v>1.02</v>
      </c>
      <c r="GR1075" s="18" t="s">
        <v>1366</v>
      </c>
      <c r="GS1075" s="18">
        <v>3</v>
      </c>
      <c r="GT1075" s="18" t="s">
        <v>1823</v>
      </c>
      <c r="GU1075" s="18" t="s">
        <v>1800</v>
      </c>
      <c r="GV1075" s="18">
        <f>SUMIF(FACT_A1[cve_prod],DIM_BILL[[#This Row],[CODIGO]],FACT_A1[Existencia])</f>
        <v>0</v>
      </c>
      <c r="GW1075" s="18">
        <f>SUMIF(FACT_A2[cve_prod],DIM_BILL[[#This Row],[CODIGO]],FACT_A2[Existencia])</f>
        <v>6310</v>
      </c>
      <c r="GX1075" s="18"/>
      <c r="GY1075" s="16" t="s">
        <v>2222</v>
      </c>
      <c r="GZ1075" s="26">
        <f t="shared" ref="GZ1075" si="7834">GV1075+GW1075+GX1075+GZ1073-GZ1074</f>
        <v>6310</v>
      </c>
      <c r="HA1075" s="26">
        <f t="shared" ref="HA1075" si="7835">GZ1075+HA1073-HA1074</f>
        <v>6310</v>
      </c>
      <c r="HB1075" s="26">
        <f t="shared" ref="HB1075" si="7836">HA1075+HB1073-HB1074</f>
        <v>6310</v>
      </c>
      <c r="HC1075" s="26">
        <f t="shared" ref="HC1075" si="7837">HB1075+HC1073-HC1074</f>
        <v>6310</v>
      </c>
      <c r="HD1075" s="26">
        <f t="shared" ref="HD1075" si="7838">HC1075+HD1073-HD1074</f>
        <v>6310</v>
      </c>
      <c r="HE1075" s="26">
        <f t="shared" ref="HE1075" si="7839">HD1075+HE1073-HE1074</f>
        <v>6310</v>
      </c>
      <c r="HF1075" s="26">
        <f t="shared" ref="HF1075" si="7840">HE1075+HF1073-HF1074</f>
        <v>6310</v>
      </c>
      <c r="HG1075" s="26">
        <f t="shared" ref="HG1075" si="7841">HF1075+HG1073-HG1074</f>
        <v>6310</v>
      </c>
      <c r="HH1075" s="26">
        <f t="shared" ref="HH1075" si="7842">HG1075+HH1073-HH1074</f>
        <v>6310</v>
      </c>
      <c r="HI1075" s="26">
        <f t="shared" ref="HI1075" si="7843">HH1075+HI1073-HI1074</f>
        <v>6310</v>
      </c>
      <c r="HJ1075" s="26">
        <f t="shared" ref="HJ1075" si="7844">HI1075+HJ1073-HJ1074</f>
        <v>6310</v>
      </c>
      <c r="HK1075" s="26">
        <f t="shared" ref="HK1075" si="7845">HJ1075+HK1073-HK1074</f>
        <v>6310</v>
      </c>
      <c r="HL1075" s="26">
        <f t="shared" ref="HL1075" si="7846">HK1075+HL1073-HL1074</f>
        <v>6310</v>
      </c>
      <c r="HM1075" s="26">
        <f t="shared" ref="HM1075" si="7847">HL1075+HM1073-HM1074</f>
        <v>6310</v>
      </c>
      <c r="HN1075" s="26">
        <f t="shared" ref="HN1075" si="7848">HM1075+HN1073-HN1074</f>
        <v>6310</v>
      </c>
      <c r="HO1075" s="26">
        <f t="shared" ref="HO1075" si="7849">HN1075+HO1073-HO1074</f>
        <v>6310</v>
      </c>
      <c r="HP1075" s="26">
        <f t="shared" ref="HP1075" si="7850">HO1075+HP1073-HP1074</f>
        <v>6310</v>
      </c>
      <c r="HQ1075" s="26">
        <f t="shared" ref="HQ1075" si="7851">HP1075+HQ1073-HQ1074</f>
        <v>6310</v>
      </c>
      <c r="HR1075" s="26">
        <f t="shared" ref="HR1075" si="7852">HQ1075+HR1073-HR1074</f>
        <v>6310</v>
      </c>
      <c r="HS1075" s="26">
        <f t="shared" ref="HS1075" si="7853">HR1075+HS1073-HS1074</f>
        <v>6310</v>
      </c>
      <c r="HT1075" s="26">
        <f t="shared" ref="HT1075" si="7854">HS1075+HT1073-HT1074</f>
        <v>6310</v>
      </c>
      <c r="HU1075" s="22">
        <f t="shared" ref="HU1075" si="7855">COUNTIF(GZ1075:HT1075,"&lt;0")</f>
        <v>0</v>
      </c>
      <c r="HV1075" s="25"/>
      <c r="HW1075" t="str">
        <f>DIM_BILL[[#This Row],[Tipo]]</f>
        <v>MATERIAL DE EMPAQUE</v>
      </c>
    </row>
    <row r="1076" spans="1:231" x14ac:dyDescent="0.3">
      <c r="A1076" s="17" t="s">
        <v>1371</v>
      </c>
      <c r="EK1076">
        <v>1.02</v>
      </c>
      <c r="GR1076" s="17" t="s">
        <v>1372</v>
      </c>
      <c r="GS1076" s="17">
        <v>3</v>
      </c>
      <c r="GT1076" s="17" t="s">
        <v>1823</v>
      </c>
      <c r="GU1076" s="17" t="s">
        <v>1800</v>
      </c>
      <c r="GV1076" s="17">
        <f>SUMIF(FACT_A1[cve_prod],DIM_BILL[[#This Row],[CODIGO]],FACT_A1[Existencia])</f>
        <v>0</v>
      </c>
      <c r="GW1076" s="18">
        <f>SUMIF(FACT_A2[cve_prod],DIM_BILL[[#This Row],[CODIGO]],FACT_A2[Existencia])</f>
        <v>3800</v>
      </c>
      <c r="GX1076" s="17"/>
      <c r="GY1076" s="16" t="s">
        <v>2220</v>
      </c>
      <c r="GZ1076" s="15">
        <f>SUMIFS(POs[saldo],POs[cve_prod],DIM_BILL[[#This Row],[CODIGO]],POs[status],$GY1076,POs[f_ent],GZ$1)</f>
        <v>0</v>
      </c>
      <c r="HA1076" s="15">
        <f>SUMIFS(POs[saldo],POs[cve_prod],DIM_BILL[[#This Row],[CODIGO]],POs[status],$GY1076,POs[f_ent],HA$1)</f>
        <v>0</v>
      </c>
      <c r="HB1076" s="15">
        <f>SUMIFS(POs[saldo],POs[cve_prod],DIM_BILL[[#This Row],[CODIGO]],POs[status],$GY1076,POs[f_ent],HB$1)</f>
        <v>0</v>
      </c>
      <c r="HC1076" s="15">
        <f>SUMIFS(POs[saldo],POs[cve_prod],DIM_BILL[[#This Row],[CODIGO]],POs[status],$GY1076,POs[f_ent],HC$1)</f>
        <v>0</v>
      </c>
      <c r="HD1076" s="15">
        <f>SUMIFS(POs[saldo],POs[cve_prod],DIM_BILL[[#This Row],[CODIGO]],POs[status],$GY1076,POs[f_ent],HD$1)</f>
        <v>0</v>
      </c>
      <c r="HE1076" s="15">
        <f>SUMIFS(POs[saldo],POs[cve_prod],DIM_BILL[[#This Row],[CODIGO]],POs[status],$GY1076,POs[f_ent],HE$1)</f>
        <v>0</v>
      </c>
      <c r="HF1076" s="15">
        <f>SUMIFS(POs[saldo],POs[cve_prod],DIM_BILL[[#This Row],[CODIGO]],POs[status],$GY1076,POs[Semana],WEEKNUM(HF$1))</f>
        <v>0</v>
      </c>
      <c r="HG1076" s="15">
        <f>SUMIFS(POs[saldo],POs[cve_prod],DIM_BILL[[#This Row],[CODIGO]],POs[status],$GY1076,POs[Semana],WEEKNUM(HG$1))</f>
        <v>0</v>
      </c>
      <c r="HH1076" s="15">
        <f>SUMIFS(POs[saldo],POs[cve_prod],DIM_BILL[[#This Row],[CODIGO]],POs[status],$GY1076,POs[Semana],WEEKNUM(HH$1))</f>
        <v>0</v>
      </c>
      <c r="HI1076" s="15">
        <f>SUMIFS(POs[saldo],POs[cve_prod],DIM_BILL[[#This Row],[CODIGO]],POs[status],$GY1076,POs[Semana],WEEKNUM(HI$1))</f>
        <v>0</v>
      </c>
      <c r="HJ1076" s="15">
        <f>SUMIFS(POs[saldo],POs[cve_prod],DIM_BILL[[#This Row],[CODIGO]],POs[status],$GY1076,POs[Semana],WEEKNUM(HJ$1))</f>
        <v>0</v>
      </c>
      <c r="HK1076" s="15">
        <f>SUMIFS(POs[saldo],POs[cve_prod],DIM_BILL[[#This Row],[CODIGO]],POs[status],$GY1076,POs[Semana],WEEKNUM(HK$1))</f>
        <v>0</v>
      </c>
      <c r="HL1076" s="15">
        <f>SUMIFS(POs[saldo],POs[cve_prod],DIM_BILL[[#This Row],[CODIGO]],POs[status],$GY1076,POs[Semana],WEEKNUM(HL$1))</f>
        <v>0</v>
      </c>
      <c r="HM1076" s="15">
        <f>SUMIFS(POs[saldo],POs[cve_prod],DIM_BILL[[#This Row],[CODIGO]],POs[status],$GY1076,POs[Semana],WEEKNUM(HM$1))</f>
        <v>0</v>
      </c>
      <c r="HN1076" s="15">
        <f>SUMIFS(POs[saldo],POs[cve_prod],DIM_BILL[[#This Row],[CODIGO]],POs[status],$GY1076,POs[Semana],WEEKNUM(HN$1))</f>
        <v>0</v>
      </c>
      <c r="HO1076" s="15">
        <f>SUMIFS(POs[saldo],POs[cve_prod],DIM_BILL[[#This Row],[CODIGO]],POs[status],$GY1076,POs[Semana],WEEKNUM(HO$1))</f>
        <v>0</v>
      </c>
      <c r="HP1076" s="15">
        <f>SUMIFS(POs[saldo],POs[cve_prod],DIM_BILL[[#This Row],[CODIGO]],POs[status],$GY1076,POs[Semana],WEEKNUM(HP$1))</f>
        <v>0</v>
      </c>
      <c r="HQ1076" s="15">
        <f>SUMIFS(POs[saldo],POs[cve_prod],DIM_BILL[[#This Row],[CODIGO]],POs[status],$GY1076,POs[Semana],WEEKNUM(HQ$1))</f>
        <v>0</v>
      </c>
      <c r="HR1076" s="15">
        <f>SUMIFS(POs[saldo],POs[cve_prod],DIM_BILL[[#This Row],[CODIGO]],POs[status],$GY1076,POs[Semana],WEEKNUM(HR$1))</f>
        <v>0</v>
      </c>
      <c r="HS1076" s="15">
        <f>SUMIFS(POs[saldo],POs[cve_prod],DIM_BILL[[#This Row],[CODIGO]],POs[status],$GY1076,POs[Semana],WEEKNUM(HS$1))</f>
        <v>0</v>
      </c>
      <c r="HT1076" s="15">
        <f>SUMIFS(POs[saldo],POs[cve_prod],DIM_BILL[[#This Row],[CODIGO]],POs[status],$GY1076,POs[Semana],WEEKNUM(HT$1))</f>
        <v>0</v>
      </c>
      <c r="HU1076" s="22"/>
      <c r="HV1076" s="25"/>
      <c r="HW1076" t="str">
        <f>DIM_BILL[[#This Row],[Tipo]]</f>
        <v>MATERIAL DE EMPAQUE</v>
      </c>
    </row>
    <row r="1077" spans="1:231" x14ac:dyDescent="0.3">
      <c r="A1077" s="17" t="s">
        <v>1371</v>
      </c>
      <c r="EK1077">
        <v>1.02</v>
      </c>
      <c r="GR1077" s="17" t="s">
        <v>1372</v>
      </c>
      <c r="GS1077" s="17">
        <v>3</v>
      </c>
      <c r="GT1077" s="17" t="s">
        <v>1823</v>
      </c>
      <c r="GU1077" s="17" t="s">
        <v>1800</v>
      </c>
      <c r="GV1077" s="17">
        <f>SUMIF(FACT_A1[cve_prod],DIM_BILL[[#This Row],[CODIGO]],FACT_A1[Existencia])</f>
        <v>0</v>
      </c>
      <c r="GW1077" s="18">
        <f>SUMIF(FACT_A2[cve_prod],DIM_BILL[[#This Row],[CODIGO]],FACT_A2[Existencia])</f>
        <v>3800</v>
      </c>
      <c r="GX1077" s="17"/>
      <c r="GY1077" s="16" t="s">
        <v>2221</v>
      </c>
      <c r="GZ1077" s="24">
        <f>SUMPRODUCT($B1077:$GQ1077,INDEX(PLAN_PRODUCCION!$B$4:$GQ$24,COLUMN()-COLUMN($GZ$1)+1,0))</f>
        <v>0</v>
      </c>
      <c r="HA1077" s="24">
        <f>SUMPRODUCT($B1077:$GQ1077,INDEX(PLAN_PRODUCCION!$B$4:$GQ$24,COLUMN()-COLUMN($GZ$1)+1,0))</f>
        <v>0</v>
      </c>
      <c r="HB1077" s="24">
        <f>SUMPRODUCT($B1077:$GQ1077,INDEX(PLAN_PRODUCCION!$B$4:$GQ$24,COLUMN()-COLUMN($GZ$1)+1,0))</f>
        <v>0</v>
      </c>
      <c r="HC1077" s="24">
        <f>SUMPRODUCT($B1077:$GQ1077,INDEX(PLAN_PRODUCCION!$B$4:$GQ$24,COLUMN()-COLUMN($GZ$1)+1,0))</f>
        <v>0</v>
      </c>
      <c r="HD1077" s="24">
        <f>SUMPRODUCT($B1077:$GQ1077,INDEX(PLAN_PRODUCCION!$B$4:$GQ$24,COLUMN()-COLUMN($GZ$1)+1,0))</f>
        <v>0</v>
      </c>
      <c r="HE1077" s="24">
        <f>SUMPRODUCT($B1077:$GQ1077,INDEX(PLAN_PRODUCCION!$B$4:$GQ$24,COLUMN()-COLUMN($GZ$1)+1,0))</f>
        <v>0</v>
      </c>
      <c r="HF1077" s="24">
        <f>SUMPRODUCT($B1077:$GQ1077,INDEX(PLAN_PRODUCCION!$B$4:$GQ$24,COLUMN()-COLUMN($GZ$1)+1,0))</f>
        <v>0</v>
      </c>
      <c r="HG1077" s="24">
        <f>SUMPRODUCT($B1077:$GQ1077,INDEX(PLAN_PRODUCCION!$B$4:$GQ$24,COLUMN()-COLUMN($GZ$1)+1,0))</f>
        <v>0</v>
      </c>
      <c r="HH1077" s="24">
        <f>SUMPRODUCT($B1077:$GQ1077,INDEX(PLAN_PRODUCCION!$B$4:$GQ$24,COLUMN()-COLUMN($GZ$1)+1,0))</f>
        <v>0</v>
      </c>
      <c r="HI1077" s="24">
        <f>SUMPRODUCT($B1077:$GQ1077,INDEX(PLAN_PRODUCCION!$B$4:$GQ$24,COLUMN()-COLUMN($GZ$1)+1,0))</f>
        <v>0</v>
      </c>
      <c r="HJ1077" s="24">
        <f>SUMPRODUCT($B1077:$GQ1077,INDEX(PLAN_PRODUCCION!$B$4:$GQ$24,COLUMN()-COLUMN($GZ$1)+1,0))</f>
        <v>0</v>
      </c>
      <c r="HK1077" s="24">
        <f>SUMPRODUCT($B1077:$GQ1077,INDEX(PLAN_PRODUCCION!$B$4:$GQ$24,COLUMN()-COLUMN($GZ$1)+1,0))</f>
        <v>0</v>
      </c>
      <c r="HL1077" s="24">
        <f>SUMPRODUCT($B1077:$GQ1077,INDEX(PLAN_PRODUCCION!$B$4:$GQ$24,COLUMN()-COLUMN($GZ$1)+1,0))</f>
        <v>0</v>
      </c>
      <c r="HM1077" s="24">
        <f>SUMPRODUCT($B1077:$GQ1077,INDEX(PLAN_PRODUCCION!$B$4:$GQ$24,COLUMN()-COLUMN($GZ$1)+1,0))</f>
        <v>0</v>
      </c>
      <c r="HN1077" s="24">
        <f>SUMPRODUCT($B1077:$GQ1077,INDEX(PLAN_PRODUCCION!$B$4:$GQ$24,COLUMN()-COLUMN($GZ$1)+1,0))</f>
        <v>0</v>
      </c>
      <c r="HO1077" s="24">
        <f>SUMPRODUCT($B1077:$GQ1077,INDEX(PLAN_PRODUCCION!$B$4:$GQ$24,COLUMN()-COLUMN($GZ$1)+1,0))</f>
        <v>0</v>
      </c>
      <c r="HP1077" s="24">
        <f>SUMPRODUCT($B1077:$GQ1077,INDEX(PLAN_PRODUCCION!$B$4:$GQ$24,COLUMN()-COLUMN($GZ$1)+1,0))</f>
        <v>0</v>
      </c>
      <c r="HQ1077" s="24">
        <f>SUMPRODUCT($B1077:$GQ1077,INDEX(PLAN_PRODUCCION!$B$4:$GQ$24,COLUMN()-COLUMN($GZ$1)+1,0))</f>
        <v>0</v>
      </c>
      <c r="HR1077" s="24">
        <f>SUMPRODUCT($B1077:$GQ1077,INDEX(PLAN_PRODUCCION!$B$4:$GQ$24,COLUMN()-COLUMN($GZ$1)+1,0))</f>
        <v>0</v>
      </c>
      <c r="HS1077" s="24">
        <f>SUMPRODUCT($B1077:$GQ1077,INDEX(PLAN_PRODUCCION!$B$4:$GQ$24,COLUMN()-COLUMN($GZ$1)+1,0))</f>
        <v>0</v>
      </c>
      <c r="HT1077" s="24">
        <f>SUMPRODUCT($B1077:$GQ1077,INDEX(PLAN_PRODUCCION!$B$4:$GQ$24,COLUMN()-COLUMN($GZ$1)+1,0))</f>
        <v>0</v>
      </c>
      <c r="HU1077" s="22"/>
      <c r="HV1077" s="25"/>
      <c r="HW1077" t="str">
        <f>DIM_BILL[[#This Row],[Tipo]]</f>
        <v>MATERIAL DE EMPAQUE</v>
      </c>
    </row>
    <row r="1078" spans="1:231" x14ac:dyDescent="0.3">
      <c r="A1078" s="18" t="s">
        <v>1371</v>
      </c>
      <c r="EK1078">
        <v>1.02</v>
      </c>
      <c r="GR1078" s="18" t="s">
        <v>1372</v>
      </c>
      <c r="GS1078" s="18">
        <v>3</v>
      </c>
      <c r="GT1078" s="18" t="s">
        <v>1823</v>
      </c>
      <c r="GU1078" s="18" t="s">
        <v>1800</v>
      </c>
      <c r="GV1078" s="18">
        <f>SUMIF(FACT_A1[cve_prod],DIM_BILL[[#This Row],[CODIGO]],FACT_A1[Existencia])</f>
        <v>0</v>
      </c>
      <c r="GW1078" s="18">
        <f>SUMIF(FACT_A2[cve_prod],DIM_BILL[[#This Row],[CODIGO]],FACT_A2[Existencia])</f>
        <v>3800</v>
      </c>
      <c r="GX1078" s="18"/>
      <c r="GY1078" s="16" t="s">
        <v>2222</v>
      </c>
      <c r="GZ1078" s="26">
        <f t="shared" ref="GZ1078" si="7856">GV1078+GW1078+GX1078+GZ1076-GZ1077</f>
        <v>3800</v>
      </c>
      <c r="HA1078" s="26">
        <f t="shared" ref="HA1078" si="7857">GZ1078+HA1076-HA1077</f>
        <v>3800</v>
      </c>
      <c r="HB1078" s="26">
        <f t="shared" ref="HB1078" si="7858">HA1078+HB1076-HB1077</f>
        <v>3800</v>
      </c>
      <c r="HC1078" s="26">
        <f t="shared" ref="HC1078" si="7859">HB1078+HC1076-HC1077</f>
        <v>3800</v>
      </c>
      <c r="HD1078" s="26">
        <f t="shared" ref="HD1078" si="7860">HC1078+HD1076-HD1077</f>
        <v>3800</v>
      </c>
      <c r="HE1078" s="26">
        <f t="shared" ref="HE1078" si="7861">HD1078+HE1076-HE1077</f>
        <v>3800</v>
      </c>
      <c r="HF1078" s="26">
        <f t="shared" ref="HF1078" si="7862">HE1078+HF1076-HF1077</f>
        <v>3800</v>
      </c>
      <c r="HG1078" s="26">
        <f t="shared" ref="HG1078" si="7863">HF1078+HG1076-HG1077</f>
        <v>3800</v>
      </c>
      <c r="HH1078" s="26">
        <f t="shared" ref="HH1078" si="7864">HG1078+HH1076-HH1077</f>
        <v>3800</v>
      </c>
      <c r="HI1078" s="26">
        <f t="shared" ref="HI1078" si="7865">HH1078+HI1076-HI1077</f>
        <v>3800</v>
      </c>
      <c r="HJ1078" s="26">
        <f t="shared" ref="HJ1078" si="7866">HI1078+HJ1076-HJ1077</f>
        <v>3800</v>
      </c>
      <c r="HK1078" s="26">
        <f t="shared" ref="HK1078" si="7867">HJ1078+HK1076-HK1077</f>
        <v>3800</v>
      </c>
      <c r="HL1078" s="26">
        <f t="shared" ref="HL1078" si="7868">HK1078+HL1076-HL1077</f>
        <v>3800</v>
      </c>
      <c r="HM1078" s="26">
        <f t="shared" ref="HM1078" si="7869">HL1078+HM1076-HM1077</f>
        <v>3800</v>
      </c>
      <c r="HN1078" s="26">
        <f t="shared" ref="HN1078" si="7870">HM1078+HN1076-HN1077</f>
        <v>3800</v>
      </c>
      <c r="HO1078" s="26">
        <f t="shared" ref="HO1078" si="7871">HN1078+HO1076-HO1077</f>
        <v>3800</v>
      </c>
      <c r="HP1078" s="26">
        <f t="shared" ref="HP1078" si="7872">HO1078+HP1076-HP1077</f>
        <v>3800</v>
      </c>
      <c r="HQ1078" s="26">
        <f t="shared" ref="HQ1078" si="7873">HP1078+HQ1076-HQ1077</f>
        <v>3800</v>
      </c>
      <c r="HR1078" s="26">
        <f t="shared" ref="HR1078" si="7874">HQ1078+HR1076-HR1077</f>
        <v>3800</v>
      </c>
      <c r="HS1078" s="26">
        <f t="shared" ref="HS1078" si="7875">HR1078+HS1076-HS1077</f>
        <v>3800</v>
      </c>
      <c r="HT1078" s="26">
        <f t="shared" ref="HT1078" si="7876">HS1078+HT1076-HT1077</f>
        <v>3800</v>
      </c>
      <c r="HU1078" s="22">
        <f t="shared" ref="HU1078" si="7877">COUNTIF(GZ1078:HT1078,"&lt;0")</f>
        <v>0</v>
      </c>
      <c r="HV1078" s="25"/>
      <c r="HW1078" t="str">
        <f>DIM_BILL[[#This Row],[Tipo]]</f>
        <v>MATERIAL DE EMPAQUE</v>
      </c>
    </row>
    <row r="1079" spans="1:231" x14ac:dyDescent="0.3">
      <c r="A1079" s="17" t="s">
        <v>915</v>
      </c>
      <c r="CC1079">
        <v>1.054</v>
      </c>
      <c r="GR1079" s="17" t="s">
        <v>916</v>
      </c>
      <c r="GS1079" s="17">
        <v>3</v>
      </c>
      <c r="GT1079" s="17" t="s">
        <v>1819</v>
      </c>
      <c r="GU1079" s="17" t="s">
        <v>1800</v>
      </c>
      <c r="GV1079" s="17">
        <f>SUMIF(FACT_A1[cve_prod],DIM_BILL[[#This Row],[CODIGO]],FACT_A1[Existencia])</f>
        <v>0</v>
      </c>
      <c r="GW1079" s="18">
        <f>SUMIF(FACT_A2[cve_prod],DIM_BILL[[#This Row],[CODIGO]],FACT_A2[Existencia])</f>
        <v>4958</v>
      </c>
      <c r="GX1079" s="17"/>
      <c r="GY1079" s="16" t="s">
        <v>2220</v>
      </c>
      <c r="GZ1079" s="15">
        <f>SUMIFS(POs[saldo],POs[cve_prod],DIM_BILL[[#This Row],[CODIGO]],POs[status],$GY1079,POs[f_ent],GZ$1)</f>
        <v>0</v>
      </c>
      <c r="HA1079" s="15">
        <f>SUMIFS(POs[saldo],POs[cve_prod],DIM_BILL[[#This Row],[CODIGO]],POs[status],$GY1079,POs[f_ent],HA$1)</f>
        <v>0</v>
      </c>
      <c r="HB1079" s="15">
        <f>SUMIFS(POs[saldo],POs[cve_prod],DIM_BILL[[#This Row],[CODIGO]],POs[status],$GY1079,POs[f_ent],HB$1)</f>
        <v>0</v>
      </c>
      <c r="HC1079" s="15">
        <f>SUMIFS(POs[saldo],POs[cve_prod],DIM_BILL[[#This Row],[CODIGO]],POs[status],$GY1079,POs[f_ent],HC$1)</f>
        <v>0</v>
      </c>
      <c r="HD1079" s="15">
        <f>SUMIFS(POs[saldo],POs[cve_prod],DIM_BILL[[#This Row],[CODIGO]],POs[status],$GY1079,POs[f_ent],HD$1)</f>
        <v>0</v>
      </c>
      <c r="HE1079" s="15">
        <f>SUMIFS(POs[saldo],POs[cve_prod],DIM_BILL[[#This Row],[CODIGO]],POs[status],$GY1079,POs[f_ent],HE$1)</f>
        <v>0</v>
      </c>
      <c r="HF1079" s="15">
        <f>SUMIFS(POs[saldo],POs[cve_prod],DIM_BILL[[#This Row],[CODIGO]],POs[status],$GY1079,POs[Semana],WEEKNUM(HF$1))</f>
        <v>0</v>
      </c>
      <c r="HG1079" s="15">
        <f>SUMIFS(POs[saldo],POs[cve_prod],DIM_BILL[[#This Row],[CODIGO]],POs[status],$GY1079,POs[Semana],WEEKNUM(HG$1))</f>
        <v>0</v>
      </c>
      <c r="HH1079" s="15">
        <f>SUMIFS(POs[saldo],POs[cve_prod],DIM_BILL[[#This Row],[CODIGO]],POs[status],$GY1079,POs[Semana],WEEKNUM(HH$1))</f>
        <v>0</v>
      </c>
      <c r="HI1079" s="15">
        <f>SUMIFS(POs[saldo],POs[cve_prod],DIM_BILL[[#This Row],[CODIGO]],POs[status],$GY1079,POs[Semana],WEEKNUM(HI$1))</f>
        <v>0</v>
      </c>
      <c r="HJ1079" s="15">
        <f>SUMIFS(POs[saldo],POs[cve_prod],DIM_BILL[[#This Row],[CODIGO]],POs[status],$GY1079,POs[Semana],WEEKNUM(HJ$1))</f>
        <v>0</v>
      </c>
      <c r="HK1079" s="15">
        <f>SUMIFS(POs[saldo],POs[cve_prod],DIM_BILL[[#This Row],[CODIGO]],POs[status],$GY1079,POs[Semana],WEEKNUM(HK$1))</f>
        <v>0</v>
      </c>
      <c r="HL1079" s="15">
        <f>SUMIFS(POs[saldo],POs[cve_prod],DIM_BILL[[#This Row],[CODIGO]],POs[status],$GY1079,POs[Semana],WEEKNUM(HL$1))</f>
        <v>0</v>
      </c>
      <c r="HM1079" s="15">
        <f>SUMIFS(POs[saldo],POs[cve_prod],DIM_BILL[[#This Row],[CODIGO]],POs[status],$GY1079,POs[Semana],WEEKNUM(HM$1))</f>
        <v>0</v>
      </c>
      <c r="HN1079" s="15">
        <f>SUMIFS(POs[saldo],POs[cve_prod],DIM_BILL[[#This Row],[CODIGO]],POs[status],$GY1079,POs[Semana],WEEKNUM(HN$1))</f>
        <v>0</v>
      </c>
      <c r="HO1079" s="15">
        <f>SUMIFS(POs[saldo],POs[cve_prod],DIM_BILL[[#This Row],[CODIGO]],POs[status],$GY1079,POs[Semana],WEEKNUM(HO$1))</f>
        <v>0</v>
      </c>
      <c r="HP1079" s="15">
        <f>SUMIFS(POs[saldo],POs[cve_prod],DIM_BILL[[#This Row],[CODIGO]],POs[status],$GY1079,POs[Semana],WEEKNUM(HP$1))</f>
        <v>0</v>
      </c>
      <c r="HQ1079" s="15">
        <f>SUMIFS(POs[saldo],POs[cve_prod],DIM_BILL[[#This Row],[CODIGO]],POs[status],$GY1079,POs[Semana],WEEKNUM(HQ$1))</f>
        <v>0</v>
      </c>
      <c r="HR1079" s="15">
        <f>SUMIFS(POs[saldo],POs[cve_prod],DIM_BILL[[#This Row],[CODIGO]],POs[status],$GY1079,POs[Semana],WEEKNUM(HR$1))</f>
        <v>0</v>
      </c>
      <c r="HS1079" s="15">
        <f>SUMIFS(POs[saldo],POs[cve_prod],DIM_BILL[[#This Row],[CODIGO]],POs[status],$GY1079,POs[Semana],WEEKNUM(HS$1))</f>
        <v>0</v>
      </c>
      <c r="HT1079" s="15">
        <f>SUMIFS(POs[saldo],POs[cve_prod],DIM_BILL[[#This Row],[CODIGO]],POs[status],$GY1079,POs[Semana],WEEKNUM(HT$1))</f>
        <v>0</v>
      </c>
      <c r="HU1079" s="22"/>
      <c r="HV1079" s="25"/>
      <c r="HW1079" t="str">
        <f>DIM_BILL[[#This Row],[Tipo]]</f>
        <v>MATERIAL DE EMPAQUE</v>
      </c>
    </row>
    <row r="1080" spans="1:231" x14ac:dyDescent="0.3">
      <c r="A1080" s="17" t="s">
        <v>915</v>
      </c>
      <c r="CC1080">
        <v>1.054</v>
      </c>
      <c r="GR1080" s="17" t="s">
        <v>916</v>
      </c>
      <c r="GS1080" s="17">
        <v>3</v>
      </c>
      <c r="GT1080" s="17" t="s">
        <v>1819</v>
      </c>
      <c r="GU1080" s="17" t="s">
        <v>1800</v>
      </c>
      <c r="GV1080" s="17">
        <f>SUMIF(FACT_A1[cve_prod],DIM_BILL[[#This Row],[CODIGO]],FACT_A1[Existencia])</f>
        <v>0</v>
      </c>
      <c r="GW1080" s="18">
        <f>SUMIF(FACT_A2[cve_prod],DIM_BILL[[#This Row],[CODIGO]],FACT_A2[Existencia])</f>
        <v>4958</v>
      </c>
      <c r="GX1080" s="17"/>
      <c r="GY1080" s="16" t="s">
        <v>2221</v>
      </c>
      <c r="GZ1080" s="24">
        <f>SUMPRODUCT($B1080:$GQ1080,INDEX(PLAN_PRODUCCION!$B$4:$GQ$24,COLUMN()-COLUMN($GZ$1)+1,0))</f>
        <v>0</v>
      </c>
      <c r="HA1080" s="24">
        <f>SUMPRODUCT($B1080:$GQ1080,INDEX(PLAN_PRODUCCION!$B$4:$GQ$24,COLUMN()-COLUMN($GZ$1)+1,0))</f>
        <v>0</v>
      </c>
      <c r="HB1080" s="24">
        <f>SUMPRODUCT($B1080:$GQ1080,INDEX(PLAN_PRODUCCION!$B$4:$GQ$24,COLUMN()-COLUMN($GZ$1)+1,0))</f>
        <v>0</v>
      </c>
      <c r="HC1080" s="24">
        <f>SUMPRODUCT($B1080:$GQ1080,INDEX(PLAN_PRODUCCION!$B$4:$GQ$24,COLUMN()-COLUMN($GZ$1)+1,0))</f>
        <v>0</v>
      </c>
      <c r="HD1080" s="24">
        <f>SUMPRODUCT($B1080:$GQ1080,INDEX(PLAN_PRODUCCION!$B$4:$GQ$24,COLUMN()-COLUMN($GZ$1)+1,0))</f>
        <v>0</v>
      </c>
      <c r="HE1080" s="24">
        <f>SUMPRODUCT($B1080:$GQ1080,INDEX(PLAN_PRODUCCION!$B$4:$GQ$24,COLUMN()-COLUMN($GZ$1)+1,0))</f>
        <v>0</v>
      </c>
      <c r="HF1080" s="24">
        <f>SUMPRODUCT($B1080:$GQ1080,INDEX(PLAN_PRODUCCION!$B$4:$GQ$24,COLUMN()-COLUMN($GZ$1)+1,0))</f>
        <v>0</v>
      </c>
      <c r="HG1080" s="24">
        <f>SUMPRODUCT($B1080:$GQ1080,INDEX(PLAN_PRODUCCION!$B$4:$GQ$24,COLUMN()-COLUMN($GZ$1)+1,0))</f>
        <v>0</v>
      </c>
      <c r="HH1080" s="24">
        <f>SUMPRODUCT($B1080:$GQ1080,INDEX(PLAN_PRODUCCION!$B$4:$GQ$24,COLUMN()-COLUMN($GZ$1)+1,0))</f>
        <v>0</v>
      </c>
      <c r="HI1080" s="24">
        <f>SUMPRODUCT($B1080:$GQ1080,INDEX(PLAN_PRODUCCION!$B$4:$GQ$24,COLUMN()-COLUMN($GZ$1)+1,0))</f>
        <v>0</v>
      </c>
      <c r="HJ1080" s="24">
        <f>SUMPRODUCT($B1080:$GQ1080,INDEX(PLAN_PRODUCCION!$B$4:$GQ$24,COLUMN()-COLUMN($GZ$1)+1,0))</f>
        <v>0</v>
      </c>
      <c r="HK1080" s="24">
        <f>SUMPRODUCT($B1080:$GQ1080,INDEX(PLAN_PRODUCCION!$B$4:$GQ$24,COLUMN()-COLUMN($GZ$1)+1,0))</f>
        <v>0</v>
      </c>
      <c r="HL1080" s="24">
        <f>SUMPRODUCT($B1080:$GQ1080,INDEX(PLAN_PRODUCCION!$B$4:$GQ$24,COLUMN()-COLUMN($GZ$1)+1,0))</f>
        <v>0</v>
      </c>
      <c r="HM1080" s="24">
        <f>SUMPRODUCT($B1080:$GQ1080,INDEX(PLAN_PRODUCCION!$B$4:$GQ$24,COLUMN()-COLUMN($GZ$1)+1,0))</f>
        <v>0</v>
      </c>
      <c r="HN1080" s="24">
        <f>SUMPRODUCT($B1080:$GQ1080,INDEX(PLAN_PRODUCCION!$B$4:$GQ$24,COLUMN()-COLUMN($GZ$1)+1,0))</f>
        <v>0</v>
      </c>
      <c r="HO1080" s="24">
        <f>SUMPRODUCT($B1080:$GQ1080,INDEX(PLAN_PRODUCCION!$B$4:$GQ$24,COLUMN()-COLUMN($GZ$1)+1,0))</f>
        <v>0</v>
      </c>
      <c r="HP1080" s="24">
        <f>SUMPRODUCT($B1080:$GQ1080,INDEX(PLAN_PRODUCCION!$B$4:$GQ$24,COLUMN()-COLUMN($GZ$1)+1,0))</f>
        <v>0</v>
      </c>
      <c r="HQ1080" s="24">
        <f>SUMPRODUCT($B1080:$GQ1080,INDEX(PLAN_PRODUCCION!$B$4:$GQ$24,COLUMN()-COLUMN($GZ$1)+1,0))</f>
        <v>0</v>
      </c>
      <c r="HR1080" s="24">
        <f>SUMPRODUCT($B1080:$GQ1080,INDEX(PLAN_PRODUCCION!$B$4:$GQ$24,COLUMN()-COLUMN($GZ$1)+1,0))</f>
        <v>0</v>
      </c>
      <c r="HS1080" s="24">
        <f>SUMPRODUCT($B1080:$GQ1080,INDEX(PLAN_PRODUCCION!$B$4:$GQ$24,COLUMN()-COLUMN($GZ$1)+1,0))</f>
        <v>0</v>
      </c>
      <c r="HT1080" s="24">
        <f>SUMPRODUCT($B1080:$GQ1080,INDEX(PLAN_PRODUCCION!$B$4:$GQ$24,COLUMN()-COLUMN($GZ$1)+1,0))</f>
        <v>0</v>
      </c>
      <c r="HU1080" s="22"/>
      <c r="HV1080" s="25"/>
      <c r="HW1080" t="str">
        <f>DIM_BILL[[#This Row],[Tipo]]</f>
        <v>MATERIAL DE EMPAQUE</v>
      </c>
    </row>
    <row r="1081" spans="1:231" x14ac:dyDescent="0.3">
      <c r="A1081" s="18" t="s">
        <v>915</v>
      </c>
      <c r="CC1081">
        <v>1.054</v>
      </c>
      <c r="GR1081" s="18" t="s">
        <v>916</v>
      </c>
      <c r="GS1081" s="18">
        <v>3</v>
      </c>
      <c r="GT1081" s="18" t="s">
        <v>1819</v>
      </c>
      <c r="GU1081" s="18" t="s">
        <v>1800</v>
      </c>
      <c r="GV1081" s="18">
        <f>SUMIF(FACT_A1[cve_prod],DIM_BILL[[#This Row],[CODIGO]],FACT_A1[Existencia])</f>
        <v>0</v>
      </c>
      <c r="GW1081" s="18">
        <f>SUMIF(FACT_A2[cve_prod],DIM_BILL[[#This Row],[CODIGO]],FACT_A2[Existencia])</f>
        <v>4958</v>
      </c>
      <c r="GX1081" s="18"/>
      <c r="GY1081" s="16" t="s">
        <v>2222</v>
      </c>
      <c r="GZ1081" s="26">
        <f t="shared" ref="GZ1081" si="7878">GV1081+GW1081+GX1081+GZ1079-GZ1080</f>
        <v>4958</v>
      </c>
      <c r="HA1081" s="26">
        <f t="shared" ref="HA1081" si="7879">GZ1081+HA1079-HA1080</f>
        <v>4958</v>
      </c>
      <c r="HB1081" s="26">
        <f t="shared" ref="HB1081" si="7880">HA1081+HB1079-HB1080</f>
        <v>4958</v>
      </c>
      <c r="HC1081" s="26">
        <f t="shared" ref="HC1081" si="7881">HB1081+HC1079-HC1080</f>
        <v>4958</v>
      </c>
      <c r="HD1081" s="26">
        <f t="shared" ref="HD1081" si="7882">HC1081+HD1079-HD1080</f>
        <v>4958</v>
      </c>
      <c r="HE1081" s="26">
        <f t="shared" ref="HE1081" si="7883">HD1081+HE1079-HE1080</f>
        <v>4958</v>
      </c>
      <c r="HF1081" s="26">
        <f t="shared" ref="HF1081" si="7884">HE1081+HF1079-HF1080</f>
        <v>4958</v>
      </c>
      <c r="HG1081" s="26">
        <f t="shared" ref="HG1081" si="7885">HF1081+HG1079-HG1080</f>
        <v>4958</v>
      </c>
      <c r="HH1081" s="26">
        <f t="shared" ref="HH1081" si="7886">HG1081+HH1079-HH1080</f>
        <v>4958</v>
      </c>
      <c r="HI1081" s="26">
        <f t="shared" ref="HI1081" si="7887">HH1081+HI1079-HI1080</f>
        <v>4958</v>
      </c>
      <c r="HJ1081" s="26">
        <f t="shared" ref="HJ1081" si="7888">HI1081+HJ1079-HJ1080</f>
        <v>4958</v>
      </c>
      <c r="HK1081" s="26">
        <f t="shared" ref="HK1081" si="7889">HJ1081+HK1079-HK1080</f>
        <v>4958</v>
      </c>
      <c r="HL1081" s="26">
        <f t="shared" ref="HL1081" si="7890">HK1081+HL1079-HL1080</f>
        <v>4958</v>
      </c>
      <c r="HM1081" s="26">
        <f t="shared" ref="HM1081" si="7891">HL1081+HM1079-HM1080</f>
        <v>4958</v>
      </c>
      <c r="HN1081" s="26">
        <f t="shared" ref="HN1081" si="7892">HM1081+HN1079-HN1080</f>
        <v>4958</v>
      </c>
      <c r="HO1081" s="26">
        <f t="shared" ref="HO1081" si="7893">HN1081+HO1079-HO1080</f>
        <v>4958</v>
      </c>
      <c r="HP1081" s="26">
        <f t="shared" ref="HP1081" si="7894">HO1081+HP1079-HP1080</f>
        <v>4958</v>
      </c>
      <c r="HQ1081" s="26">
        <f t="shared" ref="HQ1081" si="7895">HP1081+HQ1079-HQ1080</f>
        <v>4958</v>
      </c>
      <c r="HR1081" s="26">
        <f t="shared" ref="HR1081" si="7896">HQ1081+HR1079-HR1080</f>
        <v>4958</v>
      </c>
      <c r="HS1081" s="26">
        <f t="shared" ref="HS1081" si="7897">HR1081+HS1079-HS1080</f>
        <v>4958</v>
      </c>
      <c r="HT1081" s="26">
        <f t="shared" ref="HT1081" si="7898">HS1081+HT1079-HT1080</f>
        <v>4958</v>
      </c>
      <c r="HU1081" s="22">
        <f t="shared" ref="HU1081" si="7899">COUNTIF(GZ1081:HT1081,"&lt;0")</f>
        <v>0</v>
      </c>
      <c r="HV1081" s="25"/>
      <c r="HW1081" t="str">
        <f>DIM_BILL[[#This Row],[Tipo]]</f>
        <v>MATERIAL DE EMPAQUE</v>
      </c>
    </row>
    <row r="1082" spans="1:231" x14ac:dyDescent="0.3">
      <c r="A1082" s="17" t="s">
        <v>23</v>
      </c>
      <c r="B1082">
        <v>1.03</v>
      </c>
      <c r="GR1082" s="17" t="s">
        <v>24</v>
      </c>
      <c r="GS1082" s="17">
        <v>2</v>
      </c>
      <c r="GT1082" s="17" t="s">
        <v>1791</v>
      </c>
      <c r="GU1082" s="17" t="s">
        <v>1791</v>
      </c>
      <c r="GV1082" s="17">
        <f>SUMIF(FACT_A1[cve_prod],DIM_BILL[[#This Row],[CODIGO]],FACT_A1[Existencia])</f>
        <v>0</v>
      </c>
      <c r="GW1082" s="18">
        <f>SUMIF(FACT_A2[cve_prod],DIM_BILL[[#This Row],[CODIGO]],FACT_A2[Existencia])</f>
        <v>0</v>
      </c>
      <c r="GX1082" s="17"/>
      <c r="GY1082" s="16" t="s">
        <v>2220</v>
      </c>
      <c r="GZ1082" s="15">
        <f>SUMIFS(POs[saldo],POs[cve_prod],DIM_BILL[[#This Row],[CODIGO]],POs[status],$GY1082,POs[f_ent],GZ$1)</f>
        <v>0</v>
      </c>
      <c r="HA1082" s="15">
        <f>SUMIFS(POs[saldo],POs[cve_prod],DIM_BILL[[#This Row],[CODIGO]],POs[status],$GY1082,POs[f_ent],HA$1)</f>
        <v>0</v>
      </c>
      <c r="HB1082" s="15">
        <f>SUMIFS(POs[saldo],POs[cve_prod],DIM_BILL[[#This Row],[CODIGO]],POs[status],$GY1082,POs[f_ent],HB$1)</f>
        <v>0</v>
      </c>
      <c r="HC1082" s="15">
        <f>SUMIFS(POs[saldo],POs[cve_prod],DIM_BILL[[#This Row],[CODIGO]],POs[status],$GY1082,POs[f_ent],HC$1)</f>
        <v>0</v>
      </c>
      <c r="HD1082" s="15">
        <f>SUMIFS(POs[saldo],POs[cve_prod],DIM_BILL[[#This Row],[CODIGO]],POs[status],$GY1082,POs[f_ent],HD$1)</f>
        <v>0</v>
      </c>
      <c r="HE1082" s="15">
        <f>SUMIFS(POs[saldo],POs[cve_prod],DIM_BILL[[#This Row],[CODIGO]],POs[status],$GY1082,POs[f_ent],HE$1)</f>
        <v>0</v>
      </c>
      <c r="HF1082" s="15">
        <f>SUMIFS(POs[saldo],POs[cve_prod],DIM_BILL[[#This Row],[CODIGO]],POs[status],$GY1082,POs[Semana],WEEKNUM(HF$1))</f>
        <v>0</v>
      </c>
      <c r="HG1082" s="15">
        <f>SUMIFS(POs[saldo],POs[cve_prod],DIM_BILL[[#This Row],[CODIGO]],POs[status],$GY1082,POs[Semana],WEEKNUM(HG$1))</f>
        <v>0</v>
      </c>
      <c r="HH1082" s="15">
        <f>SUMIFS(POs[saldo],POs[cve_prod],DIM_BILL[[#This Row],[CODIGO]],POs[status],$GY1082,POs[Semana],WEEKNUM(HH$1))</f>
        <v>0</v>
      </c>
      <c r="HI1082" s="15">
        <f>SUMIFS(POs[saldo],POs[cve_prod],DIM_BILL[[#This Row],[CODIGO]],POs[status],$GY1082,POs[Semana],WEEKNUM(HI$1))</f>
        <v>0</v>
      </c>
      <c r="HJ1082" s="15">
        <f>SUMIFS(POs[saldo],POs[cve_prod],DIM_BILL[[#This Row],[CODIGO]],POs[status],$GY1082,POs[Semana],WEEKNUM(HJ$1))</f>
        <v>0</v>
      </c>
      <c r="HK1082" s="15">
        <f>SUMIFS(POs[saldo],POs[cve_prod],DIM_BILL[[#This Row],[CODIGO]],POs[status],$GY1082,POs[Semana],WEEKNUM(HK$1))</f>
        <v>0</v>
      </c>
      <c r="HL1082" s="15">
        <f>SUMIFS(POs[saldo],POs[cve_prod],DIM_BILL[[#This Row],[CODIGO]],POs[status],$GY1082,POs[Semana],WEEKNUM(HL$1))</f>
        <v>0</v>
      </c>
      <c r="HM1082" s="15">
        <f>SUMIFS(POs[saldo],POs[cve_prod],DIM_BILL[[#This Row],[CODIGO]],POs[status],$GY1082,POs[Semana],WEEKNUM(HM$1))</f>
        <v>0</v>
      </c>
      <c r="HN1082" s="15">
        <f>SUMIFS(POs[saldo],POs[cve_prod],DIM_BILL[[#This Row],[CODIGO]],POs[status],$GY1082,POs[Semana],WEEKNUM(HN$1))</f>
        <v>0</v>
      </c>
      <c r="HO1082" s="15">
        <f>SUMIFS(POs[saldo],POs[cve_prod],DIM_BILL[[#This Row],[CODIGO]],POs[status],$GY1082,POs[Semana],WEEKNUM(HO$1))</f>
        <v>0</v>
      </c>
      <c r="HP1082" s="15">
        <f>SUMIFS(POs[saldo],POs[cve_prod],DIM_BILL[[#This Row],[CODIGO]],POs[status],$GY1082,POs[Semana],WEEKNUM(HP$1))</f>
        <v>0</v>
      </c>
      <c r="HQ1082" s="15">
        <f>SUMIFS(POs[saldo],POs[cve_prod],DIM_BILL[[#This Row],[CODIGO]],POs[status],$GY1082,POs[Semana],WEEKNUM(HQ$1))</f>
        <v>0</v>
      </c>
      <c r="HR1082" s="15">
        <f>SUMIFS(POs[saldo],POs[cve_prod],DIM_BILL[[#This Row],[CODIGO]],POs[status],$GY1082,POs[Semana],WEEKNUM(HR$1))</f>
        <v>0</v>
      </c>
      <c r="HS1082" s="15">
        <f>SUMIFS(POs[saldo],POs[cve_prod],DIM_BILL[[#This Row],[CODIGO]],POs[status],$GY1082,POs[Semana],WEEKNUM(HS$1))</f>
        <v>0</v>
      </c>
      <c r="HT1082" s="15">
        <f>SUMIFS(POs[saldo],POs[cve_prod],DIM_BILL[[#This Row],[CODIGO]],POs[status],$GY1082,POs[Semana],WEEKNUM(HT$1))</f>
        <v>0</v>
      </c>
      <c r="HU1082" s="22"/>
      <c r="HV1082" s="25"/>
      <c r="HW1082" t="str">
        <f>DIM_BILL[[#This Row],[Tipo]]</f>
        <v/>
      </c>
    </row>
    <row r="1083" spans="1:231" x14ac:dyDescent="0.3">
      <c r="A1083" s="17" t="s">
        <v>23</v>
      </c>
      <c r="B1083">
        <v>1.03</v>
      </c>
      <c r="GR1083" s="17" t="s">
        <v>24</v>
      </c>
      <c r="GS1083" s="17">
        <v>2</v>
      </c>
      <c r="GT1083" s="17" t="s">
        <v>1791</v>
      </c>
      <c r="GU1083" s="17" t="s">
        <v>1791</v>
      </c>
      <c r="GV1083" s="17">
        <f>SUMIF(FACT_A1[cve_prod],DIM_BILL[[#This Row],[CODIGO]],FACT_A1[Existencia])</f>
        <v>0</v>
      </c>
      <c r="GW1083" s="18">
        <f>SUMIF(FACT_A2[cve_prod],DIM_BILL[[#This Row],[CODIGO]],FACT_A2[Existencia])</f>
        <v>0</v>
      </c>
      <c r="GX1083" s="17"/>
      <c r="GY1083" s="16" t="s">
        <v>2221</v>
      </c>
      <c r="GZ1083" s="24">
        <f>SUMPRODUCT($B1083:$GQ1083,INDEX(PLAN_PRODUCCION!$B$4:$GQ$24,COLUMN()-COLUMN($GZ$1)+1,0))</f>
        <v>0</v>
      </c>
      <c r="HA1083" s="24">
        <f>SUMPRODUCT($B1083:$GQ1083,INDEX(PLAN_PRODUCCION!$B$4:$GQ$24,COLUMN()-COLUMN($GZ$1)+1,0))</f>
        <v>0</v>
      </c>
      <c r="HB1083" s="24">
        <f>SUMPRODUCT($B1083:$GQ1083,INDEX(PLAN_PRODUCCION!$B$4:$GQ$24,COLUMN()-COLUMN($GZ$1)+1,0))</f>
        <v>0</v>
      </c>
      <c r="HC1083" s="24">
        <f>SUMPRODUCT($B1083:$GQ1083,INDEX(PLAN_PRODUCCION!$B$4:$GQ$24,COLUMN()-COLUMN($GZ$1)+1,0))</f>
        <v>0</v>
      </c>
      <c r="HD1083" s="24">
        <f>SUMPRODUCT($B1083:$GQ1083,INDEX(PLAN_PRODUCCION!$B$4:$GQ$24,COLUMN()-COLUMN($GZ$1)+1,0))</f>
        <v>0</v>
      </c>
      <c r="HE1083" s="24">
        <f>SUMPRODUCT($B1083:$GQ1083,INDEX(PLAN_PRODUCCION!$B$4:$GQ$24,COLUMN()-COLUMN($GZ$1)+1,0))</f>
        <v>0</v>
      </c>
      <c r="HF1083" s="24">
        <f>SUMPRODUCT($B1083:$GQ1083,INDEX(PLAN_PRODUCCION!$B$4:$GQ$24,COLUMN()-COLUMN($GZ$1)+1,0))</f>
        <v>0</v>
      </c>
      <c r="HG1083" s="24">
        <f>SUMPRODUCT($B1083:$GQ1083,INDEX(PLAN_PRODUCCION!$B$4:$GQ$24,COLUMN()-COLUMN($GZ$1)+1,0))</f>
        <v>0</v>
      </c>
      <c r="HH1083" s="24">
        <f>SUMPRODUCT($B1083:$GQ1083,INDEX(PLAN_PRODUCCION!$B$4:$GQ$24,COLUMN()-COLUMN($GZ$1)+1,0))</f>
        <v>0</v>
      </c>
      <c r="HI1083" s="24">
        <f>SUMPRODUCT($B1083:$GQ1083,INDEX(PLAN_PRODUCCION!$B$4:$GQ$24,COLUMN()-COLUMN($GZ$1)+1,0))</f>
        <v>0</v>
      </c>
      <c r="HJ1083" s="24">
        <f>SUMPRODUCT($B1083:$GQ1083,INDEX(PLAN_PRODUCCION!$B$4:$GQ$24,COLUMN()-COLUMN($GZ$1)+1,0))</f>
        <v>0</v>
      </c>
      <c r="HK1083" s="24">
        <f>SUMPRODUCT($B1083:$GQ1083,INDEX(PLAN_PRODUCCION!$B$4:$GQ$24,COLUMN()-COLUMN($GZ$1)+1,0))</f>
        <v>0</v>
      </c>
      <c r="HL1083" s="24">
        <f>SUMPRODUCT($B1083:$GQ1083,INDEX(PLAN_PRODUCCION!$B$4:$GQ$24,COLUMN()-COLUMN($GZ$1)+1,0))</f>
        <v>0</v>
      </c>
      <c r="HM1083" s="24">
        <f>SUMPRODUCT($B1083:$GQ1083,INDEX(PLAN_PRODUCCION!$B$4:$GQ$24,COLUMN()-COLUMN($GZ$1)+1,0))</f>
        <v>0</v>
      </c>
      <c r="HN1083" s="24">
        <f>SUMPRODUCT($B1083:$GQ1083,INDEX(PLAN_PRODUCCION!$B$4:$GQ$24,COLUMN()-COLUMN($GZ$1)+1,0))</f>
        <v>0</v>
      </c>
      <c r="HO1083" s="24">
        <f>SUMPRODUCT($B1083:$GQ1083,INDEX(PLAN_PRODUCCION!$B$4:$GQ$24,COLUMN()-COLUMN($GZ$1)+1,0))</f>
        <v>0</v>
      </c>
      <c r="HP1083" s="24">
        <f>SUMPRODUCT($B1083:$GQ1083,INDEX(PLAN_PRODUCCION!$B$4:$GQ$24,COLUMN()-COLUMN($GZ$1)+1,0))</f>
        <v>0</v>
      </c>
      <c r="HQ1083" s="24">
        <f>SUMPRODUCT($B1083:$GQ1083,INDEX(PLAN_PRODUCCION!$B$4:$GQ$24,COLUMN()-COLUMN($GZ$1)+1,0))</f>
        <v>0</v>
      </c>
      <c r="HR1083" s="24">
        <f>SUMPRODUCT($B1083:$GQ1083,INDEX(PLAN_PRODUCCION!$B$4:$GQ$24,COLUMN()-COLUMN($GZ$1)+1,0))</f>
        <v>0</v>
      </c>
      <c r="HS1083" s="24">
        <f>SUMPRODUCT($B1083:$GQ1083,INDEX(PLAN_PRODUCCION!$B$4:$GQ$24,COLUMN()-COLUMN($GZ$1)+1,0))</f>
        <v>0</v>
      </c>
      <c r="HT1083" s="24">
        <f>SUMPRODUCT($B1083:$GQ1083,INDEX(PLAN_PRODUCCION!$B$4:$GQ$24,COLUMN()-COLUMN($GZ$1)+1,0))</f>
        <v>0</v>
      </c>
      <c r="HU1083" s="22"/>
      <c r="HV1083" s="25"/>
      <c r="HW1083" t="str">
        <f>DIM_BILL[[#This Row],[Tipo]]</f>
        <v/>
      </c>
    </row>
    <row r="1084" spans="1:231" x14ac:dyDescent="0.3">
      <c r="A1084" s="18" t="s">
        <v>23</v>
      </c>
      <c r="B1084">
        <v>1.03</v>
      </c>
      <c r="GR1084" s="18" t="s">
        <v>24</v>
      </c>
      <c r="GS1084" s="18">
        <v>2</v>
      </c>
      <c r="GT1084" s="18" t="s">
        <v>1791</v>
      </c>
      <c r="GU1084" s="18" t="s">
        <v>1791</v>
      </c>
      <c r="GV1084" s="18">
        <f>SUMIF(FACT_A1[cve_prod],DIM_BILL[[#This Row],[CODIGO]],FACT_A1[Existencia])</f>
        <v>0</v>
      </c>
      <c r="GW1084" s="18">
        <f>SUMIF(FACT_A2[cve_prod],DIM_BILL[[#This Row],[CODIGO]],FACT_A2[Existencia])</f>
        <v>0</v>
      </c>
      <c r="GX1084" s="18"/>
      <c r="GY1084" s="16" t="s">
        <v>2222</v>
      </c>
      <c r="GZ1084" s="26">
        <f t="shared" ref="GZ1084" si="7900">GV1084+GW1084+GX1084+GZ1082-GZ1083</f>
        <v>0</v>
      </c>
      <c r="HA1084" s="26">
        <f t="shared" ref="HA1084" si="7901">GZ1084+HA1082-HA1083</f>
        <v>0</v>
      </c>
      <c r="HB1084" s="26">
        <f t="shared" ref="HB1084" si="7902">HA1084+HB1082-HB1083</f>
        <v>0</v>
      </c>
      <c r="HC1084" s="26">
        <f t="shared" ref="HC1084" si="7903">HB1084+HC1082-HC1083</f>
        <v>0</v>
      </c>
      <c r="HD1084" s="26">
        <f t="shared" ref="HD1084" si="7904">HC1084+HD1082-HD1083</f>
        <v>0</v>
      </c>
      <c r="HE1084" s="26">
        <f t="shared" ref="HE1084" si="7905">HD1084+HE1082-HE1083</f>
        <v>0</v>
      </c>
      <c r="HF1084" s="26">
        <f t="shared" ref="HF1084" si="7906">HE1084+HF1082-HF1083</f>
        <v>0</v>
      </c>
      <c r="HG1084" s="26">
        <f t="shared" ref="HG1084" si="7907">HF1084+HG1082-HG1083</f>
        <v>0</v>
      </c>
      <c r="HH1084" s="26">
        <f t="shared" ref="HH1084" si="7908">HG1084+HH1082-HH1083</f>
        <v>0</v>
      </c>
      <c r="HI1084" s="26">
        <f t="shared" ref="HI1084" si="7909">HH1084+HI1082-HI1083</f>
        <v>0</v>
      </c>
      <c r="HJ1084" s="26">
        <f t="shared" ref="HJ1084" si="7910">HI1084+HJ1082-HJ1083</f>
        <v>0</v>
      </c>
      <c r="HK1084" s="26">
        <f t="shared" ref="HK1084" si="7911">HJ1084+HK1082-HK1083</f>
        <v>0</v>
      </c>
      <c r="HL1084" s="26">
        <f t="shared" ref="HL1084" si="7912">HK1084+HL1082-HL1083</f>
        <v>0</v>
      </c>
      <c r="HM1084" s="26">
        <f t="shared" ref="HM1084" si="7913">HL1084+HM1082-HM1083</f>
        <v>0</v>
      </c>
      <c r="HN1084" s="26">
        <f t="shared" ref="HN1084" si="7914">HM1084+HN1082-HN1083</f>
        <v>0</v>
      </c>
      <c r="HO1084" s="26">
        <f t="shared" ref="HO1084" si="7915">HN1084+HO1082-HO1083</f>
        <v>0</v>
      </c>
      <c r="HP1084" s="26">
        <f t="shared" ref="HP1084" si="7916">HO1084+HP1082-HP1083</f>
        <v>0</v>
      </c>
      <c r="HQ1084" s="26">
        <f t="shared" ref="HQ1084" si="7917">HP1084+HQ1082-HQ1083</f>
        <v>0</v>
      </c>
      <c r="HR1084" s="26">
        <f t="shared" ref="HR1084" si="7918">HQ1084+HR1082-HR1083</f>
        <v>0</v>
      </c>
      <c r="HS1084" s="26">
        <f t="shared" ref="HS1084" si="7919">HR1084+HS1082-HS1083</f>
        <v>0</v>
      </c>
      <c r="HT1084" s="26">
        <f t="shared" ref="HT1084" si="7920">HS1084+HT1082-HT1083</f>
        <v>0</v>
      </c>
      <c r="HU1084" s="22">
        <f t="shared" ref="HU1084" si="7921">COUNTIF(GZ1084:HT1084,"&lt;0")</f>
        <v>0</v>
      </c>
      <c r="HV1084" s="25"/>
      <c r="HW1084" t="str">
        <f>DIM_BILL[[#This Row],[Tipo]]</f>
        <v/>
      </c>
    </row>
    <row r="1085" spans="1:231" x14ac:dyDescent="0.3">
      <c r="A1085" s="17" t="s">
        <v>474</v>
      </c>
      <c r="AK1085">
        <v>0.33333333333333331</v>
      </c>
      <c r="GR1085" s="17" t="s">
        <v>475</v>
      </c>
      <c r="GS1085" s="17">
        <v>2</v>
      </c>
      <c r="GT1085" s="17" t="s">
        <v>1791</v>
      </c>
      <c r="GU1085" s="17" t="s">
        <v>1791</v>
      </c>
      <c r="GV1085" s="17">
        <f>SUMIF(FACT_A1[cve_prod],DIM_BILL[[#This Row],[CODIGO]],FACT_A1[Existencia])</f>
        <v>0</v>
      </c>
      <c r="GW1085" s="18">
        <f>SUMIF(FACT_A2[cve_prod],DIM_BILL[[#This Row],[CODIGO]],FACT_A2[Existencia])</f>
        <v>0</v>
      </c>
      <c r="GX1085" s="17"/>
      <c r="GY1085" s="16" t="s">
        <v>2220</v>
      </c>
      <c r="GZ1085" s="15">
        <f>SUMIFS(POs[saldo],POs[cve_prod],DIM_BILL[[#This Row],[CODIGO]],POs[status],$GY1085,POs[f_ent],GZ$1)</f>
        <v>0</v>
      </c>
      <c r="HA1085" s="15">
        <f>SUMIFS(POs[saldo],POs[cve_prod],DIM_BILL[[#This Row],[CODIGO]],POs[status],$GY1085,POs[f_ent],HA$1)</f>
        <v>0</v>
      </c>
      <c r="HB1085" s="15">
        <f>SUMIFS(POs[saldo],POs[cve_prod],DIM_BILL[[#This Row],[CODIGO]],POs[status],$GY1085,POs[f_ent],HB$1)</f>
        <v>0</v>
      </c>
      <c r="HC1085" s="15">
        <f>SUMIFS(POs[saldo],POs[cve_prod],DIM_BILL[[#This Row],[CODIGO]],POs[status],$GY1085,POs[f_ent],HC$1)</f>
        <v>0</v>
      </c>
      <c r="HD1085" s="15">
        <f>SUMIFS(POs[saldo],POs[cve_prod],DIM_BILL[[#This Row],[CODIGO]],POs[status],$GY1085,POs[f_ent],HD$1)</f>
        <v>0</v>
      </c>
      <c r="HE1085" s="15">
        <f>SUMIFS(POs[saldo],POs[cve_prod],DIM_BILL[[#This Row],[CODIGO]],POs[status],$GY1085,POs[f_ent],HE$1)</f>
        <v>0</v>
      </c>
      <c r="HF1085" s="15">
        <f>SUMIFS(POs[saldo],POs[cve_prod],DIM_BILL[[#This Row],[CODIGO]],POs[status],$GY1085,POs[Semana],WEEKNUM(HF$1))</f>
        <v>0</v>
      </c>
      <c r="HG1085" s="15">
        <f>SUMIFS(POs[saldo],POs[cve_prod],DIM_BILL[[#This Row],[CODIGO]],POs[status],$GY1085,POs[Semana],WEEKNUM(HG$1))</f>
        <v>0</v>
      </c>
      <c r="HH1085" s="15">
        <f>SUMIFS(POs[saldo],POs[cve_prod],DIM_BILL[[#This Row],[CODIGO]],POs[status],$GY1085,POs[Semana],WEEKNUM(HH$1))</f>
        <v>0</v>
      </c>
      <c r="HI1085" s="15">
        <f>SUMIFS(POs[saldo],POs[cve_prod],DIM_BILL[[#This Row],[CODIGO]],POs[status],$GY1085,POs[Semana],WEEKNUM(HI$1))</f>
        <v>0</v>
      </c>
      <c r="HJ1085" s="15">
        <f>SUMIFS(POs[saldo],POs[cve_prod],DIM_BILL[[#This Row],[CODIGO]],POs[status],$GY1085,POs[Semana],WEEKNUM(HJ$1))</f>
        <v>0</v>
      </c>
      <c r="HK1085" s="15">
        <f>SUMIFS(POs[saldo],POs[cve_prod],DIM_BILL[[#This Row],[CODIGO]],POs[status],$GY1085,POs[Semana],WEEKNUM(HK$1))</f>
        <v>0</v>
      </c>
      <c r="HL1085" s="15">
        <f>SUMIFS(POs[saldo],POs[cve_prod],DIM_BILL[[#This Row],[CODIGO]],POs[status],$GY1085,POs[Semana],WEEKNUM(HL$1))</f>
        <v>0</v>
      </c>
      <c r="HM1085" s="15">
        <f>SUMIFS(POs[saldo],POs[cve_prod],DIM_BILL[[#This Row],[CODIGO]],POs[status],$GY1085,POs[Semana],WEEKNUM(HM$1))</f>
        <v>0</v>
      </c>
      <c r="HN1085" s="15">
        <f>SUMIFS(POs[saldo],POs[cve_prod],DIM_BILL[[#This Row],[CODIGO]],POs[status],$GY1085,POs[Semana],WEEKNUM(HN$1))</f>
        <v>0</v>
      </c>
      <c r="HO1085" s="15">
        <f>SUMIFS(POs[saldo],POs[cve_prod],DIM_BILL[[#This Row],[CODIGO]],POs[status],$GY1085,POs[Semana],WEEKNUM(HO$1))</f>
        <v>0</v>
      </c>
      <c r="HP1085" s="15">
        <f>SUMIFS(POs[saldo],POs[cve_prod],DIM_BILL[[#This Row],[CODIGO]],POs[status],$GY1085,POs[Semana],WEEKNUM(HP$1))</f>
        <v>0</v>
      </c>
      <c r="HQ1085" s="15">
        <f>SUMIFS(POs[saldo],POs[cve_prod],DIM_BILL[[#This Row],[CODIGO]],POs[status],$GY1085,POs[Semana],WEEKNUM(HQ$1))</f>
        <v>0</v>
      </c>
      <c r="HR1085" s="15">
        <f>SUMIFS(POs[saldo],POs[cve_prod],DIM_BILL[[#This Row],[CODIGO]],POs[status],$GY1085,POs[Semana],WEEKNUM(HR$1))</f>
        <v>0</v>
      </c>
      <c r="HS1085" s="15">
        <f>SUMIFS(POs[saldo],POs[cve_prod],DIM_BILL[[#This Row],[CODIGO]],POs[status],$GY1085,POs[Semana],WEEKNUM(HS$1))</f>
        <v>0</v>
      </c>
      <c r="HT1085" s="15">
        <f>SUMIFS(POs[saldo],POs[cve_prod],DIM_BILL[[#This Row],[CODIGO]],POs[status],$GY1085,POs[Semana],WEEKNUM(HT$1))</f>
        <v>0</v>
      </c>
      <c r="HU1085" s="22"/>
      <c r="HV1085" s="25"/>
      <c r="HW1085" t="str">
        <f>DIM_BILL[[#This Row],[Tipo]]</f>
        <v/>
      </c>
    </row>
    <row r="1086" spans="1:231" x14ac:dyDescent="0.3">
      <c r="A1086" s="17" t="s">
        <v>474</v>
      </c>
      <c r="AK1086">
        <v>0.33333333333333331</v>
      </c>
      <c r="GR1086" s="17" t="s">
        <v>475</v>
      </c>
      <c r="GS1086" s="17">
        <v>2</v>
      </c>
      <c r="GT1086" s="17" t="s">
        <v>1791</v>
      </c>
      <c r="GU1086" s="17" t="s">
        <v>1791</v>
      </c>
      <c r="GV1086" s="17">
        <f>SUMIF(FACT_A1[cve_prod],DIM_BILL[[#This Row],[CODIGO]],FACT_A1[Existencia])</f>
        <v>0</v>
      </c>
      <c r="GW1086" s="18">
        <f>SUMIF(FACT_A2[cve_prod],DIM_BILL[[#This Row],[CODIGO]],FACT_A2[Existencia])</f>
        <v>0</v>
      </c>
      <c r="GX1086" s="17"/>
      <c r="GY1086" s="16" t="s">
        <v>2221</v>
      </c>
      <c r="GZ1086" s="24">
        <f>SUMPRODUCT($B1086:$GQ1086,INDEX(PLAN_PRODUCCION!$B$4:$GQ$24,COLUMN()-COLUMN($GZ$1)+1,0))</f>
        <v>0</v>
      </c>
      <c r="HA1086" s="24">
        <f>SUMPRODUCT($B1086:$GQ1086,INDEX(PLAN_PRODUCCION!$B$4:$GQ$24,COLUMN()-COLUMN($GZ$1)+1,0))</f>
        <v>0</v>
      </c>
      <c r="HB1086" s="24">
        <f>SUMPRODUCT($B1086:$GQ1086,INDEX(PLAN_PRODUCCION!$B$4:$GQ$24,COLUMN()-COLUMN($GZ$1)+1,0))</f>
        <v>0</v>
      </c>
      <c r="HC1086" s="24">
        <f>SUMPRODUCT($B1086:$GQ1086,INDEX(PLAN_PRODUCCION!$B$4:$GQ$24,COLUMN()-COLUMN($GZ$1)+1,0))</f>
        <v>0</v>
      </c>
      <c r="HD1086" s="24">
        <f>SUMPRODUCT($B1086:$GQ1086,INDEX(PLAN_PRODUCCION!$B$4:$GQ$24,COLUMN()-COLUMN($GZ$1)+1,0))</f>
        <v>0</v>
      </c>
      <c r="HE1086" s="24">
        <f>SUMPRODUCT($B1086:$GQ1086,INDEX(PLAN_PRODUCCION!$B$4:$GQ$24,COLUMN()-COLUMN($GZ$1)+1,0))</f>
        <v>0</v>
      </c>
      <c r="HF1086" s="24">
        <f>SUMPRODUCT($B1086:$GQ1086,INDEX(PLAN_PRODUCCION!$B$4:$GQ$24,COLUMN()-COLUMN($GZ$1)+1,0))</f>
        <v>0</v>
      </c>
      <c r="HG1086" s="24">
        <f>SUMPRODUCT($B1086:$GQ1086,INDEX(PLAN_PRODUCCION!$B$4:$GQ$24,COLUMN()-COLUMN($GZ$1)+1,0))</f>
        <v>0</v>
      </c>
      <c r="HH1086" s="24">
        <f>SUMPRODUCT($B1086:$GQ1086,INDEX(PLAN_PRODUCCION!$B$4:$GQ$24,COLUMN()-COLUMN($GZ$1)+1,0))</f>
        <v>0</v>
      </c>
      <c r="HI1086" s="24">
        <f>SUMPRODUCT($B1086:$GQ1086,INDEX(PLAN_PRODUCCION!$B$4:$GQ$24,COLUMN()-COLUMN($GZ$1)+1,0))</f>
        <v>0</v>
      </c>
      <c r="HJ1086" s="24">
        <f>SUMPRODUCT($B1086:$GQ1086,INDEX(PLAN_PRODUCCION!$B$4:$GQ$24,COLUMN()-COLUMN($GZ$1)+1,0))</f>
        <v>0</v>
      </c>
      <c r="HK1086" s="24">
        <f>SUMPRODUCT($B1086:$GQ1086,INDEX(PLAN_PRODUCCION!$B$4:$GQ$24,COLUMN()-COLUMN($GZ$1)+1,0))</f>
        <v>0</v>
      </c>
      <c r="HL1086" s="24">
        <f>SUMPRODUCT($B1086:$GQ1086,INDEX(PLAN_PRODUCCION!$B$4:$GQ$24,COLUMN()-COLUMN($GZ$1)+1,0))</f>
        <v>0</v>
      </c>
      <c r="HM1086" s="24">
        <f>SUMPRODUCT($B1086:$GQ1086,INDEX(PLAN_PRODUCCION!$B$4:$GQ$24,COLUMN()-COLUMN($GZ$1)+1,0))</f>
        <v>0</v>
      </c>
      <c r="HN1086" s="24">
        <f>SUMPRODUCT($B1086:$GQ1086,INDEX(PLAN_PRODUCCION!$B$4:$GQ$24,COLUMN()-COLUMN($GZ$1)+1,0))</f>
        <v>0</v>
      </c>
      <c r="HO1086" s="24">
        <f>SUMPRODUCT($B1086:$GQ1086,INDEX(PLAN_PRODUCCION!$B$4:$GQ$24,COLUMN()-COLUMN($GZ$1)+1,0))</f>
        <v>0</v>
      </c>
      <c r="HP1086" s="24">
        <f>SUMPRODUCT($B1086:$GQ1086,INDEX(PLAN_PRODUCCION!$B$4:$GQ$24,COLUMN()-COLUMN($GZ$1)+1,0))</f>
        <v>0</v>
      </c>
      <c r="HQ1086" s="24">
        <f>SUMPRODUCT($B1086:$GQ1086,INDEX(PLAN_PRODUCCION!$B$4:$GQ$24,COLUMN()-COLUMN($GZ$1)+1,0))</f>
        <v>0</v>
      </c>
      <c r="HR1086" s="24">
        <f>SUMPRODUCT($B1086:$GQ1086,INDEX(PLAN_PRODUCCION!$B$4:$GQ$24,COLUMN()-COLUMN($GZ$1)+1,0))</f>
        <v>0</v>
      </c>
      <c r="HS1086" s="24">
        <f>SUMPRODUCT($B1086:$GQ1086,INDEX(PLAN_PRODUCCION!$B$4:$GQ$24,COLUMN()-COLUMN($GZ$1)+1,0))</f>
        <v>0</v>
      </c>
      <c r="HT1086" s="24">
        <f>SUMPRODUCT($B1086:$GQ1086,INDEX(PLAN_PRODUCCION!$B$4:$GQ$24,COLUMN()-COLUMN($GZ$1)+1,0))</f>
        <v>0</v>
      </c>
      <c r="HU1086" s="22"/>
      <c r="HV1086" s="25"/>
      <c r="HW1086" t="str">
        <f>DIM_BILL[[#This Row],[Tipo]]</f>
        <v/>
      </c>
    </row>
    <row r="1087" spans="1:231" x14ac:dyDescent="0.3">
      <c r="A1087" s="18" t="s">
        <v>474</v>
      </c>
      <c r="AK1087">
        <v>0.33333333333333331</v>
      </c>
      <c r="GR1087" s="18" t="s">
        <v>475</v>
      </c>
      <c r="GS1087" s="18">
        <v>2</v>
      </c>
      <c r="GT1087" s="18" t="s">
        <v>1791</v>
      </c>
      <c r="GU1087" s="18" t="s">
        <v>1791</v>
      </c>
      <c r="GV1087" s="18">
        <f>SUMIF(FACT_A1[cve_prod],DIM_BILL[[#This Row],[CODIGO]],FACT_A1[Existencia])</f>
        <v>0</v>
      </c>
      <c r="GW1087" s="18">
        <f>SUMIF(FACT_A2[cve_prod],DIM_BILL[[#This Row],[CODIGO]],FACT_A2[Existencia])</f>
        <v>0</v>
      </c>
      <c r="GX1087" s="18"/>
      <c r="GY1087" s="16" t="s">
        <v>2222</v>
      </c>
      <c r="GZ1087" s="26">
        <f t="shared" ref="GZ1087" si="7922">GV1087+GW1087+GX1087+GZ1085-GZ1086</f>
        <v>0</v>
      </c>
      <c r="HA1087" s="26">
        <f t="shared" ref="HA1087" si="7923">GZ1087+HA1085-HA1086</f>
        <v>0</v>
      </c>
      <c r="HB1087" s="26">
        <f t="shared" ref="HB1087" si="7924">HA1087+HB1085-HB1086</f>
        <v>0</v>
      </c>
      <c r="HC1087" s="26">
        <f t="shared" ref="HC1087" si="7925">HB1087+HC1085-HC1086</f>
        <v>0</v>
      </c>
      <c r="HD1087" s="26">
        <f t="shared" ref="HD1087" si="7926">HC1087+HD1085-HD1086</f>
        <v>0</v>
      </c>
      <c r="HE1087" s="26">
        <f t="shared" ref="HE1087" si="7927">HD1087+HE1085-HE1086</f>
        <v>0</v>
      </c>
      <c r="HF1087" s="26">
        <f t="shared" ref="HF1087" si="7928">HE1087+HF1085-HF1086</f>
        <v>0</v>
      </c>
      <c r="HG1087" s="26">
        <f t="shared" ref="HG1087" si="7929">HF1087+HG1085-HG1086</f>
        <v>0</v>
      </c>
      <c r="HH1087" s="26">
        <f t="shared" ref="HH1087" si="7930">HG1087+HH1085-HH1086</f>
        <v>0</v>
      </c>
      <c r="HI1087" s="26">
        <f t="shared" ref="HI1087" si="7931">HH1087+HI1085-HI1086</f>
        <v>0</v>
      </c>
      <c r="HJ1087" s="26">
        <f t="shared" ref="HJ1087" si="7932">HI1087+HJ1085-HJ1086</f>
        <v>0</v>
      </c>
      <c r="HK1087" s="26">
        <f t="shared" ref="HK1087" si="7933">HJ1087+HK1085-HK1086</f>
        <v>0</v>
      </c>
      <c r="HL1087" s="26">
        <f t="shared" ref="HL1087" si="7934">HK1087+HL1085-HL1086</f>
        <v>0</v>
      </c>
      <c r="HM1087" s="26">
        <f t="shared" ref="HM1087" si="7935">HL1087+HM1085-HM1086</f>
        <v>0</v>
      </c>
      <c r="HN1087" s="26">
        <f t="shared" ref="HN1087" si="7936">HM1087+HN1085-HN1086</f>
        <v>0</v>
      </c>
      <c r="HO1087" s="26">
        <f t="shared" ref="HO1087" si="7937">HN1087+HO1085-HO1086</f>
        <v>0</v>
      </c>
      <c r="HP1087" s="26">
        <f t="shared" ref="HP1087" si="7938">HO1087+HP1085-HP1086</f>
        <v>0</v>
      </c>
      <c r="HQ1087" s="26">
        <f t="shared" ref="HQ1087" si="7939">HP1087+HQ1085-HQ1086</f>
        <v>0</v>
      </c>
      <c r="HR1087" s="26">
        <f t="shared" ref="HR1087" si="7940">HQ1087+HR1085-HR1086</f>
        <v>0</v>
      </c>
      <c r="HS1087" s="26">
        <f t="shared" ref="HS1087" si="7941">HR1087+HS1085-HS1086</f>
        <v>0</v>
      </c>
      <c r="HT1087" s="26">
        <f t="shared" ref="HT1087" si="7942">HS1087+HT1085-HT1086</f>
        <v>0</v>
      </c>
      <c r="HU1087" s="22">
        <f t="shared" ref="HU1087" si="7943">COUNTIF(GZ1087:HT1087,"&lt;0")</f>
        <v>0</v>
      </c>
      <c r="HV1087" s="25"/>
      <c r="HW1087" t="str">
        <f>DIM_BILL[[#This Row],[Tipo]]</f>
        <v/>
      </c>
    </row>
    <row r="1088" spans="1:231" x14ac:dyDescent="0.3">
      <c r="A1088" s="17" t="s">
        <v>478</v>
      </c>
      <c r="AL1088">
        <v>0.33333333333333331</v>
      </c>
      <c r="GR1088" s="17" t="s">
        <v>479</v>
      </c>
      <c r="GS1088" s="17">
        <v>2</v>
      </c>
      <c r="GT1088" s="17" t="s">
        <v>1791</v>
      </c>
      <c r="GU1088" s="17" t="s">
        <v>1791</v>
      </c>
      <c r="GV1088" s="17">
        <f>SUMIF(FACT_A1[cve_prod],DIM_BILL[[#This Row],[CODIGO]],FACT_A1[Existencia])</f>
        <v>0</v>
      </c>
      <c r="GW1088" s="18">
        <f>SUMIF(FACT_A2[cve_prod],DIM_BILL[[#This Row],[CODIGO]],FACT_A2[Existencia])</f>
        <v>0</v>
      </c>
      <c r="GX1088" s="17"/>
      <c r="GY1088" s="16" t="s">
        <v>2220</v>
      </c>
      <c r="GZ1088" s="15">
        <f>SUMIFS(POs[saldo],POs[cve_prod],DIM_BILL[[#This Row],[CODIGO]],POs[status],$GY1088,POs[f_ent],GZ$1)</f>
        <v>0</v>
      </c>
      <c r="HA1088" s="15">
        <f>SUMIFS(POs[saldo],POs[cve_prod],DIM_BILL[[#This Row],[CODIGO]],POs[status],$GY1088,POs[f_ent],HA$1)</f>
        <v>0</v>
      </c>
      <c r="HB1088" s="15">
        <f>SUMIFS(POs[saldo],POs[cve_prod],DIM_BILL[[#This Row],[CODIGO]],POs[status],$GY1088,POs[f_ent],HB$1)</f>
        <v>0</v>
      </c>
      <c r="HC1088" s="15">
        <f>SUMIFS(POs[saldo],POs[cve_prod],DIM_BILL[[#This Row],[CODIGO]],POs[status],$GY1088,POs[f_ent],HC$1)</f>
        <v>0</v>
      </c>
      <c r="HD1088" s="15">
        <f>SUMIFS(POs[saldo],POs[cve_prod],DIM_BILL[[#This Row],[CODIGO]],POs[status],$GY1088,POs[f_ent],HD$1)</f>
        <v>0</v>
      </c>
      <c r="HE1088" s="15">
        <f>SUMIFS(POs[saldo],POs[cve_prod],DIM_BILL[[#This Row],[CODIGO]],POs[status],$GY1088,POs[f_ent],HE$1)</f>
        <v>0</v>
      </c>
      <c r="HF1088" s="15">
        <f>SUMIFS(POs[saldo],POs[cve_prod],DIM_BILL[[#This Row],[CODIGO]],POs[status],$GY1088,POs[Semana],WEEKNUM(HF$1))</f>
        <v>0</v>
      </c>
      <c r="HG1088" s="15">
        <f>SUMIFS(POs[saldo],POs[cve_prod],DIM_BILL[[#This Row],[CODIGO]],POs[status],$GY1088,POs[Semana],WEEKNUM(HG$1))</f>
        <v>0</v>
      </c>
      <c r="HH1088" s="15">
        <f>SUMIFS(POs[saldo],POs[cve_prod],DIM_BILL[[#This Row],[CODIGO]],POs[status],$GY1088,POs[Semana],WEEKNUM(HH$1))</f>
        <v>0</v>
      </c>
      <c r="HI1088" s="15">
        <f>SUMIFS(POs[saldo],POs[cve_prod],DIM_BILL[[#This Row],[CODIGO]],POs[status],$GY1088,POs[Semana],WEEKNUM(HI$1))</f>
        <v>0</v>
      </c>
      <c r="HJ1088" s="15">
        <f>SUMIFS(POs[saldo],POs[cve_prod],DIM_BILL[[#This Row],[CODIGO]],POs[status],$GY1088,POs[Semana],WEEKNUM(HJ$1))</f>
        <v>0</v>
      </c>
      <c r="HK1088" s="15">
        <f>SUMIFS(POs[saldo],POs[cve_prod],DIM_BILL[[#This Row],[CODIGO]],POs[status],$GY1088,POs[Semana],WEEKNUM(HK$1))</f>
        <v>0</v>
      </c>
      <c r="HL1088" s="15">
        <f>SUMIFS(POs[saldo],POs[cve_prod],DIM_BILL[[#This Row],[CODIGO]],POs[status],$GY1088,POs[Semana],WEEKNUM(HL$1))</f>
        <v>0</v>
      </c>
      <c r="HM1088" s="15">
        <f>SUMIFS(POs[saldo],POs[cve_prod],DIM_BILL[[#This Row],[CODIGO]],POs[status],$GY1088,POs[Semana],WEEKNUM(HM$1))</f>
        <v>0</v>
      </c>
      <c r="HN1088" s="15">
        <f>SUMIFS(POs[saldo],POs[cve_prod],DIM_BILL[[#This Row],[CODIGO]],POs[status],$GY1088,POs[Semana],WEEKNUM(HN$1))</f>
        <v>0</v>
      </c>
      <c r="HO1088" s="15">
        <f>SUMIFS(POs[saldo],POs[cve_prod],DIM_BILL[[#This Row],[CODIGO]],POs[status],$GY1088,POs[Semana],WEEKNUM(HO$1))</f>
        <v>0</v>
      </c>
      <c r="HP1088" s="15">
        <f>SUMIFS(POs[saldo],POs[cve_prod],DIM_BILL[[#This Row],[CODIGO]],POs[status],$GY1088,POs[Semana],WEEKNUM(HP$1))</f>
        <v>0</v>
      </c>
      <c r="HQ1088" s="15">
        <f>SUMIFS(POs[saldo],POs[cve_prod],DIM_BILL[[#This Row],[CODIGO]],POs[status],$GY1088,POs[Semana],WEEKNUM(HQ$1))</f>
        <v>0</v>
      </c>
      <c r="HR1088" s="15">
        <f>SUMIFS(POs[saldo],POs[cve_prod],DIM_BILL[[#This Row],[CODIGO]],POs[status],$GY1088,POs[Semana],WEEKNUM(HR$1))</f>
        <v>0</v>
      </c>
      <c r="HS1088" s="15">
        <f>SUMIFS(POs[saldo],POs[cve_prod],DIM_BILL[[#This Row],[CODIGO]],POs[status],$GY1088,POs[Semana],WEEKNUM(HS$1))</f>
        <v>0</v>
      </c>
      <c r="HT1088" s="15">
        <f>SUMIFS(POs[saldo],POs[cve_prod],DIM_BILL[[#This Row],[CODIGO]],POs[status],$GY1088,POs[Semana],WEEKNUM(HT$1))</f>
        <v>0</v>
      </c>
      <c r="HU1088" s="22"/>
      <c r="HV1088" s="25"/>
      <c r="HW1088" t="str">
        <f>DIM_BILL[[#This Row],[Tipo]]</f>
        <v/>
      </c>
    </row>
    <row r="1089" spans="1:231" x14ac:dyDescent="0.3">
      <c r="A1089" s="17" t="s">
        <v>478</v>
      </c>
      <c r="AL1089">
        <v>0.33333333333333331</v>
      </c>
      <c r="GR1089" s="17" t="s">
        <v>479</v>
      </c>
      <c r="GS1089" s="17">
        <v>2</v>
      </c>
      <c r="GT1089" s="17" t="s">
        <v>1791</v>
      </c>
      <c r="GU1089" s="17" t="s">
        <v>1791</v>
      </c>
      <c r="GV1089" s="17">
        <f>SUMIF(FACT_A1[cve_prod],DIM_BILL[[#This Row],[CODIGO]],FACT_A1[Existencia])</f>
        <v>0</v>
      </c>
      <c r="GW1089" s="18">
        <f>SUMIF(FACT_A2[cve_prod],DIM_BILL[[#This Row],[CODIGO]],FACT_A2[Existencia])</f>
        <v>0</v>
      </c>
      <c r="GX1089" s="17"/>
      <c r="GY1089" s="16" t="s">
        <v>2221</v>
      </c>
      <c r="GZ1089" s="24">
        <f>SUMPRODUCT($B1089:$GQ1089,INDEX(PLAN_PRODUCCION!$B$4:$GQ$24,COLUMN()-COLUMN($GZ$1)+1,0))</f>
        <v>0</v>
      </c>
      <c r="HA1089" s="24">
        <f>SUMPRODUCT($B1089:$GQ1089,INDEX(PLAN_PRODUCCION!$B$4:$GQ$24,COLUMN()-COLUMN($GZ$1)+1,0))</f>
        <v>0</v>
      </c>
      <c r="HB1089" s="24">
        <f>SUMPRODUCT($B1089:$GQ1089,INDEX(PLAN_PRODUCCION!$B$4:$GQ$24,COLUMN()-COLUMN($GZ$1)+1,0))</f>
        <v>0</v>
      </c>
      <c r="HC1089" s="24">
        <f>SUMPRODUCT($B1089:$GQ1089,INDEX(PLAN_PRODUCCION!$B$4:$GQ$24,COLUMN()-COLUMN($GZ$1)+1,0))</f>
        <v>0</v>
      </c>
      <c r="HD1089" s="24">
        <f>SUMPRODUCT($B1089:$GQ1089,INDEX(PLAN_PRODUCCION!$B$4:$GQ$24,COLUMN()-COLUMN($GZ$1)+1,0))</f>
        <v>0</v>
      </c>
      <c r="HE1089" s="24">
        <f>SUMPRODUCT($B1089:$GQ1089,INDEX(PLAN_PRODUCCION!$B$4:$GQ$24,COLUMN()-COLUMN($GZ$1)+1,0))</f>
        <v>0</v>
      </c>
      <c r="HF1089" s="24">
        <f>SUMPRODUCT($B1089:$GQ1089,INDEX(PLAN_PRODUCCION!$B$4:$GQ$24,COLUMN()-COLUMN($GZ$1)+1,0))</f>
        <v>0</v>
      </c>
      <c r="HG1089" s="24">
        <f>SUMPRODUCT($B1089:$GQ1089,INDEX(PLAN_PRODUCCION!$B$4:$GQ$24,COLUMN()-COLUMN($GZ$1)+1,0))</f>
        <v>0</v>
      </c>
      <c r="HH1089" s="24">
        <f>SUMPRODUCT($B1089:$GQ1089,INDEX(PLAN_PRODUCCION!$B$4:$GQ$24,COLUMN()-COLUMN($GZ$1)+1,0))</f>
        <v>0</v>
      </c>
      <c r="HI1089" s="24">
        <f>SUMPRODUCT($B1089:$GQ1089,INDEX(PLAN_PRODUCCION!$B$4:$GQ$24,COLUMN()-COLUMN($GZ$1)+1,0))</f>
        <v>0</v>
      </c>
      <c r="HJ1089" s="24">
        <f>SUMPRODUCT($B1089:$GQ1089,INDEX(PLAN_PRODUCCION!$B$4:$GQ$24,COLUMN()-COLUMN($GZ$1)+1,0))</f>
        <v>0</v>
      </c>
      <c r="HK1089" s="24">
        <f>SUMPRODUCT($B1089:$GQ1089,INDEX(PLAN_PRODUCCION!$B$4:$GQ$24,COLUMN()-COLUMN($GZ$1)+1,0))</f>
        <v>0</v>
      </c>
      <c r="HL1089" s="24">
        <f>SUMPRODUCT($B1089:$GQ1089,INDEX(PLAN_PRODUCCION!$B$4:$GQ$24,COLUMN()-COLUMN($GZ$1)+1,0))</f>
        <v>0</v>
      </c>
      <c r="HM1089" s="24">
        <f>SUMPRODUCT($B1089:$GQ1089,INDEX(PLAN_PRODUCCION!$B$4:$GQ$24,COLUMN()-COLUMN($GZ$1)+1,0))</f>
        <v>0</v>
      </c>
      <c r="HN1089" s="24">
        <f>SUMPRODUCT($B1089:$GQ1089,INDEX(PLAN_PRODUCCION!$B$4:$GQ$24,COLUMN()-COLUMN($GZ$1)+1,0))</f>
        <v>0</v>
      </c>
      <c r="HO1089" s="24">
        <f>SUMPRODUCT($B1089:$GQ1089,INDEX(PLAN_PRODUCCION!$B$4:$GQ$24,COLUMN()-COLUMN($GZ$1)+1,0))</f>
        <v>0</v>
      </c>
      <c r="HP1089" s="24">
        <f>SUMPRODUCT($B1089:$GQ1089,INDEX(PLAN_PRODUCCION!$B$4:$GQ$24,COLUMN()-COLUMN($GZ$1)+1,0))</f>
        <v>0</v>
      </c>
      <c r="HQ1089" s="24">
        <f>SUMPRODUCT($B1089:$GQ1089,INDEX(PLAN_PRODUCCION!$B$4:$GQ$24,COLUMN()-COLUMN($GZ$1)+1,0))</f>
        <v>0</v>
      </c>
      <c r="HR1089" s="24">
        <f>SUMPRODUCT($B1089:$GQ1089,INDEX(PLAN_PRODUCCION!$B$4:$GQ$24,COLUMN()-COLUMN($GZ$1)+1,0))</f>
        <v>0</v>
      </c>
      <c r="HS1089" s="24">
        <f>SUMPRODUCT($B1089:$GQ1089,INDEX(PLAN_PRODUCCION!$B$4:$GQ$24,COLUMN()-COLUMN($GZ$1)+1,0))</f>
        <v>0</v>
      </c>
      <c r="HT1089" s="24">
        <f>SUMPRODUCT($B1089:$GQ1089,INDEX(PLAN_PRODUCCION!$B$4:$GQ$24,COLUMN()-COLUMN($GZ$1)+1,0))</f>
        <v>0</v>
      </c>
      <c r="HU1089" s="22"/>
      <c r="HV1089" s="25"/>
      <c r="HW1089" t="str">
        <f>DIM_BILL[[#This Row],[Tipo]]</f>
        <v/>
      </c>
    </row>
    <row r="1090" spans="1:231" x14ac:dyDescent="0.3">
      <c r="A1090" s="18" t="s">
        <v>478</v>
      </c>
      <c r="AL1090">
        <v>0.33333333333333331</v>
      </c>
      <c r="GR1090" s="18" t="s">
        <v>479</v>
      </c>
      <c r="GS1090" s="18">
        <v>2</v>
      </c>
      <c r="GT1090" s="18" t="s">
        <v>1791</v>
      </c>
      <c r="GU1090" s="18" t="s">
        <v>1791</v>
      </c>
      <c r="GV1090" s="18">
        <f>SUMIF(FACT_A1[cve_prod],DIM_BILL[[#This Row],[CODIGO]],FACT_A1[Existencia])</f>
        <v>0</v>
      </c>
      <c r="GW1090" s="18">
        <f>SUMIF(FACT_A2[cve_prod],DIM_BILL[[#This Row],[CODIGO]],FACT_A2[Existencia])</f>
        <v>0</v>
      </c>
      <c r="GX1090" s="18"/>
      <c r="GY1090" s="16" t="s">
        <v>2222</v>
      </c>
      <c r="GZ1090" s="26">
        <f t="shared" ref="GZ1090" si="7944">GV1090+GW1090+GX1090+GZ1088-GZ1089</f>
        <v>0</v>
      </c>
      <c r="HA1090" s="26">
        <f t="shared" ref="HA1090" si="7945">GZ1090+HA1088-HA1089</f>
        <v>0</v>
      </c>
      <c r="HB1090" s="26">
        <f t="shared" ref="HB1090" si="7946">HA1090+HB1088-HB1089</f>
        <v>0</v>
      </c>
      <c r="HC1090" s="26">
        <f t="shared" ref="HC1090" si="7947">HB1090+HC1088-HC1089</f>
        <v>0</v>
      </c>
      <c r="HD1090" s="26">
        <f t="shared" ref="HD1090" si="7948">HC1090+HD1088-HD1089</f>
        <v>0</v>
      </c>
      <c r="HE1090" s="26">
        <f t="shared" ref="HE1090" si="7949">HD1090+HE1088-HE1089</f>
        <v>0</v>
      </c>
      <c r="HF1090" s="26">
        <f t="shared" ref="HF1090" si="7950">HE1090+HF1088-HF1089</f>
        <v>0</v>
      </c>
      <c r="HG1090" s="26">
        <f t="shared" ref="HG1090" si="7951">HF1090+HG1088-HG1089</f>
        <v>0</v>
      </c>
      <c r="HH1090" s="26">
        <f t="shared" ref="HH1090" si="7952">HG1090+HH1088-HH1089</f>
        <v>0</v>
      </c>
      <c r="HI1090" s="26">
        <f t="shared" ref="HI1090" si="7953">HH1090+HI1088-HI1089</f>
        <v>0</v>
      </c>
      <c r="HJ1090" s="26">
        <f t="shared" ref="HJ1090" si="7954">HI1090+HJ1088-HJ1089</f>
        <v>0</v>
      </c>
      <c r="HK1090" s="26">
        <f t="shared" ref="HK1090" si="7955">HJ1090+HK1088-HK1089</f>
        <v>0</v>
      </c>
      <c r="HL1090" s="26">
        <f t="shared" ref="HL1090" si="7956">HK1090+HL1088-HL1089</f>
        <v>0</v>
      </c>
      <c r="HM1090" s="26">
        <f t="shared" ref="HM1090" si="7957">HL1090+HM1088-HM1089</f>
        <v>0</v>
      </c>
      <c r="HN1090" s="26">
        <f t="shared" ref="HN1090" si="7958">HM1090+HN1088-HN1089</f>
        <v>0</v>
      </c>
      <c r="HO1090" s="26">
        <f t="shared" ref="HO1090" si="7959">HN1090+HO1088-HO1089</f>
        <v>0</v>
      </c>
      <c r="HP1090" s="26">
        <f t="shared" ref="HP1090" si="7960">HO1090+HP1088-HP1089</f>
        <v>0</v>
      </c>
      <c r="HQ1090" s="26">
        <f t="shared" ref="HQ1090" si="7961">HP1090+HQ1088-HQ1089</f>
        <v>0</v>
      </c>
      <c r="HR1090" s="26">
        <f t="shared" ref="HR1090" si="7962">HQ1090+HR1088-HR1089</f>
        <v>0</v>
      </c>
      <c r="HS1090" s="26">
        <f t="shared" ref="HS1090" si="7963">HR1090+HS1088-HS1089</f>
        <v>0</v>
      </c>
      <c r="HT1090" s="26">
        <f t="shared" ref="HT1090" si="7964">HS1090+HT1088-HT1089</f>
        <v>0</v>
      </c>
      <c r="HU1090" s="22">
        <f t="shared" ref="HU1090" si="7965">COUNTIF(GZ1090:HT1090,"&lt;0")</f>
        <v>0</v>
      </c>
      <c r="HV1090" s="25"/>
      <c r="HW1090" t="str">
        <f>DIM_BILL[[#This Row],[Tipo]]</f>
        <v/>
      </c>
    </row>
    <row r="1091" spans="1:231" x14ac:dyDescent="0.3">
      <c r="A1091" s="17" t="s">
        <v>1383</v>
      </c>
      <c r="EM1091">
        <v>1.02</v>
      </c>
      <c r="GR1091" s="17" t="s">
        <v>1384</v>
      </c>
      <c r="GS1091" s="17">
        <v>3</v>
      </c>
      <c r="GT1091" s="17" t="s">
        <v>1823</v>
      </c>
      <c r="GU1091" s="17" t="s">
        <v>1800</v>
      </c>
      <c r="GV1091" s="17">
        <f>SUMIF(FACT_A1[cve_prod],DIM_BILL[[#This Row],[CODIGO]],FACT_A1[Existencia])</f>
        <v>0</v>
      </c>
      <c r="GW1091" s="18">
        <f>SUMIF(FACT_A2[cve_prod],DIM_BILL[[#This Row],[CODIGO]],FACT_A2[Existencia])</f>
        <v>0</v>
      </c>
      <c r="GX1091" s="17"/>
      <c r="GY1091" s="16" t="s">
        <v>2220</v>
      </c>
      <c r="GZ1091" s="15">
        <f>SUMIFS(POs[saldo],POs[cve_prod],DIM_BILL[[#This Row],[CODIGO]],POs[status],$GY1091,POs[f_ent],GZ$1)</f>
        <v>0</v>
      </c>
      <c r="HA1091" s="15">
        <f>SUMIFS(POs[saldo],POs[cve_prod],DIM_BILL[[#This Row],[CODIGO]],POs[status],$GY1091,POs[f_ent],HA$1)</f>
        <v>0</v>
      </c>
      <c r="HB1091" s="15">
        <f>SUMIFS(POs[saldo],POs[cve_prod],DIM_BILL[[#This Row],[CODIGO]],POs[status],$GY1091,POs[f_ent],HB$1)</f>
        <v>0</v>
      </c>
      <c r="HC1091" s="15">
        <f>SUMIFS(POs[saldo],POs[cve_prod],DIM_BILL[[#This Row],[CODIGO]],POs[status],$GY1091,POs[f_ent],HC$1)</f>
        <v>0</v>
      </c>
      <c r="HD1091" s="15">
        <f>SUMIFS(POs[saldo],POs[cve_prod],DIM_BILL[[#This Row],[CODIGO]],POs[status],$GY1091,POs[f_ent],HD$1)</f>
        <v>0</v>
      </c>
      <c r="HE1091" s="15">
        <f>SUMIFS(POs[saldo],POs[cve_prod],DIM_BILL[[#This Row],[CODIGO]],POs[status],$GY1091,POs[f_ent],HE$1)</f>
        <v>0</v>
      </c>
      <c r="HF1091" s="15">
        <f>SUMIFS(POs[saldo],POs[cve_prod],DIM_BILL[[#This Row],[CODIGO]],POs[status],$GY1091,POs[Semana],WEEKNUM(HF$1))</f>
        <v>0</v>
      </c>
      <c r="HG1091" s="15">
        <f>SUMIFS(POs[saldo],POs[cve_prod],DIM_BILL[[#This Row],[CODIGO]],POs[status],$GY1091,POs[Semana],WEEKNUM(HG$1))</f>
        <v>0</v>
      </c>
      <c r="HH1091" s="15">
        <f>SUMIFS(POs[saldo],POs[cve_prod],DIM_BILL[[#This Row],[CODIGO]],POs[status],$GY1091,POs[Semana],WEEKNUM(HH$1))</f>
        <v>0</v>
      </c>
      <c r="HI1091" s="15">
        <f>SUMIFS(POs[saldo],POs[cve_prod],DIM_BILL[[#This Row],[CODIGO]],POs[status],$GY1091,POs[Semana],WEEKNUM(HI$1))</f>
        <v>0</v>
      </c>
      <c r="HJ1091" s="15">
        <f>SUMIFS(POs[saldo],POs[cve_prod],DIM_BILL[[#This Row],[CODIGO]],POs[status],$GY1091,POs[Semana],WEEKNUM(HJ$1))</f>
        <v>0</v>
      </c>
      <c r="HK1091" s="15">
        <f>SUMIFS(POs[saldo],POs[cve_prod],DIM_BILL[[#This Row],[CODIGO]],POs[status],$GY1091,POs[Semana],WEEKNUM(HK$1))</f>
        <v>0</v>
      </c>
      <c r="HL1091" s="15">
        <f>SUMIFS(POs[saldo],POs[cve_prod],DIM_BILL[[#This Row],[CODIGO]],POs[status],$GY1091,POs[Semana],WEEKNUM(HL$1))</f>
        <v>0</v>
      </c>
      <c r="HM1091" s="15">
        <f>SUMIFS(POs[saldo],POs[cve_prod],DIM_BILL[[#This Row],[CODIGO]],POs[status],$GY1091,POs[Semana],WEEKNUM(HM$1))</f>
        <v>0</v>
      </c>
      <c r="HN1091" s="15">
        <f>SUMIFS(POs[saldo],POs[cve_prod],DIM_BILL[[#This Row],[CODIGO]],POs[status],$GY1091,POs[Semana],WEEKNUM(HN$1))</f>
        <v>0</v>
      </c>
      <c r="HO1091" s="15">
        <f>SUMIFS(POs[saldo],POs[cve_prod],DIM_BILL[[#This Row],[CODIGO]],POs[status],$GY1091,POs[Semana],WEEKNUM(HO$1))</f>
        <v>0</v>
      </c>
      <c r="HP1091" s="15">
        <f>SUMIFS(POs[saldo],POs[cve_prod],DIM_BILL[[#This Row],[CODIGO]],POs[status],$GY1091,POs[Semana],WEEKNUM(HP$1))</f>
        <v>0</v>
      </c>
      <c r="HQ1091" s="15">
        <f>SUMIFS(POs[saldo],POs[cve_prod],DIM_BILL[[#This Row],[CODIGO]],POs[status],$GY1091,POs[Semana],WEEKNUM(HQ$1))</f>
        <v>0</v>
      </c>
      <c r="HR1091" s="15">
        <f>SUMIFS(POs[saldo],POs[cve_prod],DIM_BILL[[#This Row],[CODIGO]],POs[status],$GY1091,POs[Semana],WEEKNUM(HR$1))</f>
        <v>0</v>
      </c>
      <c r="HS1091" s="15">
        <f>SUMIFS(POs[saldo],POs[cve_prod],DIM_BILL[[#This Row],[CODIGO]],POs[status],$GY1091,POs[Semana],WEEKNUM(HS$1))</f>
        <v>0</v>
      </c>
      <c r="HT1091" s="15">
        <f>SUMIFS(POs[saldo],POs[cve_prod],DIM_BILL[[#This Row],[CODIGO]],POs[status],$GY1091,POs[Semana],WEEKNUM(HT$1))</f>
        <v>0</v>
      </c>
      <c r="HU1091" s="22"/>
      <c r="HV1091" s="25"/>
      <c r="HW1091" t="str">
        <f>DIM_BILL[[#This Row],[Tipo]]</f>
        <v>MATERIAL DE EMPAQUE</v>
      </c>
    </row>
    <row r="1092" spans="1:231" x14ac:dyDescent="0.3">
      <c r="A1092" s="17" t="s">
        <v>1383</v>
      </c>
      <c r="EM1092">
        <v>1.02</v>
      </c>
      <c r="GR1092" s="17" t="s">
        <v>1384</v>
      </c>
      <c r="GS1092" s="17">
        <v>3</v>
      </c>
      <c r="GT1092" s="17" t="s">
        <v>1823</v>
      </c>
      <c r="GU1092" s="17" t="s">
        <v>1800</v>
      </c>
      <c r="GV1092" s="17">
        <f>SUMIF(FACT_A1[cve_prod],DIM_BILL[[#This Row],[CODIGO]],FACT_A1[Existencia])</f>
        <v>0</v>
      </c>
      <c r="GW1092" s="18">
        <f>SUMIF(FACT_A2[cve_prod],DIM_BILL[[#This Row],[CODIGO]],FACT_A2[Existencia])</f>
        <v>0</v>
      </c>
      <c r="GX1092" s="17"/>
      <c r="GY1092" s="16" t="s">
        <v>2221</v>
      </c>
      <c r="GZ1092" s="24">
        <f>SUMPRODUCT($B1092:$GQ1092,INDEX(PLAN_PRODUCCION!$B$4:$GQ$24,COLUMN()-COLUMN($GZ$1)+1,0))</f>
        <v>0</v>
      </c>
      <c r="HA1092" s="24">
        <f>SUMPRODUCT($B1092:$GQ1092,INDEX(PLAN_PRODUCCION!$B$4:$GQ$24,COLUMN()-COLUMN($GZ$1)+1,0))</f>
        <v>0</v>
      </c>
      <c r="HB1092" s="24">
        <f>SUMPRODUCT($B1092:$GQ1092,INDEX(PLAN_PRODUCCION!$B$4:$GQ$24,COLUMN()-COLUMN($GZ$1)+1,0))</f>
        <v>0</v>
      </c>
      <c r="HC1092" s="24">
        <f>SUMPRODUCT($B1092:$GQ1092,INDEX(PLAN_PRODUCCION!$B$4:$GQ$24,COLUMN()-COLUMN($GZ$1)+1,0))</f>
        <v>0</v>
      </c>
      <c r="HD1092" s="24">
        <f>SUMPRODUCT($B1092:$GQ1092,INDEX(PLAN_PRODUCCION!$B$4:$GQ$24,COLUMN()-COLUMN($GZ$1)+1,0))</f>
        <v>0</v>
      </c>
      <c r="HE1092" s="24">
        <f>SUMPRODUCT($B1092:$GQ1092,INDEX(PLAN_PRODUCCION!$B$4:$GQ$24,COLUMN()-COLUMN($GZ$1)+1,0))</f>
        <v>0</v>
      </c>
      <c r="HF1092" s="24">
        <f>SUMPRODUCT($B1092:$GQ1092,INDEX(PLAN_PRODUCCION!$B$4:$GQ$24,COLUMN()-COLUMN($GZ$1)+1,0))</f>
        <v>0</v>
      </c>
      <c r="HG1092" s="24">
        <f>SUMPRODUCT($B1092:$GQ1092,INDEX(PLAN_PRODUCCION!$B$4:$GQ$24,COLUMN()-COLUMN($GZ$1)+1,0))</f>
        <v>0</v>
      </c>
      <c r="HH1092" s="24">
        <f>SUMPRODUCT($B1092:$GQ1092,INDEX(PLAN_PRODUCCION!$B$4:$GQ$24,COLUMN()-COLUMN($GZ$1)+1,0))</f>
        <v>0</v>
      </c>
      <c r="HI1092" s="24">
        <f>SUMPRODUCT($B1092:$GQ1092,INDEX(PLAN_PRODUCCION!$B$4:$GQ$24,COLUMN()-COLUMN($GZ$1)+1,0))</f>
        <v>0</v>
      </c>
      <c r="HJ1092" s="24">
        <f>SUMPRODUCT($B1092:$GQ1092,INDEX(PLAN_PRODUCCION!$B$4:$GQ$24,COLUMN()-COLUMN($GZ$1)+1,0))</f>
        <v>0</v>
      </c>
      <c r="HK1092" s="24">
        <f>SUMPRODUCT($B1092:$GQ1092,INDEX(PLAN_PRODUCCION!$B$4:$GQ$24,COLUMN()-COLUMN($GZ$1)+1,0))</f>
        <v>0</v>
      </c>
      <c r="HL1092" s="24">
        <f>SUMPRODUCT($B1092:$GQ1092,INDEX(PLAN_PRODUCCION!$B$4:$GQ$24,COLUMN()-COLUMN($GZ$1)+1,0))</f>
        <v>0</v>
      </c>
      <c r="HM1092" s="24">
        <f>SUMPRODUCT($B1092:$GQ1092,INDEX(PLAN_PRODUCCION!$B$4:$GQ$24,COLUMN()-COLUMN($GZ$1)+1,0))</f>
        <v>0</v>
      </c>
      <c r="HN1092" s="24">
        <f>SUMPRODUCT($B1092:$GQ1092,INDEX(PLAN_PRODUCCION!$B$4:$GQ$24,COLUMN()-COLUMN($GZ$1)+1,0))</f>
        <v>0</v>
      </c>
      <c r="HO1092" s="24">
        <f>SUMPRODUCT($B1092:$GQ1092,INDEX(PLAN_PRODUCCION!$B$4:$GQ$24,COLUMN()-COLUMN($GZ$1)+1,0))</f>
        <v>0</v>
      </c>
      <c r="HP1092" s="24">
        <f>SUMPRODUCT($B1092:$GQ1092,INDEX(PLAN_PRODUCCION!$B$4:$GQ$24,COLUMN()-COLUMN($GZ$1)+1,0))</f>
        <v>0</v>
      </c>
      <c r="HQ1092" s="24">
        <f>SUMPRODUCT($B1092:$GQ1092,INDEX(PLAN_PRODUCCION!$B$4:$GQ$24,COLUMN()-COLUMN($GZ$1)+1,0))</f>
        <v>0</v>
      </c>
      <c r="HR1092" s="24">
        <f>SUMPRODUCT($B1092:$GQ1092,INDEX(PLAN_PRODUCCION!$B$4:$GQ$24,COLUMN()-COLUMN($GZ$1)+1,0))</f>
        <v>0</v>
      </c>
      <c r="HS1092" s="24">
        <f>SUMPRODUCT($B1092:$GQ1092,INDEX(PLAN_PRODUCCION!$B$4:$GQ$24,COLUMN()-COLUMN($GZ$1)+1,0))</f>
        <v>0</v>
      </c>
      <c r="HT1092" s="24">
        <f>SUMPRODUCT($B1092:$GQ1092,INDEX(PLAN_PRODUCCION!$B$4:$GQ$24,COLUMN()-COLUMN($GZ$1)+1,0))</f>
        <v>0</v>
      </c>
      <c r="HU1092" s="22"/>
      <c r="HV1092" s="25"/>
      <c r="HW1092" t="str">
        <f>DIM_BILL[[#This Row],[Tipo]]</f>
        <v>MATERIAL DE EMPAQUE</v>
      </c>
    </row>
    <row r="1093" spans="1:231" x14ac:dyDescent="0.3">
      <c r="A1093" s="18" t="s">
        <v>1383</v>
      </c>
      <c r="EM1093">
        <v>1.02</v>
      </c>
      <c r="GR1093" s="18" t="s">
        <v>1384</v>
      </c>
      <c r="GS1093" s="18">
        <v>3</v>
      </c>
      <c r="GT1093" s="18" t="s">
        <v>1823</v>
      </c>
      <c r="GU1093" s="18" t="s">
        <v>1800</v>
      </c>
      <c r="GV1093" s="18">
        <f>SUMIF(FACT_A1[cve_prod],DIM_BILL[[#This Row],[CODIGO]],FACT_A1[Existencia])</f>
        <v>0</v>
      </c>
      <c r="GW1093" s="18">
        <f>SUMIF(FACT_A2[cve_prod],DIM_BILL[[#This Row],[CODIGO]],FACT_A2[Existencia])</f>
        <v>0</v>
      </c>
      <c r="GX1093" s="18"/>
      <c r="GY1093" s="16" t="s">
        <v>2222</v>
      </c>
      <c r="GZ1093" s="26">
        <f t="shared" ref="GZ1093" si="7966">GV1093+GW1093+GX1093+GZ1091-GZ1092</f>
        <v>0</v>
      </c>
      <c r="HA1093" s="26">
        <f t="shared" ref="HA1093" si="7967">GZ1093+HA1091-HA1092</f>
        <v>0</v>
      </c>
      <c r="HB1093" s="26">
        <f t="shared" ref="HB1093" si="7968">HA1093+HB1091-HB1092</f>
        <v>0</v>
      </c>
      <c r="HC1093" s="26">
        <f t="shared" ref="HC1093" si="7969">HB1093+HC1091-HC1092</f>
        <v>0</v>
      </c>
      <c r="HD1093" s="26">
        <f t="shared" ref="HD1093" si="7970">HC1093+HD1091-HD1092</f>
        <v>0</v>
      </c>
      <c r="HE1093" s="26">
        <f t="shared" ref="HE1093" si="7971">HD1093+HE1091-HE1092</f>
        <v>0</v>
      </c>
      <c r="HF1093" s="26">
        <f t="shared" ref="HF1093" si="7972">HE1093+HF1091-HF1092</f>
        <v>0</v>
      </c>
      <c r="HG1093" s="26">
        <f t="shared" ref="HG1093" si="7973">HF1093+HG1091-HG1092</f>
        <v>0</v>
      </c>
      <c r="HH1093" s="26">
        <f t="shared" ref="HH1093" si="7974">HG1093+HH1091-HH1092</f>
        <v>0</v>
      </c>
      <c r="HI1093" s="26">
        <f t="shared" ref="HI1093" si="7975">HH1093+HI1091-HI1092</f>
        <v>0</v>
      </c>
      <c r="HJ1093" s="26">
        <f t="shared" ref="HJ1093" si="7976">HI1093+HJ1091-HJ1092</f>
        <v>0</v>
      </c>
      <c r="HK1093" s="26">
        <f t="shared" ref="HK1093" si="7977">HJ1093+HK1091-HK1092</f>
        <v>0</v>
      </c>
      <c r="HL1093" s="26">
        <f t="shared" ref="HL1093" si="7978">HK1093+HL1091-HL1092</f>
        <v>0</v>
      </c>
      <c r="HM1093" s="26">
        <f t="shared" ref="HM1093" si="7979">HL1093+HM1091-HM1092</f>
        <v>0</v>
      </c>
      <c r="HN1093" s="26">
        <f t="shared" ref="HN1093" si="7980">HM1093+HN1091-HN1092</f>
        <v>0</v>
      </c>
      <c r="HO1093" s="26">
        <f t="shared" ref="HO1093" si="7981">HN1093+HO1091-HO1092</f>
        <v>0</v>
      </c>
      <c r="HP1093" s="26">
        <f t="shared" ref="HP1093" si="7982">HO1093+HP1091-HP1092</f>
        <v>0</v>
      </c>
      <c r="HQ1093" s="26">
        <f t="shared" ref="HQ1093" si="7983">HP1093+HQ1091-HQ1092</f>
        <v>0</v>
      </c>
      <c r="HR1093" s="26">
        <f t="shared" ref="HR1093" si="7984">HQ1093+HR1091-HR1092</f>
        <v>0</v>
      </c>
      <c r="HS1093" s="26">
        <f t="shared" ref="HS1093" si="7985">HR1093+HS1091-HS1092</f>
        <v>0</v>
      </c>
      <c r="HT1093" s="26">
        <f t="shared" ref="HT1093" si="7986">HS1093+HT1091-HT1092</f>
        <v>0</v>
      </c>
      <c r="HU1093" s="22">
        <f t="shared" ref="HU1093" si="7987">COUNTIF(GZ1093:HT1093,"&lt;0")</f>
        <v>0</v>
      </c>
      <c r="HV1093" s="25"/>
      <c r="HW1093" t="str">
        <f>DIM_BILL[[#This Row],[Tipo]]</f>
        <v>MATERIAL DE EMPAQUE</v>
      </c>
    </row>
    <row r="1094" spans="1:231" x14ac:dyDescent="0.3">
      <c r="A1094" s="17" t="s">
        <v>1377</v>
      </c>
      <c r="EL1094">
        <v>1.02</v>
      </c>
      <c r="GR1094" s="17" t="s">
        <v>1378</v>
      </c>
      <c r="GS1094" s="17">
        <v>3</v>
      </c>
      <c r="GT1094" s="17" t="s">
        <v>1823</v>
      </c>
      <c r="GU1094" s="17" t="s">
        <v>1800</v>
      </c>
      <c r="GV1094" s="17">
        <f>SUMIF(FACT_A1[cve_prod],DIM_BILL[[#This Row],[CODIGO]],FACT_A1[Existencia])</f>
        <v>0</v>
      </c>
      <c r="GW1094" s="18">
        <f>SUMIF(FACT_A2[cve_prod],DIM_BILL[[#This Row],[CODIGO]],FACT_A2[Existencia])</f>
        <v>0</v>
      </c>
      <c r="GX1094" s="17"/>
      <c r="GY1094" s="16" t="s">
        <v>2220</v>
      </c>
      <c r="GZ1094" s="15">
        <f>SUMIFS(POs[saldo],POs[cve_prod],DIM_BILL[[#This Row],[CODIGO]],POs[status],$GY1094,POs[f_ent],GZ$1)</f>
        <v>0</v>
      </c>
      <c r="HA1094" s="15">
        <f>SUMIFS(POs[saldo],POs[cve_prod],DIM_BILL[[#This Row],[CODIGO]],POs[status],$GY1094,POs[f_ent],HA$1)</f>
        <v>0</v>
      </c>
      <c r="HB1094" s="15">
        <f>SUMIFS(POs[saldo],POs[cve_prod],DIM_BILL[[#This Row],[CODIGO]],POs[status],$GY1094,POs[f_ent],HB$1)</f>
        <v>0</v>
      </c>
      <c r="HC1094" s="15">
        <f>SUMIFS(POs[saldo],POs[cve_prod],DIM_BILL[[#This Row],[CODIGO]],POs[status],$GY1094,POs[f_ent],HC$1)</f>
        <v>0</v>
      </c>
      <c r="HD1094" s="15">
        <f>SUMIFS(POs[saldo],POs[cve_prod],DIM_BILL[[#This Row],[CODIGO]],POs[status],$GY1094,POs[f_ent],HD$1)</f>
        <v>0</v>
      </c>
      <c r="HE1094" s="15">
        <f>SUMIFS(POs[saldo],POs[cve_prod],DIM_BILL[[#This Row],[CODIGO]],POs[status],$GY1094,POs[f_ent],HE$1)</f>
        <v>0</v>
      </c>
      <c r="HF1094" s="15">
        <f>SUMIFS(POs[saldo],POs[cve_prod],DIM_BILL[[#This Row],[CODIGO]],POs[status],$GY1094,POs[Semana],WEEKNUM(HF$1))</f>
        <v>0</v>
      </c>
      <c r="HG1094" s="15">
        <f>SUMIFS(POs[saldo],POs[cve_prod],DIM_BILL[[#This Row],[CODIGO]],POs[status],$GY1094,POs[Semana],WEEKNUM(HG$1))</f>
        <v>0</v>
      </c>
      <c r="HH1094" s="15">
        <f>SUMIFS(POs[saldo],POs[cve_prod],DIM_BILL[[#This Row],[CODIGO]],POs[status],$GY1094,POs[Semana],WEEKNUM(HH$1))</f>
        <v>0</v>
      </c>
      <c r="HI1094" s="15">
        <f>SUMIFS(POs[saldo],POs[cve_prod],DIM_BILL[[#This Row],[CODIGO]],POs[status],$GY1094,POs[Semana],WEEKNUM(HI$1))</f>
        <v>0</v>
      </c>
      <c r="HJ1094" s="15">
        <f>SUMIFS(POs[saldo],POs[cve_prod],DIM_BILL[[#This Row],[CODIGO]],POs[status],$GY1094,POs[Semana],WEEKNUM(HJ$1))</f>
        <v>0</v>
      </c>
      <c r="HK1094" s="15">
        <f>SUMIFS(POs[saldo],POs[cve_prod],DIM_BILL[[#This Row],[CODIGO]],POs[status],$GY1094,POs[Semana],WEEKNUM(HK$1))</f>
        <v>0</v>
      </c>
      <c r="HL1094" s="15">
        <f>SUMIFS(POs[saldo],POs[cve_prod],DIM_BILL[[#This Row],[CODIGO]],POs[status],$GY1094,POs[Semana],WEEKNUM(HL$1))</f>
        <v>0</v>
      </c>
      <c r="HM1094" s="15">
        <f>SUMIFS(POs[saldo],POs[cve_prod],DIM_BILL[[#This Row],[CODIGO]],POs[status],$GY1094,POs[Semana],WEEKNUM(HM$1))</f>
        <v>0</v>
      </c>
      <c r="HN1094" s="15">
        <f>SUMIFS(POs[saldo],POs[cve_prod],DIM_BILL[[#This Row],[CODIGO]],POs[status],$GY1094,POs[Semana],WEEKNUM(HN$1))</f>
        <v>0</v>
      </c>
      <c r="HO1094" s="15">
        <f>SUMIFS(POs[saldo],POs[cve_prod],DIM_BILL[[#This Row],[CODIGO]],POs[status],$GY1094,POs[Semana],WEEKNUM(HO$1))</f>
        <v>0</v>
      </c>
      <c r="HP1094" s="15">
        <f>SUMIFS(POs[saldo],POs[cve_prod],DIM_BILL[[#This Row],[CODIGO]],POs[status],$GY1094,POs[Semana],WEEKNUM(HP$1))</f>
        <v>0</v>
      </c>
      <c r="HQ1094" s="15">
        <f>SUMIFS(POs[saldo],POs[cve_prod],DIM_BILL[[#This Row],[CODIGO]],POs[status],$GY1094,POs[Semana],WEEKNUM(HQ$1))</f>
        <v>0</v>
      </c>
      <c r="HR1094" s="15">
        <f>SUMIFS(POs[saldo],POs[cve_prod],DIM_BILL[[#This Row],[CODIGO]],POs[status],$GY1094,POs[Semana],WEEKNUM(HR$1))</f>
        <v>0</v>
      </c>
      <c r="HS1094" s="15">
        <f>SUMIFS(POs[saldo],POs[cve_prod],DIM_BILL[[#This Row],[CODIGO]],POs[status],$GY1094,POs[Semana],WEEKNUM(HS$1))</f>
        <v>0</v>
      </c>
      <c r="HT1094" s="15">
        <f>SUMIFS(POs[saldo],POs[cve_prod],DIM_BILL[[#This Row],[CODIGO]],POs[status],$GY1094,POs[Semana],WEEKNUM(HT$1))</f>
        <v>0</v>
      </c>
      <c r="HU1094" s="22"/>
      <c r="HV1094" s="25"/>
      <c r="HW1094" t="str">
        <f>DIM_BILL[[#This Row],[Tipo]]</f>
        <v>MATERIAL DE EMPAQUE</v>
      </c>
    </row>
    <row r="1095" spans="1:231" x14ac:dyDescent="0.3">
      <c r="A1095" s="17" t="s">
        <v>1377</v>
      </c>
      <c r="EL1095">
        <v>1.02</v>
      </c>
      <c r="GR1095" s="17" t="s">
        <v>1378</v>
      </c>
      <c r="GS1095" s="17">
        <v>3</v>
      </c>
      <c r="GT1095" s="17" t="s">
        <v>1823</v>
      </c>
      <c r="GU1095" s="17" t="s">
        <v>1800</v>
      </c>
      <c r="GV1095" s="17">
        <f>SUMIF(FACT_A1[cve_prod],DIM_BILL[[#This Row],[CODIGO]],FACT_A1[Existencia])</f>
        <v>0</v>
      </c>
      <c r="GW1095" s="18">
        <f>SUMIF(FACT_A2[cve_prod],DIM_BILL[[#This Row],[CODIGO]],FACT_A2[Existencia])</f>
        <v>0</v>
      </c>
      <c r="GX1095" s="17"/>
      <c r="GY1095" s="16" t="s">
        <v>2221</v>
      </c>
      <c r="GZ1095" s="24">
        <f>SUMPRODUCT($B1095:$GQ1095,INDEX(PLAN_PRODUCCION!$B$4:$GQ$24,COLUMN()-COLUMN($GZ$1)+1,0))</f>
        <v>0</v>
      </c>
      <c r="HA1095" s="24">
        <f>SUMPRODUCT($B1095:$GQ1095,INDEX(PLAN_PRODUCCION!$B$4:$GQ$24,COLUMN()-COLUMN($GZ$1)+1,0))</f>
        <v>0</v>
      </c>
      <c r="HB1095" s="24">
        <f>SUMPRODUCT($B1095:$GQ1095,INDEX(PLAN_PRODUCCION!$B$4:$GQ$24,COLUMN()-COLUMN($GZ$1)+1,0))</f>
        <v>0</v>
      </c>
      <c r="HC1095" s="24">
        <f>SUMPRODUCT($B1095:$GQ1095,INDEX(PLAN_PRODUCCION!$B$4:$GQ$24,COLUMN()-COLUMN($GZ$1)+1,0))</f>
        <v>0</v>
      </c>
      <c r="HD1095" s="24">
        <f>SUMPRODUCT($B1095:$GQ1095,INDEX(PLAN_PRODUCCION!$B$4:$GQ$24,COLUMN()-COLUMN($GZ$1)+1,0))</f>
        <v>0</v>
      </c>
      <c r="HE1095" s="24">
        <f>SUMPRODUCT($B1095:$GQ1095,INDEX(PLAN_PRODUCCION!$B$4:$GQ$24,COLUMN()-COLUMN($GZ$1)+1,0))</f>
        <v>0</v>
      </c>
      <c r="HF1095" s="24">
        <f>SUMPRODUCT($B1095:$GQ1095,INDEX(PLAN_PRODUCCION!$B$4:$GQ$24,COLUMN()-COLUMN($GZ$1)+1,0))</f>
        <v>0</v>
      </c>
      <c r="HG1095" s="24">
        <f>SUMPRODUCT($B1095:$GQ1095,INDEX(PLAN_PRODUCCION!$B$4:$GQ$24,COLUMN()-COLUMN($GZ$1)+1,0))</f>
        <v>0</v>
      </c>
      <c r="HH1095" s="24">
        <f>SUMPRODUCT($B1095:$GQ1095,INDEX(PLAN_PRODUCCION!$B$4:$GQ$24,COLUMN()-COLUMN($GZ$1)+1,0))</f>
        <v>0</v>
      </c>
      <c r="HI1095" s="24">
        <f>SUMPRODUCT($B1095:$GQ1095,INDEX(PLAN_PRODUCCION!$B$4:$GQ$24,COLUMN()-COLUMN($GZ$1)+1,0))</f>
        <v>0</v>
      </c>
      <c r="HJ1095" s="24">
        <f>SUMPRODUCT($B1095:$GQ1095,INDEX(PLAN_PRODUCCION!$B$4:$GQ$24,COLUMN()-COLUMN($GZ$1)+1,0))</f>
        <v>0</v>
      </c>
      <c r="HK1095" s="24">
        <f>SUMPRODUCT($B1095:$GQ1095,INDEX(PLAN_PRODUCCION!$B$4:$GQ$24,COLUMN()-COLUMN($GZ$1)+1,0))</f>
        <v>0</v>
      </c>
      <c r="HL1095" s="24">
        <f>SUMPRODUCT($B1095:$GQ1095,INDEX(PLAN_PRODUCCION!$B$4:$GQ$24,COLUMN()-COLUMN($GZ$1)+1,0))</f>
        <v>0</v>
      </c>
      <c r="HM1095" s="24">
        <f>SUMPRODUCT($B1095:$GQ1095,INDEX(PLAN_PRODUCCION!$B$4:$GQ$24,COLUMN()-COLUMN($GZ$1)+1,0))</f>
        <v>0</v>
      </c>
      <c r="HN1095" s="24">
        <f>SUMPRODUCT($B1095:$GQ1095,INDEX(PLAN_PRODUCCION!$B$4:$GQ$24,COLUMN()-COLUMN($GZ$1)+1,0))</f>
        <v>0</v>
      </c>
      <c r="HO1095" s="24">
        <f>SUMPRODUCT($B1095:$GQ1095,INDEX(PLAN_PRODUCCION!$B$4:$GQ$24,COLUMN()-COLUMN($GZ$1)+1,0))</f>
        <v>0</v>
      </c>
      <c r="HP1095" s="24">
        <f>SUMPRODUCT($B1095:$GQ1095,INDEX(PLAN_PRODUCCION!$B$4:$GQ$24,COLUMN()-COLUMN($GZ$1)+1,0))</f>
        <v>0</v>
      </c>
      <c r="HQ1095" s="24">
        <f>SUMPRODUCT($B1095:$GQ1095,INDEX(PLAN_PRODUCCION!$B$4:$GQ$24,COLUMN()-COLUMN($GZ$1)+1,0))</f>
        <v>0</v>
      </c>
      <c r="HR1095" s="24">
        <f>SUMPRODUCT($B1095:$GQ1095,INDEX(PLAN_PRODUCCION!$B$4:$GQ$24,COLUMN()-COLUMN($GZ$1)+1,0))</f>
        <v>0</v>
      </c>
      <c r="HS1095" s="24">
        <f>SUMPRODUCT($B1095:$GQ1095,INDEX(PLAN_PRODUCCION!$B$4:$GQ$24,COLUMN()-COLUMN($GZ$1)+1,0))</f>
        <v>0</v>
      </c>
      <c r="HT1095" s="24">
        <f>SUMPRODUCT($B1095:$GQ1095,INDEX(PLAN_PRODUCCION!$B$4:$GQ$24,COLUMN()-COLUMN($GZ$1)+1,0))</f>
        <v>0</v>
      </c>
      <c r="HU1095" s="22"/>
      <c r="HV1095" s="25"/>
      <c r="HW1095" t="str">
        <f>DIM_BILL[[#This Row],[Tipo]]</f>
        <v>MATERIAL DE EMPAQUE</v>
      </c>
    </row>
    <row r="1096" spans="1:231" x14ac:dyDescent="0.3">
      <c r="A1096" s="18" t="s">
        <v>1377</v>
      </c>
      <c r="EL1096">
        <v>1.02</v>
      </c>
      <c r="GR1096" s="18" t="s">
        <v>1378</v>
      </c>
      <c r="GS1096" s="18">
        <v>3</v>
      </c>
      <c r="GT1096" s="18" t="s">
        <v>1823</v>
      </c>
      <c r="GU1096" s="18" t="s">
        <v>1800</v>
      </c>
      <c r="GV1096" s="18">
        <f>SUMIF(FACT_A1[cve_prod],DIM_BILL[[#This Row],[CODIGO]],FACT_A1[Existencia])</f>
        <v>0</v>
      </c>
      <c r="GW1096" s="18">
        <f>SUMIF(FACT_A2[cve_prod],DIM_BILL[[#This Row],[CODIGO]],FACT_A2[Existencia])</f>
        <v>0</v>
      </c>
      <c r="GX1096" s="18"/>
      <c r="GY1096" s="16" t="s">
        <v>2222</v>
      </c>
      <c r="GZ1096" s="26">
        <f t="shared" ref="GZ1096" si="7988">GV1096+GW1096+GX1096+GZ1094-GZ1095</f>
        <v>0</v>
      </c>
      <c r="HA1096" s="26">
        <f t="shared" ref="HA1096" si="7989">GZ1096+HA1094-HA1095</f>
        <v>0</v>
      </c>
      <c r="HB1096" s="26">
        <f t="shared" ref="HB1096" si="7990">HA1096+HB1094-HB1095</f>
        <v>0</v>
      </c>
      <c r="HC1096" s="26">
        <f t="shared" ref="HC1096" si="7991">HB1096+HC1094-HC1095</f>
        <v>0</v>
      </c>
      <c r="HD1096" s="26">
        <f t="shared" ref="HD1096" si="7992">HC1096+HD1094-HD1095</f>
        <v>0</v>
      </c>
      <c r="HE1096" s="26">
        <f t="shared" ref="HE1096" si="7993">HD1096+HE1094-HE1095</f>
        <v>0</v>
      </c>
      <c r="HF1096" s="26">
        <f t="shared" ref="HF1096" si="7994">HE1096+HF1094-HF1095</f>
        <v>0</v>
      </c>
      <c r="HG1096" s="26">
        <f t="shared" ref="HG1096" si="7995">HF1096+HG1094-HG1095</f>
        <v>0</v>
      </c>
      <c r="HH1096" s="26">
        <f t="shared" ref="HH1096" si="7996">HG1096+HH1094-HH1095</f>
        <v>0</v>
      </c>
      <c r="HI1096" s="26">
        <f t="shared" ref="HI1096" si="7997">HH1096+HI1094-HI1095</f>
        <v>0</v>
      </c>
      <c r="HJ1096" s="26">
        <f t="shared" ref="HJ1096" si="7998">HI1096+HJ1094-HJ1095</f>
        <v>0</v>
      </c>
      <c r="HK1096" s="26">
        <f t="shared" ref="HK1096" si="7999">HJ1096+HK1094-HK1095</f>
        <v>0</v>
      </c>
      <c r="HL1096" s="26">
        <f t="shared" ref="HL1096" si="8000">HK1096+HL1094-HL1095</f>
        <v>0</v>
      </c>
      <c r="HM1096" s="26">
        <f t="shared" ref="HM1096" si="8001">HL1096+HM1094-HM1095</f>
        <v>0</v>
      </c>
      <c r="HN1096" s="26">
        <f t="shared" ref="HN1096" si="8002">HM1096+HN1094-HN1095</f>
        <v>0</v>
      </c>
      <c r="HO1096" s="26">
        <f t="shared" ref="HO1096" si="8003">HN1096+HO1094-HO1095</f>
        <v>0</v>
      </c>
      <c r="HP1096" s="26">
        <f t="shared" ref="HP1096" si="8004">HO1096+HP1094-HP1095</f>
        <v>0</v>
      </c>
      <c r="HQ1096" s="26">
        <f t="shared" ref="HQ1096" si="8005">HP1096+HQ1094-HQ1095</f>
        <v>0</v>
      </c>
      <c r="HR1096" s="26">
        <f t="shared" ref="HR1096" si="8006">HQ1096+HR1094-HR1095</f>
        <v>0</v>
      </c>
      <c r="HS1096" s="26">
        <f t="shared" ref="HS1096" si="8007">HR1096+HS1094-HS1095</f>
        <v>0</v>
      </c>
      <c r="HT1096" s="26">
        <f t="shared" ref="HT1096" si="8008">HS1096+HT1094-HT1095</f>
        <v>0</v>
      </c>
      <c r="HU1096" s="22">
        <f t="shared" ref="HU1096" si="8009">COUNTIF(GZ1096:HT1096,"&lt;0")</f>
        <v>0</v>
      </c>
      <c r="HV1096" s="25"/>
      <c r="HW1096" t="str">
        <f>DIM_BILL[[#This Row],[Tipo]]</f>
        <v>MATERIAL DE EMPAQUE</v>
      </c>
    </row>
    <row r="1097" spans="1:231" x14ac:dyDescent="0.3">
      <c r="A1097" s="17" t="s">
        <v>338</v>
      </c>
      <c r="V1097">
        <v>1.03</v>
      </c>
      <c r="GR1097" s="17" t="s">
        <v>339</v>
      </c>
      <c r="GS1097" s="17">
        <v>5</v>
      </c>
      <c r="GT1097" s="17" t="s">
        <v>1827</v>
      </c>
      <c r="GU1097" s="17" t="s">
        <v>1800</v>
      </c>
      <c r="GV1097" s="17">
        <f>SUMIF(FACT_A1[cve_prod],DIM_BILL[[#This Row],[CODIGO]],FACT_A1[Existencia])</f>
        <v>0</v>
      </c>
      <c r="GW1097" s="18">
        <f>SUMIF(FACT_A2[cve_prod],DIM_BILL[[#This Row],[CODIGO]],FACT_A2[Existencia])</f>
        <v>2000</v>
      </c>
      <c r="GX1097" s="17"/>
      <c r="GY1097" s="16" t="s">
        <v>2220</v>
      </c>
      <c r="GZ1097" s="15">
        <f>SUMIFS(POs[saldo],POs[cve_prod],DIM_BILL[[#This Row],[CODIGO]],POs[status],$GY1097,POs[f_ent],GZ$1)</f>
        <v>0</v>
      </c>
      <c r="HA1097" s="15">
        <f>SUMIFS(POs[saldo],POs[cve_prod],DIM_BILL[[#This Row],[CODIGO]],POs[status],$GY1097,POs[f_ent],HA$1)</f>
        <v>0</v>
      </c>
      <c r="HB1097" s="15">
        <f>SUMIFS(POs[saldo],POs[cve_prod],DIM_BILL[[#This Row],[CODIGO]],POs[status],$GY1097,POs[f_ent],HB$1)</f>
        <v>0</v>
      </c>
      <c r="HC1097" s="15">
        <f>SUMIFS(POs[saldo],POs[cve_prod],DIM_BILL[[#This Row],[CODIGO]],POs[status],$GY1097,POs[f_ent],HC$1)</f>
        <v>0</v>
      </c>
      <c r="HD1097" s="15">
        <f>SUMIFS(POs[saldo],POs[cve_prod],DIM_BILL[[#This Row],[CODIGO]],POs[status],$GY1097,POs[f_ent],HD$1)</f>
        <v>0</v>
      </c>
      <c r="HE1097" s="15">
        <f>SUMIFS(POs[saldo],POs[cve_prod],DIM_BILL[[#This Row],[CODIGO]],POs[status],$GY1097,POs[f_ent],HE$1)</f>
        <v>0</v>
      </c>
      <c r="HF1097" s="15">
        <f>SUMIFS(POs[saldo],POs[cve_prod],DIM_BILL[[#This Row],[CODIGO]],POs[status],$GY1097,POs[Semana],WEEKNUM(HF$1))</f>
        <v>0</v>
      </c>
      <c r="HG1097" s="15">
        <f>SUMIFS(POs[saldo],POs[cve_prod],DIM_BILL[[#This Row],[CODIGO]],POs[status],$GY1097,POs[Semana],WEEKNUM(HG$1))</f>
        <v>0</v>
      </c>
      <c r="HH1097" s="15">
        <f>SUMIFS(POs[saldo],POs[cve_prod],DIM_BILL[[#This Row],[CODIGO]],POs[status],$GY1097,POs[Semana],WEEKNUM(HH$1))</f>
        <v>0</v>
      </c>
      <c r="HI1097" s="15">
        <f>SUMIFS(POs[saldo],POs[cve_prod],DIM_BILL[[#This Row],[CODIGO]],POs[status],$GY1097,POs[Semana],WEEKNUM(HI$1))</f>
        <v>0</v>
      </c>
      <c r="HJ1097" s="15">
        <f>SUMIFS(POs[saldo],POs[cve_prod],DIM_BILL[[#This Row],[CODIGO]],POs[status],$GY1097,POs[Semana],WEEKNUM(HJ$1))</f>
        <v>0</v>
      </c>
      <c r="HK1097" s="15">
        <f>SUMIFS(POs[saldo],POs[cve_prod],DIM_BILL[[#This Row],[CODIGO]],POs[status],$GY1097,POs[Semana],WEEKNUM(HK$1))</f>
        <v>0</v>
      </c>
      <c r="HL1097" s="15">
        <f>SUMIFS(POs[saldo],POs[cve_prod],DIM_BILL[[#This Row],[CODIGO]],POs[status],$GY1097,POs[Semana],WEEKNUM(HL$1))</f>
        <v>0</v>
      </c>
      <c r="HM1097" s="15">
        <f>SUMIFS(POs[saldo],POs[cve_prod],DIM_BILL[[#This Row],[CODIGO]],POs[status],$GY1097,POs[Semana],WEEKNUM(HM$1))</f>
        <v>0</v>
      </c>
      <c r="HN1097" s="15">
        <f>SUMIFS(POs[saldo],POs[cve_prod],DIM_BILL[[#This Row],[CODIGO]],POs[status],$GY1097,POs[Semana],WEEKNUM(HN$1))</f>
        <v>0</v>
      </c>
      <c r="HO1097" s="15">
        <f>SUMIFS(POs[saldo],POs[cve_prod],DIM_BILL[[#This Row],[CODIGO]],POs[status],$GY1097,POs[Semana],WEEKNUM(HO$1))</f>
        <v>0</v>
      </c>
      <c r="HP1097" s="15">
        <f>SUMIFS(POs[saldo],POs[cve_prod],DIM_BILL[[#This Row],[CODIGO]],POs[status],$GY1097,POs[Semana],WEEKNUM(HP$1))</f>
        <v>0</v>
      </c>
      <c r="HQ1097" s="15">
        <f>SUMIFS(POs[saldo],POs[cve_prod],DIM_BILL[[#This Row],[CODIGO]],POs[status],$GY1097,POs[Semana],WEEKNUM(HQ$1))</f>
        <v>0</v>
      </c>
      <c r="HR1097" s="15">
        <f>SUMIFS(POs[saldo],POs[cve_prod],DIM_BILL[[#This Row],[CODIGO]],POs[status],$GY1097,POs[Semana],WEEKNUM(HR$1))</f>
        <v>0</v>
      </c>
      <c r="HS1097" s="15">
        <f>SUMIFS(POs[saldo],POs[cve_prod],DIM_BILL[[#This Row],[CODIGO]],POs[status],$GY1097,POs[Semana],WEEKNUM(HS$1))</f>
        <v>0</v>
      </c>
      <c r="HT1097" s="15">
        <f>SUMIFS(POs[saldo],POs[cve_prod],DIM_BILL[[#This Row],[CODIGO]],POs[status],$GY1097,POs[Semana],WEEKNUM(HT$1))</f>
        <v>0</v>
      </c>
      <c r="HU1097" s="22"/>
      <c r="HV1097" s="25"/>
      <c r="HW1097" t="str">
        <f>DIM_BILL[[#This Row],[Tipo]]</f>
        <v>MATERIAL DE EMPAQUE</v>
      </c>
    </row>
    <row r="1098" spans="1:231" x14ac:dyDescent="0.3">
      <c r="A1098" s="17" t="s">
        <v>338</v>
      </c>
      <c r="V1098">
        <v>1.03</v>
      </c>
      <c r="GR1098" s="17" t="s">
        <v>339</v>
      </c>
      <c r="GS1098" s="17">
        <v>5</v>
      </c>
      <c r="GT1098" s="17" t="s">
        <v>1827</v>
      </c>
      <c r="GU1098" s="17" t="s">
        <v>1800</v>
      </c>
      <c r="GV1098" s="17">
        <f>SUMIF(FACT_A1[cve_prod],DIM_BILL[[#This Row],[CODIGO]],FACT_A1[Existencia])</f>
        <v>0</v>
      </c>
      <c r="GW1098" s="18">
        <f>SUMIF(FACT_A2[cve_prod],DIM_BILL[[#This Row],[CODIGO]],FACT_A2[Existencia])</f>
        <v>2000</v>
      </c>
      <c r="GX1098" s="17"/>
      <c r="GY1098" s="16" t="s">
        <v>2221</v>
      </c>
      <c r="GZ1098" s="24">
        <f>SUMPRODUCT($B1098:$GQ1098,INDEX(PLAN_PRODUCCION!$B$4:$GQ$24,COLUMN()-COLUMN($GZ$1)+1,0))</f>
        <v>1030</v>
      </c>
      <c r="HA1098" s="24">
        <f>SUMPRODUCT($B1098:$GQ1098,INDEX(PLAN_PRODUCCION!$B$4:$GQ$24,COLUMN()-COLUMN($GZ$1)+1,0))</f>
        <v>0</v>
      </c>
      <c r="HB1098" s="24">
        <f>SUMPRODUCT($B1098:$GQ1098,INDEX(PLAN_PRODUCCION!$B$4:$GQ$24,COLUMN()-COLUMN($GZ$1)+1,0))</f>
        <v>0</v>
      </c>
      <c r="HC1098" s="24">
        <f>SUMPRODUCT($B1098:$GQ1098,INDEX(PLAN_PRODUCCION!$B$4:$GQ$24,COLUMN()-COLUMN($GZ$1)+1,0))</f>
        <v>0</v>
      </c>
      <c r="HD1098" s="24">
        <f>SUMPRODUCT($B1098:$GQ1098,INDEX(PLAN_PRODUCCION!$B$4:$GQ$24,COLUMN()-COLUMN($GZ$1)+1,0))</f>
        <v>0</v>
      </c>
      <c r="HE1098" s="24">
        <f>SUMPRODUCT($B1098:$GQ1098,INDEX(PLAN_PRODUCCION!$B$4:$GQ$24,COLUMN()-COLUMN($GZ$1)+1,0))</f>
        <v>0</v>
      </c>
      <c r="HF1098" s="24">
        <f>SUMPRODUCT($B1098:$GQ1098,INDEX(PLAN_PRODUCCION!$B$4:$GQ$24,COLUMN()-COLUMN($GZ$1)+1,0))</f>
        <v>0</v>
      </c>
      <c r="HG1098" s="24">
        <f>SUMPRODUCT($B1098:$GQ1098,INDEX(PLAN_PRODUCCION!$B$4:$GQ$24,COLUMN()-COLUMN($GZ$1)+1,0))</f>
        <v>0</v>
      </c>
      <c r="HH1098" s="24">
        <f>SUMPRODUCT($B1098:$GQ1098,INDEX(PLAN_PRODUCCION!$B$4:$GQ$24,COLUMN()-COLUMN($GZ$1)+1,0))</f>
        <v>0</v>
      </c>
      <c r="HI1098" s="24">
        <f>SUMPRODUCT($B1098:$GQ1098,INDEX(PLAN_PRODUCCION!$B$4:$GQ$24,COLUMN()-COLUMN($GZ$1)+1,0))</f>
        <v>0</v>
      </c>
      <c r="HJ1098" s="24">
        <f>SUMPRODUCT($B1098:$GQ1098,INDEX(PLAN_PRODUCCION!$B$4:$GQ$24,COLUMN()-COLUMN($GZ$1)+1,0))</f>
        <v>0</v>
      </c>
      <c r="HK1098" s="24">
        <f>SUMPRODUCT($B1098:$GQ1098,INDEX(PLAN_PRODUCCION!$B$4:$GQ$24,COLUMN()-COLUMN($GZ$1)+1,0))</f>
        <v>0</v>
      </c>
      <c r="HL1098" s="24">
        <f>SUMPRODUCT($B1098:$GQ1098,INDEX(PLAN_PRODUCCION!$B$4:$GQ$24,COLUMN()-COLUMN($GZ$1)+1,0))</f>
        <v>0</v>
      </c>
      <c r="HM1098" s="24">
        <f>SUMPRODUCT($B1098:$GQ1098,INDEX(PLAN_PRODUCCION!$B$4:$GQ$24,COLUMN()-COLUMN($GZ$1)+1,0))</f>
        <v>0</v>
      </c>
      <c r="HN1098" s="24">
        <f>SUMPRODUCT($B1098:$GQ1098,INDEX(PLAN_PRODUCCION!$B$4:$GQ$24,COLUMN()-COLUMN($GZ$1)+1,0))</f>
        <v>0</v>
      </c>
      <c r="HO1098" s="24">
        <f>SUMPRODUCT($B1098:$GQ1098,INDEX(PLAN_PRODUCCION!$B$4:$GQ$24,COLUMN()-COLUMN($GZ$1)+1,0))</f>
        <v>0</v>
      </c>
      <c r="HP1098" s="24">
        <f>SUMPRODUCT($B1098:$GQ1098,INDEX(PLAN_PRODUCCION!$B$4:$GQ$24,COLUMN()-COLUMN($GZ$1)+1,0))</f>
        <v>0</v>
      </c>
      <c r="HQ1098" s="24">
        <f>SUMPRODUCT($B1098:$GQ1098,INDEX(PLAN_PRODUCCION!$B$4:$GQ$24,COLUMN()-COLUMN($GZ$1)+1,0))</f>
        <v>0</v>
      </c>
      <c r="HR1098" s="24">
        <f>SUMPRODUCT($B1098:$GQ1098,INDEX(PLAN_PRODUCCION!$B$4:$GQ$24,COLUMN()-COLUMN($GZ$1)+1,0))</f>
        <v>0</v>
      </c>
      <c r="HS1098" s="24">
        <f>SUMPRODUCT($B1098:$GQ1098,INDEX(PLAN_PRODUCCION!$B$4:$GQ$24,COLUMN()-COLUMN($GZ$1)+1,0))</f>
        <v>0</v>
      </c>
      <c r="HT1098" s="24">
        <f>SUMPRODUCT($B1098:$GQ1098,INDEX(PLAN_PRODUCCION!$B$4:$GQ$24,COLUMN()-COLUMN($GZ$1)+1,0))</f>
        <v>0</v>
      </c>
      <c r="HU1098" s="22"/>
      <c r="HV1098" s="25"/>
      <c r="HW1098" t="str">
        <f>DIM_BILL[[#This Row],[Tipo]]</f>
        <v>MATERIAL DE EMPAQUE</v>
      </c>
    </row>
    <row r="1099" spans="1:231" x14ac:dyDescent="0.3">
      <c r="A1099" s="18" t="s">
        <v>338</v>
      </c>
      <c r="V1099">
        <v>1.03</v>
      </c>
      <c r="GR1099" s="18" t="s">
        <v>339</v>
      </c>
      <c r="GS1099" s="18">
        <v>5</v>
      </c>
      <c r="GT1099" s="18" t="s">
        <v>1827</v>
      </c>
      <c r="GU1099" s="18" t="s">
        <v>1800</v>
      </c>
      <c r="GV1099" s="18">
        <f>SUMIF(FACT_A1[cve_prod],DIM_BILL[[#This Row],[CODIGO]],FACT_A1[Existencia])</f>
        <v>0</v>
      </c>
      <c r="GW1099" s="18">
        <f>SUMIF(FACT_A2[cve_prod],DIM_BILL[[#This Row],[CODIGO]],FACT_A2[Existencia])</f>
        <v>2000</v>
      </c>
      <c r="GX1099" s="18"/>
      <c r="GY1099" s="16" t="s">
        <v>2222</v>
      </c>
      <c r="GZ1099" s="26">
        <f t="shared" ref="GZ1099" si="8010">GV1099+GW1099+GX1099+GZ1097-GZ1098</f>
        <v>970</v>
      </c>
      <c r="HA1099" s="26">
        <f t="shared" ref="HA1099" si="8011">GZ1099+HA1097-HA1098</f>
        <v>970</v>
      </c>
      <c r="HB1099" s="26">
        <f t="shared" ref="HB1099" si="8012">HA1099+HB1097-HB1098</f>
        <v>970</v>
      </c>
      <c r="HC1099" s="26">
        <f t="shared" ref="HC1099" si="8013">HB1099+HC1097-HC1098</f>
        <v>970</v>
      </c>
      <c r="HD1099" s="26">
        <f t="shared" ref="HD1099" si="8014">HC1099+HD1097-HD1098</f>
        <v>970</v>
      </c>
      <c r="HE1099" s="26">
        <f t="shared" ref="HE1099" si="8015">HD1099+HE1097-HE1098</f>
        <v>970</v>
      </c>
      <c r="HF1099" s="26">
        <f t="shared" ref="HF1099" si="8016">HE1099+HF1097-HF1098</f>
        <v>970</v>
      </c>
      <c r="HG1099" s="26">
        <f t="shared" ref="HG1099" si="8017">HF1099+HG1097-HG1098</f>
        <v>970</v>
      </c>
      <c r="HH1099" s="26">
        <f t="shared" ref="HH1099" si="8018">HG1099+HH1097-HH1098</f>
        <v>970</v>
      </c>
      <c r="HI1099" s="26">
        <f t="shared" ref="HI1099" si="8019">HH1099+HI1097-HI1098</f>
        <v>970</v>
      </c>
      <c r="HJ1099" s="26">
        <f t="shared" ref="HJ1099" si="8020">HI1099+HJ1097-HJ1098</f>
        <v>970</v>
      </c>
      <c r="HK1099" s="26">
        <f t="shared" ref="HK1099" si="8021">HJ1099+HK1097-HK1098</f>
        <v>970</v>
      </c>
      <c r="HL1099" s="26">
        <f t="shared" ref="HL1099" si="8022">HK1099+HL1097-HL1098</f>
        <v>970</v>
      </c>
      <c r="HM1099" s="26">
        <f t="shared" ref="HM1099" si="8023">HL1099+HM1097-HM1098</f>
        <v>970</v>
      </c>
      <c r="HN1099" s="26">
        <f t="shared" ref="HN1099" si="8024">HM1099+HN1097-HN1098</f>
        <v>970</v>
      </c>
      <c r="HO1099" s="26">
        <f t="shared" ref="HO1099" si="8025">HN1099+HO1097-HO1098</f>
        <v>970</v>
      </c>
      <c r="HP1099" s="26">
        <f t="shared" ref="HP1099" si="8026">HO1099+HP1097-HP1098</f>
        <v>970</v>
      </c>
      <c r="HQ1099" s="26">
        <f t="shared" ref="HQ1099" si="8027">HP1099+HQ1097-HQ1098</f>
        <v>970</v>
      </c>
      <c r="HR1099" s="26">
        <f t="shared" ref="HR1099" si="8028">HQ1099+HR1097-HR1098</f>
        <v>970</v>
      </c>
      <c r="HS1099" s="26">
        <f t="shared" ref="HS1099" si="8029">HR1099+HS1097-HS1098</f>
        <v>970</v>
      </c>
      <c r="HT1099" s="26">
        <f t="shared" ref="HT1099" si="8030">HS1099+HT1097-HT1098</f>
        <v>970</v>
      </c>
      <c r="HU1099" s="22">
        <f t="shared" ref="HU1099" si="8031">COUNTIF(GZ1099:HT1099,"&lt;0")</f>
        <v>0</v>
      </c>
      <c r="HV1099" s="25"/>
      <c r="HW1099" t="str">
        <f>DIM_BILL[[#This Row],[Tipo]]</f>
        <v>MATERIAL DE EMPAQUE</v>
      </c>
    </row>
    <row r="1100" spans="1:231" x14ac:dyDescent="0.3">
      <c r="A1100" s="17" t="s">
        <v>1395</v>
      </c>
      <c r="EO1100">
        <v>1.05</v>
      </c>
      <c r="GR1100" s="17" t="s">
        <v>1396</v>
      </c>
      <c r="GS1100" s="17">
        <v>2</v>
      </c>
      <c r="GT1100" s="17" t="s">
        <v>1791</v>
      </c>
      <c r="GU1100" s="17" t="s">
        <v>1791</v>
      </c>
      <c r="GV1100" s="17">
        <f>SUMIF(FACT_A1[cve_prod],DIM_BILL[[#This Row],[CODIGO]],FACT_A1[Existencia])</f>
        <v>0</v>
      </c>
      <c r="GW1100" s="18">
        <f>SUMIF(FACT_A2[cve_prod],DIM_BILL[[#This Row],[CODIGO]],FACT_A2[Existencia])</f>
        <v>5000</v>
      </c>
      <c r="GX1100" s="17"/>
      <c r="GY1100" s="16" t="s">
        <v>2220</v>
      </c>
      <c r="GZ1100" s="15">
        <f>SUMIFS(POs[saldo],POs[cve_prod],DIM_BILL[[#This Row],[CODIGO]],POs[status],$GY1100,POs[f_ent],GZ$1)</f>
        <v>0</v>
      </c>
      <c r="HA1100" s="15">
        <f>SUMIFS(POs[saldo],POs[cve_prod],DIM_BILL[[#This Row],[CODIGO]],POs[status],$GY1100,POs[f_ent],HA$1)</f>
        <v>0</v>
      </c>
      <c r="HB1100" s="15">
        <f>SUMIFS(POs[saldo],POs[cve_prod],DIM_BILL[[#This Row],[CODIGO]],POs[status],$GY1100,POs[f_ent],HB$1)</f>
        <v>0</v>
      </c>
      <c r="HC1100" s="15">
        <f>SUMIFS(POs[saldo],POs[cve_prod],DIM_BILL[[#This Row],[CODIGO]],POs[status],$GY1100,POs[f_ent],HC$1)</f>
        <v>0</v>
      </c>
      <c r="HD1100" s="15">
        <f>SUMIFS(POs[saldo],POs[cve_prod],DIM_BILL[[#This Row],[CODIGO]],POs[status],$GY1100,POs[f_ent],HD$1)</f>
        <v>0</v>
      </c>
      <c r="HE1100" s="15">
        <f>SUMIFS(POs[saldo],POs[cve_prod],DIM_BILL[[#This Row],[CODIGO]],POs[status],$GY1100,POs[f_ent],HE$1)</f>
        <v>0</v>
      </c>
      <c r="HF1100" s="15">
        <f>SUMIFS(POs[saldo],POs[cve_prod],DIM_BILL[[#This Row],[CODIGO]],POs[status],$GY1100,POs[Semana],WEEKNUM(HF$1))</f>
        <v>0</v>
      </c>
      <c r="HG1100" s="15">
        <f>SUMIFS(POs[saldo],POs[cve_prod],DIM_BILL[[#This Row],[CODIGO]],POs[status],$GY1100,POs[Semana],WEEKNUM(HG$1))</f>
        <v>0</v>
      </c>
      <c r="HH1100" s="15">
        <f>SUMIFS(POs[saldo],POs[cve_prod],DIM_BILL[[#This Row],[CODIGO]],POs[status],$GY1100,POs[Semana],WEEKNUM(HH$1))</f>
        <v>0</v>
      </c>
      <c r="HI1100" s="15">
        <f>SUMIFS(POs[saldo],POs[cve_prod],DIM_BILL[[#This Row],[CODIGO]],POs[status],$GY1100,POs[Semana],WEEKNUM(HI$1))</f>
        <v>0</v>
      </c>
      <c r="HJ1100" s="15">
        <f>SUMIFS(POs[saldo],POs[cve_prod],DIM_BILL[[#This Row],[CODIGO]],POs[status],$GY1100,POs[Semana],WEEKNUM(HJ$1))</f>
        <v>0</v>
      </c>
      <c r="HK1100" s="15">
        <f>SUMIFS(POs[saldo],POs[cve_prod],DIM_BILL[[#This Row],[CODIGO]],POs[status],$GY1100,POs[Semana],WEEKNUM(HK$1))</f>
        <v>0</v>
      </c>
      <c r="HL1100" s="15">
        <f>SUMIFS(POs[saldo],POs[cve_prod],DIM_BILL[[#This Row],[CODIGO]],POs[status],$GY1100,POs[Semana],WEEKNUM(HL$1))</f>
        <v>0</v>
      </c>
      <c r="HM1100" s="15">
        <f>SUMIFS(POs[saldo],POs[cve_prod],DIM_BILL[[#This Row],[CODIGO]],POs[status],$GY1100,POs[Semana],WEEKNUM(HM$1))</f>
        <v>0</v>
      </c>
      <c r="HN1100" s="15">
        <f>SUMIFS(POs[saldo],POs[cve_prod],DIM_BILL[[#This Row],[CODIGO]],POs[status],$GY1100,POs[Semana],WEEKNUM(HN$1))</f>
        <v>0</v>
      </c>
      <c r="HO1100" s="15">
        <f>SUMIFS(POs[saldo],POs[cve_prod],DIM_BILL[[#This Row],[CODIGO]],POs[status],$GY1100,POs[Semana],WEEKNUM(HO$1))</f>
        <v>0</v>
      </c>
      <c r="HP1100" s="15">
        <f>SUMIFS(POs[saldo],POs[cve_prod],DIM_BILL[[#This Row],[CODIGO]],POs[status],$GY1100,POs[Semana],WEEKNUM(HP$1))</f>
        <v>0</v>
      </c>
      <c r="HQ1100" s="15">
        <f>SUMIFS(POs[saldo],POs[cve_prod],DIM_BILL[[#This Row],[CODIGO]],POs[status],$GY1100,POs[Semana],WEEKNUM(HQ$1))</f>
        <v>0</v>
      </c>
      <c r="HR1100" s="15">
        <f>SUMIFS(POs[saldo],POs[cve_prod],DIM_BILL[[#This Row],[CODIGO]],POs[status],$GY1100,POs[Semana],WEEKNUM(HR$1))</f>
        <v>0</v>
      </c>
      <c r="HS1100" s="15">
        <f>SUMIFS(POs[saldo],POs[cve_prod],DIM_BILL[[#This Row],[CODIGO]],POs[status],$GY1100,POs[Semana],WEEKNUM(HS$1))</f>
        <v>0</v>
      </c>
      <c r="HT1100" s="15">
        <f>SUMIFS(POs[saldo],POs[cve_prod],DIM_BILL[[#This Row],[CODIGO]],POs[status],$GY1100,POs[Semana],WEEKNUM(HT$1))</f>
        <v>0</v>
      </c>
      <c r="HU1100" s="22"/>
      <c r="HV1100" s="25"/>
      <c r="HW1100" t="str">
        <f>DIM_BILL[[#This Row],[Tipo]]</f>
        <v/>
      </c>
    </row>
    <row r="1101" spans="1:231" x14ac:dyDescent="0.3">
      <c r="A1101" s="17" t="s">
        <v>1395</v>
      </c>
      <c r="EO1101">
        <v>1.05</v>
      </c>
      <c r="GR1101" s="17" t="s">
        <v>1396</v>
      </c>
      <c r="GS1101" s="17">
        <v>2</v>
      </c>
      <c r="GT1101" s="17" t="s">
        <v>1791</v>
      </c>
      <c r="GU1101" s="17" t="s">
        <v>1791</v>
      </c>
      <c r="GV1101" s="17">
        <f>SUMIF(FACT_A1[cve_prod],DIM_BILL[[#This Row],[CODIGO]],FACT_A1[Existencia])</f>
        <v>0</v>
      </c>
      <c r="GW1101" s="18">
        <f>SUMIF(FACT_A2[cve_prod],DIM_BILL[[#This Row],[CODIGO]],FACT_A2[Existencia])</f>
        <v>5000</v>
      </c>
      <c r="GX1101" s="17"/>
      <c r="GY1101" s="16" t="s">
        <v>2221</v>
      </c>
      <c r="GZ1101" s="24">
        <f>SUMPRODUCT($B1101:$GQ1101,INDEX(PLAN_PRODUCCION!$B$4:$GQ$24,COLUMN()-COLUMN($GZ$1)+1,0))</f>
        <v>4200</v>
      </c>
      <c r="HA1101" s="24">
        <f>SUMPRODUCT($B1101:$GQ1101,INDEX(PLAN_PRODUCCION!$B$4:$GQ$24,COLUMN()-COLUMN($GZ$1)+1,0))</f>
        <v>0</v>
      </c>
      <c r="HB1101" s="24">
        <f>SUMPRODUCT($B1101:$GQ1101,INDEX(PLAN_PRODUCCION!$B$4:$GQ$24,COLUMN()-COLUMN($GZ$1)+1,0))</f>
        <v>0</v>
      </c>
      <c r="HC1101" s="24">
        <f>SUMPRODUCT($B1101:$GQ1101,INDEX(PLAN_PRODUCCION!$B$4:$GQ$24,COLUMN()-COLUMN($GZ$1)+1,0))</f>
        <v>0</v>
      </c>
      <c r="HD1101" s="24">
        <f>SUMPRODUCT($B1101:$GQ1101,INDEX(PLAN_PRODUCCION!$B$4:$GQ$24,COLUMN()-COLUMN($GZ$1)+1,0))</f>
        <v>0</v>
      </c>
      <c r="HE1101" s="24">
        <f>SUMPRODUCT($B1101:$GQ1101,INDEX(PLAN_PRODUCCION!$B$4:$GQ$24,COLUMN()-COLUMN($GZ$1)+1,0))</f>
        <v>0</v>
      </c>
      <c r="HF1101" s="24">
        <f>SUMPRODUCT($B1101:$GQ1101,INDEX(PLAN_PRODUCCION!$B$4:$GQ$24,COLUMN()-COLUMN($GZ$1)+1,0))</f>
        <v>0</v>
      </c>
      <c r="HG1101" s="24">
        <f>SUMPRODUCT($B1101:$GQ1101,INDEX(PLAN_PRODUCCION!$B$4:$GQ$24,COLUMN()-COLUMN($GZ$1)+1,0))</f>
        <v>0</v>
      </c>
      <c r="HH1101" s="24">
        <f>SUMPRODUCT($B1101:$GQ1101,INDEX(PLAN_PRODUCCION!$B$4:$GQ$24,COLUMN()-COLUMN($GZ$1)+1,0))</f>
        <v>0</v>
      </c>
      <c r="HI1101" s="24">
        <f>SUMPRODUCT($B1101:$GQ1101,INDEX(PLAN_PRODUCCION!$B$4:$GQ$24,COLUMN()-COLUMN($GZ$1)+1,0))</f>
        <v>0</v>
      </c>
      <c r="HJ1101" s="24">
        <f>SUMPRODUCT($B1101:$GQ1101,INDEX(PLAN_PRODUCCION!$B$4:$GQ$24,COLUMN()-COLUMN($GZ$1)+1,0))</f>
        <v>0</v>
      </c>
      <c r="HK1101" s="24">
        <f>SUMPRODUCT($B1101:$GQ1101,INDEX(PLAN_PRODUCCION!$B$4:$GQ$24,COLUMN()-COLUMN($GZ$1)+1,0))</f>
        <v>0</v>
      </c>
      <c r="HL1101" s="24">
        <f>SUMPRODUCT($B1101:$GQ1101,INDEX(PLAN_PRODUCCION!$B$4:$GQ$24,COLUMN()-COLUMN($GZ$1)+1,0))</f>
        <v>0</v>
      </c>
      <c r="HM1101" s="24">
        <f>SUMPRODUCT($B1101:$GQ1101,INDEX(PLAN_PRODUCCION!$B$4:$GQ$24,COLUMN()-COLUMN($GZ$1)+1,0))</f>
        <v>0</v>
      </c>
      <c r="HN1101" s="24">
        <f>SUMPRODUCT($B1101:$GQ1101,INDEX(PLAN_PRODUCCION!$B$4:$GQ$24,COLUMN()-COLUMN($GZ$1)+1,0))</f>
        <v>0</v>
      </c>
      <c r="HO1101" s="24">
        <f>SUMPRODUCT($B1101:$GQ1101,INDEX(PLAN_PRODUCCION!$B$4:$GQ$24,COLUMN()-COLUMN($GZ$1)+1,0))</f>
        <v>0</v>
      </c>
      <c r="HP1101" s="24">
        <f>SUMPRODUCT($B1101:$GQ1101,INDEX(PLAN_PRODUCCION!$B$4:$GQ$24,COLUMN()-COLUMN($GZ$1)+1,0))</f>
        <v>0</v>
      </c>
      <c r="HQ1101" s="24">
        <f>SUMPRODUCT($B1101:$GQ1101,INDEX(PLAN_PRODUCCION!$B$4:$GQ$24,COLUMN()-COLUMN($GZ$1)+1,0))</f>
        <v>0</v>
      </c>
      <c r="HR1101" s="24">
        <f>SUMPRODUCT($B1101:$GQ1101,INDEX(PLAN_PRODUCCION!$B$4:$GQ$24,COLUMN()-COLUMN($GZ$1)+1,0))</f>
        <v>0</v>
      </c>
      <c r="HS1101" s="24">
        <f>SUMPRODUCT($B1101:$GQ1101,INDEX(PLAN_PRODUCCION!$B$4:$GQ$24,COLUMN()-COLUMN($GZ$1)+1,0))</f>
        <v>0</v>
      </c>
      <c r="HT1101" s="24">
        <f>SUMPRODUCT($B1101:$GQ1101,INDEX(PLAN_PRODUCCION!$B$4:$GQ$24,COLUMN()-COLUMN($GZ$1)+1,0))</f>
        <v>0</v>
      </c>
      <c r="HU1101" s="22"/>
      <c r="HV1101" s="25"/>
      <c r="HW1101" t="str">
        <f>DIM_BILL[[#This Row],[Tipo]]</f>
        <v/>
      </c>
    </row>
    <row r="1102" spans="1:231" x14ac:dyDescent="0.3">
      <c r="A1102" s="18" t="s">
        <v>1395</v>
      </c>
      <c r="EO1102">
        <v>1.05</v>
      </c>
      <c r="GR1102" s="18" t="s">
        <v>1396</v>
      </c>
      <c r="GS1102" s="18">
        <v>2</v>
      </c>
      <c r="GT1102" s="18" t="s">
        <v>1791</v>
      </c>
      <c r="GU1102" s="18" t="s">
        <v>1791</v>
      </c>
      <c r="GV1102" s="18">
        <f>SUMIF(FACT_A1[cve_prod],DIM_BILL[[#This Row],[CODIGO]],FACT_A1[Existencia])</f>
        <v>0</v>
      </c>
      <c r="GW1102" s="18">
        <f>SUMIF(FACT_A2[cve_prod],DIM_BILL[[#This Row],[CODIGO]],FACT_A2[Existencia])</f>
        <v>5000</v>
      </c>
      <c r="GX1102" s="18"/>
      <c r="GY1102" s="16" t="s">
        <v>2222</v>
      </c>
      <c r="GZ1102" s="26">
        <f t="shared" ref="GZ1102" si="8032">GV1102+GW1102+GX1102+GZ1100-GZ1101</f>
        <v>800</v>
      </c>
      <c r="HA1102" s="26">
        <f t="shared" ref="HA1102" si="8033">GZ1102+HA1100-HA1101</f>
        <v>800</v>
      </c>
      <c r="HB1102" s="26">
        <f t="shared" ref="HB1102" si="8034">HA1102+HB1100-HB1101</f>
        <v>800</v>
      </c>
      <c r="HC1102" s="26">
        <f t="shared" ref="HC1102" si="8035">HB1102+HC1100-HC1101</f>
        <v>800</v>
      </c>
      <c r="HD1102" s="26">
        <f t="shared" ref="HD1102" si="8036">HC1102+HD1100-HD1101</f>
        <v>800</v>
      </c>
      <c r="HE1102" s="26">
        <f t="shared" ref="HE1102" si="8037">HD1102+HE1100-HE1101</f>
        <v>800</v>
      </c>
      <c r="HF1102" s="26">
        <f t="shared" ref="HF1102" si="8038">HE1102+HF1100-HF1101</f>
        <v>800</v>
      </c>
      <c r="HG1102" s="26">
        <f t="shared" ref="HG1102" si="8039">HF1102+HG1100-HG1101</f>
        <v>800</v>
      </c>
      <c r="HH1102" s="26">
        <f t="shared" ref="HH1102" si="8040">HG1102+HH1100-HH1101</f>
        <v>800</v>
      </c>
      <c r="HI1102" s="26">
        <f t="shared" ref="HI1102" si="8041">HH1102+HI1100-HI1101</f>
        <v>800</v>
      </c>
      <c r="HJ1102" s="26">
        <f t="shared" ref="HJ1102" si="8042">HI1102+HJ1100-HJ1101</f>
        <v>800</v>
      </c>
      <c r="HK1102" s="26">
        <f t="shared" ref="HK1102" si="8043">HJ1102+HK1100-HK1101</f>
        <v>800</v>
      </c>
      <c r="HL1102" s="26">
        <f t="shared" ref="HL1102" si="8044">HK1102+HL1100-HL1101</f>
        <v>800</v>
      </c>
      <c r="HM1102" s="26">
        <f t="shared" ref="HM1102" si="8045">HL1102+HM1100-HM1101</f>
        <v>800</v>
      </c>
      <c r="HN1102" s="26">
        <f t="shared" ref="HN1102" si="8046">HM1102+HN1100-HN1101</f>
        <v>800</v>
      </c>
      <c r="HO1102" s="26">
        <f t="shared" ref="HO1102" si="8047">HN1102+HO1100-HO1101</f>
        <v>800</v>
      </c>
      <c r="HP1102" s="26">
        <f t="shared" ref="HP1102" si="8048">HO1102+HP1100-HP1101</f>
        <v>800</v>
      </c>
      <c r="HQ1102" s="26">
        <f t="shared" ref="HQ1102" si="8049">HP1102+HQ1100-HQ1101</f>
        <v>800</v>
      </c>
      <c r="HR1102" s="26">
        <f t="shared" ref="HR1102" si="8050">HQ1102+HR1100-HR1101</f>
        <v>800</v>
      </c>
      <c r="HS1102" s="26">
        <f t="shared" ref="HS1102" si="8051">HR1102+HS1100-HS1101</f>
        <v>800</v>
      </c>
      <c r="HT1102" s="26">
        <f t="shared" ref="HT1102" si="8052">HS1102+HT1100-HT1101</f>
        <v>800</v>
      </c>
      <c r="HU1102" s="22">
        <f t="shared" ref="HU1102" si="8053">COUNTIF(GZ1102:HT1102,"&lt;0")</f>
        <v>0</v>
      </c>
      <c r="HV1102" s="25"/>
      <c r="HW1102" t="str">
        <f>DIM_BILL[[#This Row],[Tipo]]</f>
        <v/>
      </c>
    </row>
    <row r="1103" spans="1:231" x14ac:dyDescent="0.3">
      <c r="A1103" s="17" t="s">
        <v>1403</v>
      </c>
      <c r="EP1103">
        <v>1.05</v>
      </c>
      <c r="GR1103" s="17" t="s">
        <v>1404</v>
      </c>
      <c r="GS1103" s="17">
        <v>2</v>
      </c>
      <c r="GT1103" s="17" t="s">
        <v>1791</v>
      </c>
      <c r="GU1103" s="17" t="s">
        <v>1791</v>
      </c>
      <c r="GV1103" s="17">
        <f>SUMIF(FACT_A1[cve_prod],DIM_BILL[[#This Row],[CODIGO]],FACT_A1[Existencia])</f>
        <v>0</v>
      </c>
      <c r="GW1103" s="18">
        <f>SUMIF(FACT_A2[cve_prod],DIM_BILL[[#This Row],[CODIGO]],FACT_A2[Existencia])</f>
        <v>5000</v>
      </c>
      <c r="GX1103" s="17"/>
      <c r="GY1103" s="16" t="s">
        <v>2220</v>
      </c>
      <c r="GZ1103" s="15">
        <f>SUMIFS(POs[saldo],POs[cve_prod],DIM_BILL[[#This Row],[CODIGO]],POs[status],$GY1103,POs[f_ent],GZ$1)</f>
        <v>0</v>
      </c>
      <c r="HA1103" s="15">
        <f>SUMIFS(POs[saldo],POs[cve_prod],DIM_BILL[[#This Row],[CODIGO]],POs[status],$GY1103,POs[f_ent],HA$1)</f>
        <v>0</v>
      </c>
      <c r="HB1103" s="15">
        <f>SUMIFS(POs[saldo],POs[cve_prod],DIM_BILL[[#This Row],[CODIGO]],POs[status],$GY1103,POs[f_ent],HB$1)</f>
        <v>0</v>
      </c>
      <c r="HC1103" s="15">
        <f>SUMIFS(POs[saldo],POs[cve_prod],DIM_BILL[[#This Row],[CODIGO]],POs[status],$GY1103,POs[f_ent],HC$1)</f>
        <v>0</v>
      </c>
      <c r="HD1103" s="15">
        <f>SUMIFS(POs[saldo],POs[cve_prod],DIM_BILL[[#This Row],[CODIGO]],POs[status],$GY1103,POs[f_ent],HD$1)</f>
        <v>0</v>
      </c>
      <c r="HE1103" s="15">
        <f>SUMIFS(POs[saldo],POs[cve_prod],DIM_BILL[[#This Row],[CODIGO]],POs[status],$GY1103,POs[f_ent],HE$1)</f>
        <v>0</v>
      </c>
      <c r="HF1103" s="15">
        <f>SUMIFS(POs[saldo],POs[cve_prod],DIM_BILL[[#This Row],[CODIGO]],POs[status],$GY1103,POs[Semana],WEEKNUM(HF$1))</f>
        <v>0</v>
      </c>
      <c r="HG1103" s="15">
        <f>SUMIFS(POs[saldo],POs[cve_prod],DIM_BILL[[#This Row],[CODIGO]],POs[status],$GY1103,POs[Semana],WEEKNUM(HG$1))</f>
        <v>0</v>
      </c>
      <c r="HH1103" s="15">
        <f>SUMIFS(POs[saldo],POs[cve_prod],DIM_BILL[[#This Row],[CODIGO]],POs[status],$GY1103,POs[Semana],WEEKNUM(HH$1))</f>
        <v>0</v>
      </c>
      <c r="HI1103" s="15">
        <f>SUMIFS(POs[saldo],POs[cve_prod],DIM_BILL[[#This Row],[CODIGO]],POs[status],$GY1103,POs[Semana],WEEKNUM(HI$1))</f>
        <v>0</v>
      </c>
      <c r="HJ1103" s="15">
        <f>SUMIFS(POs[saldo],POs[cve_prod],DIM_BILL[[#This Row],[CODIGO]],POs[status],$GY1103,POs[Semana],WEEKNUM(HJ$1))</f>
        <v>0</v>
      </c>
      <c r="HK1103" s="15">
        <f>SUMIFS(POs[saldo],POs[cve_prod],DIM_BILL[[#This Row],[CODIGO]],POs[status],$GY1103,POs[Semana],WEEKNUM(HK$1))</f>
        <v>0</v>
      </c>
      <c r="HL1103" s="15">
        <f>SUMIFS(POs[saldo],POs[cve_prod],DIM_BILL[[#This Row],[CODIGO]],POs[status],$GY1103,POs[Semana],WEEKNUM(HL$1))</f>
        <v>0</v>
      </c>
      <c r="HM1103" s="15">
        <f>SUMIFS(POs[saldo],POs[cve_prod],DIM_BILL[[#This Row],[CODIGO]],POs[status],$GY1103,POs[Semana],WEEKNUM(HM$1))</f>
        <v>0</v>
      </c>
      <c r="HN1103" s="15">
        <f>SUMIFS(POs[saldo],POs[cve_prod],DIM_BILL[[#This Row],[CODIGO]],POs[status],$GY1103,POs[Semana],WEEKNUM(HN$1))</f>
        <v>0</v>
      </c>
      <c r="HO1103" s="15">
        <f>SUMIFS(POs[saldo],POs[cve_prod],DIM_BILL[[#This Row],[CODIGO]],POs[status],$GY1103,POs[Semana],WEEKNUM(HO$1))</f>
        <v>0</v>
      </c>
      <c r="HP1103" s="15">
        <f>SUMIFS(POs[saldo],POs[cve_prod],DIM_BILL[[#This Row],[CODIGO]],POs[status],$GY1103,POs[Semana],WEEKNUM(HP$1))</f>
        <v>0</v>
      </c>
      <c r="HQ1103" s="15">
        <f>SUMIFS(POs[saldo],POs[cve_prod],DIM_BILL[[#This Row],[CODIGO]],POs[status],$GY1103,POs[Semana],WEEKNUM(HQ$1))</f>
        <v>0</v>
      </c>
      <c r="HR1103" s="15">
        <f>SUMIFS(POs[saldo],POs[cve_prod],DIM_BILL[[#This Row],[CODIGO]],POs[status],$GY1103,POs[Semana],WEEKNUM(HR$1))</f>
        <v>0</v>
      </c>
      <c r="HS1103" s="15">
        <f>SUMIFS(POs[saldo],POs[cve_prod],DIM_BILL[[#This Row],[CODIGO]],POs[status],$GY1103,POs[Semana],WEEKNUM(HS$1))</f>
        <v>0</v>
      </c>
      <c r="HT1103" s="15">
        <f>SUMIFS(POs[saldo],POs[cve_prod],DIM_BILL[[#This Row],[CODIGO]],POs[status],$GY1103,POs[Semana],WEEKNUM(HT$1))</f>
        <v>0</v>
      </c>
      <c r="HU1103" s="22"/>
      <c r="HV1103" s="25"/>
      <c r="HW1103" t="str">
        <f>DIM_BILL[[#This Row],[Tipo]]</f>
        <v/>
      </c>
    </row>
    <row r="1104" spans="1:231" x14ac:dyDescent="0.3">
      <c r="A1104" s="17" t="s">
        <v>1403</v>
      </c>
      <c r="EP1104">
        <v>1.05</v>
      </c>
      <c r="GR1104" s="17" t="s">
        <v>1404</v>
      </c>
      <c r="GS1104" s="17">
        <v>2</v>
      </c>
      <c r="GT1104" s="17" t="s">
        <v>1791</v>
      </c>
      <c r="GU1104" s="17" t="s">
        <v>1791</v>
      </c>
      <c r="GV1104" s="17">
        <f>SUMIF(FACT_A1[cve_prod],DIM_BILL[[#This Row],[CODIGO]],FACT_A1[Existencia])</f>
        <v>0</v>
      </c>
      <c r="GW1104" s="18">
        <f>SUMIF(FACT_A2[cve_prod],DIM_BILL[[#This Row],[CODIGO]],FACT_A2[Existencia])</f>
        <v>5000</v>
      </c>
      <c r="GX1104" s="17"/>
      <c r="GY1104" s="16" t="s">
        <v>2221</v>
      </c>
      <c r="GZ1104" s="24">
        <f>SUMPRODUCT($B1104:$GQ1104,INDEX(PLAN_PRODUCCION!$B$4:$GQ$24,COLUMN()-COLUMN($GZ$1)+1,0))</f>
        <v>4200</v>
      </c>
      <c r="HA1104" s="24">
        <f>SUMPRODUCT($B1104:$GQ1104,INDEX(PLAN_PRODUCCION!$B$4:$GQ$24,COLUMN()-COLUMN($GZ$1)+1,0))</f>
        <v>0</v>
      </c>
      <c r="HB1104" s="24">
        <f>SUMPRODUCT($B1104:$GQ1104,INDEX(PLAN_PRODUCCION!$B$4:$GQ$24,COLUMN()-COLUMN($GZ$1)+1,0))</f>
        <v>0</v>
      </c>
      <c r="HC1104" s="24">
        <f>SUMPRODUCT($B1104:$GQ1104,INDEX(PLAN_PRODUCCION!$B$4:$GQ$24,COLUMN()-COLUMN($GZ$1)+1,0))</f>
        <v>0</v>
      </c>
      <c r="HD1104" s="24">
        <f>SUMPRODUCT($B1104:$GQ1104,INDEX(PLAN_PRODUCCION!$B$4:$GQ$24,COLUMN()-COLUMN($GZ$1)+1,0))</f>
        <v>0</v>
      </c>
      <c r="HE1104" s="24">
        <f>SUMPRODUCT($B1104:$GQ1104,INDEX(PLAN_PRODUCCION!$B$4:$GQ$24,COLUMN()-COLUMN($GZ$1)+1,0))</f>
        <v>0</v>
      </c>
      <c r="HF1104" s="24">
        <f>SUMPRODUCT($B1104:$GQ1104,INDEX(PLAN_PRODUCCION!$B$4:$GQ$24,COLUMN()-COLUMN($GZ$1)+1,0))</f>
        <v>0</v>
      </c>
      <c r="HG1104" s="24">
        <f>SUMPRODUCT($B1104:$GQ1104,INDEX(PLAN_PRODUCCION!$B$4:$GQ$24,COLUMN()-COLUMN($GZ$1)+1,0))</f>
        <v>0</v>
      </c>
      <c r="HH1104" s="24">
        <f>SUMPRODUCT($B1104:$GQ1104,INDEX(PLAN_PRODUCCION!$B$4:$GQ$24,COLUMN()-COLUMN($GZ$1)+1,0))</f>
        <v>0</v>
      </c>
      <c r="HI1104" s="24">
        <f>SUMPRODUCT($B1104:$GQ1104,INDEX(PLAN_PRODUCCION!$B$4:$GQ$24,COLUMN()-COLUMN($GZ$1)+1,0))</f>
        <v>0</v>
      </c>
      <c r="HJ1104" s="24">
        <f>SUMPRODUCT($B1104:$GQ1104,INDEX(PLAN_PRODUCCION!$B$4:$GQ$24,COLUMN()-COLUMN($GZ$1)+1,0))</f>
        <v>0</v>
      </c>
      <c r="HK1104" s="24">
        <f>SUMPRODUCT($B1104:$GQ1104,INDEX(PLAN_PRODUCCION!$B$4:$GQ$24,COLUMN()-COLUMN($GZ$1)+1,0))</f>
        <v>0</v>
      </c>
      <c r="HL1104" s="24">
        <f>SUMPRODUCT($B1104:$GQ1104,INDEX(PLAN_PRODUCCION!$B$4:$GQ$24,COLUMN()-COLUMN($GZ$1)+1,0))</f>
        <v>0</v>
      </c>
      <c r="HM1104" s="24">
        <f>SUMPRODUCT($B1104:$GQ1104,INDEX(PLAN_PRODUCCION!$B$4:$GQ$24,COLUMN()-COLUMN($GZ$1)+1,0))</f>
        <v>0</v>
      </c>
      <c r="HN1104" s="24">
        <f>SUMPRODUCT($B1104:$GQ1104,INDEX(PLAN_PRODUCCION!$B$4:$GQ$24,COLUMN()-COLUMN($GZ$1)+1,0))</f>
        <v>0</v>
      </c>
      <c r="HO1104" s="24">
        <f>SUMPRODUCT($B1104:$GQ1104,INDEX(PLAN_PRODUCCION!$B$4:$GQ$24,COLUMN()-COLUMN($GZ$1)+1,0))</f>
        <v>0</v>
      </c>
      <c r="HP1104" s="24">
        <f>SUMPRODUCT($B1104:$GQ1104,INDEX(PLAN_PRODUCCION!$B$4:$GQ$24,COLUMN()-COLUMN($GZ$1)+1,0))</f>
        <v>0</v>
      </c>
      <c r="HQ1104" s="24">
        <f>SUMPRODUCT($B1104:$GQ1104,INDEX(PLAN_PRODUCCION!$B$4:$GQ$24,COLUMN()-COLUMN($GZ$1)+1,0))</f>
        <v>0</v>
      </c>
      <c r="HR1104" s="24">
        <f>SUMPRODUCT($B1104:$GQ1104,INDEX(PLAN_PRODUCCION!$B$4:$GQ$24,COLUMN()-COLUMN($GZ$1)+1,0))</f>
        <v>0</v>
      </c>
      <c r="HS1104" s="24">
        <f>SUMPRODUCT($B1104:$GQ1104,INDEX(PLAN_PRODUCCION!$B$4:$GQ$24,COLUMN()-COLUMN($GZ$1)+1,0))</f>
        <v>0</v>
      </c>
      <c r="HT1104" s="24">
        <f>SUMPRODUCT($B1104:$GQ1104,INDEX(PLAN_PRODUCCION!$B$4:$GQ$24,COLUMN()-COLUMN($GZ$1)+1,0))</f>
        <v>0</v>
      </c>
      <c r="HU1104" s="22"/>
      <c r="HV1104" s="25"/>
      <c r="HW1104" t="str">
        <f>DIM_BILL[[#This Row],[Tipo]]</f>
        <v/>
      </c>
    </row>
    <row r="1105" spans="1:231" x14ac:dyDescent="0.3">
      <c r="A1105" s="18" t="s">
        <v>1403</v>
      </c>
      <c r="EP1105">
        <v>1.05</v>
      </c>
      <c r="GR1105" s="18" t="s">
        <v>1404</v>
      </c>
      <c r="GS1105" s="18">
        <v>2</v>
      </c>
      <c r="GT1105" s="18" t="s">
        <v>1791</v>
      </c>
      <c r="GU1105" s="18" t="s">
        <v>1791</v>
      </c>
      <c r="GV1105" s="18">
        <f>SUMIF(FACT_A1[cve_prod],DIM_BILL[[#This Row],[CODIGO]],FACT_A1[Existencia])</f>
        <v>0</v>
      </c>
      <c r="GW1105" s="18">
        <f>SUMIF(FACT_A2[cve_prod],DIM_BILL[[#This Row],[CODIGO]],FACT_A2[Existencia])</f>
        <v>5000</v>
      </c>
      <c r="GX1105" s="18"/>
      <c r="GY1105" s="16" t="s">
        <v>2222</v>
      </c>
      <c r="GZ1105" s="26">
        <f t="shared" ref="GZ1105" si="8054">GV1105+GW1105+GX1105+GZ1103-GZ1104</f>
        <v>800</v>
      </c>
      <c r="HA1105" s="26">
        <f t="shared" ref="HA1105" si="8055">GZ1105+HA1103-HA1104</f>
        <v>800</v>
      </c>
      <c r="HB1105" s="26">
        <f t="shared" ref="HB1105" si="8056">HA1105+HB1103-HB1104</f>
        <v>800</v>
      </c>
      <c r="HC1105" s="26">
        <f t="shared" ref="HC1105" si="8057">HB1105+HC1103-HC1104</f>
        <v>800</v>
      </c>
      <c r="HD1105" s="26">
        <f t="shared" ref="HD1105" si="8058">HC1105+HD1103-HD1104</f>
        <v>800</v>
      </c>
      <c r="HE1105" s="26">
        <f t="shared" ref="HE1105" si="8059">HD1105+HE1103-HE1104</f>
        <v>800</v>
      </c>
      <c r="HF1105" s="26">
        <f t="shared" ref="HF1105" si="8060">HE1105+HF1103-HF1104</f>
        <v>800</v>
      </c>
      <c r="HG1105" s="26">
        <f t="shared" ref="HG1105" si="8061">HF1105+HG1103-HG1104</f>
        <v>800</v>
      </c>
      <c r="HH1105" s="26">
        <f t="shared" ref="HH1105" si="8062">HG1105+HH1103-HH1104</f>
        <v>800</v>
      </c>
      <c r="HI1105" s="26">
        <f t="shared" ref="HI1105" si="8063">HH1105+HI1103-HI1104</f>
        <v>800</v>
      </c>
      <c r="HJ1105" s="26">
        <f t="shared" ref="HJ1105" si="8064">HI1105+HJ1103-HJ1104</f>
        <v>800</v>
      </c>
      <c r="HK1105" s="26">
        <f t="shared" ref="HK1105" si="8065">HJ1105+HK1103-HK1104</f>
        <v>800</v>
      </c>
      <c r="HL1105" s="26">
        <f t="shared" ref="HL1105" si="8066">HK1105+HL1103-HL1104</f>
        <v>800</v>
      </c>
      <c r="HM1105" s="26">
        <f t="shared" ref="HM1105" si="8067">HL1105+HM1103-HM1104</f>
        <v>800</v>
      </c>
      <c r="HN1105" s="26">
        <f t="shared" ref="HN1105" si="8068">HM1105+HN1103-HN1104</f>
        <v>800</v>
      </c>
      <c r="HO1105" s="26">
        <f t="shared" ref="HO1105" si="8069">HN1105+HO1103-HO1104</f>
        <v>800</v>
      </c>
      <c r="HP1105" s="26">
        <f t="shared" ref="HP1105" si="8070">HO1105+HP1103-HP1104</f>
        <v>800</v>
      </c>
      <c r="HQ1105" s="26">
        <f t="shared" ref="HQ1105" si="8071">HP1105+HQ1103-HQ1104</f>
        <v>800</v>
      </c>
      <c r="HR1105" s="26">
        <f t="shared" ref="HR1105" si="8072">HQ1105+HR1103-HR1104</f>
        <v>800</v>
      </c>
      <c r="HS1105" s="26">
        <f t="shared" ref="HS1105" si="8073">HR1105+HS1103-HS1104</f>
        <v>800</v>
      </c>
      <c r="HT1105" s="26">
        <f t="shared" ref="HT1105" si="8074">HS1105+HT1103-HT1104</f>
        <v>800</v>
      </c>
      <c r="HU1105" s="22">
        <f t="shared" ref="HU1105" si="8075">COUNTIF(GZ1105:HT1105,"&lt;0")</f>
        <v>0</v>
      </c>
      <c r="HV1105" s="25"/>
      <c r="HW1105" t="str">
        <f>DIM_BILL[[#This Row],[Tipo]]</f>
        <v/>
      </c>
    </row>
    <row r="1106" spans="1:231" x14ac:dyDescent="0.3">
      <c r="A1106" s="17" t="s">
        <v>1409</v>
      </c>
      <c r="EQ1106">
        <v>1.05</v>
      </c>
      <c r="GR1106" s="17" t="s">
        <v>1410</v>
      </c>
      <c r="GS1106" s="17">
        <v>2</v>
      </c>
      <c r="GT1106" s="17" t="s">
        <v>1791</v>
      </c>
      <c r="GU1106" s="17" t="s">
        <v>1791</v>
      </c>
      <c r="GV1106" s="17">
        <f>SUMIF(FACT_A1[cve_prod],DIM_BILL[[#This Row],[CODIGO]],FACT_A1[Existencia])</f>
        <v>0</v>
      </c>
      <c r="GW1106" s="18">
        <f>SUMIF(FACT_A2[cve_prod],DIM_BILL[[#This Row],[CODIGO]],FACT_A2[Existencia])</f>
        <v>5000</v>
      </c>
      <c r="GX1106" s="17"/>
      <c r="GY1106" s="16" t="s">
        <v>2220</v>
      </c>
      <c r="GZ1106" s="15">
        <f>SUMIFS(POs[saldo],POs[cve_prod],DIM_BILL[[#This Row],[CODIGO]],POs[status],$GY1106,POs[f_ent],GZ$1)</f>
        <v>0</v>
      </c>
      <c r="HA1106" s="15">
        <f>SUMIFS(POs[saldo],POs[cve_prod],DIM_BILL[[#This Row],[CODIGO]],POs[status],$GY1106,POs[f_ent],HA$1)</f>
        <v>0</v>
      </c>
      <c r="HB1106" s="15">
        <f>SUMIFS(POs[saldo],POs[cve_prod],DIM_BILL[[#This Row],[CODIGO]],POs[status],$GY1106,POs[f_ent],HB$1)</f>
        <v>0</v>
      </c>
      <c r="HC1106" s="15">
        <f>SUMIFS(POs[saldo],POs[cve_prod],DIM_BILL[[#This Row],[CODIGO]],POs[status],$GY1106,POs[f_ent],HC$1)</f>
        <v>0</v>
      </c>
      <c r="HD1106" s="15">
        <f>SUMIFS(POs[saldo],POs[cve_prod],DIM_BILL[[#This Row],[CODIGO]],POs[status],$GY1106,POs[f_ent],HD$1)</f>
        <v>0</v>
      </c>
      <c r="HE1106" s="15">
        <f>SUMIFS(POs[saldo],POs[cve_prod],DIM_BILL[[#This Row],[CODIGO]],POs[status],$GY1106,POs[f_ent],HE$1)</f>
        <v>0</v>
      </c>
      <c r="HF1106" s="15">
        <f>SUMIFS(POs[saldo],POs[cve_prod],DIM_BILL[[#This Row],[CODIGO]],POs[status],$GY1106,POs[Semana],WEEKNUM(HF$1))</f>
        <v>0</v>
      </c>
      <c r="HG1106" s="15">
        <f>SUMIFS(POs[saldo],POs[cve_prod],DIM_BILL[[#This Row],[CODIGO]],POs[status],$GY1106,POs[Semana],WEEKNUM(HG$1))</f>
        <v>0</v>
      </c>
      <c r="HH1106" s="15">
        <f>SUMIFS(POs[saldo],POs[cve_prod],DIM_BILL[[#This Row],[CODIGO]],POs[status],$GY1106,POs[Semana],WEEKNUM(HH$1))</f>
        <v>0</v>
      </c>
      <c r="HI1106" s="15">
        <f>SUMIFS(POs[saldo],POs[cve_prod],DIM_BILL[[#This Row],[CODIGO]],POs[status],$GY1106,POs[Semana],WEEKNUM(HI$1))</f>
        <v>0</v>
      </c>
      <c r="HJ1106" s="15">
        <f>SUMIFS(POs[saldo],POs[cve_prod],DIM_BILL[[#This Row],[CODIGO]],POs[status],$GY1106,POs[Semana],WEEKNUM(HJ$1))</f>
        <v>0</v>
      </c>
      <c r="HK1106" s="15">
        <f>SUMIFS(POs[saldo],POs[cve_prod],DIM_BILL[[#This Row],[CODIGO]],POs[status],$GY1106,POs[Semana],WEEKNUM(HK$1))</f>
        <v>0</v>
      </c>
      <c r="HL1106" s="15">
        <f>SUMIFS(POs[saldo],POs[cve_prod],DIM_BILL[[#This Row],[CODIGO]],POs[status],$GY1106,POs[Semana],WEEKNUM(HL$1))</f>
        <v>0</v>
      </c>
      <c r="HM1106" s="15">
        <f>SUMIFS(POs[saldo],POs[cve_prod],DIM_BILL[[#This Row],[CODIGO]],POs[status],$GY1106,POs[Semana],WEEKNUM(HM$1))</f>
        <v>0</v>
      </c>
      <c r="HN1106" s="15">
        <f>SUMIFS(POs[saldo],POs[cve_prod],DIM_BILL[[#This Row],[CODIGO]],POs[status],$GY1106,POs[Semana],WEEKNUM(HN$1))</f>
        <v>0</v>
      </c>
      <c r="HO1106" s="15">
        <f>SUMIFS(POs[saldo],POs[cve_prod],DIM_BILL[[#This Row],[CODIGO]],POs[status],$GY1106,POs[Semana],WEEKNUM(HO$1))</f>
        <v>0</v>
      </c>
      <c r="HP1106" s="15">
        <f>SUMIFS(POs[saldo],POs[cve_prod],DIM_BILL[[#This Row],[CODIGO]],POs[status],$GY1106,POs[Semana],WEEKNUM(HP$1))</f>
        <v>0</v>
      </c>
      <c r="HQ1106" s="15">
        <f>SUMIFS(POs[saldo],POs[cve_prod],DIM_BILL[[#This Row],[CODIGO]],POs[status],$GY1106,POs[Semana],WEEKNUM(HQ$1))</f>
        <v>0</v>
      </c>
      <c r="HR1106" s="15">
        <f>SUMIFS(POs[saldo],POs[cve_prod],DIM_BILL[[#This Row],[CODIGO]],POs[status],$GY1106,POs[Semana],WEEKNUM(HR$1))</f>
        <v>0</v>
      </c>
      <c r="HS1106" s="15">
        <f>SUMIFS(POs[saldo],POs[cve_prod],DIM_BILL[[#This Row],[CODIGO]],POs[status],$GY1106,POs[Semana],WEEKNUM(HS$1))</f>
        <v>0</v>
      </c>
      <c r="HT1106" s="15">
        <f>SUMIFS(POs[saldo],POs[cve_prod],DIM_BILL[[#This Row],[CODIGO]],POs[status],$GY1106,POs[Semana],WEEKNUM(HT$1))</f>
        <v>0</v>
      </c>
      <c r="HU1106" s="22"/>
      <c r="HV1106" s="25"/>
      <c r="HW1106" t="str">
        <f>DIM_BILL[[#This Row],[Tipo]]</f>
        <v/>
      </c>
    </row>
    <row r="1107" spans="1:231" x14ac:dyDescent="0.3">
      <c r="A1107" s="17" t="s">
        <v>1409</v>
      </c>
      <c r="EQ1107">
        <v>1.05</v>
      </c>
      <c r="GR1107" s="17" t="s">
        <v>1410</v>
      </c>
      <c r="GS1107" s="17">
        <v>2</v>
      </c>
      <c r="GT1107" s="17" t="s">
        <v>1791</v>
      </c>
      <c r="GU1107" s="17" t="s">
        <v>1791</v>
      </c>
      <c r="GV1107" s="17">
        <f>SUMIF(FACT_A1[cve_prod],DIM_BILL[[#This Row],[CODIGO]],FACT_A1[Existencia])</f>
        <v>0</v>
      </c>
      <c r="GW1107" s="18">
        <f>SUMIF(FACT_A2[cve_prod],DIM_BILL[[#This Row],[CODIGO]],FACT_A2[Existencia])</f>
        <v>5000</v>
      </c>
      <c r="GX1107" s="17"/>
      <c r="GY1107" s="16" t="s">
        <v>2221</v>
      </c>
      <c r="GZ1107" s="24">
        <f>SUMPRODUCT($B1107:$GQ1107,INDEX(PLAN_PRODUCCION!$B$4:$GQ$24,COLUMN()-COLUMN($GZ$1)+1,0))</f>
        <v>4200</v>
      </c>
      <c r="HA1107" s="24">
        <f>SUMPRODUCT($B1107:$GQ1107,INDEX(PLAN_PRODUCCION!$B$4:$GQ$24,COLUMN()-COLUMN($GZ$1)+1,0))</f>
        <v>0</v>
      </c>
      <c r="HB1107" s="24">
        <f>SUMPRODUCT($B1107:$GQ1107,INDEX(PLAN_PRODUCCION!$B$4:$GQ$24,COLUMN()-COLUMN($GZ$1)+1,0))</f>
        <v>0</v>
      </c>
      <c r="HC1107" s="24">
        <f>SUMPRODUCT($B1107:$GQ1107,INDEX(PLAN_PRODUCCION!$B$4:$GQ$24,COLUMN()-COLUMN($GZ$1)+1,0))</f>
        <v>0</v>
      </c>
      <c r="HD1107" s="24">
        <f>SUMPRODUCT($B1107:$GQ1107,INDEX(PLAN_PRODUCCION!$B$4:$GQ$24,COLUMN()-COLUMN($GZ$1)+1,0))</f>
        <v>0</v>
      </c>
      <c r="HE1107" s="24">
        <f>SUMPRODUCT($B1107:$GQ1107,INDEX(PLAN_PRODUCCION!$B$4:$GQ$24,COLUMN()-COLUMN($GZ$1)+1,0))</f>
        <v>0</v>
      </c>
      <c r="HF1107" s="24">
        <f>SUMPRODUCT($B1107:$GQ1107,INDEX(PLAN_PRODUCCION!$B$4:$GQ$24,COLUMN()-COLUMN($GZ$1)+1,0))</f>
        <v>0</v>
      </c>
      <c r="HG1107" s="24">
        <f>SUMPRODUCT($B1107:$GQ1107,INDEX(PLAN_PRODUCCION!$B$4:$GQ$24,COLUMN()-COLUMN($GZ$1)+1,0))</f>
        <v>0</v>
      </c>
      <c r="HH1107" s="24">
        <f>SUMPRODUCT($B1107:$GQ1107,INDEX(PLAN_PRODUCCION!$B$4:$GQ$24,COLUMN()-COLUMN($GZ$1)+1,0))</f>
        <v>0</v>
      </c>
      <c r="HI1107" s="24">
        <f>SUMPRODUCT($B1107:$GQ1107,INDEX(PLAN_PRODUCCION!$B$4:$GQ$24,COLUMN()-COLUMN($GZ$1)+1,0))</f>
        <v>0</v>
      </c>
      <c r="HJ1107" s="24">
        <f>SUMPRODUCT($B1107:$GQ1107,INDEX(PLAN_PRODUCCION!$B$4:$GQ$24,COLUMN()-COLUMN($GZ$1)+1,0))</f>
        <v>0</v>
      </c>
      <c r="HK1107" s="24">
        <f>SUMPRODUCT($B1107:$GQ1107,INDEX(PLAN_PRODUCCION!$B$4:$GQ$24,COLUMN()-COLUMN($GZ$1)+1,0))</f>
        <v>0</v>
      </c>
      <c r="HL1107" s="24">
        <f>SUMPRODUCT($B1107:$GQ1107,INDEX(PLAN_PRODUCCION!$B$4:$GQ$24,COLUMN()-COLUMN($GZ$1)+1,0))</f>
        <v>0</v>
      </c>
      <c r="HM1107" s="24">
        <f>SUMPRODUCT($B1107:$GQ1107,INDEX(PLAN_PRODUCCION!$B$4:$GQ$24,COLUMN()-COLUMN($GZ$1)+1,0))</f>
        <v>0</v>
      </c>
      <c r="HN1107" s="24">
        <f>SUMPRODUCT($B1107:$GQ1107,INDEX(PLAN_PRODUCCION!$B$4:$GQ$24,COLUMN()-COLUMN($GZ$1)+1,0))</f>
        <v>0</v>
      </c>
      <c r="HO1107" s="24">
        <f>SUMPRODUCT($B1107:$GQ1107,INDEX(PLAN_PRODUCCION!$B$4:$GQ$24,COLUMN()-COLUMN($GZ$1)+1,0))</f>
        <v>0</v>
      </c>
      <c r="HP1107" s="24">
        <f>SUMPRODUCT($B1107:$GQ1107,INDEX(PLAN_PRODUCCION!$B$4:$GQ$24,COLUMN()-COLUMN($GZ$1)+1,0))</f>
        <v>0</v>
      </c>
      <c r="HQ1107" s="24">
        <f>SUMPRODUCT($B1107:$GQ1107,INDEX(PLAN_PRODUCCION!$B$4:$GQ$24,COLUMN()-COLUMN($GZ$1)+1,0))</f>
        <v>0</v>
      </c>
      <c r="HR1107" s="24">
        <f>SUMPRODUCT($B1107:$GQ1107,INDEX(PLAN_PRODUCCION!$B$4:$GQ$24,COLUMN()-COLUMN($GZ$1)+1,0))</f>
        <v>0</v>
      </c>
      <c r="HS1107" s="24">
        <f>SUMPRODUCT($B1107:$GQ1107,INDEX(PLAN_PRODUCCION!$B$4:$GQ$24,COLUMN()-COLUMN($GZ$1)+1,0))</f>
        <v>0</v>
      </c>
      <c r="HT1107" s="24">
        <f>SUMPRODUCT($B1107:$GQ1107,INDEX(PLAN_PRODUCCION!$B$4:$GQ$24,COLUMN()-COLUMN($GZ$1)+1,0))</f>
        <v>0</v>
      </c>
      <c r="HU1107" s="22"/>
      <c r="HV1107" s="25"/>
      <c r="HW1107" t="str">
        <f>DIM_BILL[[#This Row],[Tipo]]</f>
        <v/>
      </c>
    </row>
    <row r="1108" spans="1:231" x14ac:dyDescent="0.3">
      <c r="A1108" s="18" t="s">
        <v>1409</v>
      </c>
      <c r="EQ1108">
        <v>1.05</v>
      </c>
      <c r="GR1108" s="18" t="s">
        <v>1410</v>
      </c>
      <c r="GS1108" s="18">
        <v>2</v>
      </c>
      <c r="GT1108" s="18" t="s">
        <v>1791</v>
      </c>
      <c r="GU1108" s="18" t="s">
        <v>1791</v>
      </c>
      <c r="GV1108" s="18">
        <f>SUMIF(FACT_A1[cve_prod],DIM_BILL[[#This Row],[CODIGO]],FACT_A1[Existencia])</f>
        <v>0</v>
      </c>
      <c r="GW1108" s="18">
        <f>SUMIF(FACT_A2[cve_prod],DIM_BILL[[#This Row],[CODIGO]],FACT_A2[Existencia])</f>
        <v>5000</v>
      </c>
      <c r="GX1108" s="18"/>
      <c r="GY1108" s="16" t="s">
        <v>2222</v>
      </c>
      <c r="GZ1108" s="26">
        <f t="shared" ref="GZ1108" si="8076">GV1108+GW1108+GX1108+GZ1106-GZ1107</f>
        <v>800</v>
      </c>
      <c r="HA1108" s="26">
        <f t="shared" ref="HA1108" si="8077">GZ1108+HA1106-HA1107</f>
        <v>800</v>
      </c>
      <c r="HB1108" s="26">
        <f t="shared" ref="HB1108" si="8078">HA1108+HB1106-HB1107</f>
        <v>800</v>
      </c>
      <c r="HC1108" s="26">
        <f t="shared" ref="HC1108" si="8079">HB1108+HC1106-HC1107</f>
        <v>800</v>
      </c>
      <c r="HD1108" s="26">
        <f t="shared" ref="HD1108" si="8080">HC1108+HD1106-HD1107</f>
        <v>800</v>
      </c>
      <c r="HE1108" s="26">
        <f t="shared" ref="HE1108" si="8081">HD1108+HE1106-HE1107</f>
        <v>800</v>
      </c>
      <c r="HF1108" s="26">
        <f t="shared" ref="HF1108" si="8082">HE1108+HF1106-HF1107</f>
        <v>800</v>
      </c>
      <c r="HG1108" s="26">
        <f t="shared" ref="HG1108" si="8083">HF1108+HG1106-HG1107</f>
        <v>800</v>
      </c>
      <c r="HH1108" s="26">
        <f t="shared" ref="HH1108" si="8084">HG1108+HH1106-HH1107</f>
        <v>800</v>
      </c>
      <c r="HI1108" s="26">
        <f t="shared" ref="HI1108" si="8085">HH1108+HI1106-HI1107</f>
        <v>800</v>
      </c>
      <c r="HJ1108" s="26">
        <f t="shared" ref="HJ1108" si="8086">HI1108+HJ1106-HJ1107</f>
        <v>800</v>
      </c>
      <c r="HK1108" s="26">
        <f t="shared" ref="HK1108" si="8087">HJ1108+HK1106-HK1107</f>
        <v>800</v>
      </c>
      <c r="HL1108" s="26">
        <f t="shared" ref="HL1108" si="8088">HK1108+HL1106-HL1107</f>
        <v>800</v>
      </c>
      <c r="HM1108" s="26">
        <f t="shared" ref="HM1108" si="8089">HL1108+HM1106-HM1107</f>
        <v>800</v>
      </c>
      <c r="HN1108" s="26">
        <f t="shared" ref="HN1108" si="8090">HM1108+HN1106-HN1107</f>
        <v>800</v>
      </c>
      <c r="HO1108" s="26">
        <f t="shared" ref="HO1108" si="8091">HN1108+HO1106-HO1107</f>
        <v>800</v>
      </c>
      <c r="HP1108" s="26">
        <f t="shared" ref="HP1108" si="8092">HO1108+HP1106-HP1107</f>
        <v>800</v>
      </c>
      <c r="HQ1108" s="26">
        <f t="shared" ref="HQ1108" si="8093">HP1108+HQ1106-HQ1107</f>
        <v>800</v>
      </c>
      <c r="HR1108" s="26">
        <f t="shared" ref="HR1108" si="8094">HQ1108+HR1106-HR1107</f>
        <v>800</v>
      </c>
      <c r="HS1108" s="26">
        <f t="shared" ref="HS1108" si="8095">HR1108+HS1106-HS1107</f>
        <v>800</v>
      </c>
      <c r="HT1108" s="26">
        <f t="shared" ref="HT1108" si="8096">HS1108+HT1106-HT1107</f>
        <v>800</v>
      </c>
      <c r="HU1108" s="22">
        <f t="shared" ref="HU1108" si="8097">COUNTIF(GZ1108:HT1108,"&lt;0")</f>
        <v>0</v>
      </c>
      <c r="HV1108" s="25"/>
      <c r="HW1108" t="str">
        <f>DIM_BILL[[#This Row],[Tipo]]</f>
        <v/>
      </c>
    </row>
    <row r="1109" spans="1:231" x14ac:dyDescent="0.3">
      <c r="A1109" s="17" t="s">
        <v>619</v>
      </c>
      <c r="BE1109">
        <v>2.06</v>
      </c>
      <c r="GR1109" s="17" t="s">
        <v>620</v>
      </c>
      <c r="GS1109" s="17">
        <v>2</v>
      </c>
      <c r="GT1109" s="17" t="s">
        <v>1791</v>
      </c>
      <c r="GU1109" s="17" t="s">
        <v>1791</v>
      </c>
      <c r="GV1109" s="17">
        <f>SUMIF(FACT_A1[cve_prod],DIM_BILL[[#This Row],[CODIGO]],FACT_A1[Existencia])</f>
        <v>0</v>
      </c>
      <c r="GW1109" s="18">
        <f>SUMIF(FACT_A2[cve_prod],DIM_BILL[[#This Row],[CODIGO]],FACT_A2[Existencia])</f>
        <v>0</v>
      </c>
      <c r="GX1109" s="17"/>
      <c r="GY1109" s="16" t="s">
        <v>2220</v>
      </c>
      <c r="GZ1109" s="15">
        <f>SUMIFS(POs[saldo],POs[cve_prod],DIM_BILL[[#This Row],[CODIGO]],POs[status],$GY1109,POs[f_ent],GZ$1)</f>
        <v>0</v>
      </c>
      <c r="HA1109" s="15">
        <f>SUMIFS(POs[saldo],POs[cve_prod],DIM_BILL[[#This Row],[CODIGO]],POs[status],$GY1109,POs[f_ent],HA$1)</f>
        <v>0</v>
      </c>
      <c r="HB1109" s="15">
        <f>SUMIFS(POs[saldo],POs[cve_prod],DIM_BILL[[#This Row],[CODIGO]],POs[status],$GY1109,POs[f_ent],HB$1)</f>
        <v>0</v>
      </c>
      <c r="HC1109" s="15">
        <f>SUMIFS(POs[saldo],POs[cve_prod],DIM_BILL[[#This Row],[CODIGO]],POs[status],$GY1109,POs[f_ent],HC$1)</f>
        <v>0</v>
      </c>
      <c r="HD1109" s="15">
        <f>SUMIFS(POs[saldo],POs[cve_prod],DIM_BILL[[#This Row],[CODIGO]],POs[status],$GY1109,POs[f_ent],HD$1)</f>
        <v>0</v>
      </c>
      <c r="HE1109" s="15">
        <f>SUMIFS(POs[saldo],POs[cve_prod],DIM_BILL[[#This Row],[CODIGO]],POs[status],$GY1109,POs[f_ent],HE$1)</f>
        <v>0</v>
      </c>
      <c r="HF1109" s="15">
        <f>SUMIFS(POs[saldo],POs[cve_prod],DIM_BILL[[#This Row],[CODIGO]],POs[status],$GY1109,POs[Semana],WEEKNUM(HF$1))</f>
        <v>0</v>
      </c>
      <c r="HG1109" s="15">
        <f>SUMIFS(POs[saldo],POs[cve_prod],DIM_BILL[[#This Row],[CODIGO]],POs[status],$GY1109,POs[Semana],WEEKNUM(HG$1))</f>
        <v>0</v>
      </c>
      <c r="HH1109" s="15">
        <f>SUMIFS(POs[saldo],POs[cve_prod],DIM_BILL[[#This Row],[CODIGO]],POs[status],$GY1109,POs[Semana],WEEKNUM(HH$1))</f>
        <v>0</v>
      </c>
      <c r="HI1109" s="15">
        <f>SUMIFS(POs[saldo],POs[cve_prod],DIM_BILL[[#This Row],[CODIGO]],POs[status],$GY1109,POs[Semana],WEEKNUM(HI$1))</f>
        <v>7500</v>
      </c>
      <c r="HJ1109" s="15">
        <f>SUMIFS(POs[saldo],POs[cve_prod],DIM_BILL[[#This Row],[CODIGO]],POs[status],$GY1109,POs[Semana],WEEKNUM(HJ$1))</f>
        <v>0</v>
      </c>
      <c r="HK1109" s="15">
        <f>SUMIFS(POs[saldo],POs[cve_prod],DIM_BILL[[#This Row],[CODIGO]],POs[status],$GY1109,POs[Semana],WEEKNUM(HK$1))</f>
        <v>0</v>
      </c>
      <c r="HL1109" s="15">
        <f>SUMIFS(POs[saldo],POs[cve_prod],DIM_BILL[[#This Row],[CODIGO]],POs[status],$GY1109,POs[Semana],WEEKNUM(HL$1))</f>
        <v>0</v>
      </c>
      <c r="HM1109" s="15">
        <f>SUMIFS(POs[saldo],POs[cve_prod],DIM_BILL[[#This Row],[CODIGO]],POs[status],$GY1109,POs[Semana],WEEKNUM(HM$1))</f>
        <v>4000</v>
      </c>
      <c r="HN1109" s="15">
        <f>SUMIFS(POs[saldo],POs[cve_prod],DIM_BILL[[#This Row],[CODIGO]],POs[status],$GY1109,POs[Semana],WEEKNUM(HN$1))</f>
        <v>0</v>
      </c>
      <c r="HO1109" s="15">
        <f>SUMIFS(POs[saldo],POs[cve_prod],DIM_BILL[[#This Row],[CODIGO]],POs[status],$GY1109,POs[Semana],WEEKNUM(HO$1))</f>
        <v>0</v>
      </c>
      <c r="HP1109" s="15">
        <f>SUMIFS(POs[saldo],POs[cve_prod],DIM_BILL[[#This Row],[CODIGO]],POs[status],$GY1109,POs[Semana],WEEKNUM(HP$1))</f>
        <v>0</v>
      </c>
      <c r="HQ1109" s="15">
        <f>SUMIFS(POs[saldo],POs[cve_prod],DIM_BILL[[#This Row],[CODIGO]],POs[status],$GY1109,POs[Semana],WEEKNUM(HQ$1))</f>
        <v>0</v>
      </c>
      <c r="HR1109" s="15">
        <f>SUMIFS(POs[saldo],POs[cve_prod],DIM_BILL[[#This Row],[CODIGO]],POs[status],$GY1109,POs[Semana],WEEKNUM(HR$1))</f>
        <v>0</v>
      </c>
      <c r="HS1109" s="15">
        <f>SUMIFS(POs[saldo],POs[cve_prod],DIM_BILL[[#This Row],[CODIGO]],POs[status],$GY1109,POs[Semana],WEEKNUM(HS$1))</f>
        <v>0</v>
      </c>
      <c r="HT1109" s="15">
        <f>SUMIFS(POs[saldo],POs[cve_prod],DIM_BILL[[#This Row],[CODIGO]],POs[status],$GY1109,POs[Semana],WEEKNUM(HT$1))</f>
        <v>0</v>
      </c>
      <c r="HU1109" s="22"/>
      <c r="HV1109" s="25"/>
      <c r="HW1109" t="str">
        <f>DIM_BILL[[#This Row],[Tipo]]</f>
        <v/>
      </c>
    </row>
    <row r="1110" spans="1:231" x14ac:dyDescent="0.3">
      <c r="A1110" s="17" t="s">
        <v>619</v>
      </c>
      <c r="BE1110">
        <v>2.06</v>
      </c>
      <c r="GR1110" s="17" t="s">
        <v>620</v>
      </c>
      <c r="GS1110" s="17">
        <v>2</v>
      </c>
      <c r="GT1110" s="17" t="s">
        <v>1791</v>
      </c>
      <c r="GU1110" s="17" t="s">
        <v>1791</v>
      </c>
      <c r="GV1110" s="17">
        <f>SUMIF(FACT_A1[cve_prod],DIM_BILL[[#This Row],[CODIGO]],FACT_A1[Existencia])</f>
        <v>0</v>
      </c>
      <c r="GW1110" s="18">
        <f>SUMIF(FACT_A2[cve_prod],DIM_BILL[[#This Row],[CODIGO]],FACT_A2[Existencia])</f>
        <v>0</v>
      </c>
      <c r="GX1110" s="17"/>
      <c r="GY1110" s="16" t="s">
        <v>2221</v>
      </c>
      <c r="GZ1110" s="24">
        <f>SUMPRODUCT($B1110:$GQ1110,INDEX(PLAN_PRODUCCION!$B$4:$GQ$24,COLUMN()-COLUMN($GZ$1)+1,0))</f>
        <v>10300</v>
      </c>
      <c r="HA1110" s="24">
        <f>SUMPRODUCT($B1110:$GQ1110,INDEX(PLAN_PRODUCCION!$B$4:$GQ$24,COLUMN()-COLUMN($GZ$1)+1,0))</f>
        <v>0</v>
      </c>
      <c r="HB1110" s="24">
        <f>SUMPRODUCT($B1110:$GQ1110,INDEX(PLAN_PRODUCCION!$B$4:$GQ$24,COLUMN()-COLUMN($GZ$1)+1,0))</f>
        <v>0</v>
      </c>
      <c r="HC1110" s="24">
        <f>SUMPRODUCT($B1110:$GQ1110,INDEX(PLAN_PRODUCCION!$B$4:$GQ$24,COLUMN()-COLUMN($GZ$1)+1,0))</f>
        <v>0</v>
      </c>
      <c r="HD1110" s="24">
        <f>SUMPRODUCT($B1110:$GQ1110,INDEX(PLAN_PRODUCCION!$B$4:$GQ$24,COLUMN()-COLUMN($GZ$1)+1,0))</f>
        <v>0</v>
      </c>
      <c r="HE1110" s="24">
        <f>SUMPRODUCT($B1110:$GQ1110,INDEX(PLAN_PRODUCCION!$B$4:$GQ$24,COLUMN()-COLUMN($GZ$1)+1,0))</f>
        <v>0</v>
      </c>
      <c r="HF1110" s="24">
        <f>SUMPRODUCT($B1110:$GQ1110,INDEX(PLAN_PRODUCCION!$B$4:$GQ$24,COLUMN()-COLUMN($GZ$1)+1,0))</f>
        <v>0</v>
      </c>
      <c r="HG1110" s="24">
        <f>SUMPRODUCT($B1110:$GQ1110,INDEX(PLAN_PRODUCCION!$B$4:$GQ$24,COLUMN()-COLUMN($GZ$1)+1,0))</f>
        <v>0</v>
      </c>
      <c r="HH1110" s="24">
        <f>SUMPRODUCT($B1110:$GQ1110,INDEX(PLAN_PRODUCCION!$B$4:$GQ$24,COLUMN()-COLUMN($GZ$1)+1,0))</f>
        <v>0</v>
      </c>
      <c r="HI1110" s="24">
        <f>SUMPRODUCT($B1110:$GQ1110,INDEX(PLAN_PRODUCCION!$B$4:$GQ$24,COLUMN()-COLUMN($GZ$1)+1,0))</f>
        <v>0</v>
      </c>
      <c r="HJ1110" s="24">
        <f>SUMPRODUCT($B1110:$GQ1110,INDEX(PLAN_PRODUCCION!$B$4:$GQ$24,COLUMN()-COLUMN($GZ$1)+1,0))</f>
        <v>0</v>
      </c>
      <c r="HK1110" s="24">
        <f>SUMPRODUCT($B1110:$GQ1110,INDEX(PLAN_PRODUCCION!$B$4:$GQ$24,COLUMN()-COLUMN($GZ$1)+1,0))</f>
        <v>0</v>
      </c>
      <c r="HL1110" s="24">
        <f>SUMPRODUCT($B1110:$GQ1110,INDEX(PLAN_PRODUCCION!$B$4:$GQ$24,COLUMN()-COLUMN($GZ$1)+1,0))</f>
        <v>0</v>
      </c>
      <c r="HM1110" s="24">
        <f>SUMPRODUCT($B1110:$GQ1110,INDEX(PLAN_PRODUCCION!$B$4:$GQ$24,COLUMN()-COLUMN($GZ$1)+1,0))</f>
        <v>0</v>
      </c>
      <c r="HN1110" s="24">
        <f>SUMPRODUCT($B1110:$GQ1110,INDEX(PLAN_PRODUCCION!$B$4:$GQ$24,COLUMN()-COLUMN($GZ$1)+1,0))</f>
        <v>0</v>
      </c>
      <c r="HO1110" s="24">
        <f>SUMPRODUCT($B1110:$GQ1110,INDEX(PLAN_PRODUCCION!$B$4:$GQ$24,COLUMN()-COLUMN($GZ$1)+1,0))</f>
        <v>0</v>
      </c>
      <c r="HP1110" s="24">
        <f>SUMPRODUCT($B1110:$GQ1110,INDEX(PLAN_PRODUCCION!$B$4:$GQ$24,COLUMN()-COLUMN($GZ$1)+1,0))</f>
        <v>0</v>
      </c>
      <c r="HQ1110" s="24">
        <f>SUMPRODUCT($B1110:$GQ1110,INDEX(PLAN_PRODUCCION!$B$4:$GQ$24,COLUMN()-COLUMN($GZ$1)+1,0))</f>
        <v>0</v>
      </c>
      <c r="HR1110" s="24">
        <f>SUMPRODUCT($B1110:$GQ1110,INDEX(PLAN_PRODUCCION!$B$4:$GQ$24,COLUMN()-COLUMN($GZ$1)+1,0))</f>
        <v>0</v>
      </c>
      <c r="HS1110" s="24">
        <f>SUMPRODUCT($B1110:$GQ1110,INDEX(PLAN_PRODUCCION!$B$4:$GQ$24,COLUMN()-COLUMN($GZ$1)+1,0))</f>
        <v>0</v>
      </c>
      <c r="HT1110" s="24">
        <f>SUMPRODUCT($B1110:$GQ1110,INDEX(PLAN_PRODUCCION!$B$4:$GQ$24,COLUMN()-COLUMN($GZ$1)+1,0))</f>
        <v>0</v>
      </c>
      <c r="HU1110" s="22"/>
      <c r="HV1110" s="25"/>
      <c r="HW1110" t="str">
        <f>DIM_BILL[[#This Row],[Tipo]]</f>
        <v/>
      </c>
    </row>
    <row r="1111" spans="1:231" x14ac:dyDescent="0.3">
      <c r="A1111" s="18" t="s">
        <v>619</v>
      </c>
      <c r="BE1111">
        <v>2.06</v>
      </c>
      <c r="GR1111" s="18" t="s">
        <v>620</v>
      </c>
      <c r="GS1111" s="18">
        <v>2</v>
      </c>
      <c r="GT1111" s="18" t="s">
        <v>1791</v>
      </c>
      <c r="GU1111" s="18" t="s">
        <v>1791</v>
      </c>
      <c r="GV1111" s="18">
        <f>SUMIF(FACT_A1[cve_prod],DIM_BILL[[#This Row],[CODIGO]],FACT_A1[Existencia])</f>
        <v>0</v>
      </c>
      <c r="GW1111" s="18">
        <f>SUMIF(FACT_A2[cve_prod],DIM_BILL[[#This Row],[CODIGO]],FACT_A2[Existencia])</f>
        <v>0</v>
      </c>
      <c r="GX1111" s="18"/>
      <c r="GY1111" s="16" t="s">
        <v>2222</v>
      </c>
      <c r="GZ1111" s="26">
        <f t="shared" ref="GZ1111" si="8098">GV1111+GW1111+GX1111+GZ1109-GZ1110</f>
        <v>-10300</v>
      </c>
      <c r="HA1111" s="26">
        <f t="shared" ref="HA1111" si="8099">GZ1111+HA1109-HA1110</f>
        <v>-10300</v>
      </c>
      <c r="HB1111" s="26">
        <f t="shared" ref="HB1111" si="8100">HA1111+HB1109-HB1110</f>
        <v>-10300</v>
      </c>
      <c r="HC1111" s="26">
        <f t="shared" ref="HC1111" si="8101">HB1111+HC1109-HC1110</f>
        <v>-10300</v>
      </c>
      <c r="HD1111" s="26">
        <f t="shared" ref="HD1111" si="8102">HC1111+HD1109-HD1110</f>
        <v>-10300</v>
      </c>
      <c r="HE1111" s="26">
        <f t="shared" ref="HE1111" si="8103">HD1111+HE1109-HE1110</f>
        <v>-10300</v>
      </c>
      <c r="HF1111" s="26">
        <f t="shared" ref="HF1111" si="8104">HE1111+HF1109-HF1110</f>
        <v>-10300</v>
      </c>
      <c r="HG1111" s="26">
        <f t="shared" ref="HG1111" si="8105">HF1111+HG1109-HG1110</f>
        <v>-10300</v>
      </c>
      <c r="HH1111" s="26">
        <f t="shared" ref="HH1111" si="8106">HG1111+HH1109-HH1110</f>
        <v>-10300</v>
      </c>
      <c r="HI1111" s="26">
        <f t="shared" ref="HI1111" si="8107">HH1111+HI1109-HI1110</f>
        <v>-2800</v>
      </c>
      <c r="HJ1111" s="26">
        <f t="shared" ref="HJ1111" si="8108">HI1111+HJ1109-HJ1110</f>
        <v>-2800</v>
      </c>
      <c r="HK1111" s="26">
        <f t="shared" ref="HK1111" si="8109">HJ1111+HK1109-HK1110</f>
        <v>-2800</v>
      </c>
      <c r="HL1111" s="26">
        <f t="shared" ref="HL1111" si="8110">HK1111+HL1109-HL1110</f>
        <v>-2800</v>
      </c>
      <c r="HM1111" s="26">
        <f t="shared" ref="HM1111" si="8111">HL1111+HM1109-HM1110</f>
        <v>1200</v>
      </c>
      <c r="HN1111" s="26">
        <f t="shared" ref="HN1111" si="8112">HM1111+HN1109-HN1110</f>
        <v>1200</v>
      </c>
      <c r="HO1111" s="26">
        <f t="shared" ref="HO1111" si="8113">HN1111+HO1109-HO1110</f>
        <v>1200</v>
      </c>
      <c r="HP1111" s="26">
        <f t="shared" ref="HP1111" si="8114">HO1111+HP1109-HP1110</f>
        <v>1200</v>
      </c>
      <c r="HQ1111" s="26">
        <f t="shared" ref="HQ1111" si="8115">HP1111+HQ1109-HQ1110</f>
        <v>1200</v>
      </c>
      <c r="HR1111" s="26">
        <f t="shared" ref="HR1111" si="8116">HQ1111+HR1109-HR1110</f>
        <v>1200</v>
      </c>
      <c r="HS1111" s="26">
        <f t="shared" ref="HS1111" si="8117">HR1111+HS1109-HS1110</f>
        <v>1200</v>
      </c>
      <c r="HT1111" s="26">
        <f t="shared" ref="HT1111" si="8118">HS1111+HT1109-HT1110</f>
        <v>1200</v>
      </c>
      <c r="HU1111" s="22">
        <f t="shared" ref="HU1111" si="8119">COUNTIF(GZ1111:HT1111,"&lt;0")</f>
        <v>13</v>
      </c>
      <c r="HV1111" s="25"/>
      <c r="HW1111" t="str">
        <f>DIM_BILL[[#This Row],[Tipo]]</f>
        <v/>
      </c>
    </row>
    <row r="1112" spans="1:231" x14ac:dyDescent="0.3">
      <c r="A1112" s="17" t="s">
        <v>913</v>
      </c>
      <c r="CC1112">
        <v>4.3999999999999997E-2</v>
      </c>
      <c r="GR1112" s="17" t="s">
        <v>914</v>
      </c>
      <c r="GS1112" s="17">
        <v>2</v>
      </c>
      <c r="GT1112" s="17" t="s">
        <v>1791</v>
      </c>
      <c r="GU1112" s="17" t="s">
        <v>1791</v>
      </c>
      <c r="GV1112" s="17">
        <f>SUMIF(FACT_A1[cve_prod],DIM_BILL[[#This Row],[CODIGO]],FACT_A1[Existencia])</f>
        <v>0</v>
      </c>
      <c r="GW1112" s="18">
        <f>SUMIF(FACT_A2[cve_prod],DIM_BILL[[#This Row],[CODIGO]],FACT_A2[Existencia])</f>
        <v>0</v>
      </c>
      <c r="GX1112" s="17"/>
      <c r="GY1112" s="16" t="s">
        <v>2220</v>
      </c>
      <c r="GZ1112" s="15">
        <f>SUMIFS(POs[saldo],POs[cve_prod],DIM_BILL[[#This Row],[CODIGO]],POs[status],$GY1112,POs[f_ent],GZ$1)</f>
        <v>0</v>
      </c>
      <c r="HA1112" s="15">
        <f>SUMIFS(POs[saldo],POs[cve_prod],DIM_BILL[[#This Row],[CODIGO]],POs[status],$GY1112,POs[f_ent],HA$1)</f>
        <v>0</v>
      </c>
      <c r="HB1112" s="15">
        <f>SUMIFS(POs[saldo],POs[cve_prod],DIM_BILL[[#This Row],[CODIGO]],POs[status],$GY1112,POs[f_ent],HB$1)</f>
        <v>0</v>
      </c>
      <c r="HC1112" s="15">
        <f>SUMIFS(POs[saldo],POs[cve_prod],DIM_BILL[[#This Row],[CODIGO]],POs[status],$GY1112,POs[f_ent],HC$1)</f>
        <v>0</v>
      </c>
      <c r="HD1112" s="15">
        <f>SUMIFS(POs[saldo],POs[cve_prod],DIM_BILL[[#This Row],[CODIGO]],POs[status],$GY1112,POs[f_ent],HD$1)</f>
        <v>0</v>
      </c>
      <c r="HE1112" s="15">
        <f>SUMIFS(POs[saldo],POs[cve_prod],DIM_BILL[[#This Row],[CODIGO]],POs[status],$GY1112,POs[f_ent],HE$1)</f>
        <v>0</v>
      </c>
      <c r="HF1112" s="15">
        <f>SUMIFS(POs[saldo],POs[cve_prod],DIM_BILL[[#This Row],[CODIGO]],POs[status],$GY1112,POs[Semana],WEEKNUM(HF$1))</f>
        <v>0</v>
      </c>
      <c r="HG1112" s="15">
        <f>SUMIFS(POs[saldo],POs[cve_prod],DIM_BILL[[#This Row],[CODIGO]],POs[status],$GY1112,POs[Semana],WEEKNUM(HG$1))</f>
        <v>0</v>
      </c>
      <c r="HH1112" s="15">
        <f>SUMIFS(POs[saldo],POs[cve_prod],DIM_BILL[[#This Row],[CODIGO]],POs[status],$GY1112,POs[Semana],WEEKNUM(HH$1))</f>
        <v>0</v>
      </c>
      <c r="HI1112" s="15">
        <f>SUMIFS(POs[saldo],POs[cve_prod],DIM_BILL[[#This Row],[CODIGO]],POs[status],$GY1112,POs[Semana],WEEKNUM(HI$1))</f>
        <v>0</v>
      </c>
      <c r="HJ1112" s="15">
        <f>SUMIFS(POs[saldo],POs[cve_prod],DIM_BILL[[#This Row],[CODIGO]],POs[status],$GY1112,POs[Semana],WEEKNUM(HJ$1))</f>
        <v>0</v>
      </c>
      <c r="HK1112" s="15">
        <f>SUMIFS(POs[saldo],POs[cve_prod],DIM_BILL[[#This Row],[CODIGO]],POs[status],$GY1112,POs[Semana],WEEKNUM(HK$1))</f>
        <v>0</v>
      </c>
      <c r="HL1112" s="15">
        <f>SUMIFS(POs[saldo],POs[cve_prod],DIM_BILL[[#This Row],[CODIGO]],POs[status],$GY1112,POs[Semana],WEEKNUM(HL$1))</f>
        <v>0</v>
      </c>
      <c r="HM1112" s="15">
        <f>SUMIFS(POs[saldo],POs[cve_prod],DIM_BILL[[#This Row],[CODIGO]],POs[status],$GY1112,POs[Semana],WEEKNUM(HM$1))</f>
        <v>0</v>
      </c>
      <c r="HN1112" s="15">
        <f>SUMIFS(POs[saldo],POs[cve_prod],DIM_BILL[[#This Row],[CODIGO]],POs[status],$GY1112,POs[Semana],WEEKNUM(HN$1))</f>
        <v>0</v>
      </c>
      <c r="HO1112" s="15">
        <f>SUMIFS(POs[saldo],POs[cve_prod],DIM_BILL[[#This Row],[CODIGO]],POs[status],$GY1112,POs[Semana],WEEKNUM(HO$1))</f>
        <v>0</v>
      </c>
      <c r="HP1112" s="15">
        <f>SUMIFS(POs[saldo],POs[cve_prod],DIM_BILL[[#This Row],[CODIGO]],POs[status],$GY1112,POs[Semana],WEEKNUM(HP$1))</f>
        <v>0</v>
      </c>
      <c r="HQ1112" s="15">
        <f>SUMIFS(POs[saldo],POs[cve_prod],DIM_BILL[[#This Row],[CODIGO]],POs[status],$GY1112,POs[Semana],WEEKNUM(HQ$1))</f>
        <v>0</v>
      </c>
      <c r="HR1112" s="15">
        <f>SUMIFS(POs[saldo],POs[cve_prod],DIM_BILL[[#This Row],[CODIGO]],POs[status],$GY1112,POs[Semana],WEEKNUM(HR$1))</f>
        <v>0</v>
      </c>
      <c r="HS1112" s="15">
        <f>SUMIFS(POs[saldo],POs[cve_prod],DIM_BILL[[#This Row],[CODIGO]],POs[status],$GY1112,POs[Semana],WEEKNUM(HS$1))</f>
        <v>0</v>
      </c>
      <c r="HT1112" s="15">
        <f>SUMIFS(POs[saldo],POs[cve_prod],DIM_BILL[[#This Row],[CODIGO]],POs[status],$GY1112,POs[Semana],WEEKNUM(HT$1))</f>
        <v>0</v>
      </c>
      <c r="HU1112" s="22"/>
      <c r="HV1112" s="25"/>
      <c r="HW1112" t="str">
        <f>DIM_BILL[[#This Row],[Tipo]]</f>
        <v/>
      </c>
    </row>
    <row r="1113" spans="1:231" x14ac:dyDescent="0.3">
      <c r="A1113" s="17" t="s">
        <v>913</v>
      </c>
      <c r="CC1113">
        <v>4.3999999999999997E-2</v>
      </c>
      <c r="GR1113" s="17" t="s">
        <v>914</v>
      </c>
      <c r="GS1113" s="17">
        <v>2</v>
      </c>
      <c r="GT1113" s="17" t="s">
        <v>1791</v>
      </c>
      <c r="GU1113" s="17" t="s">
        <v>1791</v>
      </c>
      <c r="GV1113" s="17">
        <f>SUMIF(FACT_A1[cve_prod],DIM_BILL[[#This Row],[CODIGO]],FACT_A1[Existencia])</f>
        <v>0</v>
      </c>
      <c r="GW1113" s="18">
        <f>SUMIF(FACT_A2[cve_prod],DIM_BILL[[#This Row],[CODIGO]],FACT_A2[Existencia])</f>
        <v>0</v>
      </c>
      <c r="GX1113" s="17"/>
      <c r="GY1113" s="16" t="s">
        <v>2221</v>
      </c>
      <c r="GZ1113" s="24">
        <f>SUMPRODUCT($B1113:$GQ1113,INDEX(PLAN_PRODUCCION!$B$4:$GQ$24,COLUMN()-COLUMN($GZ$1)+1,0))</f>
        <v>0</v>
      </c>
      <c r="HA1113" s="24">
        <f>SUMPRODUCT($B1113:$GQ1113,INDEX(PLAN_PRODUCCION!$B$4:$GQ$24,COLUMN()-COLUMN($GZ$1)+1,0))</f>
        <v>0</v>
      </c>
      <c r="HB1113" s="24">
        <f>SUMPRODUCT($B1113:$GQ1113,INDEX(PLAN_PRODUCCION!$B$4:$GQ$24,COLUMN()-COLUMN($GZ$1)+1,0))</f>
        <v>0</v>
      </c>
      <c r="HC1113" s="24">
        <f>SUMPRODUCT($B1113:$GQ1113,INDEX(PLAN_PRODUCCION!$B$4:$GQ$24,COLUMN()-COLUMN($GZ$1)+1,0))</f>
        <v>0</v>
      </c>
      <c r="HD1113" s="24">
        <f>SUMPRODUCT($B1113:$GQ1113,INDEX(PLAN_PRODUCCION!$B$4:$GQ$24,COLUMN()-COLUMN($GZ$1)+1,0))</f>
        <v>0</v>
      </c>
      <c r="HE1113" s="24">
        <f>SUMPRODUCT($B1113:$GQ1113,INDEX(PLAN_PRODUCCION!$B$4:$GQ$24,COLUMN()-COLUMN($GZ$1)+1,0))</f>
        <v>0</v>
      </c>
      <c r="HF1113" s="24">
        <f>SUMPRODUCT($B1113:$GQ1113,INDEX(PLAN_PRODUCCION!$B$4:$GQ$24,COLUMN()-COLUMN($GZ$1)+1,0))</f>
        <v>0</v>
      </c>
      <c r="HG1113" s="24">
        <f>SUMPRODUCT($B1113:$GQ1113,INDEX(PLAN_PRODUCCION!$B$4:$GQ$24,COLUMN()-COLUMN($GZ$1)+1,0))</f>
        <v>0</v>
      </c>
      <c r="HH1113" s="24">
        <f>SUMPRODUCT($B1113:$GQ1113,INDEX(PLAN_PRODUCCION!$B$4:$GQ$24,COLUMN()-COLUMN($GZ$1)+1,0))</f>
        <v>0</v>
      </c>
      <c r="HI1113" s="24">
        <f>SUMPRODUCT($B1113:$GQ1113,INDEX(PLAN_PRODUCCION!$B$4:$GQ$24,COLUMN()-COLUMN($GZ$1)+1,0))</f>
        <v>0</v>
      </c>
      <c r="HJ1113" s="24">
        <f>SUMPRODUCT($B1113:$GQ1113,INDEX(PLAN_PRODUCCION!$B$4:$GQ$24,COLUMN()-COLUMN($GZ$1)+1,0))</f>
        <v>0</v>
      </c>
      <c r="HK1113" s="24">
        <f>SUMPRODUCT($B1113:$GQ1113,INDEX(PLAN_PRODUCCION!$B$4:$GQ$24,COLUMN()-COLUMN($GZ$1)+1,0))</f>
        <v>0</v>
      </c>
      <c r="HL1113" s="24">
        <f>SUMPRODUCT($B1113:$GQ1113,INDEX(PLAN_PRODUCCION!$B$4:$GQ$24,COLUMN()-COLUMN($GZ$1)+1,0))</f>
        <v>0</v>
      </c>
      <c r="HM1113" s="24">
        <f>SUMPRODUCT($B1113:$GQ1113,INDEX(PLAN_PRODUCCION!$B$4:$GQ$24,COLUMN()-COLUMN($GZ$1)+1,0))</f>
        <v>0</v>
      </c>
      <c r="HN1113" s="24">
        <f>SUMPRODUCT($B1113:$GQ1113,INDEX(PLAN_PRODUCCION!$B$4:$GQ$24,COLUMN()-COLUMN($GZ$1)+1,0))</f>
        <v>0</v>
      </c>
      <c r="HO1113" s="24">
        <f>SUMPRODUCT($B1113:$GQ1113,INDEX(PLAN_PRODUCCION!$B$4:$GQ$24,COLUMN()-COLUMN($GZ$1)+1,0))</f>
        <v>0</v>
      </c>
      <c r="HP1113" s="24">
        <f>SUMPRODUCT($B1113:$GQ1113,INDEX(PLAN_PRODUCCION!$B$4:$GQ$24,COLUMN()-COLUMN($GZ$1)+1,0))</f>
        <v>0</v>
      </c>
      <c r="HQ1113" s="24">
        <f>SUMPRODUCT($B1113:$GQ1113,INDEX(PLAN_PRODUCCION!$B$4:$GQ$24,COLUMN()-COLUMN($GZ$1)+1,0))</f>
        <v>0</v>
      </c>
      <c r="HR1113" s="24">
        <f>SUMPRODUCT($B1113:$GQ1113,INDEX(PLAN_PRODUCCION!$B$4:$GQ$24,COLUMN()-COLUMN($GZ$1)+1,0))</f>
        <v>0</v>
      </c>
      <c r="HS1113" s="24">
        <f>SUMPRODUCT($B1113:$GQ1113,INDEX(PLAN_PRODUCCION!$B$4:$GQ$24,COLUMN()-COLUMN($GZ$1)+1,0))</f>
        <v>0</v>
      </c>
      <c r="HT1113" s="24">
        <f>SUMPRODUCT($B1113:$GQ1113,INDEX(PLAN_PRODUCCION!$B$4:$GQ$24,COLUMN()-COLUMN($GZ$1)+1,0))</f>
        <v>0</v>
      </c>
      <c r="HU1113" s="22"/>
      <c r="HV1113" s="25"/>
      <c r="HW1113" t="str">
        <f>DIM_BILL[[#This Row],[Tipo]]</f>
        <v/>
      </c>
    </row>
    <row r="1114" spans="1:231" x14ac:dyDescent="0.3">
      <c r="A1114" s="18" t="s">
        <v>913</v>
      </c>
      <c r="CC1114">
        <v>4.3999999999999997E-2</v>
      </c>
      <c r="GR1114" s="18" t="s">
        <v>914</v>
      </c>
      <c r="GS1114" s="18">
        <v>2</v>
      </c>
      <c r="GT1114" s="18" t="s">
        <v>1791</v>
      </c>
      <c r="GU1114" s="18" t="s">
        <v>1791</v>
      </c>
      <c r="GV1114" s="18">
        <f>SUMIF(FACT_A1[cve_prod],DIM_BILL[[#This Row],[CODIGO]],FACT_A1[Existencia])</f>
        <v>0</v>
      </c>
      <c r="GW1114" s="18">
        <f>SUMIF(FACT_A2[cve_prod],DIM_BILL[[#This Row],[CODIGO]],FACT_A2[Existencia])</f>
        <v>0</v>
      </c>
      <c r="GX1114" s="18"/>
      <c r="GY1114" s="16" t="s">
        <v>2222</v>
      </c>
      <c r="GZ1114" s="26">
        <f t="shared" ref="GZ1114" si="8120">GV1114+GW1114+GX1114+GZ1112-GZ1113</f>
        <v>0</v>
      </c>
      <c r="HA1114" s="26">
        <f t="shared" ref="HA1114" si="8121">GZ1114+HA1112-HA1113</f>
        <v>0</v>
      </c>
      <c r="HB1114" s="26">
        <f t="shared" ref="HB1114" si="8122">HA1114+HB1112-HB1113</f>
        <v>0</v>
      </c>
      <c r="HC1114" s="26">
        <f t="shared" ref="HC1114" si="8123">HB1114+HC1112-HC1113</f>
        <v>0</v>
      </c>
      <c r="HD1114" s="26">
        <f t="shared" ref="HD1114" si="8124">HC1114+HD1112-HD1113</f>
        <v>0</v>
      </c>
      <c r="HE1114" s="26">
        <f t="shared" ref="HE1114" si="8125">HD1114+HE1112-HE1113</f>
        <v>0</v>
      </c>
      <c r="HF1114" s="26">
        <f t="shared" ref="HF1114" si="8126">HE1114+HF1112-HF1113</f>
        <v>0</v>
      </c>
      <c r="HG1114" s="26">
        <f t="shared" ref="HG1114" si="8127">HF1114+HG1112-HG1113</f>
        <v>0</v>
      </c>
      <c r="HH1114" s="26">
        <f t="shared" ref="HH1114" si="8128">HG1114+HH1112-HH1113</f>
        <v>0</v>
      </c>
      <c r="HI1114" s="26">
        <f t="shared" ref="HI1114" si="8129">HH1114+HI1112-HI1113</f>
        <v>0</v>
      </c>
      <c r="HJ1114" s="26">
        <f t="shared" ref="HJ1114" si="8130">HI1114+HJ1112-HJ1113</f>
        <v>0</v>
      </c>
      <c r="HK1114" s="26">
        <f t="shared" ref="HK1114" si="8131">HJ1114+HK1112-HK1113</f>
        <v>0</v>
      </c>
      <c r="HL1114" s="26">
        <f t="shared" ref="HL1114" si="8132">HK1114+HL1112-HL1113</f>
        <v>0</v>
      </c>
      <c r="HM1114" s="26">
        <f t="shared" ref="HM1114" si="8133">HL1114+HM1112-HM1113</f>
        <v>0</v>
      </c>
      <c r="HN1114" s="26">
        <f t="shared" ref="HN1114" si="8134">HM1114+HN1112-HN1113</f>
        <v>0</v>
      </c>
      <c r="HO1114" s="26">
        <f t="shared" ref="HO1114" si="8135">HN1114+HO1112-HO1113</f>
        <v>0</v>
      </c>
      <c r="HP1114" s="26">
        <f t="shared" ref="HP1114" si="8136">HO1114+HP1112-HP1113</f>
        <v>0</v>
      </c>
      <c r="HQ1114" s="26">
        <f t="shared" ref="HQ1114" si="8137">HP1114+HQ1112-HQ1113</f>
        <v>0</v>
      </c>
      <c r="HR1114" s="26">
        <f t="shared" ref="HR1114" si="8138">HQ1114+HR1112-HR1113</f>
        <v>0</v>
      </c>
      <c r="HS1114" s="26">
        <f t="shared" ref="HS1114" si="8139">HR1114+HS1112-HS1113</f>
        <v>0</v>
      </c>
      <c r="HT1114" s="26">
        <f t="shared" ref="HT1114" si="8140">HS1114+HT1112-HT1113</f>
        <v>0</v>
      </c>
      <c r="HU1114" s="22">
        <f t="shared" ref="HU1114" si="8141">COUNTIF(GZ1114:HT1114,"&lt;0")</f>
        <v>0</v>
      </c>
      <c r="HV1114" s="25"/>
      <c r="HW1114" t="str">
        <f>DIM_BILL[[#This Row],[Tipo]]</f>
        <v/>
      </c>
    </row>
    <row r="1115" spans="1:231" x14ac:dyDescent="0.3">
      <c r="A1115" s="17" t="s">
        <v>358</v>
      </c>
      <c r="W1115">
        <v>1.03</v>
      </c>
      <c r="GR1115" s="17" t="s">
        <v>359</v>
      </c>
      <c r="GS1115" s="17">
        <v>2</v>
      </c>
      <c r="GT1115" s="17" t="s">
        <v>1791</v>
      </c>
      <c r="GU1115" s="17" t="s">
        <v>1791</v>
      </c>
      <c r="GV1115" s="17">
        <f>SUMIF(FACT_A1[cve_prod],DIM_BILL[[#This Row],[CODIGO]],FACT_A1[Existencia])</f>
        <v>0</v>
      </c>
      <c r="GW1115" s="18">
        <f>SUMIF(FACT_A2[cve_prod],DIM_BILL[[#This Row],[CODIGO]],FACT_A2[Existencia])</f>
        <v>0</v>
      </c>
      <c r="GX1115" s="17"/>
      <c r="GY1115" s="16" t="s">
        <v>2220</v>
      </c>
      <c r="GZ1115" s="15">
        <f>SUMIFS(POs[saldo],POs[cve_prod],DIM_BILL[[#This Row],[CODIGO]],POs[status],$GY1115,POs[f_ent],GZ$1)</f>
        <v>0</v>
      </c>
      <c r="HA1115" s="15">
        <f>SUMIFS(POs[saldo],POs[cve_prod],DIM_BILL[[#This Row],[CODIGO]],POs[status],$GY1115,POs[f_ent],HA$1)</f>
        <v>0</v>
      </c>
      <c r="HB1115" s="15">
        <f>SUMIFS(POs[saldo],POs[cve_prod],DIM_BILL[[#This Row],[CODIGO]],POs[status],$GY1115,POs[f_ent],HB$1)</f>
        <v>0</v>
      </c>
      <c r="HC1115" s="15">
        <f>SUMIFS(POs[saldo],POs[cve_prod],DIM_BILL[[#This Row],[CODIGO]],POs[status],$GY1115,POs[f_ent],HC$1)</f>
        <v>0</v>
      </c>
      <c r="HD1115" s="15">
        <f>SUMIFS(POs[saldo],POs[cve_prod],DIM_BILL[[#This Row],[CODIGO]],POs[status],$GY1115,POs[f_ent],HD$1)</f>
        <v>0</v>
      </c>
      <c r="HE1115" s="15">
        <f>SUMIFS(POs[saldo],POs[cve_prod],DIM_BILL[[#This Row],[CODIGO]],POs[status],$GY1115,POs[f_ent],HE$1)</f>
        <v>0</v>
      </c>
      <c r="HF1115" s="15">
        <f>SUMIFS(POs[saldo],POs[cve_prod],DIM_BILL[[#This Row],[CODIGO]],POs[status],$GY1115,POs[Semana],WEEKNUM(HF$1))</f>
        <v>0</v>
      </c>
      <c r="HG1115" s="15">
        <f>SUMIFS(POs[saldo],POs[cve_prod],DIM_BILL[[#This Row],[CODIGO]],POs[status],$GY1115,POs[Semana],WEEKNUM(HG$1))</f>
        <v>0</v>
      </c>
      <c r="HH1115" s="15">
        <f>SUMIFS(POs[saldo],POs[cve_prod],DIM_BILL[[#This Row],[CODIGO]],POs[status],$GY1115,POs[Semana],WEEKNUM(HH$1))</f>
        <v>0</v>
      </c>
      <c r="HI1115" s="15">
        <f>SUMIFS(POs[saldo],POs[cve_prod],DIM_BILL[[#This Row],[CODIGO]],POs[status],$GY1115,POs[Semana],WEEKNUM(HI$1))</f>
        <v>0</v>
      </c>
      <c r="HJ1115" s="15">
        <f>SUMIFS(POs[saldo],POs[cve_prod],DIM_BILL[[#This Row],[CODIGO]],POs[status],$GY1115,POs[Semana],WEEKNUM(HJ$1))</f>
        <v>0</v>
      </c>
      <c r="HK1115" s="15">
        <f>SUMIFS(POs[saldo],POs[cve_prod],DIM_BILL[[#This Row],[CODIGO]],POs[status],$GY1115,POs[Semana],WEEKNUM(HK$1))</f>
        <v>0</v>
      </c>
      <c r="HL1115" s="15">
        <f>SUMIFS(POs[saldo],POs[cve_prod],DIM_BILL[[#This Row],[CODIGO]],POs[status],$GY1115,POs[Semana],WEEKNUM(HL$1))</f>
        <v>0</v>
      </c>
      <c r="HM1115" s="15">
        <f>SUMIFS(POs[saldo],POs[cve_prod],DIM_BILL[[#This Row],[CODIGO]],POs[status],$GY1115,POs[Semana],WEEKNUM(HM$1))</f>
        <v>0</v>
      </c>
      <c r="HN1115" s="15">
        <f>SUMIFS(POs[saldo],POs[cve_prod],DIM_BILL[[#This Row],[CODIGO]],POs[status],$GY1115,POs[Semana],WEEKNUM(HN$1))</f>
        <v>0</v>
      </c>
      <c r="HO1115" s="15">
        <f>SUMIFS(POs[saldo],POs[cve_prod],DIM_BILL[[#This Row],[CODIGO]],POs[status],$GY1115,POs[Semana],WEEKNUM(HO$1))</f>
        <v>0</v>
      </c>
      <c r="HP1115" s="15">
        <f>SUMIFS(POs[saldo],POs[cve_prod],DIM_BILL[[#This Row],[CODIGO]],POs[status],$GY1115,POs[Semana],WEEKNUM(HP$1))</f>
        <v>0</v>
      </c>
      <c r="HQ1115" s="15">
        <f>SUMIFS(POs[saldo],POs[cve_prod],DIM_BILL[[#This Row],[CODIGO]],POs[status],$GY1115,POs[Semana],WEEKNUM(HQ$1))</f>
        <v>0</v>
      </c>
      <c r="HR1115" s="15">
        <f>SUMIFS(POs[saldo],POs[cve_prod],DIM_BILL[[#This Row],[CODIGO]],POs[status],$GY1115,POs[Semana],WEEKNUM(HR$1))</f>
        <v>0</v>
      </c>
      <c r="HS1115" s="15">
        <f>SUMIFS(POs[saldo],POs[cve_prod],DIM_BILL[[#This Row],[CODIGO]],POs[status],$GY1115,POs[Semana],WEEKNUM(HS$1))</f>
        <v>0</v>
      </c>
      <c r="HT1115" s="15">
        <f>SUMIFS(POs[saldo],POs[cve_prod],DIM_BILL[[#This Row],[CODIGO]],POs[status],$GY1115,POs[Semana],WEEKNUM(HT$1))</f>
        <v>0</v>
      </c>
      <c r="HU1115" s="22"/>
      <c r="HV1115" s="25"/>
      <c r="HW1115" t="str">
        <f>DIM_BILL[[#This Row],[Tipo]]</f>
        <v/>
      </c>
    </row>
    <row r="1116" spans="1:231" x14ac:dyDescent="0.3">
      <c r="A1116" s="17" t="s">
        <v>358</v>
      </c>
      <c r="W1116">
        <v>1.03</v>
      </c>
      <c r="GR1116" s="17" t="s">
        <v>359</v>
      </c>
      <c r="GS1116" s="17">
        <v>2</v>
      </c>
      <c r="GT1116" s="17" t="s">
        <v>1791</v>
      </c>
      <c r="GU1116" s="17" t="s">
        <v>1791</v>
      </c>
      <c r="GV1116" s="17">
        <f>SUMIF(FACT_A1[cve_prod],DIM_BILL[[#This Row],[CODIGO]],FACT_A1[Existencia])</f>
        <v>0</v>
      </c>
      <c r="GW1116" s="18">
        <f>SUMIF(FACT_A2[cve_prod],DIM_BILL[[#This Row],[CODIGO]],FACT_A2[Existencia])</f>
        <v>0</v>
      </c>
      <c r="GX1116" s="17"/>
      <c r="GY1116" s="16" t="s">
        <v>2221</v>
      </c>
      <c r="GZ1116" s="24">
        <f>SUMPRODUCT($B1116:$GQ1116,INDEX(PLAN_PRODUCCION!$B$4:$GQ$24,COLUMN()-COLUMN($GZ$1)+1,0))</f>
        <v>1030</v>
      </c>
      <c r="HA1116" s="24">
        <f>SUMPRODUCT($B1116:$GQ1116,INDEX(PLAN_PRODUCCION!$B$4:$GQ$24,COLUMN()-COLUMN($GZ$1)+1,0))</f>
        <v>0</v>
      </c>
      <c r="HB1116" s="24">
        <f>SUMPRODUCT($B1116:$GQ1116,INDEX(PLAN_PRODUCCION!$B$4:$GQ$24,COLUMN()-COLUMN($GZ$1)+1,0))</f>
        <v>0</v>
      </c>
      <c r="HC1116" s="24">
        <f>SUMPRODUCT($B1116:$GQ1116,INDEX(PLAN_PRODUCCION!$B$4:$GQ$24,COLUMN()-COLUMN($GZ$1)+1,0))</f>
        <v>0</v>
      </c>
      <c r="HD1116" s="24">
        <f>SUMPRODUCT($B1116:$GQ1116,INDEX(PLAN_PRODUCCION!$B$4:$GQ$24,COLUMN()-COLUMN($GZ$1)+1,0))</f>
        <v>0</v>
      </c>
      <c r="HE1116" s="24">
        <f>SUMPRODUCT($B1116:$GQ1116,INDEX(PLAN_PRODUCCION!$B$4:$GQ$24,COLUMN()-COLUMN($GZ$1)+1,0))</f>
        <v>0</v>
      </c>
      <c r="HF1116" s="24">
        <f>SUMPRODUCT($B1116:$GQ1116,INDEX(PLAN_PRODUCCION!$B$4:$GQ$24,COLUMN()-COLUMN($GZ$1)+1,0))</f>
        <v>0</v>
      </c>
      <c r="HG1116" s="24">
        <f>SUMPRODUCT($B1116:$GQ1116,INDEX(PLAN_PRODUCCION!$B$4:$GQ$24,COLUMN()-COLUMN($GZ$1)+1,0))</f>
        <v>0</v>
      </c>
      <c r="HH1116" s="24">
        <f>SUMPRODUCT($B1116:$GQ1116,INDEX(PLAN_PRODUCCION!$B$4:$GQ$24,COLUMN()-COLUMN($GZ$1)+1,0))</f>
        <v>0</v>
      </c>
      <c r="HI1116" s="24">
        <f>SUMPRODUCT($B1116:$GQ1116,INDEX(PLAN_PRODUCCION!$B$4:$GQ$24,COLUMN()-COLUMN($GZ$1)+1,0))</f>
        <v>0</v>
      </c>
      <c r="HJ1116" s="24">
        <f>SUMPRODUCT($B1116:$GQ1116,INDEX(PLAN_PRODUCCION!$B$4:$GQ$24,COLUMN()-COLUMN($GZ$1)+1,0))</f>
        <v>0</v>
      </c>
      <c r="HK1116" s="24">
        <f>SUMPRODUCT($B1116:$GQ1116,INDEX(PLAN_PRODUCCION!$B$4:$GQ$24,COLUMN()-COLUMN($GZ$1)+1,0))</f>
        <v>0</v>
      </c>
      <c r="HL1116" s="24">
        <f>SUMPRODUCT($B1116:$GQ1116,INDEX(PLAN_PRODUCCION!$B$4:$GQ$24,COLUMN()-COLUMN($GZ$1)+1,0))</f>
        <v>0</v>
      </c>
      <c r="HM1116" s="24">
        <f>SUMPRODUCT($B1116:$GQ1116,INDEX(PLAN_PRODUCCION!$B$4:$GQ$24,COLUMN()-COLUMN($GZ$1)+1,0))</f>
        <v>0</v>
      </c>
      <c r="HN1116" s="24">
        <f>SUMPRODUCT($B1116:$GQ1116,INDEX(PLAN_PRODUCCION!$B$4:$GQ$24,COLUMN()-COLUMN($GZ$1)+1,0))</f>
        <v>0</v>
      </c>
      <c r="HO1116" s="24">
        <f>SUMPRODUCT($B1116:$GQ1116,INDEX(PLAN_PRODUCCION!$B$4:$GQ$24,COLUMN()-COLUMN($GZ$1)+1,0))</f>
        <v>0</v>
      </c>
      <c r="HP1116" s="24">
        <f>SUMPRODUCT($B1116:$GQ1116,INDEX(PLAN_PRODUCCION!$B$4:$GQ$24,COLUMN()-COLUMN($GZ$1)+1,0))</f>
        <v>0</v>
      </c>
      <c r="HQ1116" s="24">
        <f>SUMPRODUCT($B1116:$GQ1116,INDEX(PLAN_PRODUCCION!$B$4:$GQ$24,COLUMN()-COLUMN($GZ$1)+1,0))</f>
        <v>0</v>
      </c>
      <c r="HR1116" s="24">
        <f>SUMPRODUCT($B1116:$GQ1116,INDEX(PLAN_PRODUCCION!$B$4:$GQ$24,COLUMN()-COLUMN($GZ$1)+1,0))</f>
        <v>0</v>
      </c>
      <c r="HS1116" s="24">
        <f>SUMPRODUCT($B1116:$GQ1116,INDEX(PLAN_PRODUCCION!$B$4:$GQ$24,COLUMN()-COLUMN($GZ$1)+1,0))</f>
        <v>0</v>
      </c>
      <c r="HT1116" s="24">
        <f>SUMPRODUCT($B1116:$GQ1116,INDEX(PLAN_PRODUCCION!$B$4:$GQ$24,COLUMN()-COLUMN($GZ$1)+1,0))</f>
        <v>0</v>
      </c>
      <c r="HU1116" s="22"/>
      <c r="HV1116" s="25"/>
      <c r="HW1116" t="str">
        <f>DIM_BILL[[#This Row],[Tipo]]</f>
        <v/>
      </c>
    </row>
    <row r="1117" spans="1:231" x14ac:dyDescent="0.3">
      <c r="A1117" s="18" t="s">
        <v>358</v>
      </c>
      <c r="W1117">
        <v>1.03</v>
      </c>
      <c r="GR1117" s="18" t="s">
        <v>359</v>
      </c>
      <c r="GS1117" s="18">
        <v>2</v>
      </c>
      <c r="GT1117" s="18" t="s">
        <v>1791</v>
      </c>
      <c r="GU1117" s="18" t="s">
        <v>1791</v>
      </c>
      <c r="GV1117" s="18">
        <f>SUMIF(FACT_A1[cve_prod],DIM_BILL[[#This Row],[CODIGO]],FACT_A1[Existencia])</f>
        <v>0</v>
      </c>
      <c r="GW1117" s="18">
        <f>SUMIF(FACT_A2[cve_prod],DIM_BILL[[#This Row],[CODIGO]],FACT_A2[Existencia])</f>
        <v>0</v>
      </c>
      <c r="GX1117" s="18"/>
      <c r="GY1117" s="16" t="s">
        <v>2222</v>
      </c>
      <c r="GZ1117" s="26">
        <f t="shared" ref="GZ1117" si="8142">GV1117+GW1117+GX1117+GZ1115-GZ1116</f>
        <v>-1030</v>
      </c>
      <c r="HA1117" s="26">
        <f t="shared" ref="HA1117" si="8143">GZ1117+HA1115-HA1116</f>
        <v>-1030</v>
      </c>
      <c r="HB1117" s="26">
        <f t="shared" ref="HB1117" si="8144">HA1117+HB1115-HB1116</f>
        <v>-1030</v>
      </c>
      <c r="HC1117" s="26">
        <f t="shared" ref="HC1117" si="8145">HB1117+HC1115-HC1116</f>
        <v>-1030</v>
      </c>
      <c r="HD1117" s="26">
        <f t="shared" ref="HD1117" si="8146">HC1117+HD1115-HD1116</f>
        <v>-1030</v>
      </c>
      <c r="HE1117" s="26">
        <f t="shared" ref="HE1117" si="8147">HD1117+HE1115-HE1116</f>
        <v>-1030</v>
      </c>
      <c r="HF1117" s="26">
        <f t="shared" ref="HF1117" si="8148">HE1117+HF1115-HF1116</f>
        <v>-1030</v>
      </c>
      <c r="HG1117" s="26">
        <f t="shared" ref="HG1117" si="8149">HF1117+HG1115-HG1116</f>
        <v>-1030</v>
      </c>
      <c r="HH1117" s="26">
        <f t="shared" ref="HH1117" si="8150">HG1117+HH1115-HH1116</f>
        <v>-1030</v>
      </c>
      <c r="HI1117" s="26">
        <f t="shared" ref="HI1117" si="8151">HH1117+HI1115-HI1116</f>
        <v>-1030</v>
      </c>
      <c r="HJ1117" s="26">
        <f t="shared" ref="HJ1117" si="8152">HI1117+HJ1115-HJ1116</f>
        <v>-1030</v>
      </c>
      <c r="HK1117" s="26">
        <f t="shared" ref="HK1117" si="8153">HJ1117+HK1115-HK1116</f>
        <v>-1030</v>
      </c>
      <c r="HL1117" s="26">
        <f t="shared" ref="HL1117" si="8154">HK1117+HL1115-HL1116</f>
        <v>-1030</v>
      </c>
      <c r="HM1117" s="26">
        <f t="shared" ref="HM1117" si="8155">HL1117+HM1115-HM1116</f>
        <v>-1030</v>
      </c>
      <c r="HN1117" s="26">
        <f t="shared" ref="HN1117" si="8156">HM1117+HN1115-HN1116</f>
        <v>-1030</v>
      </c>
      <c r="HO1117" s="26">
        <f t="shared" ref="HO1117" si="8157">HN1117+HO1115-HO1116</f>
        <v>-1030</v>
      </c>
      <c r="HP1117" s="26">
        <f t="shared" ref="HP1117" si="8158">HO1117+HP1115-HP1116</f>
        <v>-1030</v>
      </c>
      <c r="HQ1117" s="26">
        <f t="shared" ref="HQ1117" si="8159">HP1117+HQ1115-HQ1116</f>
        <v>-1030</v>
      </c>
      <c r="HR1117" s="26">
        <f t="shared" ref="HR1117" si="8160">HQ1117+HR1115-HR1116</f>
        <v>-1030</v>
      </c>
      <c r="HS1117" s="26">
        <f t="shared" ref="HS1117" si="8161">HR1117+HS1115-HS1116</f>
        <v>-1030</v>
      </c>
      <c r="HT1117" s="26">
        <f t="shared" ref="HT1117" si="8162">HS1117+HT1115-HT1116</f>
        <v>-1030</v>
      </c>
      <c r="HU1117" s="22">
        <f t="shared" ref="HU1117" si="8163">COUNTIF(GZ1117:HT1117,"&lt;0")</f>
        <v>21</v>
      </c>
      <c r="HV1117" s="25"/>
      <c r="HW1117" t="str">
        <f>DIM_BILL[[#This Row],[Tipo]]</f>
        <v/>
      </c>
    </row>
    <row r="1118" spans="1:231" x14ac:dyDescent="0.3">
      <c r="A1118" s="17" t="s">
        <v>366</v>
      </c>
      <c r="X1118">
        <v>1.03</v>
      </c>
      <c r="GR1118" s="17" t="s">
        <v>367</v>
      </c>
      <c r="GS1118" s="17">
        <v>2</v>
      </c>
      <c r="GT1118" s="17" t="s">
        <v>1791</v>
      </c>
      <c r="GU1118" s="17" t="s">
        <v>1791</v>
      </c>
      <c r="GV1118" s="17">
        <f>SUMIF(FACT_A1[cve_prod],DIM_BILL[[#This Row],[CODIGO]],FACT_A1[Existencia])</f>
        <v>0</v>
      </c>
      <c r="GW1118" s="18">
        <f>SUMIF(FACT_A2[cve_prod],DIM_BILL[[#This Row],[CODIGO]],FACT_A2[Existencia])</f>
        <v>0</v>
      </c>
      <c r="GX1118" s="17"/>
      <c r="GY1118" s="16" t="s">
        <v>2220</v>
      </c>
      <c r="GZ1118" s="15">
        <f>SUMIFS(POs[saldo],POs[cve_prod],DIM_BILL[[#This Row],[CODIGO]],POs[status],$GY1118,POs[f_ent],GZ$1)</f>
        <v>0</v>
      </c>
      <c r="HA1118" s="15">
        <f>SUMIFS(POs[saldo],POs[cve_prod],DIM_BILL[[#This Row],[CODIGO]],POs[status],$GY1118,POs[f_ent],HA$1)</f>
        <v>0</v>
      </c>
      <c r="HB1118" s="15">
        <f>SUMIFS(POs[saldo],POs[cve_prod],DIM_BILL[[#This Row],[CODIGO]],POs[status],$GY1118,POs[f_ent],HB$1)</f>
        <v>0</v>
      </c>
      <c r="HC1118" s="15">
        <f>SUMIFS(POs[saldo],POs[cve_prod],DIM_BILL[[#This Row],[CODIGO]],POs[status],$GY1118,POs[f_ent],HC$1)</f>
        <v>0</v>
      </c>
      <c r="HD1118" s="15">
        <f>SUMIFS(POs[saldo],POs[cve_prod],DIM_BILL[[#This Row],[CODIGO]],POs[status],$GY1118,POs[f_ent],HD$1)</f>
        <v>0</v>
      </c>
      <c r="HE1118" s="15">
        <f>SUMIFS(POs[saldo],POs[cve_prod],DIM_BILL[[#This Row],[CODIGO]],POs[status],$GY1118,POs[f_ent],HE$1)</f>
        <v>0</v>
      </c>
      <c r="HF1118" s="15">
        <f>SUMIFS(POs[saldo],POs[cve_prod],DIM_BILL[[#This Row],[CODIGO]],POs[status],$GY1118,POs[Semana],WEEKNUM(HF$1))</f>
        <v>0</v>
      </c>
      <c r="HG1118" s="15">
        <f>SUMIFS(POs[saldo],POs[cve_prod],DIM_BILL[[#This Row],[CODIGO]],POs[status],$GY1118,POs[Semana],WEEKNUM(HG$1))</f>
        <v>0</v>
      </c>
      <c r="HH1118" s="15">
        <f>SUMIFS(POs[saldo],POs[cve_prod],DIM_BILL[[#This Row],[CODIGO]],POs[status],$GY1118,POs[Semana],WEEKNUM(HH$1))</f>
        <v>0</v>
      </c>
      <c r="HI1118" s="15">
        <f>SUMIFS(POs[saldo],POs[cve_prod],DIM_BILL[[#This Row],[CODIGO]],POs[status],$GY1118,POs[Semana],WEEKNUM(HI$1))</f>
        <v>0</v>
      </c>
      <c r="HJ1118" s="15">
        <f>SUMIFS(POs[saldo],POs[cve_prod],DIM_BILL[[#This Row],[CODIGO]],POs[status],$GY1118,POs[Semana],WEEKNUM(HJ$1))</f>
        <v>0</v>
      </c>
      <c r="HK1118" s="15">
        <f>SUMIFS(POs[saldo],POs[cve_prod],DIM_BILL[[#This Row],[CODIGO]],POs[status],$GY1118,POs[Semana],WEEKNUM(HK$1))</f>
        <v>0</v>
      </c>
      <c r="HL1118" s="15">
        <f>SUMIFS(POs[saldo],POs[cve_prod],DIM_BILL[[#This Row],[CODIGO]],POs[status],$GY1118,POs[Semana],WEEKNUM(HL$1))</f>
        <v>0</v>
      </c>
      <c r="HM1118" s="15">
        <f>SUMIFS(POs[saldo],POs[cve_prod],DIM_BILL[[#This Row],[CODIGO]],POs[status],$GY1118,POs[Semana],WEEKNUM(HM$1))</f>
        <v>0</v>
      </c>
      <c r="HN1118" s="15">
        <f>SUMIFS(POs[saldo],POs[cve_prod],DIM_BILL[[#This Row],[CODIGO]],POs[status],$GY1118,POs[Semana],WEEKNUM(HN$1))</f>
        <v>0</v>
      </c>
      <c r="HO1118" s="15">
        <f>SUMIFS(POs[saldo],POs[cve_prod],DIM_BILL[[#This Row],[CODIGO]],POs[status],$GY1118,POs[Semana],WEEKNUM(HO$1))</f>
        <v>0</v>
      </c>
      <c r="HP1118" s="15">
        <f>SUMIFS(POs[saldo],POs[cve_prod],DIM_BILL[[#This Row],[CODIGO]],POs[status],$GY1118,POs[Semana],WEEKNUM(HP$1))</f>
        <v>0</v>
      </c>
      <c r="HQ1118" s="15">
        <f>SUMIFS(POs[saldo],POs[cve_prod],DIM_BILL[[#This Row],[CODIGO]],POs[status],$GY1118,POs[Semana],WEEKNUM(HQ$1))</f>
        <v>0</v>
      </c>
      <c r="HR1118" s="15">
        <f>SUMIFS(POs[saldo],POs[cve_prod],DIM_BILL[[#This Row],[CODIGO]],POs[status],$GY1118,POs[Semana],WEEKNUM(HR$1))</f>
        <v>0</v>
      </c>
      <c r="HS1118" s="15">
        <f>SUMIFS(POs[saldo],POs[cve_prod],DIM_BILL[[#This Row],[CODIGO]],POs[status],$GY1118,POs[Semana],WEEKNUM(HS$1))</f>
        <v>0</v>
      </c>
      <c r="HT1118" s="15">
        <f>SUMIFS(POs[saldo],POs[cve_prod],DIM_BILL[[#This Row],[CODIGO]],POs[status],$GY1118,POs[Semana],WEEKNUM(HT$1))</f>
        <v>0</v>
      </c>
      <c r="HU1118" s="22"/>
      <c r="HV1118" s="25"/>
      <c r="HW1118" t="str">
        <f>DIM_BILL[[#This Row],[Tipo]]</f>
        <v/>
      </c>
    </row>
    <row r="1119" spans="1:231" x14ac:dyDescent="0.3">
      <c r="A1119" s="17" t="s">
        <v>366</v>
      </c>
      <c r="X1119">
        <v>1.03</v>
      </c>
      <c r="GR1119" s="17" t="s">
        <v>367</v>
      </c>
      <c r="GS1119" s="17">
        <v>2</v>
      </c>
      <c r="GT1119" s="17" t="s">
        <v>1791</v>
      </c>
      <c r="GU1119" s="17" t="s">
        <v>1791</v>
      </c>
      <c r="GV1119" s="17">
        <f>SUMIF(FACT_A1[cve_prod],DIM_BILL[[#This Row],[CODIGO]],FACT_A1[Existencia])</f>
        <v>0</v>
      </c>
      <c r="GW1119" s="18">
        <f>SUMIF(FACT_A2[cve_prod],DIM_BILL[[#This Row],[CODIGO]],FACT_A2[Existencia])</f>
        <v>0</v>
      </c>
      <c r="GX1119" s="17"/>
      <c r="GY1119" s="16" t="s">
        <v>2221</v>
      </c>
      <c r="GZ1119" s="24">
        <f>SUMPRODUCT($B1119:$GQ1119,INDEX(PLAN_PRODUCCION!$B$4:$GQ$24,COLUMN()-COLUMN($GZ$1)+1,0))</f>
        <v>1030</v>
      </c>
      <c r="HA1119" s="24">
        <f>SUMPRODUCT($B1119:$GQ1119,INDEX(PLAN_PRODUCCION!$B$4:$GQ$24,COLUMN()-COLUMN($GZ$1)+1,0))</f>
        <v>0</v>
      </c>
      <c r="HB1119" s="24">
        <f>SUMPRODUCT($B1119:$GQ1119,INDEX(PLAN_PRODUCCION!$B$4:$GQ$24,COLUMN()-COLUMN($GZ$1)+1,0))</f>
        <v>0</v>
      </c>
      <c r="HC1119" s="24">
        <f>SUMPRODUCT($B1119:$GQ1119,INDEX(PLAN_PRODUCCION!$B$4:$GQ$24,COLUMN()-COLUMN($GZ$1)+1,0))</f>
        <v>0</v>
      </c>
      <c r="HD1119" s="24">
        <f>SUMPRODUCT($B1119:$GQ1119,INDEX(PLAN_PRODUCCION!$B$4:$GQ$24,COLUMN()-COLUMN($GZ$1)+1,0))</f>
        <v>0</v>
      </c>
      <c r="HE1119" s="24">
        <f>SUMPRODUCT($B1119:$GQ1119,INDEX(PLAN_PRODUCCION!$B$4:$GQ$24,COLUMN()-COLUMN($GZ$1)+1,0))</f>
        <v>0</v>
      </c>
      <c r="HF1119" s="24">
        <f>SUMPRODUCT($B1119:$GQ1119,INDEX(PLAN_PRODUCCION!$B$4:$GQ$24,COLUMN()-COLUMN($GZ$1)+1,0))</f>
        <v>0</v>
      </c>
      <c r="HG1119" s="24">
        <f>SUMPRODUCT($B1119:$GQ1119,INDEX(PLAN_PRODUCCION!$B$4:$GQ$24,COLUMN()-COLUMN($GZ$1)+1,0))</f>
        <v>0</v>
      </c>
      <c r="HH1119" s="24">
        <f>SUMPRODUCT($B1119:$GQ1119,INDEX(PLAN_PRODUCCION!$B$4:$GQ$24,COLUMN()-COLUMN($GZ$1)+1,0))</f>
        <v>0</v>
      </c>
      <c r="HI1119" s="24">
        <f>SUMPRODUCT($B1119:$GQ1119,INDEX(PLAN_PRODUCCION!$B$4:$GQ$24,COLUMN()-COLUMN($GZ$1)+1,0))</f>
        <v>0</v>
      </c>
      <c r="HJ1119" s="24">
        <f>SUMPRODUCT($B1119:$GQ1119,INDEX(PLAN_PRODUCCION!$B$4:$GQ$24,COLUMN()-COLUMN($GZ$1)+1,0))</f>
        <v>0</v>
      </c>
      <c r="HK1119" s="24">
        <f>SUMPRODUCT($B1119:$GQ1119,INDEX(PLAN_PRODUCCION!$B$4:$GQ$24,COLUMN()-COLUMN($GZ$1)+1,0))</f>
        <v>0</v>
      </c>
      <c r="HL1119" s="24">
        <f>SUMPRODUCT($B1119:$GQ1119,INDEX(PLAN_PRODUCCION!$B$4:$GQ$24,COLUMN()-COLUMN($GZ$1)+1,0))</f>
        <v>0</v>
      </c>
      <c r="HM1119" s="24">
        <f>SUMPRODUCT($B1119:$GQ1119,INDEX(PLAN_PRODUCCION!$B$4:$GQ$24,COLUMN()-COLUMN($GZ$1)+1,0))</f>
        <v>0</v>
      </c>
      <c r="HN1119" s="24">
        <f>SUMPRODUCT($B1119:$GQ1119,INDEX(PLAN_PRODUCCION!$B$4:$GQ$24,COLUMN()-COLUMN($GZ$1)+1,0))</f>
        <v>0</v>
      </c>
      <c r="HO1119" s="24">
        <f>SUMPRODUCT($B1119:$GQ1119,INDEX(PLAN_PRODUCCION!$B$4:$GQ$24,COLUMN()-COLUMN($GZ$1)+1,0))</f>
        <v>0</v>
      </c>
      <c r="HP1119" s="24">
        <f>SUMPRODUCT($B1119:$GQ1119,INDEX(PLAN_PRODUCCION!$B$4:$GQ$24,COLUMN()-COLUMN($GZ$1)+1,0))</f>
        <v>0</v>
      </c>
      <c r="HQ1119" s="24">
        <f>SUMPRODUCT($B1119:$GQ1119,INDEX(PLAN_PRODUCCION!$B$4:$GQ$24,COLUMN()-COLUMN($GZ$1)+1,0))</f>
        <v>0</v>
      </c>
      <c r="HR1119" s="24">
        <f>SUMPRODUCT($B1119:$GQ1119,INDEX(PLAN_PRODUCCION!$B$4:$GQ$24,COLUMN()-COLUMN($GZ$1)+1,0))</f>
        <v>0</v>
      </c>
      <c r="HS1119" s="24">
        <f>SUMPRODUCT($B1119:$GQ1119,INDEX(PLAN_PRODUCCION!$B$4:$GQ$24,COLUMN()-COLUMN($GZ$1)+1,0))</f>
        <v>0</v>
      </c>
      <c r="HT1119" s="24">
        <f>SUMPRODUCT($B1119:$GQ1119,INDEX(PLAN_PRODUCCION!$B$4:$GQ$24,COLUMN()-COLUMN($GZ$1)+1,0))</f>
        <v>0</v>
      </c>
      <c r="HU1119" s="22"/>
      <c r="HV1119" s="25"/>
      <c r="HW1119" t="str">
        <f>DIM_BILL[[#This Row],[Tipo]]</f>
        <v/>
      </c>
    </row>
    <row r="1120" spans="1:231" x14ac:dyDescent="0.3">
      <c r="A1120" s="18" t="s">
        <v>366</v>
      </c>
      <c r="X1120">
        <v>1.03</v>
      </c>
      <c r="GR1120" s="18" t="s">
        <v>367</v>
      </c>
      <c r="GS1120" s="18">
        <v>2</v>
      </c>
      <c r="GT1120" s="18" t="s">
        <v>1791</v>
      </c>
      <c r="GU1120" s="18" t="s">
        <v>1791</v>
      </c>
      <c r="GV1120" s="18">
        <f>SUMIF(FACT_A1[cve_prod],DIM_BILL[[#This Row],[CODIGO]],FACT_A1[Existencia])</f>
        <v>0</v>
      </c>
      <c r="GW1120" s="18">
        <f>SUMIF(FACT_A2[cve_prod],DIM_BILL[[#This Row],[CODIGO]],FACT_A2[Existencia])</f>
        <v>0</v>
      </c>
      <c r="GX1120" s="18"/>
      <c r="GY1120" s="16" t="s">
        <v>2222</v>
      </c>
      <c r="GZ1120" s="26">
        <f t="shared" ref="GZ1120" si="8164">GV1120+GW1120+GX1120+GZ1118-GZ1119</f>
        <v>-1030</v>
      </c>
      <c r="HA1120" s="26">
        <f t="shared" ref="HA1120" si="8165">GZ1120+HA1118-HA1119</f>
        <v>-1030</v>
      </c>
      <c r="HB1120" s="26">
        <f t="shared" ref="HB1120" si="8166">HA1120+HB1118-HB1119</f>
        <v>-1030</v>
      </c>
      <c r="HC1120" s="26">
        <f t="shared" ref="HC1120" si="8167">HB1120+HC1118-HC1119</f>
        <v>-1030</v>
      </c>
      <c r="HD1120" s="26">
        <f t="shared" ref="HD1120" si="8168">HC1120+HD1118-HD1119</f>
        <v>-1030</v>
      </c>
      <c r="HE1120" s="26">
        <f t="shared" ref="HE1120" si="8169">HD1120+HE1118-HE1119</f>
        <v>-1030</v>
      </c>
      <c r="HF1120" s="26">
        <f t="shared" ref="HF1120" si="8170">HE1120+HF1118-HF1119</f>
        <v>-1030</v>
      </c>
      <c r="HG1120" s="26">
        <f t="shared" ref="HG1120" si="8171">HF1120+HG1118-HG1119</f>
        <v>-1030</v>
      </c>
      <c r="HH1120" s="26">
        <f t="shared" ref="HH1120" si="8172">HG1120+HH1118-HH1119</f>
        <v>-1030</v>
      </c>
      <c r="HI1120" s="26">
        <f t="shared" ref="HI1120" si="8173">HH1120+HI1118-HI1119</f>
        <v>-1030</v>
      </c>
      <c r="HJ1120" s="26">
        <f t="shared" ref="HJ1120" si="8174">HI1120+HJ1118-HJ1119</f>
        <v>-1030</v>
      </c>
      <c r="HK1120" s="26">
        <f t="shared" ref="HK1120" si="8175">HJ1120+HK1118-HK1119</f>
        <v>-1030</v>
      </c>
      <c r="HL1120" s="26">
        <f t="shared" ref="HL1120" si="8176">HK1120+HL1118-HL1119</f>
        <v>-1030</v>
      </c>
      <c r="HM1120" s="26">
        <f t="shared" ref="HM1120" si="8177">HL1120+HM1118-HM1119</f>
        <v>-1030</v>
      </c>
      <c r="HN1120" s="26">
        <f t="shared" ref="HN1120" si="8178">HM1120+HN1118-HN1119</f>
        <v>-1030</v>
      </c>
      <c r="HO1120" s="26">
        <f t="shared" ref="HO1120" si="8179">HN1120+HO1118-HO1119</f>
        <v>-1030</v>
      </c>
      <c r="HP1120" s="26">
        <f t="shared" ref="HP1120" si="8180">HO1120+HP1118-HP1119</f>
        <v>-1030</v>
      </c>
      <c r="HQ1120" s="26">
        <f t="shared" ref="HQ1120" si="8181">HP1120+HQ1118-HQ1119</f>
        <v>-1030</v>
      </c>
      <c r="HR1120" s="26">
        <f t="shared" ref="HR1120" si="8182">HQ1120+HR1118-HR1119</f>
        <v>-1030</v>
      </c>
      <c r="HS1120" s="26">
        <f t="shared" ref="HS1120" si="8183">HR1120+HS1118-HS1119</f>
        <v>-1030</v>
      </c>
      <c r="HT1120" s="26">
        <f t="shared" ref="HT1120" si="8184">HS1120+HT1118-HT1119</f>
        <v>-1030</v>
      </c>
      <c r="HU1120" s="22">
        <f t="shared" ref="HU1120" si="8185">COUNTIF(GZ1120:HT1120,"&lt;0")</f>
        <v>21</v>
      </c>
      <c r="HV1120" s="25"/>
      <c r="HW1120" t="str">
        <f>DIM_BILL[[#This Row],[Tipo]]</f>
        <v/>
      </c>
    </row>
    <row r="1121" spans="1:231" x14ac:dyDescent="0.3">
      <c r="A1121" s="17" t="s">
        <v>623</v>
      </c>
      <c r="BF1121">
        <v>1.03</v>
      </c>
      <c r="GR1121" s="17" t="s">
        <v>624</v>
      </c>
      <c r="GS1121" s="17">
        <v>2</v>
      </c>
      <c r="GT1121" s="17" t="s">
        <v>1791</v>
      </c>
      <c r="GU1121" s="17" t="s">
        <v>1791</v>
      </c>
      <c r="GV1121" s="17">
        <f>SUMIF(FACT_A1[cve_prod],DIM_BILL[[#This Row],[CODIGO]],FACT_A1[Existencia])</f>
        <v>0</v>
      </c>
      <c r="GW1121" s="18">
        <f>SUMIF(FACT_A2[cve_prod],DIM_BILL[[#This Row],[CODIGO]],FACT_A2[Existencia])</f>
        <v>0</v>
      </c>
      <c r="GX1121" s="17"/>
      <c r="GY1121" s="16" t="s">
        <v>2220</v>
      </c>
      <c r="GZ1121" s="15">
        <f>SUMIFS(POs[saldo],POs[cve_prod],DIM_BILL[[#This Row],[CODIGO]],POs[status],$GY1121,POs[f_ent],GZ$1)</f>
        <v>0</v>
      </c>
      <c r="HA1121" s="15">
        <f>SUMIFS(POs[saldo],POs[cve_prod],DIM_BILL[[#This Row],[CODIGO]],POs[status],$GY1121,POs[f_ent],HA$1)</f>
        <v>0</v>
      </c>
      <c r="HB1121" s="15">
        <f>SUMIFS(POs[saldo],POs[cve_prod],DIM_BILL[[#This Row],[CODIGO]],POs[status],$GY1121,POs[f_ent],HB$1)</f>
        <v>0</v>
      </c>
      <c r="HC1121" s="15">
        <f>SUMIFS(POs[saldo],POs[cve_prod],DIM_BILL[[#This Row],[CODIGO]],POs[status],$GY1121,POs[f_ent],HC$1)</f>
        <v>0</v>
      </c>
      <c r="HD1121" s="15">
        <f>SUMIFS(POs[saldo],POs[cve_prod],DIM_BILL[[#This Row],[CODIGO]],POs[status],$GY1121,POs[f_ent],HD$1)</f>
        <v>0</v>
      </c>
      <c r="HE1121" s="15">
        <f>SUMIFS(POs[saldo],POs[cve_prod],DIM_BILL[[#This Row],[CODIGO]],POs[status],$GY1121,POs[f_ent],HE$1)</f>
        <v>0</v>
      </c>
      <c r="HF1121" s="15">
        <f>SUMIFS(POs[saldo],POs[cve_prod],DIM_BILL[[#This Row],[CODIGO]],POs[status],$GY1121,POs[Semana],WEEKNUM(HF$1))</f>
        <v>0</v>
      </c>
      <c r="HG1121" s="15">
        <f>SUMIFS(POs[saldo],POs[cve_prod],DIM_BILL[[#This Row],[CODIGO]],POs[status],$GY1121,POs[Semana],WEEKNUM(HG$1))</f>
        <v>0</v>
      </c>
      <c r="HH1121" s="15">
        <f>SUMIFS(POs[saldo],POs[cve_prod],DIM_BILL[[#This Row],[CODIGO]],POs[status],$GY1121,POs[Semana],WEEKNUM(HH$1))</f>
        <v>0</v>
      </c>
      <c r="HI1121" s="15">
        <f>SUMIFS(POs[saldo],POs[cve_prod],DIM_BILL[[#This Row],[CODIGO]],POs[status],$GY1121,POs[Semana],WEEKNUM(HI$1))</f>
        <v>2000</v>
      </c>
      <c r="HJ1121" s="15">
        <f>SUMIFS(POs[saldo],POs[cve_prod],DIM_BILL[[#This Row],[CODIGO]],POs[status],$GY1121,POs[Semana],WEEKNUM(HJ$1))</f>
        <v>0</v>
      </c>
      <c r="HK1121" s="15">
        <f>SUMIFS(POs[saldo],POs[cve_prod],DIM_BILL[[#This Row],[CODIGO]],POs[status],$GY1121,POs[Semana],WEEKNUM(HK$1))</f>
        <v>0</v>
      </c>
      <c r="HL1121" s="15">
        <f>SUMIFS(POs[saldo],POs[cve_prod],DIM_BILL[[#This Row],[CODIGO]],POs[status],$GY1121,POs[Semana],WEEKNUM(HL$1))</f>
        <v>0</v>
      </c>
      <c r="HM1121" s="15">
        <f>SUMIFS(POs[saldo],POs[cve_prod],DIM_BILL[[#This Row],[CODIGO]],POs[status],$GY1121,POs[Semana],WEEKNUM(HM$1))</f>
        <v>2000</v>
      </c>
      <c r="HN1121" s="15">
        <f>SUMIFS(POs[saldo],POs[cve_prod],DIM_BILL[[#This Row],[CODIGO]],POs[status],$GY1121,POs[Semana],WEEKNUM(HN$1))</f>
        <v>0</v>
      </c>
      <c r="HO1121" s="15">
        <f>SUMIFS(POs[saldo],POs[cve_prod],DIM_BILL[[#This Row],[CODIGO]],POs[status],$GY1121,POs[Semana],WEEKNUM(HO$1))</f>
        <v>0</v>
      </c>
      <c r="HP1121" s="15">
        <f>SUMIFS(POs[saldo],POs[cve_prod],DIM_BILL[[#This Row],[CODIGO]],POs[status],$GY1121,POs[Semana],WEEKNUM(HP$1))</f>
        <v>0</v>
      </c>
      <c r="HQ1121" s="15">
        <f>SUMIFS(POs[saldo],POs[cve_prod],DIM_BILL[[#This Row],[CODIGO]],POs[status],$GY1121,POs[Semana],WEEKNUM(HQ$1))</f>
        <v>1000</v>
      </c>
      <c r="HR1121" s="15">
        <f>SUMIFS(POs[saldo],POs[cve_prod],DIM_BILL[[#This Row],[CODIGO]],POs[status],$GY1121,POs[Semana],WEEKNUM(HR$1))</f>
        <v>0</v>
      </c>
      <c r="HS1121" s="15">
        <f>SUMIFS(POs[saldo],POs[cve_prod],DIM_BILL[[#This Row],[CODIGO]],POs[status],$GY1121,POs[Semana],WEEKNUM(HS$1))</f>
        <v>0</v>
      </c>
      <c r="HT1121" s="15">
        <f>SUMIFS(POs[saldo],POs[cve_prod],DIM_BILL[[#This Row],[CODIGO]],POs[status],$GY1121,POs[Semana],WEEKNUM(HT$1))</f>
        <v>0</v>
      </c>
      <c r="HU1121" s="22"/>
      <c r="HV1121" s="25"/>
      <c r="HW1121" t="str">
        <f>DIM_BILL[[#This Row],[Tipo]]</f>
        <v/>
      </c>
    </row>
    <row r="1122" spans="1:231" x14ac:dyDescent="0.3">
      <c r="A1122" s="17" t="s">
        <v>623</v>
      </c>
      <c r="BF1122">
        <v>1.03</v>
      </c>
      <c r="GR1122" s="17" t="s">
        <v>624</v>
      </c>
      <c r="GS1122" s="17">
        <v>2</v>
      </c>
      <c r="GT1122" s="17" t="s">
        <v>1791</v>
      </c>
      <c r="GU1122" s="17" t="s">
        <v>1791</v>
      </c>
      <c r="GV1122" s="17">
        <f>SUMIF(FACT_A1[cve_prod],DIM_BILL[[#This Row],[CODIGO]],FACT_A1[Existencia])</f>
        <v>0</v>
      </c>
      <c r="GW1122" s="18">
        <f>SUMIF(FACT_A2[cve_prod],DIM_BILL[[#This Row],[CODIGO]],FACT_A2[Existencia])</f>
        <v>0</v>
      </c>
      <c r="GX1122" s="17"/>
      <c r="GY1122" s="16" t="s">
        <v>2221</v>
      </c>
      <c r="GZ1122" s="24">
        <f>SUMPRODUCT($B1122:$GQ1122,INDEX(PLAN_PRODUCCION!$B$4:$GQ$24,COLUMN()-COLUMN($GZ$1)+1,0))</f>
        <v>1854</v>
      </c>
      <c r="HA1122" s="24">
        <f>SUMPRODUCT($B1122:$GQ1122,INDEX(PLAN_PRODUCCION!$B$4:$GQ$24,COLUMN()-COLUMN($GZ$1)+1,0))</f>
        <v>0</v>
      </c>
      <c r="HB1122" s="24">
        <f>SUMPRODUCT($B1122:$GQ1122,INDEX(PLAN_PRODUCCION!$B$4:$GQ$24,COLUMN()-COLUMN($GZ$1)+1,0))</f>
        <v>0</v>
      </c>
      <c r="HC1122" s="24">
        <f>SUMPRODUCT($B1122:$GQ1122,INDEX(PLAN_PRODUCCION!$B$4:$GQ$24,COLUMN()-COLUMN($GZ$1)+1,0))</f>
        <v>0</v>
      </c>
      <c r="HD1122" s="24">
        <f>SUMPRODUCT($B1122:$GQ1122,INDEX(PLAN_PRODUCCION!$B$4:$GQ$24,COLUMN()-COLUMN($GZ$1)+1,0))</f>
        <v>0</v>
      </c>
      <c r="HE1122" s="24">
        <f>SUMPRODUCT($B1122:$GQ1122,INDEX(PLAN_PRODUCCION!$B$4:$GQ$24,COLUMN()-COLUMN($GZ$1)+1,0))</f>
        <v>0</v>
      </c>
      <c r="HF1122" s="24">
        <f>SUMPRODUCT($B1122:$GQ1122,INDEX(PLAN_PRODUCCION!$B$4:$GQ$24,COLUMN()-COLUMN($GZ$1)+1,0))</f>
        <v>0</v>
      </c>
      <c r="HG1122" s="24">
        <f>SUMPRODUCT($B1122:$GQ1122,INDEX(PLAN_PRODUCCION!$B$4:$GQ$24,COLUMN()-COLUMN($GZ$1)+1,0))</f>
        <v>0</v>
      </c>
      <c r="HH1122" s="24">
        <f>SUMPRODUCT($B1122:$GQ1122,INDEX(PLAN_PRODUCCION!$B$4:$GQ$24,COLUMN()-COLUMN($GZ$1)+1,0))</f>
        <v>0</v>
      </c>
      <c r="HI1122" s="24">
        <f>SUMPRODUCT($B1122:$GQ1122,INDEX(PLAN_PRODUCCION!$B$4:$GQ$24,COLUMN()-COLUMN($GZ$1)+1,0))</f>
        <v>0</v>
      </c>
      <c r="HJ1122" s="24">
        <f>SUMPRODUCT($B1122:$GQ1122,INDEX(PLAN_PRODUCCION!$B$4:$GQ$24,COLUMN()-COLUMN($GZ$1)+1,0))</f>
        <v>0</v>
      </c>
      <c r="HK1122" s="24">
        <f>SUMPRODUCT($B1122:$GQ1122,INDEX(PLAN_PRODUCCION!$B$4:$GQ$24,COLUMN()-COLUMN($GZ$1)+1,0))</f>
        <v>0</v>
      </c>
      <c r="HL1122" s="24">
        <f>SUMPRODUCT($B1122:$GQ1122,INDEX(PLAN_PRODUCCION!$B$4:$GQ$24,COLUMN()-COLUMN($GZ$1)+1,0))</f>
        <v>0</v>
      </c>
      <c r="HM1122" s="24">
        <f>SUMPRODUCT($B1122:$GQ1122,INDEX(PLAN_PRODUCCION!$B$4:$GQ$24,COLUMN()-COLUMN($GZ$1)+1,0))</f>
        <v>0</v>
      </c>
      <c r="HN1122" s="24">
        <f>SUMPRODUCT($B1122:$GQ1122,INDEX(PLAN_PRODUCCION!$B$4:$GQ$24,COLUMN()-COLUMN($GZ$1)+1,0))</f>
        <v>0</v>
      </c>
      <c r="HO1122" s="24">
        <f>SUMPRODUCT($B1122:$GQ1122,INDEX(PLAN_PRODUCCION!$B$4:$GQ$24,COLUMN()-COLUMN($GZ$1)+1,0))</f>
        <v>0</v>
      </c>
      <c r="HP1122" s="24">
        <f>SUMPRODUCT($B1122:$GQ1122,INDEX(PLAN_PRODUCCION!$B$4:$GQ$24,COLUMN()-COLUMN($GZ$1)+1,0))</f>
        <v>0</v>
      </c>
      <c r="HQ1122" s="24">
        <f>SUMPRODUCT($B1122:$GQ1122,INDEX(PLAN_PRODUCCION!$B$4:$GQ$24,COLUMN()-COLUMN($GZ$1)+1,0))</f>
        <v>0</v>
      </c>
      <c r="HR1122" s="24">
        <f>SUMPRODUCT($B1122:$GQ1122,INDEX(PLAN_PRODUCCION!$B$4:$GQ$24,COLUMN()-COLUMN($GZ$1)+1,0))</f>
        <v>0</v>
      </c>
      <c r="HS1122" s="24">
        <f>SUMPRODUCT($B1122:$GQ1122,INDEX(PLAN_PRODUCCION!$B$4:$GQ$24,COLUMN()-COLUMN($GZ$1)+1,0))</f>
        <v>0</v>
      </c>
      <c r="HT1122" s="24">
        <f>SUMPRODUCT($B1122:$GQ1122,INDEX(PLAN_PRODUCCION!$B$4:$GQ$24,COLUMN()-COLUMN($GZ$1)+1,0))</f>
        <v>0</v>
      </c>
      <c r="HU1122" s="22"/>
      <c r="HV1122" s="25"/>
      <c r="HW1122" t="str">
        <f>DIM_BILL[[#This Row],[Tipo]]</f>
        <v/>
      </c>
    </row>
    <row r="1123" spans="1:231" x14ac:dyDescent="0.3">
      <c r="A1123" s="18" t="s">
        <v>623</v>
      </c>
      <c r="BF1123">
        <v>1.03</v>
      </c>
      <c r="GR1123" s="18" t="s">
        <v>624</v>
      </c>
      <c r="GS1123" s="18">
        <v>2</v>
      </c>
      <c r="GT1123" s="18" t="s">
        <v>1791</v>
      </c>
      <c r="GU1123" s="18" t="s">
        <v>1791</v>
      </c>
      <c r="GV1123" s="18">
        <f>SUMIF(FACT_A1[cve_prod],DIM_BILL[[#This Row],[CODIGO]],FACT_A1[Existencia])</f>
        <v>0</v>
      </c>
      <c r="GW1123" s="18">
        <f>SUMIF(FACT_A2[cve_prod],DIM_BILL[[#This Row],[CODIGO]],FACT_A2[Existencia])</f>
        <v>0</v>
      </c>
      <c r="GX1123" s="18"/>
      <c r="GY1123" s="16" t="s">
        <v>2222</v>
      </c>
      <c r="GZ1123" s="26">
        <f t="shared" ref="GZ1123" si="8186">GV1123+GW1123+GX1123+GZ1121-GZ1122</f>
        <v>-1854</v>
      </c>
      <c r="HA1123" s="26">
        <f t="shared" ref="HA1123" si="8187">GZ1123+HA1121-HA1122</f>
        <v>-1854</v>
      </c>
      <c r="HB1123" s="26">
        <f t="shared" ref="HB1123" si="8188">HA1123+HB1121-HB1122</f>
        <v>-1854</v>
      </c>
      <c r="HC1123" s="26">
        <f t="shared" ref="HC1123" si="8189">HB1123+HC1121-HC1122</f>
        <v>-1854</v>
      </c>
      <c r="HD1123" s="26">
        <f t="shared" ref="HD1123" si="8190">HC1123+HD1121-HD1122</f>
        <v>-1854</v>
      </c>
      <c r="HE1123" s="26">
        <f t="shared" ref="HE1123" si="8191">HD1123+HE1121-HE1122</f>
        <v>-1854</v>
      </c>
      <c r="HF1123" s="26">
        <f t="shared" ref="HF1123" si="8192">HE1123+HF1121-HF1122</f>
        <v>-1854</v>
      </c>
      <c r="HG1123" s="26">
        <f t="shared" ref="HG1123" si="8193">HF1123+HG1121-HG1122</f>
        <v>-1854</v>
      </c>
      <c r="HH1123" s="26">
        <f t="shared" ref="HH1123" si="8194">HG1123+HH1121-HH1122</f>
        <v>-1854</v>
      </c>
      <c r="HI1123" s="26">
        <f t="shared" ref="HI1123" si="8195">HH1123+HI1121-HI1122</f>
        <v>146</v>
      </c>
      <c r="HJ1123" s="26">
        <f t="shared" ref="HJ1123" si="8196">HI1123+HJ1121-HJ1122</f>
        <v>146</v>
      </c>
      <c r="HK1123" s="26">
        <f t="shared" ref="HK1123" si="8197">HJ1123+HK1121-HK1122</f>
        <v>146</v>
      </c>
      <c r="HL1123" s="26">
        <f t="shared" ref="HL1123" si="8198">HK1123+HL1121-HL1122</f>
        <v>146</v>
      </c>
      <c r="HM1123" s="26">
        <f t="shared" ref="HM1123" si="8199">HL1123+HM1121-HM1122</f>
        <v>2146</v>
      </c>
      <c r="HN1123" s="26">
        <f t="shared" ref="HN1123" si="8200">HM1123+HN1121-HN1122</f>
        <v>2146</v>
      </c>
      <c r="HO1123" s="26">
        <f t="shared" ref="HO1123" si="8201">HN1123+HO1121-HO1122</f>
        <v>2146</v>
      </c>
      <c r="HP1123" s="26">
        <f t="shared" ref="HP1123" si="8202">HO1123+HP1121-HP1122</f>
        <v>2146</v>
      </c>
      <c r="HQ1123" s="26">
        <f t="shared" ref="HQ1123" si="8203">HP1123+HQ1121-HQ1122</f>
        <v>3146</v>
      </c>
      <c r="HR1123" s="26">
        <f t="shared" ref="HR1123" si="8204">HQ1123+HR1121-HR1122</f>
        <v>3146</v>
      </c>
      <c r="HS1123" s="26">
        <f t="shared" ref="HS1123" si="8205">HR1123+HS1121-HS1122</f>
        <v>3146</v>
      </c>
      <c r="HT1123" s="26">
        <f t="shared" ref="HT1123" si="8206">HS1123+HT1121-HT1122</f>
        <v>3146</v>
      </c>
      <c r="HU1123" s="22">
        <f t="shared" ref="HU1123" si="8207">COUNTIF(GZ1123:HT1123,"&lt;0")</f>
        <v>9</v>
      </c>
      <c r="HV1123" s="25"/>
      <c r="HW1123" t="str">
        <f>DIM_BILL[[#This Row],[Tipo]]</f>
        <v/>
      </c>
    </row>
    <row r="1124" spans="1:231" x14ac:dyDescent="0.3">
      <c r="A1124" s="17" t="s">
        <v>631</v>
      </c>
      <c r="BG1124">
        <v>1.03</v>
      </c>
      <c r="GR1124" s="17" t="s">
        <v>632</v>
      </c>
      <c r="GS1124" s="17">
        <v>2</v>
      </c>
      <c r="GT1124" s="17" t="s">
        <v>1791</v>
      </c>
      <c r="GU1124" s="17" t="s">
        <v>1791</v>
      </c>
      <c r="GV1124" s="17">
        <f>SUMIF(FACT_A1[cve_prod],DIM_BILL[[#This Row],[CODIGO]],FACT_A1[Existencia])</f>
        <v>0</v>
      </c>
      <c r="GW1124" s="18">
        <f>SUMIF(FACT_A2[cve_prod],DIM_BILL[[#This Row],[CODIGO]],FACT_A2[Existencia])</f>
        <v>0</v>
      </c>
      <c r="GX1124" s="17"/>
      <c r="GY1124" s="16" t="s">
        <v>2220</v>
      </c>
      <c r="GZ1124" s="15">
        <f>SUMIFS(POs[saldo],POs[cve_prod],DIM_BILL[[#This Row],[CODIGO]],POs[status],$GY1124,POs[f_ent],GZ$1)</f>
        <v>0</v>
      </c>
      <c r="HA1124" s="15">
        <f>SUMIFS(POs[saldo],POs[cve_prod],DIM_BILL[[#This Row],[CODIGO]],POs[status],$GY1124,POs[f_ent],HA$1)</f>
        <v>0</v>
      </c>
      <c r="HB1124" s="15">
        <f>SUMIFS(POs[saldo],POs[cve_prod],DIM_BILL[[#This Row],[CODIGO]],POs[status],$GY1124,POs[f_ent],HB$1)</f>
        <v>0</v>
      </c>
      <c r="HC1124" s="15">
        <f>SUMIFS(POs[saldo],POs[cve_prod],DIM_BILL[[#This Row],[CODIGO]],POs[status],$GY1124,POs[f_ent],HC$1)</f>
        <v>0</v>
      </c>
      <c r="HD1124" s="15">
        <f>SUMIFS(POs[saldo],POs[cve_prod],DIM_BILL[[#This Row],[CODIGO]],POs[status],$GY1124,POs[f_ent],HD$1)</f>
        <v>0</v>
      </c>
      <c r="HE1124" s="15">
        <f>SUMIFS(POs[saldo],POs[cve_prod],DIM_BILL[[#This Row],[CODIGO]],POs[status],$GY1124,POs[f_ent],HE$1)</f>
        <v>0</v>
      </c>
      <c r="HF1124" s="15">
        <f>SUMIFS(POs[saldo],POs[cve_prod],DIM_BILL[[#This Row],[CODIGO]],POs[status],$GY1124,POs[Semana],WEEKNUM(HF$1))</f>
        <v>0</v>
      </c>
      <c r="HG1124" s="15">
        <f>SUMIFS(POs[saldo],POs[cve_prod],DIM_BILL[[#This Row],[CODIGO]],POs[status],$GY1124,POs[Semana],WEEKNUM(HG$1))</f>
        <v>0</v>
      </c>
      <c r="HH1124" s="15">
        <f>SUMIFS(POs[saldo],POs[cve_prod],DIM_BILL[[#This Row],[CODIGO]],POs[status],$GY1124,POs[Semana],WEEKNUM(HH$1))</f>
        <v>3000</v>
      </c>
      <c r="HI1124" s="15">
        <f>SUMIFS(POs[saldo],POs[cve_prod],DIM_BILL[[#This Row],[CODIGO]],POs[status],$GY1124,POs[Semana],WEEKNUM(HI$1))</f>
        <v>0</v>
      </c>
      <c r="HJ1124" s="15">
        <f>SUMIFS(POs[saldo],POs[cve_prod],DIM_BILL[[#This Row],[CODIGO]],POs[status],$GY1124,POs[Semana],WEEKNUM(HJ$1))</f>
        <v>0</v>
      </c>
      <c r="HK1124" s="15">
        <f>SUMIFS(POs[saldo],POs[cve_prod],DIM_BILL[[#This Row],[CODIGO]],POs[status],$GY1124,POs[Semana],WEEKNUM(HK$1))</f>
        <v>0</v>
      </c>
      <c r="HL1124" s="15">
        <f>SUMIFS(POs[saldo],POs[cve_prod],DIM_BILL[[#This Row],[CODIGO]],POs[status],$GY1124,POs[Semana],WEEKNUM(HL$1))</f>
        <v>0</v>
      </c>
      <c r="HM1124" s="15">
        <f>SUMIFS(POs[saldo],POs[cve_prod],DIM_BILL[[#This Row],[CODIGO]],POs[status],$GY1124,POs[Semana],WEEKNUM(HM$1))</f>
        <v>3000</v>
      </c>
      <c r="HN1124" s="15">
        <f>SUMIFS(POs[saldo],POs[cve_prod],DIM_BILL[[#This Row],[CODIGO]],POs[status],$GY1124,POs[Semana],WEEKNUM(HN$1))</f>
        <v>0</v>
      </c>
      <c r="HO1124" s="15">
        <f>SUMIFS(POs[saldo],POs[cve_prod],DIM_BILL[[#This Row],[CODIGO]],POs[status],$GY1124,POs[Semana],WEEKNUM(HO$1))</f>
        <v>0</v>
      </c>
      <c r="HP1124" s="15">
        <f>SUMIFS(POs[saldo],POs[cve_prod],DIM_BILL[[#This Row],[CODIGO]],POs[status],$GY1124,POs[Semana],WEEKNUM(HP$1))</f>
        <v>0</v>
      </c>
      <c r="HQ1124" s="15">
        <f>SUMIFS(POs[saldo],POs[cve_prod],DIM_BILL[[#This Row],[CODIGO]],POs[status],$GY1124,POs[Semana],WEEKNUM(HQ$1))</f>
        <v>2500</v>
      </c>
      <c r="HR1124" s="15">
        <f>SUMIFS(POs[saldo],POs[cve_prod],DIM_BILL[[#This Row],[CODIGO]],POs[status],$GY1124,POs[Semana],WEEKNUM(HR$1))</f>
        <v>0</v>
      </c>
      <c r="HS1124" s="15">
        <f>SUMIFS(POs[saldo],POs[cve_prod],DIM_BILL[[#This Row],[CODIGO]],POs[status],$GY1124,POs[Semana],WEEKNUM(HS$1))</f>
        <v>0</v>
      </c>
      <c r="HT1124" s="15">
        <f>SUMIFS(POs[saldo],POs[cve_prod],DIM_BILL[[#This Row],[CODIGO]],POs[status],$GY1124,POs[Semana],WEEKNUM(HT$1))</f>
        <v>0</v>
      </c>
      <c r="HU1124" s="22"/>
      <c r="HV1124" s="25"/>
      <c r="HW1124" t="str">
        <f>DIM_BILL[[#This Row],[Tipo]]</f>
        <v/>
      </c>
    </row>
    <row r="1125" spans="1:231" x14ac:dyDescent="0.3">
      <c r="A1125" s="17" t="s">
        <v>631</v>
      </c>
      <c r="BG1125">
        <v>1.03</v>
      </c>
      <c r="GR1125" s="17" t="s">
        <v>632</v>
      </c>
      <c r="GS1125" s="17">
        <v>2</v>
      </c>
      <c r="GT1125" s="17" t="s">
        <v>1791</v>
      </c>
      <c r="GU1125" s="17" t="s">
        <v>1791</v>
      </c>
      <c r="GV1125" s="17">
        <f>SUMIF(FACT_A1[cve_prod],DIM_BILL[[#This Row],[CODIGO]],FACT_A1[Existencia])</f>
        <v>0</v>
      </c>
      <c r="GW1125" s="18">
        <f>SUMIF(FACT_A2[cve_prod],DIM_BILL[[#This Row],[CODIGO]],FACT_A2[Existencia])</f>
        <v>0</v>
      </c>
      <c r="GX1125" s="17"/>
      <c r="GY1125" s="16" t="s">
        <v>2221</v>
      </c>
      <c r="GZ1125" s="24">
        <f>SUMPRODUCT($B1125:$GQ1125,INDEX(PLAN_PRODUCCION!$B$4:$GQ$24,COLUMN()-COLUMN($GZ$1)+1,0))</f>
        <v>3090</v>
      </c>
      <c r="HA1125" s="24">
        <f>SUMPRODUCT($B1125:$GQ1125,INDEX(PLAN_PRODUCCION!$B$4:$GQ$24,COLUMN()-COLUMN($GZ$1)+1,0))</f>
        <v>0</v>
      </c>
      <c r="HB1125" s="24">
        <f>SUMPRODUCT($B1125:$GQ1125,INDEX(PLAN_PRODUCCION!$B$4:$GQ$24,COLUMN()-COLUMN($GZ$1)+1,0))</f>
        <v>0</v>
      </c>
      <c r="HC1125" s="24">
        <f>SUMPRODUCT($B1125:$GQ1125,INDEX(PLAN_PRODUCCION!$B$4:$GQ$24,COLUMN()-COLUMN($GZ$1)+1,0))</f>
        <v>0</v>
      </c>
      <c r="HD1125" s="24">
        <f>SUMPRODUCT($B1125:$GQ1125,INDEX(PLAN_PRODUCCION!$B$4:$GQ$24,COLUMN()-COLUMN($GZ$1)+1,0))</f>
        <v>0</v>
      </c>
      <c r="HE1125" s="24">
        <f>SUMPRODUCT($B1125:$GQ1125,INDEX(PLAN_PRODUCCION!$B$4:$GQ$24,COLUMN()-COLUMN($GZ$1)+1,0))</f>
        <v>0</v>
      </c>
      <c r="HF1125" s="24">
        <f>SUMPRODUCT($B1125:$GQ1125,INDEX(PLAN_PRODUCCION!$B$4:$GQ$24,COLUMN()-COLUMN($GZ$1)+1,0))</f>
        <v>0</v>
      </c>
      <c r="HG1125" s="24">
        <f>SUMPRODUCT($B1125:$GQ1125,INDEX(PLAN_PRODUCCION!$B$4:$GQ$24,COLUMN()-COLUMN($GZ$1)+1,0))</f>
        <v>0</v>
      </c>
      <c r="HH1125" s="24">
        <f>SUMPRODUCT($B1125:$GQ1125,INDEX(PLAN_PRODUCCION!$B$4:$GQ$24,COLUMN()-COLUMN($GZ$1)+1,0))</f>
        <v>0</v>
      </c>
      <c r="HI1125" s="24">
        <f>SUMPRODUCT($B1125:$GQ1125,INDEX(PLAN_PRODUCCION!$B$4:$GQ$24,COLUMN()-COLUMN($GZ$1)+1,0))</f>
        <v>0</v>
      </c>
      <c r="HJ1125" s="24">
        <f>SUMPRODUCT($B1125:$GQ1125,INDEX(PLAN_PRODUCCION!$B$4:$GQ$24,COLUMN()-COLUMN($GZ$1)+1,0))</f>
        <v>0</v>
      </c>
      <c r="HK1125" s="24">
        <f>SUMPRODUCT($B1125:$GQ1125,INDEX(PLAN_PRODUCCION!$B$4:$GQ$24,COLUMN()-COLUMN($GZ$1)+1,0))</f>
        <v>0</v>
      </c>
      <c r="HL1125" s="24">
        <f>SUMPRODUCT($B1125:$GQ1125,INDEX(PLAN_PRODUCCION!$B$4:$GQ$24,COLUMN()-COLUMN($GZ$1)+1,0))</f>
        <v>0</v>
      </c>
      <c r="HM1125" s="24">
        <f>SUMPRODUCT($B1125:$GQ1125,INDEX(PLAN_PRODUCCION!$B$4:$GQ$24,COLUMN()-COLUMN($GZ$1)+1,0))</f>
        <v>0</v>
      </c>
      <c r="HN1125" s="24">
        <f>SUMPRODUCT($B1125:$GQ1125,INDEX(PLAN_PRODUCCION!$B$4:$GQ$24,COLUMN()-COLUMN($GZ$1)+1,0))</f>
        <v>0</v>
      </c>
      <c r="HO1125" s="24">
        <f>SUMPRODUCT($B1125:$GQ1125,INDEX(PLAN_PRODUCCION!$B$4:$GQ$24,COLUMN()-COLUMN($GZ$1)+1,0))</f>
        <v>0</v>
      </c>
      <c r="HP1125" s="24">
        <f>SUMPRODUCT($B1125:$GQ1125,INDEX(PLAN_PRODUCCION!$B$4:$GQ$24,COLUMN()-COLUMN($GZ$1)+1,0))</f>
        <v>0</v>
      </c>
      <c r="HQ1125" s="24">
        <f>SUMPRODUCT($B1125:$GQ1125,INDEX(PLAN_PRODUCCION!$B$4:$GQ$24,COLUMN()-COLUMN($GZ$1)+1,0))</f>
        <v>0</v>
      </c>
      <c r="HR1125" s="24">
        <f>SUMPRODUCT($B1125:$GQ1125,INDEX(PLAN_PRODUCCION!$B$4:$GQ$24,COLUMN()-COLUMN($GZ$1)+1,0))</f>
        <v>0</v>
      </c>
      <c r="HS1125" s="24">
        <f>SUMPRODUCT($B1125:$GQ1125,INDEX(PLAN_PRODUCCION!$B$4:$GQ$24,COLUMN()-COLUMN($GZ$1)+1,0))</f>
        <v>0</v>
      </c>
      <c r="HT1125" s="24">
        <f>SUMPRODUCT($B1125:$GQ1125,INDEX(PLAN_PRODUCCION!$B$4:$GQ$24,COLUMN()-COLUMN($GZ$1)+1,0))</f>
        <v>0</v>
      </c>
      <c r="HU1125" s="22"/>
      <c r="HV1125" s="25"/>
      <c r="HW1125" t="str">
        <f>DIM_BILL[[#This Row],[Tipo]]</f>
        <v/>
      </c>
    </row>
    <row r="1126" spans="1:231" x14ac:dyDescent="0.3">
      <c r="A1126" s="18" t="s">
        <v>631</v>
      </c>
      <c r="BG1126">
        <v>1.03</v>
      </c>
      <c r="GR1126" s="18" t="s">
        <v>632</v>
      </c>
      <c r="GS1126" s="18">
        <v>2</v>
      </c>
      <c r="GT1126" s="18" t="s">
        <v>1791</v>
      </c>
      <c r="GU1126" s="18" t="s">
        <v>1791</v>
      </c>
      <c r="GV1126" s="18">
        <f>SUMIF(FACT_A1[cve_prod],DIM_BILL[[#This Row],[CODIGO]],FACT_A1[Existencia])</f>
        <v>0</v>
      </c>
      <c r="GW1126" s="18">
        <f>SUMIF(FACT_A2[cve_prod],DIM_BILL[[#This Row],[CODIGO]],FACT_A2[Existencia])</f>
        <v>0</v>
      </c>
      <c r="GX1126" s="18"/>
      <c r="GY1126" s="16" t="s">
        <v>2222</v>
      </c>
      <c r="GZ1126" s="26">
        <f t="shared" ref="GZ1126" si="8208">GV1126+GW1126+GX1126+GZ1124-GZ1125</f>
        <v>-3090</v>
      </c>
      <c r="HA1126" s="26">
        <f t="shared" ref="HA1126" si="8209">GZ1126+HA1124-HA1125</f>
        <v>-3090</v>
      </c>
      <c r="HB1126" s="26">
        <f t="shared" ref="HB1126" si="8210">HA1126+HB1124-HB1125</f>
        <v>-3090</v>
      </c>
      <c r="HC1126" s="26">
        <f t="shared" ref="HC1126" si="8211">HB1126+HC1124-HC1125</f>
        <v>-3090</v>
      </c>
      <c r="HD1126" s="26">
        <f t="shared" ref="HD1126" si="8212">HC1126+HD1124-HD1125</f>
        <v>-3090</v>
      </c>
      <c r="HE1126" s="26">
        <f t="shared" ref="HE1126" si="8213">HD1126+HE1124-HE1125</f>
        <v>-3090</v>
      </c>
      <c r="HF1126" s="26">
        <f t="shared" ref="HF1126" si="8214">HE1126+HF1124-HF1125</f>
        <v>-3090</v>
      </c>
      <c r="HG1126" s="26">
        <f t="shared" ref="HG1126" si="8215">HF1126+HG1124-HG1125</f>
        <v>-3090</v>
      </c>
      <c r="HH1126" s="26">
        <f t="shared" ref="HH1126" si="8216">HG1126+HH1124-HH1125</f>
        <v>-90</v>
      </c>
      <c r="HI1126" s="26">
        <f t="shared" ref="HI1126" si="8217">HH1126+HI1124-HI1125</f>
        <v>-90</v>
      </c>
      <c r="HJ1126" s="26">
        <f t="shared" ref="HJ1126" si="8218">HI1126+HJ1124-HJ1125</f>
        <v>-90</v>
      </c>
      <c r="HK1126" s="26">
        <f t="shared" ref="HK1126" si="8219">HJ1126+HK1124-HK1125</f>
        <v>-90</v>
      </c>
      <c r="HL1126" s="26">
        <f t="shared" ref="HL1126" si="8220">HK1126+HL1124-HL1125</f>
        <v>-90</v>
      </c>
      <c r="HM1126" s="26">
        <f t="shared" ref="HM1126" si="8221">HL1126+HM1124-HM1125</f>
        <v>2910</v>
      </c>
      <c r="HN1126" s="26">
        <f t="shared" ref="HN1126" si="8222">HM1126+HN1124-HN1125</f>
        <v>2910</v>
      </c>
      <c r="HO1126" s="26">
        <f t="shared" ref="HO1126" si="8223">HN1126+HO1124-HO1125</f>
        <v>2910</v>
      </c>
      <c r="HP1126" s="26">
        <f t="shared" ref="HP1126" si="8224">HO1126+HP1124-HP1125</f>
        <v>2910</v>
      </c>
      <c r="HQ1126" s="26">
        <f t="shared" ref="HQ1126" si="8225">HP1126+HQ1124-HQ1125</f>
        <v>5410</v>
      </c>
      <c r="HR1126" s="26">
        <f t="shared" ref="HR1126" si="8226">HQ1126+HR1124-HR1125</f>
        <v>5410</v>
      </c>
      <c r="HS1126" s="26">
        <f t="shared" ref="HS1126" si="8227">HR1126+HS1124-HS1125</f>
        <v>5410</v>
      </c>
      <c r="HT1126" s="26">
        <f t="shared" ref="HT1126" si="8228">HS1126+HT1124-HT1125</f>
        <v>5410</v>
      </c>
      <c r="HU1126" s="22">
        <f t="shared" ref="HU1126" si="8229">COUNTIF(GZ1126:HT1126,"&lt;0")</f>
        <v>13</v>
      </c>
      <c r="HV1126" s="25"/>
      <c r="HW1126" t="str">
        <f>DIM_BILL[[#This Row],[Tipo]]</f>
        <v/>
      </c>
    </row>
    <row r="1127" spans="1:231" x14ac:dyDescent="0.3">
      <c r="A1127" s="17" t="s">
        <v>639</v>
      </c>
      <c r="BH1127">
        <v>1.03</v>
      </c>
      <c r="GR1127" s="17" t="s">
        <v>640</v>
      </c>
      <c r="GS1127" s="17">
        <v>2</v>
      </c>
      <c r="GT1127" s="17" t="s">
        <v>1791</v>
      </c>
      <c r="GU1127" s="17" t="s">
        <v>1791</v>
      </c>
      <c r="GV1127" s="17">
        <f>SUMIF(FACT_A1[cve_prod],DIM_BILL[[#This Row],[CODIGO]],FACT_A1[Existencia])</f>
        <v>0</v>
      </c>
      <c r="GW1127" s="18">
        <f>SUMIF(FACT_A2[cve_prod],DIM_BILL[[#This Row],[CODIGO]],FACT_A2[Existencia])</f>
        <v>0</v>
      </c>
      <c r="GX1127" s="17"/>
      <c r="GY1127" s="16" t="s">
        <v>2220</v>
      </c>
      <c r="GZ1127" s="15">
        <f>SUMIFS(POs[saldo],POs[cve_prod],DIM_BILL[[#This Row],[CODIGO]],POs[status],$GY1127,POs[f_ent],GZ$1)</f>
        <v>0</v>
      </c>
      <c r="HA1127" s="15">
        <f>SUMIFS(POs[saldo],POs[cve_prod],DIM_BILL[[#This Row],[CODIGO]],POs[status],$GY1127,POs[f_ent],HA$1)</f>
        <v>0</v>
      </c>
      <c r="HB1127" s="15">
        <f>SUMIFS(POs[saldo],POs[cve_prod],DIM_BILL[[#This Row],[CODIGO]],POs[status],$GY1127,POs[f_ent],HB$1)</f>
        <v>0</v>
      </c>
      <c r="HC1127" s="15">
        <f>SUMIFS(POs[saldo],POs[cve_prod],DIM_BILL[[#This Row],[CODIGO]],POs[status],$GY1127,POs[f_ent],HC$1)</f>
        <v>0</v>
      </c>
      <c r="HD1127" s="15">
        <f>SUMIFS(POs[saldo],POs[cve_prod],DIM_BILL[[#This Row],[CODIGO]],POs[status],$GY1127,POs[f_ent],HD$1)</f>
        <v>0</v>
      </c>
      <c r="HE1127" s="15">
        <f>SUMIFS(POs[saldo],POs[cve_prod],DIM_BILL[[#This Row],[CODIGO]],POs[status],$GY1127,POs[f_ent],HE$1)</f>
        <v>0</v>
      </c>
      <c r="HF1127" s="15">
        <f>SUMIFS(POs[saldo],POs[cve_prod],DIM_BILL[[#This Row],[CODIGO]],POs[status],$GY1127,POs[Semana],WEEKNUM(HF$1))</f>
        <v>0</v>
      </c>
      <c r="HG1127" s="15">
        <f>SUMIFS(POs[saldo],POs[cve_prod],DIM_BILL[[#This Row],[CODIGO]],POs[status],$GY1127,POs[Semana],WEEKNUM(HG$1))</f>
        <v>0</v>
      </c>
      <c r="HH1127" s="15">
        <f>SUMIFS(POs[saldo],POs[cve_prod],DIM_BILL[[#This Row],[CODIGO]],POs[status],$GY1127,POs[Semana],WEEKNUM(HH$1))</f>
        <v>0</v>
      </c>
      <c r="HI1127" s="15">
        <f>SUMIFS(POs[saldo],POs[cve_prod],DIM_BILL[[#This Row],[CODIGO]],POs[status],$GY1127,POs[Semana],WEEKNUM(HI$1))</f>
        <v>0</v>
      </c>
      <c r="HJ1127" s="15">
        <f>SUMIFS(POs[saldo],POs[cve_prod],DIM_BILL[[#This Row],[CODIGO]],POs[status],$GY1127,POs[Semana],WEEKNUM(HJ$1))</f>
        <v>0</v>
      </c>
      <c r="HK1127" s="15">
        <f>SUMIFS(POs[saldo],POs[cve_prod],DIM_BILL[[#This Row],[CODIGO]],POs[status],$GY1127,POs[Semana],WEEKNUM(HK$1))</f>
        <v>0</v>
      </c>
      <c r="HL1127" s="15">
        <f>SUMIFS(POs[saldo],POs[cve_prod],DIM_BILL[[#This Row],[CODIGO]],POs[status],$GY1127,POs[Semana],WEEKNUM(HL$1))</f>
        <v>0</v>
      </c>
      <c r="HM1127" s="15">
        <f>SUMIFS(POs[saldo],POs[cve_prod],DIM_BILL[[#This Row],[CODIGO]],POs[status],$GY1127,POs[Semana],WEEKNUM(HM$1))</f>
        <v>0</v>
      </c>
      <c r="HN1127" s="15">
        <f>SUMIFS(POs[saldo],POs[cve_prod],DIM_BILL[[#This Row],[CODIGO]],POs[status],$GY1127,POs[Semana],WEEKNUM(HN$1))</f>
        <v>0</v>
      </c>
      <c r="HO1127" s="15">
        <f>SUMIFS(POs[saldo],POs[cve_prod],DIM_BILL[[#This Row],[CODIGO]],POs[status],$GY1127,POs[Semana],WEEKNUM(HO$1))</f>
        <v>0</v>
      </c>
      <c r="HP1127" s="15">
        <f>SUMIFS(POs[saldo],POs[cve_prod],DIM_BILL[[#This Row],[CODIGO]],POs[status],$GY1127,POs[Semana],WEEKNUM(HP$1))</f>
        <v>0</v>
      </c>
      <c r="HQ1127" s="15">
        <f>SUMIFS(POs[saldo],POs[cve_prod],DIM_BILL[[#This Row],[CODIGO]],POs[status],$GY1127,POs[Semana],WEEKNUM(HQ$1))</f>
        <v>0</v>
      </c>
      <c r="HR1127" s="15">
        <f>SUMIFS(POs[saldo],POs[cve_prod],DIM_BILL[[#This Row],[CODIGO]],POs[status],$GY1127,POs[Semana],WEEKNUM(HR$1))</f>
        <v>0</v>
      </c>
      <c r="HS1127" s="15">
        <f>SUMIFS(POs[saldo],POs[cve_prod],DIM_BILL[[#This Row],[CODIGO]],POs[status],$GY1127,POs[Semana],WEEKNUM(HS$1))</f>
        <v>0</v>
      </c>
      <c r="HT1127" s="15">
        <f>SUMIFS(POs[saldo],POs[cve_prod],DIM_BILL[[#This Row],[CODIGO]],POs[status],$GY1127,POs[Semana],WEEKNUM(HT$1))</f>
        <v>0</v>
      </c>
      <c r="HU1127" s="22"/>
      <c r="HV1127" s="25"/>
      <c r="HW1127" t="str">
        <f>DIM_BILL[[#This Row],[Tipo]]</f>
        <v/>
      </c>
    </row>
    <row r="1128" spans="1:231" x14ac:dyDescent="0.3">
      <c r="A1128" s="17" t="s">
        <v>639</v>
      </c>
      <c r="BH1128">
        <v>1.03</v>
      </c>
      <c r="GR1128" s="17" t="s">
        <v>640</v>
      </c>
      <c r="GS1128" s="17">
        <v>2</v>
      </c>
      <c r="GT1128" s="17" t="s">
        <v>1791</v>
      </c>
      <c r="GU1128" s="17" t="s">
        <v>1791</v>
      </c>
      <c r="GV1128" s="17">
        <f>SUMIF(FACT_A1[cve_prod],DIM_BILL[[#This Row],[CODIGO]],FACT_A1[Existencia])</f>
        <v>0</v>
      </c>
      <c r="GW1128" s="18">
        <f>SUMIF(FACT_A2[cve_prod],DIM_BILL[[#This Row],[CODIGO]],FACT_A2[Existencia])</f>
        <v>0</v>
      </c>
      <c r="GX1128" s="17"/>
      <c r="GY1128" s="16" t="s">
        <v>2221</v>
      </c>
      <c r="GZ1128" s="24">
        <f>SUMPRODUCT($B1128:$GQ1128,INDEX(PLAN_PRODUCCION!$B$4:$GQ$24,COLUMN()-COLUMN($GZ$1)+1,0))</f>
        <v>0</v>
      </c>
      <c r="HA1128" s="24">
        <f>SUMPRODUCT($B1128:$GQ1128,INDEX(PLAN_PRODUCCION!$B$4:$GQ$24,COLUMN()-COLUMN($GZ$1)+1,0))</f>
        <v>0</v>
      </c>
      <c r="HB1128" s="24">
        <f>SUMPRODUCT($B1128:$GQ1128,INDEX(PLAN_PRODUCCION!$B$4:$GQ$24,COLUMN()-COLUMN($GZ$1)+1,0))</f>
        <v>0</v>
      </c>
      <c r="HC1128" s="24">
        <f>SUMPRODUCT($B1128:$GQ1128,INDEX(PLAN_PRODUCCION!$B$4:$GQ$24,COLUMN()-COLUMN($GZ$1)+1,0))</f>
        <v>0</v>
      </c>
      <c r="HD1128" s="24">
        <f>SUMPRODUCT($B1128:$GQ1128,INDEX(PLAN_PRODUCCION!$B$4:$GQ$24,COLUMN()-COLUMN($GZ$1)+1,0))</f>
        <v>0</v>
      </c>
      <c r="HE1128" s="24">
        <f>SUMPRODUCT($B1128:$GQ1128,INDEX(PLAN_PRODUCCION!$B$4:$GQ$24,COLUMN()-COLUMN($GZ$1)+1,0))</f>
        <v>0</v>
      </c>
      <c r="HF1128" s="24">
        <f>SUMPRODUCT($B1128:$GQ1128,INDEX(PLAN_PRODUCCION!$B$4:$GQ$24,COLUMN()-COLUMN($GZ$1)+1,0))</f>
        <v>0</v>
      </c>
      <c r="HG1128" s="24">
        <f>SUMPRODUCT($B1128:$GQ1128,INDEX(PLAN_PRODUCCION!$B$4:$GQ$24,COLUMN()-COLUMN($GZ$1)+1,0))</f>
        <v>0</v>
      </c>
      <c r="HH1128" s="24">
        <f>SUMPRODUCT($B1128:$GQ1128,INDEX(PLAN_PRODUCCION!$B$4:$GQ$24,COLUMN()-COLUMN($GZ$1)+1,0))</f>
        <v>0</v>
      </c>
      <c r="HI1128" s="24">
        <f>SUMPRODUCT($B1128:$GQ1128,INDEX(PLAN_PRODUCCION!$B$4:$GQ$24,COLUMN()-COLUMN($GZ$1)+1,0))</f>
        <v>0</v>
      </c>
      <c r="HJ1128" s="24">
        <f>SUMPRODUCT($B1128:$GQ1128,INDEX(PLAN_PRODUCCION!$B$4:$GQ$24,COLUMN()-COLUMN($GZ$1)+1,0))</f>
        <v>0</v>
      </c>
      <c r="HK1128" s="24">
        <f>SUMPRODUCT($B1128:$GQ1128,INDEX(PLAN_PRODUCCION!$B$4:$GQ$24,COLUMN()-COLUMN($GZ$1)+1,0))</f>
        <v>0</v>
      </c>
      <c r="HL1128" s="24">
        <f>SUMPRODUCT($B1128:$GQ1128,INDEX(PLAN_PRODUCCION!$B$4:$GQ$24,COLUMN()-COLUMN($GZ$1)+1,0))</f>
        <v>0</v>
      </c>
      <c r="HM1128" s="24">
        <f>SUMPRODUCT($B1128:$GQ1128,INDEX(PLAN_PRODUCCION!$B$4:$GQ$24,COLUMN()-COLUMN($GZ$1)+1,0))</f>
        <v>0</v>
      </c>
      <c r="HN1128" s="24">
        <f>SUMPRODUCT($B1128:$GQ1128,INDEX(PLAN_PRODUCCION!$B$4:$GQ$24,COLUMN()-COLUMN($GZ$1)+1,0))</f>
        <v>0</v>
      </c>
      <c r="HO1128" s="24">
        <f>SUMPRODUCT($B1128:$GQ1128,INDEX(PLAN_PRODUCCION!$B$4:$GQ$24,COLUMN()-COLUMN($GZ$1)+1,0))</f>
        <v>0</v>
      </c>
      <c r="HP1128" s="24">
        <f>SUMPRODUCT($B1128:$GQ1128,INDEX(PLAN_PRODUCCION!$B$4:$GQ$24,COLUMN()-COLUMN($GZ$1)+1,0))</f>
        <v>0</v>
      </c>
      <c r="HQ1128" s="24">
        <f>SUMPRODUCT($B1128:$GQ1128,INDEX(PLAN_PRODUCCION!$B$4:$GQ$24,COLUMN()-COLUMN($GZ$1)+1,0))</f>
        <v>0</v>
      </c>
      <c r="HR1128" s="24">
        <f>SUMPRODUCT($B1128:$GQ1128,INDEX(PLAN_PRODUCCION!$B$4:$GQ$24,COLUMN()-COLUMN($GZ$1)+1,0))</f>
        <v>0</v>
      </c>
      <c r="HS1128" s="24">
        <f>SUMPRODUCT($B1128:$GQ1128,INDEX(PLAN_PRODUCCION!$B$4:$GQ$24,COLUMN()-COLUMN($GZ$1)+1,0))</f>
        <v>0</v>
      </c>
      <c r="HT1128" s="24">
        <f>SUMPRODUCT($B1128:$GQ1128,INDEX(PLAN_PRODUCCION!$B$4:$GQ$24,COLUMN()-COLUMN($GZ$1)+1,0))</f>
        <v>0</v>
      </c>
      <c r="HU1128" s="22"/>
      <c r="HV1128" s="25"/>
      <c r="HW1128" t="str">
        <f>DIM_BILL[[#This Row],[Tipo]]</f>
        <v/>
      </c>
    </row>
    <row r="1129" spans="1:231" x14ac:dyDescent="0.3">
      <c r="A1129" s="18" t="s">
        <v>639</v>
      </c>
      <c r="BH1129">
        <v>1.03</v>
      </c>
      <c r="GR1129" s="18" t="s">
        <v>640</v>
      </c>
      <c r="GS1129" s="18">
        <v>2</v>
      </c>
      <c r="GT1129" s="18" t="s">
        <v>1791</v>
      </c>
      <c r="GU1129" s="18" t="s">
        <v>1791</v>
      </c>
      <c r="GV1129" s="18">
        <f>SUMIF(FACT_A1[cve_prod],DIM_BILL[[#This Row],[CODIGO]],FACT_A1[Existencia])</f>
        <v>0</v>
      </c>
      <c r="GW1129" s="18">
        <f>SUMIF(FACT_A2[cve_prod],DIM_BILL[[#This Row],[CODIGO]],FACT_A2[Existencia])</f>
        <v>0</v>
      </c>
      <c r="GX1129" s="18"/>
      <c r="GY1129" s="16" t="s">
        <v>2222</v>
      </c>
      <c r="GZ1129" s="26">
        <f t="shared" ref="GZ1129" si="8230">GV1129+GW1129+GX1129+GZ1127-GZ1128</f>
        <v>0</v>
      </c>
      <c r="HA1129" s="26">
        <f t="shared" ref="HA1129" si="8231">GZ1129+HA1127-HA1128</f>
        <v>0</v>
      </c>
      <c r="HB1129" s="26">
        <f t="shared" ref="HB1129" si="8232">HA1129+HB1127-HB1128</f>
        <v>0</v>
      </c>
      <c r="HC1129" s="26">
        <f t="shared" ref="HC1129" si="8233">HB1129+HC1127-HC1128</f>
        <v>0</v>
      </c>
      <c r="HD1129" s="26">
        <f t="shared" ref="HD1129" si="8234">HC1129+HD1127-HD1128</f>
        <v>0</v>
      </c>
      <c r="HE1129" s="26">
        <f t="shared" ref="HE1129" si="8235">HD1129+HE1127-HE1128</f>
        <v>0</v>
      </c>
      <c r="HF1129" s="26">
        <f t="shared" ref="HF1129" si="8236">HE1129+HF1127-HF1128</f>
        <v>0</v>
      </c>
      <c r="HG1129" s="26">
        <f t="shared" ref="HG1129" si="8237">HF1129+HG1127-HG1128</f>
        <v>0</v>
      </c>
      <c r="HH1129" s="26">
        <f t="shared" ref="HH1129" si="8238">HG1129+HH1127-HH1128</f>
        <v>0</v>
      </c>
      <c r="HI1129" s="26">
        <f t="shared" ref="HI1129" si="8239">HH1129+HI1127-HI1128</f>
        <v>0</v>
      </c>
      <c r="HJ1129" s="26">
        <f t="shared" ref="HJ1129" si="8240">HI1129+HJ1127-HJ1128</f>
        <v>0</v>
      </c>
      <c r="HK1129" s="26">
        <f t="shared" ref="HK1129" si="8241">HJ1129+HK1127-HK1128</f>
        <v>0</v>
      </c>
      <c r="HL1129" s="26">
        <f t="shared" ref="HL1129" si="8242">HK1129+HL1127-HL1128</f>
        <v>0</v>
      </c>
      <c r="HM1129" s="26">
        <f t="shared" ref="HM1129" si="8243">HL1129+HM1127-HM1128</f>
        <v>0</v>
      </c>
      <c r="HN1129" s="26">
        <f t="shared" ref="HN1129" si="8244">HM1129+HN1127-HN1128</f>
        <v>0</v>
      </c>
      <c r="HO1129" s="26">
        <f t="shared" ref="HO1129" si="8245">HN1129+HO1127-HO1128</f>
        <v>0</v>
      </c>
      <c r="HP1129" s="26">
        <f t="shared" ref="HP1129" si="8246">HO1129+HP1127-HP1128</f>
        <v>0</v>
      </c>
      <c r="HQ1129" s="26">
        <f t="shared" ref="HQ1129" si="8247">HP1129+HQ1127-HQ1128</f>
        <v>0</v>
      </c>
      <c r="HR1129" s="26">
        <f t="shared" ref="HR1129" si="8248">HQ1129+HR1127-HR1128</f>
        <v>0</v>
      </c>
      <c r="HS1129" s="26">
        <f t="shared" ref="HS1129" si="8249">HR1129+HS1127-HS1128</f>
        <v>0</v>
      </c>
      <c r="HT1129" s="26">
        <f t="shared" ref="HT1129" si="8250">HS1129+HT1127-HT1128</f>
        <v>0</v>
      </c>
      <c r="HU1129" s="22">
        <f t="shared" ref="HU1129" si="8251">COUNTIF(GZ1129:HT1129,"&lt;0")</f>
        <v>0</v>
      </c>
      <c r="HV1129" s="25"/>
      <c r="HW1129" t="str">
        <f>DIM_BILL[[#This Row],[Tipo]]</f>
        <v/>
      </c>
    </row>
    <row r="1130" spans="1:231" x14ac:dyDescent="0.3">
      <c r="A1130" s="17" t="s">
        <v>188</v>
      </c>
      <c r="L1130">
        <v>1.03</v>
      </c>
      <c r="GR1130" s="17" t="s">
        <v>189</v>
      </c>
      <c r="GS1130" s="17">
        <v>2</v>
      </c>
      <c r="GT1130" s="17" t="s">
        <v>1791</v>
      </c>
      <c r="GU1130" s="17" t="s">
        <v>1791</v>
      </c>
      <c r="GV1130" s="17">
        <f>SUMIF(FACT_A1[cve_prod],DIM_BILL[[#This Row],[CODIGO]],FACT_A1[Existencia])</f>
        <v>0</v>
      </c>
      <c r="GW1130" s="18">
        <f>SUMIF(FACT_A2[cve_prod],DIM_BILL[[#This Row],[CODIGO]],FACT_A2[Existencia])</f>
        <v>0</v>
      </c>
      <c r="GX1130" s="17"/>
      <c r="GY1130" s="16" t="s">
        <v>2220</v>
      </c>
      <c r="GZ1130" s="15">
        <f>SUMIFS(POs[saldo],POs[cve_prod],DIM_BILL[[#This Row],[CODIGO]],POs[status],$GY1130,POs[f_ent],GZ$1)</f>
        <v>0</v>
      </c>
      <c r="HA1130" s="15">
        <f>SUMIFS(POs[saldo],POs[cve_prod],DIM_BILL[[#This Row],[CODIGO]],POs[status],$GY1130,POs[f_ent],HA$1)</f>
        <v>0</v>
      </c>
      <c r="HB1130" s="15">
        <f>SUMIFS(POs[saldo],POs[cve_prod],DIM_BILL[[#This Row],[CODIGO]],POs[status],$GY1130,POs[f_ent],HB$1)</f>
        <v>0</v>
      </c>
      <c r="HC1130" s="15">
        <f>SUMIFS(POs[saldo],POs[cve_prod],DIM_BILL[[#This Row],[CODIGO]],POs[status],$GY1130,POs[f_ent],HC$1)</f>
        <v>0</v>
      </c>
      <c r="HD1130" s="15">
        <f>SUMIFS(POs[saldo],POs[cve_prod],DIM_BILL[[#This Row],[CODIGO]],POs[status],$GY1130,POs[f_ent],HD$1)</f>
        <v>0</v>
      </c>
      <c r="HE1130" s="15">
        <f>SUMIFS(POs[saldo],POs[cve_prod],DIM_BILL[[#This Row],[CODIGO]],POs[status],$GY1130,POs[f_ent],HE$1)</f>
        <v>0</v>
      </c>
      <c r="HF1130" s="15">
        <f>SUMIFS(POs[saldo],POs[cve_prod],DIM_BILL[[#This Row],[CODIGO]],POs[status],$GY1130,POs[Semana],WEEKNUM(HF$1))</f>
        <v>0</v>
      </c>
      <c r="HG1130" s="15">
        <f>SUMIFS(POs[saldo],POs[cve_prod],DIM_BILL[[#This Row],[CODIGO]],POs[status],$GY1130,POs[Semana],WEEKNUM(HG$1))</f>
        <v>0</v>
      </c>
      <c r="HH1130" s="15">
        <f>SUMIFS(POs[saldo],POs[cve_prod],DIM_BILL[[#This Row],[CODIGO]],POs[status],$GY1130,POs[Semana],WEEKNUM(HH$1))</f>
        <v>0</v>
      </c>
      <c r="HI1130" s="15">
        <f>SUMIFS(POs[saldo],POs[cve_prod],DIM_BILL[[#This Row],[CODIGO]],POs[status],$GY1130,POs[Semana],WEEKNUM(HI$1))</f>
        <v>2000</v>
      </c>
      <c r="HJ1130" s="15">
        <f>SUMIFS(POs[saldo],POs[cve_prod],DIM_BILL[[#This Row],[CODIGO]],POs[status],$GY1130,POs[Semana],WEEKNUM(HJ$1))</f>
        <v>0</v>
      </c>
      <c r="HK1130" s="15">
        <f>SUMIFS(POs[saldo],POs[cve_prod],DIM_BILL[[#This Row],[CODIGO]],POs[status],$GY1130,POs[Semana],WEEKNUM(HK$1))</f>
        <v>0</v>
      </c>
      <c r="HL1130" s="15">
        <f>SUMIFS(POs[saldo],POs[cve_prod],DIM_BILL[[#This Row],[CODIGO]],POs[status],$GY1130,POs[Semana],WEEKNUM(HL$1))</f>
        <v>0</v>
      </c>
      <c r="HM1130" s="15">
        <f>SUMIFS(POs[saldo],POs[cve_prod],DIM_BILL[[#This Row],[CODIGO]],POs[status],$GY1130,POs[Semana],WEEKNUM(HM$1))</f>
        <v>1500</v>
      </c>
      <c r="HN1130" s="15">
        <f>SUMIFS(POs[saldo],POs[cve_prod],DIM_BILL[[#This Row],[CODIGO]],POs[status],$GY1130,POs[Semana],WEEKNUM(HN$1))</f>
        <v>0</v>
      </c>
      <c r="HO1130" s="15">
        <f>SUMIFS(POs[saldo],POs[cve_prod],DIM_BILL[[#This Row],[CODIGO]],POs[status],$GY1130,POs[Semana],WEEKNUM(HO$1))</f>
        <v>0</v>
      </c>
      <c r="HP1130" s="15">
        <f>SUMIFS(POs[saldo],POs[cve_prod],DIM_BILL[[#This Row],[CODIGO]],POs[status],$GY1130,POs[Semana],WEEKNUM(HP$1))</f>
        <v>0</v>
      </c>
      <c r="HQ1130" s="15">
        <f>SUMIFS(POs[saldo],POs[cve_prod],DIM_BILL[[#This Row],[CODIGO]],POs[status],$GY1130,POs[Semana],WEEKNUM(HQ$1))</f>
        <v>1500</v>
      </c>
      <c r="HR1130" s="15">
        <f>SUMIFS(POs[saldo],POs[cve_prod],DIM_BILL[[#This Row],[CODIGO]],POs[status],$GY1130,POs[Semana],WEEKNUM(HR$1))</f>
        <v>0</v>
      </c>
      <c r="HS1130" s="15">
        <f>SUMIFS(POs[saldo],POs[cve_prod],DIM_BILL[[#This Row],[CODIGO]],POs[status],$GY1130,POs[Semana],WEEKNUM(HS$1))</f>
        <v>0</v>
      </c>
      <c r="HT1130" s="15">
        <f>SUMIFS(POs[saldo],POs[cve_prod],DIM_BILL[[#This Row],[CODIGO]],POs[status],$GY1130,POs[Semana],WEEKNUM(HT$1))</f>
        <v>0</v>
      </c>
      <c r="HU1130" s="22"/>
      <c r="HV1130" s="25"/>
      <c r="HW1130" t="str">
        <f>DIM_BILL[[#This Row],[Tipo]]</f>
        <v/>
      </c>
    </row>
    <row r="1131" spans="1:231" x14ac:dyDescent="0.3">
      <c r="A1131" s="17" t="s">
        <v>188</v>
      </c>
      <c r="L1131">
        <v>1.03</v>
      </c>
      <c r="GR1131" s="17" t="s">
        <v>189</v>
      </c>
      <c r="GS1131" s="17">
        <v>2</v>
      </c>
      <c r="GT1131" s="17" t="s">
        <v>1791</v>
      </c>
      <c r="GU1131" s="17" t="s">
        <v>1791</v>
      </c>
      <c r="GV1131" s="17">
        <f>SUMIF(FACT_A1[cve_prod],DIM_BILL[[#This Row],[CODIGO]],FACT_A1[Existencia])</f>
        <v>0</v>
      </c>
      <c r="GW1131" s="18">
        <f>SUMIF(FACT_A2[cve_prod],DIM_BILL[[#This Row],[CODIGO]],FACT_A2[Existencia])</f>
        <v>0</v>
      </c>
      <c r="GX1131" s="17"/>
      <c r="GY1131" s="16" t="s">
        <v>2221</v>
      </c>
      <c r="GZ1131" s="24">
        <f>SUMPRODUCT($B1131:$GQ1131,INDEX(PLAN_PRODUCCION!$B$4:$GQ$24,COLUMN()-COLUMN($GZ$1)+1,0))</f>
        <v>1545</v>
      </c>
      <c r="HA1131" s="24">
        <f>SUMPRODUCT($B1131:$GQ1131,INDEX(PLAN_PRODUCCION!$B$4:$GQ$24,COLUMN()-COLUMN($GZ$1)+1,0))</f>
        <v>0</v>
      </c>
      <c r="HB1131" s="24">
        <f>SUMPRODUCT($B1131:$GQ1131,INDEX(PLAN_PRODUCCION!$B$4:$GQ$24,COLUMN()-COLUMN($GZ$1)+1,0))</f>
        <v>0</v>
      </c>
      <c r="HC1131" s="24">
        <f>SUMPRODUCT($B1131:$GQ1131,INDEX(PLAN_PRODUCCION!$B$4:$GQ$24,COLUMN()-COLUMN($GZ$1)+1,0))</f>
        <v>0</v>
      </c>
      <c r="HD1131" s="24">
        <f>SUMPRODUCT($B1131:$GQ1131,INDEX(PLAN_PRODUCCION!$B$4:$GQ$24,COLUMN()-COLUMN($GZ$1)+1,0))</f>
        <v>0</v>
      </c>
      <c r="HE1131" s="24">
        <f>SUMPRODUCT($B1131:$GQ1131,INDEX(PLAN_PRODUCCION!$B$4:$GQ$24,COLUMN()-COLUMN($GZ$1)+1,0))</f>
        <v>0</v>
      </c>
      <c r="HF1131" s="24">
        <f>SUMPRODUCT($B1131:$GQ1131,INDEX(PLAN_PRODUCCION!$B$4:$GQ$24,COLUMN()-COLUMN($GZ$1)+1,0))</f>
        <v>0</v>
      </c>
      <c r="HG1131" s="24">
        <f>SUMPRODUCT($B1131:$GQ1131,INDEX(PLAN_PRODUCCION!$B$4:$GQ$24,COLUMN()-COLUMN($GZ$1)+1,0))</f>
        <v>0</v>
      </c>
      <c r="HH1131" s="24">
        <f>SUMPRODUCT($B1131:$GQ1131,INDEX(PLAN_PRODUCCION!$B$4:$GQ$24,COLUMN()-COLUMN($GZ$1)+1,0))</f>
        <v>0</v>
      </c>
      <c r="HI1131" s="24">
        <f>SUMPRODUCT($B1131:$GQ1131,INDEX(PLAN_PRODUCCION!$B$4:$GQ$24,COLUMN()-COLUMN($GZ$1)+1,0))</f>
        <v>0</v>
      </c>
      <c r="HJ1131" s="24">
        <f>SUMPRODUCT($B1131:$GQ1131,INDEX(PLAN_PRODUCCION!$B$4:$GQ$24,COLUMN()-COLUMN($GZ$1)+1,0))</f>
        <v>0</v>
      </c>
      <c r="HK1131" s="24">
        <f>SUMPRODUCT($B1131:$GQ1131,INDEX(PLAN_PRODUCCION!$B$4:$GQ$24,COLUMN()-COLUMN($GZ$1)+1,0))</f>
        <v>0</v>
      </c>
      <c r="HL1131" s="24">
        <f>SUMPRODUCT($B1131:$GQ1131,INDEX(PLAN_PRODUCCION!$B$4:$GQ$24,COLUMN()-COLUMN($GZ$1)+1,0))</f>
        <v>0</v>
      </c>
      <c r="HM1131" s="24">
        <f>SUMPRODUCT($B1131:$GQ1131,INDEX(PLAN_PRODUCCION!$B$4:$GQ$24,COLUMN()-COLUMN($GZ$1)+1,0))</f>
        <v>0</v>
      </c>
      <c r="HN1131" s="24">
        <f>SUMPRODUCT($B1131:$GQ1131,INDEX(PLAN_PRODUCCION!$B$4:$GQ$24,COLUMN()-COLUMN($GZ$1)+1,0))</f>
        <v>0</v>
      </c>
      <c r="HO1131" s="24">
        <f>SUMPRODUCT($B1131:$GQ1131,INDEX(PLAN_PRODUCCION!$B$4:$GQ$24,COLUMN()-COLUMN($GZ$1)+1,0))</f>
        <v>0</v>
      </c>
      <c r="HP1131" s="24">
        <f>SUMPRODUCT($B1131:$GQ1131,INDEX(PLAN_PRODUCCION!$B$4:$GQ$24,COLUMN()-COLUMN($GZ$1)+1,0))</f>
        <v>0</v>
      </c>
      <c r="HQ1131" s="24">
        <f>SUMPRODUCT($B1131:$GQ1131,INDEX(PLAN_PRODUCCION!$B$4:$GQ$24,COLUMN()-COLUMN($GZ$1)+1,0))</f>
        <v>0</v>
      </c>
      <c r="HR1131" s="24">
        <f>SUMPRODUCT($B1131:$GQ1131,INDEX(PLAN_PRODUCCION!$B$4:$GQ$24,COLUMN()-COLUMN($GZ$1)+1,0))</f>
        <v>0</v>
      </c>
      <c r="HS1131" s="24">
        <f>SUMPRODUCT($B1131:$GQ1131,INDEX(PLAN_PRODUCCION!$B$4:$GQ$24,COLUMN()-COLUMN($GZ$1)+1,0))</f>
        <v>0</v>
      </c>
      <c r="HT1131" s="24">
        <f>SUMPRODUCT($B1131:$GQ1131,INDEX(PLAN_PRODUCCION!$B$4:$GQ$24,COLUMN()-COLUMN($GZ$1)+1,0))</f>
        <v>0</v>
      </c>
      <c r="HU1131" s="22"/>
      <c r="HV1131" s="25"/>
      <c r="HW1131" t="str">
        <f>DIM_BILL[[#This Row],[Tipo]]</f>
        <v/>
      </c>
    </row>
    <row r="1132" spans="1:231" x14ac:dyDescent="0.3">
      <c r="A1132" s="18" t="s">
        <v>188</v>
      </c>
      <c r="L1132">
        <v>1.03</v>
      </c>
      <c r="GR1132" s="18" t="s">
        <v>189</v>
      </c>
      <c r="GS1132" s="18">
        <v>2</v>
      </c>
      <c r="GT1132" s="18" t="s">
        <v>1791</v>
      </c>
      <c r="GU1132" s="18" t="s">
        <v>1791</v>
      </c>
      <c r="GV1132" s="18">
        <f>SUMIF(FACT_A1[cve_prod],DIM_BILL[[#This Row],[CODIGO]],FACT_A1[Existencia])</f>
        <v>0</v>
      </c>
      <c r="GW1132" s="18">
        <f>SUMIF(FACT_A2[cve_prod],DIM_BILL[[#This Row],[CODIGO]],FACT_A2[Existencia])</f>
        <v>0</v>
      </c>
      <c r="GX1132" s="18"/>
      <c r="GY1132" s="16" t="s">
        <v>2222</v>
      </c>
      <c r="GZ1132" s="26">
        <f t="shared" ref="GZ1132" si="8252">GV1132+GW1132+GX1132+GZ1130-GZ1131</f>
        <v>-1545</v>
      </c>
      <c r="HA1132" s="26">
        <f t="shared" ref="HA1132" si="8253">GZ1132+HA1130-HA1131</f>
        <v>-1545</v>
      </c>
      <c r="HB1132" s="26">
        <f t="shared" ref="HB1132" si="8254">HA1132+HB1130-HB1131</f>
        <v>-1545</v>
      </c>
      <c r="HC1132" s="26">
        <f t="shared" ref="HC1132" si="8255">HB1132+HC1130-HC1131</f>
        <v>-1545</v>
      </c>
      <c r="HD1132" s="26">
        <f t="shared" ref="HD1132" si="8256">HC1132+HD1130-HD1131</f>
        <v>-1545</v>
      </c>
      <c r="HE1132" s="26">
        <f t="shared" ref="HE1132" si="8257">HD1132+HE1130-HE1131</f>
        <v>-1545</v>
      </c>
      <c r="HF1132" s="26">
        <f t="shared" ref="HF1132" si="8258">HE1132+HF1130-HF1131</f>
        <v>-1545</v>
      </c>
      <c r="HG1132" s="26">
        <f t="shared" ref="HG1132" si="8259">HF1132+HG1130-HG1131</f>
        <v>-1545</v>
      </c>
      <c r="HH1132" s="26">
        <f t="shared" ref="HH1132" si="8260">HG1132+HH1130-HH1131</f>
        <v>-1545</v>
      </c>
      <c r="HI1132" s="26">
        <f t="shared" ref="HI1132" si="8261">HH1132+HI1130-HI1131</f>
        <v>455</v>
      </c>
      <c r="HJ1132" s="26">
        <f t="shared" ref="HJ1132" si="8262">HI1132+HJ1130-HJ1131</f>
        <v>455</v>
      </c>
      <c r="HK1132" s="26">
        <f t="shared" ref="HK1132" si="8263">HJ1132+HK1130-HK1131</f>
        <v>455</v>
      </c>
      <c r="HL1132" s="26">
        <f t="shared" ref="HL1132" si="8264">HK1132+HL1130-HL1131</f>
        <v>455</v>
      </c>
      <c r="HM1132" s="26">
        <f t="shared" ref="HM1132" si="8265">HL1132+HM1130-HM1131</f>
        <v>1955</v>
      </c>
      <c r="HN1132" s="26">
        <f t="shared" ref="HN1132" si="8266">HM1132+HN1130-HN1131</f>
        <v>1955</v>
      </c>
      <c r="HO1132" s="26">
        <f t="shared" ref="HO1132" si="8267">HN1132+HO1130-HO1131</f>
        <v>1955</v>
      </c>
      <c r="HP1132" s="26">
        <f t="shared" ref="HP1132" si="8268">HO1132+HP1130-HP1131</f>
        <v>1955</v>
      </c>
      <c r="HQ1132" s="26">
        <f t="shared" ref="HQ1132" si="8269">HP1132+HQ1130-HQ1131</f>
        <v>3455</v>
      </c>
      <c r="HR1132" s="26">
        <f t="shared" ref="HR1132" si="8270">HQ1132+HR1130-HR1131</f>
        <v>3455</v>
      </c>
      <c r="HS1132" s="26">
        <f t="shared" ref="HS1132" si="8271">HR1132+HS1130-HS1131</f>
        <v>3455</v>
      </c>
      <c r="HT1132" s="26">
        <f t="shared" ref="HT1132" si="8272">HS1132+HT1130-HT1131</f>
        <v>3455</v>
      </c>
      <c r="HU1132" s="22">
        <f t="shared" ref="HU1132" si="8273">COUNTIF(GZ1132:HT1132,"&lt;0")</f>
        <v>9</v>
      </c>
      <c r="HV1132" s="25"/>
      <c r="HW1132" t="str">
        <f>DIM_BILL[[#This Row],[Tipo]]</f>
        <v/>
      </c>
    </row>
    <row r="1133" spans="1:231" x14ac:dyDescent="0.3">
      <c r="A1133" s="17" t="s">
        <v>190</v>
      </c>
      <c r="L1133">
        <v>1.03</v>
      </c>
      <c r="BE1133">
        <v>2.06</v>
      </c>
      <c r="BF1133">
        <v>1.03</v>
      </c>
      <c r="BG1133">
        <v>1.03</v>
      </c>
      <c r="BH1133">
        <v>1.03</v>
      </c>
      <c r="GR1133" s="17" t="s">
        <v>191</v>
      </c>
      <c r="GS1133" s="17">
        <v>2</v>
      </c>
      <c r="GT1133" s="17" t="s">
        <v>1791</v>
      </c>
      <c r="GU1133" s="17" t="s">
        <v>1791</v>
      </c>
      <c r="GV1133" s="17">
        <f>SUMIF(FACT_A1[cve_prod],DIM_BILL[[#This Row],[CODIGO]],FACT_A1[Existencia])</f>
        <v>0</v>
      </c>
      <c r="GW1133" s="18">
        <f>SUMIF(FACT_A2[cve_prod],DIM_BILL[[#This Row],[CODIGO]],FACT_A2[Existencia])</f>
        <v>0</v>
      </c>
      <c r="GX1133" s="17"/>
      <c r="GY1133" s="16" t="s">
        <v>2220</v>
      </c>
      <c r="GZ1133" s="15">
        <f>SUMIFS(POs[saldo],POs[cve_prod],DIM_BILL[[#This Row],[CODIGO]],POs[status],$GY1133,POs[f_ent],GZ$1)</f>
        <v>0</v>
      </c>
      <c r="HA1133" s="15">
        <f>SUMIFS(POs[saldo],POs[cve_prod],DIM_BILL[[#This Row],[CODIGO]],POs[status],$GY1133,POs[f_ent],HA$1)</f>
        <v>0</v>
      </c>
      <c r="HB1133" s="15">
        <f>SUMIFS(POs[saldo],POs[cve_prod],DIM_BILL[[#This Row],[CODIGO]],POs[status],$GY1133,POs[f_ent],HB$1)</f>
        <v>0</v>
      </c>
      <c r="HC1133" s="15">
        <f>SUMIFS(POs[saldo],POs[cve_prod],DIM_BILL[[#This Row],[CODIGO]],POs[status],$GY1133,POs[f_ent],HC$1)</f>
        <v>0</v>
      </c>
      <c r="HD1133" s="15">
        <f>SUMIFS(POs[saldo],POs[cve_prod],DIM_BILL[[#This Row],[CODIGO]],POs[status],$GY1133,POs[f_ent],HD$1)</f>
        <v>0</v>
      </c>
      <c r="HE1133" s="15">
        <f>SUMIFS(POs[saldo],POs[cve_prod],DIM_BILL[[#This Row],[CODIGO]],POs[status],$GY1133,POs[f_ent],HE$1)</f>
        <v>0</v>
      </c>
      <c r="HF1133" s="15">
        <f>SUMIFS(POs[saldo],POs[cve_prod],DIM_BILL[[#This Row],[CODIGO]],POs[status],$GY1133,POs[Semana],WEEKNUM(HF$1))</f>
        <v>0</v>
      </c>
      <c r="HG1133" s="15">
        <f>SUMIFS(POs[saldo],POs[cve_prod],DIM_BILL[[#This Row],[CODIGO]],POs[status],$GY1133,POs[Semana],WEEKNUM(HG$1))</f>
        <v>0</v>
      </c>
      <c r="HH1133" s="15">
        <f>SUMIFS(POs[saldo],POs[cve_prod],DIM_BILL[[#This Row],[CODIGO]],POs[status],$GY1133,POs[Semana],WEEKNUM(HH$1))</f>
        <v>0</v>
      </c>
      <c r="HI1133" s="15">
        <f>SUMIFS(POs[saldo],POs[cve_prod],DIM_BILL[[#This Row],[CODIGO]],POs[status],$GY1133,POs[Semana],WEEKNUM(HI$1))</f>
        <v>0</v>
      </c>
      <c r="HJ1133" s="15">
        <f>SUMIFS(POs[saldo],POs[cve_prod],DIM_BILL[[#This Row],[CODIGO]],POs[status],$GY1133,POs[Semana],WEEKNUM(HJ$1))</f>
        <v>0</v>
      </c>
      <c r="HK1133" s="15">
        <f>SUMIFS(POs[saldo],POs[cve_prod],DIM_BILL[[#This Row],[CODIGO]],POs[status],$GY1133,POs[Semana],WEEKNUM(HK$1))</f>
        <v>0</v>
      </c>
      <c r="HL1133" s="15">
        <f>SUMIFS(POs[saldo],POs[cve_prod],DIM_BILL[[#This Row],[CODIGO]],POs[status],$GY1133,POs[Semana],WEEKNUM(HL$1))</f>
        <v>0</v>
      </c>
      <c r="HM1133" s="15">
        <f>SUMIFS(POs[saldo],POs[cve_prod],DIM_BILL[[#This Row],[CODIGO]],POs[status],$GY1133,POs[Semana],WEEKNUM(HM$1))</f>
        <v>0</v>
      </c>
      <c r="HN1133" s="15">
        <f>SUMIFS(POs[saldo],POs[cve_prod],DIM_BILL[[#This Row],[CODIGO]],POs[status],$GY1133,POs[Semana],WEEKNUM(HN$1))</f>
        <v>0</v>
      </c>
      <c r="HO1133" s="15">
        <f>SUMIFS(POs[saldo],POs[cve_prod],DIM_BILL[[#This Row],[CODIGO]],POs[status],$GY1133,POs[Semana],WEEKNUM(HO$1))</f>
        <v>0</v>
      </c>
      <c r="HP1133" s="15">
        <f>SUMIFS(POs[saldo],POs[cve_prod],DIM_BILL[[#This Row],[CODIGO]],POs[status],$GY1133,POs[Semana],WEEKNUM(HP$1))</f>
        <v>0</v>
      </c>
      <c r="HQ1133" s="15">
        <f>SUMIFS(POs[saldo],POs[cve_prod],DIM_BILL[[#This Row],[CODIGO]],POs[status],$GY1133,POs[Semana],WEEKNUM(HQ$1))</f>
        <v>0</v>
      </c>
      <c r="HR1133" s="15">
        <f>SUMIFS(POs[saldo],POs[cve_prod],DIM_BILL[[#This Row],[CODIGO]],POs[status],$GY1133,POs[Semana],WEEKNUM(HR$1))</f>
        <v>0</v>
      </c>
      <c r="HS1133" s="15">
        <f>SUMIFS(POs[saldo],POs[cve_prod],DIM_BILL[[#This Row],[CODIGO]],POs[status],$GY1133,POs[Semana],WEEKNUM(HS$1))</f>
        <v>0</v>
      </c>
      <c r="HT1133" s="15">
        <f>SUMIFS(POs[saldo],POs[cve_prod],DIM_BILL[[#This Row],[CODIGO]],POs[status],$GY1133,POs[Semana],WEEKNUM(HT$1))</f>
        <v>0</v>
      </c>
      <c r="HU1133" s="22"/>
      <c r="HV1133" s="25"/>
      <c r="HW1133" t="str">
        <f>DIM_BILL[[#This Row],[Tipo]]</f>
        <v/>
      </c>
    </row>
    <row r="1134" spans="1:231" x14ac:dyDescent="0.3">
      <c r="A1134" s="17" t="s">
        <v>190</v>
      </c>
      <c r="L1134">
        <v>1.03</v>
      </c>
      <c r="BE1134">
        <v>2.06</v>
      </c>
      <c r="BF1134">
        <v>1.03</v>
      </c>
      <c r="BG1134">
        <v>1.03</v>
      </c>
      <c r="BH1134">
        <v>1.03</v>
      </c>
      <c r="GR1134" s="17" t="s">
        <v>191</v>
      </c>
      <c r="GS1134" s="17">
        <v>2</v>
      </c>
      <c r="GT1134" s="17" t="s">
        <v>1791</v>
      </c>
      <c r="GU1134" s="17" t="s">
        <v>1791</v>
      </c>
      <c r="GV1134" s="17">
        <f>SUMIF(FACT_A1[cve_prod],DIM_BILL[[#This Row],[CODIGO]],FACT_A1[Existencia])</f>
        <v>0</v>
      </c>
      <c r="GW1134" s="18">
        <f>SUMIF(FACT_A2[cve_prod],DIM_BILL[[#This Row],[CODIGO]],FACT_A2[Existencia])</f>
        <v>0</v>
      </c>
      <c r="GX1134" s="17"/>
      <c r="GY1134" s="16" t="s">
        <v>2221</v>
      </c>
      <c r="GZ1134" s="24">
        <f>SUMPRODUCT($B1134:$GQ1134,INDEX(PLAN_PRODUCCION!$B$4:$GQ$24,COLUMN()-COLUMN($GZ$1)+1,0))</f>
        <v>16789</v>
      </c>
      <c r="HA1134" s="24">
        <f>SUMPRODUCT($B1134:$GQ1134,INDEX(PLAN_PRODUCCION!$B$4:$GQ$24,COLUMN()-COLUMN($GZ$1)+1,0))</f>
        <v>0</v>
      </c>
      <c r="HB1134" s="24">
        <f>SUMPRODUCT($B1134:$GQ1134,INDEX(PLAN_PRODUCCION!$B$4:$GQ$24,COLUMN()-COLUMN($GZ$1)+1,0))</f>
        <v>0</v>
      </c>
      <c r="HC1134" s="24">
        <f>SUMPRODUCT($B1134:$GQ1134,INDEX(PLAN_PRODUCCION!$B$4:$GQ$24,COLUMN()-COLUMN($GZ$1)+1,0))</f>
        <v>0</v>
      </c>
      <c r="HD1134" s="24">
        <f>SUMPRODUCT($B1134:$GQ1134,INDEX(PLAN_PRODUCCION!$B$4:$GQ$24,COLUMN()-COLUMN($GZ$1)+1,0))</f>
        <v>0</v>
      </c>
      <c r="HE1134" s="24">
        <f>SUMPRODUCT($B1134:$GQ1134,INDEX(PLAN_PRODUCCION!$B$4:$GQ$24,COLUMN()-COLUMN($GZ$1)+1,0))</f>
        <v>0</v>
      </c>
      <c r="HF1134" s="24">
        <f>SUMPRODUCT($B1134:$GQ1134,INDEX(PLAN_PRODUCCION!$B$4:$GQ$24,COLUMN()-COLUMN($GZ$1)+1,0))</f>
        <v>0</v>
      </c>
      <c r="HG1134" s="24">
        <f>SUMPRODUCT($B1134:$GQ1134,INDEX(PLAN_PRODUCCION!$B$4:$GQ$24,COLUMN()-COLUMN($GZ$1)+1,0))</f>
        <v>0</v>
      </c>
      <c r="HH1134" s="24">
        <f>SUMPRODUCT($B1134:$GQ1134,INDEX(PLAN_PRODUCCION!$B$4:$GQ$24,COLUMN()-COLUMN($GZ$1)+1,0))</f>
        <v>0</v>
      </c>
      <c r="HI1134" s="24">
        <f>SUMPRODUCT($B1134:$GQ1134,INDEX(PLAN_PRODUCCION!$B$4:$GQ$24,COLUMN()-COLUMN($GZ$1)+1,0))</f>
        <v>0</v>
      </c>
      <c r="HJ1134" s="24">
        <f>SUMPRODUCT($B1134:$GQ1134,INDEX(PLAN_PRODUCCION!$B$4:$GQ$24,COLUMN()-COLUMN($GZ$1)+1,0))</f>
        <v>0</v>
      </c>
      <c r="HK1134" s="24">
        <f>SUMPRODUCT($B1134:$GQ1134,INDEX(PLAN_PRODUCCION!$B$4:$GQ$24,COLUMN()-COLUMN($GZ$1)+1,0))</f>
        <v>0</v>
      </c>
      <c r="HL1134" s="24">
        <f>SUMPRODUCT($B1134:$GQ1134,INDEX(PLAN_PRODUCCION!$B$4:$GQ$24,COLUMN()-COLUMN($GZ$1)+1,0))</f>
        <v>0</v>
      </c>
      <c r="HM1134" s="24">
        <f>SUMPRODUCT($B1134:$GQ1134,INDEX(PLAN_PRODUCCION!$B$4:$GQ$24,COLUMN()-COLUMN($GZ$1)+1,0))</f>
        <v>0</v>
      </c>
      <c r="HN1134" s="24">
        <f>SUMPRODUCT($B1134:$GQ1134,INDEX(PLAN_PRODUCCION!$B$4:$GQ$24,COLUMN()-COLUMN($GZ$1)+1,0))</f>
        <v>0</v>
      </c>
      <c r="HO1134" s="24">
        <f>SUMPRODUCT($B1134:$GQ1134,INDEX(PLAN_PRODUCCION!$B$4:$GQ$24,COLUMN()-COLUMN($GZ$1)+1,0))</f>
        <v>0</v>
      </c>
      <c r="HP1134" s="24">
        <f>SUMPRODUCT($B1134:$GQ1134,INDEX(PLAN_PRODUCCION!$B$4:$GQ$24,COLUMN()-COLUMN($GZ$1)+1,0))</f>
        <v>0</v>
      </c>
      <c r="HQ1134" s="24">
        <f>SUMPRODUCT($B1134:$GQ1134,INDEX(PLAN_PRODUCCION!$B$4:$GQ$24,COLUMN()-COLUMN($GZ$1)+1,0))</f>
        <v>0</v>
      </c>
      <c r="HR1134" s="24">
        <f>SUMPRODUCT($B1134:$GQ1134,INDEX(PLAN_PRODUCCION!$B$4:$GQ$24,COLUMN()-COLUMN($GZ$1)+1,0))</f>
        <v>0</v>
      </c>
      <c r="HS1134" s="24">
        <f>SUMPRODUCT($B1134:$GQ1134,INDEX(PLAN_PRODUCCION!$B$4:$GQ$24,COLUMN()-COLUMN($GZ$1)+1,0))</f>
        <v>0</v>
      </c>
      <c r="HT1134" s="24">
        <f>SUMPRODUCT($B1134:$GQ1134,INDEX(PLAN_PRODUCCION!$B$4:$GQ$24,COLUMN()-COLUMN($GZ$1)+1,0))</f>
        <v>0</v>
      </c>
      <c r="HU1134" s="22"/>
      <c r="HV1134" s="25"/>
      <c r="HW1134" t="str">
        <f>DIM_BILL[[#This Row],[Tipo]]</f>
        <v/>
      </c>
    </row>
    <row r="1135" spans="1:231" x14ac:dyDescent="0.3">
      <c r="A1135" s="18" t="s">
        <v>190</v>
      </c>
      <c r="L1135">
        <v>1.03</v>
      </c>
      <c r="BE1135">
        <v>2.06</v>
      </c>
      <c r="BF1135">
        <v>1.03</v>
      </c>
      <c r="BG1135">
        <v>1.03</v>
      </c>
      <c r="BH1135">
        <v>1.03</v>
      </c>
      <c r="GR1135" s="18" t="s">
        <v>191</v>
      </c>
      <c r="GS1135" s="18">
        <v>2</v>
      </c>
      <c r="GT1135" s="18" t="s">
        <v>1791</v>
      </c>
      <c r="GU1135" s="18" t="s">
        <v>1791</v>
      </c>
      <c r="GV1135" s="18">
        <f>SUMIF(FACT_A1[cve_prod],DIM_BILL[[#This Row],[CODIGO]],FACT_A1[Existencia])</f>
        <v>0</v>
      </c>
      <c r="GW1135" s="18">
        <f>SUMIF(FACT_A2[cve_prod],DIM_BILL[[#This Row],[CODIGO]],FACT_A2[Existencia])</f>
        <v>0</v>
      </c>
      <c r="GX1135" s="18"/>
      <c r="GY1135" s="16" t="s">
        <v>2222</v>
      </c>
      <c r="GZ1135" s="26">
        <f t="shared" ref="GZ1135" si="8274">GV1135+GW1135+GX1135+GZ1133-GZ1134</f>
        <v>-16789</v>
      </c>
      <c r="HA1135" s="26">
        <f t="shared" ref="HA1135" si="8275">GZ1135+HA1133-HA1134</f>
        <v>-16789</v>
      </c>
      <c r="HB1135" s="26">
        <f t="shared" ref="HB1135" si="8276">HA1135+HB1133-HB1134</f>
        <v>-16789</v>
      </c>
      <c r="HC1135" s="26">
        <f t="shared" ref="HC1135" si="8277">HB1135+HC1133-HC1134</f>
        <v>-16789</v>
      </c>
      <c r="HD1135" s="26">
        <f t="shared" ref="HD1135" si="8278">HC1135+HD1133-HD1134</f>
        <v>-16789</v>
      </c>
      <c r="HE1135" s="26">
        <f t="shared" ref="HE1135" si="8279">HD1135+HE1133-HE1134</f>
        <v>-16789</v>
      </c>
      <c r="HF1135" s="26">
        <f t="shared" ref="HF1135" si="8280">HE1135+HF1133-HF1134</f>
        <v>-16789</v>
      </c>
      <c r="HG1135" s="26">
        <f t="shared" ref="HG1135" si="8281">HF1135+HG1133-HG1134</f>
        <v>-16789</v>
      </c>
      <c r="HH1135" s="26">
        <f t="shared" ref="HH1135" si="8282">HG1135+HH1133-HH1134</f>
        <v>-16789</v>
      </c>
      <c r="HI1135" s="26">
        <f t="shared" ref="HI1135" si="8283">HH1135+HI1133-HI1134</f>
        <v>-16789</v>
      </c>
      <c r="HJ1135" s="26">
        <f t="shared" ref="HJ1135" si="8284">HI1135+HJ1133-HJ1134</f>
        <v>-16789</v>
      </c>
      <c r="HK1135" s="26">
        <f t="shared" ref="HK1135" si="8285">HJ1135+HK1133-HK1134</f>
        <v>-16789</v>
      </c>
      <c r="HL1135" s="26">
        <f t="shared" ref="HL1135" si="8286">HK1135+HL1133-HL1134</f>
        <v>-16789</v>
      </c>
      <c r="HM1135" s="26">
        <f t="shared" ref="HM1135" si="8287">HL1135+HM1133-HM1134</f>
        <v>-16789</v>
      </c>
      <c r="HN1135" s="26">
        <f t="shared" ref="HN1135" si="8288">HM1135+HN1133-HN1134</f>
        <v>-16789</v>
      </c>
      <c r="HO1135" s="26">
        <f t="shared" ref="HO1135" si="8289">HN1135+HO1133-HO1134</f>
        <v>-16789</v>
      </c>
      <c r="HP1135" s="26">
        <f t="shared" ref="HP1135" si="8290">HO1135+HP1133-HP1134</f>
        <v>-16789</v>
      </c>
      <c r="HQ1135" s="26">
        <f t="shared" ref="HQ1135" si="8291">HP1135+HQ1133-HQ1134</f>
        <v>-16789</v>
      </c>
      <c r="HR1135" s="26">
        <f t="shared" ref="HR1135" si="8292">HQ1135+HR1133-HR1134</f>
        <v>-16789</v>
      </c>
      <c r="HS1135" s="26">
        <f t="shared" ref="HS1135" si="8293">HR1135+HS1133-HS1134</f>
        <v>-16789</v>
      </c>
      <c r="HT1135" s="26">
        <f t="shared" ref="HT1135" si="8294">HS1135+HT1133-HT1134</f>
        <v>-16789</v>
      </c>
      <c r="HU1135" s="22">
        <f t="shared" ref="HU1135" si="8295">COUNTIF(GZ1135:HT1135,"&lt;0")</f>
        <v>21</v>
      </c>
      <c r="HV1135" s="25"/>
      <c r="HW1135" t="str">
        <f>DIM_BILL[[#This Row],[Tipo]]</f>
        <v/>
      </c>
    </row>
    <row r="1136" spans="1:231" x14ac:dyDescent="0.3">
      <c r="A1136" s="17" t="s">
        <v>192</v>
      </c>
      <c r="L1136">
        <v>6.4666666666666664E-2</v>
      </c>
      <c r="BE1136">
        <v>0.2576</v>
      </c>
      <c r="BF1136">
        <v>0.17888888888888888</v>
      </c>
      <c r="BG1136">
        <v>0.12866666666666668</v>
      </c>
      <c r="BH1136">
        <v>6.4500000000000002E-2</v>
      </c>
      <c r="GR1136" s="17" t="s">
        <v>193</v>
      </c>
      <c r="GS1136" s="17">
        <v>2</v>
      </c>
      <c r="GT1136" s="17" t="s">
        <v>1791</v>
      </c>
      <c r="GU1136" s="17" t="s">
        <v>1791</v>
      </c>
      <c r="GV1136" s="17">
        <f>SUMIF(FACT_A1[cve_prod],DIM_BILL[[#This Row],[CODIGO]],FACT_A1[Existencia])</f>
        <v>0</v>
      </c>
      <c r="GW1136" s="18">
        <f>SUMIF(FACT_A2[cve_prod],DIM_BILL[[#This Row],[CODIGO]],FACT_A2[Existencia])</f>
        <v>0</v>
      </c>
      <c r="GX1136" s="17"/>
      <c r="GY1136" s="16" t="s">
        <v>2220</v>
      </c>
      <c r="GZ1136" s="15">
        <f>SUMIFS(POs[saldo],POs[cve_prod],DIM_BILL[[#This Row],[CODIGO]],POs[status],$GY1136,POs[f_ent],GZ$1)</f>
        <v>0</v>
      </c>
      <c r="HA1136" s="15">
        <f>SUMIFS(POs[saldo],POs[cve_prod],DIM_BILL[[#This Row],[CODIGO]],POs[status],$GY1136,POs[f_ent],HA$1)</f>
        <v>0</v>
      </c>
      <c r="HB1136" s="15">
        <f>SUMIFS(POs[saldo],POs[cve_prod],DIM_BILL[[#This Row],[CODIGO]],POs[status],$GY1136,POs[f_ent],HB$1)</f>
        <v>0</v>
      </c>
      <c r="HC1136" s="15">
        <f>SUMIFS(POs[saldo],POs[cve_prod],DIM_BILL[[#This Row],[CODIGO]],POs[status],$GY1136,POs[f_ent],HC$1)</f>
        <v>0</v>
      </c>
      <c r="HD1136" s="15">
        <f>SUMIFS(POs[saldo],POs[cve_prod],DIM_BILL[[#This Row],[CODIGO]],POs[status],$GY1136,POs[f_ent],HD$1)</f>
        <v>0</v>
      </c>
      <c r="HE1136" s="15">
        <f>SUMIFS(POs[saldo],POs[cve_prod],DIM_BILL[[#This Row],[CODIGO]],POs[status],$GY1136,POs[f_ent],HE$1)</f>
        <v>0</v>
      </c>
      <c r="HF1136" s="15">
        <f>SUMIFS(POs[saldo],POs[cve_prod],DIM_BILL[[#This Row],[CODIGO]],POs[status],$GY1136,POs[Semana],WEEKNUM(HF$1))</f>
        <v>0</v>
      </c>
      <c r="HG1136" s="15">
        <f>SUMIFS(POs[saldo],POs[cve_prod],DIM_BILL[[#This Row],[CODIGO]],POs[status],$GY1136,POs[Semana],WEEKNUM(HG$1))</f>
        <v>0</v>
      </c>
      <c r="HH1136" s="15">
        <f>SUMIFS(POs[saldo],POs[cve_prod],DIM_BILL[[#This Row],[CODIGO]],POs[status],$GY1136,POs[Semana],WEEKNUM(HH$1))</f>
        <v>0</v>
      </c>
      <c r="HI1136" s="15">
        <f>SUMIFS(POs[saldo],POs[cve_prod],DIM_BILL[[#This Row],[CODIGO]],POs[status],$GY1136,POs[Semana],WEEKNUM(HI$1))</f>
        <v>0</v>
      </c>
      <c r="HJ1136" s="15">
        <f>SUMIFS(POs[saldo],POs[cve_prod],DIM_BILL[[#This Row],[CODIGO]],POs[status],$GY1136,POs[Semana],WEEKNUM(HJ$1))</f>
        <v>0</v>
      </c>
      <c r="HK1136" s="15">
        <f>SUMIFS(POs[saldo],POs[cve_prod],DIM_BILL[[#This Row],[CODIGO]],POs[status],$GY1136,POs[Semana],WEEKNUM(HK$1))</f>
        <v>0</v>
      </c>
      <c r="HL1136" s="15">
        <f>SUMIFS(POs[saldo],POs[cve_prod],DIM_BILL[[#This Row],[CODIGO]],POs[status],$GY1136,POs[Semana],WEEKNUM(HL$1))</f>
        <v>0</v>
      </c>
      <c r="HM1136" s="15">
        <f>SUMIFS(POs[saldo],POs[cve_prod],DIM_BILL[[#This Row],[CODIGO]],POs[status],$GY1136,POs[Semana],WEEKNUM(HM$1))</f>
        <v>0</v>
      </c>
      <c r="HN1136" s="15">
        <f>SUMIFS(POs[saldo],POs[cve_prod],DIM_BILL[[#This Row],[CODIGO]],POs[status],$GY1136,POs[Semana],WEEKNUM(HN$1))</f>
        <v>0</v>
      </c>
      <c r="HO1136" s="15">
        <f>SUMIFS(POs[saldo],POs[cve_prod],DIM_BILL[[#This Row],[CODIGO]],POs[status],$GY1136,POs[Semana],WEEKNUM(HO$1))</f>
        <v>0</v>
      </c>
      <c r="HP1136" s="15">
        <f>SUMIFS(POs[saldo],POs[cve_prod],DIM_BILL[[#This Row],[CODIGO]],POs[status],$GY1136,POs[Semana],WEEKNUM(HP$1))</f>
        <v>0</v>
      </c>
      <c r="HQ1136" s="15">
        <f>SUMIFS(POs[saldo],POs[cve_prod],DIM_BILL[[#This Row],[CODIGO]],POs[status],$GY1136,POs[Semana],WEEKNUM(HQ$1))</f>
        <v>0</v>
      </c>
      <c r="HR1136" s="15">
        <f>SUMIFS(POs[saldo],POs[cve_prod],DIM_BILL[[#This Row],[CODIGO]],POs[status],$GY1136,POs[Semana],WEEKNUM(HR$1))</f>
        <v>0</v>
      </c>
      <c r="HS1136" s="15">
        <f>SUMIFS(POs[saldo],POs[cve_prod],DIM_BILL[[#This Row],[CODIGO]],POs[status],$GY1136,POs[Semana],WEEKNUM(HS$1))</f>
        <v>0</v>
      </c>
      <c r="HT1136" s="15">
        <f>SUMIFS(POs[saldo],POs[cve_prod],DIM_BILL[[#This Row],[CODIGO]],POs[status],$GY1136,POs[Semana],WEEKNUM(HT$1))</f>
        <v>0</v>
      </c>
      <c r="HU1136" s="22"/>
      <c r="HV1136" s="25"/>
      <c r="HW1136" t="str">
        <f>DIM_BILL[[#This Row],[Tipo]]</f>
        <v/>
      </c>
    </row>
    <row r="1137" spans="1:231" x14ac:dyDescent="0.3">
      <c r="A1137" s="17" t="s">
        <v>192</v>
      </c>
      <c r="L1137">
        <v>6.4666666666666664E-2</v>
      </c>
      <c r="BE1137">
        <v>0.2576</v>
      </c>
      <c r="BF1137">
        <v>0.17888888888888888</v>
      </c>
      <c r="BG1137">
        <v>0.12866666666666668</v>
      </c>
      <c r="BH1137">
        <v>6.4500000000000002E-2</v>
      </c>
      <c r="GR1137" s="17" t="s">
        <v>193</v>
      </c>
      <c r="GS1137" s="17">
        <v>2</v>
      </c>
      <c r="GT1137" s="17" t="s">
        <v>1791</v>
      </c>
      <c r="GU1137" s="17" t="s">
        <v>1791</v>
      </c>
      <c r="GV1137" s="17">
        <f>SUMIF(FACT_A1[cve_prod],DIM_BILL[[#This Row],[CODIGO]],FACT_A1[Existencia])</f>
        <v>0</v>
      </c>
      <c r="GW1137" s="18">
        <f>SUMIF(FACT_A2[cve_prod],DIM_BILL[[#This Row],[CODIGO]],FACT_A2[Existencia])</f>
        <v>0</v>
      </c>
      <c r="GX1137" s="17"/>
      <c r="GY1137" s="16" t="s">
        <v>2221</v>
      </c>
      <c r="GZ1137" s="24">
        <f>SUMPRODUCT($B1137:$GQ1137,INDEX(PLAN_PRODUCCION!$B$4:$GQ$24,COLUMN()-COLUMN($GZ$1)+1,0))</f>
        <v>2093</v>
      </c>
      <c r="HA1137" s="24">
        <f>SUMPRODUCT($B1137:$GQ1137,INDEX(PLAN_PRODUCCION!$B$4:$GQ$24,COLUMN()-COLUMN($GZ$1)+1,0))</f>
        <v>0</v>
      </c>
      <c r="HB1137" s="24">
        <f>SUMPRODUCT($B1137:$GQ1137,INDEX(PLAN_PRODUCCION!$B$4:$GQ$24,COLUMN()-COLUMN($GZ$1)+1,0))</f>
        <v>0</v>
      </c>
      <c r="HC1137" s="24">
        <f>SUMPRODUCT($B1137:$GQ1137,INDEX(PLAN_PRODUCCION!$B$4:$GQ$24,COLUMN()-COLUMN($GZ$1)+1,0))</f>
        <v>0</v>
      </c>
      <c r="HD1137" s="24">
        <f>SUMPRODUCT($B1137:$GQ1137,INDEX(PLAN_PRODUCCION!$B$4:$GQ$24,COLUMN()-COLUMN($GZ$1)+1,0))</f>
        <v>0</v>
      </c>
      <c r="HE1137" s="24">
        <f>SUMPRODUCT($B1137:$GQ1137,INDEX(PLAN_PRODUCCION!$B$4:$GQ$24,COLUMN()-COLUMN($GZ$1)+1,0))</f>
        <v>0</v>
      </c>
      <c r="HF1137" s="24">
        <f>SUMPRODUCT($B1137:$GQ1137,INDEX(PLAN_PRODUCCION!$B$4:$GQ$24,COLUMN()-COLUMN($GZ$1)+1,0))</f>
        <v>0</v>
      </c>
      <c r="HG1137" s="24">
        <f>SUMPRODUCT($B1137:$GQ1137,INDEX(PLAN_PRODUCCION!$B$4:$GQ$24,COLUMN()-COLUMN($GZ$1)+1,0))</f>
        <v>0</v>
      </c>
      <c r="HH1137" s="24">
        <f>SUMPRODUCT($B1137:$GQ1137,INDEX(PLAN_PRODUCCION!$B$4:$GQ$24,COLUMN()-COLUMN($GZ$1)+1,0))</f>
        <v>0</v>
      </c>
      <c r="HI1137" s="24">
        <f>SUMPRODUCT($B1137:$GQ1137,INDEX(PLAN_PRODUCCION!$B$4:$GQ$24,COLUMN()-COLUMN($GZ$1)+1,0))</f>
        <v>0</v>
      </c>
      <c r="HJ1137" s="24">
        <f>SUMPRODUCT($B1137:$GQ1137,INDEX(PLAN_PRODUCCION!$B$4:$GQ$24,COLUMN()-COLUMN($GZ$1)+1,0))</f>
        <v>0</v>
      </c>
      <c r="HK1137" s="24">
        <f>SUMPRODUCT($B1137:$GQ1137,INDEX(PLAN_PRODUCCION!$B$4:$GQ$24,COLUMN()-COLUMN($GZ$1)+1,0))</f>
        <v>0</v>
      </c>
      <c r="HL1137" s="24">
        <f>SUMPRODUCT($B1137:$GQ1137,INDEX(PLAN_PRODUCCION!$B$4:$GQ$24,COLUMN()-COLUMN($GZ$1)+1,0))</f>
        <v>0</v>
      </c>
      <c r="HM1137" s="24">
        <f>SUMPRODUCT($B1137:$GQ1137,INDEX(PLAN_PRODUCCION!$B$4:$GQ$24,COLUMN()-COLUMN($GZ$1)+1,0))</f>
        <v>0</v>
      </c>
      <c r="HN1137" s="24">
        <f>SUMPRODUCT($B1137:$GQ1137,INDEX(PLAN_PRODUCCION!$B$4:$GQ$24,COLUMN()-COLUMN($GZ$1)+1,0))</f>
        <v>0</v>
      </c>
      <c r="HO1137" s="24">
        <f>SUMPRODUCT($B1137:$GQ1137,INDEX(PLAN_PRODUCCION!$B$4:$GQ$24,COLUMN()-COLUMN($GZ$1)+1,0))</f>
        <v>0</v>
      </c>
      <c r="HP1137" s="24">
        <f>SUMPRODUCT($B1137:$GQ1137,INDEX(PLAN_PRODUCCION!$B$4:$GQ$24,COLUMN()-COLUMN($GZ$1)+1,0))</f>
        <v>0</v>
      </c>
      <c r="HQ1137" s="24">
        <f>SUMPRODUCT($B1137:$GQ1137,INDEX(PLAN_PRODUCCION!$B$4:$GQ$24,COLUMN()-COLUMN($GZ$1)+1,0))</f>
        <v>0</v>
      </c>
      <c r="HR1137" s="24">
        <f>SUMPRODUCT($B1137:$GQ1137,INDEX(PLAN_PRODUCCION!$B$4:$GQ$24,COLUMN()-COLUMN($GZ$1)+1,0))</f>
        <v>0</v>
      </c>
      <c r="HS1137" s="24">
        <f>SUMPRODUCT($B1137:$GQ1137,INDEX(PLAN_PRODUCCION!$B$4:$GQ$24,COLUMN()-COLUMN($GZ$1)+1,0))</f>
        <v>0</v>
      </c>
      <c r="HT1137" s="24">
        <f>SUMPRODUCT($B1137:$GQ1137,INDEX(PLAN_PRODUCCION!$B$4:$GQ$24,COLUMN()-COLUMN($GZ$1)+1,0))</f>
        <v>0</v>
      </c>
      <c r="HU1137" s="22"/>
      <c r="HV1137" s="25"/>
      <c r="HW1137" t="str">
        <f>DIM_BILL[[#This Row],[Tipo]]</f>
        <v/>
      </c>
    </row>
    <row r="1138" spans="1:231" x14ac:dyDescent="0.3">
      <c r="A1138" s="18" t="s">
        <v>192</v>
      </c>
      <c r="L1138">
        <v>6.4666666666666664E-2</v>
      </c>
      <c r="BE1138">
        <v>0.2576</v>
      </c>
      <c r="BF1138">
        <v>0.17888888888888888</v>
      </c>
      <c r="BG1138">
        <v>0.12866666666666668</v>
      </c>
      <c r="BH1138">
        <v>6.4500000000000002E-2</v>
      </c>
      <c r="GR1138" s="18" t="s">
        <v>193</v>
      </c>
      <c r="GS1138" s="18">
        <v>2</v>
      </c>
      <c r="GT1138" s="18" t="s">
        <v>1791</v>
      </c>
      <c r="GU1138" s="18" t="s">
        <v>1791</v>
      </c>
      <c r="GV1138" s="18">
        <f>SUMIF(FACT_A1[cve_prod],DIM_BILL[[#This Row],[CODIGO]],FACT_A1[Existencia])</f>
        <v>0</v>
      </c>
      <c r="GW1138" s="18">
        <f>SUMIF(FACT_A2[cve_prod],DIM_BILL[[#This Row],[CODIGO]],FACT_A2[Existencia])</f>
        <v>0</v>
      </c>
      <c r="GX1138" s="18"/>
      <c r="GY1138" s="16" t="s">
        <v>2222</v>
      </c>
      <c r="GZ1138" s="26">
        <f t="shared" ref="GZ1138" si="8296">GV1138+GW1138+GX1138+GZ1136-GZ1137</f>
        <v>-2093</v>
      </c>
      <c r="HA1138" s="26">
        <f t="shared" ref="HA1138" si="8297">GZ1138+HA1136-HA1137</f>
        <v>-2093</v>
      </c>
      <c r="HB1138" s="26">
        <f t="shared" ref="HB1138" si="8298">HA1138+HB1136-HB1137</f>
        <v>-2093</v>
      </c>
      <c r="HC1138" s="26">
        <f t="shared" ref="HC1138" si="8299">HB1138+HC1136-HC1137</f>
        <v>-2093</v>
      </c>
      <c r="HD1138" s="26">
        <f t="shared" ref="HD1138" si="8300">HC1138+HD1136-HD1137</f>
        <v>-2093</v>
      </c>
      <c r="HE1138" s="26">
        <f t="shared" ref="HE1138" si="8301">HD1138+HE1136-HE1137</f>
        <v>-2093</v>
      </c>
      <c r="HF1138" s="26">
        <f t="shared" ref="HF1138" si="8302">HE1138+HF1136-HF1137</f>
        <v>-2093</v>
      </c>
      <c r="HG1138" s="26">
        <f t="shared" ref="HG1138" si="8303">HF1138+HG1136-HG1137</f>
        <v>-2093</v>
      </c>
      <c r="HH1138" s="26">
        <f t="shared" ref="HH1138" si="8304">HG1138+HH1136-HH1137</f>
        <v>-2093</v>
      </c>
      <c r="HI1138" s="26">
        <f t="shared" ref="HI1138" si="8305">HH1138+HI1136-HI1137</f>
        <v>-2093</v>
      </c>
      <c r="HJ1138" s="26">
        <f t="shared" ref="HJ1138" si="8306">HI1138+HJ1136-HJ1137</f>
        <v>-2093</v>
      </c>
      <c r="HK1138" s="26">
        <f t="shared" ref="HK1138" si="8307">HJ1138+HK1136-HK1137</f>
        <v>-2093</v>
      </c>
      <c r="HL1138" s="26">
        <f t="shared" ref="HL1138" si="8308">HK1138+HL1136-HL1137</f>
        <v>-2093</v>
      </c>
      <c r="HM1138" s="26">
        <f t="shared" ref="HM1138" si="8309">HL1138+HM1136-HM1137</f>
        <v>-2093</v>
      </c>
      <c r="HN1138" s="26">
        <f t="shared" ref="HN1138" si="8310">HM1138+HN1136-HN1137</f>
        <v>-2093</v>
      </c>
      <c r="HO1138" s="26">
        <f t="shared" ref="HO1138" si="8311">HN1138+HO1136-HO1137</f>
        <v>-2093</v>
      </c>
      <c r="HP1138" s="26">
        <f t="shared" ref="HP1138" si="8312">HO1138+HP1136-HP1137</f>
        <v>-2093</v>
      </c>
      <c r="HQ1138" s="26">
        <f t="shared" ref="HQ1138" si="8313">HP1138+HQ1136-HQ1137</f>
        <v>-2093</v>
      </c>
      <c r="HR1138" s="26">
        <f t="shared" ref="HR1138" si="8314">HQ1138+HR1136-HR1137</f>
        <v>-2093</v>
      </c>
      <c r="HS1138" s="26">
        <f t="shared" ref="HS1138" si="8315">HR1138+HS1136-HS1137</f>
        <v>-2093</v>
      </c>
      <c r="HT1138" s="26">
        <f t="shared" ref="HT1138" si="8316">HS1138+HT1136-HT1137</f>
        <v>-2093</v>
      </c>
      <c r="HU1138" s="22">
        <f t="shared" ref="HU1138" si="8317">COUNTIF(GZ1138:HT1138,"&lt;0")</f>
        <v>21</v>
      </c>
      <c r="HV1138" s="25"/>
      <c r="HW1138" t="str">
        <f>DIM_BILL[[#This Row],[Tipo]]</f>
        <v/>
      </c>
    </row>
    <row r="1139" spans="1:231" x14ac:dyDescent="0.3">
      <c r="A1139" s="17" t="s">
        <v>2296</v>
      </c>
      <c r="BN1139">
        <v>1.03</v>
      </c>
      <c r="BO1139">
        <v>0.51519999999999999</v>
      </c>
      <c r="GR1139" s="17" t="s">
        <v>2297</v>
      </c>
      <c r="GS1139" s="17">
        <v>2</v>
      </c>
      <c r="GT1139" s="17" t="s">
        <v>1791</v>
      </c>
      <c r="GU1139" s="17" t="s">
        <v>1791</v>
      </c>
      <c r="GV1139" s="17">
        <f>SUMIF(FACT_A1[cve_prod],DIM_BILL[[#This Row],[CODIGO]],FACT_A1[Existencia])</f>
        <v>0</v>
      </c>
      <c r="GW1139" s="18">
        <f>SUMIF(FACT_A2[cve_prod],DIM_BILL[[#This Row],[CODIGO]],FACT_A2[Existencia])</f>
        <v>0</v>
      </c>
      <c r="GX1139" s="17"/>
      <c r="GY1139" s="16" t="s">
        <v>2220</v>
      </c>
      <c r="GZ1139" s="15">
        <f>SUMIFS(POs[saldo],POs[cve_prod],DIM_BILL[[#This Row],[CODIGO]],POs[status],$GY1139,POs[f_ent],GZ$1)</f>
        <v>0</v>
      </c>
      <c r="HA1139" s="15">
        <f>SUMIFS(POs[saldo],POs[cve_prod],DIM_BILL[[#This Row],[CODIGO]],POs[status],$GY1139,POs[f_ent],HA$1)</f>
        <v>0</v>
      </c>
      <c r="HB1139" s="15">
        <f>SUMIFS(POs[saldo],POs[cve_prod],DIM_BILL[[#This Row],[CODIGO]],POs[status],$GY1139,POs[f_ent],HB$1)</f>
        <v>0</v>
      </c>
      <c r="HC1139" s="15">
        <f>SUMIFS(POs[saldo],POs[cve_prod],DIM_BILL[[#This Row],[CODIGO]],POs[status],$GY1139,POs[f_ent],HC$1)</f>
        <v>0</v>
      </c>
      <c r="HD1139" s="15">
        <f>SUMIFS(POs[saldo],POs[cve_prod],DIM_BILL[[#This Row],[CODIGO]],POs[status],$GY1139,POs[f_ent],HD$1)</f>
        <v>0</v>
      </c>
      <c r="HE1139" s="15">
        <f>SUMIFS(POs[saldo],POs[cve_prod],DIM_BILL[[#This Row],[CODIGO]],POs[status],$GY1139,POs[f_ent],HE$1)</f>
        <v>0</v>
      </c>
      <c r="HF1139" s="15">
        <f>SUMIFS(POs[saldo],POs[cve_prod],DIM_BILL[[#This Row],[CODIGO]],POs[status],$GY1139,POs[Semana],WEEKNUM(HF$1))</f>
        <v>0</v>
      </c>
      <c r="HG1139" s="15">
        <f>SUMIFS(POs[saldo],POs[cve_prod],DIM_BILL[[#This Row],[CODIGO]],POs[status],$GY1139,POs[Semana],WEEKNUM(HG$1))</f>
        <v>0</v>
      </c>
      <c r="HH1139" s="15">
        <f>SUMIFS(POs[saldo],POs[cve_prod],DIM_BILL[[#This Row],[CODIGO]],POs[status],$GY1139,POs[Semana],WEEKNUM(HH$1))</f>
        <v>0</v>
      </c>
      <c r="HI1139" s="15">
        <f>SUMIFS(POs[saldo],POs[cve_prod],DIM_BILL[[#This Row],[CODIGO]],POs[status],$GY1139,POs[Semana],WEEKNUM(HI$1))</f>
        <v>0</v>
      </c>
      <c r="HJ1139" s="15">
        <f>SUMIFS(POs[saldo],POs[cve_prod],DIM_BILL[[#This Row],[CODIGO]],POs[status],$GY1139,POs[Semana],WEEKNUM(HJ$1))</f>
        <v>0</v>
      </c>
      <c r="HK1139" s="15">
        <f>SUMIFS(POs[saldo],POs[cve_prod],DIM_BILL[[#This Row],[CODIGO]],POs[status],$GY1139,POs[Semana],WEEKNUM(HK$1))</f>
        <v>0</v>
      </c>
      <c r="HL1139" s="15">
        <f>SUMIFS(POs[saldo],POs[cve_prod],DIM_BILL[[#This Row],[CODIGO]],POs[status],$GY1139,POs[Semana],WEEKNUM(HL$1))</f>
        <v>0</v>
      </c>
      <c r="HM1139" s="15">
        <f>SUMIFS(POs[saldo],POs[cve_prod],DIM_BILL[[#This Row],[CODIGO]],POs[status],$GY1139,POs[Semana],WEEKNUM(HM$1))</f>
        <v>0</v>
      </c>
      <c r="HN1139" s="15">
        <f>SUMIFS(POs[saldo],POs[cve_prod],DIM_BILL[[#This Row],[CODIGO]],POs[status],$GY1139,POs[Semana],WEEKNUM(HN$1))</f>
        <v>0</v>
      </c>
      <c r="HO1139" s="15">
        <f>SUMIFS(POs[saldo],POs[cve_prod],DIM_BILL[[#This Row],[CODIGO]],POs[status],$GY1139,POs[Semana],WEEKNUM(HO$1))</f>
        <v>0</v>
      </c>
      <c r="HP1139" s="15">
        <f>SUMIFS(POs[saldo],POs[cve_prod],DIM_BILL[[#This Row],[CODIGO]],POs[status],$GY1139,POs[Semana],WEEKNUM(HP$1))</f>
        <v>0</v>
      </c>
      <c r="HQ1139" s="15">
        <f>SUMIFS(POs[saldo],POs[cve_prod],DIM_BILL[[#This Row],[CODIGO]],POs[status],$GY1139,POs[Semana],WEEKNUM(HQ$1))</f>
        <v>0</v>
      </c>
      <c r="HR1139" s="15">
        <f>SUMIFS(POs[saldo],POs[cve_prod],DIM_BILL[[#This Row],[CODIGO]],POs[status],$GY1139,POs[Semana],WEEKNUM(HR$1))</f>
        <v>0</v>
      </c>
      <c r="HS1139" s="15">
        <f>SUMIFS(POs[saldo],POs[cve_prod],DIM_BILL[[#This Row],[CODIGO]],POs[status],$GY1139,POs[Semana],WEEKNUM(HS$1))</f>
        <v>0</v>
      </c>
      <c r="HT1139" s="15">
        <f>SUMIFS(POs[saldo],POs[cve_prod],DIM_BILL[[#This Row],[CODIGO]],POs[status],$GY1139,POs[Semana],WEEKNUM(HT$1))</f>
        <v>0</v>
      </c>
      <c r="HU1139" s="22"/>
      <c r="HV1139" s="25"/>
      <c r="HW1139" t="str">
        <f>DIM_BILL[[#This Row],[Tipo]]</f>
        <v/>
      </c>
    </row>
    <row r="1140" spans="1:231" x14ac:dyDescent="0.3">
      <c r="A1140" s="17" t="s">
        <v>2296</v>
      </c>
      <c r="BN1140">
        <v>1.03</v>
      </c>
      <c r="BO1140">
        <v>0.51519999999999999</v>
      </c>
      <c r="GR1140" s="17" t="s">
        <v>2297</v>
      </c>
      <c r="GS1140" s="17">
        <v>2</v>
      </c>
      <c r="GT1140" s="17" t="s">
        <v>1791</v>
      </c>
      <c r="GU1140" s="17" t="s">
        <v>1791</v>
      </c>
      <c r="GV1140" s="17">
        <f>SUMIF(FACT_A1[cve_prod],DIM_BILL[[#This Row],[CODIGO]],FACT_A1[Existencia])</f>
        <v>0</v>
      </c>
      <c r="GW1140" s="18">
        <f>SUMIF(FACT_A2[cve_prod],DIM_BILL[[#This Row],[CODIGO]],FACT_A2[Existencia])</f>
        <v>0</v>
      </c>
      <c r="GX1140" s="17"/>
      <c r="GY1140" s="16" t="s">
        <v>2221</v>
      </c>
      <c r="GZ1140" s="24">
        <f>SUMPRODUCT($B1140:$GQ1140,INDEX(PLAN_PRODUCCION!$B$4:$GQ$24,COLUMN()-COLUMN($GZ$1)+1,0))</f>
        <v>15452</v>
      </c>
      <c r="HA1140" s="24">
        <f>SUMPRODUCT($B1140:$GQ1140,INDEX(PLAN_PRODUCCION!$B$4:$GQ$24,COLUMN()-COLUMN($GZ$1)+1,0))</f>
        <v>0</v>
      </c>
      <c r="HB1140" s="24">
        <f>SUMPRODUCT($B1140:$GQ1140,INDEX(PLAN_PRODUCCION!$B$4:$GQ$24,COLUMN()-COLUMN($GZ$1)+1,0))</f>
        <v>0</v>
      </c>
      <c r="HC1140" s="24">
        <f>SUMPRODUCT($B1140:$GQ1140,INDEX(PLAN_PRODUCCION!$B$4:$GQ$24,COLUMN()-COLUMN($GZ$1)+1,0))</f>
        <v>0</v>
      </c>
      <c r="HD1140" s="24">
        <f>SUMPRODUCT($B1140:$GQ1140,INDEX(PLAN_PRODUCCION!$B$4:$GQ$24,COLUMN()-COLUMN($GZ$1)+1,0))</f>
        <v>0</v>
      </c>
      <c r="HE1140" s="24">
        <f>SUMPRODUCT($B1140:$GQ1140,INDEX(PLAN_PRODUCCION!$B$4:$GQ$24,COLUMN()-COLUMN($GZ$1)+1,0))</f>
        <v>0</v>
      </c>
      <c r="HF1140" s="24">
        <f>SUMPRODUCT($B1140:$GQ1140,INDEX(PLAN_PRODUCCION!$B$4:$GQ$24,COLUMN()-COLUMN($GZ$1)+1,0))</f>
        <v>0</v>
      </c>
      <c r="HG1140" s="24">
        <f>SUMPRODUCT($B1140:$GQ1140,INDEX(PLAN_PRODUCCION!$B$4:$GQ$24,COLUMN()-COLUMN($GZ$1)+1,0))</f>
        <v>0</v>
      </c>
      <c r="HH1140" s="24">
        <f>SUMPRODUCT($B1140:$GQ1140,INDEX(PLAN_PRODUCCION!$B$4:$GQ$24,COLUMN()-COLUMN($GZ$1)+1,0))</f>
        <v>0</v>
      </c>
      <c r="HI1140" s="24">
        <f>SUMPRODUCT($B1140:$GQ1140,INDEX(PLAN_PRODUCCION!$B$4:$GQ$24,COLUMN()-COLUMN($GZ$1)+1,0))</f>
        <v>0</v>
      </c>
      <c r="HJ1140" s="24">
        <f>SUMPRODUCT($B1140:$GQ1140,INDEX(PLAN_PRODUCCION!$B$4:$GQ$24,COLUMN()-COLUMN($GZ$1)+1,0))</f>
        <v>0</v>
      </c>
      <c r="HK1140" s="24">
        <f>SUMPRODUCT($B1140:$GQ1140,INDEX(PLAN_PRODUCCION!$B$4:$GQ$24,COLUMN()-COLUMN($GZ$1)+1,0))</f>
        <v>0</v>
      </c>
      <c r="HL1140" s="24">
        <f>SUMPRODUCT($B1140:$GQ1140,INDEX(PLAN_PRODUCCION!$B$4:$GQ$24,COLUMN()-COLUMN($GZ$1)+1,0))</f>
        <v>0</v>
      </c>
      <c r="HM1140" s="24">
        <f>SUMPRODUCT($B1140:$GQ1140,INDEX(PLAN_PRODUCCION!$B$4:$GQ$24,COLUMN()-COLUMN($GZ$1)+1,0))</f>
        <v>0</v>
      </c>
      <c r="HN1140" s="24">
        <f>SUMPRODUCT($B1140:$GQ1140,INDEX(PLAN_PRODUCCION!$B$4:$GQ$24,COLUMN()-COLUMN($GZ$1)+1,0))</f>
        <v>0</v>
      </c>
      <c r="HO1140" s="24">
        <f>SUMPRODUCT($B1140:$GQ1140,INDEX(PLAN_PRODUCCION!$B$4:$GQ$24,COLUMN()-COLUMN($GZ$1)+1,0))</f>
        <v>0</v>
      </c>
      <c r="HP1140" s="24">
        <f>SUMPRODUCT($B1140:$GQ1140,INDEX(PLAN_PRODUCCION!$B$4:$GQ$24,COLUMN()-COLUMN($GZ$1)+1,0))</f>
        <v>0</v>
      </c>
      <c r="HQ1140" s="24">
        <f>SUMPRODUCT($B1140:$GQ1140,INDEX(PLAN_PRODUCCION!$B$4:$GQ$24,COLUMN()-COLUMN($GZ$1)+1,0))</f>
        <v>0</v>
      </c>
      <c r="HR1140" s="24">
        <f>SUMPRODUCT($B1140:$GQ1140,INDEX(PLAN_PRODUCCION!$B$4:$GQ$24,COLUMN()-COLUMN($GZ$1)+1,0))</f>
        <v>0</v>
      </c>
      <c r="HS1140" s="24">
        <f>SUMPRODUCT($B1140:$GQ1140,INDEX(PLAN_PRODUCCION!$B$4:$GQ$24,COLUMN()-COLUMN($GZ$1)+1,0))</f>
        <v>0</v>
      </c>
      <c r="HT1140" s="24">
        <f>SUMPRODUCT($B1140:$GQ1140,INDEX(PLAN_PRODUCCION!$B$4:$GQ$24,COLUMN()-COLUMN($GZ$1)+1,0))</f>
        <v>0</v>
      </c>
      <c r="HU1140" s="22"/>
      <c r="HV1140" s="25"/>
      <c r="HW1140" t="str">
        <f>DIM_BILL[[#This Row],[Tipo]]</f>
        <v/>
      </c>
    </row>
    <row r="1141" spans="1:231" x14ac:dyDescent="0.3">
      <c r="A1141" s="18" t="s">
        <v>2296</v>
      </c>
      <c r="BN1141">
        <v>1.03</v>
      </c>
      <c r="BO1141">
        <v>0.51519999999999999</v>
      </c>
      <c r="GR1141" s="18" t="s">
        <v>2297</v>
      </c>
      <c r="GS1141" s="18">
        <v>2</v>
      </c>
      <c r="GT1141" s="18" t="s">
        <v>1791</v>
      </c>
      <c r="GU1141" s="18" t="s">
        <v>1791</v>
      </c>
      <c r="GV1141" s="18">
        <f>SUMIF(FACT_A1[cve_prod],DIM_BILL[[#This Row],[CODIGO]],FACT_A1[Existencia])</f>
        <v>0</v>
      </c>
      <c r="GW1141" s="18">
        <f>SUMIF(FACT_A2[cve_prod],DIM_BILL[[#This Row],[CODIGO]],FACT_A2[Existencia])</f>
        <v>0</v>
      </c>
      <c r="GX1141" s="18"/>
      <c r="GY1141" s="16" t="s">
        <v>2222</v>
      </c>
      <c r="GZ1141" s="26">
        <f t="shared" ref="GZ1141" si="8318">GV1141+GW1141+GX1141+GZ1139-GZ1140</f>
        <v>-15452</v>
      </c>
      <c r="HA1141" s="26">
        <f t="shared" ref="HA1141" si="8319">GZ1141+HA1139-HA1140</f>
        <v>-15452</v>
      </c>
      <c r="HB1141" s="26">
        <f t="shared" ref="HB1141" si="8320">HA1141+HB1139-HB1140</f>
        <v>-15452</v>
      </c>
      <c r="HC1141" s="26">
        <f t="shared" ref="HC1141" si="8321">HB1141+HC1139-HC1140</f>
        <v>-15452</v>
      </c>
      <c r="HD1141" s="26">
        <f t="shared" ref="HD1141" si="8322">HC1141+HD1139-HD1140</f>
        <v>-15452</v>
      </c>
      <c r="HE1141" s="26">
        <f t="shared" ref="HE1141" si="8323">HD1141+HE1139-HE1140</f>
        <v>-15452</v>
      </c>
      <c r="HF1141" s="26">
        <f t="shared" ref="HF1141" si="8324">HE1141+HF1139-HF1140</f>
        <v>-15452</v>
      </c>
      <c r="HG1141" s="26">
        <f t="shared" ref="HG1141" si="8325">HF1141+HG1139-HG1140</f>
        <v>-15452</v>
      </c>
      <c r="HH1141" s="26">
        <f t="shared" ref="HH1141" si="8326">HG1141+HH1139-HH1140</f>
        <v>-15452</v>
      </c>
      <c r="HI1141" s="26">
        <f t="shared" ref="HI1141" si="8327">HH1141+HI1139-HI1140</f>
        <v>-15452</v>
      </c>
      <c r="HJ1141" s="26">
        <f t="shared" ref="HJ1141" si="8328">HI1141+HJ1139-HJ1140</f>
        <v>-15452</v>
      </c>
      <c r="HK1141" s="26">
        <f t="shared" ref="HK1141" si="8329">HJ1141+HK1139-HK1140</f>
        <v>-15452</v>
      </c>
      <c r="HL1141" s="26">
        <f t="shared" ref="HL1141" si="8330">HK1141+HL1139-HL1140</f>
        <v>-15452</v>
      </c>
      <c r="HM1141" s="26">
        <f t="shared" ref="HM1141" si="8331">HL1141+HM1139-HM1140</f>
        <v>-15452</v>
      </c>
      <c r="HN1141" s="26">
        <f t="shared" ref="HN1141" si="8332">HM1141+HN1139-HN1140</f>
        <v>-15452</v>
      </c>
      <c r="HO1141" s="26">
        <f t="shared" ref="HO1141" si="8333">HN1141+HO1139-HO1140</f>
        <v>-15452</v>
      </c>
      <c r="HP1141" s="26">
        <f t="shared" ref="HP1141" si="8334">HO1141+HP1139-HP1140</f>
        <v>-15452</v>
      </c>
      <c r="HQ1141" s="26">
        <f t="shared" ref="HQ1141" si="8335">HP1141+HQ1139-HQ1140</f>
        <v>-15452</v>
      </c>
      <c r="HR1141" s="26">
        <f t="shared" ref="HR1141" si="8336">HQ1141+HR1139-HR1140</f>
        <v>-15452</v>
      </c>
      <c r="HS1141" s="26">
        <f t="shared" ref="HS1141" si="8337">HR1141+HS1139-HS1140</f>
        <v>-15452</v>
      </c>
      <c r="HT1141" s="26">
        <f t="shared" ref="HT1141" si="8338">HS1141+HT1139-HT1140</f>
        <v>-15452</v>
      </c>
      <c r="HU1141" s="22">
        <f t="shared" ref="HU1141" si="8339">COUNTIF(GZ1141:HT1141,"&lt;0")</f>
        <v>21</v>
      </c>
      <c r="HV1141" s="25"/>
      <c r="HW1141" t="str">
        <f>DIM_BILL[[#This Row],[Tipo]]</f>
        <v/>
      </c>
    </row>
    <row r="1142" spans="1:231" x14ac:dyDescent="0.3">
      <c r="A1142" s="17" t="s">
        <v>1002</v>
      </c>
      <c r="CP1142">
        <v>1</v>
      </c>
      <c r="GR1142" s="17" t="s">
        <v>2286</v>
      </c>
      <c r="GS1142" s="17">
        <v>2</v>
      </c>
      <c r="GT1142" s="17" t="s">
        <v>1791</v>
      </c>
      <c r="GU1142" s="17" t="s">
        <v>1791</v>
      </c>
      <c r="GV1142" s="17">
        <f>SUMIF(FACT_A1[cve_prod],DIM_BILL[[#This Row],[CODIGO]],FACT_A1[Existencia])</f>
        <v>0</v>
      </c>
      <c r="GW1142" s="18">
        <f>SUMIF(FACT_A2[cve_prod],DIM_BILL[[#This Row],[CODIGO]],FACT_A2[Existencia])</f>
        <v>0</v>
      </c>
      <c r="GX1142" s="17"/>
      <c r="GY1142" s="16" t="s">
        <v>2220</v>
      </c>
      <c r="GZ1142" s="15">
        <f>SUMIFS(POs[saldo],POs[cve_prod],DIM_BILL[[#This Row],[CODIGO]],POs[status],$GY1142,POs[f_ent],GZ$1)</f>
        <v>0</v>
      </c>
      <c r="HA1142" s="15">
        <f>SUMIFS(POs[saldo],POs[cve_prod],DIM_BILL[[#This Row],[CODIGO]],POs[status],$GY1142,POs[f_ent],HA$1)</f>
        <v>0</v>
      </c>
      <c r="HB1142" s="15">
        <f>SUMIFS(POs[saldo],POs[cve_prod],DIM_BILL[[#This Row],[CODIGO]],POs[status],$GY1142,POs[f_ent],HB$1)</f>
        <v>0</v>
      </c>
      <c r="HC1142" s="15">
        <f>SUMIFS(POs[saldo],POs[cve_prod],DIM_BILL[[#This Row],[CODIGO]],POs[status],$GY1142,POs[f_ent],HC$1)</f>
        <v>0</v>
      </c>
      <c r="HD1142" s="15">
        <f>SUMIFS(POs[saldo],POs[cve_prod],DIM_BILL[[#This Row],[CODIGO]],POs[status],$GY1142,POs[f_ent],HD$1)</f>
        <v>0</v>
      </c>
      <c r="HE1142" s="15">
        <f>SUMIFS(POs[saldo],POs[cve_prod],DIM_BILL[[#This Row],[CODIGO]],POs[status],$GY1142,POs[f_ent],HE$1)</f>
        <v>0</v>
      </c>
      <c r="HF1142" s="15">
        <f>SUMIFS(POs[saldo],POs[cve_prod],DIM_BILL[[#This Row],[CODIGO]],POs[status],$GY1142,POs[Semana],WEEKNUM(HF$1))</f>
        <v>0</v>
      </c>
      <c r="HG1142" s="15">
        <f>SUMIFS(POs[saldo],POs[cve_prod],DIM_BILL[[#This Row],[CODIGO]],POs[status],$GY1142,POs[Semana],WEEKNUM(HG$1))</f>
        <v>0</v>
      </c>
      <c r="HH1142" s="15">
        <f>SUMIFS(POs[saldo],POs[cve_prod],DIM_BILL[[#This Row],[CODIGO]],POs[status],$GY1142,POs[Semana],WEEKNUM(HH$1))</f>
        <v>0</v>
      </c>
      <c r="HI1142" s="15">
        <f>SUMIFS(POs[saldo],POs[cve_prod],DIM_BILL[[#This Row],[CODIGO]],POs[status],$GY1142,POs[Semana],WEEKNUM(HI$1))</f>
        <v>0</v>
      </c>
      <c r="HJ1142" s="15">
        <f>SUMIFS(POs[saldo],POs[cve_prod],DIM_BILL[[#This Row],[CODIGO]],POs[status],$GY1142,POs[Semana],WEEKNUM(HJ$1))</f>
        <v>0</v>
      </c>
      <c r="HK1142" s="15">
        <f>SUMIFS(POs[saldo],POs[cve_prod],DIM_BILL[[#This Row],[CODIGO]],POs[status],$GY1142,POs[Semana],WEEKNUM(HK$1))</f>
        <v>0</v>
      </c>
      <c r="HL1142" s="15">
        <f>SUMIFS(POs[saldo],POs[cve_prod],DIM_BILL[[#This Row],[CODIGO]],POs[status],$GY1142,POs[Semana],WEEKNUM(HL$1))</f>
        <v>0</v>
      </c>
      <c r="HM1142" s="15">
        <f>SUMIFS(POs[saldo],POs[cve_prod],DIM_BILL[[#This Row],[CODIGO]],POs[status],$GY1142,POs[Semana],WEEKNUM(HM$1))</f>
        <v>0</v>
      </c>
      <c r="HN1142" s="15">
        <f>SUMIFS(POs[saldo],POs[cve_prod],DIM_BILL[[#This Row],[CODIGO]],POs[status],$GY1142,POs[Semana],WEEKNUM(HN$1))</f>
        <v>0</v>
      </c>
      <c r="HO1142" s="15">
        <f>SUMIFS(POs[saldo],POs[cve_prod],DIM_BILL[[#This Row],[CODIGO]],POs[status],$GY1142,POs[Semana],WEEKNUM(HO$1))</f>
        <v>0</v>
      </c>
      <c r="HP1142" s="15">
        <f>SUMIFS(POs[saldo],POs[cve_prod],DIM_BILL[[#This Row],[CODIGO]],POs[status],$GY1142,POs[Semana],WEEKNUM(HP$1))</f>
        <v>0</v>
      </c>
      <c r="HQ1142" s="15">
        <f>SUMIFS(POs[saldo],POs[cve_prod],DIM_BILL[[#This Row],[CODIGO]],POs[status],$GY1142,POs[Semana],WEEKNUM(HQ$1))</f>
        <v>0</v>
      </c>
      <c r="HR1142" s="15">
        <f>SUMIFS(POs[saldo],POs[cve_prod],DIM_BILL[[#This Row],[CODIGO]],POs[status],$GY1142,POs[Semana],WEEKNUM(HR$1))</f>
        <v>0</v>
      </c>
      <c r="HS1142" s="15">
        <f>SUMIFS(POs[saldo],POs[cve_prod],DIM_BILL[[#This Row],[CODIGO]],POs[status],$GY1142,POs[Semana],WEEKNUM(HS$1))</f>
        <v>0</v>
      </c>
      <c r="HT1142" s="15">
        <f>SUMIFS(POs[saldo],POs[cve_prod],DIM_BILL[[#This Row],[CODIGO]],POs[status],$GY1142,POs[Semana],WEEKNUM(HT$1))</f>
        <v>0</v>
      </c>
      <c r="HU1142" s="22"/>
      <c r="HV1142" s="25"/>
      <c r="HW1142" t="str">
        <f>DIM_BILL[[#This Row],[Tipo]]</f>
        <v/>
      </c>
    </row>
    <row r="1143" spans="1:231" x14ac:dyDescent="0.3">
      <c r="A1143" s="17" t="s">
        <v>1002</v>
      </c>
      <c r="CP1143">
        <v>1</v>
      </c>
      <c r="GR1143" s="17" t="s">
        <v>2286</v>
      </c>
      <c r="GS1143" s="17">
        <v>2</v>
      </c>
      <c r="GT1143" s="17" t="s">
        <v>1791</v>
      </c>
      <c r="GU1143" s="17" t="s">
        <v>1791</v>
      </c>
      <c r="GV1143" s="17">
        <f>SUMIF(FACT_A1[cve_prod],DIM_BILL[[#This Row],[CODIGO]],FACT_A1[Existencia])</f>
        <v>0</v>
      </c>
      <c r="GW1143" s="18">
        <f>SUMIF(FACT_A2[cve_prod],DIM_BILL[[#This Row],[CODIGO]],FACT_A2[Existencia])</f>
        <v>0</v>
      </c>
      <c r="GX1143" s="17"/>
      <c r="GY1143" s="16" t="s">
        <v>2221</v>
      </c>
      <c r="GZ1143" s="24">
        <f>SUMPRODUCT($B1143:$GQ1143,INDEX(PLAN_PRODUCCION!$B$4:$GQ$24,COLUMN()-COLUMN($GZ$1)+1,0))</f>
        <v>0</v>
      </c>
      <c r="HA1143" s="24">
        <f>SUMPRODUCT($B1143:$GQ1143,INDEX(PLAN_PRODUCCION!$B$4:$GQ$24,COLUMN()-COLUMN($GZ$1)+1,0))</f>
        <v>0</v>
      </c>
      <c r="HB1143" s="24">
        <f>SUMPRODUCT($B1143:$GQ1143,INDEX(PLAN_PRODUCCION!$B$4:$GQ$24,COLUMN()-COLUMN($GZ$1)+1,0))</f>
        <v>0</v>
      </c>
      <c r="HC1143" s="24">
        <f>SUMPRODUCT($B1143:$GQ1143,INDEX(PLAN_PRODUCCION!$B$4:$GQ$24,COLUMN()-COLUMN($GZ$1)+1,0))</f>
        <v>0</v>
      </c>
      <c r="HD1143" s="24">
        <f>SUMPRODUCT($B1143:$GQ1143,INDEX(PLAN_PRODUCCION!$B$4:$GQ$24,COLUMN()-COLUMN($GZ$1)+1,0))</f>
        <v>0</v>
      </c>
      <c r="HE1143" s="24">
        <f>SUMPRODUCT($B1143:$GQ1143,INDEX(PLAN_PRODUCCION!$B$4:$GQ$24,COLUMN()-COLUMN($GZ$1)+1,0))</f>
        <v>0</v>
      </c>
      <c r="HF1143" s="24">
        <f>SUMPRODUCT($B1143:$GQ1143,INDEX(PLAN_PRODUCCION!$B$4:$GQ$24,COLUMN()-COLUMN($GZ$1)+1,0))</f>
        <v>0</v>
      </c>
      <c r="HG1143" s="24">
        <f>SUMPRODUCT($B1143:$GQ1143,INDEX(PLAN_PRODUCCION!$B$4:$GQ$24,COLUMN()-COLUMN($GZ$1)+1,0))</f>
        <v>0</v>
      </c>
      <c r="HH1143" s="24">
        <f>SUMPRODUCT($B1143:$GQ1143,INDEX(PLAN_PRODUCCION!$B$4:$GQ$24,COLUMN()-COLUMN($GZ$1)+1,0))</f>
        <v>0</v>
      </c>
      <c r="HI1143" s="24">
        <f>SUMPRODUCT($B1143:$GQ1143,INDEX(PLAN_PRODUCCION!$B$4:$GQ$24,COLUMN()-COLUMN($GZ$1)+1,0))</f>
        <v>0</v>
      </c>
      <c r="HJ1143" s="24">
        <f>SUMPRODUCT($B1143:$GQ1143,INDEX(PLAN_PRODUCCION!$B$4:$GQ$24,COLUMN()-COLUMN($GZ$1)+1,0))</f>
        <v>0</v>
      </c>
      <c r="HK1143" s="24">
        <f>SUMPRODUCT($B1143:$GQ1143,INDEX(PLAN_PRODUCCION!$B$4:$GQ$24,COLUMN()-COLUMN($GZ$1)+1,0))</f>
        <v>0</v>
      </c>
      <c r="HL1143" s="24">
        <f>SUMPRODUCT($B1143:$GQ1143,INDEX(PLAN_PRODUCCION!$B$4:$GQ$24,COLUMN()-COLUMN($GZ$1)+1,0))</f>
        <v>0</v>
      </c>
      <c r="HM1143" s="24">
        <f>SUMPRODUCT($B1143:$GQ1143,INDEX(PLAN_PRODUCCION!$B$4:$GQ$24,COLUMN()-COLUMN($GZ$1)+1,0))</f>
        <v>0</v>
      </c>
      <c r="HN1143" s="24">
        <f>SUMPRODUCT($B1143:$GQ1143,INDEX(PLAN_PRODUCCION!$B$4:$GQ$24,COLUMN()-COLUMN($GZ$1)+1,0))</f>
        <v>0</v>
      </c>
      <c r="HO1143" s="24">
        <f>SUMPRODUCT($B1143:$GQ1143,INDEX(PLAN_PRODUCCION!$B$4:$GQ$24,COLUMN()-COLUMN($GZ$1)+1,0))</f>
        <v>0</v>
      </c>
      <c r="HP1143" s="24">
        <f>SUMPRODUCT($B1143:$GQ1143,INDEX(PLAN_PRODUCCION!$B$4:$GQ$24,COLUMN()-COLUMN($GZ$1)+1,0))</f>
        <v>0</v>
      </c>
      <c r="HQ1143" s="24">
        <f>SUMPRODUCT($B1143:$GQ1143,INDEX(PLAN_PRODUCCION!$B$4:$GQ$24,COLUMN()-COLUMN($GZ$1)+1,0))</f>
        <v>0</v>
      </c>
      <c r="HR1143" s="24">
        <f>SUMPRODUCT($B1143:$GQ1143,INDEX(PLAN_PRODUCCION!$B$4:$GQ$24,COLUMN()-COLUMN($GZ$1)+1,0))</f>
        <v>0</v>
      </c>
      <c r="HS1143" s="24">
        <f>SUMPRODUCT($B1143:$GQ1143,INDEX(PLAN_PRODUCCION!$B$4:$GQ$24,COLUMN()-COLUMN($GZ$1)+1,0))</f>
        <v>0</v>
      </c>
      <c r="HT1143" s="24">
        <f>SUMPRODUCT($B1143:$GQ1143,INDEX(PLAN_PRODUCCION!$B$4:$GQ$24,COLUMN()-COLUMN($GZ$1)+1,0))</f>
        <v>0</v>
      </c>
      <c r="HU1143" s="22"/>
      <c r="HV1143" s="25"/>
      <c r="HW1143" t="str">
        <f>DIM_BILL[[#This Row],[Tipo]]</f>
        <v/>
      </c>
    </row>
    <row r="1144" spans="1:231" x14ac:dyDescent="0.3">
      <c r="A1144" s="18" t="s">
        <v>1002</v>
      </c>
      <c r="CP1144">
        <v>1</v>
      </c>
      <c r="GR1144" s="18" t="s">
        <v>2286</v>
      </c>
      <c r="GS1144" s="18">
        <v>2</v>
      </c>
      <c r="GT1144" s="18" t="s">
        <v>1791</v>
      </c>
      <c r="GU1144" s="18" t="s">
        <v>1791</v>
      </c>
      <c r="GV1144" s="18">
        <f>SUMIF(FACT_A1[cve_prod],DIM_BILL[[#This Row],[CODIGO]],FACT_A1[Existencia])</f>
        <v>0</v>
      </c>
      <c r="GW1144" s="18">
        <f>SUMIF(FACT_A2[cve_prod],DIM_BILL[[#This Row],[CODIGO]],FACT_A2[Existencia])</f>
        <v>0</v>
      </c>
      <c r="GX1144" s="18"/>
      <c r="GY1144" s="16" t="s">
        <v>2222</v>
      </c>
      <c r="GZ1144" s="26">
        <f t="shared" ref="GZ1144" si="8340">GV1144+GW1144+GX1144+GZ1142-GZ1143</f>
        <v>0</v>
      </c>
      <c r="HA1144" s="26">
        <f t="shared" ref="HA1144" si="8341">GZ1144+HA1142-HA1143</f>
        <v>0</v>
      </c>
      <c r="HB1144" s="26">
        <f t="shared" ref="HB1144" si="8342">HA1144+HB1142-HB1143</f>
        <v>0</v>
      </c>
      <c r="HC1144" s="26">
        <f t="shared" ref="HC1144" si="8343">HB1144+HC1142-HC1143</f>
        <v>0</v>
      </c>
      <c r="HD1144" s="26">
        <f t="shared" ref="HD1144" si="8344">HC1144+HD1142-HD1143</f>
        <v>0</v>
      </c>
      <c r="HE1144" s="26">
        <f t="shared" ref="HE1144" si="8345">HD1144+HE1142-HE1143</f>
        <v>0</v>
      </c>
      <c r="HF1144" s="26">
        <f t="shared" ref="HF1144" si="8346">HE1144+HF1142-HF1143</f>
        <v>0</v>
      </c>
      <c r="HG1144" s="26">
        <f t="shared" ref="HG1144" si="8347">HF1144+HG1142-HG1143</f>
        <v>0</v>
      </c>
      <c r="HH1144" s="26">
        <f t="shared" ref="HH1144" si="8348">HG1144+HH1142-HH1143</f>
        <v>0</v>
      </c>
      <c r="HI1144" s="26">
        <f t="shared" ref="HI1144" si="8349">HH1144+HI1142-HI1143</f>
        <v>0</v>
      </c>
      <c r="HJ1144" s="26">
        <f t="shared" ref="HJ1144" si="8350">HI1144+HJ1142-HJ1143</f>
        <v>0</v>
      </c>
      <c r="HK1144" s="26">
        <f t="shared" ref="HK1144" si="8351">HJ1144+HK1142-HK1143</f>
        <v>0</v>
      </c>
      <c r="HL1144" s="26">
        <f t="shared" ref="HL1144" si="8352">HK1144+HL1142-HL1143</f>
        <v>0</v>
      </c>
      <c r="HM1144" s="26">
        <f t="shared" ref="HM1144" si="8353">HL1144+HM1142-HM1143</f>
        <v>0</v>
      </c>
      <c r="HN1144" s="26">
        <f t="shared" ref="HN1144" si="8354">HM1144+HN1142-HN1143</f>
        <v>0</v>
      </c>
      <c r="HO1144" s="26">
        <f t="shared" ref="HO1144" si="8355">HN1144+HO1142-HO1143</f>
        <v>0</v>
      </c>
      <c r="HP1144" s="26">
        <f t="shared" ref="HP1144" si="8356">HO1144+HP1142-HP1143</f>
        <v>0</v>
      </c>
      <c r="HQ1144" s="26">
        <f t="shared" ref="HQ1144" si="8357">HP1144+HQ1142-HQ1143</f>
        <v>0</v>
      </c>
      <c r="HR1144" s="26">
        <f t="shared" ref="HR1144" si="8358">HQ1144+HR1142-HR1143</f>
        <v>0</v>
      </c>
      <c r="HS1144" s="26">
        <f t="shared" ref="HS1144" si="8359">HR1144+HS1142-HS1143</f>
        <v>0</v>
      </c>
      <c r="HT1144" s="26">
        <f t="shared" ref="HT1144" si="8360">HS1144+HT1142-HT1143</f>
        <v>0</v>
      </c>
      <c r="HU1144" s="22">
        <f t="shared" ref="HU1144" si="8361">COUNTIF(GZ1144:HT1144,"&lt;0")</f>
        <v>0</v>
      </c>
      <c r="HV1144" s="25"/>
      <c r="HW1144" t="str">
        <f>DIM_BILL[[#This Row],[Tipo]]</f>
        <v/>
      </c>
    </row>
    <row r="1145" spans="1:231" x14ac:dyDescent="0.3">
      <c r="A1145" s="17" t="s">
        <v>1198</v>
      </c>
      <c r="DM1145">
        <v>1</v>
      </c>
      <c r="GR1145" s="17" t="s">
        <v>2287</v>
      </c>
      <c r="GS1145" s="17">
        <v>2</v>
      </c>
      <c r="GT1145" s="17" t="s">
        <v>1791</v>
      </c>
      <c r="GU1145" s="17" t="s">
        <v>1791</v>
      </c>
      <c r="GV1145" s="17">
        <f>SUMIF(FACT_A1[cve_prod],DIM_BILL[[#This Row],[CODIGO]],FACT_A1[Existencia])</f>
        <v>0</v>
      </c>
      <c r="GW1145" s="18">
        <f>SUMIF(FACT_A2[cve_prod],DIM_BILL[[#This Row],[CODIGO]],FACT_A2[Existencia])</f>
        <v>0</v>
      </c>
      <c r="GX1145" s="17"/>
      <c r="GY1145" s="16" t="s">
        <v>2220</v>
      </c>
      <c r="GZ1145" s="15">
        <f>SUMIFS(POs[saldo],POs[cve_prod],DIM_BILL[[#This Row],[CODIGO]],POs[status],$GY1145,POs[f_ent],GZ$1)</f>
        <v>0</v>
      </c>
      <c r="HA1145" s="15">
        <f>SUMIFS(POs[saldo],POs[cve_prod],DIM_BILL[[#This Row],[CODIGO]],POs[status],$GY1145,POs[f_ent],HA$1)</f>
        <v>0</v>
      </c>
      <c r="HB1145" s="15">
        <f>SUMIFS(POs[saldo],POs[cve_prod],DIM_BILL[[#This Row],[CODIGO]],POs[status],$GY1145,POs[f_ent],HB$1)</f>
        <v>0</v>
      </c>
      <c r="HC1145" s="15">
        <f>SUMIFS(POs[saldo],POs[cve_prod],DIM_BILL[[#This Row],[CODIGO]],POs[status],$GY1145,POs[f_ent],HC$1)</f>
        <v>0</v>
      </c>
      <c r="HD1145" s="15">
        <f>SUMIFS(POs[saldo],POs[cve_prod],DIM_BILL[[#This Row],[CODIGO]],POs[status],$GY1145,POs[f_ent],HD$1)</f>
        <v>0</v>
      </c>
      <c r="HE1145" s="15">
        <f>SUMIFS(POs[saldo],POs[cve_prod],DIM_BILL[[#This Row],[CODIGO]],POs[status],$GY1145,POs[f_ent],HE$1)</f>
        <v>0</v>
      </c>
      <c r="HF1145" s="15">
        <f>SUMIFS(POs[saldo],POs[cve_prod],DIM_BILL[[#This Row],[CODIGO]],POs[status],$GY1145,POs[Semana],WEEKNUM(HF$1))</f>
        <v>0</v>
      </c>
      <c r="HG1145" s="15">
        <f>SUMIFS(POs[saldo],POs[cve_prod],DIM_BILL[[#This Row],[CODIGO]],POs[status],$GY1145,POs[Semana],WEEKNUM(HG$1))</f>
        <v>0</v>
      </c>
      <c r="HH1145" s="15">
        <f>SUMIFS(POs[saldo],POs[cve_prod],DIM_BILL[[#This Row],[CODIGO]],POs[status],$GY1145,POs[Semana],WEEKNUM(HH$1))</f>
        <v>0</v>
      </c>
      <c r="HI1145" s="15">
        <f>SUMIFS(POs[saldo],POs[cve_prod],DIM_BILL[[#This Row],[CODIGO]],POs[status],$GY1145,POs[Semana],WEEKNUM(HI$1))</f>
        <v>0</v>
      </c>
      <c r="HJ1145" s="15">
        <f>SUMIFS(POs[saldo],POs[cve_prod],DIM_BILL[[#This Row],[CODIGO]],POs[status],$GY1145,POs[Semana],WEEKNUM(HJ$1))</f>
        <v>0</v>
      </c>
      <c r="HK1145" s="15">
        <f>SUMIFS(POs[saldo],POs[cve_prod],DIM_BILL[[#This Row],[CODIGO]],POs[status],$GY1145,POs[Semana],WEEKNUM(HK$1))</f>
        <v>0</v>
      </c>
      <c r="HL1145" s="15">
        <f>SUMIFS(POs[saldo],POs[cve_prod],DIM_BILL[[#This Row],[CODIGO]],POs[status],$GY1145,POs[Semana],WEEKNUM(HL$1))</f>
        <v>0</v>
      </c>
      <c r="HM1145" s="15">
        <f>SUMIFS(POs[saldo],POs[cve_prod],DIM_BILL[[#This Row],[CODIGO]],POs[status],$GY1145,POs[Semana],WEEKNUM(HM$1))</f>
        <v>0</v>
      </c>
      <c r="HN1145" s="15">
        <f>SUMIFS(POs[saldo],POs[cve_prod],DIM_BILL[[#This Row],[CODIGO]],POs[status],$GY1145,POs[Semana],WEEKNUM(HN$1))</f>
        <v>0</v>
      </c>
      <c r="HO1145" s="15">
        <f>SUMIFS(POs[saldo],POs[cve_prod],DIM_BILL[[#This Row],[CODIGO]],POs[status],$GY1145,POs[Semana],WEEKNUM(HO$1))</f>
        <v>0</v>
      </c>
      <c r="HP1145" s="15">
        <f>SUMIFS(POs[saldo],POs[cve_prod],DIM_BILL[[#This Row],[CODIGO]],POs[status],$GY1145,POs[Semana],WEEKNUM(HP$1))</f>
        <v>0</v>
      </c>
      <c r="HQ1145" s="15">
        <f>SUMIFS(POs[saldo],POs[cve_prod],DIM_BILL[[#This Row],[CODIGO]],POs[status],$GY1145,POs[Semana],WEEKNUM(HQ$1))</f>
        <v>0</v>
      </c>
      <c r="HR1145" s="15">
        <f>SUMIFS(POs[saldo],POs[cve_prod],DIM_BILL[[#This Row],[CODIGO]],POs[status],$GY1145,POs[Semana],WEEKNUM(HR$1))</f>
        <v>0</v>
      </c>
      <c r="HS1145" s="15">
        <f>SUMIFS(POs[saldo],POs[cve_prod],DIM_BILL[[#This Row],[CODIGO]],POs[status],$GY1145,POs[Semana],WEEKNUM(HS$1))</f>
        <v>0</v>
      </c>
      <c r="HT1145" s="15">
        <f>SUMIFS(POs[saldo],POs[cve_prod],DIM_BILL[[#This Row],[CODIGO]],POs[status],$GY1145,POs[Semana],WEEKNUM(HT$1))</f>
        <v>0</v>
      </c>
      <c r="HU1145" s="22"/>
      <c r="HV1145" s="25"/>
      <c r="HW1145" t="str">
        <f>DIM_BILL[[#This Row],[Tipo]]</f>
        <v/>
      </c>
    </row>
    <row r="1146" spans="1:231" x14ac:dyDescent="0.3">
      <c r="A1146" s="17" t="s">
        <v>1198</v>
      </c>
      <c r="DM1146">
        <v>1</v>
      </c>
      <c r="GR1146" s="17" t="s">
        <v>2287</v>
      </c>
      <c r="GS1146" s="17">
        <v>2</v>
      </c>
      <c r="GT1146" s="17" t="s">
        <v>1791</v>
      </c>
      <c r="GU1146" s="17" t="s">
        <v>1791</v>
      </c>
      <c r="GV1146" s="17">
        <f>SUMIF(FACT_A1[cve_prod],DIM_BILL[[#This Row],[CODIGO]],FACT_A1[Existencia])</f>
        <v>0</v>
      </c>
      <c r="GW1146" s="18">
        <f>SUMIF(FACT_A2[cve_prod],DIM_BILL[[#This Row],[CODIGO]],FACT_A2[Existencia])</f>
        <v>0</v>
      </c>
      <c r="GX1146" s="17"/>
      <c r="GY1146" s="16" t="s">
        <v>2221</v>
      </c>
      <c r="GZ1146" s="24">
        <f>SUMPRODUCT($B1146:$GQ1146,INDEX(PLAN_PRODUCCION!$B$4:$GQ$24,COLUMN()-COLUMN($GZ$1)+1,0))</f>
        <v>0</v>
      </c>
      <c r="HA1146" s="24">
        <f>SUMPRODUCT($B1146:$GQ1146,INDEX(PLAN_PRODUCCION!$B$4:$GQ$24,COLUMN()-COLUMN($GZ$1)+1,0))</f>
        <v>0</v>
      </c>
      <c r="HB1146" s="24">
        <f>SUMPRODUCT($B1146:$GQ1146,INDEX(PLAN_PRODUCCION!$B$4:$GQ$24,COLUMN()-COLUMN($GZ$1)+1,0))</f>
        <v>0</v>
      </c>
      <c r="HC1146" s="24">
        <f>SUMPRODUCT($B1146:$GQ1146,INDEX(PLAN_PRODUCCION!$B$4:$GQ$24,COLUMN()-COLUMN($GZ$1)+1,0))</f>
        <v>0</v>
      </c>
      <c r="HD1146" s="24">
        <f>SUMPRODUCT($B1146:$GQ1146,INDEX(PLAN_PRODUCCION!$B$4:$GQ$24,COLUMN()-COLUMN($GZ$1)+1,0))</f>
        <v>0</v>
      </c>
      <c r="HE1146" s="24">
        <f>SUMPRODUCT($B1146:$GQ1146,INDEX(PLAN_PRODUCCION!$B$4:$GQ$24,COLUMN()-COLUMN($GZ$1)+1,0))</f>
        <v>0</v>
      </c>
      <c r="HF1146" s="24">
        <f>SUMPRODUCT($B1146:$GQ1146,INDEX(PLAN_PRODUCCION!$B$4:$GQ$24,COLUMN()-COLUMN($GZ$1)+1,0))</f>
        <v>0</v>
      </c>
      <c r="HG1146" s="24">
        <f>SUMPRODUCT($B1146:$GQ1146,INDEX(PLAN_PRODUCCION!$B$4:$GQ$24,COLUMN()-COLUMN($GZ$1)+1,0))</f>
        <v>0</v>
      </c>
      <c r="HH1146" s="24">
        <f>SUMPRODUCT($B1146:$GQ1146,INDEX(PLAN_PRODUCCION!$B$4:$GQ$24,COLUMN()-COLUMN($GZ$1)+1,0))</f>
        <v>0</v>
      </c>
      <c r="HI1146" s="24">
        <f>SUMPRODUCT($B1146:$GQ1146,INDEX(PLAN_PRODUCCION!$B$4:$GQ$24,COLUMN()-COLUMN($GZ$1)+1,0))</f>
        <v>0</v>
      </c>
      <c r="HJ1146" s="24">
        <f>SUMPRODUCT($B1146:$GQ1146,INDEX(PLAN_PRODUCCION!$B$4:$GQ$24,COLUMN()-COLUMN($GZ$1)+1,0))</f>
        <v>0</v>
      </c>
      <c r="HK1146" s="24">
        <f>SUMPRODUCT($B1146:$GQ1146,INDEX(PLAN_PRODUCCION!$B$4:$GQ$24,COLUMN()-COLUMN($GZ$1)+1,0))</f>
        <v>0</v>
      </c>
      <c r="HL1146" s="24">
        <f>SUMPRODUCT($B1146:$GQ1146,INDEX(PLAN_PRODUCCION!$B$4:$GQ$24,COLUMN()-COLUMN($GZ$1)+1,0))</f>
        <v>0</v>
      </c>
      <c r="HM1146" s="24">
        <f>SUMPRODUCT($B1146:$GQ1146,INDEX(PLAN_PRODUCCION!$B$4:$GQ$24,COLUMN()-COLUMN($GZ$1)+1,0))</f>
        <v>0</v>
      </c>
      <c r="HN1146" s="24">
        <f>SUMPRODUCT($B1146:$GQ1146,INDEX(PLAN_PRODUCCION!$B$4:$GQ$24,COLUMN()-COLUMN($GZ$1)+1,0))</f>
        <v>0</v>
      </c>
      <c r="HO1146" s="24">
        <f>SUMPRODUCT($B1146:$GQ1146,INDEX(PLAN_PRODUCCION!$B$4:$GQ$24,COLUMN()-COLUMN($GZ$1)+1,0))</f>
        <v>0</v>
      </c>
      <c r="HP1146" s="24">
        <f>SUMPRODUCT($B1146:$GQ1146,INDEX(PLAN_PRODUCCION!$B$4:$GQ$24,COLUMN()-COLUMN($GZ$1)+1,0))</f>
        <v>0</v>
      </c>
      <c r="HQ1146" s="24">
        <f>SUMPRODUCT($B1146:$GQ1146,INDEX(PLAN_PRODUCCION!$B$4:$GQ$24,COLUMN()-COLUMN($GZ$1)+1,0))</f>
        <v>0</v>
      </c>
      <c r="HR1146" s="24">
        <f>SUMPRODUCT($B1146:$GQ1146,INDEX(PLAN_PRODUCCION!$B$4:$GQ$24,COLUMN()-COLUMN($GZ$1)+1,0))</f>
        <v>0</v>
      </c>
      <c r="HS1146" s="24">
        <f>SUMPRODUCT($B1146:$GQ1146,INDEX(PLAN_PRODUCCION!$B$4:$GQ$24,COLUMN()-COLUMN($GZ$1)+1,0))</f>
        <v>0</v>
      </c>
      <c r="HT1146" s="24">
        <f>SUMPRODUCT($B1146:$GQ1146,INDEX(PLAN_PRODUCCION!$B$4:$GQ$24,COLUMN()-COLUMN($GZ$1)+1,0))</f>
        <v>0</v>
      </c>
      <c r="HU1146" s="22"/>
      <c r="HV1146" s="25"/>
      <c r="HW1146" t="str">
        <f>DIM_BILL[[#This Row],[Tipo]]</f>
        <v/>
      </c>
    </row>
    <row r="1147" spans="1:231" x14ac:dyDescent="0.3">
      <c r="A1147" s="18" t="s">
        <v>1198</v>
      </c>
      <c r="DM1147">
        <v>1</v>
      </c>
      <c r="GR1147" s="18" t="s">
        <v>2287</v>
      </c>
      <c r="GS1147" s="18">
        <v>2</v>
      </c>
      <c r="GT1147" s="18" t="s">
        <v>1791</v>
      </c>
      <c r="GU1147" s="18" t="s">
        <v>1791</v>
      </c>
      <c r="GV1147" s="18">
        <f>SUMIF(FACT_A1[cve_prod],DIM_BILL[[#This Row],[CODIGO]],FACT_A1[Existencia])</f>
        <v>0</v>
      </c>
      <c r="GW1147" s="18">
        <f>SUMIF(FACT_A2[cve_prod],DIM_BILL[[#This Row],[CODIGO]],FACT_A2[Existencia])</f>
        <v>0</v>
      </c>
      <c r="GX1147" s="18"/>
      <c r="GY1147" s="16" t="s">
        <v>2222</v>
      </c>
      <c r="GZ1147" s="26">
        <f t="shared" ref="GZ1147" si="8362">GV1147+GW1147+GX1147+GZ1145-GZ1146</f>
        <v>0</v>
      </c>
      <c r="HA1147" s="26">
        <f t="shared" ref="HA1147" si="8363">GZ1147+HA1145-HA1146</f>
        <v>0</v>
      </c>
      <c r="HB1147" s="26">
        <f t="shared" ref="HB1147" si="8364">HA1147+HB1145-HB1146</f>
        <v>0</v>
      </c>
      <c r="HC1147" s="26">
        <f t="shared" ref="HC1147" si="8365">HB1147+HC1145-HC1146</f>
        <v>0</v>
      </c>
      <c r="HD1147" s="26">
        <f t="shared" ref="HD1147" si="8366">HC1147+HD1145-HD1146</f>
        <v>0</v>
      </c>
      <c r="HE1147" s="26">
        <f t="shared" ref="HE1147" si="8367">HD1147+HE1145-HE1146</f>
        <v>0</v>
      </c>
      <c r="HF1147" s="26">
        <f t="shared" ref="HF1147" si="8368">HE1147+HF1145-HF1146</f>
        <v>0</v>
      </c>
      <c r="HG1147" s="26">
        <f t="shared" ref="HG1147" si="8369">HF1147+HG1145-HG1146</f>
        <v>0</v>
      </c>
      <c r="HH1147" s="26">
        <f t="shared" ref="HH1147" si="8370">HG1147+HH1145-HH1146</f>
        <v>0</v>
      </c>
      <c r="HI1147" s="26">
        <f t="shared" ref="HI1147" si="8371">HH1147+HI1145-HI1146</f>
        <v>0</v>
      </c>
      <c r="HJ1147" s="26">
        <f t="shared" ref="HJ1147" si="8372">HI1147+HJ1145-HJ1146</f>
        <v>0</v>
      </c>
      <c r="HK1147" s="26">
        <f t="shared" ref="HK1147" si="8373">HJ1147+HK1145-HK1146</f>
        <v>0</v>
      </c>
      <c r="HL1147" s="26">
        <f t="shared" ref="HL1147" si="8374">HK1147+HL1145-HL1146</f>
        <v>0</v>
      </c>
      <c r="HM1147" s="26">
        <f t="shared" ref="HM1147" si="8375">HL1147+HM1145-HM1146</f>
        <v>0</v>
      </c>
      <c r="HN1147" s="26">
        <f t="shared" ref="HN1147" si="8376">HM1147+HN1145-HN1146</f>
        <v>0</v>
      </c>
      <c r="HO1147" s="26">
        <f t="shared" ref="HO1147" si="8377">HN1147+HO1145-HO1146</f>
        <v>0</v>
      </c>
      <c r="HP1147" s="26">
        <f t="shared" ref="HP1147" si="8378">HO1147+HP1145-HP1146</f>
        <v>0</v>
      </c>
      <c r="HQ1147" s="26">
        <f t="shared" ref="HQ1147" si="8379">HP1147+HQ1145-HQ1146</f>
        <v>0</v>
      </c>
      <c r="HR1147" s="26">
        <f t="shared" ref="HR1147" si="8380">HQ1147+HR1145-HR1146</f>
        <v>0</v>
      </c>
      <c r="HS1147" s="26">
        <f t="shared" ref="HS1147" si="8381">HR1147+HS1145-HS1146</f>
        <v>0</v>
      </c>
      <c r="HT1147" s="26">
        <f t="shared" ref="HT1147" si="8382">HS1147+HT1145-HT1146</f>
        <v>0</v>
      </c>
      <c r="HU1147" s="22">
        <f t="shared" ref="HU1147" si="8383">COUNTIF(GZ1147:HT1147,"&lt;0")</f>
        <v>0</v>
      </c>
      <c r="HV1147" s="25"/>
      <c r="HW1147" t="str">
        <f>DIM_BILL[[#This Row],[Tipo]]</f>
        <v/>
      </c>
    </row>
    <row r="1148" spans="1:231" x14ac:dyDescent="0.3">
      <c r="A1148" s="17" t="s">
        <v>1033</v>
      </c>
      <c r="CS1148">
        <v>1</v>
      </c>
      <c r="GR1148" s="17" t="s">
        <v>2288</v>
      </c>
      <c r="GS1148" s="17">
        <v>2</v>
      </c>
      <c r="GT1148" s="17" t="s">
        <v>1791</v>
      </c>
      <c r="GU1148" s="17" t="s">
        <v>1791</v>
      </c>
      <c r="GV1148" s="17">
        <f>SUMIF(FACT_A1[cve_prod],DIM_BILL[[#This Row],[CODIGO]],FACT_A1[Existencia])</f>
        <v>0</v>
      </c>
      <c r="GW1148" s="18">
        <f>SUMIF(FACT_A2[cve_prod],DIM_BILL[[#This Row],[CODIGO]],FACT_A2[Existencia])</f>
        <v>0</v>
      </c>
      <c r="GX1148" s="17"/>
      <c r="GY1148" s="16" t="s">
        <v>2220</v>
      </c>
      <c r="GZ1148" s="15">
        <f>SUMIFS(POs[saldo],POs[cve_prod],DIM_BILL[[#This Row],[CODIGO]],POs[status],$GY1148,POs[f_ent],GZ$1)</f>
        <v>0</v>
      </c>
      <c r="HA1148" s="15">
        <f>SUMIFS(POs[saldo],POs[cve_prod],DIM_BILL[[#This Row],[CODIGO]],POs[status],$GY1148,POs[f_ent],HA$1)</f>
        <v>0</v>
      </c>
      <c r="HB1148" s="15">
        <f>SUMIFS(POs[saldo],POs[cve_prod],DIM_BILL[[#This Row],[CODIGO]],POs[status],$GY1148,POs[f_ent],HB$1)</f>
        <v>0</v>
      </c>
      <c r="HC1148" s="15">
        <f>SUMIFS(POs[saldo],POs[cve_prod],DIM_BILL[[#This Row],[CODIGO]],POs[status],$GY1148,POs[f_ent],HC$1)</f>
        <v>0</v>
      </c>
      <c r="HD1148" s="15">
        <f>SUMIFS(POs[saldo],POs[cve_prod],DIM_BILL[[#This Row],[CODIGO]],POs[status],$GY1148,POs[f_ent],HD$1)</f>
        <v>0</v>
      </c>
      <c r="HE1148" s="15">
        <f>SUMIFS(POs[saldo],POs[cve_prod],DIM_BILL[[#This Row],[CODIGO]],POs[status],$GY1148,POs[f_ent],HE$1)</f>
        <v>0</v>
      </c>
      <c r="HF1148" s="15">
        <f>SUMIFS(POs[saldo],POs[cve_prod],DIM_BILL[[#This Row],[CODIGO]],POs[status],$GY1148,POs[Semana],WEEKNUM(HF$1))</f>
        <v>0</v>
      </c>
      <c r="HG1148" s="15">
        <f>SUMIFS(POs[saldo],POs[cve_prod],DIM_BILL[[#This Row],[CODIGO]],POs[status],$GY1148,POs[Semana],WEEKNUM(HG$1))</f>
        <v>0</v>
      </c>
      <c r="HH1148" s="15">
        <f>SUMIFS(POs[saldo],POs[cve_prod],DIM_BILL[[#This Row],[CODIGO]],POs[status],$GY1148,POs[Semana],WEEKNUM(HH$1))</f>
        <v>0</v>
      </c>
      <c r="HI1148" s="15">
        <f>SUMIFS(POs[saldo],POs[cve_prod],DIM_BILL[[#This Row],[CODIGO]],POs[status],$GY1148,POs[Semana],WEEKNUM(HI$1))</f>
        <v>0</v>
      </c>
      <c r="HJ1148" s="15">
        <f>SUMIFS(POs[saldo],POs[cve_prod],DIM_BILL[[#This Row],[CODIGO]],POs[status],$GY1148,POs[Semana],WEEKNUM(HJ$1))</f>
        <v>0</v>
      </c>
      <c r="HK1148" s="15">
        <f>SUMIFS(POs[saldo],POs[cve_prod],DIM_BILL[[#This Row],[CODIGO]],POs[status],$GY1148,POs[Semana],WEEKNUM(HK$1))</f>
        <v>0</v>
      </c>
      <c r="HL1148" s="15">
        <f>SUMIFS(POs[saldo],POs[cve_prod],DIM_BILL[[#This Row],[CODIGO]],POs[status],$GY1148,POs[Semana],WEEKNUM(HL$1))</f>
        <v>0</v>
      </c>
      <c r="HM1148" s="15">
        <f>SUMIFS(POs[saldo],POs[cve_prod],DIM_BILL[[#This Row],[CODIGO]],POs[status],$GY1148,POs[Semana],WEEKNUM(HM$1))</f>
        <v>0</v>
      </c>
      <c r="HN1148" s="15">
        <f>SUMIFS(POs[saldo],POs[cve_prod],DIM_BILL[[#This Row],[CODIGO]],POs[status],$GY1148,POs[Semana],WEEKNUM(HN$1))</f>
        <v>0</v>
      </c>
      <c r="HO1148" s="15">
        <f>SUMIFS(POs[saldo],POs[cve_prod],DIM_BILL[[#This Row],[CODIGO]],POs[status],$GY1148,POs[Semana],WEEKNUM(HO$1))</f>
        <v>0</v>
      </c>
      <c r="HP1148" s="15">
        <f>SUMIFS(POs[saldo],POs[cve_prod],DIM_BILL[[#This Row],[CODIGO]],POs[status],$GY1148,POs[Semana],WEEKNUM(HP$1))</f>
        <v>0</v>
      </c>
      <c r="HQ1148" s="15">
        <f>SUMIFS(POs[saldo],POs[cve_prod],DIM_BILL[[#This Row],[CODIGO]],POs[status],$GY1148,POs[Semana],WEEKNUM(HQ$1))</f>
        <v>0</v>
      </c>
      <c r="HR1148" s="15">
        <f>SUMIFS(POs[saldo],POs[cve_prod],DIM_BILL[[#This Row],[CODIGO]],POs[status],$GY1148,POs[Semana],WEEKNUM(HR$1))</f>
        <v>0</v>
      </c>
      <c r="HS1148" s="15">
        <f>SUMIFS(POs[saldo],POs[cve_prod],DIM_BILL[[#This Row],[CODIGO]],POs[status],$GY1148,POs[Semana],WEEKNUM(HS$1))</f>
        <v>0</v>
      </c>
      <c r="HT1148" s="15">
        <f>SUMIFS(POs[saldo],POs[cve_prod],DIM_BILL[[#This Row],[CODIGO]],POs[status],$GY1148,POs[Semana],WEEKNUM(HT$1))</f>
        <v>0</v>
      </c>
      <c r="HU1148" s="22"/>
      <c r="HV1148" s="25"/>
      <c r="HW1148" t="str">
        <f>DIM_BILL[[#This Row],[Tipo]]</f>
        <v/>
      </c>
    </row>
    <row r="1149" spans="1:231" x14ac:dyDescent="0.3">
      <c r="A1149" s="17" t="s">
        <v>1033</v>
      </c>
      <c r="CS1149">
        <v>1</v>
      </c>
      <c r="GR1149" s="17" t="s">
        <v>2288</v>
      </c>
      <c r="GS1149" s="17">
        <v>2</v>
      </c>
      <c r="GT1149" s="17" t="s">
        <v>1791</v>
      </c>
      <c r="GU1149" s="17" t="s">
        <v>1791</v>
      </c>
      <c r="GV1149" s="17">
        <f>SUMIF(FACT_A1[cve_prod],DIM_BILL[[#This Row],[CODIGO]],FACT_A1[Existencia])</f>
        <v>0</v>
      </c>
      <c r="GW1149" s="18">
        <f>SUMIF(FACT_A2[cve_prod],DIM_BILL[[#This Row],[CODIGO]],FACT_A2[Existencia])</f>
        <v>0</v>
      </c>
      <c r="GX1149" s="17"/>
      <c r="GY1149" s="16" t="s">
        <v>2221</v>
      </c>
      <c r="GZ1149" s="24">
        <f>SUMPRODUCT($B1149:$GQ1149,INDEX(PLAN_PRODUCCION!$B$4:$GQ$24,COLUMN()-COLUMN($GZ$1)+1,0))</f>
        <v>0</v>
      </c>
      <c r="HA1149" s="24">
        <f>SUMPRODUCT($B1149:$GQ1149,INDEX(PLAN_PRODUCCION!$B$4:$GQ$24,COLUMN()-COLUMN($GZ$1)+1,0))</f>
        <v>0</v>
      </c>
      <c r="HB1149" s="24">
        <f>SUMPRODUCT($B1149:$GQ1149,INDEX(PLAN_PRODUCCION!$B$4:$GQ$24,COLUMN()-COLUMN($GZ$1)+1,0))</f>
        <v>0</v>
      </c>
      <c r="HC1149" s="24">
        <f>SUMPRODUCT($B1149:$GQ1149,INDEX(PLAN_PRODUCCION!$B$4:$GQ$24,COLUMN()-COLUMN($GZ$1)+1,0))</f>
        <v>0</v>
      </c>
      <c r="HD1149" s="24">
        <f>SUMPRODUCT($B1149:$GQ1149,INDEX(PLAN_PRODUCCION!$B$4:$GQ$24,COLUMN()-COLUMN($GZ$1)+1,0))</f>
        <v>0</v>
      </c>
      <c r="HE1149" s="24">
        <f>SUMPRODUCT($B1149:$GQ1149,INDEX(PLAN_PRODUCCION!$B$4:$GQ$24,COLUMN()-COLUMN($GZ$1)+1,0))</f>
        <v>0</v>
      </c>
      <c r="HF1149" s="24">
        <f>SUMPRODUCT($B1149:$GQ1149,INDEX(PLAN_PRODUCCION!$B$4:$GQ$24,COLUMN()-COLUMN($GZ$1)+1,0))</f>
        <v>0</v>
      </c>
      <c r="HG1149" s="24">
        <f>SUMPRODUCT($B1149:$GQ1149,INDEX(PLAN_PRODUCCION!$B$4:$GQ$24,COLUMN()-COLUMN($GZ$1)+1,0))</f>
        <v>0</v>
      </c>
      <c r="HH1149" s="24">
        <f>SUMPRODUCT($B1149:$GQ1149,INDEX(PLAN_PRODUCCION!$B$4:$GQ$24,COLUMN()-COLUMN($GZ$1)+1,0))</f>
        <v>0</v>
      </c>
      <c r="HI1149" s="24">
        <f>SUMPRODUCT($B1149:$GQ1149,INDEX(PLAN_PRODUCCION!$B$4:$GQ$24,COLUMN()-COLUMN($GZ$1)+1,0))</f>
        <v>0</v>
      </c>
      <c r="HJ1149" s="24">
        <f>SUMPRODUCT($B1149:$GQ1149,INDEX(PLAN_PRODUCCION!$B$4:$GQ$24,COLUMN()-COLUMN($GZ$1)+1,0))</f>
        <v>0</v>
      </c>
      <c r="HK1149" s="24">
        <f>SUMPRODUCT($B1149:$GQ1149,INDEX(PLAN_PRODUCCION!$B$4:$GQ$24,COLUMN()-COLUMN($GZ$1)+1,0))</f>
        <v>0</v>
      </c>
      <c r="HL1149" s="24">
        <f>SUMPRODUCT($B1149:$GQ1149,INDEX(PLAN_PRODUCCION!$B$4:$GQ$24,COLUMN()-COLUMN($GZ$1)+1,0))</f>
        <v>0</v>
      </c>
      <c r="HM1149" s="24">
        <f>SUMPRODUCT($B1149:$GQ1149,INDEX(PLAN_PRODUCCION!$B$4:$GQ$24,COLUMN()-COLUMN($GZ$1)+1,0))</f>
        <v>0</v>
      </c>
      <c r="HN1149" s="24">
        <f>SUMPRODUCT($B1149:$GQ1149,INDEX(PLAN_PRODUCCION!$B$4:$GQ$24,COLUMN()-COLUMN($GZ$1)+1,0))</f>
        <v>0</v>
      </c>
      <c r="HO1149" s="24">
        <f>SUMPRODUCT($B1149:$GQ1149,INDEX(PLAN_PRODUCCION!$B$4:$GQ$24,COLUMN()-COLUMN($GZ$1)+1,0))</f>
        <v>0</v>
      </c>
      <c r="HP1149" s="24">
        <f>SUMPRODUCT($B1149:$GQ1149,INDEX(PLAN_PRODUCCION!$B$4:$GQ$24,COLUMN()-COLUMN($GZ$1)+1,0))</f>
        <v>0</v>
      </c>
      <c r="HQ1149" s="24">
        <f>SUMPRODUCT($B1149:$GQ1149,INDEX(PLAN_PRODUCCION!$B$4:$GQ$24,COLUMN()-COLUMN($GZ$1)+1,0))</f>
        <v>0</v>
      </c>
      <c r="HR1149" s="24">
        <f>SUMPRODUCT($B1149:$GQ1149,INDEX(PLAN_PRODUCCION!$B$4:$GQ$24,COLUMN()-COLUMN($GZ$1)+1,0))</f>
        <v>0</v>
      </c>
      <c r="HS1149" s="24">
        <f>SUMPRODUCT($B1149:$GQ1149,INDEX(PLAN_PRODUCCION!$B$4:$GQ$24,COLUMN()-COLUMN($GZ$1)+1,0))</f>
        <v>0</v>
      </c>
      <c r="HT1149" s="24">
        <f>SUMPRODUCT($B1149:$GQ1149,INDEX(PLAN_PRODUCCION!$B$4:$GQ$24,COLUMN()-COLUMN($GZ$1)+1,0))</f>
        <v>0</v>
      </c>
      <c r="HU1149" s="22"/>
      <c r="HV1149" s="25"/>
      <c r="HW1149" t="str">
        <f>DIM_BILL[[#This Row],[Tipo]]</f>
        <v/>
      </c>
    </row>
    <row r="1150" spans="1:231" x14ac:dyDescent="0.3">
      <c r="A1150" s="18" t="s">
        <v>1033</v>
      </c>
      <c r="CS1150">
        <v>1</v>
      </c>
      <c r="GR1150" s="18" t="s">
        <v>2288</v>
      </c>
      <c r="GS1150" s="18">
        <v>2</v>
      </c>
      <c r="GT1150" s="18" t="s">
        <v>1791</v>
      </c>
      <c r="GU1150" s="18" t="s">
        <v>1791</v>
      </c>
      <c r="GV1150" s="18">
        <f>SUMIF(FACT_A1[cve_prod],DIM_BILL[[#This Row],[CODIGO]],FACT_A1[Existencia])</f>
        <v>0</v>
      </c>
      <c r="GW1150" s="18">
        <f>SUMIF(FACT_A2[cve_prod],DIM_BILL[[#This Row],[CODIGO]],FACT_A2[Existencia])</f>
        <v>0</v>
      </c>
      <c r="GX1150" s="18"/>
      <c r="GY1150" s="16" t="s">
        <v>2222</v>
      </c>
      <c r="GZ1150" s="26">
        <f t="shared" ref="GZ1150" si="8384">GV1150+GW1150+GX1150+GZ1148-GZ1149</f>
        <v>0</v>
      </c>
      <c r="HA1150" s="26">
        <f t="shared" ref="HA1150" si="8385">GZ1150+HA1148-HA1149</f>
        <v>0</v>
      </c>
      <c r="HB1150" s="26">
        <f t="shared" ref="HB1150" si="8386">HA1150+HB1148-HB1149</f>
        <v>0</v>
      </c>
      <c r="HC1150" s="26">
        <f t="shared" ref="HC1150" si="8387">HB1150+HC1148-HC1149</f>
        <v>0</v>
      </c>
      <c r="HD1150" s="26">
        <f t="shared" ref="HD1150" si="8388">HC1150+HD1148-HD1149</f>
        <v>0</v>
      </c>
      <c r="HE1150" s="26">
        <f t="shared" ref="HE1150" si="8389">HD1150+HE1148-HE1149</f>
        <v>0</v>
      </c>
      <c r="HF1150" s="26">
        <f t="shared" ref="HF1150" si="8390">HE1150+HF1148-HF1149</f>
        <v>0</v>
      </c>
      <c r="HG1150" s="26">
        <f t="shared" ref="HG1150" si="8391">HF1150+HG1148-HG1149</f>
        <v>0</v>
      </c>
      <c r="HH1150" s="26">
        <f t="shared" ref="HH1150" si="8392">HG1150+HH1148-HH1149</f>
        <v>0</v>
      </c>
      <c r="HI1150" s="26">
        <f t="shared" ref="HI1150" si="8393">HH1150+HI1148-HI1149</f>
        <v>0</v>
      </c>
      <c r="HJ1150" s="26">
        <f t="shared" ref="HJ1150" si="8394">HI1150+HJ1148-HJ1149</f>
        <v>0</v>
      </c>
      <c r="HK1150" s="26">
        <f t="shared" ref="HK1150" si="8395">HJ1150+HK1148-HK1149</f>
        <v>0</v>
      </c>
      <c r="HL1150" s="26">
        <f t="shared" ref="HL1150" si="8396">HK1150+HL1148-HL1149</f>
        <v>0</v>
      </c>
      <c r="HM1150" s="26">
        <f t="shared" ref="HM1150" si="8397">HL1150+HM1148-HM1149</f>
        <v>0</v>
      </c>
      <c r="HN1150" s="26">
        <f t="shared" ref="HN1150" si="8398">HM1150+HN1148-HN1149</f>
        <v>0</v>
      </c>
      <c r="HO1150" s="26">
        <f t="shared" ref="HO1150" si="8399">HN1150+HO1148-HO1149</f>
        <v>0</v>
      </c>
      <c r="HP1150" s="26">
        <f t="shared" ref="HP1150" si="8400">HO1150+HP1148-HP1149</f>
        <v>0</v>
      </c>
      <c r="HQ1150" s="26">
        <f t="shared" ref="HQ1150" si="8401">HP1150+HQ1148-HQ1149</f>
        <v>0</v>
      </c>
      <c r="HR1150" s="26">
        <f t="shared" ref="HR1150" si="8402">HQ1150+HR1148-HR1149</f>
        <v>0</v>
      </c>
      <c r="HS1150" s="26">
        <f t="shared" ref="HS1150" si="8403">HR1150+HS1148-HS1149</f>
        <v>0</v>
      </c>
      <c r="HT1150" s="26">
        <f t="shared" ref="HT1150" si="8404">HS1150+HT1148-HT1149</f>
        <v>0</v>
      </c>
      <c r="HU1150" s="22">
        <f t="shared" ref="HU1150" si="8405">COUNTIF(GZ1150:HT1150,"&lt;0")</f>
        <v>0</v>
      </c>
      <c r="HV1150" s="25"/>
      <c r="HW1150" t="str">
        <f>DIM_BILL[[#This Row],[Tipo]]</f>
        <v/>
      </c>
    </row>
    <row r="1151" spans="1:231" x14ac:dyDescent="0.3">
      <c r="A1151" s="17" t="s">
        <v>843</v>
      </c>
      <c r="BV1151">
        <v>2.04</v>
      </c>
      <c r="CH1151">
        <v>1.0200102001020011</v>
      </c>
      <c r="CI1151">
        <v>1.0300153001530015</v>
      </c>
      <c r="CJ1151">
        <v>1.0299702997029971</v>
      </c>
      <c r="GR1151" s="17" t="s">
        <v>844</v>
      </c>
      <c r="GS1151" s="17">
        <v>3</v>
      </c>
      <c r="GT1151" s="17" t="s">
        <v>1826</v>
      </c>
      <c r="GU1151" s="17" t="s">
        <v>1800</v>
      </c>
      <c r="GV1151" s="17">
        <f>SUMIF(FACT_A1[cve_prod],DIM_BILL[[#This Row],[CODIGO]],FACT_A1[Existencia])</f>
        <v>0</v>
      </c>
      <c r="GW1151" s="18">
        <f>SUMIF(FACT_A2[cve_prod],DIM_BILL[[#This Row],[CODIGO]],FACT_A2[Existencia])</f>
        <v>0</v>
      </c>
      <c r="GX1151" s="17"/>
      <c r="GY1151" s="16" t="s">
        <v>2220</v>
      </c>
      <c r="GZ1151" s="15">
        <f>SUMIFS(POs[saldo],POs[cve_prod],DIM_BILL[[#This Row],[CODIGO]],POs[status],$GY1151,POs[f_ent],GZ$1)</f>
        <v>0</v>
      </c>
      <c r="HA1151" s="15">
        <f>SUMIFS(POs[saldo],POs[cve_prod],DIM_BILL[[#This Row],[CODIGO]],POs[status],$GY1151,POs[f_ent],HA$1)</f>
        <v>0</v>
      </c>
      <c r="HB1151" s="15">
        <f>SUMIFS(POs[saldo],POs[cve_prod],DIM_BILL[[#This Row],[CODIGO]],POs[status],$GY1151,POs[f_ent],HB$1)</f>
        <v>0</v>
      </c>
      <c r="HC1151" s="15">
        <f>SUMIFS(POs[saldo],POs[cve_prod],DIM_BILL[[#This Row],[CODIGO]],POs[status],$GY1151,POs[f_ent],HC$1)</f>
        <v>0</v>
      </c>
      <c r="HD1151" s="15">
        <f>SUMIFS(POs[saldo],POs[cve_prod],DIM_BILL[[#This Row],[CODIGO]],POs[status],$GY1151,POs[f_ent],HD$1)</f>
        <v>0</v>
      </c>
      <c r="HE1151" s="15">
        <f>SUMIFS(POs[saldo],POs[cve_prod],DIM_BILL[[#This Row],[CODIGO]],POs[status],$GY1151,POs[f_ent],HE$1)</f>
        <v>0</v>
      </c>
      <c r="HF1151" s="15">
        <f>SUMIFS(POs[saldo],POs[cve_prod],DIM_BILL[[#This Row],[CODIGO]],POs[status],$GY1151,POs[Semana],WEEKNUM(HF$1))</f>
        <v>0</v>
      </c>
      <c r="HG1151" s="15">
        <f>SUMIFS(POs[saldo],POs[cve_prod],DIM_BILL[[#This Row],[CODIGO]],POs[status],$GY1151,POs[Semana],WEEKNUM(HG$1))</f>
        <v>0</v>
      </c>
      <c r="HH1151" s="15">
        <f>SUMIFS(POs[saldo],POs[cve_prod],DIM_BILL[[#This Row],[CODIGO]],POs[status],$GY1151,POs[Semana],WEEKNUM(HH$1))</f>
        <v>0</v>
      </c>
      <c r="HI1151" s="15">
        <f>SUMIFS(POs[saldo],POs[cve_prod],DIM_BILL[[#This Row],[CODIGO]],POs[status],$GY1151,POs[Semana],WEEKNUM(HI$1))</f>
        <v>0</v>
      </c>
      <c r="HJ1151" s="15">
        <f>SUMIFS(POs[saldo],POs[cve_prod],DIM_BILL[[#This Row],[CODIGO]],POs[status],$GY1151,POs[Semana],WEEKNUM(HJ$1))</f>
        <v>0</v>
      </c>
      <c r="HK1151" s="15">
        <f>SUMIFS(POs[saldo],POs[cve_prod],DIM_BILL[[#This Row],[CODIGO]],POs[status],$GY1151,POs[Semana],WEEKNUM(HK$1))</f>
        <v>0</v>
      </c>
      <c r="HL1151" s="15">
        <f>SUMIFS(POs[saldo],POs[cve_prod],DIM_BILL[[#This Row],[CODIGO]],POs[status],$GY1151,POs[Semana],WEEKNUM(HL$1))</f>
        <v>0</v>
      </c>
      <c r="HM1151" s="15">
        <f>SUMIFS(POs[saldo],POs[cve_prod],DIM_BILL[[#This Row],[CODIGO]],POs[status],$GY1151,POs[Semana],WEEKNUM(HM$1))</f>
        <v>0</v>
      </c>
      <c r="HN1151" s="15">
        <f>SUMIFS(POs[saldo],POs[cve_prod],DIM_BILL[[#This Row],[CODIGO]],POs[status],$GY1151,POs[Semana],WEEKNUM(HN$1))</f>
        <v>0</v>
      </c>
      <c r="HO1151" s="15">
        <f>SUMIFS(POs[saldo],POs[cve_prod],DIM_BILL[[#This Row],[CODIGO]],POs[status],$GY1151,POs[Semana],WEEKNUM(HO$1))</f>
        <v>0</v>
      </c>
      <c r="HP1151" s="15">
        <f>SUMIFS(POs[saldo],POs[cve_prod],DIM_BILL[[#This Row],[CODIGO]],POs[status],$GY1151,POs[Semana],WEEKNUM(HP$1))</f>
        <v>0</v>
      </c>
      <c r="HQ1151" s="15">
        <f>SUMIFS(POs[saldo],POs[cve_prod],DIM_BILL[[#This Row],[CODIGO]],POs[status],$GY1151,POs[Semana],WEEKNUM(HQ$1))</f>
        <v>0</v>
      </c>
      <c r="HR1151" s="15">
        <f>SUMIFS(POs[saldo],POs[cve_prod],DIM_BILL[[#This Row],[CODIGO]],POs[status],$GY1151,POs[Semana],WEEKNUM(HR$1))</f>
        <v>0</v>
      </c>
      <c r="HS1151" s="15">
        <f>SUMIFS(POs[saldo],POs[cve_prod],DIM_BILL[[#This Row],[CODIGO]],POs[status],$GY1151,POs[Semana],WEEKNUM(HS$1))</f>
        <v>0</v>
      </c>
      <c r="HT1151" s="15">
        <f>SUMIFS(POs[saldo],POs[cve_prod],DIM_BILL[[#This Row],[CODIGO]],POs[status],$GY1151,POs[Semana],WEEKNUM(HT$1))</f>
        <v>0</v>
      </c>
      <c r="HU1151" s="22"/>
      <c r="HV1151" s="25"/>
      <c r="HW1151" t="str">
        <f>DIM_BILL[[#This Row],[Tipo]]</f>
        <v>MATERIAL DE EMPAQUE</v>
      </c>
    </row>
    <row r="1152" spans="1:231" x14ac:dyDescent="0.3">
      <c r="A1152" s="17" t="s">
        <v>843</v>
      </c>
      <c r="BV1152">
        <v>2.04</v>
      </c>
      <c r="CH1152">
        <v>1.0200102001020011</v>
      </c>
      <c r="CI1152">
        <v>1.0300153001530015</v>
      </c>
      <c r="CJ1152">
        <v>1.0299702997029971</v>
      </c>
      <c r="GR1152" s="17" t="s">
        <v>844</v>
      </c>
      <c r="GS1152" s="17">
        <v>3</v>
      </c>
      <c r="GT1152" s="17" t="s">
        <v>1826</v>
      </c>
      <c r="GU1152" s="17" t="s">
        <v>1800</v>
      </c>
      <c r="GV1152" s="17">
        <f>SUMIF(FACT_A1[cve_prod],DIM_BILL[[#This Row],[CODIGO]],FACT_A1[Existencia])</f>
        <v>0</v>
      </c>
      <c r="GW1152" s="18">
        <f>SUMIF(FACT_A2[cve_prod],DIM_BILL[[#This Row],[CODIGO]],FACT_A2[Existencia])</f>
        <v>0</v>
      </c>
      <c r="GX1152" s="17"/>
      <c r="GY1152" s="16" t="s">
        <v>2221</v>
      </c>
      <c r="GZ1152" s="24">
        <f>SUMPRODUCT($B1152:$GQ1152,INDEX(PLAN_PRODUCCION!$B$4:$GQ$24,COLUMN()-COLUMN($GZ$1)+1,0))</f>
        <v>34333</v>
      </c>
      <c r="HA1152" s="24">
        <f>SUMPRODUCT($B1152:$GQ1152,INDEX(PLAN_PRODUCCION!$B$4:$GQ$24,COLUMN()-COLUMN($GZ$1)+1,0))</f>
        <v>0</v>
      </c>
      <c r="HB1152" s="24">
        <f>SUMPRODUCT($B1152:$GQ1152,INDEX(PLAN_PRODUCCION!$B$4:$GQ$24,COLUMN()-COLUMN($GZ$1)+1,0))</f>
        <v>0</v>
      </c>
      <c r="HC1152" s="24">
        <f>SUMPRODUCT($B1152:$GQ1152,INDEX(PLAN_PRODUCCION!$B$4:$GQ$24,COLUMN()-COLUMN($GZ$1)+1,0))</f>
        <v>0</v>
      </c>
      <c r="HD1152" s="24">
        <f>SUMPRODUCT($B1152:$GQ1152,INDEX(PLAN_PRODUCCION!$B$4:$GQ$24,COLUMN()-COLUMN($GZ$1)+1,0))</f>
        <v>0</v>
      </c>
      <c r="HE1152" s="24">
        <f>SUMPRODUCT($B1152:$GQ1152,INDEX(PLAN_PRODUCCION!$B$4:$GQ$24,COLUMN()-COLUMN($GZ$1)+1,0))</f>
        <v>0</v>
      </c>
      <c r="HF1152" s="24">
        <f>SUMPRODUCT($B1152:$GQ1152,INDEX(PLAN_PRODUCCION!$B$4:$GQ$24,COLUMN()-COLUMN($GZ$1)+1,0))</f>
        <v>0</v>
      </c>
      <c r="HG1152" s="24">
        <f>SUMPRODUCT($B1152:$GQ1152,INDEX(PLAN_PRODUCCION!$B$4:$GQ$24,COLUMN()-COLUMN($GZ$1)+1,0))</f>
        <v>0</v>
      </c>
      <c r="HH1152" s="24">
        <f>SUMPRODUCT($B1152:$GQ1152,INDEX(PLAN_PRODUCCION!$B$4:$GQ$24,COLUMN()-COLUMN($GZ$1)+1,0))</f>
        <v>0</v>
      </c>
      <c r="HI1152" s="24">
        <f>SUMPRODUCT($B1152:$GQ1152,INDEX(PLAN_PRODUCCION!$B$4:$GQ$24,COLUMN()-COLUMN($GZ$1)+1,0))</f>
        <v>0</v>
      </c>
      <c r="HJ1152" s="24">
        <f>SUMPRODUCT($B1152:$GQ1152,INDEX(PLAN_PRODUCCION!$B$4:$GQ$24,COLUMN()-COLUMN($GZ$1)+1,0))</f>
        <v>0</v>
      </c>
      <c r="HK1152" s="24">
        <f>SUMPRODUCT($B1152:$GQ1152,INDEX(PLAN_PRODUCCION!$B$4:$GQ$24,COLUMN()-COLUMN($GZ$1)+1,0))</f>
        <v>0</v>
      </c>
      <c r="HL1152" s="24">
        <f>SUMPRODUCT($B1152:$GQ1152,INDEX(PLAN_PRODUCCION!$B$4:$GQ$24,COLUMN()-COLUMN($GZ$1)+1,0))</f>
        <v>0</v>
      </c>
      <c r="HM1152" s="24">
        <f>SUMPRODUCT($B1152:$GQ1152,INDEX(PLAN_PRODUCCION!$B$4:$GQ$24,COLUMN()-COLUMN($GZ$1)+1,0))</f>
        <v>0</v>
      </c>
      <c r="HN1152" s="24">
        <f>SUMPRODUCT($B1152:$GQ1152,INDEX(PLAN_PRODUCCION!$B$4:$GQ$24,COLUMN()-COLUMN($GZ$1)+1,0))</f>
        <v>0</v>
      </c>
      <c r="HO1152" s="24">
        <f>SUMPRODUCT($B1152:$GQ1152,INDEX(PLAN_PRODUCCION!$B$4:$GQ$24,COLUMN()-COLUMN($GZ$1)+1,0))</f>
        <v>0</v>
      </c>
      <c r="HP1152" s="24">
        <f>SUMPRODUCT($B1152:$GQ1152,INDEX(PLAN_PRODUCCION!$B$4:$GQ$24,COLUMN()-COLUMN($GZ$1)+1,0))</f>
        <v>0</v>
      </c>
      <c r="HQ1152" s="24">
        <f>SUMPRODUCT($B1152:$GQ1152,INDEX(PLAN_PRODUCCION!$B$4:$GQ$24,COLUMN()-COLUMN($GZ$1)+1,0))</f>
        <v>0</v>
      </c>
      <c r="HR1152" s="24">
        <f>SUMPRODUCT($B1152:$GQ1152,INDEX(PLAN_PRODUCCION!$B$4:$GQ$24,COLUMN()-COLUMN($GZ$1)+1,0))</f>
        <v>0</v>
      </c>
      <c r="HS1152" s="24">
        <f>SUMPRODUCT($B1152:$GQ1152,INDEX(PLAN_PRODUCCION!$B$4:$GQ$24,COLUMN()-COLUMN($GZ$1)+1,0))</f>
        <v>0</v>
      </c>
      <c r="HT1152" s="24">
        <f>SUMPRODUCT($B1152:$GQ1152,INDEX(PLAN_PRODUCCION!$B$4:$GQ$24,COLUMN()-COLUMN($GZ$1)+1,0))</f>
        <v>0</v>
      </c>
      <c r="HU1152" s="22"/>
      <c r="HV1152" s="25"/>
      <c r="HW1152" t="str">
        <f>DIM_BILL[[#This Row],[Tipo]]</f>
        <v>MATERIAL DE EMPAQUE</v>
      </c>
    </row>
    <row r="1153" spans="1:231" x14ac:dyDescent="0.3">
      <c r="A1153" s="18" t="s">
        <v>843</v>
      </c>
      <c r="BV1153">
        <v>2.04</v>
      </c>
      <c r="CH1153">
        <v>1.0200102001020011</v>
      </c>
      <c r="CI1153">
        <v>1.0300153001530015</v>
      </c>
      <c r="CJ1153">
        <v>1.0299702997029971</v>
      </c>
      <c r="GR1153" s="18" t="s">
        <v>844</v>
      </c>
      <c r="GS1153" s="18">
        <v>3</v>
      </c>
      <c r="GT1153" s="18" t="s">
        <v>1826</v>
      </c>
      <c r="GU1153" s="18" t="s">
        <v>1800</v>
      </c>
      <c r="GV1153" s="18">
        <f>SUMIF(FACT_A1[cve_prod],DIM_BILL[[#This Row],[CODIGO]],FACT_A1[Existencia])</f>
        <v>0</v>
      </c>
      <c r="GW1153" s="18">
        <f>SUMIF(FACT_A2[cve_prod],DIM_BILL[[#This Row],[CODIGO]],FACT_A2[Existencia])</f>
        <v>0</v>
      </c>
      <c r="GX1153" s="18"/>
      <c r="GY1153" s="16" t="s">
        <v>2222</v>
      </c>
      <c r="GZ1153" s="26">
        <f t="shared" ref="GZ1153" si="8406">GV1153+GW1153+GX1153+GZ1151-GZ1152</f>
        <v>-34333</v>
      </c>
      <c r="HA1153" s="26">
        <f t="shared" ref="HA1153" si="8407">GZ1153+HA1151-HA1152</f>
        <v>-34333</v>
      </c>
      <c r="HB1153" s="26">
        <f t="shared" ref="HB1153" si="8408">HA1153+HB1151-HB1152</f>
        <v>-34333</v>
      </c>
      <c r="HC1153" s="26">
        <f t="shared" ref="HC1153" si="8409">HB1153+HC1151-HC1152</f>
        <v>-34333</v>
      </c>
      <c r="HD1153" s="26">
        <f t="shared" ref="HD1153" si="8410">HC1153+HD1151-HD1152</f>
        <v>-34333</v>
      </c>
      <c r="HE1153" s="26">
        <f t="shared" ref="HE1153" si="8411">HD1153+HE1151-HE1152</f>
        <v>-34333</v>
      </c>
      <c r="HF1153" s="26">
        <f t="shared" ref="HF1153" si="8412">HE1153+HF1151-HF1152</f>
        <v>-34333</v>
      </c>
      <c r="HG1153" s="26">
        <f t="shared" ref="HG1153" si="8413">HF1153+HG1151-HG1152</f>
        <v>-34333</v>
      </c>
      <c r="HH1153" s="26">
        <f t="shared" ref="HH1153" si="8414">HG1153+HH1151-HH1152</f>
        <v>-34333</v>
      </c>
      <c r="HI1153" s="26">
        <f t="shared" ref="HI1153" si="8415">HH1153+HI1151-HI1152</f>
        <v>-34333</v>
      </c>
      <c r="HJ1153" s="26">
        <f t="shared" ref="HJ1153" si="8416">HI1153+HJ1151-HJ1152</f>
        <v>-34333</v>
      </c>
      <c r="HK1153" s="26">
        <f t="shared" ref="HK1153" si="8417">HJ1153+HK1151-HK1152</f>
        <v>-34333</v>
      </c>
      <c r="HL1153" s="26">
        <f t="shared" ref="HL1153" si="8418">HK1153+HL1151-HL1152</f>
        <v>-34333</v>
      </c>
      <c r="HM1153" s="26">
        <f t="shared" ref="HM1153" si="8419">HL1153+HM1151-HM1152</f>
        <v>-34333</v>
      </c>
      <c r="HN1153" s="26">
        <f t="shared" ref="HN1153" si="8420">HM1153+HN1151-HN1152</f>
        <v>-34333</v>
      </c>
      <c r="HO1153" s="26">
        <f t="shared" ref="HO1153" si="8421">HN1153+HO1151-HO1152</f>
        <v>-34333</v>
      </c>
      <c r="HP1153" s="26">
        <f t="shared" ref="HP1153" si="8422">HO1153+HP1151-HP1152</f>
        <v>-34333</v>
      </c>
      <c r="HQ1153" s="26">
        <f t="shared" ref="HQ1153" si="8423">HP1153+HQ1151-HQ1152</f>
        <v>-34333</v>
      </c>
      <c r="HR1153" s="26">
        <f t="shared" ref="HR1153" si="8424">HQ1153+HR1151-HR1152</f>
        <v>-34333</v>
      </c>
      <c r="HS1153" s="26">
        <f t="shared" ref="HS1153" si="8425">HR1153+HS1151-HS1152</f>
        <v>-34333</v>
      </c>
      <c r="HT1153" s="26">
        <f t="shared" ref="HT1153" si="8426">HS1153+HT1151-HT1152</f>
        <v>-34333</v>
      </c>
      <c r="HU1153" s="22">
        <f t="shared" ref="HU1153" si="8427">COUNTIF(GZ1153:HT1153,"&lt;0")</f>
        <v>21</v>
      </c>
      <c r="HV1153" s="25"/>
      <c r="HW1153" t="str">
        <f>DIM_BILL[[#This Row],[Tipo]]</f>
        <v>MATERIAL DE EMPAQUE</v>
      </c>
    </row>
    <row r="1154" spans="1:231" x14ac:dyDescent="0.3">
      <c r="A1154" s="17" t="s">
        <v>945</v>
      </c>
      <c r="CH1154">
        <v>4.2840428404284044E-2</v>
      </c>
      <c r="GR1154" s="17" t="s">
        <v>946</v>
      </c>
      <c r="GS1154" s="17">
        <v>3</v>
      </c>
      <c r="GT1154" s="17" t="s">
        <v>1820</v>
      </c>
      <c r="GU1154" s="17" t="s">
        <v>1800</v>
      </c>
      <c r="GV1154" s="17">
        <f>SUMIF(FACT_A1[cve_prod],DIM_BILL[[#This Row],[CODIGO]],FACT_A1[Existencia])</f>
        <v>0</v>
      </c>
      <c r="GW1154" s="18">
        <f>SUMIF(FACT_A2[cve_prod],DIM_BILL[[#This Row],[CODIGO]],FACT_A2[Existencia])</f>
        <v>3286</v>
      </c>
      <c r="GX1154" s="17"/>
      <c r="GY1154" s="16" t="s">
        <v>2220</v>
      </c>
      <c r="GZ1154" s="15">
        <f>SUMIFS(POs[saldo],POs[cve_prod],DIM_BILL[[#This Row],[CODIGO]],POs[status],$GY1154,POs[f_ent],GZ$1)</f>
        <v>0</v>
      </c>
      <c r="HA1154" s="15">
        <f>SUMIFS(POs[saldo],POs[cve_prod],DIM_BILL[[#This Row],[CODIGO]],POs[status],$GY1154,POs[f_ent],HA$1)</f>
        <v>0</v>
      </c>
      <c r="HB1154" s="15">
        <f>SUMIFS(POs[saldo],POs[cve_prod],DIM_BILL[[#This Row],[CODIGO]],POs[status],$GY1154,POs[f_ent],HB$1)</f>
        <v>0</v>
      </c>
      <c r="HC1154" s="15">
        <f>SUMIFS(POs[saldo],POs[cve_prod],DIM_BILL[[#This Row],[CODIGO]],POs[status],$GY1154,POs[f_ent],HC$1)</f>
        <v>0</v>
      </c>
      <c r="HD1154" s="15">
        <f>SUMIFS(POs[saldo],POs[cve_prod],DIM_BILL[[#This Row],[CODIGO]],POs[status],$GY1154,POs[f_ent],HD$1)</f>
        <v>0</v>
      </c>
      <c r="HE1154" s="15">
        <f>SUMIFS(POs[saldo],POs[cve_prod],DIM_BILL[[#This Row],[CODIGO]],POs[status],$GY1154,POs[f_ent],HE$1)</f>
        <v>0</v>
      </c>
      <c r="HF1154" s="15">
        <f>SUMIFS(POs[saldo],POs[cve_prod],DIM_BILL[[#This Row],[CODIGO]],POs[status],$GY1154,POs[Semana],WEEKNUM(HF$1))</f>
        <v>0</v>
      </c>
      <c r="HG1154" s="15">
        <f>SUMIFS(POs[saldo],POs[cve_prod],DIM_BILL[[#This Row],[CODIGO]],POs[status],$GY1154,POs[Semana],WEEKNUM(HG$1))</f>
        <v>0</v>
      </c>
      <c r="HH1154" s="15">
        <f>SUMIFS(POs[saldo],POs[cve_prod],DIM_BILL[[#This Row],[CODIGO]],POs[status],$GY1154,POs[Semana],WEEKNUM(HH$1))</f>
        <v>0</v>
      </c>
      <c r="HI1154" s="15">
        <f>SUMIFS(POs[saldo],POs[cve_prod],DIM_BILL[[#This Row],[CODIGO]],POs[status],$GY1154,POs[Semana],WEEKNUM(HI$1))</f>
        <v>0</v>
      </c>
      <c r="HJ1154" s="15">
        <f>SUMIFS(POs[saldo],POs[cve_prod],DIM_BILL[[#This Row],[CODIGO]],POs[status],$GY1154,POs[Semana],WEEKNUM(HJ$1))</f>
        <v>0</v>
      </c>
      <c r="HK1154" s="15">
        <f>SUMIFS(POs[saldo],POs[cve_prod],DIM_BILL[[#This Row],[CODIGO]],POs[status],$GY1154,POs[Semana],WEEKNUM(HK$1))</f>
        <v>0</v>
      </c>
      <c r="HL1154" s="15">
        <f>SUMIFS(POs[saldo],POs[cve_prod],DIM_BILL[[#This Row],[CODIGO]],POs[status],$GY1154,POs[Semana],WEEKNUM(HL$1))</f>
        <v>0</v>
      </c>
      <c r="HM1154" s="15">
        <f>SUMIFS(POs[saldo],POs[cve_prod],DIM_BILL[[#This Row],[CODIGO]],POs[status],$GY1154,POs[Semana],WEEKNUM(HM$1))</f>
        <v>0</v>
      </c>
      <c r="HN1154" s="15">
        <f>SUMIFS(POs[saldo],POs[cve_prod],DIM_BILL[[#This Row],[CODIGO]],POs[status],$GY1154,POs[Semana],WEEKNUM(HN$1))</f>
        <v>0</v>
      </c>
      <c r="HO1154" s="15">
        <f>SUMIFS(POs[saldo],POs[cve_prod],DIM_BILL[[#This Row],[CODIGO]],POs[status],$GY1154,POs[Semana],WEEKNUM(HO$1))</f>
        <v>0</v>
      </c>
      <c r="HP1154" s="15">
        <f>SUMIFS(POs[saldo],POs[cve_prod],DIM_BILL[[#This Row],[CODIGO]],POs[status],$GY1154,POs[Semana],WEEKNUM(HP$1))</f>
        <v>0</v>
      </c>
      <c r="HQ1154" s="15">
        <f>SUMIFS(POs[saldo],POs[cve_prod],DIM_BILL[[#This Row],[CODIGO]],POs[status],$GY1154,POs[Semana],WEEKNUM(HQ$1))</f>
        <v>0</v>
      </c>
      <c r="HR1154" s="15">
        <f>SUMIFS(POs[saldo],POs[cve_prod],DIM_BILL[[#This Row],[CODIGO]],POs[status],$GY1154,POs[Semana],WEEKNUM(HR$1))</f>
        <v>0</v>
      </c>
      <c r="HS1154" s="15">
        <f>SUMIFS(POs[saldo],POs[cve_prod],DIM_BILL[[#This Row],[CODIGO]],POs[status],$GY1154,POs[Semana],WEEKNUM(HS$1))</f>
        <v>0</v>
      </c>
      <c r="HT1154" s="15">
        <f>SUMIFS(POs[saldo],POs[cve_prod],DIM_BILL[[#This Row],[CODIGO]],POs[status],$GY1154,POs[Semana],WEEKNUM(HT$1))</f>
        <v>0</v>
      </c>
      <c r="HU1154" s="22"/>
      <c r="HV1154" s="25"/>
      <c r="HW1154" t="str">
        <f>DIM_BILL[[#This Row],[Tipo]]</f>
        <v>MATERIAL DE EMPAQUE</v>
      </c>
    </row>
    <row r="1155" spans="1:231" x14ac:dyDescent="0.3">
      <c r="A1155" s="17" t="s">
        <v>945</v>
      </c>
      <c r="CH1155">
        <v>4.2840428404284044E-2</v>
      </c>
      <c r="GR1155" s="17" t="s">
        <v>946</v>
      </c>
      <c r="GS1155" s="17">
        <v>3</v>
      </c>
      <c r="GT1155" s="17" t="s">
        <v>1820</v>
      </c>
      <c r="GU1155" s="17" t="s">
        <v>1800</v>
      </c>
      <c r="GV1155" s="17">
        <f>SUMIF(FACT_A1[cve_prod],DIM_BILL[[#This Row],[CODIGO]],FACT_A1[Existencia])</f>
        <v>0</v>
      </c>
      <c r="GW1155" s="18">
        <f>SUMIF(FACT_A2[cve_prod],DIM_BILL[[#This Row],[CODIGO]],FACT_A2[Existencia])</f>
        <v>3286</v>
      </c>
      <c r="GX1155" s="17"/>
      <c r="GY1155" s="16" t="s">
        <v>2221</v>
      </c>
      <c r="GZ1155" s="24">
        <f>SUMPRODUCT($B1155:$GQ1155,INDEX(PLAN_PRODUCCION!$B$4:$GQ$24,COLUMN()-COLUMN($GZ$1)+1,0))</f>
        <v>0</v>
      </c>
      <c r="HA1155" s="24">
        <f>SUMPRODUCT($B1155:$GQ1155,INDEX(PLAN_PRODUCCION!$B$4:$GQ$24,COLUMN()-COLUMN($GZ$1)+1,0))</f>
        <v>0</v>
      </c>
      <c r="HB1155" s="24">
        <f>SUMPRODUCT($B1155:$GQ1155,INDEX(PLAN_PRODUCCION!$B$4:$GQ$24,COLUMN()-COLUMN($GZ$1)+1,0))</f>
        <v>0</v>
      </c>
      <c r="HC1155" s="24">
        <f>SUMPRODUCT($B1155:$GQ1155,INDEX(PLAN_PRODUCCION!$B$4:$GQ$24,COLUMN()-COLUMN($GZ$1)+1,0))</f>
        <v>0</v>
      </c>
      <c r="HD1155" s="24">
        <f>SUMPRODUCT($B1155:$GQ1155,INDEX(PLAN_PRODUCCION!$B$4:$GQ$24,COLUMN()-COLUMN($GZ$1)+1,0))</f>
        <v>0</v>
      </c>
      <c r="HE1155" s="24">
        <f>SUMPRODUCT($B1155:$GQ1155,INDEX(PLAN_PRODUCCION!$B$4:$GQ$24,COLUMN()-COLUMN($GZ$1)+1,0))</f>
        <v>0</v>
      </c>
      <c r="HF1155" s="24">
        <f>SUMPRODUCT($B1155:$GQ1155,INDEX(PLAN_PRODUCCION!$B$4:$GQ$24,COLUMN()-COLUMN($GZ$1)+1,0))</f>
        <v>0</v>
      </c>
      <c r="HG1155" s="24">
        <f>SUMPRODUCT($B1155:$GQ1155,INDEX(PLAN_PRODUCCION!$B$4:$GQ$24,COLUMN()-COLUMN($GZ$1)+1,0))</f>
        <v>0</v>
      </c>
      <c r="HH1155" s="24">
        <f>SUMPRODUCT($B1155:$GQ1155,INDEX(PLAN_PRODUCCION!$B$4:$GQ$24,COLUMN()-COLUMN($GZ$1)+1,0))</f>
        <v>0</v>
      </c>
      <c r="HI1155" s="24">
        <f>SUMPRODUCT($B1155:$GQ1155,INDEX(PLAN_PRODUCCION!$B$4:$GQ$24,COLUMN()-COLUMN($GZ$1)+1,0))</f>
        <v>0</v>
      </c>
      <c r="HJ1155" s="24">
        <f>SUMPRODUCT($B1155:$GQ1155,INDEX(PLAN_PRODUCCION!$B$4:$GQ$24,COLUMN()-COLUMN($GZ$1)+1,0))</f>
        <v>0</v>
      </c>
      <c r="HK1155" s="24">
        <f>SUMPRODUCT($B1155:$GQ1155,INDEX(PLAN_PRODUCCION!$B$4:$GQ$24,COLUMN()-COLUMN($GZ$1)+1,0))</f>
        <v>0</v>
      </c>
      <c r="HL1155" s="24">
        <f>SUMPRODUCT($B1155:$GQ1155,INDEX(PLAN_PRODUCCION!$B$4:$GQ$24,COLUMN()-COLUMN($GZ$1)+1,0))</f>
        <v>0</v>
      </c>
      <c r="HM1155" s="24">
        <f>SUMPRODUCT($B1155:$GQ1155,INDEX(PLAN_PRODUCCION!$B$4:$GQ$24,COLUMN()-COLUMN($GZ$1)+1,0))</f>
        <v>0</v>
      </c>
      <c r="HN1155" s="24">
        <f>SUMPRODUCT($B1155:$GQ1155,INDEX(PLAN_PRODUCCION!$B$4:$GQ$24,COLUMN()-COLUMN($GZ$1)+1,0))</f>
        <v>0</v>
      </c>
      <c r="HO1155" s="24">
        <f>SUMPRODUCT($B1155:$GQ1155,INDEX(PLAN_PRODUCCION!$B$4:$GQ$24,COLUMN()-COLUMN($GZ$1)+1,0))</f>
        <v>0</v>
      </c>
      <c r="HP1155" s="24">
        <f>SUMPRODUCT($B1155:$GQ1155,INDEX(PLAN_PRODUCCION!$B$4:$GQ$24,COLUMN()-COLUMN($GZ$1)+1,0))</f>
        <v>0</v>
      </c>
      <c r="HQ1155" s="24">
        <f>SUMPRODUCT($B1155:$GQ1155,INDEX(PLAN_PRODUCCION!$B$4:$GQ$24,COLUMN()-COLUMN($GZ$1)+1,0))</f>
        <v>0</v>
      </c>
      <c r="HR1155" s="24">
        <f>SUMPRODUCT($B1155:$GQ1155,INDEX(PLAN_PRODUCCION!$B$4:$GQ$24,COLUMN()-COLUMN($GZ$1)+1,0))</f>
        <v>0</v>
      </c>
      <c r="HS1155" s="24">
        <f>SUMPRODUCT($B1155:$GQ1155,INDEX(PLAN_PRODUCCION!$B$4:$GQ$24,COLUMN()-COLUMN($GZ$1)+1,0))</f>
        <v>0</v>
      </c>
      <c r="HT1155" s="24">
        <f>SUMPRODUCT($B1155:$GQ1155,INDEX(PLAN_PRODUCCION!$B$4:$GQ$24,COLUMN()-COLUMN($GZ$1)+1,0))</f>
        <v>0</v>
      </c>
      <c r="HU1155" s="22"/>
      <c r="HV1155" s="25"/>
      <c r="HW1155" t="str">
        <f>DIM_BILL[[#This Row],[Tipo]]</f>
        <v>MATERIAL DE EMPAQUE</v>
      </c>
    </row>
    <row r="1156" spans="1:231" x14ac:dyDescent="0.3">
      <c r="A1156" s="18" t="s">
        <v>945</v>
      </c>
      <c r="CH1156">
        <v>4.2840428404284044E-2</v>
      </c>
      <c r="GR1156" s="18" t="s">
        <v>946</v>
      </c>
      <c r="GS1156" s="18">
        <v>3</v>
      </c>
      <c r="GT1156" s="18" t="s">
        <v>1820</v>
      </c>
      <c r="GU1156" s="18" t="s">
        <v>1800</v>
      </c>
      <c r="GV1156" s="18">
        <f>SUMIF(FACT_A1[cve_prod],DIM_BILL[[#This Row],[CODIGO]],FACT_A1[Existencia])</f>
        <v>0</v>
      </c>
      <c r="GW1156" s="18">
        <f>SUMIF(FACT_A2[cve_prod],DIM_BILL[[#This Row],[CODIGO]],FACT_A2[Existencia])</f>
        <v>3286</v>
      </c>
      <c r="GX1156" s="18"/>
      <c r="GY1156" s="16" t="s">
        <v>2222</v>
      </c>
      <c r="GZ1156" s="26">
        <f t="shared" ref="GZ1156" si="8428">GV1156+GW1156+GX1156+GZ1154-GZ1155</f>
        <v>3286</v>
      </c>
      <c r="HA1156" s="26">
        <f t="shared" ref="HA1156" si="8429">GZ1156+HA1154-HA1155</f>
        <v>3286</v>
      </c>
      <c r="HB1156" s="26">
        <f t="shared" ref="HB1156" si="8430">HA1156+HB1154-HB1155</f>
        <v>3286</v>
      </c>
      <c r="HC1156" s="26">
        <f t="shared" ref="HC1156" si="8431">HB1156+HC1154-HC1155</f>
        <v>3286</v>
      </c>
      <c r="HD1156" s="26">
        <f t="shared" ref="HD1156" si="8432">HC1156+HD1154-HD1155</f>
        <v>3286</v>
      </c>
      <c r="HE1156" s="26">
        <f t="shared" ref="HE1156" si="8433">HD1156+HE1154-HE1155</f>
        <v>3286</v>
      </c>
      <c r="HF1156" s="26">
        <f t="shared" ref="HF1156" si="8434">HE1156+HF1154-HF1155</f>
        <v>3286</v>
      </c>
      <c r="HG1156" s="26">
        <f t="shared" ref="HG1156" si="8435">HF1156+HG1154-HG1155</f>
        <v>3286</v>
      </c>
      <c r="HH1156" s="26">
        <f t="shared" ref="HH1156" si="8436">HG1156+HH1154-HH1155</f>
        <v>3286</v>
      </c>
      <c r="HI1156" s="26">
        <f t="shared" ref="HI1156" si="8437">HH1156+HI1154-HI1155</f>
        <v>3286</v>
      </c>
      <c r="HJ1156" s="26">
        <f t="shared" ref="HJ1156" si="8438">HI1156+HJ1154-HJ1155</f>
        <v>3286</v>
      </c>
      <c r="HK1156" s="26">
        <f t="shared" ref="HK1156" si="8439">HJ1156+HK1154-HK1155</f>
        <v>3286</v>
      </c>
      <c r="HL1156" s="26">
        <f t="shared" ref="HL1156" si="8440">HK1156+HL1154-HL1155</f>
        <v>3286</v>
      </c>
      <c r="HM1156" s="26">
        <f t="shared" ref="HM1156" si="8441">HL1156+HM1154-HM1155</f>
        <v>3286</v>
      </c>
      <c r="HN1156" s="26">
        <f t="shared" ref="HN1156" si="8442">HM1156+HN1154-HN1155</f>
        <v>3286</v>
      </c>
      <c r="HO1156" s="26">
        <f t="shared" ref="HO1156" si="8443">HN1156+HO1154-HO1155</f>
        <v>3286</v>
      </c>
      <c r="HP1156" s="26">
        <f t="shared" ref="HP1156" si="8444">HO1156+HP1154-HP1155</f>
        <v>3286</v>
      </c>
      <c r="HQ1156" s="26">
        <f t="shared" ref="HQ1156" si="8445">HP1156+HQ1154-HQ1155</f>
        <v>3286</v>
      </c>
      <c r="HR1156" s="26">
        <f t="shared" ref="HR1156" si="8446">HQ1156+HR1154-HR1155</f>
        <v>3286</v>
      </c>
      <c r="HS1156" s="26">
        <f t="shared" ref="HS1156" si="8447">HR1156+HS1154-HS1155</f>
        <v>3286</v>
      </c>
      <c r="HT1156" s="26">
        <f t="shared" ref="HT1156" si="8448">HS1156+HT1154-HT1155</f>
        <v>3286</v>
      </c>
      <c r="HU1156" s="22">
        <f t="shared" ref="HU1156" si="8449">COUNTIF(GZ1156:HT1156,"&lt;0")</f>
        <v>0</v>
      </c>
      <c r="HV1156" s="25"/>
      <c r="HW1156" t="str">
        <f>DIM_BILL[[#This Row],[Tipo]]</f>
        <v>MATERIAL DE EMPAQUE</v>
      </c>
    </row>
    <row r="1157" spans="1:231" x14ac:dyDescent="0.3">
      <c r="A1157" s="17" t="s">
        <v>957</v>
      </c>
      <c r="CJ1157">
        <v>8.5770857708577092E-2</v>
      </c>
      <c r="GR1157" s="17" t="s">
        <v>958</v>
      </c>
      <c r="GS1157" s="17">
        <v>3</v>
      </c>
      <c r="GT1157" s="17" t="s">
        <v>1820</v>
      </c>
      <c r="GU1157" s="17" t="s">
        <v>1800</v>
      </c>
      <c r="GV1157" s="17">
        <f>SUMIF(FACT_A1[cve_prod],DIM_BILL[[#This Row],[CODIGO]],FACT_A1[Existencia])</f>
        <v>0</v>
      </c>
      <c r="GW1157" s="18">
        <f>SUMIF(FACT_A2[cve_prod],DIM_BILL[[#This Row],[CODIGO]],FACT_A2[Existencia])</f>
        <v>993</v>
      </c>
      <c r="GX1157" s="17"/>
      <c r="GY1157" s="16" t="s">
        <v>2220</v>
      </c>
      <c r="GZ1157" s="15">
        <f>SUMIFS(POs[saldo],POs[cve_prod],DIM_BILL[[#This Row],[CODIGO]],POs[status],$GY1157,POs[f_ent],GZ$1)</f>
        <v>0</v>
      </c>
      <c r="HA1157" s="15">
        <f>SUMIFS(POs[saldo],POs[cve_prod],DIM_BILL[[#This Row],[CODIGO]],POs[status],$GY1157,POs[f_ent],HA$1)</f>
        <v>0</v>
      </c>
      <c r="HB1157" s="15">
        <f>SUMIFS(POs[saldo],POs[cve_prod],DIM_BILL[[#This Row],[CODIGO]],POs[status],$GY1157,POs[f_ent],HB$1)</f>
        <v>0</v>
      </c>
      <c r="HC1157" s="15">
        <f>SUMIFS(POs[saldo],POs[cve_prod],DIM_BILL[[#This Row],[CODIGO]],POs[status],$GY1157,POs[f_ent],HC$1)</f>
        <v>200</v>
      </c>
      <c r="HD1157" s="15">
        <f>SUMIFS(POs[saldo],POs[cve_prod],DIM_BILL[[#This Row],[CODIGO]],POs[status],$GY1157,POs[f_ent],HD$1)</f>
        <v>0</v>
      </c>
      <c r="HE1157" s="15">
        <f>SUMIFS(POs[saldo],POs[cve_prod],DIM_BILL[[#This Row],[CODIGO]],POs[status],$GY1157,POs[f_ent],HE$1)</f>
        <v>0</v>
      </c>
      <c r="HF1157" s="15">
        <f>SUMIFS(POs[saldo],POs[cve_prod],DIM_BILL[[#This Row],[CODIGO]],POs[status],$GY1157,POs[Semana],WEEKNUM(HF$1))</f>
        <v>0</v>
      </c>
      <c r="HG1157" s="15">
        <f>SUMIFS(POs[saldo],POs[cve_prod],DIM_BILL[[#This Row],[CODIGO]],POs[status],$GY1157,POs[Semana],WEEKNUM(HG$1))</f>
        <v>1300</v>
      </c>
      <c r="HH1157" s="15">
        <f>SUMIFS(POs[saldo],POs[cve_prod],DIM_BILL[[#This Row],[CODIGO]],POs[status],$GY1157,POs[Semana],WEEKNUM(HH$1))</f>
        <v>0</v>
      </c>
      <c r="HI1157" s="15">
        <f>SUMIFS(POs[saldo],POs[cve_prod],DIM_BILL[[#This Row],[CODIGO]],POs[status],$GY1157,POs[Semana],WEEKNUM(HI$1))</f>
        <v>0</v>
      </c>
      <c r="HJ1157" s="15">
        <f>SUMIFS(POs[saldo],POs[cve_prod],DIM_BILL[[#This Row],[CODIGO]],POs[status],$GY1157,POs[Semana],WEEKNUM(HJ$1))</f>
        <v>0</v>
      </c>
      <c r="HK1157" s="15">
        <f>SUMIFS(POs[saldo],POs[cve_prod],DIM_BILL[[#This Row],[CODIGO]],POs[status],$GY1157,POs[Semana],WEEKNUM(HK$1))</f>
        <v>0</v>
      </c>
      <c r="HL1157" s="15">
        <f>SUMIFS(POs[saldo],POs[cve_prod],DIM_BILL[[#This Row],[CODIGO]],POs[status],$GY1157,POs[Semana],WEEKNUM(HL$1))</f>
        <v>0</v>
      </c>
      <c r="HM1157" s="15">
        <f>SUMIFS(POs[saldo],POs[cve_prod],DIM_BILL[[#This Row],[CODIGO]],POs[status],$GY1157,POs[Semana],WEEKNUM(HM$1))</f>
        <v>0</v>
      </c>
      <c r="HN1157" s="15">
        <f>SUMIFS(POs[saldo],POs[cve_prod],DIM_BILL[[#This Row],[CODIGO]],POs[status],$GY1157,POs[Semana],WEEKNUM(HN$1))</f>
        <v>0</v>
      </c>
      <c r="HO1157" s="15">
        <f>SUMIFS(POs[saldo],POs[cve_prod],DIM_BILL[[#This Row],[CODIGO]],POs[status],$GY1157,POs[Semana],WEEKNUM(HO$1))</f>
        <v>0</v>
      </c>
      <c r="HP1157" s="15">
        <f>SUMIFS(POs[saldo],POs[cve_prod],DIM_BILL[[#This Row],[CODIGO]],POs[status],$GY1157,POs[Semana],WEEKNUM(HP$1))</f>
        <v>0</v>
      </c>
      <c r="HQ1157" s="15">
        <f>SUMIFS(POs[saldo],POs[cve_prod],DIM_BILL[[#This Row],[CODIGO]],POs[status],$GY1157,POs[Semana],WEEKNUM(HQ$1))</f>
        <v>0</v>
      </c>
      <c r="HR1157" s="15">
        <f>SUMIFS(POs[saldo],POs[cve_prod],DIM_BILL[[#This Row],[CODIGO]],POs[status],$GY1157,POs[Semana],WEEKNUM(HR$1))</f>
        <v>0</v>
      </c>
      <c r="HS1157" s="15">
        <f>SUMIFS(POs[saldo],POs[cve_prod],DIM_BILL[[#This Row],[CODIGO]],POs[status],$GY1157,POs[Semana],WEEKNUM(HS$1))</f>
        <v>0</v>
      </c>
      <c r="HT1157" s="15">
        <f>SUMIFS(POs[saldo],POs[cve_prod],DIM_BILL[[#This Row],[CODIGO]],POs[status],$GY1157,POs[Semana],WEEKNUM(HT$1))</f>
        <v>0</v>
      </c>
      <c r="HU1157" s="22"/>
      <c r="HV1157" s="25"/>
      <c r="HW1157" t="str">
        <f>DIM_BILL[[#This Row],[Tipo]]</f>
        <v>MATERIAL DE EMPAQUE</v>
      </c>
    </row>
    <row r="1158" spans="1:231" x14ac:dyDescent="0.3">
      <c r="A1158" s="17" t="s">
        <v>957</v>
      </c>
      <c r="CJ1158">
        <v>8.5770857708577092E-2</v>
      </c>
      <c r="GR1158" s="17" t="s">
        <v>958</v>
      </c>
      <c r="GS1158" s="17">
        <v>3</v>
      </c>
      <c r="GT1158" s="17" t="s">
        <v>1820</v>
      </c>
      <c r="GU1158" s="17" t="s">
        <v>1800</v>
      </c>
      <c r="GV1158" s="17">
        <f>SUMIF(FACT_A1[cve_prod],DIM_BILL[[#This Row],[CODIGO]],FACT_A1[Existencia])</f>
        <v>0</v>
      </c>
      <c r="GW1158" s="18">
        <f>SUMIF(FACT_A2[cve_prod],DIM_BILL[[#This Row],[CODIGO]],FACT_A2[Existencia])</f>
        <v>993</v>
      </c>
      <c r="GX1158" s="17"/>
      <c r="GY1158" s="16" t="s">
        <v>2221</v>
      </c>
      <c r="GZ1158" s="24">
        <f>SUMPRODUCT($B1158:$GQ1158,INDEX(PLAN_PRODUCCION!$B$4:$GQ$24,COLUMN()-COLUMN($GZ$1)+1,0))</f>
        <v>953.00000000000011</v>
      </c>
      <c r="HA1158" s="24">
        <f>SUMPRODUCT($B1158:$GQ1158,INDEX(PLAN_PRODUCCION!$B$4:$GQ$24,COLUMN()-COLUMN($GZ$1)+1,0))</f>
        <v>0</v>
      </c>
      <c r="HB1158" s="24">
        <f>SUMPRODUCT($B1158:$GQ1158,INDEX(PLAN_PRODUCCION!$B$4:$GQ$24,COLUMN()-COLUMN($GZ$1)+1,0))</f>
        <v>0</v>
      </c>
      <c r="HC1158" s="24">
        <f>SUMPRODUCT($B1158:$GQ1158,INDEX(PLAN_PRODUCCION!$B$4:$GQ$24,COLUMN()-COLUMN($GZ$1)+1,0))</f>
        <v>0</v>
      </c>
      <c r="HD1158" s="24">
        <f>SUMPRODUCT($B1158:$GQ1158,INDEX(PLAN_PRODUCCION!$B$4:$GQ$24,COLUMN()-COLUMN($GZ$1)+1,0))</f>
        <v>0</v>
      </c>
      <c r="HE1158" s="24">
        <f>SUMPRODUCT($B1158:$GQ1158,INDEX(PLAN_PRODUCCION!$B$4:$GQ$24,COLUMN()-COLUMN($GZ$1)+1,0))</f>
        <v>0</v>
      </c>
      <c r="HF1158" s="24">
        <f>SUMPRODUCT($B1158:$GQ1158,INDEX(PLAN_PRODUCCION!$B$4:$GQ$24,COLUMN()-COLUMN($GZ$1)+1,0))</f>
        <v>0</v>
      </c>
      <c r="HG1158" s="24">
        <f>SUMPRODUCT($B1158:$GQ1158,INDEX(PLAN_PRODUCCION!$B$4:$GQ$24,COLUMN()-COLUMN($GZ$1)+1,0))</f>
        <v>0</v>
      </c>
      <c r="HH1158" s="24">
        <f>SUMPRODUCT($B1158:$GQ1158,INDEX(PLAN_PRODUCCION!$B$4:$GQ$24,COLUMN()-COLUMN($GZ$1)+1,0))</f>
        <v>0</v>
      </c>
      <c r="HI1158" s="24">
        <f>SUMPRODUCT($B1158:$GQ1158,INDEX(PLAN_PRODUCCION!$B$4:$GQ$24,COLUMN()-COLUMN($GZ$1)+1,0))</f>
        <v>0</v>
      </c>
      <c r="HJ1158" s="24">
        <f>SUMPRODUCT($B1158:$GQ1158,INDEX(PLAN_PRODUCCION!$B$4:$GQ$24,COLUMN()-COLUMN($GZ$1)+1,0))</f>
        <v>0</v>
      </c>
      <c r="HK1158" s="24">
        <f>SUMPRODUCT($B1158:$GQ1158,INDEX(PLAN_PRODUCCION!$B$4:$GQ$24,COLUMN()-COLUMN($GZ$1)+1,0))</f>
        <v>0</v>
      </c>
      <c r="HL1158" s="24">
        <f>SUMPRODUCT($B1158:$GQ1158,INDEX(PLAN_PRODUCCION!$B$4:$GQ$24,COLUMN()-COLUMN($GZ$1)+1,0))</f>
        <v>0</v>
      </c>
      <c r="HM1158" s="24">
        <f>SUMPRODUCT($B1158:$GQ1158,INDEX(PLAN_PRODUCCION!$B$4:$GQ$24,COLUMN()-COLUMN($GZ$1)+1,0))</f>
        <v>0</v>
      </c>
      <c r="HN1158" s="24">
        <f>SUMPRODUCT($B1158:$GQ1158,INDEX(PLAN_PRODUCCION!$B$4:$GQ$24,COLUMN()-COLUMN($GZ$1)+1,0))</f>
        <v>0</v>
      </c>
      <c r="HO1158" s="24">
        <f>SUMPRODUCT($B1158:$GQ1158,INDEX(PLAN_PRODUCCION!$B$4:$GQ$24,COLUMN()-COLUMN($GZ$1)+1,0))</f>
        <v>0</v>
      </c>
      <c r="HP1158" s="24">
        <f>SUMPRODUCT($B1158:$GQ1158,INDEX(PLAN_PRODUCCION!$B$4:$GQ$24,COLUMN()-COLUMN($GZ$1)+1,0))</f>
        <v>0</v>
      </c>
      <c r="HQ1158" s="24">
        <f>SUMPRODUCT($B1158:$GQ1158,INDEX(PLAN_PRODUCCION!$B$4:$GQ$24,COLUMN()-COLUMN($GZ$1)+1,0))</f>
        <v>0</v>
      </c>
      <c r="HR1158" s="24">
        <f>SUMPRODUCT($B1158:$GQ1158,INDEX(PLAN_PRODUCCION!$B$4:$GQ$24,COLUMN()-COLUMN($GZ$1)+1,0))</f>
        <v>0</v>
      </c>
      <c r="HS1158" s="24">
        <f>SUMPRODUCT($B1158:$GQ1158,INDEX(PLAN_PRODUCCION!$B$4:$GQ$24,COLUMN()-COLUMN($GZ$1)+1,0))</f>
        <v>0</v>
      </c>
      <c r="HT1158" s="24">
        <f>SUMPRODUCT($B1158:$GQ1158,INDEX(PLAN_PRODUCCION!$B$4:$GQ$24,COLUMN()-COLUMN($GZ$1)+1,0))</f>
        <v>0</v>
      </c>
      <c r="HU1158" s="22"/>
      <c r="HV1158" s="25"/>
      <c r="HW1158" t="str">
        <f>DIM_BILL[[#This Row],[Tipo]]</f>
        <v>MATERIAL DE EMPAQUE</v>
      </c>
    </row>
    <row r="1159" spans="1:231" x14ac:dyDescent="0.3">
      <c r="A1159" s="18" t="s">
        <v>957</v>
      </c>
      <c r="CJ1159">
        <v>8.5770857708577092E-2</v>
      </c>
      <c r="GR1159" s="18" t="s">
        <v>958</v>
      </c>
      <c r="GS1159" s="18">
        <v>3</v>
      </c>
      <c r="GT1159" s="18" t="s">
        <v>1820</v>
      </c>
      <c r="GU1159" s="18" t="s">
        <v>1800</v>
      </c>
      <c r="GV1159" s="18">
        <f>SUMIF(FACT_A1[cve_prod],DIM_BILL[[#This Row],[CODIGO]],FACT_A1[Existencia])</f>
        <v>0</v>
      </c>
      <c r="GW1159" s="18">
        <f>SUMIF(FACT_A2[cve_prod],DIM_BILL[[#This Row],[CODIGO]],FACT_A2[Existencia])</f>
        <v>993</v>
      </c>
      <c r="GX1159" s="18"/>
      <c r="GY1159" s="16" t="s">
        <v>2222</v>
      </c>
      <c r="GZ1159" s="26">
        <f t="shared" ref="GZ1159" si="8450">GV1159+GW1159+GX1159+GZ1157-GZ1158</f>
        <v>39.999999999999886</v>
      </c>
      <c r="HA1159" s="26">
        <f t="shared" ref="HA1159" si="8451">GZ1159+HA1157-HA1158</f>
        <v>39.999999999999886</v>
      </c>
      <c r="HB1159" s="26">
        <f t="shared" ref="HB1159" si="8452">HA1159+HB1157-HB1158</f>
        <v>39.999999999999886</v>
      </c>
      <c r="HC1159" s="26">
        <f t="shared" ref="HC1159" si="8453">HB1159+HC1157-HC1158</f>
        <v>239.99999999999989</v>
      </c>
      <c r="HD1159" s="26">
        <f t="shared" ref="HD1159" si="8454">HC1159+HD1157-HD1158</f>
        <v>239.99999999999989</v>
      </c>
      <c r="HE1159" s="26">
        <f t="shared" ref="HE1159" si="8455">HD1159+HE1157-HE1158</f>
        <v>239.99999999999989</v>
      </c>
      <c r="HF1159" s="26">
        <f t="shared" ref="HF1159" si="8456">HE1159+HF1157-HF1158</f>
        <v>239.99999999999989</v>
      </c>
      <c r="HG1159" s="26">
        <f t="shared" ref="HG1159" si="8457">HF1159+HG1157-HG1158</f>
        <v>1540</v>
      </c>
      <c r="HH1159" s="26">
        <f t="shared" ref="HH1159" si="8458">HG1159+HH1157-HH1158</f>
        <v>1540</v>
      </c>
      <c r="HI1159" s="26">
        <f t="shared" ref="HI1159" si="8459">HH1159+HI1157-HI1158</f>
        <v>1540</v>
      </c>
      <c r="HJ1159" s="26">
        <f t="shared" ref="HJ1159" si="8460">HI1159+HJ1157-HJ1158</f>
        <v>1540</v>
      </c>
      <c r="HK1159" s="26">
        <f t="shared" ref="HK1159" si="8461">HJ1159+HK1157-HK1158</f>
        <v>1540</v>
      </c>
      <c r="HL1159" s="26">
        <f t="shared" ref="HL1159" si="8462">HK1159+HL1157-HL1158</f>
        <v>1540</v>
      </c>
      <c r="HM1159" s="26">
        <f t="shared" ref="HM1159" si="8463">HL1159+HM1157-HM1158</f>
        <v>1540</v>
      </c>
      <c r="HN1159" s="26">
        <f t="shared" ref="HN1159" si="8464">HM1159+HN1157-HN1158</f>
        <v>1540</v>
      </c>
      <c r="HO1159" s="26">
        <f t="shared" ref="HO1159" si="8465">HN1159+HO1157-HO1158</f>
        <v>1540</v>
      </c>
      <c r="HP1159" s="26">
        <f t="shared" ref="HP1159" si="8466">HO1159+HP1157-HP1158</f>
        <v>1540</v>
      </c>
      <c r="HQ1159" s="26">
        <f t="shared" ref="HQ1159" si="8467">HP1159+HQ1157-HQ1158</f>
        <v>1540</v>
      </c>
      <c r="HR1159" s="26">
        <f t="shared" ref="HR1159" si="8468">HQ1159+HR1157-HR1158</f>
        <v>1540</v>
      </c>
      <c r="HS1159" s="26">
        <f t="shared" ref="HS1159" si="8469">HR1159+HS1157-HS1158</f>
        <v>1540</v>
      </c>
      <c r="HT1159" s="26">
        <f t="shared" ref="HT1159" si="8470">HS1159+HT1157-HT1158</f>
        <v>1540</v>
      </c>
      <c r="HU1159" s="22">
        <f t="shared" ref="HU1159" si="8471">COUNTIF(GZ1159:HT1159,"&lt;0")</f>
        <v>0</v>
      </c>
      <c r="HV1159" s="25"/>
      <c r="HW1159" t="str">
        <f>DIM_BILL[[#This Row],[Tipo]]</f>
        <v>MATERIAL DE EMPAQUE</v>
      </c>
    </row>
    <row r="1160" spans="1:231" x14ac:dyDescent="0.3">
      <c r="A1160" s="17" t="s">
        <v>304</v>
      </c>
      <c r="S1160">
        <v>5.9999999999999995E-4</v>
      </c>
      <c r="T1160">
        <v>1.1999999999999999E-3</v>
      </c>
      <c r="AK1160">
        <v>0.02</v>
      </c>
      <c r="BN1160">
        <v>1E-3</v>
      </c>
      <c r="BO1160">
        <v>1E-3</v>
      </c>
      <c r="BT1160">
        <v>3.6363636363636366E-6</v>
      </c>
      <c r="BU1160">
        <v>6.3999999999999997E-6</v>
      </c>
      <c r="BW1160">
        <v>6.3999999999999997E-6</v>
      </c>
      <c r="BX1160">
        <v>3.6363636363636366E-6</v>
      </c>
      <c r="BY1160">
        <v>1.2799999999999999E-5</v>
      </c>
      <c r="BZ1160">
        <v>6.3999999999999997E-6</v>
      </c>
      <c r="CA1160">
        <v>3.6363636363636366E-6</v>
      </c>
      <c r="CB1160">
        <v>1.2799999999999999E-5</v>
      </c>
      <c r="CC1160">
        <v>5.3333333333333337E-6</v>
      </c>
      <c r="CD1160">
        <v>1.6000000000000003E-5</v>
      </c>
      <c r="FT1160">
        <v>9.5399999999999988E-4</v>
      </c>
      <c r="FU1160">
        <v>9.5403999999999997E-4</v>
      </c>
      <c r="GR1160" s="17" t="s">
        <v>305</v>
      </c>
      <c r="GS1160" s="17">
        <v>2</v>
      </c>
      <c r="GT1160" s="17" t="s">
        <v>1833</v>
      </c>
      <c r="GU1160" s="17" t="s">
        <v>1793</v>
      </c>
      <c r="GV1160" s="17">
        <f>SUMIF(FACT_A1[cve_prod],DIM_BILL[[#This Row],[CODIGO]],FACT_A1[Existencia])</f>
        <v>0</v>
      </c>
      <c r="GW1160" s="18">
        <f>SUMIF(FACT_A2[cve_prod],DIM_BILL[[#This Row],[CODIGO]],FACT_A2[Existencia])</f>
        <v>0</v>
      </c>
      <c r="GX1160" s="17"/>
      <c r="GY1160" s="16" t="s">
        <v>2220</v>
      </c>
      <c r="GZ1160" s="15">
        <f>SUMIFS(POs[saldo],POs[cve_prod],DIM_BILL[[#This Row],[CODIGO]],POs[status],$GY1160,POs[f_ent],GZ$1)</f>
        <v>0</v>
      </c>
      <c r="HA1160" s="15">
        <f>SUMIFS(POs[saldo],POs[cve_prod],DIM_BILL[[#This Row],[CODIGO]],POs[status],$GY1160,POs[f_ent],HA$1)</f>
        <v>0</v>
      </c>
      <c r="HB1160" s="15">
        <f>SUMIFS(POs[saldo],POs[cve_prod],DIM_BILL[[#This Row],[CODIGO]],POs[status],$GY1160,POs[f_ent],HB$1)</f>
        <v>0</v>
      </c>
      <c r="HC1160" s="15">
        <f>SUMIFS(POs[saldo],POs[cve_prod],DIM_BILL[[#This Row],[CODIGO]],POs[status],$GY1160,POs[f_ent],HC$1)</f>
        <v>0</v>
      </c>
      <c r="HD1160" s="15">
        <f>SUMIFS(POs[saldo],POs[cve_prod],DIM_BILL[[#This Row],[CODIGO]],POs[status],$GY1160,POs[f_ent],HD$1)</f>
        <v>0</v>
      </c>
      <c r="HE1160" s="15">
        <f>SUMIFS(POs[saldo],POs[cve_prod],DIM_BILL[[#This Row],[CODIGO]],POs[status],$GY1160,POs[f_ent],HE$1)</f>
        <v>0</v>
      </c>
      <c r="HF1160" s="15">
        <f>SUMIFS(POs[saldo],POs[cve_prod],DIM_BILL[[#This Row],[CODIGO]],POs[status],$GY1160,POs[Semana],WEEKNUM(HF$1))</f>
        <v>100</v>
      </c>
      <c r="HG1160" s="15">
        <f>SUMIFS(POs[saldo],POs[cve_prod],DIM_BILL[[#This Row],[CODIGO]],POs[status],$GY1160,POs[Semana],WEEKNUM(HG$1))</f>
        <v>0</v>
      </c>
      <c r="HH1160" s="15">
        <f>SUMIFS(POs[saldo],POs[cve_prod],DIM_BILL[[#This Row],[CODIGO]],POs[status],$GY1160,POs[Semana],WEEKNUM(HH$1))</f>
        <v>0</v>
      </c>
      <c r="HI1160" s="15">
        <f>SUMIFS(POs[saldo],POs[cve_prod],DIM_BILL[[#This Row],[CODIGO]],POs[status],$GY1160,POs[Semana],WEEKNUM(HI$1))</f>
        <v>0</v>
      </c>
      <c r="HJ1160" s="15">
        <f>SUMIFS(POs[saldo],POs[cve_prod],DIM_BILL[[#This Row],[CODIGO]],POs[status],$GY1160,POs[Semana],WEEKNUM(HJ$1))</f>
        <v>0</v>
      </c>
      <c r="HK1160" s="15">
        <f>SUMIFS(POs[saldo],POs[cve_prod],DIM_BILL[[#This Row],[CODIGO]],POs[status],$GY1160,POs[Semana],WEEKNUM(HK$1))</f>
        <v>0</v>
      </c>
      <c r="HL1160" s="15">
        <f>SUMIFS(POs[saldo],POs[cve_prod],DIM_BILL[[#This Row],[CODIGO]],POs[status],$GY1160,POs[Semana],WEEKNUM(HL$1))</f>
        <v>0</v>
      </c>
      <c r="HM1160" s="15">
        <f>SUMIFS(POs[saldo],POs[cve_prod],DIM_BILL[[#This Row],[CODIGO]],POs[status],$GY1160,POs[Semana],WEEKNUM(HM$1))</f>
        <v>0</v>
      </c>
      <c r="HN1160" s="15">
        <f>SUMIFS(POs[saldo],POs[cve_prod],DIM_BILL[[#This Row],[CODIGO]],POs[status],$GY1160,POs[Semana],WEEKNUM(HN$1))</f>
        <v>0</v>
      </c>
      <c r="HO1160" s="15">
        <f>SUMIFS(POs[saldo],POs[cve_prod],DIM_BILL[[#This Row],[CODIGO]],POs[status],$GY1160,POs[Semana],WEEKNUM(HO$1))</f>
        <v>0</v>
      </c>
      <c r="HP1160" s="15">
        <f>SUMIFS(POs[saldo],POs[cve_prod],DIM_BILL[[#This Row],[CODIGO]],POs[status],$GY1160,POs[Semana],WEEKNUM(HP$1))</f>
        <v>0</v>
      </c>
      <c r="HQ1160" s="15">
        <f>SUMIFS(POs[saldo],POs[cve_prod],DIM_BILL[[#This Row],[CODIGO]],POs[status],$GY1160,POs[Semana],WEEKNUM(HQ$1))</f>
        <v>0</v>
      </c>
      <c r="HR1160" s="15">
        <f>SUMIFS(POs[saldo],POs[cve_prod],DIM_BILL[[#This Row],[CODIGO]],POs[status],$GY1160,POs[Semana],WEEKNUM(HR$1))</f>
        <v>0</v>
      </c>
      <c r="HS1160" s="15">
        <f>SUMIFS(POs[saldo],POs[cve_prod],DIM_BILL[[#This Row],[CODIGO]],POs[status],$GY1160,POs[Semana],WEEKNUM(HS$1))</f>
        <v>0</v>
      </c>
      <c r="HT1160" s="15">
        <f>SUMIFS(POs[saldo],POs[cve_prod],DIM_BILL[[#This Row],[CODIGO]],POs[status],$GY1160,POs[Semana],WEEKNUM(HT$1))</f>
        <v>0</v>
      </c>
      <c r="HU1160" s="22"/>
      <c r="HV1160" s="25"/>
      <c r="HW1160" t="str">
        <f>DIM_BILL[[#This Row],[Tipo]]</f>
        <v>MATERIA PRIMA</v>
      </c>
    </row>
    <row r="1161" spans="1:231" x14ac:dyDescent="0.3">
      <c r="A1161" s="17" t="s">
        <v>304</v>
      </c>
      <c r="S1161">
        <v>5.9999999999999995E-4</v>
      </c>
      <c r="T1161">
        <v>1.1999999999999999E-3</v>
      </c>
      <c r="AK1161">
        <v>0.02</v>
      </c>
      <c r="BN1161">
        <v>1E-3</v>
      </c>
      <c r="BO1161">
        <v>1E-3</v>
      </c>
      <c r="BT1161">
        <v>3.6363636363636366E-6</v>
      </c>
      <c r="BU1161">
        <v>6.3999999999999997E-6</v>
      </c>
      <c r="BW1161">
        <v>6.3999999999999997E-6</v>
      </c>
      <c r="BX1161">
        <v>3.6363636363636366E-6</v>
      </c>
      <c r="BY1161">
        <v>1.2799999999999999E-5</v>
      </c>
      <c r="BZ1161">
        <v>6.3999999999999997E-6</v>
      </c>
      <c r="CA1161">
        <v>3.6363636363636366E-6</v>
      </c>
      <c r="CB1161">
        <v>1.2799999999999999E-5</v>
      </c>
      <c r="CC1161">
        <v>5.3333333333333337E-6</v>
      </c>
      <c r="CD1161">
        <v>1.6000000000000003E-5</v>
      </c>
      <c r="FT1161">
        <v>9.5399999999999988E-4</v>
      </c>
      <c r="FU1161">
        <v>9.5403999999999997E-4</v>
      </c>
      <c r="GR1161" s="17" t="s">
        <v>305</v>
      </c>
      <c r="GS1161" s="17">
        <v>2</v>
      </c>
      <c r="GT1161" s="17" t="s">
        <v>1833</v>
      </c>
      <c r="GU1161" s="17" t="s">
        <v>1793</v>
      </c>
      <c r="GV1161" s="17">
        <f>SUMIF(FACT_A1[cve_prod],DIM_BILL[[#This Row],[CODIGO]],FACT_A1[Existencia])</f>
        <v>0</v>
      </c>
      <c r="GW1161" s="18">
        <f>SUMIF(FACT_A2[cve_prod],DIM_BILL[[#This Row],[CODIGO]],FACT_A2[Existencia])</f>
        <v>0</v>
      </c>
      <c r="GX1161" s="17"/>
      <c r="GY1161" s="16" t="s">
        <v>2221</v>
      </c>
      <c r="GZ1161" s="24">
        <f>SUMPRODUCT($B1161:$GQ1161,INDEX(PLAN_PRODUCCION!$B$4:$GQ$24,COLUMN()-COLUMN($GZ$1)+1,0))</f>
        <v>75.255750399999982</v>
      </c>
      <c r="HA1161" s="24">
        <f>SUMPRODUCT($B1161:$GQ1161,INDEX(PLAN_PRODUCCION!$B$4:$GQ$24,COLUMN()-COLUMN($GZ$1)+1,0))</f>
        <v>0</v>
      </c>
      <c r="HB1161" s="24">
        <f>SUMPRODUCT($B1161:$GQ1161,INDEX(PLAN_PRODUCCION!$B$4:$GQ$24,COLUMN()-COLUMN($GZ$1)+1,0))</f>
        <v>0</v>
      </c>
      <c r="HC1161" s="24">
        <f>SUMPRODUCT($B1161:$GQ1161,INDEX(PLAN_PRODUCCION!$B$4:$GQ$24,COLUMN()-COLUMN($GZ$1)+1,0))</f>
        <v>0</v>
      </c>
      <c r="HD1161" s="24">
        <f>SUMPRODUCT($B1161:$GQ1161,INDEX(PLAN_PRODUCCION!$B$4:$GQ$24,COLUMN()-COLUMN($GZ$1)+1,0))</f>
        <v>0</v>
      </c>
      <c r="HE1161" s="24">
        <f>SUMPRODUCT($B1161:$GQ1161,INDEX(PLAN_PRODUCCION!$B$4:$GQ$24,COLUMN()-COLUMN($GZ$1)+1,0))</f>
        <v>0</v>
      </c>
      <c r="HF1161" s="24">
        <f>SUMPRODUCT($B1161:$GQ1161,INDEX(PLAN_PRODUCCION!$B$4:$GQ$24,COLUMN()-COLUMN($GZ$1)+1,0))</f>
        <v>0</v>
      </c>
      <c r="HG1161" s="24">
        <f>SUMPRODUCT($B1161:$GQ1161,INDEX(PLAN_PRODUCCION!$B$4:$GQ$24,COLUMN()-COLUMN($GZ$1)+1,0))</f>
        <v>11.999999999999998</v>
      </c>
      <c r="HH1161" s="24">
        <f>SUMPRODUCT($B1161:$GQ1161,INDEX(PLAN_PRODUCCION!$B$4:$GQ$24,COLUMN()-COLUMN($GZ$1)+1,0))</f>
        <v>0</v>
      </c>
      <c r="HI1161" s="24">
        <f>SUMPRODUCT($B1161:$GQ1161,INDEX(PLAN_PRODUCCION!$B$4:$GQ$24,COLUMN()-COLUMN($GZ$1)+1,0))</f>
        <v>0</v>
      </c>
      <c r="HJ1161" s="24">
        <f>SUMPRODUCT($B1161:$GQ1161,INDEX(PLAN_PRODUCCION!$B$4:$GQ$24,COLUMN()-COLUMN($GZ$1)+1,0))</f>
        <v>0</v>
      </c>
      <c r="HK1161" s="24">
        <f>SUMPRODUCT($B1161:$GQ1161,INDEX(PLAN_PRODUCCION!$B$4:$GQ$24,COLUMN()-COLUMN($GZ$1)+1,0))</f>
        <v>0</v>
      </c>
      <c r="HL1161" s="24">
        <f>SUMPRODUCT($B1161:$GQ1161,INDEX(PLAN_PRODUCCION!$B$4:$GQ$24,COLUMN()-COLUMN($GZ$1)+1,0))</f>
        <v>0</v>
      </c>
      <c r="HM1161" s="24">
        <f>SUMPRODUCT($B1161:$GQ1161,INDEX(PLAN_PRODUCCION!$B$4:$GQ$24,COLUMN()-COLUMN($GZ$1)+1,0))</f>
        <v>0</v>
      </c>
      <c r="HN1161" s="24">
        <f>SUMPRODUCT($B1161:$GQ1161,INDEX(PLAN_PRODUCCION!$B$4:$GQ$24,COLUMN()-COLUMN($GZ$1)+1,0))</f>
        <v>0</v>
      </c>
      <c r="HO1161" s="24">
        <f>SUMPRODUCT($B1161:$GQ1161,INDEX(PLAN_PRODUCCION!$B$4:$GQ$24,COLUMN()-COLUMN($GZ$1)+1,0))</f>
        <v>0</v>
      </c>
      <c r="HP1161" s="24">
        <f>SUMPRODUCT($B1161:$GQ1161,INDEX(PLAN_PRODUCCION!$B$4:$GQ$24,COLUMN()-COLUMN($GZ$1)+1,0))</f>
        <v>0</v>
      </c>
      <c r="HQ1161" s="24">
        <f>SUMPRODUCT($B1161:$GQ1161,INDEX(PLAN_PRODUCCION!$B$4:$GQ$24,COLUMN()-COLUMN($GZ$1)+1,0))</f>
        <v>0</v>
      </c>
      <c r="HR1161" s="24">
        <f>SUMPRODUCT($B1161:$GQ1161,INDEX(PLAN_PRODUCCION!$B$4:$GQ$24,COLUMN()-COLUMN($GZ$1)+1,0))</f>
        <v>0</v>
      </c>
      <c r="HS1161" s="24">
        <f>SUMPRODUCT($B1161:$GQ1161,INDEX(PLAN_PRODUCCION!$B$4:$GQ$24,COLUMN()-COLUMN($GZ$1)+1,0))</f>
        <v>0</v>
      </c>
      <c r="HT1161" s="24">
        <f>SUMPRODUCT($B1161:$GQ1161,INDEX(PLAN_PRODUCCION!$B$4:$GQ$24,COLUMN()-COLUMN($GZ$1)+1,0))</f>
        <v>0</v>
      </c>
      <c r="HU1161" s="22"/>
      <c r="HV1161" s="25"/>
      <c r="HW1161" t="str">
        <f>DIM_BILL[[#This Row],[Tipo]]</f>
        <v>MATERIA PRIMA</v>
      </c>
    </row>
    <row r="1162" spans="1:231" x14ac:dyDescent="0.3">
      <c r="A1162" s="18" t="s">
        <v>304</v>
      </c>
      <c r="S1162">
        <v>5.9999999999999995E-4</v>
      </c>
      <c r="T1162">
        <v>1.1999999999999999E-3</v>
      </c>
      <c r="AK1162">
        <v>0.02</v>
      </c>
      <c r="BN1162">
        <v>1E-3</v>
      </c>
      <c r="BO1162">
        <v>1E-3</v>
      </c>
      <c r="BT1162">
        <v>3.6363636363636366E-6</v>
      </c>
      <c r="BU1162">
        <v>6.3999999999999997E-6</v>
      </c>
      <c r="BW1162">
        <v>6.3999999999999997E-6</v>
      </c>
      <c r="BX1162">
        <v>3.6363636363636366E-6</v>
      </c>
      <c r="BY1162">
        <v>1.2799999999999999E-5</v>
      </c>
      <c r="BZ1162">
        <v>6.3999999999999997E-6</v>
      </c>
      <c r="CA1162">
        <v>3.6363636363636366E-6</v>
      </c>
      <c r="CB1162">
        <v>1.2799999999999999E-5</v>
      </c>
      <c r="CC1162">
        <v>5.3333333333333337E-6</v>
      </c>
      <c r="CD1162">
        <v>1.6000000000000003E-5</v>
      </c>
      <c r="FT1162">
        <v>9.5399999999999988E-4</v>
      </c>
      <c r="FU1162">
        <v>9.5403999999999997E-4</v>
      </c>
      <c r="GR1162" s="18" t="s">
        <v>305</v>
      </c>
      <c r="GS1162" s="18">
        <v>2</v>
      </c>
      <c r="GT1162" s="18" t="s">
        <v>1833</v>
      </c>
      <c r="GU1162" s="18" t="s">
        <v>1793</v>
      </c>
      <c r="GV1162" s="18">
        <f>SUMIF(FACT_A1[cve_prod],DIM_BILL[[#This Row],[CODIGO]],FACT_A1[Existencia])</f>
        <v>0</v>
      </c>
      <c r="GW1162" s="18">
        <f>SUMIF(FACT_A2[cve_prod],DIM_BILL[[#This Row],[CODIGO]],FACT_A2[Existencia])</f>
        <v>0</v>
      </c>
      <c r="GX1162" s="18"/>
      <c r="GY1162" s="16" t="s">
        <v>2222</v>
      </c>
      <c r="GZ1162" s="26">
        <f t="shared" ref="GZ1162" si="8472">GV1162+GW1162+GX1162+GZ1160-GZ1161</f>
        <v>-75.255750399999982</v>
      </c>
      <c r="HA1162" s="26">
        <f t="shared" ref="HA1162" si="8473">GZ1162+HA1160-HA1161</f>
        <v>-75.255750399999982</v>
      </c>
      <c r="HB1162" s="26">
        <f t="shared" ref="HB1162" si="8474">HA1162+HB1160-HB1161</f>
        <v>-75.255750399999982</v>
      </c>
      <c r="HC1162" s="26">
        <f t="shared" ref="HC1162" si="8475">HB1162+HC1160-HC1161</f>
        <v>-75.255750399999982</v>
      </c>
      <c r="HD1162" s="26">
        <f t="shared" ref="HD1162" si="8476">HC1162+HD1160-HD1161</f>
        <v>-75.255750399999982</v>
      </c>
      <c r="HE1162" s="26">
        <f t="shared" ref="HE1162" si="8477">HD1162+HE1160-HE1161</f>
        <v>-75.255750399999982</v>
      </c>
      <c r="HF1162" s="26">
        <f t="shared" ref="HF1162" si="8478">HE1162+HF1160-HF1161</f>
        <v>24.744249600000018</v>
      </c>
      <c r="HG1162" s="26">
        <f t="shared" ref="HG1162" si="8479">HF1162+HG1160-HG1161</f>
        <v>12.744249600000019</v>
      </c>
      <c r="HH1162" s="26">
        <f t="shared" ref="HH1162" si="8480">HG1162+HH1160-HH1161</f>
        <v>12.744249600000019</v>
      </c>
      <c r="HI1162" s="26">
        <f t="shared" ref="HI1162" si="8481">HH1162+HI1160-HI1161</f>
        <v>12.744249600000019</v>
      </c>
      <c r="HJ1162" s="26">
        <f t="shared" ref="HJ1162" si="8482">HI1162+HJ1160-HJ1161</f>
        <v>12.744249600000019</v>
      </c>
      <c r="HK1162" s="26">
        <f t="shared" ref="HK1162" si="8483">HJ1162+HK1160-HK1161</f>
        <v>12.744249600000019</v>
      </c>
      <c r="HL1162" s="26">
        <f t="shared" ref="HL1162" si="8484">HK1162+HL1160-HL1161</f>
        <v>12.744249600000019</v>
      </c>
      <c r="HM1162" s="26">
        <f t="shared" ref="HM1162" si="8485">HL1162+HM1160-HM1161</f>
        <v>12.744249600000019</v>
      </c>
      <c r="HN1162" s="26">
        <f t="shared" ref="HN1162" si="8486">HM1162+HN1160-HN1161</f>
        <v>12.744249600000019</v>
      </c>
      <c r="HO1162" s="26">
        <f t="shared" ref="HO1162" si="8487">HN1162+HO1160-HO1161</f>
        <v>12.744249600000019</v>
      </c>
      <c r="HP1162" s="26">
        <f t="shared" ref="HP1162" si="8488">HO1162+HP1160-HP1161</f>
        <v>12.744249600000019</v>
      </c>
      <c r="HQ1162" s="26">
        <f t="shared" ref="HQ1162" si="8489">HP1162+HQ1160-HQ1161</f>
        <v>12.744249600000019</v>
      </c>
      <c r="HR1162" s="26">
        <f t="shared" ref="HR1162" si="8490">HQ1162+HR1160-HR1161</f>
        <v>12.744249600000019</v>
      </c>
      <c r="HS1162" s="26">
        <f t="shared" ref="HS1162" si="8491">HR1162+HS1160-HS1161</f>
        <v>12.744249600000019</v>
      </c>
      <c r="HT1162" s="26">
        <f t="shared" ref="HT1162" si="8492">HS1162+HT1160-HT1161</f>
        <v>12.744249600000019</v>
      </c>
      <c r="HU1162" s="22">
        <f t="shared" ref="HU1162" si="8493">COUNTIF(GZ1162:HT1162,"&lt;0")</f>
        <v>6</v>
      </c>
      <c r="HV1162" s="25"/>
      <c r="HW1162" t="str">
        <f>DIM_BILL[[#This Row],[Tipo]]</f>
        <v>MATERIA PRIMA</v>
      </c>
    </row>
    <row r="1163" spans="1:231" x14ac:dyDescent="0.3">
      <c r="A1163" s="17" t="s">
        <v>118</v>
      </c>
      <c r="F1163">
        <v>9.4736842105263148E-5</v>
      </c>
      <c r="G1163">
        <v>2.9999999999999997E-5</v>
      </c>
      <c r="H1163">
        <v>3.6000000000000001E-5</v>
      </c>
      <c r="M1163">
        <v>1.0000000000000001E-5</v>
      </c>
      <c r="R1163">
        <v>2.1819999999999999E-4</v>
      </c>
      <c r="U1163">
        <v>2.9999999999999997E-5</v>
      </c>
      <c r="BA1163">
        <v>2.9999999999999997E-4</v>
      </c>
      <c r="BB1163">
        <v>9.9000000000000008E-5</v>
      </c>
      <c r="BC1163">
        <v>9.9000000000000008E-5</v>
      </c>
      <c r="BD1163">
        <v>1.9800000000000002E-4</v>
      </c>
      <c r="BE1163">
        <v>1.1999999999999999E-4</v>
      </c>
      <c r="BG1163">
        <v>2.7000000000000002E-5</v>
      </c>
      <c r="ER1163">
        <v>7.5000000000000002E-7</v>
      </c>
      <c r="FF1163">
        <v>1.4433333333333333E-5</v>
      </c>
      <c r="FG1163">
        <v>1.5133333333333335E-5</v>
      </c>
      <c r="FT1163">
        <v>5.0599999999999998E-6</v>
      </c>
      <c r="FU1163">
        <v>5.04E-6</v>
      </c>
      <c r="FV1163">
        <v>3.1999999999999999E-5</v>
      </c>
      <c r="GE1163">
        <v>2.0000000000000002E-7</v>
      </c>
      <c r="GG1163">
        <v>1.2E-4</v>
      </c>
      <c r="GR1163" s="17" t="s">
        <v>119</v>
      </c>
      <c r="GS1163" s="17">
        <v>2</v>
      </c>
      <c r="GT1163" s="17" t="s">
        <v>1834</v>
      </c>
      <c r="GU1163" s="17" t="s">
        <v>1793</v>
      </c>
      <c r="GV1163" s="17">
        <f>SUMIF(FACT_A1[cve_prod],DIM_BILL[[#This Row],[CODIGO]],FACT_A1[Existencia])</f>
        <v>0</v>
      </c>
      <c r="GW1163" s="18">
        <f>SUMIF(FACT_A2[cve_prod],DIM_BILL[[#This Row],[CODIGO]],FACT_A2[Existencia])</f>
        <v>44.7254</v>
      </c>
      <c r="GX1163" s="17"/>
      <c r="GY1163" s="16" t="s">
        <v>2220</v>
      </c>
      <c r="GZ1163" s="15">
        <f>SUMIFS(POs[saldo],POs[cve_prod],DIM_BILL[[#This Row],[CODIGO]],POs[status],$GY1163,POs[f_ent],GZ$1)</f>
        <v>0</v>
      </c>
      <c r="HA1163" s="15">
        <f>SUMIFS(POs[saldo],POs[cve_prod],DIM_BILL[[#This Row],[CODIGO]],POs[status],$GY1163,POs[f_ent],HA$1)</f>
        <v>0</v>
      </c>
      <c r="HB1163" s="15">
        <f>SUMIFS(POs[saldo],POs[cve_prod],DIM_BILL[[#This Row],[CODIGO]],POs[status],$GY1163,POs[f_ent],HB$1)</f>
        <v>0</v>
      </c>
      <c r="HC1163" s="15">
        <f>SUMIFS(POs[saldo],POs[cve_prod],DIM_BILL[[#This Row],[CODIGO]],POs[status],$GY1163,POs[f_ent],HC$1)</f>
        <v>0</v>
      </c>
      <c r="HD1163" s="15">
        <f>SUMIFS(POs[saldo],POs[cve_prod],DIM_BILL[[#This Row],[CODIGO]],POs[status],$GY1163,POs[f_ent],HD$1)</f>
        <v>0</v>
      </c>
      <c r="HE1163" s="15">
        <f>SUMIFS(POs[saldo],POs[cve_prod],DIM_BILL[[#This Row],[CODIGO]],POs[status],$GY1163,POs[f_ent],HE$1)</f>
        <v>0</v>
      </c>
      <c r="HF1163" s="15">
        <f>SUMIFS(POs[saldo],POs[cve_prod],DIM_BILL[[#This Row],[CODIGO]],POs[status],$GY1163,POs[Semana],WEEKNUM(HF$1))</f>
        <v>0</v>
      </c>
      <c r="HG1163" s="15">
        <f>SUMIFS(POs[saldo],POs[cve_prod],DIM_BILL[[#This Row],[CODIGO]],POs[status],$GY1163,POs[Semana],WEEKNUM(HG$1))</f>
        <v>0</v>
      </c>
      <c r="HH1163" s="15">
        <f>SUMIFS(POs[saldo],POs[cve_prod],DIM_BILL[[#This Row],[CODIGO]],POs[status],$GY1163,POs[Semana],WEEKNUM(HH$1))</f>
        <v>0</v>
      </c>
      <c r="HI1163" s="15">
        <f>SUMIFS(POs[saldo],POs[cve_prod],DIM_BILL[[#This Row],[CODIGO]],POs[status],$GY1163,POs[Semana],WEEKNUM(HI$1))</f>
        <v>0</v>
      </c>
      <c r="HJ1163" s="15">
        <f>SUMIFS(POs[saldo],POs[cve_prod],DIM_BILL[[#This Row],[CODIGO]],POs[status],$GY1163,POs[Semana],WEEKNUM(HJ$1))</f>
        <v>0</v>
      </c>
      <c r="HK1163" s="15">
        <f>SUMIFS(POs[saldo],POs[cve_prod],DIM_BILL[[#This Row],[CODIGO]],POs[status],$GY1163,POs[Semana],WEEKNUM(HK$1))</f>
        <v>0</v>
      </c>
      <c r="HL1163" s="15">
        <f>SUMIFS(POs[saldo],POs[cve_prod],DIM_BILL[[#This Row],[CODIGO]],POs[status],$GY1163,POs[Semana],WEEKNUM(HL$1))</f>
        <v>0</v>
      </c>
      <c r="HM1163" s="15">
        <f>SUMIFS(POs[saldo],POs[cve_prod],DIM_BILL[[#This Row],[CODIGO]],POs[status],$GY1163,POs[Semana],WEEKNUM(HM$1))</f>
        <v>0</v>
      </c>
      <c r="HN1163" s="15">
        <f>SUMIFS(POs[saldo],POs[cve_prod],DIM_BILL[[#This Row],[CODIGO]],POs[status],$GY1163,POs[Semana],WEEKNUM(HN$1))</f>
        <v>0</v>
      </c>
      <c r="HO1163" s="15">
        <f>SUMIFS(POs[saldo],POs[cve_prod],DIM_BILL[[#This Row],[CODIGO]],POs[status],$GY1163,POs[Semana],WEEKNUM(HO$1))</f>
        <v>0</v>
      </c>
      <c r="HP1163" s="15">
        <f>SUMIFS(POs[saldo],POs[cve_prod],DIM_BILL[[#This Row],[CODIGO]],POs[status],$GY1163,POs[Semana],WEEKNUM(HP$1))</f>
        <v>0</v>
      </c>
      <c r="HQ1163" s="15">
        <f>SUMIFS(POs[saldo],POs[cve_prod],DIM_BILL[[#This Row],[CODIGO]],POs[status],$GY1163,POs[Semana],WEEKNUM(HQ$1))</f>
        <v>0</v>
      </c>
      <c r="HR1163" s="15">
        <f>SUMIFS(POs[saldo],POs[cve_prod],DIM_BILL[[#This Row],[CODIGO]],POs[status],$GY1163,POs[Semana],WEEKNUM(HR$1))</f>
        <v>0</v>
      </c>
      <c r="HS1163" s="15">
        <f>SUMIFS(POs[saldo],POs[cve_prod],DIM_BILL[[#This Row],[CODIGO]],POs[status],$GY1163,POs[Semana],WEEKNUM(HS$1))</f>
        <v>0</v>
      </c>
      <c r="HT1163" s="15">
        <f>SUMIFS(POs[saldo],POs[cve_prod],DIM_BILL[[#This Row],[CODIGO]],POs[status],$GY1163,POs[Semana],WEEKNUM(HT$1))</f>
        <v>0</v>
      </c>
      <c r="HU1163" s="22"/>
      <c r="HV1163" s="25"/>
      <c r="HW1163" t="str">
        <f>DIM_BILL[[#This Row],[Tipo]]</f>
        <v>MATERIA PRIMA</v>
      </c>
    </row>
    <row r="1164" spans="1:231" x14ac:dyDescent="0.3">
      <c r="A1164" s="17" t="s">
        <v>118</v>
      </c>
      <c r="F1164">
        <v>9.4736842105263148E-5</v>
      </c>
      <c r="G1164">
        <v>2.9999999999999997E-5</v>
      </c>
      <c r="H1164">
        <v>3.6000000000000001E-5</v>
      </c>
      <c r="M1164">
        <v>1.0000000000000001E-5</v>
      </c>
      <c r="R1164">
        <v>2.1819999999999999E-4</v>
      </c>
      <c r="U1164">
        <v>2.9999999999999997E-5</v>
      </c>
      <c r="BA1164">
        <v>2.9999999999999997E-4</v>
      </c>
      <c r="BB1164">
        <v>9.9000000000000008E-5</v>
      </c>
      <c r="BC1164">
        <v>9.9000000000000008E-5</v>
      </c>
      <c r="BD1164">
        <v>1.9800000000000002E-4</v>
      </c>
      <c r="BE1164">
        <v>1.1999999999999999E-4</v>
      </c>
      <c r="BG1164">
        <v>2.7000000000000002E-5</v>
      </c>
      <c r="ER1164">
        <v>7.5000000000000002E-7</v>
      </c>
      <c r="FF1164">
        <v>1.4433333333333333E-5</v>
      </c>
      <c r="FG1164">
        <v>1.5133333333333335E-5</v>
      </c>
      <c r="FT1164">
        <v>5.0599999999999998E-6</v>
      </c>
      <c r="FU1164">
        <v>5.04E-6</v>
      </c>
      <c r="FV1164">
        <v>3.1999999999999999E-5</v>
      </c>
      <c r="GE1164">
        <v>2.0000000000000002E-7</v>
      </c>
      <c r="GG1164">
        <v>1.2E-4</v>
      </c>
      <c r="GR1164" s="17" t="s">
        <v>119</v>
      </c>
      <c r="GS1164" s="17">
        <v>2</v>
      </c>
      <c r="GT1164" s="17" t="s">
        <v>1834</v>
      </c>
      <c r="GU1164" s="17" t="s">
        <v>1793</v>
      </c>
      <c r="GV1164" s="17">
        <f>SUMIF(FACT_A1[cve_prod],DIM_BILL[[#This Row],[CODIGO]],FACT_A1[Existencia])</f>
        <v>0</v>
      </c>
      <c r="GW1164" s="18">
        <f>SUMIF(FACT_A2[cve_prod],DIM_BILL[[#This Row],[CODIGO]],FACT_A2[Existencia])</f>
        <v>44.7254</v>
      </c>
      <c r="GX1164" s="17"/>
      <c r="GY1164" s="16" t="s">
        <v>2221</v>
      </c>
      <c r="GZ1164" s="24">
        <f>SUMPRODUCT($B1164:$GQ1164,INDEX(PLAN_PRODUCCION!$B$4:$GQ$24,COLUMN()-COLUMN($GZ$1)+1,0))</f>
        <v>13.395728549999998</v>
      </c>
      <c r="HA1164" s="24">
        <f>SUMPRODUCT($B1164:$GQ1164,INDEX(PLAN_PRODUCCION!$B$4:$GQ$24,COLUMN()-COLUMN($GZ$1)+1,0))</f>
        <v>0</v>
      </c>
      <c r="HB1164" s="24">
        <f>SUMPRODUCT($B1164:$GQ1164,INDEX(PLAN_PRODUCCION!$B$4:$GQ$24,COLUMN()-COLUMN($GZ$1)+1,0))</f>
        <v>0</v>
      </c>
      <c r="HC1164" s="24">
        <f>SUMPRODUCT($B1164:$GQ1164,INDEX(PLAN_PRODUCCION!$B$4:$GQ$24,COLUMN()-COLUMN($GZ$1)+1,0))</f>
        <v>0</v>
      </c>
      <c r="HD1164" s="24">
        <f>SUMPRODUCT($B1164:$GQ1164,INDEX(PLAN_PRODUCCION!$B$4:$GQ$24,COLUMN()-COLUMN($GZ$1)+1,0))</f>
        <v>0</v>
      </c>
      <c r="HE1164" s="24">
        <f>SUMPRODUCT($B1164:$GQ1164,INDEX(PLAN_PRODUCCION!$B$4:$GQ$24,COLUMN()-COLUMN($GZ$1)+1,0))</f>
        <v>0</v>
      </c>
      <c r="HF1164" s="24">
        <f>SUMPRODUCT($B1164:$GQ1164,INDEX(PLAN_PRODUCCION!$B$4:$GQ$24,COLUMN()-COLUMN($GZ$1)+1,0))</f>
        <v>0</v>
      </c>
      <c r="HG1164" s="24">
        <f>SUMPRODUCT($B1164:$GQ1164,INDEX(PLAN_PRODUCCION!$B$4:$GQ$24,COLUMN()-COLUMN($GZ$1)+1,0))</f>
        <v>0</v>
      </c>
      <c r="HH1164" s="24">
        <f>SUMPRODUCT($B1164:$GQ1164,INDEX(PLAN_PRODUCCION!$B$4:$GQ$24,COLUMN()-COLUMN($GZ$1)+1,0))</f>
        <v>0</v>
      </c>
      <c r="HI1164" s="24">
        <f>SUMPRODUCT($B1164:$GQ1164,INDEX(PLAN_PRODUCCION!$B$4:$GQ$24,COLUMN()-COLUMN($GZ$1)+1,0))</f>
        <v>0</v>
      </c>
      <c r="HJ1164" s="24">
        <f>SUMPRODUCT($B1164:$GQ1164,INDEX(PLAN_PRODUCCION!$B$4:$GQ$24,COLUMN()-COLUMN($GZ$1)+1,0))</f>
        <v>0</v>
      </c>
      <c r="HK1164" s="24">
        <f>SUMPRODUCT($B1164:$GQ1164,INDEX(PLAN_PRODUCCION!$B$4:$GQ$24,COLUMN()-COLUMN($GZ$1)+1,0))</f>
        <v>0</v>
      </c>
      <c r="HL1164" s="24">
        <f>SUMPRODUCT($B1164:$GQ1164,INDEX(PLAN_PRODUCCION!$B$4:$GQ$24,COLUMN()-COLUMN($GZ$1)+1,0))</f>
        <v>0</v>
      </c>
      <c r="HM1164" s="24">
        <f>SUMPRODUCT($B1164:$GQ1164,INDEX(PLAN_PRODUCCION!$B$4:$GQ$24,COLUMN()-COLUMN($GZ$1)+1,0))</f>
        <v>0</v>
      </c>
      <c r="HN1164" s="24">
        <f>SUMPRODUCT($B1164:$GQ1164,INDEX(PLAN_PRODUCCION!$B$4:$GQ$24,COLUMN()-COLUMN($GZ$1)+1,0))</f>
        <v>0</v>
      </c>
      <c r="HO1164" s="24">
        <f>SUMPRODUCT($B1164:$GQ1164,INDEX(PLAN_PRODUCCION!$B$4:$GQ$24,COLUMN()-COLUMN($GZ$1)+1,0))</f>
        <v>0</v>
      </c>
      <c r="HP1164" s="24">
        <f>SUMPRODUCT($B1164:$GQ1164,INDEX(PLAN_PRODUCCION!$B$4:$GQ$24,COLUMN()-COLUMN($GZ$1)+1,0))</f>
        <v>0</v>
      </c>
      <c r="HQ1164" s="24">
        <f>SUMPRODUCT($B1164:$GQ1164,INDEX(PLAN_PRODUCCION!$B$4:$GQ$24,COLUMN()-COLUMN($GZ$1)+1,0))</f>
        <v>0</v>
      </c>
      <c r="HR1164" s="24">
        <f>SUMPRODUCT($B1164:$GQ1164,INDEX(PLAN_PRODUCCION!$B$4:$GQ$24,COLUMN()-COLUMN($GZ$1)+1,0))</f>
        <v>0</v>
      </c>
      <c r="HS1164" s="24">
        <f>SUMPRODUCT($B1164:$GQ1164,INDEX(PLAN_PRODUCCION!$B$4:$GQ$24,COLUMN()-COLUMN($GZ$1)+1,0))</f>
        <v>0</v>
      </c>
      <c r="HT1164" s="24">
        <f>SUMPRODUCT($B1164:$GQ1164,INDEX(PLAN_PRODUCCION!$B$4:$GQ$24,COLUMN()-COLUMN($GZ$1)+1,0))</f>
        <v>0</v>
      </c>
      <c r="HU1164" s="22"/>
      <c r="HV1164" s="25"/>
      <c r="HW1164" t="str">
        <f>DIM_BILL[[#This Row],[Tipo]]</f>
        <v>MATERIA PRIMA</v>
      </c>
    </row>
    <row r="1165" spans="1:231" x14ac:dyDescent="0.3">
      <c r="A1165" s="18" t="s">
        <v>118</v>
      </c>
      <c r="F1165">
        <v>9.4736842105263148E-5</v>
      </c>
      <c r="G1165">
        <v>2.9999999999999997E-5</v>
      </c>
      <c r="H1165">
        <v>3.6000000000000001E-5</v>
      </c>
      <c r="M1165">
        <v>1.0000000000000001E-5</v>
      </c>
      <c r="R1165">
        <v>2.1819999999999999E-4</v>
      </c>
      <c r="U1165">
        <v>2.9999999999999997E-5</v>
      </c>
      <c r="BA1165">
        <v>2.9999999999999997E-4</v>
      </c>
      <c r="BB1165">
        <v>9.9000000000000008E-5</v>
      </c>
      <c r="BC1165">
        <v>9.9000000000000008E-5</v>
      </c>
      <c r="BD1165">
        <v>1.9800000000000002E-4</v>
      </c>
      <c r="BE1165">
        <v>1.1999999999999999E-4</v>
      </c>
      <c r="BG1165">
        <v>2.7000000000000002E-5</v>
      </c>
      <c r="ER1165">
        <v>7.5000000000000002E-7</v>
      </c>
      <c r="FF1165">
        <v>1.4433333333333333E-5</v>
      </c>
      <c r="FG1165">
        <v>1.5133333333333335E-5</v>
      </c>
      <c r="FT1165">
        <v>5.0599999999999998E-6</v>
      </c>
      <c r="FU1165">
        <v>5.04E-6</v>
      </c>
      <c r="FV1165">
        <v>3.1999999999999999E-5</v>
      </c>
      <c r="GE1165">
        <v>2.0000000000000002E-7</v>
      </c>
      <c r="GG1165">
        <v>1.2E-4</v>
      </c>
      <c r="GR1165" s="18" t="s">
        <v>119</v>
      </c>
      <c r="GS1165" s="18">
        <v>2</v>
      </c>
      <c r="GT1165" s="18" t="s">
        <v>1834</v>
      </c>
      <c r="GU1165" s="18" t="s">
        <v>1793</v>
      </c>
      <c r="GV1165" s="18">
        <f>SUMIF(FACT_A1[cve_prod],DIM_BILL[[#This Row],[CODIGO]],FACT_A1[Existencia])</f>
        <v>0</v>
      </c>
      <c r="GW1165" s="18">
        <f>SUMIF(FACT_A2[cve_prod],DIM_BILL[[#This Row],[CODIGO]],FACT_A2[Existencia])</f>
        <v>44.7254</v>
      </c>
      <c r="GX1165" s="18"/>
      <c r="GY1165" s="16" t="s">
        <v>2222</v>
      </c>
      <c r="GZ1165" s="26">
        <f t="shared" ref="GZ1165" si="8494">GV1165+GW1165+GX1165+GZ1163-GZ1164</f>
        <v>31.329671450000003</v>
      </c>
      <c r="HA1165" s="26">
        <f t="shared" ref="HA1165" si="8495">GZ1165+HA1163-HA1164</f>
        <v>31.329671450000003</v>
      </c>
      <c r="HB1165" s="26">
        <f t="shared" ref="HB1165" si="8496">HA1165+HB1163-HB1164</f>
        <v>31.329671450000003</v>
      </c>
      <c r="HC1165" s="26">
        <f t="shared" ref="HC1165" si="8497">HB1165+HC1163-HC1164</f>
        <v>31.329671450000003</v>
      </c>
      <c r="HD1165" s="26">
        <f t="shared" ref="HD1165" si="8498">HC1165+HD1163-HD1164</f>
        <v>31.329671450000003</v>
      </c>
      <c r="HE1165" s="26">
        <f t="shared" ref="HE1165" si="8499">HD1165+HE1163-HE1164</f>
        <v>31.329671450000003</v>
      </c>
      <c r="HF1165" s="26">
        <f t="shared" ref="HF1165" si="8500">HE1165+HF1163-HF1164</f>
        <v>31.329671450000003</v>
      </c>
      <c r="HG1165" s="26">
        <f t="shared" ref="HG1165" si="8501">HF1165+HG1163-HG1164</f>
        <v>31.329671450000003</v>
      </c>
      <c r="HH1165" s="26">
        <f t="shared" ref="HH1165" si="8502">HG1165+HH1163-HH1164</f>
        <v>31.329671450000003</v>
      </c>
      <c r="HI1165" s="26">
        <f t="shared" ref="HI1165" si="8503">HH1165+HI1163-HI1164</f>
        <v>31.329671450000003</v>
      </c>
      <c r="HJ1165" s="26">
        <f t="shared" ref="HJ1165" si="8504">HI1165+HJ1163-HJ1164</f>
        <v>31.329671450000003</v>
      </c>
      <c r="HK1165" s="26">
        <f t="shared" ref="HK1165" si="8505">HJ1165+HK1163-HK1164</f>
        <v>31.329671450000003</v>
      </c>
      <c r="HL1165" s="26">
        <f t="shared" ref="HL1165" si="8506">HK1165+HL1163-HL1164</f>
        <v>31.329671450000003</v>
      </c>
      <c r="HM1165" s="26">
        <f t="shared" ref="HM1165" si="8507">HL1165+HM1163-HM1164</f>
        <v>31.329671450000003</v>
      </c>
      <c r="HN1165" s="26">
        <f t="shared" ref="HN1165" si="8508">HM1165+HN1163-HN1164</f>
        <v>31.329671450000003</v>
      </c>
      <c r="HO1165" s="26">
        <f t="shared" ref="HO1165" si="8509">HN1165+HO1163-HO1164</f>
        <v>31.329671450000003</v>
      </c>
      <c r="HP1165" s="26">
        <f t="shared" ref="HP1165" si="8510">HO1165+HP1163-HP1164</f>
        <v>31.329671450000003</v>
      </c>
      <c r="HQ1165" s="26">
        <f t="shared" ref="HQ1165" si="8511">HP1165+HQ1163-HQ1164</f>
        <v>31.329671450000003</v>
      </c>
      <c r="HR1165" s="26">
        <f t="shared" ref="HR1165" si="8512">HQ1165+HR1163-HR1164</f>
        <v>31.329671450000003</v>
      </c>
      <c r="HS1165" s="26">
        <f t="shared" ref="HS1165" si="8513">HR1165+HS1163-HS1164</f>
        <v>31.329671450000003</v>
      </c>
      <c r="HT1165" s="26">
        <f t="shared" ref="HT1165" si="8514">HS1165+HT1163-HT1164</f>
        <v>31.329671450000003</v>
      </c>
      <c r="HU1165" s="22">
        <f t="shared" ref="HU1165" si="8515">COUNTIF(GZ1165:HT1165,"&lt;0")</f>
        <v>0</v>
      </c>
      <c r="HV1165" s="25"/>
      <c r="HW1165" t="str">
        <f>DIM_BILL[[#This Row],[Tipo]]</f>
        <v>MATERIA PRIMA</v>
      </c>
    </row>
    <row r="1166" spans="1:231" x14ac:dyDescent="0.3">
      <c r="A1166" s="17" t="s">
        <v>205</v>
      </c>
      <c r="M1166">
        <v>3.7500000000000001E-4</v>
      </c>
      <c r="U1166">
        <v>3.0000000000000001E-3</v>
      </c>
      <c r="GR1166" s="17" t="s">
        <v>206</v>
      </c>
      <c r="GS1166" s="17">
        <v>2</v>
      </c>
      <c r="GT1166" s="17" t="s">
        <v>1834</v>
      </c>
      <c r="GU1166" s="17" t="s">
        <v>1793</v>
      </c>
      <c r="GV1166" s="17">
        <f>SUMIF(FACT_A1[cve_prod],DIM_BILL[[#This Row],[CODIGO]],FACT_A1[Existencia])</f>
        <v>0</v>
      </c>
      <c r="GW1166" s="18">
        <f>SUMIF(FACT_A2[cve_prod],DIM_BILL[[#This Row],[CODIGO]],FACT_A2[Existencia])</f>
        <v>8</v>
      </c>
      <c r="GX1166" s="17"/>
      <c r="GY1166" s="16" t="s">
        <v>2220</v>
      </c>
      <c r="GZ1166" s="15">
        <f>SUMIFS(POs[saldo],POs[cve_prod],DIM_BILL[[#This Row],[CODIGO]],POs[status],$GY1166,POs[f_ent],GZ$1)</f>
        <v>0</v>
      </c>
      <c r="HA1166" s="15">
        <f>SUMIFS(POs[saldo],POs[cve_prod],DIM_BILL[[#This Row],[CODIGO]],POs[status],$GY1166,POs[f_ent],HA$1)</f>
        <v>0</v>
      </c>
      <c r="HB1166" s="15">
        <f>SUMIFS(POs[saldo],POs[cve_prod],DIM_BILL[[#This Row],[CODIGO]],POs[status],$GY1166,POs[f_ent],HB$1)</f>
        <v>0</v>
      </c>
      <c r="HC1166" s="15">
        <f>SUMIFS(POs[saldo],POs[cve_prod],DIM_BILL[[#This Row],[CODIGO]],POs[status],$GY1166,POs[f_ent],HC$1)</f>
        <v>0</v>
      </c>
      <c r="HD1166" s="15">
        <f>SUMIFS(POs[saldo],POs[cve_prod],DIM_BILL[[#This Row],[CODIGO]],POs[status],$GY1166,POs[f_ent],HD$1)</f>
        <v>0</v>
      </c>
      <c r="HE1166" s="15">
        <f>SUMIFS(POs[saldo],POs[cve_prod],DIM_BILL[[#This Row],[CODIGO]],POs[status],$GY1166,POs[f_ent],HE$1)</f>
        <v>0</v>
      </c>
      <c r="HF1166" s="15">
        <f>SUMIFS(POs[saldo],POs[cve_prod],DIM_BILL[[#This Row],[CODIGO]],POs[status],$GY1166,POs[Semana],WEEKNUM(HF$1))</f>
        <v>0</v>
      </c>
      <c r="HG1166" s="15">
        <f>SUMIFS(POs[saldo],POs[cve_prod],DIM_BILL[[#This Row],[CODIGO]],POs[status],$GY1166,POs[Semana],WEEKNUM(HG$1))</f>
        <v>0</v>
      </c>
      <c r="HH1166" s="15">
        <f>SUMIFS(POs[saldo],POs[cve_prod],DIM_BILL[[#This Row],[CODIGO]],POs[status],$GY1166,POs[Semana],WEEKNUM(HH$1))</f>
        <v>0</v>
      </c>
      <c r="HI1166" s="15">
        <f>SUMIFS(POs[saldo],POs[cve_prod],DIM_BILL[[#This Row],[CODIGO]],POs[status],$GY1166,POs[Semana],WEEKNUM(HI$1))</f>
        <v>0</v>
      </c>
      <c r="HJ1166" s="15">
        <f>SUMIFS(POs[saldo],POs[cve_prod],DIM_BILL[[#This Row],[CODIGO]],POs[status],$GY1166,POs[Semana],WEEKNUM(HJ$1))</f>
        <v>0</v>
      </c>
      <c r="HK1166" s="15">
        <f>SUMIFS(POs[saldo],POs[cve_prod],DIM_BILL[[#This Row],[CODIGO]],POs[status],$GY1166,POs[Semana],WEEKNUM(HK$1))</f>
        <v>0</v>
      </c>
      <c r="HL1166" s="15">
        <f>SUMIFS(POs[saldo],POs[cve_prod],DIM_BILL[[#This Row],[CODIGO]],POs[status],$GY1166,POs[Semana],WEEKNUM(HL$1))</f>
        <v>0</v>
      </c>
      <c r="HM1166" s="15">
        <f>SUMIFS(POs[saldo],POs[cve_prod],DIM_BILL[[#This Row],[CODIGO]],POs[status],$GY1166,POs[Semana],WEEKNUM(HM$1))</f>
        <v>0</v>
      </c>
      <c r="HN1166" s="15">
        <f>SUMIFS(POs[saldo],POs[cve_prod],DIM_BILL[[#This Row],[CODIGO]],POs[status],$GY1166,POs[Semana],WEEKNUM(HN$1))</f>
        <v>0</v>
      </c>
      <c r="HO1166" s="15">
        <f>SUMIFS(POs[saldo],POs[cve_prod],DIM_BILL[[#This Row],[CODIGO]],POs[status],$GY1166,POs[Semana],WEEKNUM(HO$1))</f>
        <v>0</v>
      </c>
      <c r="HP1166" s="15">
        <f>SUMIFS(POs[saldo],POs[cve_prod],DIM_BILL[[#This Row],[CODIGO]],POs[status],$GY1166,POs[Semana],WEEKNUM(HP$1))</f>
        <v>0</v>
      </c>
      <c r="HQ1166" s="15">
        <f>SUMIFS(POs[saldo],POs[cve_prod],DIM_BILL[[#This Row],[CODIGO]],POs[status],$GY1166,POs[Semana],WEEKNUM(HQ$1))</f>
        <v>0</v>
      </c>
      <c r="HR1166" s="15">
        <f>SUMIFS(POs[saldo],POs[cve_prod],DIM_BILL[[#This Row],[CODIGO]],POs[status],$GY1166,POs[Semana],WEEKNUM(HR$1))</f>
        <v>0</v>
      </c>
      <c r="HS1166" s="15">
        <f>SUMIFS(POs[saldo],POs[cve_prod],DIM_BILL[[#This Row],[CODIGO]],POs[status],$GY1166,POs[Semana],WEEKNUM(HS$1))</f>
        <v>0</v>
      </c>
      <c r="HT1166" s="15">
        <f>SUMIFS(POs[saldo],POs[cve_prod],DIM_BILL[[#This Row],[CODIGO]],POs[status],$GY1166,POs[Semana],WEEKNUM(HT$1))</f>
        <v>0</v>
      </c>
      <c r="HU1166" s="22"/>
      <c r="HV1166" s="25"/>
      <c r="HW1166" t="str">
        <f>DIM_BILL[[#This Row],[Tipo]]</f>
        <v>MATERIA PRIMA</v>
      </c>
    </row>
    <row r="1167" spans="1:231" x14ac:dyDescent="0.3">
      <c r="A1167" s="17" t="s">
        <v>205</v>
      </c>
      <c r="M1167">
        <v>3.7500000000000001E-4</v>
      </c>
      <c r="U1167">
        <v>3.0000000000000001E-3</v>
      </c>
      <c r="GR1167" s="17" t="s">
        <v>206</v>
      </c>
      <c r="GS1167" s="17">
        <v>2</v>
      </c>
      <c r="GT1167" s="17" t="s">
        <v>1834</v>
      </c>
      <c r="GU1167" s="17" t="s">
        <v>1793</v>
      </c>
      <c r="GV1167" s="17">
        <f>SUMIF(FACT_A1[cve_prod],DIM_BILL[[#This Row],[CODIGO]],FACT_A1[Existencia])</f>
        <v>0</v>
      </c>
      <c r="GW1167" s="18">
        <f>SUMIF(FACT_A2[cve_prod],DIM_BILL[[#This Row],[CODIGO]],FACT_A2[Existencia])</f>
        <v>8</v>
      </c>
      <c r="GX1167" s="17"/>
      <c r="GY1167" s="16" t="s">
        <v>2221</v>
      </c>
      <c r="GZ1167" s="24">
        <f>SUMPRODUCT($B1167:$GQ1167,INDEX(PLAN_PRODUCCION!$B$4:$GQ$24,COLUMN()-COLUMN($GZ$1)+1,0))</f>
        <v>15.75</v>
      </c>
      <c r="HA1167" s="24">
        <f>SUMPRODUCT($B1167:$GQ1167,INDEX(PLAN_PRODUCCION!$B$4:$GQ$24,COLUMN()-COLUMN($GZ$1)+1,0))</f>
        <v>0</v>
      </c>
      <c r="HB1167" s="24">
        <f>SUMPRODUCT($B1167:$GQ1167,INDEX(PLAN_PRODUCCION!$B$4:$GQ$24,COLUMN()-COLUMN($GZ$1)+1,0))</f>
        <v>0</v>
      </c>
      <c r="HC1167" s="24">
        <f>SUMPRODUCT($B1167:$GQ1167,INDEX(PLAN_PRODUCCION!$B$4:$GQ$24,COLUMN()-COLUMN($GZ$1)+1,0))</f>
        <v>0</v>
      </c>
      <c r="HD1167" s="24">
        <f>SUMPRODUCT($B1167:$GQ1167,INDEX(PLAN_PRODUCCION!$B$4:$GQ$24,COLUMN()-COLUMN($GZ$1)+1,0))</f>
        <v>0</v>
      </c>
      <c r="HE1167" s="24">
        <f>SUMPRODUCT($B1167:$GQ1167,INDEX(PLAN_PRODUCCION!$B$4:$GQ$24,COLUMN()-COLUMN($GZ$1)+1,0))</f>
        <v>0</v>
      </c>
      <c r="HF1167" s="24">
        <f>SUMPRODUCT($B1167:$GQ1167,INDEX(PLAN_PRODUCCION!$B$4:$GQ$24,COLUMN()-COLUMN($GZ$1)+1,0))</f>
        <v>0</v>
      </c>
      <c r="HG1167" s="24">
        <f>SUMPRODUCT($B1167:$GQ1167,INDEX(PLAN_PRODUCCION!$B$4:$GQ$24,COLUMN()-COLUMN($GZ$1)+1,0))</f>
        <v>0</v>
      </c>
      <c r="HH1167" s="24">
        <f>SUMPRODUCT($B1167:$GQ1167,INDEX(PLAN_PRODUCCION!$B$4:$GQ$24,COLUMN()-COLUMN($GZ$1)+1,0))</f>
        <v>0</v>
      </c>
      <c r="HI1167" s="24">
        <f>SUMPRODUCT($B1167:$GQ1167,INDEX(PLAN_PRODUCCION!$B$4:$GQ$24,COLUMN()-COLUMN($GZ$1)+1,0))</f>
        <v>0</v>
      </c>
      <c r="HJ1167" s="24">
        <f>SUMPRODUCT($B1167:$GQ1167,INDEX(PLAN_PRODUCCION!$B$4:$GQ$24,COLUMN()-COLUMN($GZ$1)+1,0))</f>
        <v>0</v>
      </c>
      <c r="HK1167" s="24">
        <f>SUMPRODUCT($B1167:$GQ1167,INDEX(PLAN_PRODUCCION!$B$4:$GQ$24,COLUMN()-COLUMN($GZ$1)+1,0))</f>
        <v>0</v>
      </c>
      <c r="HL1167" s="24">
        <f>SUMPRODUCT($B1167:$GQ1167,INDEX(PLAN_PRODUCCION!$B$4:$GQ$24,COLUMN()-COLUMN($GZ$1)+1,0))</f>
        <v>0</v>
      </c>
      <c r="HM1167" s="24">
        <f>SUMPRODUCT($B1167:$GQ1167,INDEX(PLAN_PRODUCCION!$B$4:$GQ$24,COLUMN()-COLUMN($GZ$1)+1,0))</f>
        <v>0</v>
      </c>
      <c r="HN1167" s="24">
        <f>SUMPRODUCT($B1167:$GQ1167,INDEX(PLAN_PRODUCCION!$B$4:$GQ$24,COLUMN()-COLUMN($GZ$1)+1,0))</f>
        <v>0</v>
      </c>
      <c r="HO1167" s="24">
        <f>SUMPRODUCT($B1167:$GQ1167,INDEX(PLAN_PRODUCCION!$B$4:$GQ$24,COLUMN()-COLUMN($GZ$1)+1,0))</f>
        <v>0</v>
      </c>
      <c r="HP1167" s="24">
        <f>SUMPRODUCT($B1167:$GQ1167,INDEX(PLAN_PRODUCCION!$B$4:$GQ$24,COLUMN()-COLUMN($GZ$1)+1,0))</f>
        <v>0</v>
      </c>
      <c r="HQ1167" s="24">
        <f>SUMPRODUCT($B1167:$GQ1167,INDEX(PLAN_PRODUCCION!$B$4:$GQ$24,COLUMN()-COLUMN($GZ$1)+1,0))</f>
        <v>0</v>
      </c>
      <c r="HR1167" s="24">
        <f>SUMPRODUCT($B1167:$GQ1167,INDEX(PLAN_PRODUCCION!$B$4:$GQ$24,COLUMN()-COLUMN($GZ$1)+1,0))</f>
        <v>0</v>
      </c>
      <c r="HS1167" s="24">
        <f>SUMPRODUCT($B1167:$GQ1167,INDEX(PLAN_PRODUCCION!$B$4:$GQ$24,COLUMN()-COLUMN($GZ$1)+1,0))</f>
        <v>0</v>
      </c>
      <c r="HT1167" s="24">
        <f>SUMPRODUCT($B1167:$GQ1167,INDEX(PLAN_PRODUCCION!$B$4:$GQ$24,COLUMN()-COLUMN($GZ$1)+1,0))</f>
        <v>0</v>
      </c>
      <c r="HU1167" s="22"/>
      <c r="HV1167" s="25"/>
      <c r="HW1167" t="str">
        <f>DIM_BILL[[#This Row],[Tipo]]</f>
        <v>MATERIA PRIMA</v>
      </c>
    </row>
    <row r="1168" spans="1:231" x14ac:dyDescent="0.3">
      <c r="A1168" s="18" t="s">
        <v>205</v>
      </c>
      <c r="M1168">
        <v>3.7500000000000001E-4</v>
      </c>
      <c r="U1168">
        <v>3.0000000000000001E-3</v>
      </c>
      <c r="GR1168" s="18" t="s">
        <v>206</v>
      </c>
      <c r="GS1168" s="18">
        <v>2</v>
      </c>
      <c r="GT1168" s="18" t="s">
        <v>1834</v>
      </c>
      <c r="GU1168" s="18" t="s">
        <v>1793</v>
      </c>
      <c r="GV1168" s="18">
        <f>SUMIF(FACT_A1[cve_prod],DIM_BILL[[#This Row],[CODIGO]],FACT_A1[Existencia])</f>
        <v>0</v>
      </c>
      <c r="GW1168" s="18">
        <f>SUMIF(FACT_A2[cve_prod],DIM_BILL[[#This Row],[CODIGO]],FACT_A2[Existencia])</f>
        <v>8</v>
      </c>
      <c r="GX1168" s="18"/>
      <c r="GY1168" s="16" t="s">
        <v>2222</v>
      </c>
      <c r="GZ1168" s="26">
        <f t="shared" ref="GZ1168" si="8516">GV1168+GW1168+GX1168+GZ1166-GZ1167</f>
        <v>-7.75</v>
      </c>
      <c r="HA1168" s="26">
        <f t="shared" ref="HA1168" si="8517">GZ1168+HA1166-HA1167</f>
        <v>-7.75</v>
      </c>
      <c r="HB1168" s="26">
        <f t="shared" ref="HB1168" si="8518">HA1168+HB1166-HB1167</f>
        <v>-7.75</v>
      </c>
      <c r="HC1168" s="26">
        <f t="shared" ref="HC1168" si="8519">HB1168+HC1166-HC1167</f>
        <v>-7.75</v>
      </c>
      <c r="HD1168" s="26">
        <f t="shared" ref="HD1168" si="8520">HC1168+HD1166-HD1167</f>
        <v>-7.75</v>
      </c>
      <c r="HE1168" s="26">
        <f t="shared" ref="HE1168" si="8521">HD1168+HE1166-HE1167</f>
        <v>-7.75</v>
      </c>
      <c r="HF1168" s="26">
        <f t="shared" ref="HF1168" si="8522">HE1168+HF1166-HF1167</f>
        <v>-7.75</v>
      </c>
      <c r="HG1168" s="26">
        <f t="shared" ref="HG1168" si="8523">HF1168+HG1166-HG1167</f>
        <v>-7.75</v>
      </c>
      <c r="HH1168" s="26">
        <f t="shared" ref="HH1168" si="8524">HG1168+HH1166-HH1167</f>
        <v>-7.75</v>
      </c>
      <c r="HI1168" s="26">
        <f t="shared" ref="HI1168" si="8525">HH1168+HI1166-HI1167</f>
        <v>-7.75</v>
      </c>
      <c r="HJ1168" s="26">
        <f t="shared" ref="HJ1168" si="8526">HI1168+HJ1166-HJ1167</f>
        <v>-7.75</v>
      </c>
      <c r="HK1168" s="26">
        <f t="shared" ref="HK1168" si="8527">HJ1168+HK1166-HK1167</f>
        <v>-7.75</v>
      </c>
      <c r="HL1168" s="26">
        <f t="shared" ref="HL1168" si="8528">HK1168+HL1166-HL1167</f>
        <v>-7.75</v>
      </c>
      <c r="HM1168" s="26">
        <f t="shared" ref="HM1168" si="8529">HL1168+HM1166-HM1167</f>
        <v>-7.75</v>
      </c>
      <c r="HN1168" s="26">
        <f t="shared" ref="HN1168" si="8530">HM1168+HN1166-HN1167</f>
        <v>-7.75</v>
      </c>
      <c r="HO1168" s="26">
        <f t="shared" ref="HO1168" si="8531">HN1168+HO1166-HO1167</f>
        <v>-7.75</v>
      </c>
      <c r="HP1168" s="26">
        <f t="shared" ref="HP1168" si="8532">HO1168+HP1166-HP1167</f>
        <v>-7.75</v>
      </c>
      <c r="HQ1168" s="26">
        <f t="shared" ref="HQ1168" si="8533">HP1168+HQ1166-HQ1167</f>
        <v>-7.75</v>
      </c>
      <c r="HR1168" s="26">
        <f t="shared" ref="HR1168" si="8534">HQ1168+HR1166-HR1167</f>
        <v>-7.75</v>
      </c>
      <c r="HS1168" s="26">
        <f t="shared" ref="HS1168" si="8535">HR1168+HS1166-HS1167</f>
        <v>-7.75</v>
      </c>
      <c r="HT1168" s="26">
        <f t="shared" ref="HT1168" si="8536">HS1168+HT1166-HT1167</f>
        <v>-7.75</v>
      </c>
      <c r="HU1168" s="22">
        <f t="shared" ref="HU1168" si="8537">COUNTIF(GZ1168:HT1168,"&lt;0")</f>
        <v>21</v>
      </c>
      <c r="HV1168" s="25"/>
      <c r="HW1168" t="str">
        <f>DIM_BILL[[#This Row],[Tipo]]</f>
        <v>MATERIA PRIMA</v>
      </c>
    </row>
    <row r="1169" spans="1:231" x14ac:dyDescent="0.3">
      <c r="A1169" s="17" t="s">
        <v>120</v>
      </c>
      <c r="F1169">
        <v>3.7894736842105262E-5</v>
      </c>
      <c r="G1169">
        <v>1.2E-5</v>
      </c>
      <c r="H1169">
        <v>1.4399999999999999E-5</v>
      </c>
      <c r="M1169">
        <v>5.0000000000000004E-6</v>
      </c>
      <c r="N1169">
        <v>1.2E-5</v>
      </c>
      <c r="U1169">
        <v>1.2E-5</v>
      </c>
      <c r="AV1169">
        <v>1.2E-5</v>
      </c>
      <c r="BB1169">
        <v>1.1999999999999999E-5</v>
      </c>
      <c r="BC1169">
        <v>1.1999999999999999E-5</v>
      </c>
      <c r="BD1169">
        <v>2.3999999999999997E-5</v>
      </c>
      <c r="BG1169">
        <v>2.3999999999999997E-5</v>
      </c>
      <c r="CQ1169">
        <v>9.9999999999999995E-7</v>
      </c>
      <c r="CR1169">
        <v>9.9999999999999995E-7</v>
      </c>
      <c r="CT1169">
        <v>9.9000000000000005E-7</v>
      </c>
      <c r="CU1169">
        <v>9.9999999999999995E-7</v>
      </c>
      <c r="ER1169">
        <v>2.4999999999999999E-7</v>
      </c>
      <c r="FA1169">
        <v>1.26E-5</v>
      </c>
      <c r="FB1169">
        <v>6.1904761904761906E-6</v>
      </c>
      <c r="FC1169">
        <v>7.7999999999999999E-5</v>
      </c>
      <c r="FE1169">
        <v>2.4000000000000001E-5</v>
      </c>
      <c r="FF1169">
        <v>6.2999999999999998E-6</v>
      </c>
      <c r="FG1169">
        <v>3.1666666666666667E-6</v>
      </c>
      <c r="FI1169">
        <v>1.2592592592592593E-5</v>
      </c>
      <c r="FJ1169">
        <v>5.8523809523809518E-6</v>
      </c>
      <c r="FV1169">
        <v>7.1999999999999999E-7</v>
      </c>
      <c r="GE1169">
        <v>3.9999999999999998E-6</v>
      </c>
      <c r="GG1169">
        <v>3.9999999999999998E-6</v>
      </c>
      <c r="GR1169" s="17" t="s">
        <v>121</v>
      </c>
      <c r="GS1169" s="17">
        <v>1</v>
      </c>
      <c r="GT1169" s="17" t="s">
        <v>1835</v>
      </c>
      <c r="GU1169" s="17" t="s">
        <v>1793</v>
      </c>
      <c r="GV1169" s="17">
        <f>SUMIF(FACT_A1[cve_prod],DIM_BILL[[#This Row],[CODIGO]],FACT_A1[Existencia])</f>
        <v>0</v>
      </c>
      <c r="GW1169" s="18">
        <f>SUMIF(FACT_A2[cve_prod],DIM_BILL[[#This Row],[CODIGO]],FACT_A2[Existencia])</f>
        <v>7.4769000000000005</v>
      </c>
      <c r="GX1169" s="17"/>
      <c r="GY1169" s="16" t="s">
        <v>2220</v>
      </c>
      <c r="GZ1169" s="15">
        <f>SUMIFS(POs[saldo],POs[cve_prod],DIM_BILL[[#This Row],[CODIGO]],POs[status],$GY1169,POs[f_ent],GZ$1)</f>
        <v>0</v>
      </c>
      <c r="HA1169" s="15">
        <f>SUMIFS(POs[saldo],POs[cve_prod],DIM_BILL[[#This Row],[CODIGO]],POs[status],$GY1169,POs[f_ent],HA$1)</f>
        <v>0</v>
      </c>
      <c r="HB1169" s="15">
        <f>SUMIFS(POs[saldo],POs[cve_prod],DIM_BILL[[#This Row],[CODIGO]],POs[status],$GY1169,POs[f_ent],HB$1)</f>
        <v>0</v>
      </c>
      <c r="HC1169" s="15">
        <f>SUMIFS(POs[saldo],POs[cve_prod],DIM_BILL[[#This Row],[CODIGO]],POs[status],$GY1169,POs[f_ent],HC$1)</f>
        <v>0</v>
      </c>
      <c r="HD1169" s="15">
        <f>SUMIFS(POs[saldo],POs[cve_prod],DIM_BILL[[#This Row],[CODIGO]],POs[status],$GY1169,POs[f_ent],HD$1)</f>
        <v>0</v>
      </c>
      <c r="HE1169" s="15">
        <f>SUMIFS(POs[saldo],POs[cve_prod],DIM_BILL[[#This Row],[CODIGO]],POs[status],$GY1169,POs[f_ent],HE$1)</f>
        <v>0</v>
      </c>
      <c r="HF1169" s="15">
        <f>SUMIFS(POs[saldo],POs[cve_prod],DIM_BILL[[#This Row],[CODIGO]],POs[status],$GY1169,POs[Semana],WEEKNUM(HF$1))</f>
        <v>0</v>
      </c>
      <c r="HG1169" s="15">
        <f>SUMIFS(POs[saldo],POs[cve_prod],DIM_BILL[[#This Row],[CODIGO]],POs[status],$GY1169,POs[Semana],WEEKNUM(HG$1))</f>
        <v>0</v>
      </c>
      <c r="HH1169" s="15">
        <f>SUMIFS(POs[saldo],POs[cve_prod],DIM_BILL[[#This Row],[CODIGO]],POs[status],$GY1169,POs[Semana],WEEKNUM(HH$1))</f>
        <v>0</v>
      </c>
      <c r="HI1169" s="15">
        <f>SUMIFS(POs[saldo],POs[cve_prod],DIM_BILL[[#This Row],[CODIGO]],POs[status],$GY1169,POs[Semana],WEEKNUM(HI$1))</f>
        <v>0</v>
      </c>
      <c r="HJ1169" s="15">
        <f>SUMIFS(POs[saldo],POs[cve_prod],DIM_BILL[[#This Row],[CODIGO]],POs[status],$GY1169,POs[Semana],WEEKNUM(HJ$1))</f>
        <v>0</v>
      </c>
      <c r="HK1169" s="15">
        <f>SUMIFS(POs[saldo],POs[cve_prod],DIM_BILL[[#This Row],[CODIGO]],POs[status],$GY1169,POs[Semana],WEEKNUM(HK$1))</f>
        <v>0</v>
      </c>
      <c r="HL1169" s="15">
        <f>SUMIFS(POs[saldo],POs[cve_prod],DIM_BILL[[#This Row],[CODIGO]],POs[status],$GY1169,POs[Semana],WEEKNUM(HL$1))</f>
        <v>0</v>
      </c>
      <c r="HM1169" s="15">
        <f>SUMIFS(POs[saldo],POs[cve_prod],DIM_BILL[[#This Row],[CODIGO]],POs[status],$GY1169,POs[Semana],WEEKNUM(HM$1))</f>
        <v>0</v>
      </c>
      <c r="HN1169" s="15">
        <f>SUMIFS(POs[saldo],POs[cve_prod],DIM_BILL[[#This Row],[CODIGO]],POs[status],$GY1169,POs[Semana],WEEKNUM(HN$1))</f>
        <v>0</v>
      </c>
      <c r="HO1169" s="15">
        <f>SUMIFS(POs[saldo],POs[cve_prod],DIM_BILL[[#This Row],[CODIGO]],POs[status],$GY1169,POs[Semana],WEEKNUM(HO$1))</f>
        <v>0</v>
      </c>
      <c r="HP1169" s="15">
        <f>SUMIFS(POs[saldo],POs[cve_prod],DIM_BILL[[#This Row],[CODIGO]],POs[status],$GY1169,POs[Semana],WEEKNUM(HP$1))</f>
        <v>0</v>
      </c>
      <c r="HQ1169" s="15">
        <f>SUMIFS(POs[saldo],POs[cve_prod],DIM_BILL[[#This Row],[CODIGO]],POs[status],$GY1169,POs[Semana],WEEKNUM(HQ$1))</f>
        <v>0</v>
      </c>
      <c r="HR1169" s="15">
        <f>SUMIFS(POs[saldo],POs[cve_prod],DIM_BILL[[#This Row],[CODIGO]],POs[status],$GY1169,POs[Semana],WEEKNUM(HR$1))</f>
        <v>0</v>
      </c>
      <c r="HS1169" s="15">
        <f>SUMIFS(POs[saldo],POs[cve_prod],DIM_BILL[[#This Row],[CODIGO]],POs[status],$GY1169,POs[Semana],WEEKNUM(HS$1))</f>
        <v>0</v>
      </c>
      <c r="HT1169" s="15">
        <f>SUMIFS(POs[saldo],POs[cve_prod],DIM_BILL[[#This Row],[CODIGO]],POs[status],$GY1169,POs[Semana],WEEKNUM(HT$1))</f>
        <v>0</v>
      </c>
      <c r="HU1169" s="22"/>
      <c r="HV1169" s="25"/>
      <c r="HW1169" t="str">
        <f>DIM_BILL[[#This Row],[Tipo]]</f>
        <v>MATERIA PRIMA</v>
      </c>
    </row>
    <row r="1170" spans="1:231" x14ac:dyDescent="0.3">
      <c r="A1170" s="17" t="s">
        <v>120</v>
      </c>
      <c r="F1170">
        <v>3.7894736842105262E-5</v>
      </c>
      <c r="G1170">
        <v>1.2E-5</v>
      </c>
      <c r="H1170">
        <v>1.4399999999999999E-5</v>
      </c>
      <c r="M1170">
        <v>5.0000000000000004E-6</v>
      </c>
      <c r="N1170">
        <v>1.2E-5</v>
      </c>
      <c r="U1170">
        <v>1.2E-5</v>
      </c>
      <c r="AV1170">
        <v>1.2E-5</v>
      </c>
      <c r="BB1170">
        <v>1.1999999999999999E-5</v>
      </c>
      <c r="BC1170">
        <v>1.1999999999999999E-5</v>
      </c>
      <c r="BD1170">
        <v>2.3999999999999997E-5</v>
      </c>
      <c r="BG1170">
        <v>2.3999999999999997E-5</v>
      </c>
      <c r="CQ1170">
        <v>9.9999999999999995E-7</v>
      </c>
      <c r="CR1170">
        <v>9.9999999999999995E-7</v>
      </c>
      <c r="CT1170">
        <v>9.9000000000000005E-7</v>
      </c>
      <c r="CU1170">
        <v>9.9999999999999995E-7</v>
      </c>
      <c r="ER1170">
        <v>2.4999999999999999E-7</v>
      </c>
      <c r="FA1170">
        <v>1.26E-5</v>
      </c>
      <c r="FB1170">
        <v>6.1904761904761906E-6</v>
      </c>
      <c r="FC1170">
        <v>7.7999999999999999E-5</v>
      </c>
      <c r="FE1170">
        <v>2.4000000000000001E-5</v>
      </c>
      <c r="FF1170">
        <v>6.2999999999999998E-6</v>
      </c>
      <c r="FG1170">
        <v>3.1666666666666667E-6</v>
      </c>
      <c r="FI1170">
        <v>1.2592592592592593E-5</v>
      </c>
      <c r="FJ1170">
        <v>5.8523809523809518E-6</v>
      </c>
      <c r="FV1170">
        <v>7.1999999999999999E-7</v>
      </c>
      <c r="GE1170">
        <v>3.9999999999999998E-6</v>
      </c>
      <c r="GG1170">
        <v>3.9999999999999998E-6</v>
      </c>
      <c r="GR1170" s="17" t="s">
        <v>121</v>
      </c>
      <c r="GS1170" s="17">
        <v>1</v>
      </c>
      <c r="GT1170" s="17" t="s">
        <v>1835</v>
      </c>
      <c r="GU1170" s="17" t="s">
        <v>1793</v>
      </c>
      <c r="GV1170" s="17">
        <f>SUMIF(FACT_A1[cve_prod],DIM_BILL[[#This Row],[CODIGO]],FACT_A1[Existencia])</f>
        <v>0</v>
      </c>
      <c r="GW1170" s="18">
        <f>SUMIF(FACT_A2[cve_prod],DIM_BILL[[#This Row],[CODIGO]],FACT_A2[Existencia])</f>
        <v>7.4769000000000005</v>
      </c>
      <c r="GX1170" s="17"/>
      <c r="GY1170" s="16" t="s">
        <v>2221</v>
      </c>
      <c r="GZ1170" s="24">
        <f>SUMPRODUCT($B1170:$GQ1170,INDEX(PLAN_PRODUCCION!$B$4:$GQ$24,COLUMN()-COLUMN($GZ$1)+1,0))</f>
        <v>2.008707380952381</v>
      </c>
      <c r="HA1170" s="24">
        <f>SUMPRODUCT($B1170:$GQ1170,INDEX(PLAN_PRODUCCION!$B$4:$GQ$24,COLUMN()-COLUMN($GZ$1)+1,0))</f>
        <v>0</v>
      </c>
      <c r="HB1170" s="24">
        <f>SUMPRODUCT($B1170:$GQ1170,INDEX(PLAN_PRODUCCION!$B$4:$GQ$24,COLUMN()-COLUMN($GZ$1)+1,0))</f>
        <v>0</v>
      </c>
      <c r="HC1170" s="24">
        <f>SUMPRODUCT($B1170:$GQ1170,INDEX(PLAN_PRODUCCION!$B$4:$GQ$24,COLUMN()-COLUMN($GZ$1)+1,0))</f>
        <v>0</v>
      </c>
      <c r="HD1170" s="24">
        <f>SUMPRODUCT($B1170:$GQ1170,INDEX(PLAN_PRODUCCION!$B$4:$GQ$24,COLUMN()-COLUMN($GZ$1)+1,0))</f>
        <v>0</v>
      </c>
      <c r="HE1170" s="24">
        <f>SUMPRODUCT($B1170:$GQ1170,INDEX(PLAN_PRODUCCION!$B$4:$GQ$24,COLUMN()-COLUMN($GZ$1)+1,0))</f>
        <v>0</v>
      </c>
      <c r="HF1170" s="24">
        <f>SUMPRODUCT($B1170:$GQ1170,INDEX(PLAN_PRODUCCION!$B$4:$GQ$24,COLUMN()-COLUMN($GZ$1)+1,0))</f>
        <v>0</v>
      </c>
      <c r="HG1170" s="24">
        <f>SUMPRODUCT($B1170:$GQ1170,INDEX(PLAN_PRODUCCION!$B$4:$GQ$24,COLUMN()-COLUMN($GZ$1)+1,0))</f>
        <v>0</v>
      </c>
      <c r="HH1170" s="24">
        <f>SUMPRODUCT($B1170:$GQ1170,INDEX(PLAN_PRODUCCION!$B$4:$GQ$24,COLUMN()-COLUMN($GZ$1)+1,0))</f>
        <v>0</v>
      </c>
      <c r="HI1170" s="24">
        <f>SUMPRODUCT($B1170:$GQ1170,INDEX(PLAN_PRODUCCION!$B$4:$GQ$24,COLUMN()-COLUMN($GZ$1)+1,0))</f>
        <v>0</v>
      </c>
      <c r="HJ1170" s="24">
        <f>SUMPRODUCT($B1170:$GQ1170,INDEX(PLAN_PRODUCCION!$B$4:$GQ$24,COLUMN()-COLUMN($GZ$1)+1,0))</f>
        <v>0</v>
      </c>
      <c r="HK1170" s="24">
        <f>SUMPRODUCT($B1170:$GQ1170,INDEX(PLAN_PRODUCCION!$B$4:$GQ$24,COLUMN()-COLUMN($GZ$1)+1,0))</f>
        <v>6.8000000000000005E-2</v>
      </c>
      <c r="HL1170" s="24">
        <f>SUMPRODUCT($B1170:$GQ1170,INDEX(PLAN_PRODUCCION!$B$4:$GQ$24,COLUMN()-COLUMN($GZ$1)+1,0))</f>
        <v>0</v>
      </c>
      <c r="HM1170" s="24">
        <f>SUMPRODUCT($B1170:$GQ1170,INDEX(PLAN_PRODUCCION!$B$4:$GQ$24,COLUMN()-COLUMN($GZ$1)+1,0))</f>
        <v>0</v>
      </c>
      <c r="HN1170" s="24">
        <f>SUMPRODUCT($B1170:$GQ1170,INDEX(PLAN_PRODUCCION!$B$4:$GQ$24,COLUMN()-COLUMN($GZ$1)+1,0))</f>
        <v>0</v>
      </c>
      <c r="HO1170" s="24">
        <f>SUMPRODUCT($B1170:$GQ1170,INDEX(PLAN_PRODUCCION!$B$4:$GQ$24,COLUMN()-COLUMN($GZ$1)+1,0))</f>
        <v>0</v>
      </c>
      <c r="HP1170" s="24">
        <f>SUMPRODUCT($B1170:$GQ1170,INDEX(PLAN_PRODUCCION!$B$4:$GQ$24,COLUMN()-COLUMN($GZ$1)+1,0))</f>
        <v>0</v>
      </c>
      <c r="HQ1170" s="24">
        <f>SUMPRODUCT($B1170:$GQ1170,INDEX(PLAN_PRODUCCION!$B$4:$GQ$24,COLUMN()-COLUMN($GZ$1)+1,0))</f>
        <v>0</v>
      </c>
      <c r="HR1170" s="24">
        <f>SUMPRODUCT($B1170:$GQ1170,INDEX(PLAN_PRODUCCION!$B$4:$GQ$24,COLUMN()-COLUMN($GZ$1)+1,0))</f>
        <v>0</v>
      </c>
      <c r="HS1170" s="24">
        <f>SUMPRODUCT($B1170:$GQ1170,INDEX(PLAN_PRODUCCION!$B$4:$GQ$24,COLUMN()-COLUMN($GZ$1)+1,0))</f>
        <v>0</v>
      </c>
      <c r="HT1170" s="24">
        <f>SUMPRODUCT($B1170:$GQ1170,INDEX(PLAN_PRODUCCION!$B$4:$GQ$24,COLUMN()-COLUMN($GZ$1)+1,0))</f>
        <v>0</v>
      </c>
      <c r="HU1170" s="22"/>
      <c r="HV1170" s="25"/>
      <c r="HW1170" t="str">
        <f>DIM_BILL[[#This Row],[Tipo]]</f>
        <v>MATERIA PRIMA</v>
      </c>
    </row>
    <row r="1171" spans="1:231" x14ac:dyDescent="0.3">
      <c r="A1171" s="18" t="s">
        <v>120</v>
      </c>
      <c r="F1171">
        <v>3.7894736842105262E-5</v>
      </c>
      <c r="G1171">
        <v>1.2E-5</v>
      </c>
      <c r="H1171">
        <v>1.4399999999999999E-5</v>
      </c>
      <c r="M1171">
        <v>5.0000000000000004E-6</v>
      </c>
      <c r="N1171">
        <v>1.2E-5</v>
      </c>
      <c r="U1171">
        <v>1.2E-5</v>
      </c>
      <c r="AV1171">
        <v>1.2E-5</v>
      </c>
      <c r="BB1171">
        <v>1.1999999999999999E-5</v>
      </c>
      <c r="BC1171">
        <v>1.1999999999999999E-5</v>
      </c>
      <c r="BD1171">
        <v>2.3999999999999997E-5</v>
      </c>
      <c r="BG1171">
        <v>2.3999999999999997E-5</v>
      </c>
      <c r="CQ1171">
        <v>9.9999999999999995E-7</v>
      </c>
      <c r="CR1171">
        <v>9.9999999999999995E-7</v>
      </c>
      <c r="CT1171">
        <v>9.9000000000000005E-7</v>
      </c>
      <c r="CU1171">
        <v>9.9999999999999995E-7</v>
      </c>
      <c r="ER1171">
        <v>2.4999999999999999E-7</v>
      </c>
      <c r="FA1171">
        <v>1.26E-5</v>
      </c>
      <c r="FB1171">
        <v>6.1904761904761906E-6</v>
      </c>
      <c r="FC1171">
        <v>7.7999999999999999E-5</v>
      </c>
      <c r="FE1171">
        <v>2.4000000000000001E-5</v>
      </c>
      <c r="FF1171">
        <v>6.2999999999999998E-6</v>
      </c>
      <c r="FG1171">
        <v>3.1666666666666667E-6</v>
      </c>
      <c r="FI1171">
        <v>1.2592592592592593E-5</v>
      </c>
      <c r="FJ1171">
        <v>5.8523809523809518E-6</v>
      </c>
      <c r="FV1171">
        <v>7.1999999999999999E-7</v>
      </c>
      <c r="GE1171">
        <v>3.9999999999999998E-6</v>
      </c>
      <c r="GG1171">
        <v>3.9999999999999998E-6</v>
      </c>
      <c r="GR1171" s="18" t="s">
        <v>121</v>
      </c>
      <c r="GS1171" s="18">
        <v>1</v>
      </c>
      <c r="GT1171" s="18" t="s">
        <v>1835</v>
      </c>
      <c r="GU1171" s="18" t="s">
        <v>1793</v>
      </c>
      <c r="GV1171" s="18">
        <f>SUMIF(FACT_A1[cve_prod],DIM_BILL[[#This Row],[CODIGO]],FACT_A1[Existencia])</f>
        <v>0</v>
      </c>
      <c r="GW1171" s="18">
        <f>SUMIF(FACT_A2[cve_prod],DIM_BILL[[#This Row],[CODIGO]],FACT_A2[Existencia])</f>
        <v>7.4769000000000005</v>
      </c>
      <c r="GX1171" s="18"/>
      <c r="GY1171" s="16" t="s">
        <v>2222</v>
      </c>
      <c r="GZ1171" s="26">
        <f t="shared" ref="GZ1171" si="8538">GV1171+GW1171+GX1171+GZ1169-GZ1170</f>
        <v>5.4681926190476196</v>
      </c>
      <c r="HA1171" s="26">
        <f t="shared" ref="HA1171" si="8539">GZ1171+HA1169-HA1170</f>
        <v>5.4681926190476196</v>
      </c>
      <c r="HB1171" s="26">
        <f t="shared" ref="HB1171" si="8540">HA1171+HB1169-HB1170</f>
        <v>5.4681926190476196</v>
      </c>
      <c r="HC1171" s="26">
        <f t="shared" ref="HC1171" si="8541">HB1171+HC1169-HC1170</f>
        <v>5.4681926190476196</v>
      </c>
      <c r="HD1171" s="26">
        <f t="shared" ref="HD1171" si="8542">HC1171+HD1169-HD1170</f>
        <v>5.4681926190476196</v>
      </c>
      <c r="HE1171" s="26">
        <f t="shared" ref="HE1171" si="8543">HD1171+HE1169-HE1170</f>
        <v>5.4681926190476196</v>
      </c>
      <c r="HF1171" s="26">
        <f t="shared" ref="HF1171" si="8544">HE1171+HF1169-HF1170</f>
        <v>5.4681926190476196</v>
      </c>
      <c r="HG1171" s="26">
        <f t="shared" ref="HG1171" si="8545">HF1171+HG1169-HG1170</f>
        <v>5.4681926190476196</v>
      </c>
      <c r="HH1171" s="26">
        <f t="shared" ref="HH1171" si="8546">HG1171+HH1169-HH1170</f>
        <v>5.4681926190476196</v>
      </c>
      <c r="HI1171" s="26">
        <f t="shared" ref="HI1171" si="8547">HH1171+HI1169-HI1170</f>
        <v>5.4681926190476196</v>
      </c>
      <c r="HJ1171" s="26">
        <f t="shared" ref="HJ1171" si="8548">HI1171+HJ1169-HJ1170</f>
        <v>5.4681926190476196</v>
      </c>
      <c r="HK1171" s="26">
        <f t="shared" ref="HK1171" si="8549">HJ1171+HK1169-HK1170</f>
        <v>5.4001926190476199</v>
      </c>
      <c r="HL1171" s="26">
        <f t="shared" ref="HL1171" si="8550">HK1171+HL1169-HL1170</f>
        <v>5.4001926190476199</v>
      </c>
      <c r="HM1171" s="26">
        <f t="shared" ref="HM1171" si="8551">HL1171+HM1169-HM1170</f>
        <v>5.4001926190476199</v>
      </c>
      <c r="HN1171" s="26">
        <f t="shared" ref="HN1171" si="8552">HM1171+HN1169-HN1170</f>
        <v>5.4001926190476199</v>
      </c>
      <c r="HO1171" s="26">
        <f t="shared" ref="HO1171" si="8553">HN1171+HO1169-HO1170</f>
        <v>5.4001926190476199</v>
      </c>
      <c r="HP1171" s="26">
        <f t="shared" ref="HP1171" si="8554">HO1171+HP1169-HP1170</f>
        <v>5.4001926190476199</v>
      </c>
      <c r="HQ1171" s="26">
        <f t="shared" ref="HQ1171" si="8555">HP1171+HQ1169-HQ1170</f>
        <v>5.4001926190476199</v>
      </c>
      <c r="HR1171" s="26">
        <f t="shared" ref="HR1171" si="8556">HQ1171+HR1169-HR1170</f>
        <v>5.4001926190476199</v>
      </c>
      <c r="HS1171" s="26">
        <f t="shared" ref="HS1171" si="8557">HR1171+HS1169-HS1170</f>
        <v>5.4001926190476199</v>
      </c>
      <c r="HT1171" s="26">
        <f t="shared" ref="HT1171" si="8558">HS1171+HT1169-HT1170</f>
        <v>5.4001926190476199</v>
      </c>
      <c r="HU1171" s="22">
        <f t="shared" ref="HU1171" si="8559">COUNTIF(GZ1171:HT1171,"&lt;0")</f>
        <v>0</v>
      </c>
      <c r="HV1171" s="25"/>
      <c r="HW1171" t="str">
        <f>DIM_BILL[[#This Row],[Tipo]]</f>
        <v>MATERIA PRIMA</v>
      </c>
    </row>
    <row r="1172" spans="1:231" x14ac:dyDescent="0.3">
      <c r="A1172" s="17" t="s">
        <v>700</v>
      </c>
      <c r="BK1172">
        <v>2.1999999999999999E-5</v>
      </c>
      <c r="GR1172" s="17" t="s">
        <v>701</v>
      </c>
      <c r="GS1172" s="17">
        <v>3</v>
      </c>
      <c r="GT1172" s="17" t="s">
        <v>1836</v>
      </c>
      <c r="GU1172" s="17" t="s">
        <v>1793</v>
      </c>
      <c r="GV1172" s="17">
        <f>SUMIF(FACT_A1[cve_prod],DIM_BILL[[#This Row],[CODIGO]],FACT_A1[Existencia])</f>
        <v>0</v>
      </c>
      <c r="GW1172" s="18">
        <f>SUMIF(FACT_A2[cve_prod],DIM_BILL[[#This Row],[CODIGO]],FACT_A2[Existencia])</f>
        <v>20</v>
      </c>
      <c r="GX1172" s="17"/>
      <c r="GY1172" s="16" t="s">
        <v>2220</v>
      </c>
      <c r="GZ1172" s="15">
        <f>SUMIFS(POs[saldo],POs[cve_prod],DIM_BILL[[#This Row],[CODIGO]],POs[status],$GY1172,POs[f_ent],GZ$1)</f>
        <v>0</v>
      </c>
      <c r="HA1172" s="15">
        <f>SUMIFS(POs[saldo],POs[cve_prod],DIM_BILL[[#This Row],[CODIGO]],POs[status],$GY1172,POs[f_ent],HA$1)</f>
        <v>0</v>
      </c>
      <c r="HB1172" s="15">
        <f>SUMIFS(POs[saldo],POs[cve_prod],DIM_BILL[[#This Row],[CODIGO]],POs[status],$GY1172,POs[f_ent],HB$1)</f>
        <v>0</v>
      </c>
      <c r="HC1172" s="15">
        <f>SUMIFS(POs[saldo],POs[cve_prod],DIM_BILL[[#This Row],[CODIGO]],POs[status],$GY1172,POs[f_ent],HC$1)</f>
        <v>0</v>
      </c>
      <c r="HD1172" s="15">
        <f>SUMIFS(POs[saldo],POs[cve_prod],DIM_BILL[[#This Row],[CODIGO]],POs[status],$GY1172,POs[f_ent],HD$1)</f>
        <v>0</v>
      </c>
      <c r="HE1172" s="15">
        <f>SUMIFS(POs[saldo],POs[cve_prod],DIM_BILL[[#This Row],[CODIGO]],POs[status],$GY1172,POs[f_ent],HE$1)</f>
        <v>0</v>
      </c>
      <c r="HF1172" s="15">
        <f>SUMIFS(POs[saldo],POs[cve_prod],DIM_BILL[[#This Row],[CODIGO]],POs[status],$GY1172,POs[Semana],WEEKNUM(HF$1))</f>
        <v>0</v>
      </c>
      <c r="HG1172" s="15">
        <f>SUMIFS(POs[saldo],POs[cve_prod],DIM_BILL[[#This Row],[CODIGO]],POs[status],$GY1172,POs[Semana],WEEKNUM(HG$1))</f>
        <v>0</v>
      </c>
      <c r="HH1172" s="15">
        <f>SUMIFS(POs[saldo],POs[cve_prod],DIM_BILL[[#This Row],[CODIGO]],POs[status],$GY1172,POs[Semana],WEEKNUM(HH$1))</f>
        <v>0</v>
      </c>
      <c r="HI1172" s="15">
        <f>SUMIFS(POs[saldo],POs[cve_prod],DIM_BILL[[#This Row],[CODIGO]],POs[status],$GY1172,POs[Semana],WEEKNUM(HI$1))</f>
        <v>0</v>
      </c>
      <c r="HJ1172" s="15">
        <f>SUMIFS(POs[saldo],POs[cve_prod],DIM_BILL[[#This Row],[CODIGO]],POs[status],$GY1172,POs[Semana],WEEKNUM(HJ$1))</f>
        <v>0</v>
      </c>
      <c r="HK1172" s="15">
        <f>SUMIFS(POs[saldo],POs[cve_prod],DIM_BILL[[#This Row],[CODIGO]],POs[status],$GY1172,POs[Semana],WEEKNUM(HK$1))</f>
        <v>0</v>
      </c>
      <c r="HL1172" s="15">
        <f>SUMIFS(POs[saldo],POs[cve_prod],DIM_BILL[[#This Row],[CODIGO]],POs[status],$GY1172,POs[Semana],WEEKNUM(HL$1))</f>
        <v>0</v>
      </c>
      <c r="HM1172" s="15">
        <f>SUMIFS(POs[saldo],POs[cve_prod],DIM_BILL[[#This Row],[CODIGO]],POs[status],$GY1172,POs[Semana],WEEKNUM(HM$1))</f>
        <v>0</v>
      </c>
      <c r="HN1172" s="15">
        <f>SUMIFS(POs[saldo],POs[cve_prod],DIM_BILL[[#This Row],[CODIGO]],POs[status],$GY1172,POs[Semana],WEEKNUM(HN$1))</f>
        <v>0</v>
      </c>
      <c r="HO1172" s="15">
        <f>SUMIFS(POs[saldo],POs[cve_prod],DIM_BILL[[#This Row],[CODIGO]],POs[status],$GY1172,POs[Semana],WEEKNUM(HO$1))</f>
        <v>0</v>
      </c>
      <c r="HP1172" s="15">
        <f>SUMIFS(POs[saldo],POs[cve_prod],DIM_BILL[[#This Row],[CODIGO]],POs[status],$GY1172,POs[Semana],WEEKNUM(HP$1))</f>
        <v>0</v>
      </c>
      <c r="HQ1172" s="15">
        <f>SUMIFS(POs[saldo],POs[cve_prod],DIM_BILL[[#This Row],[CODIGO]],POs[status],$GY1172,POs[Semana],WEEKNUM(HQ$1))</f>
        <v>0</v>
      </c>
      <c r="HR1172" s="15">
        <f>SUMIFS(POs[saldo],POs[cve_prod],DIM_BILL[[#This Row],[CODIGO]],POs[status],$GY1172,POs[Semana],WEEKNUM(HR$1))</f>
        <v>0</v>
      </c>
      <c r="HS1172" s="15">
        <f>SUMIFS(POs[saldo],POs[cve_prod],DIM_BILL[[#This Row],[CODIGO]],POs[status],$GY1172,POs[Semana],WEEKNUM(HS$1))</f>
        <v>0</v>
      </c>
      <c r="HT1172" s="15">
        <f>SUMIFS(POs[saldo],POs[cve_prod],DIM_BILL[[#This Row],[CODIGO]],POs[status],$GY1172,POs[Semana],WEEKNUM(HT$1))</f>
        <v>0</v>
      </c>
      <c r="HU1172" s="22"/>
      <c r="HV1172" s="25"/>
      <c r="HW1172" t="str">
        <f>DIM_BILL[[#This Row],[Tipo]]</f>
        <v>MATERIA PRIMA</v>
      </c>
    </row>
    <row r="1173" spans="1:231" x14ac:dyDescent="0.3">
      <c r="A1173" s="17" t="s">
        <v>700</v>
      </c>
      <c r="BK1173">
        <v>2.1999999999999999E-5</v>
      </c>
      <c r="GR1173" s="17" t="s">
        <v>701</v>
      </c>
      <c r="GS1173" s="17">
        <v>3</v>
      </c>
      <c r="GT1173" s="17" t="s">
        <v>1836</v>
      </c>
      <c r="GU1173" s="17" t="s">
        <v>1793</v>
      </c>
      <c r="GV1173" s="17">
        <f>SUMIF(FACT_A1[cve_prod],DIM_BILL[[#This Row],[CODIGO]],FACT_A1[Existencia])</f>
        <v>0</v>
      </c>
      <c r="GW1173" s="18">
        <f>SUMIF(FACT_A2[cve_prod],DIM_BILL[[#This Row],[CODIGO]],FACT_A2[Existencia])</f>
        <v>20</v>
      </c>
      <c r="GX1173" s="17"/>
      <c r="GY1173" s="16" t="s">
        <v>2221</v>
      </c>
      <c r="GZ1173" s="24">
        <f>SUMPRODUCT($B1173:$GQ1173,INDEX(PLAN_PRODUCCION!$B$4:$GQ$24,COLUMN()-COLUMN($GZ$1)+1,0))</f>
        <v>0.35199999999999998</v>
      </c>
      <c r="HA1173" s="24">
        <f>SUMPRODUCT($B1173:$GQ1173,INDEX(PLAN_PRODUCCION!$B$4:$GQ$24,COLUMN()-COLUMN($GZ$1)+1,0))</f>
        <v>0</v>
      </c>
      <c r="HB1173" s="24">
        <f>SUMPRODUCT($B1173:$GQ1173,INDEX(PLAN_PRODUCCION!$B$4:$GQ$24,COLUMN()-COLUMN($GZ$1)+1,0))</f>
        <v>0</v>
      </c>
      <c r="HC1173" s="24">
        <f>SUMPRODUCT($B1173:$GQ1173,INDEX(PLAN_PRODUCCION!$B$4:$GQ$24,COLUMN()-COLUMN($GZ$1)+1,0))</f>
        <v>0</v>
      </c>
      <c r="HD1173" s="24">
        <f>SUMPRODUCT($B1173:$GQ1173,INDEX(PLAN_PRODUCCION!$B$4:$GQ$24,COLUMN()-COLUMN($GZ$1)+1,0))</f>
        <v>0</v>
      </c>
      <c r="HE1173" s="24">
        <f>SUMPRODUCT($B1173:$GQ1173,INDEX(PLAN_PRODUCCION!$B$4:$GQ$24,COLUMN()-COLUMN($GZ$1)+1,0))</f>
        <v>0</v>
      </c>
      <c r="HF1173" s="24">
        <f>SUMPRODUCT($B1173:$GQ1173,INDEX(PLAN_PRODUCCION!$B$4:$GQ$24,COLUMN()-COLUMN($GZ$1)+1,0))</f>
        <v>0</v>
      </c>
      <c r="HG1173" s="24">
        <f>SUMPRODUCT($B1173:$GQ1173,INDEX(PLAN_PRODUCCION!$B$4:$GQ$24,COLUMN()-COLUMN($GZ$1)+1,0))</f>
        <v>0</v>
      </c>
      <c r="HH1173" s="24">
        <f>SUMPRODUCT($B1173:$GQ1173,INDEX(PLAN_PRODUCCION!$B$4:$GQ$24,COLUMN()-COLUMN($GZ$1)+1,0))</f>
        <v>0</v>
      </c>
      <c r="HI1173" s="24">
        <f>SUMPRODUCT($B1173:$GQ1173,INDEX(PLAN_PRODUCCION!$B$4:$GQ$24,COLUMN()-COLUMN($GZ$1)+1,0))</f>
        <v>0</v>
      </c>
      <c r="HJ1173" s="24">
        <f>SUMPRODUCT($B1173:$GQ1173,INDEX(PLAN_PRODUCCION!$B$4:$GQ$24,COLUMN()-COLUMN($GZ$1)+1,0))</f>
        <v>0</v>
      </c>
      <c r="HK1173" s="24">
        <f>SUMPRODUCT($B1173:$GQ1173,INDEX(PLAN_PRODUCCION!$B$4:$GQ$24,COLUMN()-COLUMN($GZ$1)+1,0))</f>
        <v>0</v>
      </c>
      <c r="HL1173" s="24">
        <f>SUMPRODUCT($B1173:$GQ1173,INDEX(PLAN_PRODUCCION!$B$4:$GQ$24,COLUMN()-COLUMN($GZ$1)+1,0))</f>
        <v>0</v>
      </c>
      <c r="HM1173" s="24">
        <f>SUMPRODUCT($B1173:$GQ1173,INDEX(PLAN_PRODUCCION!$B$4:$GQ$24,COLUMN()-COLUMN($GZ$1)+1,0))</f>
        <v>0</v>
      </c>
      <c r="HN1173" s="24">
        <f>SUMPRODUCT($B1173:$GQ1173,INDEX(PLAN_PRODUCCION!$B$4:$GQ$24,COLUMN()-COLUMN($GZ$1)+1,0))</f>
        <v>0</v>
      </c>
      <c r="HO1173" s="24">
        <f>SUMPRODUCT($B1173:$GQ1173,INDEX(PLAN_PRODUCCION!$B$4:$GQ$24,COLUMN()-COLUMN($GZ$1)+1,0))</f>
        <v>0</v>
      </c>
      <c r="HP1173" s="24">
        <f>SUMPRODUCT($B1173:$GQ1173,INDEX(PLAN_PRODUCCION!$B$4:$GQ$24,COLUMN()-COLUMN($GZ$1)+1,0))</f>
        <v>0</v>
      </c>
      <c r="HQ1173" s="24">
        <f>SUMPRODUCT($B1173:$GQ1173,INDEX(PLAN_PRODUCCION!$B$4:$GQ$24,COLUMN()-COLUMN($GZ$1)+1,0))</f>
        <v>0</v>
      </c>
      <c r="HR1173" s="24">
        <f>SUMPRODUCT($B1173:$GQ1173,INDEX(PLAN_PRODUCCION!$B$4:$GQ$24,COLUMN()-COLUMN($GZ$1)+1,0))</f>
        <v>0</v>
      </c>
      <c r="HS1173" s="24">
        <f>SUMPRODUCT($B1173:$GQ1173,INDEX(PLAN_PRODUCCION!$B$4:$GQ$24,COLUMN()-COLUMN($GZ$1)+1,0))</f>
        <v>0</v>
      </c>
      <c r="HT1173" s="24">
        <f>SUMPRODUCT($B1173:$GQ1173,INDEX(PLAN_PRODUCCION!$B$4:$GQ$24,COLUMN()-COLUMN($GZ$1)+1,0))</f>
        <v>0</v>
      </c>
      <c r="HU1173" s="22"/>
      <c r="HV1173" s="25"/>
      <c r="HW1173" t="str">
        <f>DIM_BILL[[#This Row],[Tipo]]</f>
        <v>MATERIA PRIMA</v>
      </c>
    </row>
    <row r="1174" spans="1:231" x14ac:dyDescent="0.3">
      <c r="A1174" s="18" t="s">
        <v>700</v>
      </c>
      <c r="BK1174">
        <v>2.1999999999999999E-5</v>
      </c>
      <c r="GR1174" s="18" t="s">
        <v>701</v>
      </c>
      <c r="GS1174" s="18">
        <v>3</v>
      </c>
      <c r="GT1174" s="18" t="s">
        <v>1836</v>
      </c>
      <c r="GU1174" s="18" t="s">
        <v>1793</v>
      </c>
      <c r="GV1174" s="18">
        <f>SUMIF(FACT_A1[cve_prod],DIM_BILL[[#This Row],[CODIGO]],FACT_A1[Existencia])</f>
        <v>0</v>
      </c>
      <c r="GW1174" s="18">
        <f>SUMIF(FACT_A2[cve_prod],DIM_BILL[[#This Row],[CODIGO]],FACT_A2[Existencia])</f>
        <v>20</v>
      </c>
      <c r="GX1174" s="18"/>
      <c r="GY1174" s="16" t="s">
        <v>2222</v>
      </c>
      <c r="GZ1174" s="26">
        <f t="shared" ref="GZ1174" si="8560">GV1174+GW1174+GX1174+GZ1172-GZ1173</f>
        <v>19.648</v>
      </c>
      <c r="HA1174" s="26">
        <f t="shared" ref="HA1174" si="8561">GZ1174+HA1172-HA1173</f>
        <v>19.648</v>
      </c>
      <c r="HB1174" s="26">
        <f t="shared" ref="HB1174" si="8562">HA1174+HB1172-HB1173</f>
        <v>19.648</v>
      </c>
      <c r="HC1174" s="26">
        <f t="shared" ref="HC1174" si="8563">HB1174+HC1172-HC1173</f>
        <v>19.648</v>
      </c>
      <c r="HD1174" s="26">
        <f t="shared" ref="HD1174" si="8564">HC1174+HD1172-HD1173</f>
        <v>19.648</v>
      </c>
      <c r="HE1174" s="26">
        <f t="shared" ref="HE1174" si="8565">HD1174+HE1172-HE1173</f>
        <v>19.648</v>
      </c>
      <c r="HF1174" s="26">
        <f t="shared" ref="HF1174" si="8566">HE1174+HF1172-HF1173</f>
        <v>19.648</v>
      </c>
      <c r="HG1174" s="26">
        <f t="shared" ref="HG1174" si="8567">HF1174+HG1172-HG1173</f>
        <v>19.648</v>
      </c>
      <c r="HH1174" s="26">
        <f t="shared" ref="HH1174" si="8568">HG1174+HH1172-HH1173</f>
        <v>19.648</v>
      </c>
      <c r="HI1174" s="26">
        <f t="shared" ref="HI1174" si="8569">HH1174+HI1172-HI1173</f>
        <v>19.648</v>
      </c>
      <c r="HJ1174" s="26">
        <f t="shared" ref="HJ1174" si="8570">HI1174+HJ1172-HJ1173</f>
        <v>19.648</v>
      </c>
      <c r="HK1174" s="26">
        <f t="shared" ref="HK1174" si="8571">HJ1174+HK1172-HK1173</f>
        <v>19.648</v>
      </c>
      <c r="HL1174" s="26">
        <f t="shared" ref="HL1174" si="8572">HK1174+HL1172-HL1173</f>
        <v>19.648</v>
      </c>
      <c r="HM1174" s="26">
        <f t="shared" ref="HM1174" si="8573">HL1174+HM1172-HM1173</f>
        <v>19.648</v>
      </c>
      <c r="HN1174" s="26">
        <f t="shared" ref="HN1174" si="8574">HM1174+HN1172-HN1173</f>
        <v>19.648</v>
      </c>
      <c r="HO1174" s="26">
        <f t="shared" ref="HO1174" si="8575">HN1174+HO1172-HO1173</f>
        <v>19.648</v>
      </c>
      <c r="HP1174" s="26">
        <f t="shared" ref="HP1174" si="8576">HO1174+HP1172-HP1173</f>
        <v>19.648</v>
      </c>
      <c r="HQ1174" s="26">
        <f t="shared" ref="HQ1174" si="8577">HP1174+HQ1172-HQ1173</f>
        <v>19.648</v>
      </c>
      <c r="HR1174" s="26">
        <f t="shared" ref="HR1174" si="8578">HQ1174+HR1172-HR1173</f>
        <v>19.648</v>
      </c>
      <c r="HS1174" s="26">
        <f t="shared" ref="HS1174" si="8579">HR1174+HS1172-HS1173</f>
        <v>19.648</v>
      </c>
      <c r="HT1174" s="26">
        <f t="shared" ref="HT1174" si="8580">HS1174+HT1172-HT1173</f>
        <v>19.648</v>
      </c>
      <c r="HU1174" s="22">
        <f t="shared" ref="HU1174" si="8581">COUNTIF(GZ1174:HT1174,"&lt;0")</f>
        <v>0</v>
      </c>
      <c r="HV1174" s="25"/>
      <c r="HW1174" t="str">
        <f>DIM_BILL[[#This Row],[Tipo]]</f>
        <v>MATERIA PRIMA</v>
      </c>
    </row>
    <row r="1175" spans="1:231" x14ac:dyDescent="0.3">
      <c r="A1175" s="17" t="s">
        <v>674</v>
      </c>
      <c r="BJ1175">
        <v>6.6700000000000006E-4</v>
      </c>
      <c r="BK1175">
        <v>3.8400000000000001E-4</v>
      </c>
      <c r="GR1175" s="17" t="s">
        <v>675</v>
      </c>
      <c r="GS1175" s="17">
        <v>3</v>
      </c>
      <c r="GT1175" s="17" t="s">
        <v>1837</v>
      </c>
      <c r="GU1175" s="17" t="s">
        <v>1793</v>
      </c>
      <c r="GV1175" s="17">
        <f>SUMIF(FACT_A1[cve_prod],DIM_BILL[[#This Row],[CODIGO]],FACT_A1[Existencia])</f>
        <v>0</v>
      </c>
      <c r="GW1175" s="18">
        <f>SUMIF(FACT_A2[cve_prod],DIM_BILL[[#This Row],[CODIGO]],FACT_A2[Existencia])</f>
        <v>10</v>
      </c>
      <c r="GX1175" s="17"/>
      <c r="GY1175" s="16" t="s">
        <v>2220</v>
      </c>
      <c r="GZ1175" s="15">
        <f>SUMIFS(POs[saldo],POs[cve_prod],DIM_BILL[[#This Row],[CODIGO]],POs[status],$GY1175,POs[f_ent],GZ$1)</f>
        <v>0</v>
      </c>
      <c r="HA1175" s="15">
        <f>SUMIFS(POs[saldo],POs[cve_prod],DIM_BILL[[#This Row],[CODIGO]],POs[status],$GY1175,POs[f_ent],HA$1)</f>
        <v>0</v>
      </c>
      <c r="HB1175" s="15">
        <f>SUMIFS(POs[saldo],POs[cve_prod],DIM_BILL[[#This Row],[CODIGO]],POs[status],$GY1175,POs[f_ent],HB$1)</f>
        <v>0</v>
      </c>
      <c r="HC1175" s="15">
        <f>SUMIFS(POs[saldo],POs[cve_prod],DIM_BILL[[#This Row],[CODIGO]],POs[status],$GY1175,POs[f_ent],HC$1)</f>
        <v>0</v>
      </c>
      <c r="HD1175" s="15">
        <f>SUMIFS(POs[saldo],POs[cve_prod],DIM_BILL[[#This Row],[CODIGO]],POs[status],$GY1175,POs[f_ent],HD$1)</f>
        <v>0</v>
      </c>
      <c r="HE1175" s="15">
        <f>SUMIFS(POs[saldo],POs[cve_prod],DIM_BILL[[#This Row],[CODIGO]],POs[status],$GY1175,POs[f_ent],HE$1)</f>
        <v>0</v>
      </c>
      <c r="HF1175" s="15">
        <f>SUMIFS(POs[saldo],POs[cve_prod],DIM_BILL[[#This Row],[CODIGO]],POs[status],$GY1175,POs[Semana],WEEKNUM(HF$1))</f>
        <v>0</v>
      </c>
      <c r="HG1175" s="15">
        <f>SUMIFS(POs[saldo],POs[cve_prod],DIM_BILL[[#This Row],[CODIGO]],POs[status],$GY1175,POs[Semana],WEEKNUM(HG$1))</f>
        <v>0</v>
      </c>
      <c r="HH1175" s="15">
        <f>SUMIFS(POs[saldo],POs[cve_prod],DIM_BILL[[#This Row],[CODIGO]],POs[status],$GY1175,POs[Semana],WEEKNUM(HH$1))</f>
        <v>0</v>
      </c>
      <c r="HI1175" s="15">
        <f>SUMIFS(POs[saldo],POs[cve_prod],DIM_BILL[[#This Row],[CODIGO]],POs[status],$GY1175,POs[Semana],WEEKNUM(HI$1))</f>
        <v>0</v>
      </c>
      <c r="HJ1175" s="15">
        <f>SUMIFS(POs[saldo],POs[cve_prod],DIM_BILL[[#This Row],[CODIGO]],POs[status],$GY1175,POs[Semana],WEEKNUM(HJ$1))</f>
        <v>0</v>
      </c>
      <c r="HK1175" s="15">
        <f>SUMIFS(POs[saldo],POs[cve_prod],DIM_BILL[[#This Row],[CODIGO]],POs[status],$GY1175,POs[Semana],WEEKNUM(HK$1))</f>
        <v>0</v>
      </c>
      <c r="HL1175" s="15">
        <f>SUMIFS(POs[saldo],POs[cve_prod],DIM_BILL[[#This Row],[CODIGO]],POs[status],$GY1175,POs[Semana],WEEKNUM(HL$1))</f>
        <v>0</v>
      </c>
      <c r="HM1175" s="15">
        <f>SUMIFS(POs[saldo],POs[cve_prod],DIM_BILL[[#This Row],[CODIGO]],POs[status],$GY1175,POs[Semana],WEEKNUM(HM$1))</f>
        <v>0</v>
      </c>
      <c r="HN1175" s="15">
        <f>SUMIFS(POs[saldo],POs[cve_prod],DIM_BILL[[#This Row],[CODIGO]],POs[status],$GY1175,POs[Semana],WEEKNUM(HN$1))</f>
        <v>0</v>
      </c>
      <c r="HO1175" s="15">
        <f>SUMIFS(POs[saldo],POs[cve_prod],DIM_BILL[[#This Row],[CODIGO]],POs[status],$GY1175,POs[Semana],WEEKNUM(HO$1))</f>
        <v>0</v>
      </c>
      <c r="HP1175" s="15">
        <f>SUMIFS(POs[saldo],POs[cve_prod],DIM_BILL[[#This Row],[CODIGO]],POs[status],$GY1175,POs[Semana],WEEKNUM(HP$1))</f>
        <v>0</v>
      </c>
      <c r="HQ1175" s="15">
        <f>SUMIFS(POs[saldo],POs[cve_prod],DIM_BILL[[#This Row],[CODIGO]],POs[status],$GY1175,POs[Semana],WEEKNUM(HQ$1))</f>
        <v>0</v>
      </c>
      <c r="HR1175" s="15">
        <f>SUMIFS(POs[saldo],POs[cve_prod],DIM_BILL[[#This Row],[CODIGO]],POs[status],$GY1175,POs[Semana],WEEKNUM(HR$1))</f>
        <v>0</v>
      </c>
      <c r="HS1175" s="15">
        <f>SUMIFS(POs[saldo],POs[cve_prod],DIM_BILL[[#This Row],[CODIGO]],POs[status],$GY1175,POs[Semana],WEEKNUM(HS$1))</f>
        <v>0</v>
      </c>
      <c r="HT1175" s="15">
        <f>SUMIFS(POs[saldo],POs[cve_prod],DIM_BILL[[#This Row],[CODIGO]],POs[status],$GY1175,POs[Semana],WEEKNUM(HT$1))</f>
        <v>0</v>
      </c>
      <c r="HU1175" s="22"/>
      <c r="HV1175" s="25"/>
      <c r="HW1175" t="str">
        <f>DIM_BILL[[#This Row],[Tipo]]</f>
        <v>MATERIA PRIMA</v>
      </c>
    </row>
    <row r="1176" spans="1:231" x14ac:dyDescent="0.3">
      <c r="A1176" s="17" t="s">
        <v>674</v>
      </c>
      <c r="BJ1176">
        <v>6.6700000000000006E-4</v>
      </c>
      <c r="BK1176">
        <v>3.8400000000000001E-4</v>
      </c>
      <c r="GR1176" s="17" t="s">
        <v>675</v>
      </c>
      <c r="GS1176" s="17">
        <v>3</v>
      </c>
      <c r="GT1176" s="17" t="s">
        <v>1837</v>
      </c>
      <c r="GU1176" s="17" t="s">
        <v>1793</v>
      </c>
      <c r="GV1176" s="17">
        <f>SUMIF(FACT_A1[cve_prod],DIM_BILL[[#This Row],[CODIGO]],FACT_A1[Existencia])</f>
        <v>0</v>
      </c>
      <c r="GW1176" s="18">
        <f>SUMIF(FACT_A2[cve_prod],DIM_BILL[[#This Row],[CODIGO]],FACT_A2[Existencia])</f>
        <v>10</v>
      </c>
      <c r="GX1176" s="17"/>
      <c r="GY1176" s="16" t="s">
        <v>2221</v>
      </c>
      <c r="GZ1176" s="24">
        <f>SUMPRODUCT($B1176:$GQ1176,INDEX(PLAN_PRODUCCION!$B$4:$GQ$24,COLUMN()-COLUMN($GZ$1)+1,0))</f>
        <v>7.4779999999999998</v>
      </c>
      <c r="HA1176" s="24">
        <f>SUMPRODUCT($B1176:$GQ1176,INDEX(PLAN_PRODUCCION!$B$4:$GQ$24,COLUMN()-COLUMN($GZ$1)+1,0))</f>
        <v>0</v>
      </c>
      <c r="HB1176" s="24">
        <f>SUMPRODUCT($B1176:$GQ1176,INDEX(PLAN_PRODUCCION!$B$4:$GQ$24,COLUMN()-COLUMN($GZ$1)+1,0))</f>
        <v>0</v>
      </c>
      <c r="HC1176" s="24">
        <f>SUMPRODUCT($B1176:$GQ1176,INDEX(PLAN_PRODUCCION!$B$4:$GQ$24,COLUMN()-COLUMN($GZ$1)+1,0))</f>
        <v>0</v>
      </c>
      <c r="HD1176" s="24">
        <f>SUMPRODUCT($B1176:$GQ1176,INDEX(PLAN_PRODUCCION!$B$4:$GQ$24,COLUMN()-COLUMN($GZ$1)+1,0))</f>
        <v>0</v>
      </c>
      <c r="HE1176" s="24">
        <f>SUMPRODUCT($B1176:$GQ1176,INDEX(PLAN_PRODUCCION!$B$4:$GQ$24,COLUMN()-COLUMN($GZ$1)+1,0))</f>
        <v>0</v>
      </c>
      <c r="HF1176" s="24">
        <f>SUMPRODUCT($B1176:$GQ1176,INDEX(PLAN_PRODUCCION!$B$4:$GQ$24,COLUMN()-COLUMN($GZ$1)+1,0))</f>
        <v>0</v>
      </c>
      <c r="HG1176" s="24">
        <f>SUMPRODUCT($B1176:$GQ1176,INDEX(PLAN_PRODUCCION!$B$4:$GQ$24,COLUMN()-COLUMN($GZ$1)+1,0))</f>
        <v>0</v>
      </c>
      <c r="HH1176" s="24">
        <f>SUMPRODUCT($B1176:$GQ1176,INDEX(PLAN_PRODUCCION!$B$4:$GQ$24,COLUMN()-COLUMN($GZ$1)+1,0))</f>
        <v>0</v>
      </c>
      <c r="HI1176" s="24">
        <f>SUMPRODUCT($B1176:$GQ1176,INDEX(PLAN_PRODUCCION!$B$4:$GQ$24,COLUMN()-COLUMN($GZ$1)+1,0))</f>
        <v>0</v>
      </c>
      <c r="HJ1176" s="24">
        <f>SUMPRODUCT($B1176:$GQ1176,INDEX(PLAN_PRODUCCION!$B$4:$GQ$24,COLUMN()-COLUMN($GZ$1)+1,0))</f>
        <v>0</v>
      </c>
      <c r="HK1176" s="24">
        <f>SUMPRODUCT($B1176:$GQ1176,INDEX(PLAN_PRODUCCION!$B$4:$GQ$24,COLUMN()-COLUMN($GZ$1)+1,0))</f>
        <v>0</v>
      </c>
      <c r="HL1176" s="24">
        <f>SUMPRODUCT($B1176:$GQ1176,INDEX(PLAN_PRODUCCION!$B$4:$GQ$24,COLUMN()-COLUMN($GZ$1)+1,0))</f>
        <v>0</v>
      </c>
      <c r="HM1176" s="24">
        <f>SUMPRODUCT($B1176:$GQ1176,INDEX(PLAN_PRODUCCION!$B$4:$GQ$24,COLUMN()-COLUMN($GZ$1)+1,0))</f>
        <v>0</v>
      </c>
      <c r="HN1176" s="24">
        <f>SUMPRODUCT($B1176:$GQ1176,INDEX(PLAN_PRODUCCION!$B$4:$GQ$24,COLUMN()-COLUMN($GZ$1)+1,0))</f>
        <v>0</v>
      </c>
      <c r="HO1176" s="24">
        <f>SUMPRODUCT($B1176:$GQ1176,INDEX(PLAN_PRODUCCION!$B$4:$GQ$24,COLUMN()-COLUMN($GZ$1)+1,0))</f>
        <v>0</v>
      </c>
      <c r="HP1176" s="24">
        <f>SUMPRODUCT($B1176:$GQ1176,INDEX(PLAN_PRODUCCION!$B$4:$GQ$24,COLUMN()-COLUMN($GZ$1)+1,0))</f>
        <v>0</v>
      </c>
      <c r="HQ1176" s="24">
        <f>SUMPRODUCT($B1176:$GQ1176,INDEX(PLAN_PRODUCCION!$B$4:$GQ$24,COLUMN()-COLUMN($GZ$1)+1,0))</f>
        <v>0</v>
      </c>
      <c r="HR1176" s="24">
        <f>SUMPRODUCT($B1176:$GQ1176,INDEX(PLAN_PRODUCCION!$B$4:$GQ$24,COLUMN()-COLUMN($GZ$1)+1,0))</f>
        <v>0</v>
      </c>
      <c r="HS1176" s="24">
        <f>SUMPRODUCT($B1176:$GQ1176,INDEX(PLAN_PRODUCCION!$B$4:$GQ$24,COLUMN()-COLUMN($GZ$1)+1,0))</f>
        <v>0</v>
      </c>
      <c r="HT1176" s="24">
        <f>SUMPRODUCT($B1176:$GQ1176,INDEX(PLAN_PRODUCCION!$B$4:$GQ$24,COLUMN()-COLUMN($GZ$1)+1,0))</f>
        <v>0</v>
      </c>
      <c r="HU1176" s="22"/>
      <c r="HV1176" s="25"/>
      <c r="HW1176" t="str">
        <f>DIM_BILL[[#This Row],[Tipo]]</f>
        <v>MATERIA PRIMA</v>
      </c>
    </row>
    <row r="1177" spans="1:231" x14ac:dyDescent="0.3">
      <c r="A1177" s="18" t="s">
        <v>674</v>
      </c>
      <c r="BJ1177">
        <v>6.6700000000000006E-4</v>
      </c>
      <c r="BK1177">
        <v>3.8400000000000001E-4</v>
      </c>
      <c r="GR1177" s="18" t="s">
        <v>675</v>
      </c>
      <c r="GS1177" s="18">
        <v>3</v>
      </c>
      <c r="GT1177" s="18" t="s">
        <v>1837</v>
      </c>
      <c r="GU1177" s="18" t="s">
        <v>1793</v>
      </c>
      <c r="GV1177" s="18">
        <f>SUMIF(FACT_A1[cve_prod],DIM_BILL[[#This Row],[CODIGO]],FACT_A1[Existencia])</f>
        <v>0</v>
      </c>
      <c r="GW1177" s="18">
        <f>SUMIF(FACT_A2[cve_prod],DIM_BILL[[#This Row],[CODIGO]],FACT_A2[Existencia])</f>
        <v>10</v>
      </c>
      <c r="GX1177" s="18"/>
      <c r="GY1177" s="16" t="s">
        <v>2222</v>
      </c>
      <c r="GZ1177" s="26">
        <f t="shared" ref="GZ1177" si="8582">GV1177+GW1177+GX1177+GZ1175-GZ1176</f>
        <v>2.5220000000000002</v>
      </c>
      <c r="HA1177" s="26">
        <f t="shared" ref="HA1177" si="8583">GZ1177+HA1175-HA1176</f>
        <v>2.5220000000000002</v>
      </c>
      <c r="HB1177" s="26">
        <f t="shared" ref="HB1177" si="8584">HA1177+HB1175-HB1176</f>
        <v>2.5220000000000002</v>
      </c>
      <c r="HC1177" s="26">
        <f t="shared" ref="HC1177" si="8585">HB1177+HC1175-HC1176</f>
        <v>2.5220000000000002</v>
      </c>
      <c r="HD1177" s="26">
        <f t="shared" ref="HD1177" si="8586">HC1177+HD1175-HD1176</f>
        <v>2.5220000000000002</v>
      </c>
      <c r="HE1177" s="26">
        <f t="shared" ref="HE1177" si="8587">HD1177+HE1175-HE1176</f>
        <v>2.5220000000000002</v>
      </c>
      <c r="HF1177" s="26">
        <f t="shared" ref="HF1177" si="8588">HE1177+HF1175-HF1176</f>
        <v>2.5220000000000002</v>
      </c>
      <c r="HG1177" s="26">
        <f t="shared" ref="HG1177" si="8589">HF1177+HG1175-HG1176</f>
        <v>2.5220000000000002</v>
      </c>
      <c r="HH1177" s="26">
        <f t="shared" ref="HH1177" si="8590">HG1177+HH1175-HH1176</f>
        <v>2.5220000000000002</v>
      </c>
      <c r="HI1177" s="26">
        <f t="shared" ref="HI1177" si="8591">HH1177+HI1175-HI1176</f>
        <v>2.5220000000000002</v>
      </c>
      <c r="HJ1177" s="26">
        <f t="shared" ref="HJ1177" si="8592">HI1177+HJ1175-HJ1176</f>
        <v>2.5220000000000002</v>
      </c>
      <c r="HK1177" s="26">
        <f t="shared" ref="HK1177" si="8593">HJ1177+HK1175-HK1176</f>
        <v>2.5220000000000002</v>
      </c>
      <c r="HL1177" s="26">
        <f t="shared" ref="HL1177" si="8594">HK1177+HL1175-HL1176</f>
        <v>2.5220000000000002</v>
      </c>
      <c r="HM1177" s="26">
        <f t="shared" ref="HM1177" si="8595">HL1177+HM1175-HM1176</f>
        <v>2.5220000000000002</v>
      </c>
      <c r="HN1177" s="26">
        <f t="shared" ref="HN1177" si="8596">HM1177+HN1175-HN1176</f>
        <v>2.5220000000000002</v>
      </c>
      <c r="HO1177" s="26">
        <f t="shared" ref="HO1177" si="8597">HN1177+HO1175-HO1176</f>
        <v>2.5220000000000002</v>
      </c>
      <c r="HP1177" s="26">
        <f t="shared" ref="HP1177" si="8598">HO1177+HP1175-HP1176</f>
        <v>2.5220000000000002</v>
      </c>
      <c r="HQ1177" s="26">
        <f t="shared" ref="HQ1177" si="8599">HP1177+HQ1175-HQ1176</f>
        <v>2.5220000000000002</v>
      </c>
      <c r="HR1177" s="26">
        <f t="shared" ref="HR1177" si="8600">HQ1177+HR1175-HR1176</f>
        <v>2.5220000000000002</v>
      </c>
      <c r="HS1177" s="26">
        <f t="shared" ref="HS1177" si="8601">HR1177+HS1175-HS1176</f>
        <v>2.5220000000000002</v>
      </c>
      <c r="HT1177" s="26">
        <f t="shared" ref="HT1177" si="8602">HS1177+HT1175-HT1176</f>
        <v>2.5220000000000002</v>
      </c>
      <c r="HU1177" s="22">
        <f t="shared" ref="HU1177" si="8603">COUNTIF(GZ1177:HT1177,"&lt;0")</f>
        <v>0</v>
      </c>
      <c r="HV1177" s="25"/>
      <c r="HW1177" t="str">
        <f>DIM_BILL[[#This Row],[Tipo]]</f>
        <v>MATERIA PRIMA</v>
      </c>
    </row>
    <row r="1178" spans="1:231" x14ac:dyDescent="0.3">
      <c r="A1178" s="17" t="s">
        <v>1727</v>
      </c>
      <c r="GG1178">
        <v>4.0000000000000002E-4</v>
      </c>
      <c r="GR1178" s="17" t="s">
        <v>1728</v>
      </c>
      <c r="GS1178" s="17">
        <v>1</v>
      </c>
      <c r="GT1178" s="17" t="s">
        <v>1835</v>
      </c>
      <c r="GU1178" s="17" t="s">
        <v>1793</v>
      </c>
      <c r="GV1178" s="17">
        <f>SUMIF(FACT_A1[cve_prod],DIM_BILL[[#This Row],[CODIGO]],FACT_A1[Existencia])</f>
        <v>0</v>
      </c>
      <c r="GW1178" s="18">
        <f>SUMIF(FACT_A2[cve_prod],DIM_BILL[[#This Row],[CODIGO]],FACT_A2[Existencia])</f>
        <v>10</v>
      </c>
      <c r="GX1178" s="17"/>
      <c r="GY1178" s="16" t="s">
        <v>2220</v>
      </c>
      <c r="GZ1178" s="15">
        <f>SUMIFS(POs[saldo],POs[cve_prod],DIM_BILL[[#This Row],[CODIGO]],POs[status],$GY1178,POs[f_ent],GZ$1)</f>
        <v>0</v>
      </c>
      <c r="HA1178" s="15">
        <f>SUMIFS(POs[saldo],POs[cve_prod],DIM_BILL[[#This Row],[CODIGO]],POs[status],$GY1178,POs[f_ent],HA$1)</f>
        <v>0</v>
      </c>
      <c r="HB1178" s="15">
        <f>SUMIFS(POs[saldo],POs[cve_prod],DIM_BILL[[#This Row],[CODIGO]],POs[status],$GY1178,POs[f_ent],HB$1)</f>
        <v>0</v>
      </c>
      <c r="HC1178" s="15">
        <f>SUMIFS(POs[saldo],POs[cve_prod],DIM_BILL[[#This Row],[CODIGO]],POs[status],$GY1178,POs[f_ent],HC$1)</f>
        <v>5</v>
      </c>
      <c r="HD1178" s="15">
        <f>SUMIFS(POs[saldo],POs[cve_prod],DIM_BILL[[#This Row],[CODIGO]],POs[status],$GY1178,POs[f_ent],HD$1)</f>
        <v>0</v>
      </c>
      <c r="HE1178" s="15">
        <f>SUMIFS(POs[saldo],POs[cve_prod],DIM_BILL[[#This Row],[CODIGO]],POs[status],$GY1178,POs[f_ent],HE$1)</f>
        <v>0</v>
      </c>
      <c r="HF1178" s="15">
        <f>SUMIFS(POs[saldo],POs[cve_prod],DIM_BILL[[#This Row],[CODIGO]],POs[status],$GY1178,POs[Semana],WEEKNUM(HF$1))</f>
        <v>0</v>
      </c>
      <c r="HG1178" s="15">
        <f>SUMIFS(POs[saldo],POs[cve_prod],DIM_BILL[[#This Row],[CODIGO]],POs[status],$GY1178,POs[Semana],WEEKNUM(HG$1))</f>
        <v>0</v>
      </c>
      <c r="HH1178" s="15">
        <f>SUMIFS(POs[saldo],POs[cve_prod],DIM_BILL[[#This Row],[CODIGO]],POs[status],$GY1178,POs[Semana],WEEKNUM(HH$1))</f>
        <v>0</v>
      </c>
      <c r="HI1178" s="15">
        <f>SUMIFS(POs[saldo],POs[cve_prod],DIM_BILL[[#This Row],[CODIGO]],POs[status],$GY1178,POs[Semana],WEEKNUM(HI$1))</f>
        <v>0</v>
      </c>
      <c r="HJ1178" s="15">
        <f>SUMIFS(POs[saldo],POs[cve_prod],DIM_BILL[[#This Row],[CODIGO]],POs[status],$GY1178,POs[Semana],WEEKNUM(HJ$1))</f>
        <v>0</v>
      </c>
      <c r="HK1178" s="15">
        <f>SUMIFS(POs[saldo],POs[cve_prod],DIM_BILL[[#This Row],[CODIGO]],POs[status],$GY1178,POs[Semana],WEEKNUM(HK$1))</f>
        <v>0</v>
      </c>
      <c r="HL1178" s="15">
        <f>SUMIFS(POs[saldo],POs[cve_prod],DIM_BILL[[#This Row],[CODIGO]],POs[status],$GY1178,POs[Semana],WEEKNUM(HL$1))</f>
        <v>0</v>
      </c>
      <c r="HM1178" s="15">
        <f>SUMIFS(POs[saldo],POs[cve_prod],DIM_BILL[[#This Row],[CODIGO]],POs[status],$GY1178,POs[Semana],WEEKNUM(HM$1))</f>
        <v>0</v>
      </c>
      <c r="HN1178" s="15">
        <f>SUMIFS(POs[saldo],POs[cve_prod],DIM_BILL[[#This Row],[CODIGO]],POs[status],$GY1178,POs[Semana],WEEKNUM(HN$1))</f>
        <v>0</v>
      </c>
      <c r="HO1178" s="15">
        <f>SUMIFS(POs[saldo],POs[cve_prod],DIM_BILL[[#This Row],[CODIGO]],POs[status],$GY1178,POs[Semana],WEEKNUM(HO$1))</f>
        <v>0</v>
      </c>
      <c r="HP1178" s="15">
        <f>SUMIFS(POs[saldo],POs[cve_prod],DIM_BILL[[#This Row],[CODIGO]],POs[status],$GY1178,POs[Semana],WEEKNUM(HP$1))</f>
        <v>0</v>
      </c>
      <c r="HQ1178" s="15">
        <f>SUMIFS(POs[saldo],POs[cve_prod],DIM_BILL[[#This Row],[CODIGO]],POs[status],$GY1178,POs[Semana],WEEKNUM(HQ$1))</f>
        <v>0</v>
      </c>
      <c r="HR1178" s="15">
        <f>SUMIFS(POs[saldo],POs[cve_prod],DIM_BILL[[#This Row],[CODIGO]],POs[status],$GY1178,POs[Semana],WEEKNUM(HR$1))</f>
        <v>0</v>
      </c>
      <c r="HS1178" s="15">
        <f>SUMIFS(POs[saldo],POs[cve_prod],DIM_BILL[[#This Row],[CODIGO]],POs[status],$GY1178,POs[Semana],WEEKNUM(HS$1))</f>
        <v>0</v>
      </c>
      <c r="HT1178" s="15">
        <f>SUMIFS(POs[saldo],POs[cve_prod],DIM_BILL[[#This Row],[CODIGO]],POs[status],$GY1178,POs[Semana],WEEKNUM(HT$1))</f>
        <v>0</v>
      </c>
      <c r="HU1178" s="22"/>
      <c r="HV1178" s="25"/>
      <c r="HW1178" t="str">
        <f>DIM_BILL[[#This Row],[Tipo]]</f>
        <v>MATERIA PRIMA</v>
      </c>
    </row>
    <row r="1179" spans="1:231" x14ac:dyDescent="0.3">
      <c r="A1179" s="17" t="s">
        <v>1727</v>
      </c>
      <c r="GG1179">
        <v>4.0000000000000002E-4</v>
      </c>
      <c r="GR1179" s="17" t="s">
        <v>1728</v>
      </c>
      <c r="GS1179" s="17">
        <v>1</v>
      </c>
      <c r="GT1179" s="17" t="s">
        <v>1835</v>
      </c>
      <c r="GU1179" s="17" t="s">
        <v>1793</v>
      </c>
      <c r="GV1179" s="17">
        <f>SUMIF(FACT_A1[cve_prod],DIM_BILL[[#This Row],[CODIGO]],FACT_A1[Existencia])</f>
        <v>0</v>
      </c>
      <c r="GW1179" s="18">
        <f>SUMIF(FACT_A2[cve_prod],DIM_BILL[[#This Row],[CODIGO]],FACT_A2[Existencia])</f>
        <v>10</v>
      </c>
      <c r="GX1179" s="17"/>
      <c r="GY1179" s="16" t="s">
        <v>2221</v>
      </c>
      <c r="GZ1179" s="24">
        <f>SUMPRODUCT($B1179:$GQ1179,INDEX(PLAN_PRODUCCION!$B$4:$GQ$24,COLUMN()-COLUMN($GZ$1)+1,0))</f>
        <v>10.8</v>
      </c>
      <c r="HA1179" s="24">
        <f>SUMPRODUCT($B1179:$GQ1179,INDEX(PLAN_PRODUCCION!$B$4:$GQ$24,COLUMN()-COLUMN($GZ$1)+1,0))</f>
        <v>0</v>
      </c>
      <c r="HB1179" s="24">
        <f>SUMPRODUCT($B1179:$GQ1179,INDEX(PLAN_PRODUCCION!$B$4:$GQ$24,COLUMN()-COLUMN($GZ$1)+1,0))</f>
        <v>0</v>
      </c>
      <c r="HC1179" s="24">
        <f>SUMPRODUCT($B1179:$GQ1179,INDEX(PLAN_PRODUCCION!$B$4:$GQ$24,COLUMN()-COLUMN($GZ$1)+1,0))</f>
        <v>0</v>
      </c>
      <c r="HD1179" s="24">
        <f>SUMPRODUCT($B1179:$GQ1179,INDEX(PLAN_PRODUCCION!$B$4:$GQ$24,COLUMN()-COLUMN($GZ$1)+1,0))</f>
        <v>0</v>
      </c>
      <c r="HE1179" s="24">
        <f>SUMPRODUCT($B1179:$GQ1179,INDEX(PLAN_PRODUCCION!$B$4:$GQ$24,COLUMN()-COLUMN($GZ$1)+1,0))</f>
        <v>0</v>
      </c>
      <c r="HF1179" s="24">
        <f>SUMPRODUCT($B1179:$GQ1179,INDEX(PLAN_PRODUCCION!$B$4:$GQ$24,COLUMN()-COLUMN($GZ$1)+1,0))</f>
        <v>0</v>
      </c>
      <c r="HG1179" s="24">
        <f>SUMPRODUCT($B1179:$GQ1179,INDEX(PLAN_PRODUCCION!$B$4:$GQ$24,COLUMN()-COLUMN($GZ$1)+1,0))</f>
        <v>0</v>
      </c>
      <c r="HH1179" s="24">
        <f>SUMPRODUCT($B1179:$GQ1179,INDEX(PLAN_PRODUCCION!$B$4:$GQ$24,COLUMN()-COLUMN($GZ$1)+1,0))</f>
        <v>0</v>
      </c>
      <c r="HI1179" s="24">
        <f>SUMPRODUCT($B1179:$GQ1179,INDEX(PLAN_PRODUCCION!$B$4:$GQ$24,COLUMN()-COLUMN($GZ$1)+1,0))</f>
        <v>0</v>
      </c>
      <c r="HJ1179" s="24">
        <f>SUMPRODUCT($B1179:$GQ1179,INDEX(PLAN_PRODUCCION!$B$4:$GQ$24,COLUMN()-COLUMN($GZ$1)+1,0))</f>
        <v>0</v>
      </c>
      <c r="HK1179" s="24">
        <f>SUMPRODUCT($B1179:$GQ1179,INDEX(PLAN_PRODUCCION!$B$4:$GQ$24,COLUMN()-COLUMN($GZ$1)+1,0))</f>
        <v>0</v>
      </c>
      <c r="HL1179" s="24">
        <f>SUMPRODUCT($B1179:$GQ1179,INDEX(PLAN_PRODUCCION!$B$4:$GQ$24,COLUMN()-COLUMN($GZ$1)+1,0))</f>
        <v>0</v>
      </c>
      <c r="HM1179" s="24">
        <f>SUMPRODUCT($B1179:$GQ1179,INDEX(PLAN_PRODUCCION!$B$4:$GQ$24,COLUMN()-COLUMN($GZ$1)+1,0))</f>
        <v>0</v>
      </c>
      <c r="HN1179" s="24">
        <f>SUMPRODUCT($B1179:$GQ1179,INDEX(PLAN_PRODUCCION!$B$4:$GQ$24,COLUMN()-COLUMN($GZ$1)+1,0))</f>
        <v>0</v>
      </c>
      <c r="HO1179" s="24">
        <f>SUMPRODUCT($B1179:$GQ1179,INDEX(PLAN_PRODUCCION!$B$4:$GQ$24,COLUMN()-COLUMN($GZ$1)+1,0))</f>
        <v>0</v>
      </c>
      <c r="HP1179" s="24">
        <f>SUMPRODUCT($B1179:$GQ1179,INDEX(PLAN_PRODUCCION!$B$4:$GQ$24,COLUMN()-COLUMN($GZ$1)+1,0))</f>
        <v>0</v>
      </c>
      <c r="HQ1179" s="24">
        <f>SUMPRODUCT($B1179:$GQ1179,INDEX(PLAN_PRODUCCION!$B$4:$GQ$24,COLUMN()-COLUMN($GZ$1)+1,0))</f>
        <v>0</v>
      </c>
      <c r="HR1179" s="24">
        <f>SUMPRODUCT($B1179:$GQ1179,INDEX(PLAN_PRODUCCION!$B$4:$GQ$24,COLUMN()-COLUMN($GZ$1)+1,0))</f>
        <v>0</v>
      </c>
      <c r="HS1179" s="24">
        <f>SUMPRODUCT($B1179:$GQ1179,INDEX(PLAN_PRODUCCION!$B$4:$GQ$24,COLUMN()-COLUMN($GZ$1)+1,0))</f>
        <v>0</v>
      </c>
      <c r="HT1179" s="24">
        <f>SUMPRODUCT($B1179:$GQ1179,INDEX(PLAN_PRODUCCION!$B$4:$GQ$24,COLUMN()-COLUMN($GZ$1)+1,0))</f>
        <v>0</v>
      </c>
      <c r="HU1179" s="22"/>
      <c r="HV1179" s="25"/>
      <c r="HW1179" t="str">
        <f>DIM_BILL[[#This Row],[Tipo]]</f>
        <v>MATERIA PRIMA</v>
      </c>
    </row>
    <row r="1180" spans="1:231" x14ac:dyDescent="0.3">
      <c r="A1180" s="18" t="s">
        <v>1727</v>
      </c>
      <c r="GG1180">
        <v>4.0000000000000002E-4</v>
      </c>
      <c r="GR1180" s="18" t="s">
        <v>1728</v>
      </c>
      <c r="GS1180" s="18">
        <v>1</v>
      </c>
      <c r="GT1180" s="18" t="s">
        <v>1835</v>
      </c>
      <c r="GU1180" s="18" t="s">
        <v>1793</v>
      </c>
      <c r="GV1180" s="18">
        <f>SUMIF(FACT_A1[cve_prod],DIM_BILL[[#This Row],[CODIGO]],FACT_A1[Existencia])</f>
        <v>0</v>
      </c>
      <c r="GW1180" s="18">
        <f>SUMIF(FACT_A2[cve_prod],DIM_BILL[[#This Row],[CODIGO]],FACT_A2[Existencia])</f>
        <v>10</v>
      </c>
      <c r="GX1180" s="18"/>
      <c r="GY1180" s="16" t="s">
        <v>2222</v>
      </c>
      <c r="GZ1180" s="26">
        <f t="shared" ref="GZ1180" si="8604">GV1180+GW1180+GX1180+GZ1178-GZ1179</f>
        <v>-0.80000000000000071</v>
      </c>
      <c r="HA1180" s="26">
        <f t="shared" ref="HA1180" si="8605">GZ1180+HA1178-HA1179</f>
        <v>-0.80000000000000071</v>
      </c>
      <c r="HB1180" s="26">
        <f t="shared" ref="HB1180" si="8606">HA1180+HB1178-HB1179</f>
        <v>-0.80000000000000071</v>
      </c>
      <c r="HC1180" s="26">
        <f t="shared" ref="HC1180" si="8607">HB1180+HC1178-HC1179</f>
        <v>4.1999999999999993</v>
      </c>
      <c r="HD1180" s="26">
        <f t="shared" ref="HD1180" si="8608">HC1180+HD1178-HD1179</f>
        <v>4.1999999999999993</v>
      </c>
      <c r="HE1180" s="26">
        <f t="shared" ref="HE1180" si="8609">HD1180+HE1178-HE1179</f>
        <v>4.1999999999999993</v>
      </c>
      <c r="HF1180" s="26">
        <f t="shared" ref="HF1180" si="8610">HE1180+HF1178-HF1179</f>
        <v>4.1999999999999993</v>
      </c>
      <c r="HG1180" s="26">
        <f t="shared" ref="HG1180" si="8611">HF1180+HG1178-HG1179</f>
        <v>4.1999999999999993</v>
      </c>
      <c r="HH1180" s="26">
        <f t="shared" ref="HH1180" si="8612">HG1180+HH1178-HH1179</f>
        <v>4.1999999999999993</v>
      </c>
      <c r="HI1180" s="26">
        <f t="shared" ref="HI1180" si="8613">HH1180+HI1178-HI1179</f>
        <v>4.1999999999999993</v>
      </c>
      <c r="HJ1180" s="26">
        <f t="shared" ref="HJ1180" si="8614">HI1180+HJ1178-HJ1179</f>
        <v>4.1999999999999993</v>
      </c>
      <c r="HK1180" s="26">
        <f t="shared" ref="HK1180" si="8615">HJ1180+HK1178-HK1179</f>
        <v>4.1999999999999993</v>
      </c>
      <c r="HL1180" s="26">
        <f t="shared" ref="HL1180" si="8616">HK1180+HL1178-HL1179</f>
        <v>4.1999999999999993</v>
      </c>
      <c r="HM1180" s="26">
        <f t="shared" ref="HM1180" si="8617">HL1180+HM1178-HM1179</f>
        <v>4.1999999999999993</v>
      </c>
      <c r="HN1180" s="26">
        <f t="shared" ref="HN1180" si="8618">HM1180+HN1178-HN1179</f>
        <v>4.1999999999999993</v>
      </c>
      <c r="HO1180" s="26">
        <f t="shared" ref="HO1180" si="8619">HN1180+HO1178-HO1179</f>
        <v>4.1999999999999993</v>
      </c>
      <c r="HP1180" s="26">
        <f t="shared" ref="HP1180" si="8620">HO1180+HP1178-HP1179</f>
        <v>4.1999999999999993</v>
      </c>
      <c r="HQ1180" s="26">
        <f t="shared" ref="HQ1180" si="8621">HP1180+HQ1178-HQ1179</f>
        <v>4.1999999999999993</v>
      </c>
      <c r="HR1180" s="26">
        <f t="shared" ref="HR1180" si="8622">HQ1180+HR1178-HR1179</f>
        <v>4.1999999999999993</v>
      </c>
      <c r="HS1180" s="26">
        <f t="shared" ref="HS1180" si="8623">HR1180+HS1178-HS1179</f>
        <v>4.1999999999999993</v>
      </c>
      <c r="HT1180" s="26">
        <f t="shared" ref="HT1180" si="8624">HS1180+HT1178-HT1179</f>
        <v>4.1999999999999993</v>
      </c>
      <c r="HU1180" s="22">
        <f t="shared" ref="HU1180" si="8625">COUNTIF(GZ1180:HT1180,"&lt;0")</f>
        <v>3</v>
      </c>
      <c r="HV1180" s="25"/>
      <c r="HW1180" t="str">
        <f>DIM_BILL[[#This Row],[Tipo]]</f>
        <v>MATERIA PRIMA</v>
      </c>
    </row>
    <row r="1181" spans="1:231" x14ac:dyDescent="0.3">
      <c r="A1181" s="17" t="s">
        <v>698</v>
      </c>
      <c r="BK1181">
        <v>4.8000000000000001E-5</v>
      </c>
      <c r="BP1181">
        <v>4.7999999999999996E-4</v>
      </c>
      <c r="BQ1181">
        <v>9.6666666666666656E-4</v>
      </c>
      <c r="BR1181">
        <v>1.1519999999999999E-4</v>
      </c>
      <c r="BS1181">
        <v>3.0526315789473684E-4</v>
      </c>
      <c r="BT1181">
        <v>1.3547727272727272E-3</v>
      </c>
      <c r="BU1181">
        <v>2.3844000000000001E-3</v>
      </c>
      <c r="BW1181">
        <v>2.3839999999999998E-3</v>
      </c>
      <c r="BX1181">
        <v>1.3545454545454546E-3</v>
      </c>
      <c r="BY1181">
        <v>4.7679999999999997E-3</v>
      </c>
      <c r="BZ1181">
        <v>2.3844000000000001E-3</v>
      </c>
      <c r="CA1181">
        <v>1.3547727272727272E-3</v>
      </c>
      <c r="CB1181">
        <v>4.7688000000000001E-3</v>
      </c>
      <c r="CC1181">
        <v>1.9870000000000001E-3</v>
      </c>
      <c r="CD1181">
        <v>5.9606666666666671E-3</v>
      </c>
      <c r="CK1181">
        <v>7.5052631578947362E-4</v>
      </c>
      <c r="CM1181">
        <v>3.5999999999999997E-4</v>
      </c>
      <c r="CQ1181">
        <v>1.65E-4</v>
      </c>
      <c r="CT1181">
        <v>1.66E-4</v>
      </c>
      <c r="CZ1181">
        <v>3.6000000000000002E-4</v>
      </c>
      <c r="DA1181">
        <v>3.6000000000000002E-4</v>
      </c>
      <c r="DB1181">
        <v>3.6000000000000002E-4</v>
      </c>
      <c r="DC1181">
        <v>3.6000000000000002E-4</v>
      </c>
      <c r="DD1181">
        <v>3.6000000000000002E-4</v>
      </c>
      <c r="DJ1181">
        <v>1.5001904761904761E-4</v>
      </c>
      <c r="DK1181">
        <v>1.5001904761904761E-4</v>
      </c>
      <c r="DL1181">
        <v>4.5005714285714285E-4</v>
      </c>
      <c r="DO1181">
        <v>2.3999999999999998E-4</v>
      </c>
      <c r="EB1181">
        <v>1.5000000000000001E-4</v>
      </c>
      <c r="EC1181">
        <v>1.5000000000000001E-4</v>
      </c>
      <c r="ED1181">
        <v>1.5000000000000001E-4</v>
      </c>
      <c r="EE1181">
        <v>1.5000000000000001E-4</v>
      </c>
      <c r="EF1181">
        <v>1.5000000000000001E-4</v>
      </c>
      <c r="EG1181">
        <v>1.5000000000000001E-4</v>
      </c>
      <c r="EH1181">
        <v>8.9999999999999998E-4</v>
      </c>
      <c r="EI1181">
        <v>1.5000000000000001E-4</v>
      </c>
      <c r="EJ1181">
        <v>1.5000000000000001E-4</v>
      </c>
      <c r="EK1181">
        <v>1.5000000000000001E-4</v>
      </c>
      <c r="EL1181">
        <v>1.5000000000000001E-4</v>
      </c>
      <c r="EM1181">
        <v>1.5000000000000001E-4</v>
      </c>
      <c r="EN1181">
        <v>1.5000000000000001E-4</v>
      </c>
      <c r="ET1181">
        <v>7.5000000000000002E-4</v>
      </c>
      <c r="EY1181">
        <v>3.57012987012987E-4</v>
      </c>
      <c r="FN1181">
        <v>6.0000000000000002E-5</v>
      </c>
      <c r="FS1181">
        <v>2.0000000000000001E-4</v>
      </c>
      <c r="FV1181">
        <v>4.8000000000000001E-5</v>
      </c>
      <c r="FX1181">
        <v>1.7999999999999998E-4</v>
      </c>
      <c r="GA1181">
        <v>1.7999999999999998E-4</v>
      </c>
      <c r="GB1181">
        <v>1.7999999999999998E-4</v>
      </c>
      <c r="GD1181">
        <v>1.7999999999999998E-4</v>
      </c>
      <c r="GR1181" s="17" t="s">
        <v>699</v>
      </c>
      <c r="GS1181" s="17">
        <v>1</v>
      </c>
      <c r="GT1181" s="17" t="s">
        <v>1838</v>
      </c>
      <c r="GU1181" s="17" t="s">
        <v>1793</v>
      </c>
      <c r="GV1181" s="17">
        <f>SUMIF(FACT_A1[cve_prod],DIM_BILL[[#This Row],[CODIGO]],FACT_A1[Existencia])</f>
        <v>0</v>
      </c>
      <c r="GW1181" s="18">
        <f>SUMIF(FACT_A2[cve_prod],DIM_BILL[[#This Row],[CODIGO]],FACT_A2[Existencia])</f>
        <v>85.641199999999998</v>
      </c>
      <c r="GX1181" s="17"/>
      <c r="GY1181" s="16" t="s">
        <v>2220</v>
      </c>
      <c r="GZ1181" s="15">
        <f>SUMIFS(POs[saldo],POs[cve_prod],DIM_BILL[[#This Row],[CODIGO]],POs[status],$GY1181,POs[f_ent],GZ$1)</f>
        <v>0</v>
      </c>
      <c r="HA1181" s="15">
        <f>SUMIFS(POs[saldo],POs[cve_prod],DIM_BILL[[#This Row],[CODIGO]],POs[status],$GY1181,POs[f_ent],HA$1)</f>
        <v>0</v>
      </c>
      <c r="HB1181" s="15">
        <f>SUMIFS(POs[saldo],POs[cve_prod],DIM_BILL[[#This Row],[CODIGO]],POs[status],$GY1181,POs[f_ent],HB$1)</f>
        <v>0</v>
      </c>
      <c r="HC1181" s="15">
        <f>SUMIFS(POs[saldo],POs[cve_prod],DIM_BILL[[#This Row],[CODIGO]],POs[status],$GY1181,POs[f_ent],HC$1)</f>
        <v>0</v>
      </c>
      <c r="HD1181" s="15">
        <f>SUMIFS(POs[saldo],POs[cve_prod],DIM_BILL[[#This Row],[CODIGO]],POs[status],$GY1181,POs[f_ent],HD$1)</f>
        <v>0</v>
      </c>
      <c r="HE1181" s="15">
        <f>SUMIFS(POs[saldo],POs[cve_prod],DIM_BILL[[#This Row],[CODIGO]],POs[status],$GY1181,POs[f_ent],HE$1)</f>
        <v>0</v>
      </c>
      <c r="HF1181" s="15">
        <f>SUMIFS(POs[saldo],POs[cve_prod],DIM_BILL[[#This Row],[CODIGO]],POs[status],$GY1181,POs[Semana],WEEKNUM(HF$1))</f>
        <v>0</v>
      </c>
      <c r="HG1181" s="15">
        <f>SUMIFS(POs[saldo],POs[cve_prod],DIM_BILL[[#This Row],[CODIGO]],POs[status],$GY1181,POs[Semana],WEEKNUM(HG$1))</f>
        <v>0</v>
      </c>
      <c r="HH1181" s="15">
        <f>SUMIFS(POs[saldo],POs[cve_prod],DIM_BILL[[#This Row],[CODIGO]],POs[status],$GY1181,POs[Semana],WEEKNUM(HH$1))</f>
        <v>0</v>
      </c>
      <c r="HI1181" s="15">
        <f>SUMIFS(POs[saldo],POs[cve_prod],DIM_BILL[[#This Row],[CODIGO]],POs[status],$GY1181,POs[Semana],WEEKNUM(HI$1))</f>
        <v>0</v>
      </c>
      <c r="HJ1181" s="15">
        <f>SUMIFS(POs[saldo],POs[cve_prod],DIM_BILL[[#This Row],[CODIGO]],POs[status],$GY1181,POs[Semana],WEEKNUM(HJ$1))</f>
        <v>0</v>
      </c>
      <c r="HK1181" s="15">
        <f>SUMIFS(POs[saldo],POs[cve_prod],DIM_BILL[[#This Row],[CODIGO]],POs[status],$GY1181,POs[Semana],WEEKNUM(HK$1))</f>
        <v>0</v>
      </c>
      <c r="HL1181" s="15">
        <f>SUMIFS(POs[saldo],POs[cve_prod],DIM_BILL[[#This Row],[CODIGO]],POs[status],$GY1181,POs[Semana],WEEKNUM(HL$1))</f>
        <v>0</v>
      </c>
      <c r="HM1181" s="15">
        <f>SUMIFS(POs[saldo],POs[cve_prod],DIM_BILL[[#This Row],[CODIGO]],POs[status],$GY1181,POs[Semana],WEEKNUM(HM$1))</f>
        <v>0</v>
      </c>
      <c r="HN1181" s="15">
        <f>SUMIFS(POs[saldo],POs[cve_prod],DIM_BILL[[#This Row],[CODIGO]],POs[status],$GY1181,POs[Semana],WEEKNUM(HN$1))</f>
        <v>0</v>
      </c>
      <c r="HO1181" s="15">
        <f>SUMIFS(POs[saldo],POs[cve_prod],DIM_BILL[[#This Row],[CODIGO]],POs[status],$GY1181,POs[Semana],WEEKNUM(HO$1))</f>
        <v>0</v>
      </c>
      <c r="HP1181" s="15">
        <f>SUMIFS(POs[saldo],POs[cve_prod],DIM_BILL[[#This Row],[CODIGO]],POs[status],$GY1181,POs[Semana],WEEKNUM(HP$1))</f>
        <v>0</v>
      </c>
      <c r="HQ1181" s="15">
        <f>SUMIFS(POs[saldo],POs[cve_prod],DIM_BILL[[#This Row],[CODIGO]],POs[status],$GY1181,POs[Semana],WEEKNUM(HQ$1))</f>
        <v>0</v>
      </c>
      <c r="HR1181" s="15">
        <f>SUMIFS(POs[saldo],POs[cve_prod],DIM_BILL[[#This Row],[CODIGO]],POs[status],$GY1181,POs[Semana],WEEKNUM(HR$1))</f>
        <v>0</v>
      </c>
      <c r="HS1181" s="15">
        <f>SUMIFS(POs[saldo],POs[cve_prod],DIM_BILL[[#This Row],[CODIGO]],POs[status],$GY1181,POs[Semana],WEEKNUM(HS$1))</f>
        <v>0</v>
      </c>
      <c r="HT1181" s="15">
        <f>SUMIFS(POs[saldo],POs[cve_prod],DIM_BILL[[#This Row],[CODIGO]],POs[status],$GY1181,POs[Semana],WEEKNUM(HT$1))</f>
        <v>0</v>
      </c>
      <c r="HU1181" s="22"/>
      <c r="HV1181" s="25"/>
      <c r="HW1181" t="str">
        <f>DIM_BILL[[#This Row],[Tipo]]</f>
        <v>MATERIA PRIMA</v>
      </c>
    </row>
    <row r="1182" spans="1:231" x14ac:dyDescent="0.3">
      <c r="A1182" s="17" t="s">
        <v>698</v>
      </c>
      <c r="BK1182">
        <v>4.8000000000000001E-5</v>
      </c>
      <c r="BP1182">
        <v>4.7999999999999996E-4</v>
      </c>
      <c r="BQ1182">
        <v>9.6666666666666656E-4</v>
      </c>
      <c r="BR1182">
        <v>1.1519999999999999E-4</v>
      </c>
      <c r="BS1182">
        <v>3.0526315789473684E-4</v>
      </c>
      <c r="BT1182">
        <v>1.3547727272727272E-3</v>
      </c>
      <c r="BU1182">
        <v>2.3844000000000001E-3</v>
      </c>
      <c r="BW1182">
        <v>2.3839999999999998E-3</v>
      </c>
      <c r="BX1182">
        <v>1.3545454545454546E-3</v>
      </c>
      <c r="BY1182">
        <v>4.7679999999999997E-3</v>
      </c>
      <c r="BZ1182">
        <v>2.3844000000000001E-3</v>
      </c>
      <c r="CA1182">
        <v>1.3547727272727272E-3</v>
      </c>
      <c r="CB1182">
        <v>4.7688000000000001E-3</v>
      </c>
      <c r="CC1182">
        <v>1.9870000000000001E-3</v>
      </c>
      <c r="CD1182">
        <v>5.9606666666666671E-3</v>
      </c>
      <c r="CK1182">
        <v>7.5052631578947362E-4</v>
      </c>
      <c r="CM1182">
        <v>3.5999999999999997E-4</v>
      </c>
      <c r="CQ1182">
        <v>1.65E-4</v>
      </c>
      <c r="CT1182">
        <v>1.66E-4</v>
      </c>
      <c r="CZ1182">
        <v>3.6000000000000002E-4</v>
      </c>
      <c r="DA1182">
        <v>3.6000000000000002E-4</v>
      </c>
      <c r="DB1182">
        <v>3.6000000000000002E-4</v>
      </c>
      <c r="DC1182">
        <v>3.6000000000000002E-4</v>
      </c>
      <c r="DD1182">
        <v>3.6000000000000002E-4</v>
      </c>
      <c r="DJ1182">
        <v>1.5001904761904761E-4</v>
      </c>
      <c r="DK1182">
        <v>1.5001904761904761E-4</v>
      </c>
      <c r="DL1182">
        <v>4.5005714285714285E-4</v>
      </c>
      <c r="DO1182">
        <v>2.3999999999999998E-4</v>
      </c>
      <c r="EB1182">
        <v>1.5000000000000001E-4</v>
      </c>
      <c r="EC1182">
        <v>1.5000000000000001E-4</v>
      </c>
      <c r="ED1182">
        <v>1.5000000000000001E-4</v>
      </c>
      <c r="EE1182">
        <v>1.5000000000000001E-4</v>
      </c>
      <c r="EF1182">
        <v>1.5000000000000001E-4</v>
      </c>
      <c r="EG1182">
        <v>1.5000000000000001E-4</v>
      </c>
      <c r="EH1182">
        <v>8.9999999999999998E-4</v>
      </c>
      <c r="EI1182">
        <v>1.5000000000000001E-4</v>
      </c>
      <c r="EJ1182">
        <v>1.5000000000000001E-4</v>
      </c>
      <c r="EK1182">
        <v>1.5000000000000001E-4</v>
      </c>
      <c r="EL1182">
        <v>1.5000000000000001E-4</v>
      </c>
      <c r="EM1182">
        <v>1.5000000000000001E-4</v>
      </c>
      <c r="EN1182">
        <v>1.5000000000000001E-4</v>
      </c>
      <c r="ET1182">
        <v>7.5000000000000002E-4</v>
      </c>
      <c r="EY1182">
        <v>3.57012987012987E-4</v>
      </c>
      <c r="FN1182">
        <v>6.0000000000000002E-5</v>
      </c>
      <c r="FS1182">
        <v>2.0000000000000001E-4</v>
      </c>
      <c r="FV1182">
        <v>4.8000000000000001E-5</v>
      </c>
      <c r="FX1182">
        <v>1.7999999999999998E-4</v>
      </c>
      <c r="GA1182">
        <v>1.7999999999999998E-4</v>
      </c>
      <c r="GB1182">
        <v>1.7999999999999998E-4</v>
      </c>
      <c r="GD1182">
        <v>1.7999999999999998E-4</v>
      </c>
      <c r="GR1182" s="17" t="s">
        <v>699</v>
      </c>
      <c r="GS1182" s="17">
        <v>1</v>
      </c>
      <c r="GT1182" s="17" t="s">
        <v>1838</v>
      </c>
      <c r="GU1182" s="17" t="s">
        <v>1793</v>
      </c>
      <c r="GV1182" s="17">
        <f>SUMIF(FACT_A1[cve_prod],DIM_BILL[[#This Row],[CODIGO]],FACT_A1[Existencia])</f>
        <v>0</v>
      </c>
      <c r="GW1182" s="18">
        <f>SUMIF(FACT_A2[cve_prod],DIM_BILL[[#This Row],[CODIGO]],FACT_A2[Existencia])</f>
        <v>85.641199999999998</v>
      </c>
      <c r="GX1182" s="17"/>
      <c r="GY1182" s="16" t="s">
        <v>2221</v>
      </c>
      <c r="GZ1182" s="24">
        <f>SUMPRODUCT($B1182:$GQ1182,INDEX(PLAN_PRODUCCION!$B$4:$GQ$24,COLUMN()-COLUMN($GZ$1)+1,0))</f>
        <v>101.99290386265666</v>
      </c>
      <c r="HA1182" s="24">
        <f>SUMPRODUCT($B1182:$GQ1182,INDEX(PLAN_PRODUCCION!$B$4:$GQ$24,COLUMN()-COLUMN($GZ$1)+1,0))</f>
        <v>0</v>
      </c>
      <c r="HB1182" s="24">
        <f>SUMPRODUCT($B1182:$GQ1182,INDEX(PLAN_PRODUCCION!$B$4:$GQ$24,COLUMN()-COLUMN($GZ$1)+1,0))</f>
        <v>0</v>
      </c>
      <c r="HC1182" s="24">
        <f>SUMPRODUCT($B1182:$GQ1182,INDEX(PLAN_PRODUCCION!$B$4:$GQ$24,COLUMN()-COLUMN($GZ$1)+1,0))</f>
        <v>0</v>
      </c>
      <c r="HD1182" s="24">
        <f>SUMPRODUCT($B1182:$GQ1182,INDEX(PLAN_PRODUCCION!$B$4:$GQ$24,COLUMN()-COLUMN($GZ$1)+1,0))</f>
        <v>0</v>
      </c>
      <c r="HE1182" s="24">
        <f>SUMPRODUCT($B1182:$GQ1182,INDEX(PLAN_PRODUCCION!$B$4:$GQ$24,COLUMN()-COLUMN($GZ$1)+1,0))</f>
        <v>0</v>
      </c>
      <c r="HF1182" s="24">
        <f>SUMPRODUCT($B1182:$GQ1182,INDEX(PLAN_PRODUCCION!$B$4:$GQ$24,COLUMN()-COLUMN($GZ$1)+1,0))</f>
        <v>0</v>
      </c>
      <c r="HG1182" s="24">
        <f>SUMPRODUCT($B1182:$GQ1182,INDEX(PLAN_PRODUCCION!$B$4:$GQ$24,COLUMN()-COLUMN($GZ$1)+1,0))</f>
        <v>0</v>
      </c>
      <c r="HH1182" s="24">
        <f>SUMPRODUCT($B1182:$GQ1182,INDEX(PLAN_PRODUCCION!$B$4:$GQ$24,COLUMN()-COLUMN($GZ$1)+1,0))</f>
        <v>0</v>
      </c>
      <c r="HI1182" s="24">
        <f>SUMPRODUCT($B1182:$GQ1182,INDEX(PLAN_PRODUCCION!$B$4:$GQ$24,COLUMN()-COLUMN($GZ$1)+1,0))</f>
        <v>0</v>
      </c>
      <c r="HJ1182" s="24">
        <f>SUMPRODUCT($B1182:$GQ1182,INDEX(PLAN_PRODUCCION!$B$4:$GQ$24,COLUMN()-COLUMN($GZ$1)+1,0))</f>
        <v>0</v>
      </c>
      <c r="HK1182" s="24">
        <f>SUMPRODUCT($B1182:$GQ1182,INDEX(PLAN_PRODUCCION!$B$4:$GQ$24,COLUMN()-COLUMN($GZ$1)+1,0))</f>
        <v>0</v>
      </c>
      <c r="HL1182" s="24">
        <f>SUMPRODUCT($B1182:$GQ1182,INDEX(PLAN_PRODUCCION!$B$4:$GQ$24,COLUMN()-COLUMN($GZ$1)+1,0))</f>
        <v>0</v>
      </c>
      <c r="HM1182" s="24">
        <f>SUMPRODUCT($B1182:$GQ1182,INDEX(PLAN_PRODUCCION!$B$4:$GQ$24,COLUMN()-COLUMN($GZ$1)+1,0))</f>
        <v>0</v>
      </c>
      <c r="HN1182" s="24">
        <f>SUMPRODUCT($B1182:$GQ1182,INDEX(PLAN_PRODUCCION!$B$4:$GQ$24,COLUMN()-COLUMN($GZ$1)+1,0))</f>
        <v>0</v>
      </c>
      <c r="HO1182" s="24">
        <f>SUMPRODUCT($B1182:$GQ1182,INDEX(PLAN_PRODUCCION!$B$4:$GQ$24,COLUMN()-COLUMN($GZ$1)+1,0))</f>
        <v>0</v>
      </c>
      <c r="HP1182" s="24">
        <f>SUMPRODUCT($B1182:$GQ1182,INDEX(PLAN_PRODUCCION!$B$4:$GQ$24,COLUMN()-COLUMN($GZ$1)+1,0))</f>
        <v>0</v>
      </c>
      <c r="HQ1182" s="24">
        <f>SUMPRODUCT($B1182:$GQ1182,INDEX(PLAN_PRODUCCION!$B$4:$GQ$24,COLUMN()-COLUMN($GZ$1)+1,0))</f>
        <v>0</v>
      </c>
      <c r="HR1182" s="24">
        <f>SUMPRODUCT($B1182:$GQ1182,INDEX(PLAN_PRODUCCION!$B$4:$GQ$24,COLUMN()-COLUMN($GZ$1)+1,0))</f>
        <v>0</v>
      </c>
      <c r="HS1182" s="24">
        <f>SUMPRODUCT($B1182:$GQ1182,INDEX(PLAN_PRODUCCION!$B$4:$GQ$24,COLUMN()-COLUMN($GZ$1)+1,0))</f>
        <v>0</v>
      </c>
      <c r="HT1182" s="24">
        <f>SUMPRODUCT($B1182:$GQ1182,INDEX(PLAN_PRODUCCION!$B$4:$GQ$24,COLUMN()-COLUMN($GZ$1)+1,0))</f>
        <v>0</v>
      </c>
      <c r="HU1182" s="22"/>
      <c r="HV1182" s="25"/>
      <c r="HW1182" t="str">
        <f>DIM_BILL[[#This Row],[Tipo]]</f>
        <v>MATERIA PRIMA</v>
      </c>
    </row>
    <row r="1183" spans="1:231" x14ac:dyDescent="0.3">
      <c r="A1183" s="18" t="s">
        <v>698</v>
      </c>
      <c r="BK1183">
        <v>4.8000000000000001E-5</v>
      </c>
      <c r="BP1183">
        <v>4.7999999999999996E-4</v>
      </c>
      <c r="BQ1183">
        <v>9.6666666666666656E-4</v>
      </c>
      <c r="BR1183">
        <v>1.1519999999999999E-4</v>
      </c>
      <c r="BS1183">
        <v>3.0526315789473684E-4</v>
      </c>
      <c r="BT1183">
        <v>1.3547727272727272E-3</v>
      </c>
      <c r="BU1183">
        <v>2.3844000000000001E-3</v>
      </c>
      <c r="BW1183">
        <v>2.3839999999999998E-3</v>
      </c>
      <c r="BX1183">
        <v>1.3545454545454546E-3</v>
      </c>
      <c r="BY1183">
        <v>4.7679999999999997E-3</v>
      </c>
      <c r="BZ1183">
        <v>2.3844000000000001E-3</v>
      </c>
      <c r="CA1183">
        <v>1.3547727272727272E-3</v>
      </c>
      <c r="CB1183">
        <v>4.7688000000000001E-3</v>
      </c>
      <c r="CC1183">
        <v>1.9870000000000001E-3</v>
      </c>
      <c r="CD1183">
        <v>5.9606666666666671E-3</v>
      </c>
      <c r="CK1183">
        <v>7.5052631578947362E-4</v>
      </c>
      <c r="CM1183">
        <v>3.5999999999999997E-4</v>
      </c>
      <c r="CQ1183">
        <v>1.65E-4</v>
      </c>
      <c r="CT1183">
        <v>1.66E-4</v>
      </c>
      <c r="CZ1183">
        <v>3.6000000000000002E-4</v>
      </c>
      <c r="DA1183">
        <v>3.6000000000000002E-4</v>
      </c>
      <c r="DB1183">
        <v>3.6000000000000002E-4</v>
      </c>
      <c r="DC1183">
        <v>3.6000000000000002E-4</v>
      </c>
      <c r="DD1183">
        <v>3.6000000000000002E-4</v>
      </c>
      <c r="DJ1183">
        <v>1.5001904761904761E-4</v>
      </c>
      <c r="DK1183">
        <v>1.5001904761904761E-4</v>
      </c>
      <c r="DL1183">
        <v>4.5005714285714285E-4</v>
      </c>
      <c r="DO1183">
        <v>2.3999999999999998E-4</v>
      </c>
      <c r="EB1183">
        <v>1.5000000000000001E-4</v>
      </c>
      <c r="EC1183">
        <v>1.5000000000000001E-4</v>
      </c>
      <c r="ED1183">
        <v>1.5000000000000001E-4</v>
      </c>
      <c r="EE1183">
        <v>1.5000000000000001E-4</v>
      </c>
      <c r="EF1183">
        <v>1.5000000000000001E-4</v>
      </c>
      <c r="EG1183">
        <v>1.5000000000000001E-4</v>
      </c>
      <c r="EH1183">
        <v>8.9999999999999998E-4</v>
      </c>
      <c r="EI1183">
        <v>1.5000000000000001E-4</v>
      </c>
      <c r="EJ1183">
        <v>1.5000000000000001E-4</v>
      </c>
      <c r="EK1183">
        <v>1.5000000000000001E-4</v>
      </c>
      <c r="EL1183">
        <v>1.5000000000000001E-4</v>
      </c>
      <c r="EM1183">
        <v>1.5000000000000001E-4</v>
      </c>
      <c r="EN1183">
        <v>1.5000000000000001E-4</v>
      </c>
      <c r="ET1183">
        <v>7.5000000000000002E-4</v>
      </c>
      <c r="EY1183">
        <v>3.57012987012987E-4</v>
      </c>
      <c r="FN1183">
        <v>6.0000000000000002E-5</v>
      </c>
      <c r="FS1183">
        <v>2.0000000000000001E-4</v>
      </c>
      <c r="FV1183">
        <v>4.8000000000000001E-5</v>
      </c>
      <c r="FX1183">
        <v>1.7999999999999998E-4</v>
      </c>
      <c r="GA1183">
        <v>1.7999999999999998E-4</v>
      </c>
      <c r="GB1183">
        <v>1.7999999999999998E-4</v>
      </c>
      <c r="GD1183">
        <v>1.7999999999999998E-4</v>
      </c>
      <c r="GR1183" s="18" t="s">
        <v>699</v>
      </c>
      <c r="GS1183" s="18">
        <v>1</v>
      </c>
      <c r="GT1183" s="18" t="s">
        <v>1838</v>
      </c>
      <c r="GU1183" s="18" t="s">
        <v>1793</v>
      </c>
      <c r="GV1183" s="18">
        <f>SUMIF(FACT_A1[cve_prod],DIM_BILL[[#This Row],[CODIGO]],FACT_A1[Existencia])</f>
        <v>0</v>
      </c>
      <c r="GW1183" s="18">
        <f>SUMIF(FACT_A2[cve_prod],DIM_BILL[[#This Row],[CODIGO]],FACT_A2[Existencia])</f>
        <v>85.641199999999998</v>
      </c>
      <c r="GX1183" s="18"/>
      <c r="GY1183" s="16" t="s">
        <v>2222</v>
      </c>
      <c r="GZ1183" s="26">
        <f t="shared" ref="GZ1183" si="8626">GV1183+GW1183+GX1183+GZ1181-GZ1182</f>
        <v>-16.351703862656663</v>
      </c>
      <c r="HA1183" s="26">
        <f t="shared" ref="HA1183" si="8627">GZ1183+HA1181-HA1182</f>
        <v>-16.351703862656663</v>
      </c>
      <c r="HB1183" s="26">
        <f t="shared" ref="HB1183" si="8628">HA1183+HB1181-HB1182</f>
        <v>-16.351703862656663</v>
      </c>
      <c r="HC1183" s="26">
        <f t="shared" ref="HC1183" si="8629">HB1183+HC1181-HC1182</f>
        <v>-16.351703862656663</v>
      </c>
      <c r="HD1183" s="26">
        <f t="shared" ref="HD1183" si="8630">HC1183+HD1181-HD1182</f>
        <v>-16.351703862656663</v>
      </c>
      <c r="HE1183" s="26">
        <f t="shared" ref="HE1183" si="8631">HD1183+HE1181-HE1182</f>
        <v>-16.351703862656663</v>
      </c>
      <c r="HF1183" s="26">
        <f t="shared" ref="HF1183" si="8632">HE1183+HF1181-HF1182</f>
        <v>-16.351703862656663</v>
      </c>
      <c r="HG1183" s="26">
        <f t="shared" ref="HG1183" si="8633">HF1183+HG1181-HG1182</f>
        <v>-16.351703862656663</v>
      </c>
      <c r="HH1183" s="26">
        <f t="shared" ref="HH1183" si="8634">HG1183+HH1181-HH1182</f>
        <v>-16.351703862656663</v>
      </c>
      <c r="HI1183" s="26">
        <f t="shared" ref="HI1183" si="8635">HH1183+HI1181-HI1182</f>
        <v>-16.351703862656663</v>
      </c>
      <c r="HJ1183" s="26">
        <f t="shared" ref="HJ1183" si="8636">HI1183+HJ1181-HJ1182</f>
        <v>-16.351703862656663</v>
      </c>
      <c r="HK1183" s="26">
        <f t="shared" ref="HK1183" si="8637">HJ1183+HK1181-HK1182</f>
        <v>-16.351703862656663</v>
      </c>
      <c r="HL1183" s="26">
        <f t="shared" ref="HL1183" si="8638">HK1183+HL1181-HL1182</f>
        <v>-16.351703862656663</v>
      </c>
      <c r="HM1183" s="26">
        <f t="shared" ref="HM1183" si="8639">HL1183+HM1181-HM1182</f>
        <v>-16.351703862656663</v>
      </c>
      <c r="HN1183" s="26">
        <f t="shared" ref="HN1183" si="8640">HM1183+HN1181-HN1182</f>
        <v>-16.351703862656663</v>
      </c>
      <c r="HO1183" s="26">
        <f t="shared" ref="HO1183" si="8641">HN1183+HO1181-HO1182</f>
        <v>-16.351703862656663</v>
      </c>
      <c r="HP1183" s="26">
        <f t="shared" ref="HP1183" si="8642">HO1183+HP1181-HP1182</f>
        <v>-16.351703862656663</v>
      </c>
      <c r="HQ1183" s="26">
        <f t="shared" ref="HQ1183" si="8643">HP1183+HQ1181-HQ1182</f>
        <v>-16.351703862656663</v>
      </c>
      <c r="HR1183" s="26">
        <f t="shared" ref="HR1183" si="8644">HQ1183+HR1181-HR1182</f>
        <v>-16.351703862656663</v>
      </c>
      <c r="HS1183" s="26">
        <f t="shared" ref="HS1183" si="8645">HR1183+HS1181-HS1182</f>
        <v>-16.351703862656663</v>
      </c>
      <c r="HT1183" s="26">
        <f t="shared" ref="HT1183" si="8646">HS1183+HT1181-HT1182</f>
        <v>-16.351703862656663</v>
      </c>
      <c r="HU1183" s="22">
        <f t="shared" ref="HU1183" si="8647">COUNTIF(GZ1183:HT1183,"&lt;0")</f>
        <v>21</v>
      </c>
      <c r="HV1183" s="25"/>
      <c r="HW1183" t="str">
        <f>DIM_BILL[[#This Row],[Tipo]]</f>
        <v>MATERIA PRIMA</v>
      </c>
    </row>
    <row r="1184" spans="1:231" x14ac:dyDescent="0.3">
      <c r="A1184" s="17" t="s">
        <v>676</v>
      </c>
      <c r="BJ1184">
        <v>5.3400000000000008E-4</v>
      </c>
      <c r="BK1184">
        <v>3.8400000000000001E-4</v>
      </c>
      <c r="GR1184" s="17" t="s">
        <v>677</v>
      </c>
      <c r="GS1184" s="17">
        <v>3</v>
      </c>
      <c r="GT1184" s="17" t="s">
        <v>1837</v>
      </c>
      <c r="GU1184" s="17" t="s">
        <v>1793</v>
      </c>
      <c r="GV1184" s="17">
        <f>SUMIF(FACT_A1[cve_prod],DIM_BILL[[#This Row],[CODIGO]],FACT_A1[Existencia])</f>
        <v>0</v>
      </c>
      <c r="GW1184" s="18">
        <f>SUMIF(FACT_A2[cve_prod],DIM_BILL[[#This Row],[CODIGO]],FACT_A2[Existencia])</f>
        <v>20</v>
      </c>
      <c r="GX1184" s="17"/>
      <c r="GY1184" s="16" t="s">
        <v>2220</v>
      </c>
      <c r="GZ1184" s="15">
        <f>SUMIFS(POs[saldo],POs[cve_prod],DIM_BILL[[#This Row],[CODIGO]],POs[status],$GY1184,POs[f_ent],GZ$1)</f>
        <v>0</v>
      </c>
      <c r="HA1184" s="15">
        <f>SUMIFS(POs[saldo],POs[cve_prod],DIM_BILL[[#This Row],[CODIGO]],POs[status],$GY1184,POs[f_ent],HA$1)</f>
        <v>0</v>
      </c>
      <c r="HB1184" s="15">
        <f>SUMIFS(POs[saldo],POs[cve_prod],DIM_BILL[[#This Row],[CODIGO]],POs[status],$GY1184,POs[f_ent],HB$1)</f>
        <v>0</v>
      </c>
      <c r="HC1184" s="15">
        <f>SUMIFS(POs[saldo],POs[cve_prod],DIM_BILL[[#This Row],[CODIGO]],POs[status],$GY1184,POs[f_ent],HC$1)</f>
        <v>0</v>
      </c>
      <c r="HD1184" s="15">
        <f>SUMIFS(POs[saldo],POs[cve_prod],DIM_BILL[[#This Row],[CODIGO]],POs[status],$GY1184,POs[f_ent],HD$1)</f>
        <v>0</v>
      </c>
      <c r="HE1184" s="15">
        <f>SUMIFS(POs[saldo],POs[cve_prod],DIM_BILL[[#This Row],[CODIGO]],POs[status],$GY1184,POs[f_ent],HE$1)</f>
        <v>0</v>
      </c>
      <c r="HF1184" s="15">
        <f>SUMIFS(POs[saldo],POs[cve_prod],DIM_BILL[[#This Row],[CODIGO]],POs[status],$GY1184,POs[Semana],WEEKNUM(HF$1))</f>
        <v>0</v>
      </c>
      <c r="HG1184" s="15">
        <f>SUMIFS(POs[saldo],POs[cve_prod],DIM_BILL[[#This Row],[CODIGO]],POs[status],$GY1184,POs[Semana],WEEKNUM(HG$1))</f>
        <v>0</v>
      </c>
      <c r="HH1184" s="15">
        <f>SUMIFS(POs[saldo],POs[cve_prod],DIM_BILL[[#This Row],[CODIGO]],POs[status],$GY1184,POs[Semana],WEEKNUM(HH$1))</f>
        <v>0</v>
      </c>
      <c r="HI1184" s="15">
        <f>SUMIFS(POs[saldo],POs[cve_prod],DIM_BILL[[#This Row],[CODIGO]],POs[status],$GY1184,POs[Semana],WEEKNUM(HI$1))</f>
        <v>0</v>
      </c>
      <c r="HJ1184" s="15">
        <f>SUMIFS(POs[saldo],POs[cve_prod],DIM_BILL[[#This Row],[CODIGO]],POs[status],$GY1184,POs[Semana],WEEKNUM(HJ$1))</f>
        <v>0</v>
      </c>
      <c r="HK1184" s="15">
        <f>SUMIFS(POs[saldo],POs[cve_prod],DIM_BILL[[#This Row],[CODIGO]],POs[status],$GY1184,POs[Semana],WEEKNUM(HK$1))</f>
        <v>0</v>
      </c>
      <c r="HL1184" s="15">
        <f>SUMIFS(POs[saldo],POs[cve_prod],DIM_BILL[[#This Row],[CODIGO]],POs[status],$GY1184,POs[Semana],WEEKNUM(HL$1))</f>
        <v>0</v>
      </c>
      <c r="HM1184" s="15">
        <f>SUMIFS(POs[saldo],POs[cve_prod],DIM_BILL[[#This Row],[CODIGO]],POs[status],$GY1184,POs[Semana],WEEKNUM(HM$1))</f>
        <v>0</v>
      </c>
      <c r="HN1184" s="15">
        <f>SUMIFS(POs[saldo],POs[cve_prod],DIM_BILL[[#This Row],[CODIGO]],POs[status],$GY1184,POs[Semana],WEEKNUM(HN$1))</f>
        <v>0</v>
      </c>
      <c r="HO1184" s="15">
        <f>SUMIFS(POs[saldo],POs[cve_prod],DIM_BILL[[#This Row],[CODIGO]],POs[status],$GY1184,POs[Semana],WEEKNUM(HO$1))</f>
        <v>0</v>
      </c>
      <c r="HP1184" s="15">
        <f>SUMIFS(POs[saldo],POs[cve_prod],DIM_BILL[[#This Row],[CODIGO]],POs[status],$GY1184,POs[Semana],WEEKNUM(HP$1))</f>
        <v>0</v>
      </c>
      <c r="HQ1184" s="15">
        <f>SUMIFS(POs[saldo],POs[cve_prod],DIM_BILL[[#This Row],[CODIGO]],POs[status],$GY1184,POs[Semana],WEEKNUM(HQ$1))</f>
        <v>0</v>
      </c>
      <c r="HR1184" s="15">
        <f>SUMIFS(POs[saldo],POs[cve_prod],DIM_BILL[[#This Row],[CODIGO]],POs[status],$GY1184,POs[Semana],WEEKNUM(HR$1))</f>
        <v>0</v>
      </c>
      <c r="HS1184" s="15">
        <f>SUMIFS(POs[saldo],POs[cve_prod],DIM_BILL[[#This Row],[CODIGO]],POs[status],$GY1184,POs[Semana],WEEKNUM(HS$1))</f>
        <v>0</v>
      </c>
      <c r="HT1184" s="15">
        <f>SUMIFS(POs[saldo],POs[cve_prod],DIM_BILL[[#This Row],[CODIGO]],POs[status],$GY1184,POs[Semana],WEEKNUM(HT$1))</f>
        <v>0</v>
      </c>
      <c r="HU1184" s="22"/>
      <c r="HV1184" s="25"/>
      <c r="HW1184" t="str">
        <f>DIM_BILL[[#This Row],[Tipo]]</f>
        <v>MATERIA PRIMA</v>
      </c>
    </row>
    <row r="1185" spans="1:231" x14ac:dyDescent="0.3">
      <c r="A1185" s="17" t="s">
        <v>676</v>
      </c>
      <c r="BJ1185">
        <v>5.3400000000000008E-4</v>
      </c>
      <c r="BK1185">
        <v>3.8400000000000001E-4</v>
      </c>
      <c r="GR1185" s="17" t="s">
        <v>677</v>
      </c>
      <c r="GS1185" s="17">
        <v>3</v>
      </c>
      <c r="GT1185" s="17" t="s">
        <v>1837</v>
      </c>
      <c r="GU1185" s="17" t="s">
        <v>1793</v>
      </c>
      <c r="GV1185" s="17">
        <f>SUMIF(FACT_A1[cve_prod],DIM_BILL[[#This Row],[CODIGO]],FACT_A1[Existencia])</f>
        <v>0</v>
      </c>
      <c r="GW1185" s="18">
        <f>SUMIF(FACT_A2[cve_prod],DIM_BILL[[#This Row],[CODIGO]],FACT_A2[Existencia])</f>
        <v>20</v>
      </c>
      <c r="GX1185" s="17"/>
      <c r="GY1185" s="16" t="s">
        <v>2221</v>
      </c>
      <c r="GZ1185" s="24">
        <f>SUMPRODUCT($B1185:$GQ1185,INDEX(PLAN_PRODUCCION!$B$4:$GQ$24,COLUMN()-COLUMN($GZ$1)+1,0))</f>
        <v>7.2119999999999997</v>
      </c>
      <c r="HA1185" s="24">
        <f>SUMPRODUCT($B1185:$GQ1185,INDEX(PLAN_PRODUCCION!$B$4:$GQ$24,COLUMN()-COLUMN($GZ$1)+1,0))</f>
        <v>0</v>
      </c>
      <c r="HB1185" s="24">
        <f>SUMPRODUCT($B1185:$GQ1185,INDEX(PLAN_PRODUCCION!$B$4:$GQ$24,COLUMN()-COLUMN($GZ$1)+1,0))</f>
        <v>0</v>
      </c>
      <c r="HC1185" s="24">
        <f>SUMPRODUCT($B1185:$GQ1185,INDEX(PLAN_PRODUCCION!$B$4:$GQ$24,COLUMN()-COLUMN($GZ$1)+1,0))</f>
        <v>0</v>
      </c>
      <c r="HD1185" s="24">
        <f>SUMPRODUCT($B1185:$GQ1185,INDEX(PLAN_PRODUCCION!$B$4:$GQ$24,COLUMN()-COLUMN($GZ$1)+1,0))</f>
        <v>0</v>
      </c>
      <c r="HE1185" s="24">
        <f>SUMPRODUCT($B1185:$GQ1185,INDEX(PLAN_PRODUCCION!$B$4:$GQ$24,COLUMN()-COLUMN($GZ$1)+1,0))</f>
        <v>0</v>
      </c>
      <c r="HF1185" s="24">
        <f>SUMPRODUCT($B1185:$GQ1185,INDEX(PLAN_PRODUCCION!$B$4:$GQ$24,COLUMN()-COLUMN($GZ$1)+1,0))</f>
        <v>0</v>
      </c>
      <c r="HG1185" s="24">
        <f>SUMPRODUCT($B1185:$GQ1185,INDEX(PLAN_PRODUCCION!$B$4:$GQ$24,COLUMN()-COLUMN($GZ$1)+1,0))</f>
        <v>0</v>
      </c>
      <c r="HH1185" s="24">
        <f>SUMPRODUCT($B1185:$GQ1185,INDEX(PLAN_PRODUCCION!$B$4:$GQ$24,COLUMN()-COLUMN($GZ$1)+1,0))</f>
        <v>0</v>
      </c>
      <c r="HI1185" s="24">
        <f>SUMPRODUCT($B1185:$GQ1185,INDEX(PLAN_PRODUCCION!$B$4:$GQ$24,COLUMN()-COLUMN($GZ$1)+1,0))</f>
        <v>0</v>
      </c>
      <c r="HJ1185" s="24">
        <f>SUMPRODUCT($B1185:$GQ1185,INDEX(PLAN_PRODUCCION!$B$4:$GQ$24,COLUMN()-COLUMN($GZ$1)+1,0))</f>
        <v>0</v>
      </c>
      <c r="HK1185" s="24">
        <f>SUMPRODUCT($B1185:$GQ1185,INDEX(PLAN_PRODUCCION!$B$4:$GQ$24,COLUMN()-COLUMN($GZ$1)+1,0))</f>
        <v>0</v>
      </c>
      <c r="HL1185" s="24">
        <f>SUMPRODUCT($B1185:$GQ1185,INDEX(PLAN_PRODUCCION!$B$4:$GQ$24,COLUMN()-COLUMN($GZ$1)+1,0))</f>
        <v>0</v>
      </c>
      <c r="HM1185" s="24">
        <f>SUMPRODUCT($B1185:$GQ1185,INDEX(PLAN_PRODUCCION!$B$4:$GQ$24,COLUMN()-COLUMN($GZ$1)+1,0))</f>
        <v>0</v>
      </c>
      <c r="HN1185" s="24">
        <f>SUMPRODUCT($B1185:$GQ1185,INDEX(PLAN_PRODUCCION!$B$4:$GQ$24,COLUMN()-COLUMN($GZ$1)+1,0))</f>
        <v>0</v>
      </c>
      <c r="HO1185" s="24">
        <f>SUMPRODUCT($B1185:$GQ1185,INDEX(PLAN_PRODUCCION!$B$4:$GQ$24,COLUMN()-COLUMN($GZ$1)+1,0))</f>
        <v>0</v>
      </c>
      <c r="HP1185" s="24">
        <f>SUMPRODUCT($B1185:$GQ1185,INDEX(PLAN_PRODUCCION!$B$4:$GQ$24,COLUMN()-COLUMN($GZ$1)+1,0))</f>
        <v>0</v>
      </c>
      <c r="HQ1185" s="24">
        <f>SUMPRODUCT($B1185:$GQ1185,INDEX(PLAN_PRODUCCION!$B$4:$GQ$24,COLUMN()-COLUMN($GZ$1)+1,0))</f>
        <v>0</v>
      </c>
      <c r="HR1185" s="24">
        <f>SUMPRODUCT($B1185:$GQ1185,INDEX(PLAN_PRODUCCION!$B$4:$GQ$24,COLUMN()-COLUMN($GZ$1)+1,0))</f>
        <v>0</v>
      </c>
      <c r="HS1185" s="24">
        <f>SUMPRODUCT($B1185:$GQ1185,INDEX(PLAN_PRODUCCION!$B$4:$GQ$24,COLUMN()-COLUMN($GZ$1)+1,0))</f>
        <v>0</v>
      </c>
      <c r="HT1185" s="24">
        <f>SUMPRODUCT($B1185:$GQ1185,INDEX(PLAN_PRODUCCION!$B$4:$GQ$24,COLUMN()-COLUMN($GZ$1)+1,0))</f>
        <v>0</v>
      </c>
      <c r="HU1185" s="22"/>
      <c r="HV1185" s="25"/>
      <c r="HW1185" t="str">
        <f>DIM_BILL[[#This Row],[Tipo]]</f>
        <v>MATERIA PRIMA</v>
      </c>
    </row>
    <row r="1186" spans="1:231" x14ac:dyDescent="0.3">
      <c r="A1186" s="18" t="s">
        <v>676</v>
      </c>
      <c r="BJ1186">
        <v>5.3400000000000008E-4</v>
      </c>
      <c r="BK1186">
        <v>3.8400000000000001E-4</v>
      </c>
      <c r="GR1186" s="18" t="s">
        <v>677</v>
      </c>
      <c r="GS1186" s="18">
        <v>3</v>
      </c>
      <c r="GT1186" s="18" t="s">
        <v>1837</v>
      </c>
      <c r="GU1186" s="18" t="s">
        <v>1793</v>
      </c>
      <c r="GV1186" s="18">
        <f>SUMIF(FACT_A1[cve_prod],DIM_BILL[[#This Row],[CODIGO]],FACT_A1[Existencia])</f>
        <v>0</v>
      </c>
      <c r="GW1186" s="18">
        <f>SUMIF(FACT_A2[cve_prod],DIM_BILL[[#This Row],[CODIGO]],FACT_A2[Existencia])</f>
        <v>20</v>
      </c>
      <c r="GX1186" s="18"/>
      <c r="GY1186" s="16" t="s">
        <v>2222</v>
      </c>
      <c r="GZ1186" s="26">
        <f t="shared" ref="GZ1186" si="8648">GV1186+GW1186+GX1186+GZ1184-GZ1185</f>
        <v>12.788</v>
      </c>
      <c r="HA1186" s="26">
        <f t="shared" ref="HA1186" si="8649">GZ1186+HA1184-HA1185</f>
        <v>12.788</v>
      </c>
      <c r="HB1186" s="26">
        <f t="shared" ref="HB1186" si="8650">HA1186+HB1184-HB1185</f>
        <v>12.788</v>
      </c>
      <c r="HC1186" s="26">
        <f t="shared" ref="HC1186" si="8651">HB1186+HC1184-HC1185</f>
        <v>12.788</v>
      </c>
      <c r="HD1186" s="26">
        <f t="shared" ref="HD1186" si="8652">HC1186+HD1184-HD1185</f>
        <v>12.788</v>
      </c>
      <c r="HE1186" s="26">
        <f t="shared" ref="HE1186" si="8653">HD1186+HE1184-HE1185</f>
        <v>12.788</v>
      </c>
      <c r="HF1186" s="26">
        <f t="shared" ref="HF1186" si="8654">HE1186+HF1184-HF1185</f>
        <v>12.788</v>
      </c>
      <c r="HG1186" s="26">
        <f t="shared" ref="HG1186" si="8655">HF1186+HG1184-HG1185</f>
        <v>12.788</v>
      </c>
      <c r="HH1186" s="26">
        <f t="shared" ref="HH1186" si="8656">HG1186+HH1184-HH1185</f>
        <v>12.788</v>
      </c>
      <c r="HI1186" s="26">
        <f t="shared" ref="HI1186" si="8657">HH1186+HI1184-HI1185</f>
        <v>12.788</v>
      </c>
      <c r="HJ1186" s="26">
        <f t="shared" ref="HJ1186" si="8658">HI1186+HJ1184-HJ1185</f>
        <v>12.788</v>
      </c>
      <c r="HK1186" s="26">
        <f t="shared" ref="HK1186" si="8659">HJ1186+HK1184-HK1185</f>
        <v>12.788</v>
      </c>
      <c r="HL1186" s="26">
        <f t="shared" ref="HL1186" si="8660">HK1186+HL1184-HL1185</f>
        <v>12.788</v>
      </c>
      <c r="HM1186" s="26">
        <f t="shared" ref="HM1186" si="8661">HL1186+HM1184-HM1185</f>
        <v>12.788</v>
      </c>
      <c r="HN1186" s="26">
        <f t="shared" ref="HN1186" si="8662">HM1186+HN1184-HN1185</f>
        <v>12.788</v>
      </c>
      <c r="HO1186" s="26">
        <f t="shared" ref="HO1186" si="8663">HN1186+HO1184-HO1185</f>
        <v>12.788</v>
      </c>
      <c r="HP1186" s="26">
        <f t="shared" ref="HP1186" si="8664">HO1186+HP1184-HP1185</f>
        <v>12.788</v>
      </c>
      <c r="HQ1186" s="26">
        <f t="shared" ref="HQ1186" si="8665">HP1186+HQ1184-HQ1185</f>
        <v>12.788</v>
      </c>
      <c r="HR1186" s="26">
        <f t="shared" ref="HR1186" si="8666">HQ1186+HR1184-HR1185</f>
        <v>12.788</v>
      </c>
      <c r="HS1186" s="26">
        <f t="shared" ref="HS1186" si="8667">HR1186+HS1184-HS1185</f>
        <v>12.788</v>
      </c>
      <c r="HT1186" s="26">
        <f t="shared" ref="HT1186" si="8668">HS1186+HT1184-HT1185</f>
        <v>12.788</v>
      </c>
      <c r="HU1186" s="22">
        <f t="shared" ref="HU1186" si="8669">COUNTIF(GZ1186:HT1186,"&lt;0")</f>
        <v>0</v>
      </c>
      <c r="HV1186" s="25"/>
      <c r="HW1186" t="str">
        <f>DIM_BILL[[#This Row],[Tipo]]</f>
        <v>MATERIA PRIMA</v>
      </c>
    </row>
    <row r="1187" spans="1:231" x14ac:dyDescent="0.3">
      <c r="A1187" s="17" t="s">
        <v>1729</v>
      </c>
      <c r="GG1187">
        <v>8.0000000000000004E-4</v>
      </c>
      <c r="GR1187" s="17" t="s">
        <v>1730</v>
      </c>
      <c r="GS1187" s="17">
        <v>1</v>
      </c>
      <c r="GT1187" s="17" t="s">
        <v>1834</v>
      </c>
      <c r="GU1187" s="17" t="s">
        <v>1793</v>
      </c>
      <c r="GV1187" s="17">
        <f>SUMIF(FACT_A1[cve_prod],DIM_BILL[[#This Row],[CODIGO]],FACT_A1[Existencia])</f>
        <v>0</v>
      </c>
      <c r="GW1187" s="18">
        <f>SUMIF(FACT_A2[cve_prod],DIM_BILL[[#This Row],[CODIGO]],FACT_A2[Existencia])</f>
        <v>19</v>
      </c>
      <c r="GX1187" s="17"/>
      <c r="GY1187" s="16" t="s">
        <v>2220</v>
      </c>
      <c r="GZ1187" s="15">
        <f>SUMIFS(POs[saldo],POs[cve_prod],DIM_BILL[[#This Row],[CODIGO]],POs[status],$GY1187,POs[f_ent],GZ$1)</f>
        <v>0</v>
      </c>
      <c r="HA1187" s="15">
        <f>SUMIFS(POs[saldo],POs[cve_prod],DIM_BILL[[#This Row],[CODIGO]],POs[status],$GY1187,POs[f_ent],HA$1)</f>
        <v>0</v>
      </c>
      <c r="HB1187" s="15">
        <f>SUMIFS(POs[saldo],POs[cve_prod],DIM_BILL[[#This Row],[CODIGO]],POs[status],$GY1187,POs[f_ent],HB$1)</f>
        <v>0</v>
      </c>
      <c r="HC1187" s="15">
        <f>SUMIFS(POs[saldo],POs[cve_prod],DIM_BILL[[#This Row],[CODIGO]],POs[status],$GY1187,POs[f_ent],HC$1)</f>
        <v>0</v>
      </c>
      <c r="HD1187" s="15">
        <f>SUMIFS(POs[saldo],POs[cve_prod],DIM_BILL[[#This Row],[CODIGO]],POs[status],$GY1187,POs[f_ent],HD$1)</f>
        <v>0</v>
      </c>
      <c r="HE1187" s="15">
        <f>SUMIFS(POs[saldo],POs[cve_prod],DIM_BILL[[#This Row],[CODIGO]],POs[status],$GY1187,POs[f_ent],HE$1)</f>
        <v>0</v>
      </c>
      <c r="HF1187" s="15">
        <f>SUMIFS(POs[saldo],POs[cve_prod],DIM_BILL[[#This Row],[CODIGO]],POs[status],$GY1187,POs[Semana],WEEKNUM(HF$1))</f>
        <v>25</v>
      </c>
      <c r="HG1187" s="15">
        <f>SUMIFS(POs[saldo],POs[cve_prod],DIM_BILL[[#This Row],[CODIGO]],POs[status],$GY1187,POs[Semana],WEEKNUM(HG$1))</f>
        <v>0</v>
      </c>
      <c r="HH1187" s="15">
        <f>SUMIFS(POs[saldo],POs[cve_prod],DIM_BILL[[#This Row],[CODIGO]],POs[status],$GY1187,POs[Semana],WEEKNUM(HH$1))</f>
        <v>0</v>
      </c>
      <c r="HI1187" s="15">
        <f>SUMIFS(POs[saldo],POs[cve_prod],DIM_BILL[[#This Row],[CODIGO]],POs[status],$GY1187,POs[Semana],WEEKNUM(HI$1))</f>
        <v>0</v>
      </c>
      <c r="HJ1187" s="15">
        <f>SUMIFS(POs[saldo],POs[cve_prod],DIM_BILL[[#This Row],[CODIGO]],POs[status],$GY1187,POs[Semana],WEEKNUM(HJ$1))</f>
        <v>0</v>
      </c>
      <c r="HK1187" s="15">
        <f>SUMIFS(POs[saldo],POs[cve_prod],DIM_BILL[[#This Row],[CODIGO]],POs[status],$GY1187,POs[Semana],WEEKNUM(HK$1))</f>
        <v>0</v>
      </c>
      <c r="HL1187" s="15">
        <f>SUMIFS(POs[saldo],POs[cve_prod],DIM_BILL[[#This Row],[CODIGO]],POs[status],$GY1187,POs[Semana],WEEKNUM(HL$1))</f>
        <v>0</v>
      </c>
      <c r="HM1187" s="15">
        <f>SUMIFS(POs[saldo],POs[cve_prod],DIM_BILL[[#This Row],[CODIGO]],POs[status],$GY1187,POs[Semana],WEEKNUM(HM$1))</f>
        <v>0</v>
      </c>
      <c r="HN1187" s="15">
        <f>SUMIFS(POs[saldo],POs[cve_prod],DIM_BILL[[#This Row],[CODIGO]],POs[status],$GY1187,POs[Semana],WEEKNUM(HN$1))</f>
        <v>0</v>
      </c>
      <c r="HO1187" s="15">
        <f>SUMIFS(POs[saldo],POs[cve_prod],DIM_BILL[[#This Row],[CODIGO]],POs[status],$GY1187,POs[Semana],WEEKNUM(HO$1))</f>
        <v>0</v>
      </c>
      <c r="HP1187" s="15">
        <f>SUMIFS(POs[saldo],POs[cve_prod],DIM_BILL[[#This Row],[CODIGO]],POs[status],$GY1187,POs[Semana],WEEKNUM(HP$1))</f>
        <v>0</v>
      </c>
      <c r="HQ1187" s="15">
        <f>SUMIFS(POs[saldo],POs[cve_prod],DIM_BILL[[#This Row],[CODIGO]],POs[status],$GY1187,POs[Semana],WEEKNUM(HQ$1))</f>
        <v>0</v>
      </c>
      <c r="HR1187" s="15">
        <f>SUMIFS(POs[saldo],POs[cve_prod],DIM_BILL[[#This Row],[CODIGO]],POs[status],$GY1187,POs[Semana],WEEKNUM(HR$1))</f>
        <v>0</v>
      </c>
      <c r="HS1187" s="15">
        <f>SUMIFS(POs[saldo],POs[cve_prod],DIM_BILL[[#This Row],[CODIGO]],POs[status],$GY1187,POs[Semana],WEEKNUM(HS$1))</f>
        <v>0</v>
      </c>
      <c r="HT1187" s="15">
        <f>SUMIFS(POs[saldo],POs[cve_prod],DIM_BILL[[#This Row],[CODIGO]],POs[status],$GY1187,POs[Semana],WEEKNUM(HT$1))</f>
        <v>0</v>
      </c>
      <c r="HU1187" s="22"/>
      <c r="HV1187" s="25"/>
      <c r="HW1187" t="str">
        <f>DIM_BILL[[#This Row],[Tipo]]</f>
        <v>MATERIA PRIMA</v>
      </c>
    </row>
    <row r="1188" spans="1:231" x14ac:dyDescent="0.3">
      <c r="A1188" s="17" t="s">
        <v>1729</v>
      </c>
      <c r="GG1188">
        <v>8.0000000000000004E-4</v>
      </c>
      <c r="GR1188" s="17" t="s">
        <v>1730</v>
      </c>
      <c r="GS1188" s="17">
        <v>1</v>
      </c>
      <c r="GT1188" s="17" t="s">
        <v>1834</v>
      </c>
      <c r="GU1188" s="17" t="s">
        <v>1793</v>
      </c>
      <c r="GV1188" s="17">
        <f>SUMIF(FACT_A1[cve_prod],DIM_BILL[[#This Row],[CODIGO]],FACT_A1[Existencia])</f>
        <v>0</v>
      </c>
      <c r="GW1188" s="18">
        <f>SUMIF(FACT_A2[cve_prod],DIM_BILL[[#This Row],[CODIGO]],FACT_A2[Existencia])</f>
        <v>19</v>
      </c>
      <c r="GX1188" s="17"/>
      <c r="GY1188" s="16" t="s">
        <v>2221</v>
      </c>
      <c r="GZ1188" s="24">
        <f>SUMPRODUCT($B1188:$GQ1188,INDEX(PLAN_PRODUCCION!$B$4:$GQ$24,COLUMN()-COLUMN($GZ$1)+1,0))</f>
        <v>21.6</v>
      </c>
      <c r="HA1188" s="24">
        <f>SUMPRODUCT($B1188:$GQ1188,INDEX(PLAN_PRODUCCION!$B$4:$GQ$24,COLUMN()-COLUMN($GZ$1)+1,0))</f>
        <v>0</v>
      </c>
      <c r="HB1188" s="24">
        <f>SUMPRODUCT($B1188:$GQ1188,INDEX(PLAN_PRODUCCION!$B$4:$GQ$24,COLUMN()-COLUMN($GZ$1)+1,0))</f>
        <v>0</v>
      </c>
      <c r="HC1188" s="24">
        <f>SUMPRODUCT($B1188:$GQ1188,INDEX(PLAN_PRODUCCION!$B$4:$GQ$24,COLUMN()-COLUMN($GZ$1)+1,0))</f>
        <v>0</v>
      </c>
      <c r="HD1188" s="24">
        <f>SUMPRODUCT($B1188:$GQ1188,INDEX(PLAN_PRODUCCION!$B$4:$GQ$24,COLUMN()-COLUMN($GZ$1)+1,0))</f>
        <v>0</v>
      </c>
      <c r="HE1188" s="24">
        <f>SUMPRODUCT($B1188:$GQ1188,INDEX(PLAN_PRODUCCION!$B$4:$GQ$24,COLUMN()-COLUMN($GZ$1)+1,0))</f>
        <v>0</v>
      </c>
      <c r="HF1188" s="24">
        <f>SUMPRODUCT($B1188:$GQ1188,INDEX(PLAN_PRODUCCION!$B$4:$GQ$24,COLUMN()-COLUMN($GZ$1)+1,0))</f>
        <v>0</v>
      </c>
      <c r="HG1188" s="24">
        <f>SUMPRODUCT($B1188:$GQ1188,INDEX(PLAN_PRODUCCION!$B$4:$GQ$24,COLUMN()-COLUMN($GZ$1)+1,0))</f>
        <v>0</v>
      </c>
      <c r="HH1188" s="24">
        <f>SUMPRODUCT($B1188:$GQ1188,INDEX(PLAN_PRODUCCION!$B$4:$GQ$24,COLUMN()-COLUMN($GZ$1)+1,0))</f>
        <v>0</v>
      </c>
      <c r="HI1188" s="24">
        <f>SUMPRODUCT($B1188:$GQ1188,INDEX(PLAN_PRODUCCION!$B$4:$GQ$24,COLUMN()-COLUMN($GZ$1)+1,0))</f>
        <v>0</v>
      </c>
      <c r="HJ1188" s="24">
        <f>SUMPRODUCT($B1188:$GQ1188,INDEX(PLAN_PRODUCCION!$B$4:$GQ$24,COLUMN()-COLUMN($GZ$1)+1,0))</f>
        <v>0</v>
      </c>
      <c r="HK1188" s="24">
        <f>SUMPRODUCT($B1188:$GQ1188,INDEX(PLAN_PRODUCCION!$B$4:$GQ$24,COLUMN()-COLUMN($GZ$1)+1,0))</f>
        <v>0</v>
      </c>
      <c r="HL1188" s="24">
        <f>SUMPRODUCT($B1188:$GQ1188,INDEX(PLAN_PRODUCCION!$B$4:$GQ$24,COLUMN()-COLUMN($GZ$1)+1,0))</f>
        <v>0</v>
      </c>
      <c r="HM1188" s="24">
        <f>SUMPRODUCT($B1188:$GQ1188,INDEX(PLAN_PRODUCCION!$B$4:$GQ$24,COLUMN()-COLUMN($GZ$1)+1,0))</f>
        <v>0</v>
      </c>
      <c r="HN1188" s="24">
        <f>SUMPRODUCT($B1188:$GQ1188,INDEX(PLAN_PRODUCCION!$B$4:$GQ$24,COLUMN()-COLUMN($GZ$1)+1,0))</f>
        <v>0</v>
      </c>
      <c r="HO1188" s="24">
        <f>SUMPRODUCT($B1188:$GQ1188,INDEX(PLAN_PRODUCCION!$B$4:$GQ$24,COLUMN()-COLUMN($GZ$1)+1,0))</f>
        <v>0</v>
      </c>
      <c r="HP1188" s="24">
        <f>SUMPRODUCT($B1188:$GQ1188,INDEX(PLAN_PRODUCCION!$B$4:$GQ$24,COLUMN()-COLUMN($GZ$1)+1,0))</f>
        <v>0</v>
      </c>
      <c r="HQ1188" s="24">
        <f>SUMPRODUCT($B1188:$GQ1188,INDEX(PLAN_PRODUCCION!$B$4:$GQ$24,COLUMN()-COLUMN($GZ$1)+1,0))</f>
        <v>0</v>
      </c>
      <c r="HR1188" s="24">
        <f>SUMPRODUCT($B1188:$GQ1188,INDEX(PLAN_PRODUCCION!$B$4:$GQ$24,COLUMN()-COLUMN($GZ$1)+1,0))</f>
        <v>0</v>
      </c>
      <c r="HS1188" s="24">
        <f>SUMPRODUCT($B1188:$GQ1188,INDEX(PLAN_PRODUCCION!$B$4:$GQ$24,COLUMN()-COLUMN($GZ$1)+1,0))</f>
        <v>0</v>
      </c>
      <c r="HT1188" s="24">
        <f>SUMPRODUCT($B1188:$GQ1188,INDEX(PLAN_PRODUCCION!$B$4:$GQ$24,COLUMN()-COLUMN($GZ$1)+1,0))</f>
        <v>0</v>
      </c>
      <c r="HU1188" s="22"/>
      <c r="HV1188" s="25"/>
      <c r="HW1188" t="str">
        <f>DIM_BILL[[#This Row],[Tipo]]</f>
        <v>MATERIA PRIMA</v>
      </c>
    </row>
    <row r="1189" spans="1:231" x14ac:dyDescent="0.3">
      <c r="A1189" s="18" t="s">
        <v>1729</v>
      </c>
      <c r="GG1189">
        <v>8.0000000000000004E-4</v>
      </c>
      <c r="GR1189" s="18" t="s">
        <v>1730</v>
      </c>
      <c r="GS1189" s="18">
        <v>1</v>
      </c>
      <c r="GT1189" s="18" t="s">
        <v>1834</v>
      </c>
      <c r="GU1189" s="18" t="s">
        <v>1793</v>
      </c>
      <c r="GV1189" s="18">
        <f>SUMIF(FACT_A1[cve_prod],DIM_BILL[[#This Row],[CODIGO]],FACT_A1[Existencia])</f>
        <v>0</v>
      </c>
      <c r="GW1189" s="18">
        <f>SUMIF(FACT_A2[cve_prod],DIM_BILL[[#This Row],[CODIGO]],FACT_A2[Existencia])</f>
        <v>19</v>
      </c>
      <c r="GX1189" s="18"/>
      <c r="GY1189" s="16" t="s">
        <v>2222</v>
      </c>
      <c r="GZ1189" s="26">
        <f t="shared" ref="GZ1189" si="8670">GV1189+GW1189+GX1189+GZ1187-GZ1188</f>
        <v>-2.6000000000000014</v>
      </c>
      <c r="HA1189" s="26">
        <f t="shared" ref="HA1189" si="8671">GZ1189+HA1187-HA1188</f>
        <v>-2.6000000000000014</v>
      </c>
      <c r="HB1189" s="26">
        <f t="shared" ref="HB1189" si="8672">HA1189+HB1187-HB1188</f>
        <v>-2.6000000000000014</v>
      </c>
      <c r="HC1189" s="26">
        <f t="shared" ref="HC1189" si="8673">HB1189+HC1187-HC1188</f>
        <v>-2.6000000000000014</v>
      </c>
      <c r="HD1189" s="26">
        <f t="shared" ref="HD1189" si="8674">HC1189+HD1187-HD1188</f>
        <v>-2.6000000000000014</v>
      </c>
      <c r="HE1189" s="26">
        <f t="shared" ref="HE1189" si="8675">HD1189+HE1187-HE1188</f>
        <v>-2.6000000000000014</v>
      </c>
      <c r="HF1189" s="26">
        <f t="shared" ref="HF1189" si="8676">HE1189+HF1187-HF1188</f>
        <v>22.4</v>
      </c>
      <c r="HG1189" s="26">
        <f t="shared" ref="HG1189" si="8677">HF1189+HG1187-HG1188</f>
        <v>22.4</v>
      </c>
      <c r="HH1189" s="26">
        <f t="shared" ref="HH1189" si="8678">HG1189+HH1187-HH1188</f>
        <v>22.4</v>
      </c>
      <c r="HI1189" s="26">
        <f t="shared" ref="HI1189" si="8679">HH1189+HI1187-HI1188</f>
        <v>22.4</v>
      </c>
      <c r="HJ1189" s="26">
        <f t="shared" ref="HJ1189" si="8680">HI1189+HJ1187-HJ1188</f>
        <v>22.4</v>
      </c>
      <c r="HK1189" s="26">
        <f t="shared" ref="HK1189" si="8681">HJ1189+HK1187-HK1188</f>
        <v>22.4</v>
      </c>
      <c r="HL1189" s="26">
        <f t="shared" ref="HL1189" si="8682">HK1189+HL1187-HL1188</f>
        <v>22.4</v>
      </c>
      <c r="HM1189" s="26">
        <f t="shared" ref="HM1189" si="8683">HL1189+HM1187-HM1188</f>
        <v>22.4</v>
      </c>
      <c r="HN1189" s="26">
        <f t="shared" ref="HN1189" si="8684">HM1189+HN1187-HN1188</f>
        <v>22.4</v>
      </c>
      <c r="HO1189" s="26">
        <f t="shared" ref="HO1189" si="8685">HN1189+HO1187-HO1188</f>
        <v>22.4</v>
      </c>
      <c r="HP1189" s="26">
        <f t="shared" ref="HP1189" si="8686">HO1189+HP1187-HP1188</f>
        <v>22.4</v>
      </c>
      <c r="HQ1189" s="26">
        <f t="shared" ref="HQ1189" si="8687">HP1189+HQ1187-HQ1188</f>
        <v>22.4</v>
      </c>
      <c r="HR1189" s="26">
        <f t="shared" ref="HR1189" si="8688">HQ1189+HR1187-HR1188</f>
        <v>22.4</v>
      </c>
      <c r="HS1189" s="26">
        <f t="shared" ref="HS1189" si="8689">HR1189+HS1187-HS1188</f>
        <v>22.4</v>
      </c>
      <c r="HT1189" s="26">
        <f t="shared" ref="HT1189" si="8690">HS1189+HT1187-HT1188</f>
        <v>22.4</v>
      </c>
      <c r="HU1189" s="22">
        <f t="shared" ref="HU1189" si="8691">COUNTIF(GZ1189:HT1189,"&lt;0")</f>
        <v>6</v>
      </c>
      <c r="HV1189" s="25"/>
      <c r="HW1189" t="str">
        <f>DIM_BILL[[#This Row],[Tipo]]</f>
        <v>MATERIA PRIMA</v>
      </c>
    </row>
    <row r="1190" spans="1:231" x14ac:dyDescent="0.3">
      <c r="A1190" s="17" t="s">
        <v>1479</v>
      </c>
      <c r="EY1190">
        <v>5.355E-2</v>
      </c>
      <c r="GR1190" s="17" t="s">
        <v>1480</v>
      </c>
      <c r="GS1190" s="17">
        <v>7</v>
      </c>
      <c r="GT1190" s="17" t="s">
        <v>1839</v>
      </c>
      <c r="GU1190" s="17" t="s">
        <v>1793</v>
      </c>
      <c r="GV1190" s="17">
        <f>SUMIF(FACT_A1[cve_prod],DIM_BILL[[#This Row],[CODIGO]],FACT_A1[Existencia])</f>
        <v>0</v>
      </c>
      <c r="GW1190" s="18">
        <f>SUMIF(FACT_A2[cve_prod],DIM_BILL[[#This Row],[CODIGO]],FACT_A2[Existencia])</f>
        <v>65.72</v>
      </c>
      <c r="GX1190" s="17"/>
      <c r="GY1190" s="16" t="s">
        <v>2220</v>
      </c>
      <c r="GZ1190" s="15">
        <f>SUMIFS(POs[saldo],POs[cve_prod],DIM_BILL[[#This Row],[CODIGO]],POs[status],$GY1190,POs[f_ent],GZ$1)</f>
        <v>0</v>
      </c>
      <c r="HA1190" s="15">
        <f>SUMIFS(POs[saldo],POs[cve_prod],DIM_BILL[[#This Row],[CODIGO]],POs[status],$GY1190,POs[f_ent],HA$1)</f>
        <v>0</v>
      </c>
      <c r="HB1190" s="15">
        <f>SUMIFS(POs[saldo],POs[cve_prod],DIM_BILL[[#This Row],[CODIGO]],POs[status],$GY1190,POs[f_ent],HB$1)</f>
        <v>0</v>
      </c>
      <c r="HC1190" s="15">
        <f>SUMIFS(POs[saldo],POs[cve_prod],DIM_BILL[[#This Row],[CODIGO]],POs[status],$GY1190,POs[f_ent],HC$1)</f>
        <v>0</v>
      </c>
      <c r="HD1190" s="15">
        <f>SUMIFS(POs[saldo],POs[cve_prod],DIM_BILL[[#This Row],[CODIGO]],POs[status],$GY1190,POs[f_ent],HD$1)</f>
        <v>0</v>
      </c>
      <c r="HE1190" s="15">
        <f>SUMIFS(POs[saldo],POs[cve_prod],DIM_BILL[[#This Row],[CODIGO]],POs[status],$GY1190,POs[f_ent],HE$1)</f>
        <v>0</v>
      </c>
      <c r="HF1190" s="15">
        <f>SUMIFS(POs[saldo],POs[cve_prod],DIM_BILL[[#This Row],[CODIGO]],POs[status],$GY1190,POs[Semana],WEEKNUM(HF$1))</f>
        <v>0</v>
      </c>
      <c r="HG1190" s="15">
        <f>SUMIFS(POs[saldo],POs[cve_prod],DIM_BILL[[#This Row],[CODIGO]],POs[status],$GY1190,POs[Semana],WEEKNUM(HG$1))</f>
        <v>0</v>
      </c>
      <c r="HH1190" s="15">
        <f>SUMIFS(POs[saldo],POs[cve_prod],DIM_BILL[[#This Row],[CODIGO]],POs[status],$GY1190,POs[Semana],WEEKNUM(HH$1))</f>
        <v>0</v>
      </c>
      <c r="HI1190" s="15">
        <f>SUMIFS(POs[saldo],POs[cve_prod],DIM_BILL[[#This Row],[CODIGO]],POs[status],$GY1190,POs[Semana],WEEKNUM(HI$1))</f>
        <v>0</v>
      </c>
      <c r="HJ1190" s="15">
        <f>SUMIFS(POs[saldo],POs[cve_prod],DIM_BILL[[#This Row],[CODIGO]],POs[status],$GY1190,POs[Semana],WEEKNUM(HJ$1))</f>
        <v>0</v>
      </c>
      <c r="HK1190" s="15">
        <f>SUMIFS(POs[saldo],POs[cve_prod],DIM_BILL[[#This Row],[CODIGO]],POs[status],$GY1190,POs[Semana],WEEKNUM(HK$1))</f>
        <v>0</v>
      </c>
      <c r="HL1190" s="15">
        <f>SUMIFS(POs[saldo],POs[cve_prod],DIM_BILL[[#This Row],[CODIGO]],POs[status],$GY1190,POs[Semana],WEEKNUM(HL$1))</f>
        <v>0</v>
      </c>
      <c r="HM1190" s="15">
        <f>SUMIFS(POs[saldo],POs[cve_prod],DIM_BILL[[#This Row],[CODIGO]],POs[status],$GY1190,POs[Semana],WEEKNUM(HM$1))</f>
        <v>0</v>
      </c>
      <c r="HN1190" s="15">
        <f>SUMIFS(POs[saldo],POs[cve_prod],DIM_BILL[[#This Row],[CODIGO]],POs[status],$GY1190,POs[Semana],WEEKNUM(HN$1))</f>
        <v>0</v>
      </c>
      <c r="HO1190" s="15">
        <f>SUMIFS(POs[saldo],POs[cve_prod],DIM_BILL[[#This Row],[CODIGO]],POs[status],$GY1190,POs[Semana],WEEKNUM(HO$1))</f>
        <v>0</v>
      </c>
      <c r="HP1190" s="15">
        <f>SUMIFS(POs[saldo],POs[cve_prod],DIM_BILL[[#This Row],[CODIGO]],POs[status],$GY1190,POs[Semana],WEEKNUM(HP$1))</f>
        <v>0</v>
      </c>
      <c r="HQ1190" s="15">
        <f>SUMIFS(POs[saldo],POs[cve_prod],DIM_BILL[[#This Row],[CODIGO]],POs[status],$GY1190,POs[Semana],WEEKNUM(HQ$1))</f>
        <v>0</v>
      </c>
      <c r="HR1190" s="15">
        <f>SUMIFS(POs[saldo],POs[cve_prod],DIM_BILL[[#This Row],[CODIGO]],POs[status],$GY1190,POs[Semana],WEEKNUM(HR$1))</f>
        <v>0</v>
      </c>
      <c r="HS1190" s="15">
        <f>SUMIFS(POs[saldo],POs[cve_prod],DIM_BILL[[#This Row],[CODIGO]],POs[status],$GY1190,POs[Semana],WEEKNUM(HS$1))</f>
        <v>0</v>
      </c>
      <c r="HT1190" s="15">
        <f>SUMIFS(POs[saldo],POs[cve_prod],DIM_BILL[[#This Row],[CODIGO]],POs[status],$GY1190,POs[Semana],WEEKNUM(HT$1))</f>
        <v>0</v>
      </c>
      <c r="HU1190" s="22"/>
      <c r="HV1190" s="25"/>
      <c r="HW1190" t="str">
        <f>DIM_BILL[[#This Row],[Tipo]]</f>
        <v>MATERIA PRIMA</v>
      </c>
    </row>
    <row r="1191" spans="1:231" x14ac:dyDescent="0.3">
      <c r="A1191" s="17" t="s">
        <v>1479</v>
      </c>
      <c r="EY1191">
        <v>5.355E-2</v>
      </c>
      <c r="GR1191" s="17" t="s">
        <v>1480</v>
      </c>
      <c r="GS1191" s="17">
        <v>7</v>
      </c>
      <c r="GT1191" s="17" t="s">
        <v>1839</v>
      </c>
      <c r="GU1191" s="17" t="s">
        <v>1793</v>
      </c>
      <c r="GV1191" s="17">
        <f>SUMIF(FACT_A1[cve_prod],DIM_BILL[[#This Row],[CODIGO]],FACT_A1[Existencia])</f>
        <v>0</v>
      </c>
      <c r="GW1191" s="18">
        <f>SUMIF(FACT_A2[cve_prod],DIM_BILL[[#This Row],[CODIGO]],FACT_A2[Existencia])</f>
        <v>65.72</v>
      </c>
      <c r="GX1191" s="17"/>
      <c r="GY1191" s="16" t="s">
        <v>2221</v>
      </c>
      <c r="GZ1191" s="24">
        <f>SUMPRODUCT($B1191:$GQ1191,INDEX(PLAN_PRODUCCION!$B$4:$GQ$24,COLUMN()-COLUMN($GZ$1)+1,0))</f>
        <v>0</v>
      </c>
      <c r="HA1191" s="24">
        <f>SUMPRODUCT($B1191:$GQ1191,INDEX(PLAN_PRODUCCION!$B$4:$GQ$24,COLUMN()-COLUMN($GZ$1)+1,0))</f>
        <v>0</v>
      </c>
      <c r="HB1191" s="24">
        <f>SUMPRODUCT($B1191:$GQ1191,INDEX(PLAN_PRODUCCION!$B$4:$GQ$24,COLUMN()-COLUMN($GZ$1)+1,0))</f>
        <v>0</v>
      </c>
      <c r="HC1191" s="24">
        <f>SUMPRODUCT($B1191:$GQ1191,INDEX(PLAN_PRODUCCION!$B$4:$GQ$24,COLUMN()-COLUMN($GZ$1)+1,0))</f>
        <v>0</v>
      </c>
      <c r="HD1191" s="24">
        <f>SUMPRODUCT($B1191:$GQ1191,INDEX(PLAN_PRODUCCION!$B$4:$GQ$24,COLUMN()-COLUMN($GZ$1)+1,0))</f>
        <v>0</v>
      </c>
      <c r="HE1191" s="24">
        <f>SUMPRODUCT($B1191:$GQ1191,INDEX(PLAN_PRODUCCION!$B$4:$GQ$24,COLUMN()-COLUMN($GZ$1)+1,0))</f>
        <v>0</v>
      </c>
      <c r="HF1191" s="24">
        <f>SUMPRODUCT($B1191:$GQ1191,INDEX(PLAN_PRODUCCION!$B$4:$GQ$24,COLUMN()-COLUMN($GZ$1)+1,0))</f>
        <v>0</v>
      </c>
      <c r="HG1191" s="24">
        <f>SUMPRODUCT($B1191:$GQ1191,INDEX(PLAN_PRODUCCION!$B$4:$GQ$24,COLUMN()-COLUMN($GZ$1)+1,0))</f>
        <v>0</v>
      </c>
      <c r="HH1191" s="24">
        <f>SUMPRODUCT($B1191:$GQ1191,INDEX(PLAN_PRODUCCION!$B$4:$GQ$24,COLUMN()-COLUMN($GZ$1)+1,0))</f>
        <v>0</v>
      </c>
      <c r="HI1191" s="24">
        <f>SUMPRODUCT($B1191:$GQ1191,INDEX(PLAN_PRODUCCION!$B$4:$GQ$24,COLUMN()-COLUMN($GZ$1)+1,0))</f>
        <v>0</v>
      </c>
      <c r="HJ1191" s="24">
        <f>SUMPRODUCT($B1191:$GQ1191,INDEX(PLAN_PRODUCCION!$B$4:$GQ$24,COLUMN()-COLUMN($GZ$1)+1,0))</f>
        <v>0</v>
      </c>
      <c r="HK1191" s="24">
        <f>SUMPRODUCT($B1191:$GQ1191,INDEX(PLAN_PRODUCCION!$B$4:$GQ$24,COLUMN()-COLUMN($GZ$1)+1,0))</f>
        <v>0</v>
      </c>
      <c r="HL1191" s="24">
        <f>SUMPRODUCT($B1191:$GQ1191,INDEX(PLAN_PRODUCCION!$B$4:$GQ$24,COLUMN()-COLUMN($GZ$1)+1,0))</f>
        <v>0</v>
      </c>
      <c r="HM1191" s="24">
        <f>SUMPRODUCT($B1191:$GQ1191,INDEX(PLAN_PRODUCCION!$B$4:$GQ$24,COLUMN()-COLUMN($GZ$1)+1,0))</f>
        <v>0</v>
      </c>
      <c r="HN1191" s="24">
        <f>SUMPRODUCT($B1191:$GQ1191,INDEX(PLAN_PRODUCCION!$B$4:$GQ$24,COLUMN()-COLUMN($GZ$1)+1,0))</f>
        <v>0</v>
      </c>
      <c r="HO1191" s="24">
        <f>SUMPRODUCT($B1191:$GQ1191,INDEX(PLAN_PRODUCCION!$B$4:$GQ$24,COLUMN()-COLUMN($GZ$1)+1,0))</f>
        <v>0</v>
      </c>
      <c r="HP1191" s="24">
        <f>SUMPRODUCT($B1191:$GQ1191,INDEX(PLAN_PRODUCCION!$B$4:$GQ$24,COLUMN()-COLUMN($GZ$1)+1,0))</f>
        <v>0</v>
      </c>
      <c r="HQ1191" s="24">
        <f>SUMPRODUCT($B1191:$GQ1191,INDEX(PLAN_PRODUCCION!$B$4:$GQ$24,COLUMN()-COLUMN($GZ$1)+1,0))</f>
        <v>0</v>
      </c>
      <c r="HR1191" s="24">
        <f>SUMPRODUCT($B1191:$GQ1191,INDEX(PLAN_PRODUCCION!$B$4:$GQ$24,COLUMN()-COLUMN($GZ$1)+1,0))</f>
        <v>0</v>
      </c>
      <c r="HS1191" s="24">
        <f>SUMPRODUCT($B1191:$GQ1191,INDEX(PLAN_PRODUCCION!$B$4:$GQ$24,COLUMN()-COLUMN($GZ$1)+1,0))</f>
        <v>0</v>
      </c>
      <c r="HT1191" s="24">
        <f>SUMPRODUCT($B1191:$GQ1191,INDEX(PLAN_PRODUCCION!$B$4:$GQ$24,COLUMN()-COLUMN($GZ$1)+1,0))</f>
        <v>0</v>
      </c>
      <c r="HU1191" s="22"/>
      <c r="HV1191" s="25"/>
      <c r="HW1191" t="str">
        <f>DIM_BILL[[#This Row],[Tipo]]</f>
        <v>MATERIA PRIMA</v>
      </c>
    </row>
    <row r="1192" spans="1:231" x14ac:dyDescent="0.3">
      <c r="A1192" s="18" t="s">
        <v>1479</v>
      </c>
      <c r="EY1192">
        <v>5.355E-2</v>
      </c>
      <c r="GR1192" s="18" t="s">
        <v>1480</v>
      </c>
      <c r="GS1192" s="18">
        <v>7</v>
      </c>
      <c r="GT1192" s="18" t="s">
        <v>1839</v>
      </c>
      <c r="GU1192" s="18" t="s">
        <v>1793</v>
      </c>
      <c r="GV1192" s="18">
        <f>SUMIF(FACT_A1[cve_prod],DIM_BILL[[#This Row],[CODIGO]],FACT_A1[Existencia])</f>
        <v>0</v>
      </c>
      <c r="GW1192" s="18">
        <f>SUMIF(FACT_A2[cve_prod],DIM_BILL[[#This Row],[CODIGO]],FACT_A2[Existencia])</f>
        <v>65.72</v>
      </c>
      <c r="GX1192" s="18"/>
      <c r="GY1192" s="16" t="s">
        <v>2222</v>
      </c>
      <c r="GZ1192" s="26">
        <f t="shared" ref="GZ1192" si="8692">GV1192+GW1192+GX1192+GZ1190-GZ1191</f>
        <v>65.72</v>
      </c>
      <c r="HA1192" s="26">
        <f t="shared" ref="HA1192" si="8693">GZ1192+HA1190-HA1191</f>
        <v>65.72</v>
      </c>
      <c r="HB1192" s="26">
        <f t="shared" ref="HB1192" si="8694">HA1192+HB1190-HB1191</f>
        <v>65.72</v>
      </c>
      <c r="HC1192" s="26">
        <f t="shared" ref="HC1192" si="8695">HB1192+HC1190-HC1191</f>
        <v>65.72</v>
      </c>
      <c r="HD1192" s="26">
        <f t="shared" ref="HD1192" si="8696">HC1192+HD1190-HD1191</f>
        <v>65.72</v>
      </c>
      <c r="HE1192" s="26">
        <f t="shared" ref="HE1192" si="8697">HD1192+HE1190-HE1191</f>
        <v>65.72</v>
      </c>
      <c r="HF1192" s="26">
        <f t="shared" ref="HF1192" si="8698">HE1192+HF1190-HF1191</f>
        <v>65.72</v>
      </c>
      <c r="HG1192" s="26">
        <f t="shared" ref="HG1192" si="8699">HF1192+HG1190-HG1191</f>
        <v>65.72</v>
      </c>
      <c r="HH1192" s="26">
        <f t="shared" ref="HH1192" si="8700">HG1192+HH1190-HH1191</f>
        <v>65.72</v>
      </c>
      <c r="HI1192" s="26">
        <f t="shared" ref="HI1192" si="8701">HH1192+HI1190-HI1191</f>
        <v>65.72</v>
      </c>
      <c r="HJ1192" s="26">
        <f t="shared" ref="HJ1192" si="8702">HI1192+HJ1190-HJ1191</f>
        <v>65.72</v>
      </c>
      <c r="HK1192" s="26">
        <f t="shared" ref="HK1192" si="8703">HJ1192+HK1190-HK1191</f>
        <v>65.72</v>
      </c>
      <c r="HL1192" s="26">
        <f t="shared" ref="HL1192" si="8704">HK1192+HL1190-HL1191</f>
        <v>65.72</v>
      </c>
      <c r="HM1192" s="26">
        <f t="shared" ref="HM1192" si="8705">HL1192+HM1190-HM1191</f>
        <v>65.72</v>
      </c>
      <c r="HN1192" s="26">
        <f t="shared" ref="HN1192" si="8706">HM1192+HN1190-HN1191</f>
        <v>65.72</v>
      </c>
      <c r="HO1192" s="26">
        <f t="shared" ref="HO1192" si="8707">HN1192+HO1190-HO1191</f>
        <v>65.72</v>
      </c>
      <c r="HP1192" s="26">
        <f t="shared" ref="HP1192" si="8708">HO1192+HP1190-HP1191</f>
        <v>65.72</v>
      </c>
      <c r="HQ1192" s="26">
        <f t="shared" ref="HQ1192" si="8709">HP1192+HQ1190-HQ1191</f>
        <v>65.72</v>
      </c>
      <c r="HR1192" s="26">
        <f t="shared" ref="HR1192" si="8710">HQ1192+HR1190-HR1191</f>
        <v>65.72</v>
      </c>
      <c r="HS1192" s="26">
        <f t="shared" ref="HS1192" si="8711">HR1192+HS1190-HS1191</f>
        <v>65.72</v>
      </c>
      <c r="HT1192" s="26">
        <f t="shared" ref="HT1192" si="8712">HS1192+HT1190-HT1191</f>
        <v>65.72</v>
      </c>
      <c r="HU1192" s="22">
        <f t="shared" ref="HU1192" si="8713">COUNTIF(GZ1192:HT1192,"&lt;0")</f>
        <v>0</v>
      </c>
      <c r="HV1192" s="25"/>
      <c r="HW1192" t="str">
        <f>DIM_BILL[[#This Row],[Tipo]]</f>
        <v>MATERIA PRIMA</v>
      </c>
    </row>
    <row r="1193" spans="1:231" x14ac:dyDescent="0.3">
      <c r="A1193" s="17" t="s">
        <v>356</v>
      </c>
      <c r="W1193">
        <v>2.3400000000000001E-3</v>
      </c>
      <c r="AP1193">
        <v>6.3600000000000002E-3</v>
      </c>
      <c r="BH1193">
        <v>3.0960000000000001E-2</v>
      </c>
      <c r="FX1193">
        <v>3.2799999999999999E-3</v>
      </c>
      <c r="GA1193">
        <v>2.8000000000000003E-4</v>
      </c>
      <c r="GB1193">
        <v>5.1999999999999998E-3</v>
      </c>
      <c r="GD1193">
        <v>5.1999999999999998E-3</v>
      </c>
      <c r="GR1193" s="17" t="s">
        <v>357</v>
      </c>
      <c r="GS1193" s="17">
        <v>1</v>
      </c>
      <c r="GT1193" s="17" t="s">
        <v>1840</v>
      </c>
      <c r="GU1193" s="17" t="s">
        <v>1793</v>
      </c>
      <c r="GV1193" s="17">
        <f>SUMIF(FACT_A1[cve_prod],DIM_BILL[[#This Row],[CODIGO]],FACT_A1[Existencia])</f>
        <v>0</v>
      </c>
      <c r="GW1193" s="18">
        <f>SUMIF(FACT_A2[cve_prod],DIM_BILL[[#This Row],[CODIGO]],FACT_A2[Existencia])</f>
        <v>965.29</v>
      </c>
      <c r="GX1193" s="17"/>
      <c r="GY1193" s="16" t="s">
        <v>2220</v>
      </c>
      <c r="GZ1193" s="15">
        <f>SUMIFS(POs[saldo],POs[cve_prod],DIM_BILL[[#This Row],[CODIGO]],POs[status],$GY1193,POs[f_ent],GZ$1)</f>
        <v>0</v>
      </c>
      <c r="HA1193" s="15">
        <f>SUMIFS(POs[saldo],POs[cve_prod],DIM_BILL[[#This Row],[CODIGO]],POs[status],$GY1193,POs[f_ent],HA$1)</f>
        <v>0</v>
      </c>
      <c r="HB1193" s="15">
        <f>SUMIFS(POs[saldo],POs[cve_prod],DIM_BILL[[#This Row],[CODIGO]],POs[status],$GY1193,POs[f_ent],HB$1)</f>
        <v>0</v>
      </c>
      <c r="HC1193" s="15">
        <f>SUMIFS(POs[saldo],POs[cve_prod],DIM_BILL[[#This Row],[CODIGO]],POs[status],$GY1193,POs[f_ent],HC$1)</f>
        <v>0</v>
      </c>
      <c r="HD1193" s="15">
        <f>SUMIFS(POs[saldo],POs[cve_prod],DIM_BILL[[#This Row],[CODIGO]],POs[status],$GY1193,POs[f_ent],HD$1)</f>
        <v>0</v>
      </c>
      <c r="HE1193" s="15">
        <f>SUMIFS(POs[saldo],POs[cve_prod],DIM_BILL[[#This Row],[CODIGO]],POs[status],$GY1193,POs[f_ent],HE$1)</f>
        <v>0</v>
      </c>
      <c r="HF1193" s="15">
        <f>SUMIFS(POs[saldo],POs[cve_prod],DIM_BILL[[#This Row],[CODIGO]],POs[status],$GY1193,POs[Semana],WEEKNUM(HF$1))</f>
        <v>0</v>
      </c>
      <c r="HG1193" s="15">
        <f>SUMIFS(POs[saldo],POs[cve_prod],DIM_BILL[[#This Row],[CODIGO]],POs[status],$GY1193,POs[Semana],WEEKNUM(HG$1))</f>
        <v>0</v>
      </c>
      <c r="HH1193" s="15">
        <f>SUMIFS(POs[saldo],POs[cve_prod],DIM_BILL[[#This Row],[CODIGO]],POs[status],$GY1193,POs[Semana],WEEKNUM(HH$1))</f>
        <v>0</v>
      </c>
      <c r="HI1193" s="15">
        <f>SUMIFS(POs[saldo],POs[cve_prod],DIM_BILL[[#This Row],[CODIGO]],POs[status],$GY1193,POs[Semana],WEEKNUM(HI$1))</f>
        <v>0</v>
      </c>
      <c r="HJ1193" s="15">
        <f>SUMIFS(POs[saldo],POs[cve_prod],DIM_BILL[[#This Row],[CODIGO]],POs[status],$GY1193,POs[Semana],WEEKNUM(HJ$1))</f>
        <v>0</v>
      </c>
      <c r="HK1193" s="15">
        <f>SUMIFS(POs[saldo],POs[cve_prod],DIM_BILL[[#This Row],[CODIGO]],POs[status],$GY1193,POs[Semana],WEEKNUM(HK$1))</f>
        <v>0</v>
      </c>
      <c r="HL1193" s="15">
        <f>SUMIFS(POs[saldo],POs[cve_prod],DIM_BILL[[#This Row],[CODIGO]],POs[status],$GY1193,POs[Semana],WEEKNUM(HL$1))</f>
        <v>0</v>
      </c>
      <c r="HM1193" s="15">
        <f>SUMIFS(POs[saldo],POs[cve_prod],DIM_BILL[[#This Row],[CODIGO]],POs[status],$GY1193,POs[Semana],WEEKNUM(HM$1))</f>
        <v>0</v>
      </c>
      <c r="HN1193" s="15">
        <f>SUMIFS(POs[saldo],POs[cve_prod],DIM_BILL[[#This Row],[CODIGO]],POs[status],$GY1193,POs[Semana],WEEKNUM(HN$1))</f>
        <v>0</v>
      </c>
      <c r="HO1193" s="15">
        <f>SUMIFS(POs[saldo],POs[cve_prod],DIM_BILL[[#This Row],[CODIGO]],POs[status],$GY1193,POs[Semana],WEEKNUM(HO$1))</f>
        <v>0</v>
      </c>
      <c r="HP1193" s="15">
        <f>SUMIFS(POs[saldo],POs[cve_prod],DIM_BILL[[#This Row],[CODIGO]],POs[status],$GY1193,POs[Semana],WEEKNUM(HP$1))</f>
        <v>0</v>
      </c>
      <c r="HQ1193" s="15">
        <f>SUMIFS(POs[saldo],POs[cve_prod],DIM_BILL[[#This Row],[CODIGO]],POs[status],$GY1193,POs[Semana],WEEKNUM(HQ$1))</f>
        <v>0</v>
      </c>
      <c r="HR1193" s="15">
        <f>SUMIFS(POs[saldo],POs[cve_prod],DIM_BILL[[#This Row],[CODIGO]],POs[status],$GY1193,POs[Semana],WEEKNUM(HR$1))</f>
        <v>0</v>
      </c>
      <c r="HS1193" s="15">
        <f>SUMIFS(POs[saldo],POs[cve_prod],DIM_BILL[[#This Row],[CODIGO]],POs[status],$GY1193,POs[Semana],WEEKNUM(HS$1))</f>
        <v>0</v>
      </c>
      <c r="HT1193" s="15">
        <f>SUMIFS(POs[saldo],POs[cve_prod],DIM_BILL[[#This Row],[CODIGO]],POs[status],$GY1193,POs[Semana],WEEKNUM(HT$1))</f>
        <v>0</v>
      </c>
      <c r="HU1193" s="22"/>
      <c r="HV1193" s="25"/>
      <c r="HW1193" t="str">
        <f>DIM_BILL[[#This Row],[Tipo]]</f>
        <v>MATERIA PRIMA</v>
      </c>
    </row>
    <row r="1194" spans="1:231" x14ac:dyDescent="0.3">
      <c r="A1194" s="17" t="s">
        <v>356</v>
      </c>
      <c r="W1194">
        <v>2.3400000000000001E-3</v>
      </c>
      <c r="AP1194">
        <v>6.3600000000000002E-3</v>
      </c>
      <c r="BH1194">
        <v>3.0960000000000001E-2</v>
      </c>
      <c r="FX1194">
        <v>3.2799999999999999E-3</v>
      </c>
      <c r="GA1194">
        <v>2.8000000000000003E-4</v>
      </c>
      <c r="GB1194">
        <v>5.1999999999999998E-3</v>
      </c>
      <c r="GD1194">
        <v>5.1999999999999998E-3</v>
      </c>
      <c r="GR1194" s="17" t="s">
        <v>357</v>
      </c>
      <c r="GS1194" s="17">
        <v>1</v>
      </c>
      <c r="GT1194" s="17" t="s">
        <v>1840</v>
      </c>
      <c r="GU1194" s="17" t="s">
        <v>1793</v>
      </c>
      <c r="GV1194" s="17">
        <f>SUMIF(FACT_A1[cve_prod],DIM_BILL[[#This Row],[CODIGO]],FACT_A1[Existencia])</f>
        <v>0</v>
      </c>
      <c r="GW1194" s="18">
        <f>SUMIF(FACT_A2[cve_prod],DIM_BILL[[#This Row],[CODIGO]],FACT_A2[Existencia])</f>
        <v>965.29</v>
      </c>
      <c r="GX1194" s="17"/>
      <c r="GY1194" s="16" t="s">
        <v>2221</v>
      </c>
      <c r="GZ1194" s="24">
        <f>SUMPRODUCT($B1194:$GQ1194,INDEX(PLAN_PRODUCCION!$B$4:$GQ$24,COLUMN()-COLUMN($GZ$1)+1,0))</f>
        <v>107.38</v>
      </c>
      <c r="HA1194" s="24">
        <f>SUMPRODUCT($B1194:$GQ1194,INDEX(PLAN_PRODUCCION!$B$4:$GQ$24,COLUMN()-COLUMN($GZ$1)+1,0))</f>
        <v>0</v>
      </c>
      <c r="HB1194" s="24">
        <f>SUMPRODUCT($B1194:$GQ1194,INDEX(PLAN_PRODUCCION!$B$4:$GQ$24,COLUMN()-COLUMN($GZ$1)+1,0))</f>
        <v>0</v>
      </c>
      <c r="HC1194" s="24">
        <f>SUMPRODUCT($B1194:$GQ1194,INDEX(PLAN_PRODUCCION!$B$4:$GQ$24,COLUMN()-COLUMN($GZ$1)+1,0))</f>
        <v>0</v>
      </c>
      <c r="HD1194" s="24">
        <f>SUMPRODUCT($B1194:$GQ1194,INDEX(PLAN_PRODUCCION!$B$4:$GQ$24,COLUMN()-COLUMN($GZ$1)+1,0))</f>
        <v>0</v>
      </c>
      <c r="HE1194" s="24">
        <f>SUMPRODUCT($B1194:$GQ1194,INDEX(PLAN_PRODUCCION!$B$4:$GQ$24,COLUMN()-COLUMN($GZ$1)+1,0))</f>
        <v>0</v>
      </c>
      <c r="HF1194" s="24">
        <f>SUMPRODUCT($B1194:$GQ1194,INDEX(PLAN_PRODUCCION!$B$4:$GQ$24,COLUMN()-COLUMN($GZ$1)+1,0))</f>
        <v>0</v>
      </c>
      <c r="HG1194" s="24">
        <f>SUMPRODUCT($B1194:$GQ1194,INDEX(PLAN_PRODUCCION!$B$4:$GQ$24,COLUMN()-COLUMN($GZ$1)+1,0))</f>
        <v>0</v>
      </c>
      <c r="HH1194" s="24">
        <f>SUMPRODUCT($B1194:$GQ1194,INDEX(PLAN_PRODUCCION!$B$4:$GQ$24,COLUMN()-COLUMN($GZ$1)+1,0))</f>
        <v>0</v>
      </c>
      <c r="HI1194" s="24">
        <f>SUMPRODUCT($B1194:$GQ1194,INDEX(PLAN_PRODUCCION!$B$4:$GQ$24,COLUMN()-COLUMN($GZ$1)+1,0))</f>
        <v>0</v>
      </c>
      <c r="HJ1194" s="24">
        <f>SUMPRODUCT($B1194:$GQ1194,INDEX(PLAN_PRODUCCION!$B$4:$GQ$24,COLUMN()-COLUMN($GZ$1)+1,0))</f>
        <v>0</v>
      </c>
      <c r="HK1194" s="24">
        <f>SUMPRODUCT($B1194:$GQ1194,INDEX(PLAN_PRODUCCION!$B$4:$GQ$24,COLUMN()-COLUMN($GZ$1)+1,0))</f>
        <v>0</v>
      </c>
      <c r="HL1194" s="24">
        <f>SUMPRODUCT($B1194:$GQ1194,INDEX(PLAN_PRODUCCION!$B$4:$GQ$24,COLUMN()-COLUMN($GZ$1)+1,0))</f>
        <v>0</v>
      </c>
      <c r="HM1194" s="24">
        <f>SUMPRODUCT($B1194:$GQ1194,INDEX(PLAN_PRODUCCION!$B$4:$GQ$24,COLUMN()-COLUMN($GZ$1)+1,0))</f>
        <v>0</v>
      </c>
      <c r="HN1194" s="24">
        <f>SUMPRODUCT($B1194:$GQ1194,INDEX(PLAN_PRODUCCION!$B$4:$GQ$24,COLUMN()-COLUMN($GZ$1)+1,0))</f>
        <v>0</v>
      </c>
      <c r="HO1194" s="24">
        <f>SUMPRODUCT($B1194:$GQ1194,INDEX(PLAN_PRODUCCION!$B$4:$GQ$24,COLUMN()-COLUMN($GZ$1)+1,0))</f>
        <v>0</v>
      </c>
      <c r="HP1194" s="24">
        <f>SUMPRODUCT($B1194:$GQ1194,INDEX(PLAN_PRODUCCION!$B$4:$GQ$24,COLUMN()-COLUMN($GZ$1)+1,0))</f>
        <v>0</v>
      </c>
      <c r="HQ1194" s="24">
        <f>SUMPRODUCT($B1194:$GQ1194,INDEX(PLAN_PRODUCCION!$B$4:$GQ$24,COLUMN()-COLUMN($GZ$1)+1,0))</f>
        <v>0</v>
      </c>
      <c r="HR1194" s="24">
        <f>SUMPRODUCT($B1194:$GQ1194,INDEX(PLAN_PRODUCCION!$B$4:$GQ$24,COLUMN()-COLUMN($GZ$1)+1,0))</f>
        <v>0</v>
      </c>
      <c r="HS1194" s="24">
        <f>SUMPRODUCT($B1194:$GQ1194,INDEX(PLAN_PRODUCCION!$B$4:$GQ$24,COLUMN()-COLUMN($GZ$1)+1,0))</f>
        <v>0</v>
      </c>
      <c r="HT1194" s="24">
        <f>SUMPRODUCT($B1194:$GQ1194,INDEX(PLAN_PRODUCCION!$B$4:$GQ$24,COLUMN()-COLUMN($GZ$1)+1,0))</f>
        <v>0</v>
      </c>
      <c r="HU1194" s="22"/>
      <c r="HV1194" s="25"/>
      <c r="HW1194" t="str">
        <f>DIM_BILL[[#This Row],[Tipo]]</f>
        <v>MATERIA PRIMA</v>
      </c>
    </row>
    <row r="1195" spans="1:231" x14ac:dyDescent="0.3">
      <c r="A1195" s="18" t="s">
        <v>356</v>
      </c>
      <c r="W1195">
        <v>2.3400000000000001E-3</v>
      </c>
      <c r="AP1195">
        <v>6.3600000000000002E-3</v>
      </c>
      <c r="BH1195">
        <v>3.0960000000000001E-2</v>
      </c>
      <c r="FX1195">
        <v>3.2799999999999999E-3</v>
      </c>
      <c r="GA1195">
        <v>2.8000000000000003E-4</v>
      </c>
      <c r="GB1195">
        <v>5.1999999999999998E-3</v>
      </c>
      <c r="GD1195">
        <v>5.1999999999999998E-3</v>
      </c>
      <c r="GR1195" s="18" t="s">
        <v>357</v>
      </c>
      <c r="GS1195" s="18">
        <v>1</v>
      </c>
      <c r="GT1195" s="18" t="s">
        <v>1840</v>
      </c>
      <c r="GU1195" s="18" t="s">
        <v>1793</v>
      </c>
      <c r="GV1195" s="18">
        <f>SUMIF(FACT_A1[cve_prod],DIM_BILL[[#This Row],[CODIGO]],FACT_A1[Existencia])</f>
        <v>0</v>
      </c>
      <c r="GW1195" s="18">
        <f>SUMIF(FACT_A2[cve_prod],DIM_BILL[[#This Row],[CODIGO]],FACT_A2[Existencia])</f>
        <v>965.29</v>
      </c>
      <c r="GX1195" s="18"/>
      <c r="GY1195" s="16" t="s">
        <v>2222</v>
      </c>
      <c r="GZ1195" s="26">
        <f t="shared" ref="GZ1195" si="8714">GV1195+GW1195+GX1195+GZ1193-GZ1194</f>
        <v>857.91</v>
      </c>
      <c r="HA1195" s="26">
        <f t="shared" ref="HA1195" si="8715">GZ1195+HA1193-HA1194</f>
        <v>857.91</v>
      </c>
      <c r="HB1195" s="26">
        <f t="shared" ref="HB1195" si="8716">HA1195+HB1193-HB1194</f>
        <v>857.91</v>
      </c>
      <c r="HC1195" s="26">
        <f t="shared" ref="HC1195" si="8717">HB1195+HC1193-HC1194</f>
        <v>857.91</v>
      </c>
      <c r="HD1195" s="26">
        <f t="shared" ref="HD1195" si="8718">HC1195+HD1193-HD1194</f>
        <v>857.91</v>
      </c>
      <c r="HE1195" s="26">
        <f t="shared" ref="HE1195" si="8719">HD1195+HE1193-HE1194</f>
        <v>857.91</v>
      </c>
      <c r="HF1195" s="26">
        <f t="shared" ref="HF1195" si="8720">HE1195+HF1193-HF1194</f>
        <v>857.91</v>
      </c>
      <c r="HG1195" s="26">
        <f t="shared" ref="HG1195" si="8721">HF1195+HG1193-HG1194</f>
        <v>857.91</v>
      </c>
      <c r="HH1195" s="26">
        <f t="shared" ref="HH1195" si="8722">HG1195+HH1193-HH1194</f>
        <v>857.91</v>
      </c>
      <c r="HI1195" s="26">
        <f t="shared" ref="HI1195" si="8723">HH1195+HI1193-HI1194</f>
        <v>857.91</v>
      </c>
      <c r="HJ1195" s="26">
        <f t="shared" ref="HJ1195" si="8724">HI1195+HJ1193-HJ1194</f>
        <v>857.91</v>
      </c>
      <c r="HK1195" s="26">
        <f t="shared" ref="HK1195" si="8725">HJ1195+HK1193-HK1194</f>
        <v>857.91</v>
      </c>
      <c r="HL1195" s="26">
        <f t="shared" ref="HL1195" si="8726">HK1195+HL1193-HL1194</f>
        <v>857.91</v>
      </c>
      <c r="HM1195" s="26">
        <f t="shared" ref="HM1195" si="8727">HL1195+HM1193-HM1194</f>
        <v>857.91</v>
      </c>
      <c r="HN1195" s="26">
        <f t="shared" ref="HN1195" si="8728">HM1195+HN1193-HN1194</f>
        <v>857.91</v>
      </c>
      <c r="HO1195" s="26">
        <f t="shared" ref="HO1195" si="8729">HN1195+HO1193-HO1194</f>
        <v>857.91</v>
      </c>
      <c r="HP1195" s="26">
        <f t="shared" ref="HP1195" si="8730">HO1195+HP1193-HP1194</f>
        <v>857.91</v>
      </c>
      <c r="HQ1195" s="26">
        <f t="shared" ref="HQ1195" si="8731">HP1195+HQ1193-HQ1194</f>
        <v>857.91</v>
      </c>
      <c r="HR1195" s="26">
        <f t="shared" ref="HR1195" si="8732">HQ1195+HR1193-HR1194</f>
        <v>857.91</v>
      </c>
      <c r="HS1195" s="26">
        <f t="shared" ref="HS1195" si="8733">HR1195+HS1193-HS1194</f>
        <v>857.91</v>
      </c>
      <c r="HT1195" s="26">
        <f t="shared" ref="HT1195" si="8734">HS1195+HT1193-HT1194</f>
        <v>857.91</v>
      </c>
      <c r="HU1195" s="22">
        <f t="shared" ref="HU1195" si="8735">COUNTIF(GZ1195:HT1195,"&lt;0")</f>
        <v>0</v>
      </c>
      <c r="HV1195" s="25"/>
      <c r="HW1195" t="str">
        <f>DIM_BILL[[#This Row],[Tipo]]</f>
        <v>MATERIA PRIMA</v>
      </c>
    </row>
    <row r="1196" spans="1:231" x14ac:dyDescent="0.3">
      <c r="A1196" s="17" t="s">
        <v>219</v>
      </c>
      <c r="M1196">
        <v>2.9999999999999997E-4</v>
      </c>
      <c r="X1196">
        <v>3.0000000000000001E-3</v>
      </c>
      <c r="GR1196" s="17" t="s">
        <v>220</v>
      </c>
      <c r="GS1196" s="17">
        <v>1</v>
      </c>
      <c r="GT1196" s="17" t="s">
        <v>1835</v>
      </c>
      <c r="GU1196" s="17" t="s">
        <v>1793</v>
      </c>
      <c r="GV1196" s="17">
        <f>SUMIF(FACT_A1[cve_prod],DIM_BILL[[#This Row],[CODIGO]],FACT_A1[Existencia])</f>
        <v>0</v>
      </c>
      <c r="GW1196" s="18">
        <f>SUMIF(FACT_A2[cve_prod],DIM_BILL[[#This Row],[CODIGO]],FACT_A2[Existencia])</f>
        <v>5</v>
      </c>
      <c r="GX1196" s="17"/>
      <c r="GY1196" s="16" t="s">
        <v>2220</v>
      </c>
      <c r="GZ1196" s="15">
        <f>SUMIFS(POs[saldo],POs[cve_prod],DIM_BILL[[#This Row],[CODIGO]],POs[status],$GY1196,POs[f_ent],GZ$1)</f>
        <v>0</v>
      </c>
      <c r="HA1196" s="15">
        <f>SUMIFS(POs[saldo],POs[cve_prod],DIM_BILL[[#This Row],[CODIGO]],POs[status],$GY1196,POs[f_ent],HA$1)</f>
        <v>0</v>
      </c>
      <c r="HB1196" s="15">
        <f>SUMIFS(POs[saldo],POs[cve_prod],DIM_BILL[[#This Row],[CODIGO]],POs[status],$GY1196,POs[f_ent],HB$1)</f>
        <v>0</v>
      </c>
      <c r="HC1196" s="15">
        <f>SUMIFS(POs[saldo],POs[cve_prod],DIM_BILL[[#This Row],[CODIGO]],POs[status],$GY1196,POs[f_ent],HC$1)</f>
        <v>0</v>
      </c>
      <c r="HD1196" s="15">
        <f>SUMIFS(POs[saldo],POs[cve_prod],DIM_BILL[[#This Row],[CODIGO]],POs[status],$GY1196,POs[f_ent],HD$1)</f>
        <v>0</v>
      </c>
      <c r="HE1196" s="15">
        <f>SUMIFS(POs[saldo],POs[cve_prod],DIM_BILL[[#This Row],[CODIGO]],POs[status],$GY1196,POs[f_ent],HE$1)</f>
        <v>0</v>
      </c>
      <c r="HF1196" s="15">
        <f>SUMIFS(POs[saldo],POs[cve_prod],DIM_BILL[[#This Row],[CODIGO]],POs[status],$GY1196,POs[Semana],WEEKNUM(HF$1))</f>
        <v>0</v>
      </c>
      <c r="HG1196" s="15">
        <f>SUMIFS(POs[saldo],POs[cve_prod],DIM_BILL[[#This Row],[CODIGO]],POs[status],$GY1196,POs[Semana],WEEKNUM(HG$1))</f>
        <v>0</v>
      </c>
      <c r="HH1196" s="15">
        <f>SUMIFS(POs[saldo],POs[cve_prod],DIM_BILL[[#This Row],[CODIGO]],POs[status],$GY1196,POs[Semana],WEEKNUM(HH$1))</f>
        <v>0</v>
      </c>
      <c r="HI1196" s="15">
        <f>SUMIFS(POs[saldo],POs[cve_prod],DIM_BILL[[#This Row],[CODIGO]],POs[status],$GY1196,POs[Semana],WEEKNUM(HI$1))</f>
        <v>0</v>
      </c>
      <c r="HJ1196" s="15">
        <f>SUMIFS(POs[saldo],POs[cve_prod],DIM_BILL[[#This Row],[CODIGO]],POs[status],$GY1196,POs[Semana],WEEKNUM(HJ$1))</f>
        <v>0</v>
      </c>
      <c r="HK1196" s="15">
        <f>SUMIFS(POs[saldo],POs[cve_prod],DIM_BILL[[#This Row],[CODIGO]],POs[status],$GY1196,POs[Semana],WEEKNUM(HK$1))</f>
        <v>0</v>
      </c>
      <c r="HL1196" s="15">
        <f>SUMIFS(POs[saldo],POs[cve_prod],DIM_BILL[[#This Row],[CODIGO]],POs[status],$GY1196,POs[Semana],WEEKNUM(HL$1))</f>
        <v>0</v>
      </c>
      <c r="HM1196" s="15">
        <f>SUMIFS(POs[saldo],POs[cve_prod],DIM_BILL[[#This Row],[CODIGO]],POs[status],$GY1196,POs[Semana],WEEKNUM(HM$1))</f>
        <v>0</v>
      </c>
      <c r="HN1196" s="15">
        <f>SUMIFS(POs[saldo],POs[cve_prod],DIM_BILL[[#This Row],[CODIGO]],POs[status],$GY1196,POs[Semana],WEEKNUM(HN$1))</f>
        <v>0</v>
      </c>
      <c r="HO1196" s="15">
        <f>SUMIFS(POs[saldo],POs[cve_prod],DIM_BILL[[#This Row],[CODIGO]],POs[status],$GY1196,POs[Semana],WEEKNUM(HO$1))</f>
        <v>0</v>
      </c>
      <c r="HP1196" s="15">
        <f>SUMIFS(POs[saldo],POs[cve_prod],DIM_BILL[[#This Row],[CODIGO]],POs[status],$GY1196,POs[Semana],WEEKNUM(HP$1))</f>
        <v>0</v>
      </c>
      <c r="HQ1196" s="15">
        <f>SUMIFS(POs[saldo],POs[cve_prod],DIM_BILL[[#This Row],[CODIGO]],POs[status],$GY1196,POs[Semana],WEEKNUM(HQ$1))</f>
        <v>0</v>
      </c>
      <c r="HR1196" s="15">
        <f>SUMIFS(POs[saldo],POs[cve_prod],DIM_BILL[[#This Row],[CODIGO]],POs[status],$GY1196,POs[Semana],WEEKNUM(HR$1))</f>
        <v>0</v>
      </c>
      <c r="HS1196" s="15">
        <f>SUMIFS(POs[saldo],POs[cve_prod],DIM_BILL[[#This Row],[CODIGO]],POs[status],$GY1196,POs[Semana],WEEKNUM(HS$1))</f>
        <v>0</v>
      </c>
      <c r="HT1196" s="15">
        <f>SUMIFS(POs[saldo],POs[cve_prod],DIM_BILL[[#This Row],[CODIGO]],POs[status],$GY1196,POs[Semana],WEEKNUM(HT$1))</f>
        <v>0</v>
      </c>
      <c r="HU1196" s="22"/>
      <c r="HV1196" s="25"/>
      <c r="HW1196" t="str">
        <f>DIM_BILL[[#This Row],[Tipo]]</f>
        <v>MATERIA PRIMA</v>
      </c>
    </row>
    <row r="1197" spans="1:231" x14ac:dyDescent="0.3">
      <c r="A1197" s="17" t="s">
        <v>219</v>
      </c>
      <c r="M1197">
        <v>2.9999999999999997E-4</v>
      </c>
      <c r="X1197">
        <v>3.0000000000000001E-3</v>
      </c>
      <c r="GR1197" s="17" t="s">
        <v>220</v>
      </c>
      <c r="GS1197" s="17">
        <v>1</v>
      </c>
      <c r="GT1197" s="17" t="s">
        <v>1835</v>
      </c>
      <c r="GU1197" s="17" t="s">
        <v>1793</v>
      </c>
      <c r="GV1197" s="17">
        <f>SUMIF(FACT_A1[cve_prod],DIM_BILL[[#This Row],[CODIGO]],FACT_A1[Existencia])</f>
        <v>0</v>
      </c>
      <c r="GW1197" s="18">
        <f>SUMIF(FACT_A2[cve_prod],DIM_BILL[[#This Row],[CODIGO]],FACT_A2[Existencia])</f>
        <v>5</v>
      </c>
      <c r="GX1197" s="17"/>
      <c r="GY1197" s="16" t="s">
        <v>2221</v>
      </c>
      <c r="GZ1197" s="24">
        <f>SUMPRODUCT($B1197:$GQ1197,INDEX(PLAN_PRODUCCION!$B$4:$GQ$24,COLUMN()-COLUMN($GZ$1)+1,0))</f>
        <v>3.6</v>
      </c>
      <c r="HA1197" s="24">
        <f>SUMPRODUCT($B1197:$GQ1197,INDEX(PLAN_PRODUCCION!$B$4:$GQ$24,COLUMN()-COLUMN($GZ$1)+1,0))</f>
        <v>0</v>
      </c>
      <c r="HB1197" s="24">
        <f>SUMPRODUCT($B1197:$GQ1197,INDEX(PLAN_PRODUCCION!$B$4:$GQ$24,COLUMN()-COLUMN($GZ$1)+1,0))</f>
        <v>0</v>
      </c>
      <c r="HC1197" s="24">
        <f>SUMPRODUCT($B1197:$GQ1197,INDEX(PLAN_PRODUCCION!$B$4:$GQ$24,COLUMN()-COLUMN($GZ$1)+1,0))</f>
        <v>0</v>
      </c>
      <c r="HD1197" s="24">
        <f>SUMPRODUCT($B1197:$GQ1197,INDEX(PLAN_PRODUCCION!$B$4:$GQ$24,COLUMN()-COLUMN($GZ$1)+1,0))</f>
        <v>0</v>
      </c>
      <c r="HE1197" s="24">
        <f>SUMPRODUCT($B1197:$GQ1197,INDEX(PLAN_PRODUCCION!$B$4:$GQ$24,COLUMN()-COLUMN($GZ$1)+1,0))</f>
        <v>0</v>
      </c>
      <c r="HF1197" s="24">
        <f>SUMPRODUCT($B1197:$GQ1197,INDEX(PLAN_PRODUCCION!$B$4:$GQ$24,COLUMN()-COLUMN($GZ$1)+1,0))</f>
        <v>0</v>
      </c>
      <c r="HG1197" s="24">
        <f>SUMPRODUCT($B1197:$GQ1197,INDEX(PLAN_PRODUCCION!$B$4:$GQ$24,COLUMN()-COLUMN($GZ$1)+1,0))</f>
        <v>0</v>
      </c>
      <c r="HH1197" s="24">
        <f>SUMPRODUCT($B1197:$GQ1197,INDEX(PLAN_PRODUCCION!$B$4:$GQ$24,COLUMN()-COLUMN($GZ$1)+1,0))</f>
        <v>0</v>
      </c>
      <c r="HI1197" s="24">
        <f>SUMPRODUCT($B1197:$GQ1197,INDEX(PLAN_PRODUCCION!$B$4:$GQ$24,COLUMN()-COLUMN($GZ$1)+1,0))</f>
        <v>0</v>
      </c>
      <c r="HJ1197" s="24">
        <f>SUMPRODUCT($B1197:$GQ1197,INDEX(PLAN_PRODUCCION!$B$4:$GQ$24,COLUMN()-COLUMN($GZ$1)+1,0))</f>
        <v>0</v>
      </c>
      <c r="HK1197" s="24">
        <f>SUMPRODUCT($B1197:$GQ1197,INDEX(PLAN_PRODUCCION!$B$4:$GQ$24,COLUMN()-COLUMN($GZ$1)+1,0))</f>
        <v>0</v>
      </c>
      <c r="HL1197" s="24">
        <f>SUMPRODUCT($B1197:$GQ1197,INDEX(PLAN_PRODUCCION!$B$4:$GQ$24,COLUMN()-COLUMN($GZ$1)+1,0))</f>
        <v>0</v>
      </c>
      <c r="HM1197" s="24">
        <f>SUMPRODUCT($B1197:$GQ1197,INDEX(PLAN_PRODUCCION!$B$4:$GQ$24,COLUMN()-COLUMN($GZ$1)+1,0))</f>
        <v>0</v>
      </c>
      <c r="HN1197" s="24">
        <f>SUMPRODUCT($B1197:$GQ1197,INDEX(PLAN_PRODUCCION!$B$4:$GQ$24,COLUMN()-COLUMN($GZ$1)+1,0))</f>
        <v>0</v>
      </c>
      <c r="HO1197" s="24">
        <f>SUMPRODUCT($B1197:$GQ1197,INDEX(PLAN_PRODUCCION!$B$4:$GQ$24,COLUMN()-COLUMN($GZ$1)+1,0))</f>
        <v>0</v>
      </c>
      <c r="HP1197" s="24">
        <f>SUMPRODUCT($B1197:$GQ1197,INDEX(PLAN_PRODUCCION!$B$4:$GQ$24,COLUMN()-COLUMN($GZ$1)+1,0))</f>
        <v>0</v>
      </c>
      <c r="HQ1197" s="24">
        <f>SUMPRODUCT($B1197:$GQ1197,INDEX(PLAN_PRODUCCION!$B$4:$GQ$24,COLUMN()-COLUMN($GZ$1)+1,0))</f>
        <v>0</v>
      </c>
      <c r="HR1197" s="24">
        <f>SUMPRODUCT($B1197:$GQ1197,INDEX(PLAN_PRODUCCION!$B$4:$GQ$24,COLUMN()-COLUMN($GZ$1)+1,0))</f>
        <v>0</v>
      </c>
      <c r="HS1197" s="24">
        <f>SUMPRODUCT($B1197:$GQ1197,INDEX(PLAN_PRODUCCION!$B$4:$GQ$24,COLUMN()-COLUMN($GZ$1)+1,0))</f>
        <v>0</v>
      </c>
      <c r="HT1197" s="24">
        <f>SUMPRODUCT($B1197:$GQ1197,INDEX(PLAN_PRODUCCION!$B$4:$GQ$24,COLUMN()-COLUMN($GZ$1)+1,0))</f>
        <v>0</v>
      </c>
      <c r="HU1197" s="22"/>
      <c r="HV1197" s="25"/>
      <c r="HW1197" t="str">
        <f>DIM_BILL[[#This Row],[Tipo]]</f>
        <v>MATERIA PRIMA</v>
      </c>
    </row>
    <row r="1198" spans="1:231" x14ac:dyDescent="0.3">
      <c r="A1198" s="18" t="s">
        <v>219</v>
      </c>
      <c r="M1198">
        <v>2.9999999999999997E-4</v>
      </c>
      <c r="X1198">
        <v>3.0000000000000001E-3</v>
      </c>
      <c r="GR1198" s="18" t="s">
        <v>220</v>
      </c>
      <c r="GS1198" s="18">
        <v>1</v>
      </c>
      <c r="GT1198" s="18" t="s">
        <v>1835</v>
      </c>
      <c r="GU1198" s="18" t="s">
        <v>1793</v>
      </c>
      <c r="GV1198" s="18">
        <f>SUMIF(FACT_A1[cve_prod],DIM_BILL[[#This Row],[CODIGO]],FACT_A1[Existencia])</f>
        <v>0</v>
      </c>
      <c r="GW1198" s="18">
        <f>SUMIF(FACT_A2[cve_prod],DIM_BILL[[#This Row],[CODIGO]],FACT_A2[Existencia])</f>
        <v>5</v>
      </c>
      <c r="GX1198" s="18"/>
      <c r="GY1198" s="16" t="s">
        <v>2222</v>
      </c>
      <c r="GZ1198" s="26">
        <f t="shared" ref="GZ1198" si="8736">GV1198+GW1198+GX1198+GZ1196-GZ1197</f>
        <v>1.4</v>
      </c>
      <c r="HA1198" s="26">
        <f t="shared" ref="HA1198" si="8737">GZ1198+HA1196-HA1197</f>
        <v>1.4</v>
      </c>
      <c r="HB1198" s="26">
        <f t="shared" ref="HB1198" si="8738">HA1198+HB1196-HB1197</f>
        <v>1.4</v>
      </c>
      <c r="HC1198" s="26">
        <f t="shared" ref="HC1198" si="8739">HB1198+HC1196-HC1197</f>
        <v>1.4</v>
      </c>
      <c r="HD1198" s="26">
        <f t="shared" ref="HD1198" si="8740">HC1198+HD1196-HD1197</f>
        <v>1.4</v>
      </c>
      <c r="HE1198" s="26">
        <f t="shared" ref="HE1198" si="8741">HD1198+HE1196-HE1197</f>
        <v>1.4</v>
      </c>
      <c r="HF1198" s="26">
        <f t="shared" ref="HF1198" si="8742">HE1198+HF1196-HF1197</f>
        <v>1.4</v>
      </c>
      <c r="HG1198" s="26">
        <f t="shared" ref="HG1198" si="8743">HF1198+HG1196-HG1197</f>
        <v>1.4</v>
      </c>
      <c r="HH1198" s="26">
        <f t="shared" ref="HH1198" si="8744">HG1198+HH1196-HH1197</f>
        <v>1.4</v>
      </c>
      <c r="HI1198" s="26">
        <f t="shared" ref="HI1198" si="8745">HH1198+HI1196-HI1197</f>
        <v>1.4</v>
      </c>
      <c r="HJ1198" s="26">
        <f t="shared" ref="HJ1198" si="8746">HI1198+HJ1196-HJ1197</f>
        <v>1.4</v>
      </c>
      <c r="HK1198" s="26">
        <f t="shared" ref="HK1198" si="8747">HJ1198+HK1196-HK1197</f>
        <v>1.4</v>
      </c>
      <c r="HL1198" s="26">
        <f t="shared" ref="HL1198" si="8748">HK1198+HL1196-HL1197</f>
        <v>1.4</v>
      </c>
      <c r="HM1198" s="26">
        <f t="shared" ref="HM1198" si="8749">HL1198+HM1196-HM1197</f>
        <v>1.4</v>
      </c>
      <c r="HN1198" s="26">
        <f t="shared" ref="HN1198" si="8750">HM1198+HN1196-HN1197</f>
        <v>1.4</v>
      </c>
      <c r="HO1198" s="26">
        <f t="shared" ref="HO1198" si="8751">HN1198+HO1196-HO1197</f>
        <v>1.4</v>
      </c>
      <c r="HP1198" s="26">
        <f t="shared" ref="HP1198" si="8752">HO1198+HP1196-HP1197</f>
        <v>1.4</v>
      </c>
      <c r="HQ1198" s="26">
        <f t="shared" ref="HQ1198" si="8753">HP1198+HQ1196-HQ1197</f>
        <v>1.4</v>
      </c>
      <c r="HR1198" s="26">
        <f t="shared" ref="HR1198" si="8754">HQ1198+HR1196-HR1197</f>
        <v>1.4</v>
      </c>
      <c r="HS1198" s="26">
        <f t="shared" ref="HS1198" si="8755">HR1198+HS1196-HS1197</f>
        <v>1.4</v>
      </c>
      <c r="HT1198" s="26">
        <f t="shared" ref="HT1198" si="8756">HS1198+HT1196-HT1197</f>
        <v>1.4</v>
      </c>
      <c r="HU1198" s="22">
        <f t="shared" ref="HU1198" si="8757">COUNTIF(GZ1198:HT1198,"&lt;0")</f>
        <v>0</v>
      </c>
      <c r="HV1198" s="25"/>
      <c r="HW1198" t="str">
        <f>DIM_BILL[[#This Row],[Tipo]]</f>
        <v>MATERIA PRIMA</v>
      </c>
    </row>
    <row r="1199" spans="1:231" x14ac:dyDescent="0.3">
      <c r="A1199" s="17" t="s">
        <v>648</v>
      </c>
      <c r="BI1199">
        <v>4.0909090909090908E-4</v>
      </c>
      <c r="GR1199" s="17" t="s">
        <v>649</v>
      </c>
      <c r="GS1199" s="17">
        <v>2</v>
      </c>
      <c r="GT1199" s="17" t="s">
        <v>1841</v>
      </c>
      <c r="GU1199" s="17" t="s">
        <v>1793</v>
      </c>
      <c r="GV1199" s="17">
        <f>SUMIF(FACT_A1[cve_prod],DIM_BILL[[#This Row],[CODIGO]],FACT_A1[Existencia])</f>
        <v>0</v>
      </c>
      <c r="GW1199" s="18">
        <f>SUMIF(FACT_A2[cve_prod],DIM_BILL[[#This Row],[CODIGO]],FACT_A2[Existencia])</f>
        <v>0</v>
      </c>
      <c r="GX1199" s="17"/>
      <c r="GY1199" s="16" t="s">
        <v>2220</v>
      </c>
      <c r="GZ1199" s="15">
        <f>SUMIFS(POs[saldo],POs[cve_prod],DIM_BILL[[#This Row],[CODIGO]],POs[status],$GY1199,POs[f_ent],GZ$1)</f>
        <v>0</v>
      </c>
      <c r="HA1199" s="15">
        <f>SUMIFS(POs[saldo],POs[cve_prod],DIM_BILL[[#This Row],[CODIGO]],POs[status],$GY1199,POs[f_ent],HA$1)</f>
        <v>0</v>
      </c>
      <c r="HB1199" s="15">
        <f>SUMIFS(POs[saldo],POs[cve_prod],DIM_BILL[[#This Row],[CODIGO]],POs[status],$GY1199,POs[f_ent],HB$1)</f>
        <v>0</v>
      </c>
      <c r="HC1199" s="15">
        <f>SUMIFS(POs[saldo],POs[cve_prod],DIM_BILL[[#This Row],[CODIGO]],POs[status],$GY1199,POs[f_ent],HC$1)</f>
        <v>0</v>
      </c>
      <c r="HD1199" s="15">
        <f>SUMIFS(POs[saldo],POs[cve_prod],DIM_BILL[[#This Row],[CODIGO]],POs[status],$GY1199,POs[f_ent],HD$1)</f>
        <v>0</v>
      </c>
      <c r="HE1199" s="15">
        <f>SUMIFS(POs[saldo],POs[cve_prod],DIM_BILL[[#This Row],[CODIGO]],POs[status],$GY1199,POs[f_ent],HE$1)</f>
        <v>0</v>
      </c>
      <c r="HF1199" s="15">
        <f>SUMIFS(POs[saldo],POs[cve_prod],DIM_BILL[[#This Row],[CODIGO]],POs[status],$GY1199,POs[Semana],WEEKNUM(HF$1))</f>
        <v>0</v>
      </c>
      <c r="HG1199" s="15">
        <f>SUMIFS(POs[saldo],POs[cve_prod],DIM_BILL[[#This Row],[CODIGO]],POs[status],$GY1199,POs[Semana],WEEKNUM(HG$1))</f>
        <v>120</v>
      </c>
      <c r="HH1199" s="15">
        <f>SUMIFS(POs[saldo],POs[cve_prod],DIM_BILL[[#This Row],[CODIGO]],POs[status],$GY1199,POs[Semana],WEEKNUM(HH$1))</f>
        <v>0</v>
      </c>
      <c r="HI1199" s="15">
        <f>SUMIFS(POs[saldo],POs[cve_prod],DIM_BILL[[#This Row],[CODIGO]],POs[status],$GY1199,POs[Semana],WEEKNUM(HI$1))</f>
        <v>0</v>
      </c>
      <c r="HJ1199" s="15">
        <f>SUMIFS(POs[saldo],POs[cve_prod],DIM_BILL[[#This Row],[CODIGO]],POs[status],$GY1199,POs[Semana],WEEKNUM(HJ$1))</f>
        <v>0</v>
      </c>
      <c r="HK1199" s="15">
        <f>SUMIFS(POs[saldo],POs[cve_prod],DIM_BILL[[#This Row],[CODIGO]],POs[status],$GY1199,POs[Semana],WEEKNUM(HK$1))</f>
        <v>0</v>
      </c>
      <c r="HL1199" s="15">
        <f>SUMIFS(POs[saldo],POs[cve_prod],DIM_BILL[[#This Row],[CODIGO]],POs[status],$GY1199,POs[Semana],WEEKNUM(HL$1))</f>
        <v>0</v>
      </c>
      <c r="HM1199" s="15">
        <f>SUMIFS(POs[saldo],POs[cve_prod],DIM_BILL[[#This Row],[CODIGO]],POs[status],$GY1199,POs[Semana],WEEKNUM(HM$1))</f>
        <v>0</v>
      </c>
      <c r="HN1199" s="15">
        <f>SUMIFS(POs[saldo],POs[cve_prod],DIM_BILL[[#This Row],[CODIGO]],POs[status],$GY1199,POs[Semana],WEEKNUM(HN$1))</f>
        <v>0</v>
      </c>
      <c r="HO1199" s="15">
        <f>SUMIFS(POs[saldo],POs[cve_prod],DIM_BILL[[#This Row],[CODIGO]],POs[status],$GY1199,POs[Semana],WEEKNUM(HO$1))</f>
        <v>0</v>
      </c>
      <c r="HP1199" s="15">
        <f>SUMIFS(POs[saldo],POs[cve_prod],DIM_BILL[[#This Row],[CODIGO]],POs[status],$GY1199,POs[Semana],WEEKNUM(HP$1))</f>
        <v>0</v>
      </c>
      <c r="HQ1199" s="15">
        <f>SUMIFS(POs[saldo],POs[cve_prod],DIM_BILL[[#This Row],[CODIGO]],POs[status],$GY1199,POs[Semana],WEEKNUM(HQ$1))</f>
        <v>0</v>
      </c>
      <c r="HR1199" s="15">
        <f>SUMIFS(POs[saldo],POs[cve_prod],DIM_BILL[[#This Row],[CODIGO]],POs[status],$GY1199,POs[Semana],WEEKNUM(HR$1))</f>
        <v>0</v>
      </c>
      <c r="HS1199" s="15">
        <f>SUMIFS(POs[saldo],POs[cve_prod],DIM_BILL[[#This Row],[CODIGO]],POs[status],$GY1199,POs[Semana],WEEKNUM(HS$1))</f>
        <v>0</v>
      </c>
      <c r="HT1199" s="15">
        <f>SUMIFS(POs[saldo],POs[cve_prod],DIM_BILL[[#This Row],[CODIGO]],POs[status],$GY1199,POs[Semana],WEEKNUM(HT$1))</f>
        <v>0</v>
      </c>
      <c r="HU1199" s="22"/>
      <c r="HV1199" s="25"/>
      <c r="HW1199" t="str">
        <f>DIM_BILL[[#This Row],[Tipo]]</f>
        <v>MATERIA PRIMA</v>
      </c>
    </row>
    <row r="1200" spans="1:231" x14ac:dyDescent="0.3">
      <c r="A1200" s="17" t="s">
        <v>648</v>
      </c>
      <c r="BI1200">
        <v>4.0909090909090908E-4</v>
      </c>
      <c r="GR1200" s="17" t="s">
        <v>649</v>
      </c>
      <c r="GS1200" s="17">
        <v>2</v>
      </c>
      <c r="GT1200" s="17" t="s">
        <v>1841</v>
      </c>
      <c r="GU1200" s="17" t="s">
        <v>1793</v>
      </c>
      <c r="GV1200" s="17">
        <f>SUMIF(FACT_A1[cve_prod],DIM_BILL[[#This Row],[CODIGO]],FACT_A1[Existencia])</f>
        <v>0</v>
      </c>
      <c r="GW1200" s="18">
        <f>SUMIF(FACT_A2[cve_prod],DIM_BILL[[#This Row],[CODIGO]],FACT_A2[Existencia])</f>
        <v>0</v>
      </c>
      <c r="GX1200" s="17"/>
      <c r="GY1200" s="16" t="s">
        <v>2221</v>
      </c>
      <c r="GZ1200" s="24">
        <f>SUMPRODUCT($B1200:$GQ1200,INDEX(PLAN_PRODUCCION!$B$4:$GQ$24,COLUMN()-COLUMN($GZ$1)+1,0))</f>
        <v>9</v>
      </c>
      <c r="HA1200" s="24">
        <f>SUMPRODUCT($B1200:$GQ1200,INDEX(PLAN_PRODUCCION!$B$4:$GQ$24,COLUMN()-COLUMN($GZ$1)+1,0))</f>
        <v>0</v>
      </c>
      <c r="HB1200" s="24">
        <f>SUMPRODUCT($B1200:$GQ1200,INDEX(PLAN_PRODUCCION!$B$4:$GQ$24,COLUMN()-COLUMN($GZ$1)+1,0))</f>
        <v>0</v>
      </c>
      <c r="HC1200" s="24">
        <f>SUMPRODUCT($B1200:$GQ1200,INDEX(PLAN_PRODUCCION!$B$4:$GQ$24,COLUMN()-COLUMN($GZ$1)+1,0))</f>
        <v>0</v>
      </c>
      <c r="HD1200" s="24">
        <f>SUMPRODUCT($B1200:$GQ1200,INDEX(PLAN_PRODUCCION!$B$4:$GQ$24,COLUMN()-COLUMN($GZ$1)+1,0))</f>
        <v>0</v>
      </c>
      <c r="HE1200" s="24">
        <f>SUMPRODUCT($B1200:$GQ1200,INDEX(PLAN_PRODUCCION!$B$4:$GQ$24,COLUMN()-COLUMN($GZ$1)+1,0))</f>
        <v>0</v>
      </c>
      <c r="HF1200" s="24">
        <f>SUMPRODUCT($B1200:$GQ1200,INDEX(PLAN_PRODUCCION!$B$4:$GQ$24,COLUMN()-COLUMN($GZ$1)+1,0))</f>
        <v>0</v>
      </c>
      <c r="HG1200" s="24">
        <f>SUMPRODUCT($B1200:$GQ1200,INDEX(PLAN_PRODUCCION!$B$4:$GQ$24,COLUMN()-COLUMN($GZ$1)+1,0))</f>
        <v>0</v>
      </c>
      <c r="HH1200" s="24">
        <f>SUMPRODUCT($B1200:$GQ1200,INDEX(PLAN_PRODUCCION!$B$4:$GQ$24,COLUMN()-COLUMN($GZ$1)+1,0))</f>
        <v>0</v>
      </c>
      <c r="HI1200" s="24">
        <f>SUMPRODUCT($B1200:$GQ1200,INDEX(PLAN_PRODUCCION!$B$4:$GQ$24,COLUMN()-COLUMN($GZ$1)+1,0))</f>
        <v>0</v>
      </c>
      <c r="HJ1200" s="24">
        <f>SUMPRODUCT($B1200:$GQ1200,INDEX(PLAN_PRODUCCION!$B$4:$GQ$24,COLUMN()-COLUMN($GZ$1)+1,0))</f>
        <v>0</v>
      </c>
      <c r="HK1200" s="24">
        <f>SUMPRODUCT($B1200:$GQ1200,INDEX(PLAN_PRODUCCION!$B$4:$GQ$24,COLUMN()-COLUMN($GZ$1)+1,0))</f>
        <v>0</v>
      </c>
      <c r="HL1200" s="24">
        <f>SUMPRODUCT($B1200:$GQ1200,INDEX(PLAN_PRODUCCION!$B$4:$GQ$24,COLUMN()-COLUMN($GZ$1)+1,0))</f>
        <v>0</v>
      </c>
      <c r="HM1200" s="24">
        <f>SUMPRODUCT($B1200:$GQ1200,INDEX(PLAN_PRODUCCION!$B$4:$GQ$24,COLUMN()-COLUMN($GZ$1)+1,0))</f>
        <v>0</v>
      </c>
      <c r="HN1200" s="24">
        <f>SUMPRODUCT($B1200:$GQ1200,INDEX(PLAN_PRODUCCION!$B$4:$GQ$24,COLUMN()-COLUMN($GZ$1)+1,0))</f>
        <v>0</v>
      </c>
      <c r="HO1200" s="24">
        <f>SUMPRODUCT($B1200:$GQ1200,INDEX(PLAN_PRODUCCION!$B$4:$GQ$24,COLUMN()-COLUMN($GZ$1)+1,0))</f>
        <v>0</v>
      </c>
      <c r="HP1200" s="24">
        <f>SUMPRODUCT($B1200:$GQ1200,INDEX(PLAN_PRODUCCION!$B$4:$GQ$24,COLUMN()-COLUMN($GZ$1)+1,0))</f>
        <v>0</v>
      </c>
      <c r="HQ1200" s="24">
        <f>SUMPRODUCT($B1200:$GQ1200,INDEX(PLAN_PRODUCCION!$B$4:$GQ$24,COLUMN()-COLUMN($GZ$1)+1,0))</f>
        <v>0</v>
      </c>
      <c r="HR1200" s="24">
        <f>SUMPRODUCT($B1200:$GQ1200,INDEX(PLAN_PRODUCCION!$B$4:$GQ$24,COLUMN()-COLUMN($GZ$1)+1,0))</f>
        <v>0</v>
      </c>
      <c r="HS1200" s="24">
        <f>SUMPRODUCT($B1200:$GQ1200,INDEX(PLAN_PRODUCCION!$B$4:$GQ$24,COLUMN()-COLUMN($GZ$1)+1,0))</f>
        <v>0</v>
      </c>
      <c r="HT1200" s="24">
        <f>SUMPRODUCT($B1200:$GQ1200,INDEX(PLAN_PRODUCCION!$B$4:$GQ$24,COLUMN()-COLUMN($GZ$1)+1,0))</f>
        <v>0</v>
      </c>
      <c r="HU1200" s="22"/>
      <c r="HV1200" s="25"/>
      <c r="HW1200" t="str">
        <f>DIM_BILL[[#This Row],[Tipo]]</f>
        <v>MATERIA PRIMA</v>
      </c>
    </row>
    <row r="1201" spans="1:231" x14ac:dyDescent="0.3">
      <c r="A1201" s="18" t="s">
        <v>648</v>
      </c>
      <c r="BI1201">
        <v>4.0909090909090908E-4</v>
      </c>
      <c r="GR1201" s="18" t="s">
        <v>649</v>
      </c>
      <c r="GS1201" s="18">
        <v>2</v>
      </c>
      <c r="GT1201" s="18" t="s">
        <v>1841</v>
      </c>
      <c r="GU1201" s="18" t="s">
        <v>1793</v>
      </c>
      <c r="GV1201" s="18">
        <f>SUMIF(FACT_A1[cve_prod],DIM_BILL[[#This Row],[CODIGO]],FACT_A1[Existencia])</f>
        <v>0</v>
      </c>
      <c r="GW1201" s="18">
        <f>SUMIF(FACT_A2[cve_prod],DIM_BILL[[#This Row],[CODIGO]],FACT_A2[Existencia])</f>
        <v>0</v>
      </c>
      <c r="GX1201" s="18"/>
      <c r="GY1201" s="16" t="s">
        <v>2222</v>
      </c>
      <c r="GZ1201" s="26">
        <f t="shared" ref="GZ1201" si="8758">GV1201+GW1201+GX1201+GZ1199-GZ1200</f>
        <v>-9</v>
      </c>
      <c r="HA1201" s="26">
        <f t="shared" ref="HA1201" si="8759">GZ1201+HA1199-HA1200</f>
        <v>-9</v>
      </c>
      <c r="HB1201" s="26">
        <f t="shared" ref="HB1201" si="8760">HA1201+HB1199-HB1200</f>
        <v>-9</v>
      </c>
      <c r="HC1201" s="26">
        <f t="shared" ref="HC1201" si="8761">HB1201+HC1199-HC1200</f>
        <v>-9</v>
      </c>
      <c r="HD1201" s="26">
        <f t="shared" ref="HD1201" si="8762">HC1201+HD1199-HD1200</f>
        <v>-9</v>
      </c>
      <c r="HE1201" s="26">
        <f t="shared" ref="HE1201" si="8763">HD1201+HE1199-HE1200</f>
        <v>-9</v>
      </c>
      <c r="HF1201" s="26">
        <f t="shared" ref="HF1201" si="8764">HE1201+HF1199-HF1200</f>
        <v>-9</v>
      </c>
      <c r="HG1201" s="26">
        <f t="shared" ref="HG1201" si="8765">HF1201+HG1199-HG1200</f>
        <v>111</v>
      </c>
      <c r="HH1201" s="26">
        <f t="shared" ref="HH1201" si="8766">HG1201+HH1199-HH1200</f>
        <v>111</v>
      </c>
      <c r="HI1201" s="26">
        <f t="shared" ref="HI1201" si="8767">HH1201+HI1199-HI1200</f>
        <v>111</v>
      </c>
      <c r="HJ1201" s="26">
        <f t="shared" ref="HJ1201" si="8768">HI1201+HJ1199-HJ1200</f>
        <v>111</v>
      </c>
      <c r="HK1201" s="26">
        <f t="shared" ref="HK1201" si="8769">HJ1201+HK1199-HK1200</f>
        <v>111</v>
      </c>
      <c r="HL1201" s="26">
        <f t="shared" ref="HL1201" si="8770">HK1201+HL1199-HL1200</f>
        <v>111</v>
      </c>
      <c r="HM1201" s="26">
        <f t="shared" ref="HM1201" si="8771">HL1201+HM1199-HM1200</f>
        <v>111</v>
      </c>
      <c r="HN1201" s="26">
        <f t="shared" ref="HN1201" si="8772">HM1201+HN1199-HN1200</f>
        <v>111</v>
      </c>
      <c r="HO1201" s="26">
        <f t="shared" ref="HO1201" si="8773">HN1201+HO1199-HO1200</f>
        <v>111</v>
      </c>
      <c r="HP1201" s="26">
        <f t="shared" ref="HP1201" si="8774">HO1201+HP1199-HP1200</f>
        <v>111</v>
      </c>
      <c r="HQ1201" s="26">
        <f t="shared" ref="HQ1201" si="8775">HP1201+HQ1199-HQ1200</f>
        <v>111</v>
      </c>
      <c r="HR1201" s="26">
        <f t="shared" ref="HR1201" si="8776">HQ1201+HR1199-HR1200</f>
        <v>111</v>
      </c>
      <c r="HS1201" s="26">
        <f t="shared" ref="HS1201" si="8777">HR1201+HS1199-HS1200</f>
        <v>111</v>
      </c>
      <c r="HT1201" s="26">
        <f t="shared" ref="HT1201" si="8778">HS1201+HT1199-HT1200</f>
        <v>111</v>
      </c>
      <c r="HU1201" s="22">
        <f t="shared" ref="HU1201" si="8779">COUNTIF(GZ1201:HT1201,"&lt;0")</f>
        <v>7</v>
      </c>
      <c r="HV1201" s="25"/>
      <c r="HW1201" t="str">
        <f>DIM_BILL[[#This Row],[Tipo]]</f>
        <v>MATERIA PRIMA</v>
      </c>
    </row>
    <row r="1202" spans="1:231" x14ac:dyDescent="0.3">
      <c r="A1202" s="17" t="s">
        <v>76</v>
      </c>
      <c r="F1202">
        <v>5.1157894736842107E-3</v>
      </c>
      <c r="G1202">
        <v>1.6199999999999999E-3</v>
      </c>
      <c r="H1202">
        <v>1.9440000000000002E-3</v>
      </c>
      <c r="GR1202" s="17" t="s">
        <v>77</v>
      </c>
      <c r="GS1202" s="17">
        <v>4</v>
      </c>
      <c r="GT1202" s="17" t="s">
        <v>1794</v>
      </c>
      <c r="GU1202" s="17" t="s">
        <v>1793</v>
      </c>
      <c r="GV1202" s="17">
        <f>SUMIF(FACT_A1[cve_prod],DIM_BILL[[#This Row],[CODIGO]],FACT_A1[Existencia])</f>
        <v>0</v>
      </c>
      <c r="GW1202" s="18">
        <f>SUMIF(FACT_A2[cve_prod],DIM_BILL[[#This Row],[CODIGO]],FACT_A2[Existencia])</f>
        <v>25</v>
      </c>
      <c r="GX1202" s="17"/>
      <c r="GY1202" s="16" t="s">
        <v>2220</v>
      </c>
      <c r="GZ1202" s="15">
        <f>SUMIFS(POs[saldo],POs[cve_prod],DIM_BILL[[#This Row],[CODIGO]],POs[status],$GY1202,POs[f_ent],GZ$1)</f>
        <v>0</v>
      </c>
      <c r="HA1202" s="15">
        <f>SUMIFS(POs[saldo],POs[cve_prod],DIM_BILL[[#This Row],[CODIGO]],POs[status],$GY1202,POs[f_ent],HA$1)</f>
        <v>0</v>
      </c>
      <c r="HB1202" s="15">
        <f>SUMIFS(POs[saldo],POs[cve_prod],DIM_BILL[[#This Row],[CODIGO]],POs[status],$GY1202,POs[f_ent],HB$1)</f>
        <v>0</v>
      </c>
      <c r="HC1202" s="15">
        <f>SUMIFS(POs[saldo],POs[cve_prod],DIM_BILL[[#This Row],[CODIGO]],POs[status],$GY1202,POs[f_ent],HC$1)</f>
        <v>0</v>
      </c>
      <c r="HD1202" s="15">
        <f>SUMIFS(POs[saldo],POs[cve_prod],DIM_BILL[[#This Row],[CODIGO]],POs[status],$GY1202,POs[f_ent],HD$1)</f>
        <v>0</v>
      </c>
      <c r="HE1202" s="15">
        <f>SUMIFS(POs[saldo],POs[cve_prod],DIM_BILL[[#This Row],[CODIGO]],POs[status],$GY1202,POs[f_ent],HE$1)</f>
        <v>0</v>
      </c>
      <c r="HF1202" s="15">
        <f>SUMIFS(POs[saldo],POs[cve_prod],DIM_BILL[[#This Row],[CODIGO]],POs[status],$GY1202,POs[Semana],WEEKNUM(HF$1))</f>
        <v>25</v>
      </c>
      <c r="HG1202" s="15">
        <f>SUMIFS(POs[saldo],POs[cve_prod],DIM_BILL[[#This Row],[CODIGO]],POs[status],$GY1202,POs[Semana],WEEKNUM(HG$1))</f>
        <v>0</v>
      </c>
      <c r="HH1202" s="15">
        <f>SUMIFS(POs[saldo],POs[cve_prod],DIM_BILL[[#This Row],[CODIGO]],POs[status],$GY1202,POs[Semana],WEEKNUM(HH$1))</f>
        <v>0</v>
      </c>
      <c r="HI1202" s="15">
        <f>SUMIFS(POs[saldo],POs[cve_prod],DIM_BILL[[#This Row],[CODIGO]],POs[status],$GY1202,POs[Semana],WEEKNUM(HI$1))</f>
        <v>0</v>
      </c>
      <c r="HJ1202" s="15">
        <f>SUMIFS(POs[saldo],POs[cve_prod],DIM_BILL[[#This Row],[CODIGO]],POs[status],$GY1202,POs[Semana],WEEKNUM(HJ$1))</f>
        <v>0</v>
      </c>
      <c r="HK1202" s="15">
        <f>SUMIFS(POs[saldo],POs[cve_prod],DIM_BILL[[#This Row],[CODIGO]],POs[status],$GY1202,POs[Semana],WEEKNUM(HK$1))</f>
        <v>0</v>
      </c>
      <c r="HL1202" s="15">
        <f>SUMIFS(POs[saldo],POs[cve_prod],DIM_BILL[[#This Row],[CODIGO]],POs[status],$GY1202,POs[Semana],WEEKNUM(HL$1))</f>
        <v>0</v>
      </c>
      <c r="HM1202" s="15">
        <f>SUMIFS(POs[saldo],POs[cve_prod],DIM_BILL[[#This Row],[CODIGO]],POs[status],$GY1202,POs[Semana],WEEKNUM(HM$1))</f>
        <v>0</v>
      </c>
      <c r="HN1202" s="15">
        <f>SUMIFS(POs[saldo],POs[cve_prod],DIM_BILL[[#This Row],[CODIGO]],POs[status],$GY1202,POs[Semana],WEEKNUM(HN$1))</f>
        <v>0</v>
      </c>
      <c r="HO1202" s="15">
        <f>SUMIFS(POs[saldo],POs[cve_prod],DIM_BILL[[#This Row],[CODIGO]],POs[status],$GY1202,POs[Semana],WEEKNUM(HO$1))</f>
        <v>0</v>
      </c>
      <c r="HP1202" s="15">
        <f>SUMIFS(POs[saldo],POs[cve_prod],DIM_BILL[[#This Row],[CODIGO]],POs[status],$GY1202,POs[Semana],WEEKNUM(HP$1))</f>
        <v>0</v>
      </c>
      <c r="HQ1202" s="15">
        <f>SUMIFS(POs[saldo],POs[cve_prod],DIM_BILL[[#This Row],[CODIGO]],POs[status],$GY1202,POs[Semana],WEEKNUM(HQ$1))</f>
        <v>0</v>
      </c>
      <c r="HR1202" s="15">
        <f>SUMIFS(POs[saldo],POs[cve_prod],DIM_BILL[[#This Row],[CODIGO]],POs[status],$GY1202,POs[Semana],WEEKNUM(HR$1))</f>
        <v>0</v>
      </c>
      <c r="HS1202" s="15">
        <f>SUMIFS(POs[saldo],POs[cve_prod],DIM_BILL[[#This Row],[CODIGO]],POs[status],$GY1202,POs[Semana],WEEKNUM(HS$1))</f>
        <v>0</v>
      </c>
      <c r="HT1202" s="15">
        <f>SUMIFS(POs[saldo],POs[cve_prod],DIM_BILL[[#This Row],[CODIGO]],POs[status],$GY1202,POs[Semana],WEEKNUM(HT$1))</f>
        <v>0</v>
      </c>
      <c r="HU1202" s="22"/>
      <c r="HV1202" s="25"/>
      <c r="HW1202" t="str">
        <f>DIM_BILL[[#This Row],[Tipo]]</f>
        <v>MATERIA PRIMA</v>
      </c>
    </row>
    <row r="1203" spans="1:231" x14ac:dyDescent="0.3">
      <c r="A1203" s="17" t="s">
        <v>76</v>
      </c>
      <c r="F1203">
        <v>5.1157894736842107E-3</v>
      </c>
      <c r="G1203">
        <v>1.6199999999999999E-3</v>
      </c>
      <c r="H1203">
        <v>1.9440000000000002E-3</v>
      </c>
      <c r="GR1203" s="17" t="s">
        <v>77</v>
      </c>
      <c r="GS1203" s="17">
        <v>4</v>
      </c>
      <c r="GT1203" s="17" t="s">
        <v>1794</v>
      </c>
      <c r="GU1203" s="17" t="s">
        <v>1793</v>
      </c>
      <c r="GV1203" s="17">
        <f>SUMIF(FACT_A1[cve_prod],DIM_BILL[[#This Row],[CODIGO]],FACT_A1[Existencia])</f>
        <v>0</v>
      </c>
      <c r="GW1203" s="18">
        <f>SUMIF(FACT_A2[cve_prod],DIM_BILL[[#This Row],[CODIGO]],FACT_A2[Existencia])</f>
        <v>25</v>
      </c>
      <c r="GX1203" s="17"/>
      <c r="GY1203" s="16" t="s">
        <v>2221</v>
      </c>
      <c r="GZ1203" s="24">
        <f>SUMPRODUCT($B1203:$GQ1203,INDEX(PLAN_PRODUCCION!$B$4:$GQ$24,COLUMN()-COLUMN($GZ$1)+1,0))</f>
        <v>46.980000000000004</v>
      </c>
      <c r="HA1203" s="24">
        <f>SUMPRODUCT($B1203:$GQ1203,INDEX(PLAN_PRODUCCION!$B$4:$GQ$24,COLUMN()-COLUMN($GZ$1)+1,0))</f>
        <v>0</v>
      </c>
      <c r="HB1203" s="24">
        <f>SUMPRODUCT($B1203:$GQ1203,INDEX(PLAN_PRODUCCION!$B$4:$GQ$24,COLUMN()-COLUMN($GZ$1)+1,0))</f>
        <v>0</v>
      </c>
      <c r="HC1203" s="24">
        <f>SUMPRODUCT($B1203:$GQ1203,INDEX(PLAN_PRODUCCION!$B$4:$GQ$24,COLUMN()-COLUMN($GZ$1)+1,0))</f>
        <v>0</v>
      </c>
      <c r="HD1203" s="24">
        <f>SUMPRODUCT($B1203:$GQ1203,INDEX(PLAN_PRODUCCION!$B$4:$GQ$24,COLUMN()-COLUMN($GZ$1)+1,0))</f>
        <v>0</v>
      </c>
      <c r="HE1203" s="24">
        <f>SUMPRODUCT($B1203:$GQ1203,INDEX(PLAN_PRODUCCION!$B$4:$GQ$24,COLUMN()-COLUMN($GZ$1)+1,0))</f>
        <v>0</v>
      </c>
      <c r="HF1203" s="24">
        <f>SUMPRODUCT($B1203:$GQ1203,INDEX(PLAN_PRODUCCION!$B$4:$GQ$24,COLUMN()-COLUMN($GZ$1)+1,0))</f>
        <v>0</v>
      </c>
      <c r="HG1203" s="24">
        <f>SUMPRODUCT($B1203:$GQ1203,INDEX(PLAN_PRODUCCION!$B$4:$GQ$24,COLUMN()-COLUMN($GZ$1)+1,0))</f>
        <v>0</v>
      </c>
      <c r="HH1203" s="24">
        <f>SUMPRODUCT($B1203:$GQ1203,INDEX(PLAN_PRODUCCION!$B$4:$GQ$24,COLUMN()-COLUMN($GZ$1)+1,0))</f>
        <v>0</v>
      </c>
      <c r="HI1203" s="24">
        <f>SUMPRODUCT($B1203:$GQ1203,INDEX(PLAN_PRODUCCION!$B$4:$GQ$24,COLUMN()-COLUMN($GZ$1)+1,0))</f>
        <v>0</v>
      </c>
      <c r="HJ1203" s="24">
        <f>SUMPRODUCT($B1203:$GQ1203,INDEX(PLAN_PRODUCCION!$B$4:$GQ$24,COLUMN()-COLUMN($GZ$1)+1,0))</f>
        <v>0</v>
      </c>
      <c r="HK1203" s="24">
        <f>SUMPRODUCT($B1203:$GQ1203,INDEX(PLAN_PRODUCCION!$B$4:$GQ$24,COLUMN()-COLUMN($GZ$1)+1,0))</f>
        <v>0</v>
      </c>
      <c r="HL1203" s="24">
        <f>SUMPRODUCT($B1203:$GQ1203,INDEX(PLAN_PRODUCCION!$B$4:$GQ$24,COLUMN()-COLUMN($GZ$1)+1,0))</f>
        <v>0</v>
      </c>
      <c r="HM1203" s="24">
        <f>SUMPRODUCT($B1203:$GQ1203,INDEX(PLAN_PRODUCCION!$B$4:$GQ$24,COLUMN()-COLUMN($GZ$1)+1,0))</f>
        <v>0</v>
      </c>
      <c r="HN1203" s="24">
        <f>SUMPRODUCT($B1203:$GQ1203,INDEX(PLAN_PRODUCCION!$B$4:$GQ$24,COLUMN()-COLUMN($GZ$1)+1,0))</f>
        <v>0</v>
      </c>
      <c r="HO1203" s="24">
        <f>SUMPRODUCT($B1203:$GQ1203,INDEX(PLAN_PRODUCCION!$B$4:$GQ$24,COLUMN()-COLUMN($GZ$1)+1,0))</f>
        <v>0</v>
      </c>
      <c r="HP1203" s="24">
        <f>SUMPRODUCT($B1203:$GQ1203,INDEX(PLAN_PRODUCCION!$B$4:$GQ$24,COLUMN()-COLUMN($GZ$1)+1,0))</f>
        <v>0</v>
      </c>
      <c r="HQ1203" s="24">
        <f>SUMPRODUCT($B1203:$GQ1203,INDEX(PLAN_PRODUCCION!$B$4:$GQ$24,COLUMN()-COLUMN($GZ$1)+1,0))</f>
        <v>0</v>
      </c>
      <c r="HR1203" s="24">
        <f>SUMPRODUCT($B1203:$GQ1203,INDEX(PLAN_PRODUCCION!$B$4:$GQ$24,COLUMN()-COLUMN($GZ$1)+1,0))</f>
        <v>0</v>
      </c>
      <c r="HS1203" s="24">
        <f>SUMPRODUCT($B1203:$GQ1203,INDEX(PLAN_PRODUCCION!$B$4:$GQ$24,COLUMN()-COLUMN($GZ$1)+1,0))</f>
        <v>0</v>
      </c>
      <c r="HT1203" s="24">
        <f>SUMPRODUCT($B1203:$GQ1203,INDEX(PLAN_PRODUCCION!$B$4:$GQ$24,COLUMN()-COLUMN($GZ$1)+1,0))</f>
        <v>0</v>
      </c>
      <c r="HU1203" s="22"/>
      <c r="HV1203" s="25"/>
      <c r="HW1203" t="str">
        <f>DIM_BILL[[#This Row],[Tipo]]</f>
        <v>MATERIA PRIMA</v>
      </c>
    </row>
    <row r="1204" spans="1:231" x14ac:dyDescent="0.3">
      <c r="A1204" s="18" t="s">
        <v>76</v>
      </c>
      <c r="F1204">
        <v>5.1157894736842107E-3</v>
      </c>
      <c r="G1204">
        <v>1.6199999999999999E-3</v>
      </c>
      <c r="H1204">
        <v>1.9440000000000002E-3</v>
      </c>
      <c r="GR1204" s="18" t="s">
        <v>77</v>
      </c>
      <c r="GS1204" s="18">
        <v>4</v>
      </c>
      <c r="GT1204" s="18" t="s">
        <v>1794</v>
      </c>
      <c r="GU1204" s="18" t="s">
        <v>1793</v>
      </c>
      <c r="GV1204" s="18">
        <f>SUMIF(FACT_A1[cve_prod],DIM_BILL[[#This Row],[CODIGO]],FACT_A1[Existencia])</f>
        <v>0</v>
      </c>
      <c r="GW1204" s="18">
        <f>SUMIF(FACT_A2[cve_prod],DIM_BILL[[#This Row],[CODIGO]],FACT_A2[Existencia])</f>
        <v>25</v>
      </c>
      <c r="GX1204" s="18"/>
      <c r="GY1204" s="16" t="s">
        <v>2222</v>
      </c>
      <c r="GZ1204" s="26">
        <f t="shared" ref="GZ1204" si="8780">GV1204+GW1204+GX1204+GZ1202-GZ1203</f>
        <v>-21.980000000000004</v>
      </c>
      <c r="HA1204" s="26">
        <f t="shared" ref="HA1204" si="8781">GZ1204+HA1202-HA1203</f>
        <v>-21.980000000000004</v>
      </c>
      <c r="HB1204" s="26">
        <f t="shared" ref="HB1204" si="8782">HA1204+HB1202-HB1203</f>
        <v>-21.980000000000004</v>
      </c>
      <c r="HC1204" s="26">
        <f t="shared" ref="HC1204" si="8783">HB1204+HC1202-HC1203</f>
        <v>-21.980000000000004</v>
      </c>
      <c r="HD1204" s="26">
        <f t="shared" ref="HD1204" si="8784">HC1204+HD1202-HD1203</f>
        <v>-21.980000000000004</v>
      </c>
      <c r="HE1204" s="26">
        <f t="shared" ref="HE1204" si="8785">HD1204+HE1202-HE1203</f>
        <v>-21.980000000000004</v>
      </c>
      <c r="HF1204" s="26">
        <f t="shared" ref="HF1204" si="8786">HE1204+HF1202-HF1203</f>
        <v>3.019999999999996</v>
      </c>
      <c r="HG1204" s="26">
        <f t="shared" ref="HG1204" si="8787">HF1204+HG1202-HG1203</f>
        <v>3.019999999999996</v>
      </c>
      <c r="HH1204" s="26">
        <f t="shared" ref="HH1204" si="8788">HG1204+HH1202-HH1203</f>
        <v>3.019999999999996</v>
      </c>
      <c r="HI1204" s="26">
        <f t="shared" ref="HI1204" si="8789">HH1204+HI1202-HI1203</f>
        <v>3.019999999999996</v>
      </c>
      <c r="HJ1204" s="26">
        <f t="shared" ref="HJ1204" si="8790">HI1204+HJ1202-HJ1203</f>
        <v>3.019999999999996</v>
      </c>
      <c r="HK1204" s="26">
        <f t="shared" ref="HK1204" si="8791">HJ1204+HK1202-HK1203</f>
        <v>3.019999999999996</v>
      </c>
      <c r="HL1204" s="26">
        <f t="shared" ref="HL1204" si="8792">HK1204+HL1202-HL1203</f>
        <v>3.019999999999996</v>
      </c>
      <c r="HM1204" s="26">
        <f t="shared" ref="HM1204" si="8793">HL1204+HM1202-HM1203</f>
        <v>3.019999999999996</v>
      </c>
      <c r="HN1204" s="26">
        <f t="shared" ref="HN1204" si="8794">HM1204+HN1202-HN1203</f>
        <v>3.019999999999996</v>
      </c>
      <c r="HO1204" s="26">
        <f t="shared" ref="HO1204" si="8795">HN1204+HO1202-HO1203</f>
        <v>3.019999999999996</v>
      </c>
      <c r="HP1204" s="26">
        <f t="shared" ref="HP1204" si="8796">HO1204+HP1202-HP1203</f>
        <v>3.019999999999996</v>
      </c>
      <c r="HQ1204" s="26">
        <f t="shared" ref="HQ1204" si="8797">HP1204+HQ1202-HQ1203</f>
        <v>3.019999999999996</v>
      </c>
      <c r="HR1204" s="26">
        <f t="shared" ref="HR1204" si="8798">HQ1204+HR1202-HR1203</f>
        <v>3.019999999999996</v>
      </c>
      <c r="HS1204" s="26">
        <f t="shared" ref="HS1204" si="8799">HR1204+HS1202-HS1203</f>
        <v>3.019999999999996</v>
      </c>
      <c r="HT1204" s="26">
        <f t="shared" ref="HT1204" si="8800">HS1204+HT1202-HT1203</f>
        <v>3.019999999999996</v>
      </c>
      <c r="HU1204" s="22">
        <f t="shared" ref="HU1204" si="8801">COUNTIF(GZ1204:HT1204,"&lt;0")</f>
        <v>6</v>
      </c>
      <c r="HV1204" s="25"/>
      <c r="HW1204" t="str">
        <f>DIM_BILL[[#This Row],[Tipo]]</f>
        <v>MATERIA PRIMA</v>
      </c>
    </row>
    <row r="1205" spans="1:231" x14ac:dyDescent="0.3">
      <c r="A1205" s="17" t="s">
        <v>128</v>
      </c>
      <c r="F1205">
        <v>5.7894736842105263E-7</v>
      </c>
      <c r="G1205">
        <v>1.8000000000000001E-4</v>
      </c>
      <c r="H1205">
        <v>2.2000000000000001E-7</v>
      </c>
      <c r="I1205">
        <v>1.8E-7</v>
      </c>
      <c r="J1205">
        <v>3.5999999999999999E-7</v>
      </c>
      <c r="M1205">
        <v>1.8000000000000002E-7</v>
      </c>
      <c r="N1205">
        <v>3.5999999999999997E-4</v>
      </c>
      <c r="R1205">
        <v>3.6000000000000002E-4</v>
      </c>
      <c r="U1205">
        <v>5.9999999999999995E-8</v>
      </c>
      <c r="AL1205">
        <v>3.0000000000000001E-6</v>
      </c>
      <c r="AZ1205">
        <v>3.6000000000000005E-7</v>
      </c>
      <c r="BA1205">
        <v>3.6000000000000002E-4</v>
      </c>
      <c r="BB1205">
        <v>3.7115384615384614E-4</v>
      </c>
      <c r="BC1205">
        <v>3.6538461538461539E-7</v>
      </c>
      <c r="BD1205">
        <v>7.3076923076923079E-7</v>
      </c>
      <c r="BG1205">
        <v>3.6000000000000002E-4</v>
      </c>
      <c r="BN1205">
        <v>2.9999999999999997E-4</v>
      </c>
      <c r="BO1205">
        <v>2.9999999999999997E-4</v>
      </c>
      <c r="CQ1205">
        <v>9.9999999999999995E-7</v>
      </c>
      <c r="CR1205">
        <v>9.9999999999999995E-8</v>
      </c>
      <c r="CT1205">
        <v>9.9999999999999995E-8</v>
      </c>
      <c r="CU1205">
        <v>9.8999999999999994E-5</v>
      </c>
      <c r="EB1205">
        <v>1.0000000000000001E-7</v>
      </c>
      <c r="EC1205">
        <v>1.0000000000000001E-7</v>
      </c>
      <c r="ED1205">
        <v>1.0000000000000001E-7</v>
      </c>
      <c r="EE1205">
        <v>1.0000000000000001E-7</v>
      </c>
      <c r="EF1205">
        <v>1.0000000000000001E-7</v>
      </c>
      <c r="EG1205">
        <v>1.0000000000000001E-7</v>
      </c>
      <c r="EH1205">
        <v>6.0000000000000008E-7</v>
      </c>
      <c r="EI1205">
        <v>1.0000000000000001E-7</v>
      </c>
      <c r="EJ1205">
        <v>1.0000000000000001E-7</v>
      </c>
      <c r="EK1205">
        <v>1.0000000000000001E-7</v>
      </c>
      <c r="EL1205">
        <v>1.0000000000000001E-7</v>
      </c>
      <c r="EM1205">
        <v>1.0000000000000001E-7</v>
      </c>
      <c r="EN1205">
        <v>1.0000000000000001E-7</v>
      </c>
      <c r="ER1205">
        <v>2.5000000000000001E-9</v>
      </c>
      <c r="EU1205">
        <v>2.9999999999999999E-7</v>
      </c>
      <c r="EV1205">
        <v>5.9999999999999997E-7</v>
      </c>
      <c r="EW1205">
        <v>1.7142857142857141E-7</v>
      </c>
      <c r="FF1205">
        <v>1.8999999999999998E-4</v>
      </c>
      <c r="FG1205">
        <v>9.4499999999999993E-5</v>
      </c>
      <c r="FI1205">
        <v>3.7785185185185187E-4</v>
      </c>
      <c r="FJ1205">
        <v>2.8571428571428571E-5</v>
      </c>
      <c r="FO1205">
        <v>2.0999999999999999E-8</v>
      </c>
      <c r="FV1205">
        <v>1E-8</v>
      </c>
      <c r="GE1205">
        <v>2E-8</v>
      </c>
      <c r="GG1205">
        <v>2.4000000000000001E-4</v>
      </c>
      <c r="GJ1205">
        <v>3.8251366120218579E-4</v>
      </c>
      <c r="GO1205">
        <v>4.0000000000000002E-4</v>
      </c>
      <c r="GR1205" s="17" t="s">
        <v>129</v>
      </c>
      <c r="GS1205" s="17">
        <v>1</v>
      </c>
      <c r="GT1205" s="17" t="s">
        <v>1842</v>
      </c>
      <c r="GU1205" s="17" t="s">
        <v>1793</v>
      </c>
      <c r="GV1205" s="17">
        <f>SUMIF(FACT_A1[cve_prod],DIM_BILL[[#This Row],[CODIGO]],FACT_A1[Existencia])</f>
        <v>0</v>
      </c>
      <c r="GW1205" s="18">
        <f>SUMIF(FACT_A2[cve_prod],DIM_BILL[[#This Row],[CODIGO]],FACT_A2[Existencia])</f>
        <v>6.21305</v>
      </c>
      <c r="GX1205" s="17"/>
      <c r="GY1205" s="16" t="s">
        <v>2220</v>
      </c>
      <c r="GZ1205" s="15">
        <f>SUMIFS(POs[saldo],POs[cve_prod],DIM_BILL[[#This Row],[CODIGO]],POs[status],$GY1205,POs[f_ent],GZ$1)</f>
        <v>0</v>
      </c>
      <c r="HA1205" s="15">
        <f>SUMIFS(POs[saldo],POs[cve_prod],DIM_BILL[[#This Row],[CODIGO]],POs[status],$GY1205,POs[f_ent],HA$1)</f>
        <v>0</v>
      </c>
      <c r="HB1205" s="15">
        <f>SUMIFS(POs[saldo],POs[cve_prod],DIM_BILL[[#This Row],[CODIGO]],POs[status],$GY1205,POs[f_ent],HB$1)</f>
        <v>0</v>
      </c>
      <c r="HC1205" s="15">
        <f>SUMIFS(POs[saldo],POs[cve_prod],DIM_BILL[[#This Row],[CODIGO]],POs[status],$GY1205,POs[f_ent],HC$1)</f>
        <v>0</v>
      </c>
      <c r="HD1205" s="15">
        <f>SUMIFS(POs[saldo],POs[cve_prod],DIM_BILL[[#This Row],[CODIGO]],POs[status],$GY1205,POs[f_ent],HD$1)</f>
        <v>0</v>
      </c>
      <c r="HE1205" s="15">
        <f>SUMIFS(POs[saldo],POs[cve_prod],DIM_BILL[[#This Row],[CODIGO]],POs[status],$GY1205,POs[f_ent],HE$1)</f>
        <v>0</v>
      </c>
      <c r="HF1205" s="15">
        <f>SUMIFS(POs[saldo],POs[cve_prod],DIM_BILL[[#This Row],[CODIGO]],POs[status],$GY1205,POs[Semana],WEEKNUM(HF$1))</f>
        <v>0</v>
      </c>
      <c r="HG1205" s="15">
        <f>SUMIFS(POs[saldo],POs[cve_prod],DIM_BILL[[#This Row],[CODIGO]],POs[status],$GY1205,POs[Semana],WEEKNUM(HG$1))</f>
        <v>0</v>
      </c>
      <c r="HH1205" s="15">
        <f>SUMIFS(POs[saldo],POs[cve_prod],DIM_BILL[[#This Row],[CODIGO]],POs[status],$GY1205,POs[Semana],WEEKNUM(HH$1))</f>
        <v>0</v>
      </c>
      <c r="HI1205" s="15">
        <f>SUMIFS(POs[saldo],POs[cve_prod],DIM_BILL[[#This Row],[CODIGO]],POs[status],$GY1205,POs[Semana],WEEKNUM(HI$1))</f>
        <v>0</v>
      </c>
      <c r="HJ1205" s="15">
        <f>SUMIFS(POs[saldo],POs[cve_prod],DIM_BILL[[#This Row],[CODIGO]],POs[status],$GY1205,POs[Semana],WEEKNUM(HJ$1))</f>
        <v>0</v>
      </c>
      <c r="HK1205" s="15">
        <f>SUMIFS(POs[saldo],POs[cve_prod],DIM_BILL[[#This Row],[CODIGO]],POs[status],$GY1205,POs[Semana],WEEKNUM(HK$1))</f>
        <v>0</v>
      </c>
      <c r="HL1205" s="15">
        <f>SUMIFS(POs[saldo],POs[cve_prod],DIM_BILL[[#This Row],[CODIGO]],POs[status],$GY1205,POs[Semana],WEEKNUM(HL$1))</f>
        <v>0</v>
      </c>
      <c r="HM1205" s="15">
        <f>SUMIFS(POs[saldo],POs[cve_prod],DIM_BILL[[#This Row],[CODIGO]],POs[status],$GY1205,POs[Semana],WEEKNUM(HM$1))</f>
        <v>0</v>
      </c>
      <c r="HN1205" s="15">
        <f>SUMIFS(POs[saldo],POs[cve_prod],DIM_BILL[[#This Row],[CODIGO]],POs[status],$GY1205,POs[Semana],WEEKNUM(HN$1))</f>
        <v>0</v>
      </c>
      <c r="HO1205" s="15">
        <f>SUMIFS(POs[saldo],POs[cve_prod],DIM_BILL[[#This Row],[CODIGO]],POs[status],$GY1205,POs[Semana],WEEKNUM(HO$1))</f>
        <v>0</v>
      </c>
      <c r="HP1205" s="15">
        <f>SUMIFS(POs[saldo],POs[cve_prod],DIM_BILL[[#This Row],[CODIGO]],POs[status],$GY1205,POs[Semana],WEEKNUM(HP$1))</f>
        <v>0</v>
      </c>
      <c r="HQ1205" s="15">
        <f>SUMIFS(POs[saldo],POs[cve_prod],DIM_BILL[[#This Row],[CODIGO]],POs[status],$GY1205,POs[Semana],WEEKNUM(HQ$1))</f>
        <v>0</v>
      </c>
      <c r="HR1205" s="15">
        <f>SUMIFS(POs[saldo],POs[cve_prod],DIM_BILL[[#This Row],[CODIGO]],POs[status],$GY1205,POs[Semana],WEEKNUM(HR$1))</f>
        <v>0</v>
      </c>
      <c r="HS1205" s="15">
        <f>SUMIFS(POs[saldo],POs[cve_prod],DIM_BILL[[#This Row],[CODIGO]],POs[status],$GY1205,POs[Semana],WEEKNUM(HS$1))</f>
        <v>0</v>
      </c>
      <c r="HT1205" s="15">
        <f>SUMIFS(POs[saldo],POs[cve_prod],DIM_BILL[[#This Row],[CODIGO]],POs[status],$GY1205,POs[Semana],WEEKNUM(HT$1))</f>
        <v>0</v>
      </c>
      <c r="HU1205" s="22"/>
      <c r="HV1205" s="25"/>
      <c r="HW1205" t="str">
        <f>DIM_BILL[[#This Row],[Tipo]]</f>
        <v>MATERIA PRIMA</v>
      </c>
    </row>
    <row r="1206" spans="1:231" x14ac:dyDescent="0.3">
      <c r="A1206" s="17" t="s">
        <v>128</v>
      </c>
      <c r="F1206">
        <v>5.7894736842105263E-7</v>
      </c>
      <c r="G1206">
        <v>1.8000000000000001E-4</v>
      </c>
      <c r="H1206">
        <v>2.2000000000000001E-7</v>
      </c>
      <c r="I1206">
        <v>1.8E-7</v>
      </c>
      <c r="J1206">
        <v>3.5999999999999999E-7</v>
      </c>
      <c r="M1206">
        <v>1.8000000000000002E-7</v>
      </c>
      <c r="N1206">
        <v>3.5999999999999997E-4</v>
      </c>
      <c r="R1206">
        <v>3.6000000000000002E-4</v>
      </c>
      <c r="U1206">
        <v>5.9999999999999995E-8</v>
      </c>
      <c r="AL1206">
        <v>3.0000000000000001E-6</v>
      </c>
      <c r="AZ1206">
        <v>3.6000000000000005E-7</v>
      </c>
      <c r="BA1206">
        <v>3.6000000000000002E-4</v>
      </c>
      <c r="BB1206">
        <v>3.7115384615384614E-4</v>
      </c>
      <c r="BC1206">
        <v>3.6538461538461539E-7</v>
      </c>
      <c r="BD1206">
        <v>7.3076923076923079E-7</v>
      </c>
      <c r="BG1206">
        <v>3.6000000000000002E-4</v>
      </c>
      <c r="BN1206">
        <v>2.9999999999999997E-4</v>
      </c>
      <c r="BO1206">
        <v>2.9999999999999997E-4</v>
      </c>
      <c r="CQ1206">
        <v>9.9999999999999995E-7</v>
      </c>
      <c r="CR1206">
        <v>9.9999999999999995E-8</v>
      </c>
      <c r="CT1206">
        <v>9.9999999999999995E-8</v>
      </c>
      <c r="CU1206">
        <v>9.8999999999999994E-5</v>
      </c>
      <c r="EB1206">
        <v>1.0000000000000001E-7</v>
      </c>
      <c r="EC1206">
        <v>1.0000000000000001E-7</v>
      </c>
      <c r="ED1206">
        <v>1.0000000000000001E-7</v>
      </c>
      <c r="EE1206">
        <v>1.0000000000000001E-7</v>
      </c>
      <c r="EF1206">
        <v>1.0000000000000001E-7</v>
      </c>
      <c r="EG1206">
        <v>1.0000000000000001E-7</v>
      </c>
      <c r="EH1206">
        <v>6.0000000000000008E-7</v>
      </c>
      <c r="EI1206">
        <v>1.0000000000000001E-7</v>
      </c>
      <c r="EJ1206">
        <v>1.0000000000000001E-7</v>
      </c>
      <c r="EK1206">
        <v>1.0000000000000001E-7</v>
      </c>
      <c r="EL1206">
        <v>1.0000000000000001E-7</v>
      </c>
      <c r="EM1206">
        <v>1.0000000000000001E-7</v>
      </c>
      <c r="EN1206">
        <v>1.0000000000000001E-7</v>
      </c>
      <c r="ER1206">
        <v>2.5000000000000001E-9</v>
      </c>
      <c r="EU1206">
        <v>2.9999999999999999E-7</v>
      </c>
      <c r="EV1206">
        <v>5.9999999999999997E-7</v>
      </c>
      <c r="EW1206">
        <v>1.7142857142857141E-7</v>
      </c>
      <c r="FF1206">
        <v>1.8999999999999998E-4</v>
      </c>
      <c r="FG1206">
        <v>9.4499999999999993E-5</v>
      </c>
      <c r="FI1206">
        <v>3.7785185185185187E-4</v>
      </c>
      <c r="FJ1206">
        <v>2.8571428571428571E-5</v>
      </c>
      <c r="FO1206">
        <v>2.0999999999999999E-8</v>
      </c>
      <c r="FV1206">
        <v>1E-8</v>
      </c>
      <c r="GE1206">
        <v>2E-8</v>
      </c>
      <c r="GG1206">
        <v>2.4000000000000001E-4</v>
      </c>
      <c r="GJ1206">
        <v>3.8251366120218579E-4</v>
      </c>
      <c r="GO1206">
        <v>4.0000000000000002E-4</v>
      </c>
      <c r="GR1206" s="17" t="s">
        <v>129</v>
      </c>
      <c r="GS1206" s="17">
        <v>1</v>
      </c>
      <c r="GT1206" s="17" t="s">
        <v>1842</v>
      </c>
      <c r="GU1206" s="17" t="s">
        <v>1793</v>
      </c>
      <c r="GV1206" s="17">
        <f>SUMIF(FACT_A1[cve_prod],DIM_BILL[[#This Row],[CODIGO]],FACT_A1[Existencia])</f>
        <v>0</v>
      </c>
      <c r="GW1206" s="18">
        <f>SUMIF(FACT_A2[cve_prod],DIM_BILL[[#This Row],[CODIGO]],FACT_A2[Existencia])</f>
        <v>6.21305</v>
      </c>
      <c r="GX1206" s="17"/>
      <c r="GY1206" s="16" t="s">
        <v>2221</v>
      </c>
      <c r="GZ1206" s="24">
        <f>SUMPRODUCT($B1206:$GQ1206,INDEX(PLAN_PRODUCCION!$B$4:$GQ$24,COLUMN()-COLUMN($GZ$1)+1,0))</f>
        <v>31.954568087115383</v>
      </c>
      <c r="HA1206" s="24">
        <f>SUMPRODUCT($B1206:$GQ1206,INDEX(PLAN_PRODUCCION!$B$4:$GQ$24,COLUMN()-COLUMN($GZ$1)+1,0))</f>
        <v>0</v>
      </c>
      <c r="HB1206" s="24">
        <f>SUMPRODUCT($B1206:$GQ1206,INDEX(PLAN_PRODUCCION!$B$4:$GQ$24,COLUMN()-COLUMN($GZ$1)+1,0))</f>
        <v>0</v>
      </c>
      <c r="HC1206" s="24">
        <f>SUMPRODUCT($B1206:$GQ1206,INDEX(PLAN_PRODUCCION!$B$4:$GQ$24,COLUMN()-COLUMN($GZ$1)+1,0))</f>
        <v>0</v>
      </c>
      <c r="HD1206" s="24">
        <f>SUMPRODUCT($B1206:$GQ1206,INDEX(PLAN_PRODUCCION!$B$4:$GQ$24,COLUMN()-COLUMN($GZ$1)+1,0))</f>
        <v>0</v>
      </c>
      <c r="HE1206" s="24">
        <f>SUMPRODUCT($B1206:$GQ1206,INDEX(PLAN_PRODUCCION!$B$4:$GQ$24,COLUMN()-COLUMN($GZ$1)+1,0))</f>
        <v>0</v>
      </c>
      <c r="HF1206" s="24">
        <f>SUMPRODUCT($B1206:$GQ1206,INDEX(PLAN_PRODUCCION!$B$4:$GQ$24,COLUMN()-COLUMN($GZ$1)+1,0))</f>
        <v>0</v>
      </c>
      <c r="HG1206" s="24">
        <f>SUMPRODUCT($B1206:$GQ1206,INDEX(PLAN_PRODUCCION!$B$4:$GQ$24,COLUMN()-COLUMN($GZ$1)+1,0))</f>
        <v>0</v>
      </c>
      <c r="HH1206" s="24">
        <f>SUMPRODUCT($B1206:$GQ1206,INDEX(PLAN_PRODUCCION!$B$4:$GQ$24,COLUMN()-COLUMN($GZ$1)+1,0))</f>
        <v>0</v>
      </c>
      <c r="HI1206" s="24">
        <f>SUMPRODUCT($B1206:$GQ1206,INDEX(PLAN_PRODUCCION!$B$4:$GQ$24,COLUMN()-COLUMN($GZ$1)+1,0))</f>
        <v>0</v>
      </c>
      <c r="HJ1206" s="24">
        <f>SUMPRODUCT($B1206:$GQ1206,INDEX(PLAN_PRODUCCION!$B$4:$GQ$24,COLUMN()-COLUMN($GZ$1)+1,0))</f>
        <v>0</v>
      </c>
      <c r="HK1206" s="24">
        <f>SUMPRODUCT($B1206:$GQ1206,INDEX(PLAN_PRODUCCION!$B$4:$GQ$24,COLUMN()-COLUMN($GZ$1)+1,0))</f>
        <v>2.0404</v>
      </c>
      <c r="HL1206" s="24">
        <f>SUMPRODUCT($B1206:$GQ1206,INDEX(PLAN_PRODUCCION!$B$4:$GQ$24,COLUMN()-COLUMN($GZ$1)+1,0))</f>
        <v>0</v>
      </c>
      <c r="HM1206" s="24">
        <f>SUMPRODUCT($B1206:$GQ1206,INDEX(PLAN_PRODUCCION!$B$4:$GQ$24,COLUMN()-COLUMN($GZ$1)+1,0))</f>
        <v>0</v>
      </c>
      <c r="HN1206" s="24">
        <f>SUMPRODUCT($B1206:$GQ1206,INDEX(PLAN_PRODUCCION!$B$4:$GQ$24,COLUMN()-COLUMN($GZ$1)+1,0))</f>
        <v>0</v>
      </c>
      <c r="HO1206" s="24">
        <f>SUMPRODUCT($B1206:$GQ1206,INDEX(PLAN_PRODUCCION!$B$4:$GQ$24,COLUMN()-COLUMN($GZ$1)+1,0))</f>
        <v>0</v>
      </c>
      <c r="HP1206" s="24">
        <f>SUMPRODUCT($B1206:$GQ1206,INDEX(PLAN_PRODUCCION!$B$4:$GQ$24,COLUMN()-COLUMN($GZ$1)+1,0))</f>
        <v>0</v>
      </c>
      <c r="HQ1206" s="24">
        <f>SUMPRODUCT($B1206:$GQ1206,INDEX(PLAN_PRODUCCION!$B$4:$GQ$24,COLUMN()-COLUMN($GZ$1)+1,0))</f>
        <v>0</v>
      </c>
      <c r="HR1206" s="24">
        <f>SUMPRODUCT($B1206:$GQ1206,INDEX(PLAN_PRODUCCION!$B$4:$GQ$24,COLUMN()-COLUMN($GZ$1)+1,0))</f>
        <v>0</v>
      </c>
      <c r="HS1206" s="24">
        <f>SUMPRODUCT($B1206:$GQ1206,INDEX(PLAN_PRODUCCION!$B$4:$GQ$24,COLUMN()-COLUMN($GZ$1)+1,0))</f>
        <v>0</v>
      </c>
      <c r="HT1206" s="24">
        <f>SUMPRODUCT($B1206:$GQ1206,INDEX(PLAN_PRODUCCION!$B$4:$GQ$24,COLUMN()-COLUMN($GZ$1)+1,0))</f>
        <v>0</v>
      </c>
      <c r="HU1206" s="22"/>
      <c r="HV1206" s="25"/>
      <c r="HW1206" t="str">
        <f>DIM_BILL[[#This Row],[Tipo]]</f>
        <v>MATERIA PRIMA</v>
      </c>
    </row>
    <row r="1207" spans="1:231" x14ac:dyDescent="0.3">
      <c r="A1207" s="18" t="s">
        <v>128</v>
      </c>
      <c r="F1207">
        <v>5.7894736842105263E-7</v>
      </c>
      <c r="G1207">
        <v>1.8000000000000001E-4</v>
      </c>
      <c r="H1207">
        <v>2.2000000000000001E-7</v>
      </c>
      <c r="I1207">
        <v>1.8E-7</v>
      </c>
      <c r="J1207">
        <v>3.5999999999999999E-7</v>
      </c>
      <c r="M1207">
        <v>1.8000000000000002E-7</v>
      </c>
      <c r="N1207">
        <v>3.5999999999999997E-4</v>
      </c>
      <c r="R1207">
        <v>3.6000000000000002E-4</v>
      </c>
      <c r="U1207">
        <v>5.9999999999999995E-8</v>
      </c>
      <c r="AL1207">
        <v>3.0000000000000001E-6</v>
      </c>
      <c r="AZ1207">
        <v>3.6000000000000005E-7</v>
      </c>
      <c r="BA1207">
        <v>3.6000000000000002E-4</v>
      </c>
      <c r="BB1207">
        <v>3.7115384615384614E-4</v>
      </c>
      <c r="BC1207">
        <v>3.6538461538461539E-7</v>
      </c>
      <c r="BD1207">
        <v>7.3076923076923079E-7</v>
      </c>
      <c r="BG1207">
        <v>3.6000000000000002E-4</v>
      </c>
      <c r="BN1207">
        <v>2.9999999999999997E-4</v>
      </c>
      <c r="BO1207">
        <v>2.9999999999999997E-4</v>
      </c>
      <c r="CQ1207">
        <v>9.9999999999999995E-7</v>
      </c>
      <c r="CR1207">
        <v>9.9999999999999995E-8</v>
      </c>
      <c r="CT1207">
        <v>9.9999999999999995E-8</v>
      </c>
      <c r="CU1207">
        <v>9.8999999999999994E-5</v>
      </c>
      <c r="EB1207">
        <v>1.0000000000000001E-7</v>
      </c>
      <c r="EC1207">
        <v>1.0000000000000001E-7</v>
      </c>
      <c r="ED1207">
        <v>1.0000000000000001E-7</v>
      </c>
      <c r="EE1207">
        <v>1.0000000000000001E-7</v>
      </c>
      <c r="EF1207">
        <v>1.0000000000000001E-7</v>
      </c>
      <c r="EG1207">
        <v>1.0000000000000001E-7</v>
      </c>
      <c r="EH1207">
        <v>6.0000000000000008E-7</v>
      </c>
      <c r="EI1207">
        <v>1.0000000000000001E-7</v>
      </c>
      <c r="EJ1207">
        <v>1.0000000000000001E-7</v>
      </c>
      <c r="EK1207">
        <v>1.0000000000000001E-7</v>
      </c>
      <c r="EL1207">
        <v>1.0000000000000001E-7</v>
      </c>
      <c r="EM1207">
        <v>1.0000000000000001E-7</v>
      </c>
      <c r="EN1207">
        <v>1.0000000000000001E-7</v>
      </c>
      <c r="ER1207">
        <v>2.5000000000000001E-9</v>
      </c>
      <c r="EU1207">
        <v>2.9999999999999999E-7</v>
      </c>
      <c r="EV1207">
        <v>5.9999999999999997E-7</v>
      </c>
      <c r="EW1207">
        <v>1.7142857142857141E-7</v>
      </c>
      <c r="FF1207">
        <v>1.8999999999999998E-4</v>
      </c>
      <c r="FG1207">
        <v>9.4499999999999993E-5</v>
      </c>
      <c r="FI1207">
        <v>3.7785185185185187E-4</v>
      </c>
      <c r="FJ1207">
        <v>2.8571428571428571E-5</v>
      </c>
      <c r="FO1207">
        <v>2.0999999999999999E-8</v>
      </c>
      <c r="FV1207">
        <v>1E-8</v>
      </c>
      <c r="GE1207">
        <v>2E-8</v>
      </c>
      <c r="GG1207">
        <v>2.4000000000000001E-4</v>
      </c>
      <c r="GJ1207">
        <v>3.8251366120218579E-4</v>
      </c>
      <c r="GO1207">
        <v>4.0000000000000002E-4</v>
      </c>
      <c r="GR1207" s="18" t="s">
        <v>129</v>
      </c>
      <c r="GS1207" s="18">
        <v>1</v>
      </c>
      <c r="GT1207" s="18" t="s">
        <v>1842</v>
      </c>
      <c r="GU1207" s="18" t="s">
        <v>1793</v>
      </c>
      <c r="GV1207" s="18">
        <f>SUMIF(FACT_A1[cve_prod],DIM_BILL[[#This Row],[CODIGO]],FACT_A1[Existencia])</f>
        <v>0</v>
      </c>
      <c r="GW1207" s="18">
        <f>SUMIF(FACT_A2[cve_prod],DIM_BILL[[#This Row],[CODIGO]],FACT_A2[Existencia])</f>
        <v>6.21305</v>
      </c>
      <c r="GX1207" s="18"/>
      <c r="GY1207" s="16" t="s">
        <v>2222</v>
      </c>
      <c r="GZ1207" s="26">
        <f t="shared" ref="GZ1207" si="8802">GV1207+GW1207+GX1207+GZ1205-GZ1206</f>
        <v>-25.741518087115384</v>
      </c>
      <c r="HA1207" s="26">
        <f t="shared" ref="HA1207" si="8803">GZ1207+HA1205-HA1206</f>
        <v>-25.741518087115384</v>
      </c>
      <c r="HB1207" s="26">
        <f t="shared" ref="HB1207" si="8804">HA1207+HB1205-HB1206</f>
        <v>-25.741518087115384</v>
      </c>
      <c r="HC1207" s="26">
        <f t="shared" ref="HC1207" si="8805">HB1207+HC1205-HC1206</f>
        <v>-25.741518087115384</v>
      </c>
      <c r="HD1207" s="26">
        <f t="shared" ref="HD1207" si="8806">HC1207+HD1205-HD1206</f>
        <v>-25.741518087115384</v>
      </c>
      <c r="HE1207" s="26">
        <f t="shared" ref="HE1207" si="8807">HD1207+HE1205-HE1206</f>
        <v>-25.741518087115384</v>
      </c>
      <c r="HF1207" s="26">
        <f t="shared" ref="HF1207" si="8808">HE1207+HF1205-HF1206</f>
        <v>-25.741518087115384</v>
      </c>
      <c r="HG1207" s="26">
        <f t="shared" ref="HG1207" si="8809">HF1207+HG1205-HG1206</f>
        <v>-25.741518087115384</v>
      </c>
      <c r="HH1207" s="26">
        <f t="shared" ref="HH1207" si="8810">HG1207+HH1205-HH1206</f>
        <v>-25.741518087115384</v>
      </c>
      <c r="HI1207" s="26">
        <f t="shared" ref="HI1207" si="8811">HH1207+HI1205-HI1206</f>
        <v>-25.741518087115384</v>
      </c>
      <c r="HJ1207" s="26">
        <f t="shared" ref="HJ1207" si="8812">HI1207+HJ1205-HJ1206</f>
        <v>-25.741518087115384</v>
      </c>
      <c r="HK1207" s="26">
        <f t="shared" ref="HK1207" si="8813">HJ1207+HK1205-HK1206</f>
        <v>-27.781918087115386</v>
      </c>
      <c r="HL1207" s="26">
        <f t="shared" ref="HL1207" si="8814">HK1207+HL1205-HL1206</f>
        <v>-27.781918087115386</v>
      </c>
      <c r="HM1207" s="26">
        <f t="shared" ref="HM1207" si="8815">HL1207+HM1205-HM1206</f>
        <v>-27.781918087115386</v>
      </c>
      <c r="HN1207" s="26">
        <f t="shared" ref="HN1207" si="8816">HM1207+HN1205-HN1206</f>
        <v>-27.781918087115386</v>
      </c>
      <c r="HO1207" s="26">
        <f t="shared" ref="HO1207" si="8817">HN1207+HO1205-HO1206</f>
        <v>-27.781918087115386</v>
      </c>
      <c r="HP1207" s="26">
        <f t="shared" ref="HP1207" si="8818">HO1207+HP1205-HP1206</f>
        <v>-27.781918087115386</v>
      </c>
      <c r="HQ1207" s="26">
        <f t="shared" ref="HQ1207" si="8819">HP1207+HQ1205-HQ1206</f>
        <v>-27.781918087115386</v>
      </c>
      <c r="HR1207" s="26">
        <f t="shared" ref="HR1207" si="8820">HQ1207+HR1205-HR1206</f>
        <v>-27.781918087115386</v>
      </c>
      <c r="HS1207" s="26">
        <f t="shared" ref="HS1207" si="8821">HR1207+HS1205-HS1206</f>
        <v>-27.781918087115386</v>
      </c>
      <c r="HT1207" s="26">
        <f t="shared" ref="HT1207" si="8822">HS1207+HT1205-HT1206</f>
        <v>-27.781918087115386</v>
      </c>
      <c r="HU1207" s="22">
        <f t="shared" ref="HU1207" si="8823">COUNTIF(GZ1207:HT1207,"&lt;0")</f>
        <v>21</v>
      </c>
      <c r="HV1207" s="25" t="s">
        <v>2547</v>
      </c>
      <c r="HW1207" t="str">
        <f>DIM_BILL[[#This Row],[Tipo]]</f>
        <v>MATERIA PRIMA</v>
      </c>
    </row>
    <row r="1208" spans="1:231" x14ac:dyDescent="0.3">
      <c r="A1208" s="17" t="s">
        <v>1083</v>
      </c>
      <c r="CZ1208">
        <v>1.14E-2</v>
      </c>
      <c r="DA1208">
        <v>1.14E-2</v>
      </c>
      <c r="DB1208">
        <v>1.14E-2</v>
      </c>
      <c r="DC1208">
        <v>1.14E-2</v>
      </c>
      <c r="DD1208">
        <v>1.14E-2</v>
      </c>
      <c r="DE1208">
        <v>7.254E-3</v>
      </c>
      <c r="DF1208">
        <v>7.254E-3</v>
      </c>
      <c r="DP1208">
        <v>7.254E-3</v>
      </c>
      <c r="DQ1208">
        <v>7.254E-3</v>
      </c>
      <c r="DR1208">
        <v>7.254E-3</v>
      </c>
      <c r="DS1208">
        <v>8.7048000000000004E-3</v>
      </c>
      <c r="DT1208">
        <v>8.7048000000000004E-3</v>
      </c>
      <c r="DU1208">
        <v>8.7048000000000004E-3</v>
      </c>
      <c r="DV1208">
        <v>8.7048000000000004E-3</v>
      </c>
      <c r="DW1208">
        <v>8.7048000000000004E-3</v>
      </c>
      <c r="DZ1208">
        <v>3.2644066666666666E-2</v>
      </c>
      <c r="EB1208">
        <v>7.254E-3</v>
      </c>
      <c r="EC1208">
        <v>7.254E-3</v>
      </c>
      <c r="ED1208">
        <v>7.254E-3</v>
      </c>
      <c r="EE1208">
        <v>7.254E-3</v>
      </c>
      <c r="EF1208">
        <v>7.254E-3</v>
      </c>
      <c r="EG1208">
        <v>7.254E-3</v>
      </c>
      <c r="EH1208">
        <v>4.3523999999999993E-2</v>
      </c>
      <c r="EI1208">
        <v>7.254E-3</v>
      </c>
      <c r="EJ1208">
        <v>7.254E-3</v>
      </c>
      <c r="EK1208">
        <v>7.254E-3</v>
      </c>
      <c r="EL1208">
        <v>7.254E-3</v>
      </c>
      <c r="EM1208">
        <v>7.254E-3</v>
      </c>
      <c r="EN1208">
        <v>7.254E-3</v>
      </c>
      <c r="EO1208">
        <v>3.6269999999999996E-3</v>
      </c>
      <c r="EP1208">
        <v>3.6269999999999996E-3</v>
      </c>
      <c r="EQ1208">
        <v>3.6269999999999996E-3</v>
      </c>
      <c r="FS1208">
        <v>3.2700952380952377E-3</v>
      </c>
      <c r="FX1208">
        <v>1.1558153846153846E-2</v>
      </c>
      <c r="GA1208">
        <v>1.1558153846153846E-2</v>
      </c>
      <c r="GB1208">
        <v>1.1558153846153846E-2</v>
      </c>
      <c r="GD1208">
        <v>1.1557999999999999E-2</v>
      </c>
      <c r="GR1208" s="17" t="s">
        <v>1084</v>
      </c>
      <c r="GS1208" s="17">
        <v>1</v>
      </c>
      <c r="GT1208" s="17" t="s">
        <v>1838</v>
      </c>
      <c r="GU1208" s="17" t="s">
        <v>1793</v>
      </c>
      <c r="GV1208" s="17">
        <f>SUMIF(FACT_A1[cve_prod],DIM_BILL[[#This Row],[CODIGO]],FACT_A1[Existencia])</f>
        <v>0</v>
      </c>
      <c r="GW1208" s="18">
        <f>SUMIF(FACT_A2[cve_prod],DIM_BILL[[#This Row],[CODIGO]],FACT_A2[Existencia])</f>
        <v>368.87580000000003</v>
      </c>
      <c r="GX1208" s="17"/>
      <c r="GY1208" s="16" t="s">
        <v>2220</v>
      </c>
      <c r="GZ1208" s="15">
        <f>SUMIFS(POs[saldo],POs[cve_prod],DIM_BILL[[#This Row],[CODIGO]],POs[status],$GY1208,POs[f_ent],GZ$1)</f>
        <v>0</v>
      </c>
      <c r="HA1208" s="15">
        <f>SUMIFS(POs[saldo],POs[cve_prod],DIM_BILL[[#This Row],[CODIGO]],POs[status],$GY1208,POs[f_ent],HA$1)</f>
        <v>0</v>
      </c>
      <c r="HB1208" s="15">
        <f>SUMIFS(POs[saldo],POs[cve_prod],DIM_BILL[[#This Row],[CODIGO]],POs[status],$GY1208,POs[f_ent],HB$1)</f>
        <v>0</v>
      </c>
      <c r="HC1208" s="15">
        <f>SUMIFS(POs[saldo],POs[cve_prod],DIM_BILL[[#This Row],[CODIGO]],POs[status],$GY1208,POs[f_ent],HC$1)</f>
        <v>0</v>
      </c>
      <c r="HD1208" s="15">
        <f>SUMIFS(POs[saldo],POs[cve_prod],DIM_BILL[[#This Row],[CODIGO]],POs[status],$GY1208,POs[f_ent],HD$1)</f>
        <v>0</v>
      </c>
      <c r="HE1208" s="15">
        <f>SUMIFS(POs[saldo],POs[cve_prod],DIM_BILL[[#This Row],[CODIGO]],POs[status],$GY1208,POs[f_ent],HE$1)</f>
        <v>0</v>
      </c>
      <c r="HF1208" s="15">
        <f>SUMIFS(POs[saldo],POs[cve_prod],DIM_BILL[[#This Row],[CODIGO]],POs[status],$GY1208,POs[Semana],WEEKNUM(HF$1))</f>
        <v>0</v>
      </c>
      <c r="HG1208" s="15">
        <f>SUMIFS(POs[saldo],POs[cve_prod],DIM_BILL[[#This Row],[CODIGO]],POs[status],$GY1208,POs[Semana],WEEKNUM(HG$1))</f>
        <v>0</v>
      </c>
      <c r="HH1208" s="15">
        <f>SUMIFS(POs[saldo],POs[cve_prod],DIM_BILL[[#This Row],[CODIGO]],POs[status],$GY1208,POs[Semana],WEEKNUM(HH$1))</f>
        <v>0</v>
      </c>
      <c r="HI1208" s="15">
        <f>SUMIFS(POs[saldo],POs[cve_prod],DIM_BILL[[#This Row],[CODIGO]],POs[status],$GY1208,POs[Semana],WEEKNUM(HI$1))</f>
        <v>0</v>
      </c>
      <c r="HJ1208" s="15">
        <f>SUMIFS(POs[saldo],POs[cve_prod],DIM_BILL[[#This Row],[CODIGO]],POs[status],$GY1208,POs[Semana],WEEKNUM(HJ$1))</f>
        <v>0</v>
      </c>
      <c r="HK1208" s="15">
        <f>SUMIFS(POs[saldo],POs[cve_prod],DIM_BILL[[#This Row],[CODIGO]],POs[status],$GY1208,POs[Semana],WEEKNUM(HK$1))</f>
        <v>0</v>
      </c>
      <c r="HL1208" s="15">
        <f>SUMIFS(POs[saldo],POs[cve_prod],DIM_BILL[[#This Row],[CODIGO]],POs[status],$GY1208,POs[Semana],WEEKNUM(HL$1))</f>
        <v>0</v>
      </c>
      <c r="HM1208" s="15">
        <f>SUMIFS(POs[saldo],POs[cve_prod],DIM_BILL[[#This Row],[CODIGO]],POs[status],$GY1208,POs[Semana],WEEKNUM(HM$1))</f>
        <v>0</v>
      </c>
      <c r="HN1208" s="15">
        <f>SUMIFS(POs[saldo],POs[cve_prod],DIM_BILL[[#This Row],[CODIGO]],POs[status],$GY1208,POs[Semana],WEEKNUM(HN$1))</f>
        <v>0</v>
      </c>
      <c r="HO1208" s="15">
        <f>SUMIFS(POs[saldo],POs[cve_prod],DIM_BILL[[#This Row],[CODIGO]],POs[status],$GY1208,POs[Semana],WEEKNUM(HO$1))</f>
        <v>0</v>
      </c>
      <c r="HP1208" s="15">
        <f>SUMIFS(POs[saldo],POs[cve_prod],DIM_BILL[[#This Row],[CODIGO]],POs[status],$GY1208,POs[Semana],WEEKNUM(HP$1))</f>
        <v>0</v>
      </c>
      <c r="HQ1208" s="15">
        <f>SUMIFS(POs[saldo],POs[cve_prod],DIM_BILL[[#This Row],[CODIGO]],POs[status],$GY1208,POs[Semana],WEEKNUM(HQ$1))</f>
        <v>0</v>
      </c>
      <c r="HR1208" s="15">
        <f>SUMIFS(POs[saldo],POs[cve_prod],DIM_BILL[[#This Row],[CODIGO]],POs[status],$GY1208,POs[Semana],WEEKNUM(HR$1))</f>
        <v>0</v>
      </c>
      <c r="HS1208" s="15">
        <f>SUMIFS(POs[saldo],POs[cve_prod],DIM_BILL[[#This Row],[CODIGO]],POs[status],$GY1208,POs[Semana],WEEKNUM(HS$1))</f>
        <v>0</v>
      </c>
      <c r="HT1208" s="15">
        <f>SUMIFS(POs[saldo],POs[cve_prod],DIM_BILL[[#This Row],[CODIGO]],POs[status],$GY1208,POs[Semana],WEEKNUM(HT$1))</f>
        <v>0</v>
      </c>
      <c r="HU1208" s="22"/>
      <c r="HV1208" s="25"/>
      <c r="HW1208" t="str">
        <f>DIM_BILL[[#This Row],[Tipo]]</f>
        <v>MATERIA PRIMA</v>
      </c>
    </row>
    <row r="1209" spans="1:231" x14ac:dyDescent="0.3">
      <c r="A1209" s="17" t="s">
        <v>1083</v>
      </c>
      <c r="CZ1209">
        <v>1.14E-2</v>
      </c>
      <c r="DA1209">
        <v>1.14E-2</v>
      </c>
      <c r="DB1209">
        <v>1.14E-2</v>
      </c>
      <c r="DC1209">
        <v>1.14E-2</v>
      </c>
      <c r="DD1209">
        <v>1.14E-2</v>
      </c>
      <c r="DE1209">
        <v>7.254E-3</v>
      </c>
      <c r="DF1209">
        <v>7.254E-3</v>
      </c>
      <c r="DP1209">
        <v>7.254E-3</v>
      </c>
      <c r="DQ1209">
        <v>7.254E-3</v>
      </c>
      <c r="DR1209">
        <v>7.254E-3</v>
      </c>
      <c r="DS1209">
        <v>8.7048000000000004E-3</v>
      </c>
      <c r="DT1209">
        <v>8.7048000000000004E-3</v>
      </c>
      <c r="DU1209">
        <v>8.7048000000000004E-3</v>
      </c>
      <c r="DV1209">
        <v>8.7048000000000004E-3</v>
      </c>
      <c r="DW1209">
        <v>8.7048000000000004E-3</v>
      </c>
      <c r="DZ1209">
        <v>3.2644066666666666E-2</v>
      </c>
      <c r="EB1209">
        <v>7.254E-3</v>
      </c>
      <c r="EC1209">
        <v>7.254E-3</v>
      </c>
      <c r="ED1209">
        <v>7.254E-3</v>
      </c>
      <c r="EE1209">
        <v>7.254E-3</v>
      </c>
      <c r="EF1209">
        <v>7.254E-3</v>
      </c>
      <c r="EG1209">
        <v>7.254E-3</v>
      </c>
      <c r="EH1209">
        <v>4.3523999999999993E-2</v>
      </c>
      <c r="EI1209">
        <v>7.254E-3</v>
      </c>
      <c r="EJ1209">
        <v>7.254E-3</v>
      </c>
      <c r="EK1209">
        <v>7.254E-3</v>
      </c>
      <c r="EL1209">
        <v>7.254E-3</v>
      </c>
      <c r="EM1209">
        <v>7.254E-3</v>
      </c>
      <c r="EN1209">
        <v>7.254E-3</v>
      </c>
      <c r="EO1209">
        <v>3.6269999999999996E-3</v>
      </c>
      <c r="EP1209">
        <v>3.6269999999999996E-3</v>
      </c>
      <c r="EQ1209">
        <v>3.6269999999999996E-3</v>
      </c>
      <c r="FS1209">
        <v>3.2700952380952377E-3</v>
      </c>
      <c r="FX1209">
        <v>1.1558153846153846E-2</v>
      </c>
      <c r="GA1209">
        <v>1.1558153846153846E-2</v>
      </c>
      <c r="GB1209">
        <v>1.1558153846153846E-2</v>
      </c>
      <c r="GD1209">
        <v>1.1557999999999999E-2</v>
      </c>
      <c r="GR1209" s="17" t="s">
        <v>1084</v>
      </c>
      <c r="GS1209" s="17">
        <v>1</v>
      </c>
      <c r="GT1209" s="17" t="s">
        <v>1838</v>
      </c>
      <c r="GU1209" s="17" t="s">
        <v>1793</v>
      </c>
      <c r="GV1209" s="17">
        <f>SUMIF(FACT_A1[cve_prod],DIM_BILL[[#This Row],[CODIGO]],FACT_A1[Existencia])</f>
        <v>0</v>
      </c>
      <c r="GW1209" s="18">
        <f>SUMIF(FACT_A2[cve_prod],DIM_BILL[[#This Row],[CODIGO]],FACT_A2[Existencia])</f>
        <v>368.87580000000003</v>
      </c>
      <c r="GX1209" s="17"/>
      <c r="GY1209" s="16" t="s">
        <v>2221</v>
      </c>
      <c r="GZ1209" s="24">
        <f>SUMPRODUCT($B1209:$GQ1209,INDEX(PLAN_PRODUCCION!$B$4:$GQ$24,COLUMN()-COLUMN($GZ$1)+1,0))</f>
        <v>610.23962285714288</v>
      </c>
      <c r="HA1209" s="24">
        <f>SUMPRODUCT($B1209:$GQ1209,INDEX(PLAN_PRODUCCION!$B$4:$GQ$24,COLUMN()-COLUMN($GZ$1)+1,0))</f>
        <v>0</v>
      </c>
      <c r="HB1209" s="24">
        <f>SUMPRODUCT($B1209:$GQ1209,INDEX(PLAN_PRODUCCION!$B$4:$GQ$24,COLUMN()-COLUMN($GZ$1)+1,0))</f>
        <v>0</v>
      </c>
      <c r="HC1209" s="24">
        <f>SUMPRODUCT($B1209:$GQ1209,INDEX(PLAN_PRODUCCION!$B$4:$GQ$24,COLUMN()-COLUMN($GZ$1)+1,0))</f>
        <v>0</v>
      </c>
      <c r="HD1209" s="24">
        <f>SUMPRODUCT($B1209:$GQ1209,INDEX(PLAN_PRODUCCION!$B$4:$GQ$24,COLUMN()-COLUMN($GZ$1)+1,0))</f>
        <v>0</v>
      </c>
      <c r="HE1209" s="24">
        <f>SUMPRODUCT($B1209:$GQ1209,INDEX(PLAN_PRODUCCION!$B$4:$GQ$24,COLUMN()-COLUMN($GZ$1)+1,0))</f>
        <v>0</v>
      </c>
      <c r="HF1209" s="24">
        <f>SUMPRODUCT($B1209:$GQ1209,INDEX(PLAN_PRODUCCION!$B$4:$GQ$24,COLUMN()-COLUMN($GZ$1)+1,0))</f>
        <v>0</v>
      </c>
      <c r="HG1209" s="24">
        <f>SUMPRODUCT($B1209:$GQ1209,INDEX(PLAN_PRODUCCION!$B$4:$GQ$24,COLUMN()-COLUMN($GZ$1)+1,0))</f>
        <v>130.572</v>
      </c>
      <c r="HH1209" s="24">
        <f>SUMPRODUCT($B1209:$GQ1209,INDEX(PLAN_PRODUCCION!$B$4:$GQ$24,COLUMN()-COLUMN($GZ$1)+1,0))</f>
        <v>0</v>
      </c>
      <c r="HI1209" s="24">
        <f>SUMPRODUCT($B1209:$GQ1209,INDEX(PLAN_PRODUCCION!$B$4:$GQ$24,COLUMN()-COLUMN($GZ$1)+1,0))</f>
        <v>0</v>
      </c>
      <c r="HJ1209" s="24">
        <f>SUMPRODUCT($B1209:$GQ1209,INDEX(PLAN_PRODUCCION!$B$4:$GQ$24,COLUMN()-COLUMN($GZ$1)+1,0))</f>
        <v>0</v>
      </c>
      <c r="HK1209" s="24">
        <f>SUMPRODUCT($B1209:$GQ1209,INDEX(PLAN_PRODUCCION!$B$4:$GQ$24,COLUMN()-COLUMN($GZ$1)+1,0))</f>
        <v>0</v>
      </c>
      <c r="HL1209" s="24">
        <f>SUMPRODUCT($B1209:$GQ1209,INDEX(PLAN_PRODUCCION!$B$4:$GQ$24,COLUMN()-COLUMN($GZ$1)+1,0))</f>
        <v>0</v>
      </c>
      <c r="HM1209" s="24">
        <f>SUMPRODUCT($B1209:$GQ1209,INDEX(PLAN_PRODUCCION!$B$4:$GQ$24,COLUMN()-COLUMN($GZ$1)+1,0))</f>
        <v>0</v>
      </c>
      <c r="HN1209" s="24">
        <f>SUMPRODUCT($B1209:$GQ1209,INDEX(PLAN_PRODUCCION!$B$4:$GQ$24,COLUMN()-COLUMN($GZ$1)+1,0))</f>
        <v>0</v>
      </c>
      <c r="HO1209" s="24">
        <f>SUMPRODUCT($B1209:$GQ1209,INDEX(PLAN_PRODUCCION!$B$4:$GQ$24,COLUMN()-COLUMN($GZ$1)+1,0))</f>
        <v>0</v>
      </c>
      <c r="HP1209" s="24">
        <f>SUMPRODUCT($B1209:$GQ1209,INDEX(PLAN_PRODUCCION!$B$4:$GQ$24,COLUMN()-COLUMN($GZ$1)+1,0))</f>
        <v>0</v>
      </c>
      <c r="HQ1209" s="24">
        <f>SUMPRODUCT($B1209:$GQ1209,INDEX(PLAN_PRODUCCION!$B$4:$GQ$24,COLUMN()-COLUMN($GZ$1)+1,0))</f>
        <v>0</v>
      </c>
      <c r="HR1209" s="24">
        <f>SUMPRODUCT($B1209:$GQ1209,INDEX(PLAN_PRODUCCION!$B$4:$GQ$24,COLUMN()-COLUMN($GZ$1)+1,0))</f>
        <v>0</v>
      </c>
      <c r="HS1209" s="24">
        <f>SUMPRODUCT($B1209:$GQ1209,INDEX(PLAN_PRODUCCION!$B$4:$GQ$24,COLUMN()-COLUMN($GZ$1)+1,0))</f>
        <v>0</v>
      </c>
      <c r="HT1209" s="24">
        <f>SUMPRODUCT($B1209:$GQ1209,INDEX(PLAN_PRODUCCION!$B$4:$GQ$24,COLUMN()-COLUMN($GZ$1)+1,0))</f>
        <v>0</v>
      </c>
      <c r="HU1209" s="22"/>
      <c r="HV1209" s="25"/>
      <c r="HW1209" t="str">
        <f>DIM_BILL[[#This Row],[Tipo]]</f>
        <v>MATERIA PRIMA</v>
      </c>
    </row>
    <row r="1210" spans="1:231" x14ac:dyDescent="0.3">
      <c r="A1210" s="18" t="s">
        <v>1083</v>
      </c>
      <c r="CZ1210">
        <v>1.14E-2</v>
      </c>
      <c r="DA1210">
        <v>1.14E-2</v>
      </c>
      <c r="DB1210">
        <v>1.14E-2</v>
      </c>
      <c r="DC1210">
        <v>1.14E-2</v>
      </c>
      <c r="DD1210">
        <v>1.14E-2</v>
      </c>
      <c r="DE1210">
        <v>7.254E-3</v>
      </c>
      <c r="DF1210">
        <v>7.254E-3</v>
      </c>
      <c r="DP1210">
        <v>7.254E-3</v>
      </c>
      <c r="DQ1210">
        <v>7.254E-3</v>
      </c>
      <c r="DR1210">
        <v>7.254E-3</v>
      </c>
      <c r="DS1210">
        <v>8.7048000000000004E-3</v>
      </c>
      <c r="DT1210">
        <v>8.7048000000000004E-3</v>
      </c>
      <c r="DU1210">
        <v>8.7048000000000004E-3</v>
      </c>
      <c r="DV1210">
        <v>8.7048000000000004E-3</v>
      </c>
      <c r="DW1210">
        <v>8.7048000000000004E-3</v>
      </c>
      <c r="DZ1210">
        <v>3.2644066666666666E-2</v>
      </c>
      <c r="EB1210">
        <v>7.254E-3</v>
      </c>
      <c r="EC1210">
        <v>7.254E-3</v>
      </c>
      <c r="ED1210">
        <v>7.254E-3</v>
      </c>
      <c r="EE1210">
        <v>7.254E-3</v>
      </c>
      <c r="EF1210">
        <v>7.254E-3</v>
      </c>
      <c r="EG1210">
        <v>7.254E-3</v>
      </c>
      <c r="EH1210">
        <v>4.3523999999999993E-2</v>
      </c>
      <c r="EI1210">
        <v>7.254E-3</v>
      </c>
      <c r="EJ1210">
        <v>7.254E-3</v>
      </c>
      <c r="EK1210">
        <v>7.254E-3</v>
      </c>
      <c r="EL1210">
        <v>7.254E-3</v>
      </c>
      <c r="EM1210">
        <v>7.254E-3</v>
      </c>
      <c r="EN1210">
        <v>7.254E-3</v>
      </c>
      <c r="EO1210">
        <v>3.6269999999999996E-3</v>
      </c>
      <c r="EP1210">
        <v>3.6269999999999996E-3</v>
      </c>
      <c r="EQ1210">
        <v>3.6269999999999996E-3</v>
      </c>
      <c r="FS1210">
        <v>3.2700952380952377E-3</v>
      </c>
      <c r="FX1210">
        <v>1.1558153846153846E-2</v>
      </c>
      <c r="GA1210">
        <v>1.1558153846153846E-2</v>
      </c>
      <c r="GB1210">
        <v>1.1558153846153846E-2</v>
      </c>
      <c r="GD1210">
        <v>1.1557999999999999E-2</v>
      </c>
      <c r="GR1210" s="18" t="s">
        <v>1084</v>
      </c>
      <c r="GS1210" s="18">
        <v>1</v>
      </c>
      <c r="GT1210" s="18" t="s">
        <v>1838</v>
      </c>
      <c r="GU1210" s="18" t="s">
        <v>1793</v>
      </c>
      <c r="GV1210" s="18">
        <f>SUMIF(FACT_A1[cve_prod],DIM_BILL[[#This Row],[CODIGO]],FACT_A1[Existencia])</f>
        <v>0</v>
      </c>
      <c r="GW1210" s="18">
        <f>SUMIF(FACT_A2[cve_prod],DIM_BILL[[#This Row],[CODIGO]],FACT_A2[Existencia])</f>
        <v>368.87580000000003</v>
      </c>
      <c r="GX1210" s="18"/>
      <c r="GY1210" s="16" t="s">
        <v>2222</v>
      </c>
      <c r="GZ1210" s="26">
        <f t="shared" ref="GZ1210" si="8824">GV1210+GW1210+GX1210+GZ1208-GZ1209</f>
        <v>-241.36382285714285</v>
      </c>
      <c r="HA1210" s="26">
        <f t="shared" ref="HA1210" si="8825">GZ1210+HA1208-HA1209</f>
        <v>-241.36382285714285</v>
      </c>
      <c r="HB1210" s="26">
        <f t="shared" ref="HB1210" si="8826">HA1210+HB1208-HB1209</f>
        <v>-241.36382285714285</v>
      </c>
      <c r="HC1210" s="26">
        <f t="shared" ref="HC1210" si="8827">HB1210+HC1208-HC1209</f>
        <v>-241.36382285714285</v>
      </c>
      <c r="HD1210" s="26">
        <f t="shared" ref="HD1210" si="8828">HC1210+HD1208-HD1209</f>
        <v>-241.36382285714285</v>
      </c>
      <c r="HE1210" s="26">
        <f t="shared" ref="HE1210" si="8829">HD1210+HE1208-HE1209</f>
        <v>-241.36382285714285</v>
      </c>
      <c r="HF1210" s="26">
        <f t="shared" ref="HF1210" si="8830">HE1210+HF1208-HF1209</f>
        <v>-241.36382285714285</v>
      </c>
      <c r="HG1210" s="26">
        <f t="shared" ref="HG1210" si="8831">HF1210+HG1208-HG1209</f>
        <v>-371.93582285714285</v>
      </c>
      <c r="HH1210" s="26">
        <f t="shared" ref="HH1210" si="8832">HG1210+HH1208-HH1209</f>
        <v>-371.93582285714285</v>
      </c>
      <c r="HI1210" s="26">
        <f t="shared" ref="HI1210" si="8833">HH1210+HI1208-HI1209</f>
        <v>-371.93582285714285</v>
      </c>
      <c r="HJ1210" s="26">
        <f t="shared" ref="HJ1210" si="8834">HI1210+HJ1208-HJ1209</f>
        <v>-371.93582285714285</v>
      </c>
      <c r="HK1210" s="26">
        <f t="shared" ref="HK1210" si="8835">HJ1210+HK1208-HK1209</f>
        <v>-371.93582285714285</v>
      </c>
      <c r="HL1210" s="26">
        <f t="shared" ref="HL1210" si="8836">HK1210+HL1208-HL1209</f>
        <v>-371.93582285714285</v>
      </c>
      <c r="HM1210" s="26">
        <f t="shared" ref="HM1210" si="8837">HL1210+HM1208-HM1209</f>
        <v>-371.93582285714285</v>
      </c>
      <c r="HN1210" s="26">
        <f t="shared" ref="HN1210" si="8838">HM1210+HN1208-HN1209</f>
        <v>-371.93582285714285</v>
      </c>
      <c r="HO1210" s="26">
        <f t="shared" ref="HO1210" si="8839">HN1210+HO1208-HO1209</f>
        <v>-371.93582285714285</v>
      </c>
      <c r="HP1210" s="26">
        <f t="shared" ref="HP1210" si="8840">HO1210+HP1208-HP1209</f>
        <v>-371.93582285714285</v>
      </c>
      <c r="HQ1210" s="26">
        <f t="shared" ref="HQ1210" si="8841">HP1210+HQ1208-HQ1209</f>
        <v>-371.93582285714285</v>
      </c>
      <c r="HR1210" s="26">
        <f t="shared" ref="HR1210" si="8842">HQ1210+HR1208-HR1209</f>
        <v>-371.93582285714285</v>
      </c>
      <c r="HS1210" s="26">
        <f t="shared" ref="HS1210" si="8843">HR1210+HS1208-HS1209</f>
        <v>-371.93582285714285</v>
      </c>
      <c r="HT1210" s="26">
        <f t="shared" ref="HT1210" si="8844">HS1210+HT1208-HT1209</f>
        <v>-371.93582285714285</v>
      </c>
      <c r="HU1210" s="22">
        <f t="shared" ref="HU1210" si="8845">COUNTIF(GZ1210:HT1210,"&lt;0")</f>
        <v>21</v>
      </c>
      <c r="HV1210" s="25"/>
      <c r="HW1210" t="str">
        <f>DIM_BILL[[#This Row],[Tipo]]</f>
        <v>MATERIA PRIMA</v>
      </c>
    </row>
    <row r="1211" spans="1:231" x14ac:dyDescent="0.3">
      <c r="A1211" s="17" t="s">
        <v>100</v>
      </c>
      <c r="F1211">
        <v>9.4736842105263164E-4</v>
      </c>
      <c r="G1211">
        <v>2.9999999999999997E-4</v>
      </c>
      <c r="H1211">
        <v>3.6000000000000002E-4</v>
      </c>
      <c r="R1211">
        <v>1.2000000000000001E-3</v>
      </c>
      <c r="AP1211">
        <v>2.8000000000000003E-5</v>
      </c>
      <c r="BA1211">
        <v>2.9999999999999997E-4</v>
      </c>
      <c r="BC1211">
        <v>2.9999999999999997E-6</v>
      </c>
      <c r="BD1211">
        <v>5.9999999999999993E-6</v>
      </c>
      <c r="FP1211">
        <v>2.1000000000000002E-5</v>
      </c>
      <c r="GR1211" s="17" t="s">
        <v>101</v>
      </c>
      <c r="GS1211" s="17">
        <v>2</v>
      </c>
      <c r="GT1211" s="17" t="s">
        <v>1843</v>
      </c>
      <c r="GU1211" s="17" t="s">
        <v>1793</v>
      </c>
      <c r="GV1211" s="17">
        <f>SUMIF(FACT_A1[cve_prod],DIM_BILL[[#This Row],[CODIGO]],FACT_A1[Existencia])</f>
        <v>10</v>
      </c>
      <c r="GW1211" s="18">
        <f>SUMIF(FACT_A2[cve_prod],DIM_BILL[[#This Row],[CODIGO]],FACT_A2[Existencia])</f>
        <v>1.0860000000000001</v>
      </c>
      <c r="GX1211" s="17"/>
      <c r="GY1211" s="16" t="s">
        <v>2220</v>
      </c>
      <c r="GZ1211" s="15">
        <f>SUMIFS(POs[saldo],POs[cve_prod],DIM_BILL[[#This Row],[CODIGO]],POs[status],$GY1211,POs[f_ent],GZ$1)</f>
        <v>0</v>
      </c>
      <c r="HA1211" s="15">
        <f>SUMIFS(POs[saldo],POs[cve_prod],DIM_BILL[[#This Row],[CODIGO]],POs[status],$GY1211,POs[f_ent],HA$1)</f>
        <v>0</v>
      </c>
      <c r="HB1211" s="15">
        <f>SUMIFS(POs[saldo],POs[cve_prod],DIM_BILL[[#This Row],[CODIGO]],POs[status],$GY1211,POs[f_ent],HB$1)</f>
        <v>0</v>
      </c>
      <c r="HC1211" s="15">
        <f>SUMIFS(POs[saldo],POs[cve_prod],DIM_BILL[[#This Row],[CODIGO]],POs[status],$GY1211,POs[f_ent],HC$1)</f>
        <v>0</v>
      </c>
      <c r="HD1211" s="15">
        <f>SUMIFS(POs[saldo],POs[cve_prod],DIM_BILL[[#This Row],[CODIGO]],POs[status],$GY1211,POs[f_ent],HD$1)</f>
        <v>0</v>
      </c>
      <c r="HE1211" s="15">
        <f>SUMIFS(POs[saldo],POs[cve_prod],DIM_BILL[[#This Row],[CODIGO]],POs[status],$GY1211,POs[f_ent],HE$1)</f>
        <v>0</v>
      </c>
      <c r="HF1211" s="15">
        <f>SUMIFS(POs[saldo],POs[cve_prod],DIM_BILL[[#This Row],[CODIGO]],POs[status],$GY1211,POs[Semana],WEEKNUM(HF$1))</f>
        <v>25</v>
      </c>
      <c r="HG1211" s="15">
        <f>SUMIFS(POs[saldo],POs[cve_prod],DIM_BILL[[#This Row],[CODIGO]],POs[status],$GY1211,POs[Semana],WEEKNUM(HG$1))</f>
        <v>0</v>
      </c>
      <c r="HH1211" s="15">
        <f>SUMIFS(POs[saldo],POs[cve_prod],DIM_BILL[[#This Row],[CODIGO]],POs[status],$GY1211,POs[Semana],WEEKNUM(HH$1))</f>
        <v>0</v>
      </c>
      <c r="HI1211" s="15">
        <f>SUMIFS(POs[saldo],POs[cve_prod],DIM_BILL[[#This Row],[CODIGO]],POs[status],$GY1211,POs[Semana],WEEKNUM(HI$1))</f>
        <v>0</v>
      </c>
      <c r="HJ1211" s="15">
        <f>SUMIFS(POs[saldo],POs[cve_prod],DIM_BILL[[#This Row],[CODIGO]],POs[status],$GY1211,POs[Semana],WEEKNUM(HJ$1))</f>
        <v>0</v>
      </c>
      <c r="HK1211" s="15">
        <f>SUMIFS(POs[saldo],POs[cve_prod],DIM_BILL[[#This Row],[CODIGO]],POs[status],$GY1211,POs[Semana],WEEKNUM(HK$1))</f>
        <v>0</v>
      </c>
      <c r="HL1211" s="15">
        <f>SUMIFS(POs[saldo],POs[cve_prod],DIM_BILL[[#This Row],[CODIGO]],POs[status],$GY1211,POs[Semana],WEEKNUM(HL$1))</f>
        <v>0</v>
      </c>
      <c r="HM1211" s="15">
        <f>SUMIFS(POs[saldo],POs[cve_prod],DIM_BILL[[#This Row],[CODIGO]],POs[status],$GY1211,POs[Semana],WEEKNUM(HM$1))</f>
        <v>0</v>
      </c>
      <c r="HN1211" s="15">
        <f>SUMIFS(POs[saldo],POs[cve_prod],DIM_BILL[[#This Row],[CODIGO]],POs[status],$GY1211,POs[Semana],WEEKNUM(HN$1))</f>
        <v>0</v>
      </c>
      <c r="HO1211" s="15">
        <f>SUMIFS(POs[saldo],POs[cve_prod],DIM_BILL[[#This Row],[CODIGO]],POs[status],$GY1211,POs[Semana],WEEKNUM(HO$1))</f>
        <v>0</v>
      </c>
      <c r="HP1211" s="15">
        <f>SUMIFS(POs[saldo],POs[cve_prod],DIM_BILL[[#This Row],[CODIGO]],POs[status],$GY1211,POs[Semana],WEEKNUM(HP$1))</f>
        <v>0</v>
      </c>
      <c r="HQ1211" s="15">
        <f>SUMIFS(POs[saldo],POs[cve_prod],DIM_BILL[[#This Row],[CODIGO]],POs[status],$GY1211,POs[Semana],WEEKNUM(HQ$1))</f>
        <v>0</v>
      </c>
      <c r="HR1211" s="15">
        <f>SUMIFS(POs[saldo],POs[cve_prod],DIM_BILL[[#This Row],[CODIGO]],POs[status],$GY1211,POs[Semana],WEEKNUM(HR$1))</f>
        <v>0</v>
      </c>
      <c r="HS1211" s="15">
        <f>SUMIFS(POs[saldo],POs[cve_prod],DIM_BILL[[#This Row],[CODIGO]],POs[status],$GY1211,POs[Semana],WEEKNUM(HS$1))</f>
        <v>0</v>
      </c>
      <c r="HT1211" s="15">
        <f>SUMIFS(POs[saldo],POs[cve_prod],DIM_BILL[[#This Row],[CODIGO]],POs[status],$GY1211,POs[Semana],WEEKNUM(HT$1))</f>
        <v>0</v>
      </c>
      <c r="HU1211" s="22"/>
      <c r="HV1211" s="25"/>
      <c r="HW1211" t="str">
        <f>DIM_BILL[[#This Row],[Tipo]]</f>
        <v>MATERIA PRIMA</v>
      </c>
    </row>
    <row r="1212" spans="1:231" x14ac:dyDescent="0.3">
      <c r="A1212" s="17" t="s">
        <v>100</v>
      </c>
      <c r="F1212">
        <v>9.4736842105263164E-4</v>
      </c>
      <c r="G1212">
        <v>2.9999999999999997E-4</v>
      </c>
      <c r="H1212">
        <v>3.6000000000000002E-4</v>
      </c>
      <c r="R1212">
        <v>1.2000000000000001E-3</v>
      </c>
      <c r="AP1212">
        <v>2.8000000000000003E-5</v>
      </c>
      <c r="BA1212">
        <v>2.9999999999999997E-4</v>
      </c>
      <c r="BC1212">
        <v>2.9999999999999997E-6</v>
      </c>
      <c r="BD1212">
        <v>5.9999999999999993E-6</v>
      </c>
      <c r="FP1212">
        <v>2.1000000000000002E-5</v>
      </c>
      <c r="GR1212" s="17" t="s">
        <v>101</v>
      </c>
      <c r="GS1212" s="17">
        <v>2</v>
      </c>
      <c r="GT1212" s="17" t="s">
        <v>1843</v>
      </c>
      <c r="GU1212" s="17" t="s">
        <v>1793</v>
      </c>
      <c r="GV1212" s="17">
        <f>SUMIF(FACT_A1[cve_prod],DIM_BILL[[#This Row],[CODIGO]],FACT_A1[Existencia])</f>
        <v>10</v>
      </c>
      <c r="GW1212" s="18">
        <f>SUMIF(FACT_A2[cve_prod],DIM_BILL[[#This Row],[CODIGO]],FACT_A2[Existencia])</f>
        <v>1.0860000000000001</v>
      </c>
      <c r="GX1212" s="17"/>
      <c r="GY1212" s="16" t="s">
        <v>2221</v>
      </c>
      <c r="GZ1212" s="24">
        <f>SUMPRODUCT($B1212:$GQ1212,INDEX(PLAN_PRODUCCION!$B$4:$GQ$24,COLUMN()-COLUMN($GZ$1)+1,0))</f>
        <v>16.88064</v>
      </c>
      <c r="HA1212" s="24">
        <f>SUMPRODUCT($B1212:$GQ1212,INDEX(PLAN_PRODUCCION!$B$4:$GQ$24,COLUMN()-COLUMN($GZ$1)+1,0))</f>
        <v>0</v>
      </c>
      <c r="HB1212" s="24">
        <f>SUMPRODUCT($B1212:$GQ1212,INDEX(PLAN_PRODUCCION!$B$4:$GQ$24,COLUMN()-COLUMN($GZ$1)+1,0))</f>
        <v>0</v>
      </c>
      <c r="HC1212" s="24">
        <f>SUMPRODUCT($B1212:$GQ1212,INDEX(PLAN_PRODUCCION!$B$4:$GQ$24,COLUMN()-COLUMN($GZ$1)+1,0))</f>
        <v>0</v>
      </c>
      <c r="HD1212" s="24">
        <f>SUMPRODUCT($B1212:$GQ1212,INDEX(PLAN_PRODUCCION!$B$4:$GQ$24,COLUMN()-COLUMN($GZ$1)+1,0))</f>
        <v>0</v>
      </c>
      <c r="HE1212" s="24">
        <f>SUMPRODUCT($B1212:$GQ1212,INDEX(PLAN_PRODUCCION!$B$4:$GQ$24,COLUMN()-COLUMN($GZ$1)+1,0))</f>
        <v>0</v>
      </c>
      <c r="HF1212" s="24">
        <f>SUMPRODUCT($B1212:$GQ1212,INDEX(PLAN_PRODUCCION!$B$4:$GQ$24,COLUMN()-COLUMN($GZ$1)+1,0))</f>
        <v>0</v>
      </c>
      <c r="HG1212" s="24">
        <f>SUMPRODUCT($B1212:$GQ1212,INDEX(PLAN_PRODUCCION!$B$4:$GQ$24,COLUMN()-COLUMN($GZ$1)+1,0))</f>
        <v>0</v>
      </c>
      <c r="HH1212" s="24">
        <f>SUMPRODUCT($B1212:$GQ1212,INDEX(PLAN_PRODUCCION!$B$4:$GQ$24,COLUMN()-COLUMN($GZ$1)+1,0))</f>
        <v>0</v>
      </c>
      <c r="HI1212" s="24">
        <f>SUMPRODUCT($B1212:$GQ1212,INDEX(PLAN_PRODUCCION!$B$4:$GQ$24,COLUMN()-COLUMN($GZ$1)+1,0))</f>
        <v>0</v>
      </c>
      <c r="HJ1212" s="24">
        <f>SUMPRODUCT($B1212:$GQ1212,INDEX(PLAN_PRODUCCION!$B$4:$GQ$24,COLUMN()-COLUMN($GZ$1)+1,0))</f>
        <v>0</v>
      </c>
      <c r="HK1212" s="24">
        <f>SUMPRODUCT($B1212:$GQ1212,INDEX(PLAN_PRODUCCION!$B$4:$GQ$24,COLUMN()-COLUMN($GZ$1)+1,0))</f>
        <v>0</v>
      </c>
      <c r="HL1212" s="24">
        <f>SUMPRODUCT($B1212:$GQ1212,INDEX(PLAN_PRODUCCION!$B$4:$GQ$24,COLUMN()-COLUMN($GZ$1)+1,0))</f>
        <v>0</v>
      </c>
      <c r="HM1212" s="24">
        <f>SUMPRODUCT($B1212:$GQ1212,INDEX(PLAN_PRODUCCION!$B$4:$GQ$24,COLUMN()-COLUMN($GZ$1)+1,0))</f>
        <v>0</v>
      </c>
      <c r="HN1212" s="24">
        <f>SUMPRODUCT($B1212:$GQ1212,INDEX(PLAN_PRODUCCION!$B$4:$GQ$24,COLUMN()-COLUMN($GZ$1)+1,0))</f>
        <v>0</v>
      </c>
      <c r="HO1212" s="24">
        <f>SUMPRODUCT($B1212:$GQ1212,INDEX(PLAN_PRODUCCION!$B$4:$GQ$24,COLUMN()-COLUMN($GZ$1)+1,0))</f>
        <v>0</v>
      </c>
      <c r="HP1212" s="24">
        <f>SUMPRODUCT($B1212:$GQ1212,INDEX(PLAN_PRODUCCION!$B$4:$GQ$24,COLUMN()-COLUMN($GZ$1)+1,0))</f>
        <v>0</v>
      </c>
      <c r="HQ1212" s="24">
        <f>SUMPRODUCT($B1212:$GQ1212,INDEX(PLAN_PRODUCCION!$B$4:$GQ$24,COLUMN()-COLUMN($GZ$1)+1,0))</f>
        <v>0</v>
      </c>
      <c r="HR1212" s="24">
        <f>SUMPRODUCT($B1212:$GQ1212,INDEX(PLAN_PRODUCCION!$B$4:$GQ$24,COLUMN()-COLUMN($GZ$1)+1,0))</f>
        <v>0</v>
      </c>
      <c r="HS1212" s="24">
        <f>SUMPRODUCT($B1212:$GQ1212,INDEX(PLAN_PRODUCCION!$B$4:$GQ$24,COLUMN()-COLUMN($GZ$1)+1,0))</f>
        <v>0</v>
      </c>
      <c r="HT1212" s="24">
        <f>SUMPRODUCT($B1212:$GQ1212,INDEX(PLAN_PRODUCCION!$B$4:$GQ$24,COLUMN()-COLUMN($GZ$1)+1,0))</f>
        <v>0</v>
      </c>
      <c r="HU1212" s="22"/>
      <c r="HV1212" s="25"/>
      <c r="HW1212" t="str">
        <f>DIM_BILL[[#This Row],[Tipo]]</f>
        <v>MATERIA PRIMA</v>
      </c>
    </row>
    <row r="1213" spans="1:231" x14ac:dyDescent="0.3">
      <c r="A1213" s="18" t="s">
        <v>100</v>
      </c>
      <c r="F1213">
        <v>9.4736842105263164E-4</v>
      </c>
      <c r="G1213">
        <v>2.9999999999999997E-4</v>
      </c>
      <c r="H1213">
        <v>3.6000000000000002E-4</v>
      </c>
      <c r="R1213">
        <v>1.2000000000000001E-3</v>
      </c>
      <c r="AP1213">
        <v>2.8000000000000003E-5</v>
      </c>
      <c r="BA1213">
        <v>2.9999999999999997E-4</v>
      </c>
      <c r="BC1213">
        <v>2.9999999999999997E-6</v>
      </c>
      <c r="BD1213">
        <v>5.9999999999999993E-6</v>
      </c>
      <c r="FP1213">
        <v>2.1000000000000002E-5</v>
      </c>
      <c r="GR1213" s="18" t="s">
        <v>101</v>
      </c>
      <c r="GS1213" s="18">
        <v>2</v>
      </c>
      <c r="GT1213" s="18" t="s">
        <v>1843</v>
      </c>
      <c r="GU1213" s="18" t="s">
        <v>1793</v>
      </c>
      <c r="GV1213" s="18">
        <f>SUMIF(FACT_A1[cve_prod],DIM_BILL[[#This Row],[CODIGO]],FACT_A1[Existencia])</f>
        <v>10</v>
      </c>
      <c r="GW1213" s="18">
        <f>SUMIF(FACT_A2[cve_prod],DIM_BILL[[#This Row],[CODIGO]],FACT_A2[Existencia])</f>
        <v>1.0860000000000001</v>
      </c>
      <c r="GX1213" s="18"/>
      <c r="GY1213" s="16" t="s">
        <v>2222</v>
      </c>
      <c r="GZ1213" s="26">
        <f t="shared" ref="GZ1213" si="8846">GV1213+GW1213+GX1213+GZ1211-GZ1212</f>
        <v>-5.7946399999999993</v>
      </c>
      <c r="HA1213" s="26">
        <f t="shared" ref="HA1213" si="8847">GZ1213+HA1211-HA1212</f>
        <v>-5.7946399999999993</v>
      </c>
      <c r="HB1213" s="26">
        <f t="shared" ref="HB1213" si="8848">HA1213+HB1211-HB1212</f>
        <v>-5.7946399999999993</v>
      </c>
      <c r="HC1213" s="26">
        <f t="shared" ref="HC1213" si="8849">HB1213+HC1211-HC1212</f>
        <v>-5.7946399999999993</v>
      </c>
      <c r="HD1213" s="26">
        <f t="shared" ref="HD1213" si="8850">HC1213+HD1211-HD1212</f>
        <v>-5.7946399999999993</v>
      </c>
      <c r="HE1213" s="26">
        <f t="shared" ref="HE1213" si="8851">HD1213+HE1211-HE1212</f>
        <v>-5.7946399999999993</v>
      </c>
      <c r="HF1213" s="26">
        <f t="shared" ref="HF1213" si="8852">HE1213+HF1211-HF1212</f>
        <v>19.205359999999999</v>
      </c>
      <c r="HG1213" s="26">
        <f t="shared" ref="HG1213" si="8853">HF1213+HG1211-HG1212</f>
        <v>19.205359999999999</v>
      </c>
      <c r="HH1213" s="26">
        <f t="shared" ref="HH1213" si="8854">HG1213+HH1211-HH1212</f>
        <v>19.205359999999999</v>
      </c>
      <c r="HI1213" s="26">
        <f t="shared" ref="HI1213" si="8855">HH1213+HI1211-HI1212</f>
        <v>19.205359999999999</v>
      </c>
      <c r="HJ1213" s="26">
        <f t="shared" ref="HJ1213" si="8856">HI1213+HJ1211-HJ1212</f>
        <v>19.205359999999999</v>
      </c>
      <c r="HK1213" s="26">
        <f t="shared" ref="HK1213" si="8857">HJ1213+HK1211-HK1212</f>
        <v>19.205359999999999</v>
      </c>
      <c r="HL1213" s="26">
        <f t="shared" ref="HL1213" si="8858">HK1213+HL1211-HL1212</f>
        <v>19.205359999999999</v>
      </c>
      <c r="HM1213" s="26">
        <f t="shared" ref="HM1213" si="8859">HL1213+HM1211-HM1212</f>
        <v>19.205359999999999</v>
      </c>
      <c r="HN1213" s="26">
        <f t="shared" ref="HN1213" si="8860">HM1213+HN1211-HN1212</f>
        <v>19.205359999999999</v>
      </c>
      <c r="HO1213" s="26">
        <f t="shared" ref="HO1213" si="8861">HN1213+HO1211-HO1212</f>
        <v>19.205359999999999</v>
      </c>
      <c r="HP1213" s="26">
        <f t="shared" ref="HP1213" si="8862">HO1213+HP1211-HP1212</f>
        <v>19.205359999999999</v>
      </c>
      <c r="HQ1213" s="26">
        <f t="shared" ref="HQ1213" si="8863">HP1213+HQ1211-HQ1212</f>
        <v>19.205359999999999</v>
      </c>
      <c r="HR1213" s="26">
        <f t="shared" ref="HR1213" si="8864">HQ1213+HR1211-HR1212</f>
        <v>19.205359999999999</v>
      </c>
      <c r="HS1213" s="26">
        <f t="shared" ref="HS1213" si="8865">HR1213+HS1211-HS1212</f>
        <v>19.205359999999999</v>
      </c>
      <c r="HT1213" s="26">
        <f t="shared" ref="HT1213" si="8866">HS1213+HT1211-HT1212</f>
        <v>19.205359999999999</v>
      </c>
      <c r="HU1213" s="22">
        <f t="shared" ref="HU1213" si="8867">COUNTIF(GZ1213:HT1213,"&lt;0")</f>
        <v>6</v>
      </c>
      <c r="HV1213" s="25"/>
      <c r="HW1213" t="str">
        <f>DIM_BILL[[#This Row],[Tipo]]</f>
        <v>MATERIA PRIMA</v>
      </c>
    </row>
    <row r="1214" spans="1:231" x14ac:dyDescent="0.3">
      <c r="A1214" s="17" t="s">
        <v>565</v>
      </c>
      <c r="AW1214">
        <v>6.1452499999999997E-3</v>
      </c>
      <c r="AX1214">
        <v>2.4581E-3</v>
      </c>
      <c r="GR1214" s="17" t="s">
        <v>566</v>
      </c>
      <c r="GS1214" s="17">
        <v>1</v>
      </c>
      <c r="GT1214" s="17" t="s">
        <v>1835</v>
      </c>
      <c r="GU1214" s="17" t="s">
        <v>1793</v>
      </c>
      <c r="GV1214" s="17">
        <f>SUMIF(FACT_A1[cve_prod],DIM_BILL[[#This Row],[CODIGO]],FACT_A1[Existencia])</f>
        <v>0</v>
      </c>
      <c r="GW1214" s="18">
        <f>SUMIF(FACT_A2[cve_prod],DIM_BILL[[#This Row],[CODIGO]],FACT_A2[Existencia])</f>
        <v>0</v>
      </c>
      <c r="GX1214" s="17"/>
      <c r="GY1214" s="16" t="s">
        <v>2220</v>
      </c>
      <c r="GZ1214" s="15">
        <f>SUMIFS(POs[saldo],POs[cve_prod],DIM_BILL[[#This Row],[CODIGO]],POs[status],$GY1214,POs[f_ent],GZ$1)</f>
        <v>0</v>
      </c>
      <c r="HA1214" s="15">
        <f>SUMIFS(POs[saldo],POs[cve_prod],DIM_BILL[[#This Row],[CODIGO]],POs[status],$GY1214,POs[f_ent],HA$1)</f>
        <v>0</v>
      </c>
      <c r="HB1214" s="15">
        <f>SUMIFS(POs[saldo],POs[cve_prod],DIM_BILL[[#This Row],[CODIGO]],POs[status],$GY1214,POs[f_ent],HB$1)</f>
        <v>0</v>
      </c>
      <c r="HC1214" s="15">
        <f>SUMIFS(POs[saldo],POs[cve_prod],DIM_BILL[[#This Row],[CODIGO]],POs[status],$GY1214,POs[f_ent],HC$1)</f>
        <v>0</v>
      </c>
      <c r="HD1214" s="15">
        <f>SUMIFS(POs[saldo],POs[cve_prod],DIM_BILL[[#This Row],[CODIGO]],POs[status],$GY1214,POs[f_ent],HD$1)</f>
        <v>0</v>
      </c>
      <c r="HE1214" s="15">
        <f>SUMIFS(POs[saldo],POs[cve_prod],DIM_BILL[[#This Row],[CODIGO]],POs[status],$GY1214,POs[f_ent],HE$1)</f>
        <v>0</v>
      </c>
      <c r="HF1214" s="15">
        <f>SUMIFS(POs[saldo],POs[cve_prod],DIM_BILL[[#This Row],[CODIGO]],POs[status],$GY1214,POs[Semana],WEEKNUM(HF$1))</f>
        <v>0</v>
      </c>
      <c r="HG1214" s="15">
        <f>SUMIFS(POs[saldo],POs[cve_prod],DIM_BILL[[#This Row],[CODIGO]],POs[status],$GY1214,POs[Semana],WEEKNUM(HG$1))</f>
        <v>0</v>
      </c>
      <c r="HH1214" s="15">
        <f>SUMIFS(POs[saldo],POs[cve_prod],DIM_BILL[[#This Row],[CODIGO]],POs[status],$GY1214,POs[Semana],WEEKNUM(HH$1))</f>
        <v>0</v>
      </c>
      <c r="HI1214" s="15">
        <f>SUMIFS(POs[saldo],POs[cve_prod],DIM_BILL[[#This Row],[CODIGO]],POs[status],$GY1214,POs[Semana],WEEKNUM(HI$1))</f>
        <v>0</v>
      </c>
      <c r="HJ1214" s="15">
        <f>SUMIFS(POs[saldo],POs[cve_prod],DIM_BILL[[#This Row],[CODIGO]],POs[status],$GY1214,POs[Semana],WEEKNUM(HJ$1))</f>
        <v>0</v>
      </c>
      <c r="HK1214" s="15">
        <f>SUMIFS(POs[saldo],POs[cve_prod],DIM_BILL[[#This Row],[CODIGO]],POs[status],$GY1214,POs[Semana],WEEKNUM(HK$1))</f>
        <v>0</v>
      </c>
      <c r="HL1214" s="15">
        <f>SUMIFS(POs[saldo],POs[cve_prod],DIM_BILL[[#This Row],[CODIGO]],POs[status],$GY1214,POs[Semana],WEEKNUM(HL$1))</f>
        <v>0</v>
      </c>
      <c r="HM1214" s="15">
        <f>SUMIFS(POs[saldo],POs[cve_prod],DIM_BILL[[#This Row],[CODIGO]],POs[status],$GY1214,POs[Semana],WEEKNUM(HM$1))</f>
        <v>0</v>
      </c>
      <c r="HN1214" s="15">
        <f>SUMIFS(POs[saldo],POs[cve_prod],DIM_BILL[[#This Row],[CODIGO]],POs[status],$GY1214,POs[Semana],WEEKNUM(HN$1))</f>
        <v>0</v>
      </c>
      <c r="HO1214" s="15">
        <f>SUMIFS(POs[saldo],POs[cve_prod],DIM_BILL[[#This Row],[CODIGO]],POs[status],$GY1214,POs[Semana],WEEKNUM(HO$1))</f>
        <v>0</v>
      </c>
      <c r="HP1214" s="15">
        <f>SUMIFS(POs[saldo],POs[cve_prod],DIM_BILL[[#This Row],[CODIGO]],POs[status],$GY1214,POs[Semana],WEEKNUM(HP$1))</f>
        <v>0</v>
      </c>
      <c r="HQ1214" s="15">
        <f>SUMIFS(POs[saldo],POs[cve_prod],DIM_BILL[[#This Row],[CODIGO]],POs[status],$GY1214,POs[Semana],WEEKNUM(HQ$1))</f>
        <v>0</v>
      </c>
      <c r="HR1214" s="15">
        <f>SUMIFS(POs[saldo],POs[cve_prod],DIM_BILL[[#This Row],[CODIGO]],POs[status],$GY1214,POs[Semana],WEEKNUM(HR$1))</f>
        <v>0</v>
      </c>
      <c r="HS1214" s="15">
        <f>SUMIFS(POs[saldo],POs[cve_prod],DIM_BILL[[#This Row],[CODIGO]],POs[status],$GY1214,POs[Semana],WEEKNUM(HS$1))</f>
        <v>0</v>
      </c>
      <c r="HT1214" s="15">
        <f>SUMIFS(POs[saldo],POs[cve_prod],DIM_BILL[[#This Row],[CODIGO]],POs[status],$GY1214,POs[Semana],WEEKNUM(HT$1))</f>
        <v>0</v>
      </c>
      <c r="HU1214" s="22"/>
      <c r="HV1214" s="25"/>
      <c r="HW1214" t="str">
        <f>DIM_BILL[[#This Row],[Tipo]]</f>
        <v>MATERIA PRIMA</v>
      </c>
    </row>
    <row r="1215" spans="1:231" x14ac:dyDescent="0.3">
      <c r="A1215" s="17" t="s">
        <v>565</v>
      </c>
      <c r="AW1215">
        <v>6.1452499999999997E-3</v>
      </c>
      <c r="AX1215">
        <v>2.4581E-3</v>
      </c>
      <c r="GR1215" s="17" t="s">
        <v>566</v>
      </c>
      <c r="GS1215" s="17">
        <v>1</v>
      </c>
      <c r="GT1215" s="17" t="s">
        <v>1835</v>
      </c>
      <c r="GU1215" s="17" t="s">
        <v>1793</v>
      </c>
      <c r="GV1215" s="17">
        <f>SUMIF(FACT_A1[cve_prod],DIM_BILL[[#This Row],[CODIGO]],FACT_A1[Existencia])</f>
        <v>0</v>
      </c>
      <c r="GW1215" s="18">
        <f>SUMIF(FACT_A2[cve_prod],DIM_BILL[[#This Row],[CODIGO]],FACT_A2[Existencia])</f>
        <v>0</v>
      </c>
      <c r="GX1215" s="17"/>
      <c r="GY1215" s="16" t="s">
        <v>2221</v>
      </c>
      <c r="GZ1215" s="24">
        <f>SUMPRODUCT($B1215:$GQ1215,INDEX(PLAN_PRODUCCION!$B$4:$GQ$24,COLUMN()-COLUMN($GZ$1)+1,0))</f>
        <v>0</v>
      </c>
      <c r="HA1215" s="24">
        <f>SUMPRODUCT($B1215:$GQ1215,INDEX(PLAN_PRODUCCION!$B$4:$GQ$24,COLUMN()-COLUMN($GZ$1)+1,0))</f>
        <v>0</v>
      </c>
      <c r="HB1215" s="24">
        <f>SUMPRODUCT($B1215:$GQ1215,INDEX(PLAN_PRODUCCION!$B$4:$GQ$24,COLUMN()-COLUMN($GZ$1)+1,0))</f>
        <v>0</v>
      </c>
      <c r="HC1215" s="24">
        <f>SUMPRODUCT($B1215:$GQ1215,INDEX(PLAN_PRODUCCION!$B$4:$GQ$24,COLUMN()-COLUMN($GZ$1)+1,0))</f>
        <v>0</v>
      </c>
      <c r="HD1215" s="24">
        <f>SUMPRODUCT($B1215:$GQ1215,INDEX(PLAN_PRODUCCION!$B$4:$GQ$24,COLUMN()-COLUMN($GZ$1)+1,0))</f>
        <v>0</v>
      </c>
      <c r="HE1215" s="24">
        <f>SUMPRODUCT($B1215:$GQ1215,INDEX(PLAN_PRODUCCION!$B$4:$GQ$24,COLUMN()-COLUMN($GZ$1)+1,0))</f>
        <v>0</v>
      </c>
      <c r="HF1215" s="24">
        <f>SUMPRODUCT($B1215:$GQ1215,INDEX(PLAN_PRODUCCION!$B$4:$GQ$24,COLUMN()-COLUMN($GZ$1)+1,0))</f>
        <v>0</v>
      </c>
      <c r="HG1215" s="24">
        <f>SUMPRODUCT($B1215:$GQ1215,INDEX(PLAN_PRODUCCION!$B$4:$GQ$24,COLUMN()-COLUMN($GZ$1)+1,0))</f>
        <v>0</v>
      </c>
      <c r="HH1215" s="24">
        <f>SUMPRODUCT($B1215:$GQ1215,INDEX(PLAN_PRODUCCION!$B$4:$GQ$24,COLUMN()-COLUMN($GZ$1)+1,0))</f>
        <v>0</v>
      </c>
      <c r="HI1215" s="24">
        <f>SUMPRODUCT($B1215:$GQ1215,INDEX(PLAN_PRODUCCION!$B$4:$GQ$24,COLUMN()-COLUMN($GZ$1)+1,0))</f>
        <v>0</v>
      </c>
      <c r="HJ1215" s="24">
        <f>SUMPRODUCT($B1215:$GQ1215,INDEX(PLAN_PRODUCCION!$B$4:$GQ$24,COLUMN()-COLUMN($GZ$1)+1,0))</f>
        <v>0</v>
      </c>
      <c r="HK1215" s="24">
        <f>SUMPRODUCT($B1215:$GQ1215,INDEX(PLAN_PRODUCCION!$B$4:$GQ$24,COLUMN()-COLUMN($GZ$1)+1,0))</f>
        <v>0</v>
      </c>
      <c r="HL1215" s="24">
        <f>SUMPRODUCT($B1215:$GQ1215,INDEX(PLAN_PRODUCCION!$B$4:$GQ$24,COLUMN()-COLUMN($GZ$1)+1,0))</f>
        <v>0</v>
      </c>
      <c r="HM1215" s="24">
        <f>SUMPRODUCT($B1215:$GQ1215,INDEX(PLAN_PRODUCCION!$B$4:$GQ$24,COLUMN()-COLUMN($GZ$1)+1,0))</f>
        <v>0</v>
      </c>
      <c r="HN1215" s="24">
        <f>SUMPRODUCT($B1215:$GQ1215,INDEX(PLAN_PRODUCCION!$B$4:$GQ$24,COLUMN()-COLUMN($GZ$1)+1,0))</f>
        <v>0</v>
      </c>
      <c r="HO1215" s="24">
        <f>SUMPRODUCT($B1215:$GQ1215,INDEX(PLAN_PRODUCCION!$B$4:$GQ$24,COLUMN()-COLUMN($GZ$1)+1,0))</f>
        <v>0</v>
      </c>
      <c r="HP1215" s="24">
        <f>SUMPRODUCT($B1215:$GQ1215,INDEX(PLAN_PRODUCCION!$B$4:$GQ$24,COLUMN()-COLUMN($GZ$1)+1,0))</f>
        <v>0</v>
      </c>
      <c r="HQ1215" s="24">
        <f>SUMPRODUCT($B1215:$GQ1215,INDEX(PLAN_PRODUCCION!$B$4:$GQ$24,COLUMN()-COLUMN($GZ$1)+1,0))</f>
        <v>0</v>
      </c>
      <c r="HR1215" s="24">
        <f>SUMPRODUCT($B1215:$GQ1215,INDEX(PLAN_PRODUCCION!$B$4:$GQ$24,COLUMN()-COLUMN($GZ$1)+1,0))</f>
        <v>0</v>
      </c>
      <c r="HS1215" s="24">
        <f>SUMPRODUCT($B1215:$GQ1215,INDEX(PLAN_PRODUCCION!$B$4:$GQ$24,COLUMN()-COLUMN($GZ$1)+1,0))</f>
        <v>0</v>
      </c>
      <c r="HT1215" s="24">
        <f>SUMPRODUCT($B1215:$GQ1215,INDEX(PLAN_PRODUCCION!$B$4:$GQ$24,COLUMN()-COLUMN($GZ$1)+1,0))</f>
        <v>0</v>
      </c>
      <c r="HU1215" s="22"/>
      <c r="HV1215" s="25"/>
      <c r="HW1215" t="str">
        <f>DIM_BILL[[#This Row],[Tipo]]</f>
        <v>MATERIA PRIMA</v>
      </c>
    </row>
    <row r="1216" spans="1:231" x14ac:dyDescent="0.3">
      <c r="A1216" s="18" t="s">
        <v>565</v>
      </c>
      <c r="AW1216">
        <v>6.1452499999999997E-3</v>
      </c>
      <c r="AX1216">
        <v>2.4581E-3</v>
      </c>
      <c r="GR1216" s="18" t="s">
        <v>566</v>
      </c>
      <c r="GS1216" s="18">
        <v>1</v>
      </c>
      <c r="GT1216" s="18" t="s">
        <v>1835</v>
      </c>
      <c r="GU1216" s="18" t="s">
        <v>1793</v>
      </c>
      <c r="GV1216" s="18">
        <f>SUMIF(FACT_A1[cve_prod],DIM_BILL[[#This Row],[CODIGO]],FACT_A1[Existencia])</f>
        <v>0</v>
      </c>
      <c r="GW1216" s="18">
        <f>SUMIF(FACT_A2[cve_prod],DIM_BILL[[#This Row],[CODIGO]],FACT_A2[Existencia])</f>
        <v>0</v>
      </c>
      <c r="GX1216" s="18"/>
      <c r="GY1216" s="16" t="s">
        <v>2222</v>
      </c>
      <c r="GZ1216" s="26">
        <f t="shared" ref="GZ1216" si="8868">GV1216+GW1216+GX1216+GZ1214-GZ1215</f>
        <v>0</v>
      </c>
      <c r="HA1216" s="26">
        <f t="shared" ref="HA1216" si="8869">GZ1216+HA1214-HA1215</f>
        <v>0</v>
      </c>
      <c r="HB1216" s="26">
        <f t="shared" ref="HB1216" si="8870">HA1216+HB1214-HB1215</f>
        <v>0</v>
      </c>
      <c r="HC1216" s="26">
        <f t="shared" ref="HC1216" si="8871">HB1216+HC1214-HC1215</f>
        <v>0</v>
      </c>
      <c r="HD1216" s="26">
        <f t="shared" ref="HD1216" si="8872">HC1216+HD1214-HD1215</f>
        <v>0</v>
      </c>
      <c r="HE1216" s="26">
        <f t="shared" ref="HE1216" si="8873">HD1216+HE1214-HE1215</f>
        <v>0</v>
      </c>
      <c r="HF1216" s="26">
        <f t="shared" ref="HF1216" si="8874">HE1216+HF1214-HF1215</f>
        <v>0</v>
      </c>
      <c r="HG1216" s="26">
        <f t="shared" ref="HG1216" si="8875">HF1216+HG1214-HG1215</f>
        <v>0</v>
      </c>
      <c r="HH1216" s="26">
        <f t="shared" ref="HH1216" si="8876">HG1216+HH1214-HH1215</f>
        <v>0</v>
      </c>
      <c r="HI1216" s="26">
        <f t="shared" ref="HI1216" si="8877">HH1216+HI1214-HI1215</f>
        <v>0</v>
      </c>
      <c r="HJ1216" s="26">
        <f t="shared" ref="HJ1216" si="8878">HI1216+HJ1214-HJ1215</f>
        <v>0</v>
      </c>
      <c r="HK1216" s="26">
        <f t="shared" ref="HK1216" si="8879">HJ1216+HK1214-HK1215</f>
        <v>0</v>
      </c>
      <c r="HL1216" s="26">
        <f t="shared" ref="HL1216" si="8880">HK1216+HL1214-HL1215</f>
        <v>0</v>
      </c>
      <c r="HM1216" s="26">
        <f t="shared" ref="HM1216" si="8881">HL1216+HM1214-HM1215</f>
        <v>0</v>
      </c>
      <c r="HN1216" s="26">
        <f t="shared" ref="HN1216" si="8882">HM1216+HN1214-HN1215</f>
        <v>0</v>
      </c>
      <c r="HO1216" s="26">
        <f t="shared" ref="HO1216" si="8883">HN1216+HO1214-HO1215</f>
        <v>0</v>
      </c>
      <c r="HP1216" s="26">
        <f t="shared" ref="HP1216" si="8884">HO1216+HP1214-HP1215</f>
        <v>0</v>
      </c>
      <c r="HQ1216" s="26">
        <f t="shared" ref="HQ1216" si="8885">HP1216+HQ1214-HQ1215</f>
        <v>0</v>
      </c>
      <c r="HR1216" s="26">
        <f t="shared" ref="HR1216" si="8886">HQ1216+HR1214-HR1215</f>
        <v>0</v>
      </c>
      <c r="HS1216" s="26">
        <f t="shared" ref="HS1216" si="8887">HR1216+HS1214-HS1215</f>
        <v>0</v>
      </c>
      <c r="HT1216" s="26">
        <f t="shared" ref="HT1216" si="8888">HS1216+HT1214-HT1215</f>
        <v>0</v>
      </c>
      <c r="HU1216" s="22">
        <f t="shared" ref="HU1216" si="8889">COUNTIF(GZ1216:HT1216,"&lt;0")</f>
        <v>0</v>
      </c>
      <c r="HV1216" s="25"/>
      <c r="HW1216" t="str">
        <f>DIM_BILL[[#This Row],[Tipo]]</f>
        <v>MATERIA PRIMA</v>
      </c>
    </row>
    <row r="1217" spans="1:231" x14ac:dyDescent="0.3">
      <c r="A1217" s="17" t="s">
        <v>444</v>
      </c>
      <c r="AH1217">
        <v>5.2499999999999995E-3</v>
      </c>
      <c r="AI1217">
        <v>2.6249999999999997E-3</v>
      </c>
      <c r="GR1217" s="17" t="s">
        <v>445</v>
      </c>
      <c r="GS1217" s="17">
        <v>1</v>
      </c>
      <c r="GT1217" s="17" t="s">
        <v>1834</v>
      </c>
      <c r="GU1217" s="17" t="s">
        <v>1793</v>
      </c>
      <c r="GV1217" s="17">
        <f>SUMIF(FACT_A1[cve_prod],DIM_BILL[[#This Row],[CODIGO]],FACT_A1[Existencia])</f>
        <v>0</v>
      </c>
      <c r="GW1217" s="18">
        <f>SUMIF(FACT_A2[cve_prod],DIM_BILL[[#This Row],[CODIGO]],FACT_A2[Existencia])</f>
        <v>140</v>
      </c>
      <c r="GX1217" s="17"/>
      <c r="GY1217" s="16" t="s">
        <v>2220</v>
      </c>
      <c r="GZ1217" s="15">
        <f>SUMIFS(POs[saldo],POs[cve_prod],DIM_BILL[[#This Row],[CODIGO]],POs[status],$GY1217,POs[f_ent],GZ$1)</f>
        <v>0</v>
      </c>
      <c r="HA1217" s="15">
        <f>SUMIFS(POs[saldo],POs[cve_prod],DIM_BILL[[#This Row],[CODIGO]],POs[status],$GY1217,POs[f_ent],HA$1)</f>
        <v>0</v>
      </c>
      <c r="HB1217" s="15">
        <f>SUMIFS(POs[saldo],POs[cve_prod],DIM_BILL[[#This Row],[CODIGO]],POs[status],$GY1217,POs[f_ent],HB$1)</f>
        <v>0</v>
      </c>
      <c r="HC1217" s="15">
        <f>SUMIFS(POs[saldo],POs[cve_prod],DIM_BILL[[#This Row],[CODIGO]],POs[status],$GY1217,POs[f_ent],HC$1)</f>
        <v>0</v>
      </c>
      <c r="HD1217" s="15">
        <f>SUMIFS(POs[saldo],POs[cve_prod],DIM_BILL[[#This Row],[CODIGO]],POs[status],$GY1217,POs[f_ent],HD$1)</f>
        <v>0</v>
      </c>
      <c r="HE1217" s="15">
        <f>SUMIFS(POs[saldo],POs[cve_prod],DIM_BILL[[#This Row],[CODIGO]],POs[status],$GY1217,POs[f_ent],HE$1)</f>
        <v>0</v>
      </c>
      <c r="HF1217" s="15">
        <f>SUMIFS(POs[saldo],POs[cve_prod],DIM_BILL[[#This Row],[CODIGO]],POs[status],$GY1217,POs[Semana],WEEKNUM(HF$1))</f>
        <v>0</v>
      </c>
      <c r="HG1217" s="15">
        <f>SUMIFS(POs[saldo],POs[cve_prod],DIM_BILL[[#This Row],[CODIGO]],POs[status],$GY1217,POs[Semana],WEEKNUM(HG$1))</f>
        <v>0</v>
      </c>
      <c r="HH1217" s="15">
        <f>SUMIFS(POs[saldo],POs[cve_prod],DIM_BILL[[#This Row],[CODIGO]],POs[status],$GY1217,POs[Semana],WEEKNUM(HH$1))</f>
        <v>0</v>
      </c>
      <c r="HI1217" s="15">
        <f>SUMIFS(POs[saldo],POs[cve_prod],DIM_BILL[[#This Row],[CODIGO]],POs[status],$GY1217,POs[Semana],WEEKNUM(HI$1))</f>
        <v>0</v>
      </c>
      <c r="HJ1217" s="15">
        <f>SUMIFS(POs[saldo],POs[cve_prod],DIM_BILL[[#This Row],[CODIGO]],POs[status],$GY1217,POs[Semana],WEEKNUM(HJ$1))</f>
        <v>0</v>
      </c>
      <c r="HK1217" s="15">
        <f>SUMIFS(POs[saldo],POs[cve_prod],DIM_BILL[[#This Row],[CODIGO]],POs[status],$GY1217,POs[Semana],WEEKNUM(HK$1))</f>
        <v>0</v>
      </c>
      <c r="HL1217" s="15">
        <f>SUMIFS(POs[saldo],POs[cve_prod],DIM_BILL[[#This Row],[CODIGO]],POs[status],$GY1217,POs[Semana],WEEKNUM(HL$1))</f>
        <v>0</v>
      </c>
      <c r="HM1217" s="15">
        <f>SUMIFS(POs[saldo],POs[cve_prod],DIM_BILL[[#This Row],[CODIGO]],POs[status],$GY1217,POs[Semana],WEEKNUM(HM$1))</f>
        <v>0</v>
      </c>
      <c r="HN1217" s="15">
        <f>SUMIFS(POs[saldo],POs[cve_prod],DIM_BILL[[#This Row],[CODIGO]],POs[status],$GY1217,POs[Semana],WEEKNUM(HN$1))</f>
        <v>0</v>
      </c>
      <c r="HO1217" s="15">
        <f>SUMIFS(POs[saldo],POs[cve_prod],DIM_BILL[[#This Row],[CODIGO]],POs[status],$GY1217,POs[Semana],WEEKNUM(HO$1))</f>
        <v>0</v>
      </c>
      <c r="HP1217" s="15">
        <f>SUMIFS(POs[saldo],POs[cve_prod],DIM_BILL[[#This Row],[CODIGO]],POs[status],$GY1217,POs[Semana],WEEKNUM(HP$1))</f>
        <v>0</v>
      </c>
      <c r="HQ1217" s="15">
        <f>SUMIFS(POs[saldo],POs[cve_prod],DIM_BILL[[#This Row],[CODIGO]],POs[status],$GY1217,POs[Semana],WEEKNUM(HQ$1))</f>
        <v>0</v>
      </c>
      <c r="HR1217" s="15">
        <f>SUMIFS(POs[saldo],POs[cve_prod],DIM_BILL[[#This Row],[CODIGO]],POs[status],$GY1217,POs[Semana],WEEKNUM(HR$1))</f>
        <v>0</v>
      </c>
      <c r="HS1217" s="15">
        <f>SUMIFS(POs[saldo],POs[cve_prod],DIM_BILL[[#This Row],[CODIGO]],POs[status],$GY1217,POs[Semana],WEEKNUM(HS$1))</f>
        <v>0</v>
      </c>
      <c r="HT1217" s="15">
        <f>SUMIFS(POs[saldo],POs[cve_prod],DIM_BILL[[#This Row],[CODIGO]],POs[status],$GY1217,POs[Semana],WEEKNUM(HT$1))</f>
        <v>0</v>
      </c>
      <c r="HU1217" s="22"/>
      <c r="HV1217" s="25"/>
      <c r="HW1217" t="str">
        <f>DIM_BILL[[#This Row],[Tipo]]</f>
        <v>MATERIA PRIMA</v>
      </c>
    </row>
    <row r="1218" spans="1:231" x14ac:dyDescent="0.3">
      <c r="A1218" s="17" t="s">
        <v>444</v>
      </c>
      <c r="AH1218">
        <v>5.2499999999999995E-3</v>
      </c>
      <c r="AI1218">
        <v>2.6249999999999997E-3</v>
      </c>
      <c r="GR1218" s="17" t="s">
        <v>445</v>
      </c>
      <c r="GS1218" s="17">
        <v>1</v>
      </c>
      <c r="GT1218" s="17" t="s">
        <v>1834</v>
      </c>
      <c r="GU1218" s="17" t="s">
        <v>1793</v>
      </c>
      <c r="GV1218" s="17">
        <f>SUMIF(FACT_A1[cve_prod],DIM_BILL[[#This Row],[CODIGO]],FACT_A1[Existencia])</f>
        <v>0</v>
      </c>
      <c r="GW1218" s="18">
        <f>SUMIF(FACT_A2[cve_prod],DIM_BILL[[#This Row],[CODIGO]],FACT_A2[Existencia])</f>
        <v>140</v>
      </c>
      <c r="GX1218" s="17"/>
      <c r="GY1218" s="16" t="s">
        <v>2221</v>
      </c>
      <c r="GZ1218" s="24">
        <f>SUMPRODUCT($B1218:$GQ1218,INDEX(PLAN_PRODUCCION!$B$4:$GQ$24,COLUMN()-COLUMN($GZ$1)+1,0))</f>
        <v>52.762499999999996</v>
      </c>
      <c r="HA1218" s="24">
        <f>SUMPRODUCT($B1218:$GQ1218,INDEX(PLAN_PRODUCCION!$B$4:$GQ$24,COLUMN()-COLUMN($GZ$1)+1,0))</f>
        <v>0</v>
      </c>
      <c r="HB1218" s="24">
        <f>SUMPRODUCT($B1218:$GQ1218,INDEX(PLAN_PRODUCCION!$B$4:$GQ$24,COLUMN()-COLUMN($GZ$1)+1,0))</f>
        <v>0</v>
      </c>
      <c r="HC1218" s="24">
        <f>SUMPRODUCT($B1218:$GQ1218,INDEX(PLAN_PRODUCCION!$B$4:$GQ$24,COLUMN()-COLUMN($GZ$1)+1,0))</f>
        <v>0</v>
      </c>
      <c r="HD1218" s="24">
        <f>SUMPRODUCT($B1218:$GQ1218,INDEX(PLAN_PRODUCCION!$B$4:$GQ$24,COLUMN()-COLUMN($GZ$1)+1,0))</f>
        <v>0</v>
      </c>
      <c r="HE1218" s="24">
        <f>SUMPRODUCT($B1218:$GQ1218,INDEX(PLAN_PRODUCCION!$B$4:$GQ$24,COLUMN()-COLUMN($GZ$1)+1,0))</f>
        <v>0</v>
      </c>
      <c r="HF1218" s="24">
        <f>SUMPRODUCT($B1218:$GQ1218,INDEX(PLAN_PRODUCCION!$B$4:$GQ$24,COLUMN()-COLUMN($GZ$1)+1,0))</f>
        <v>0</v>
      </c>
      <c r="HG1218" s="24">
        <f>SUMPRODUCT($B1218:$GQ1218,INDEX(PLAN_PRODUCCION!$B$4:$GQ$24,COLUMN()-COLUMN($GZ$1)+1,0))</f>
        <v>0</v>
      </c>
      <c r="HH1218" s="24">
        <f>SUMPRODUCT($B1218:$GQ1218,INDEX(PLAN_PRODUCCION!$B$4:$GQ$24,COLUMN()-COLUMN($GZ$1)+1,0))</f>
        <v>0</v>
      </c>
      <c r="HI1218" s="24">
        <f>SUMPRODUCT($B1218:$GQ1218,INDEX(PLAN_PRODUCCION!$B$4:$GQ$24,COLUMN()-COLUMN($GZ$1)+1,0))</f>
        <v>0</v>
      </c>
      <c r="HJ1218" s="24">
        <f>SUMPRODUCT($B1218:$GQ1218,INDEX(PLAN_PRODUCCION!$B$4:$GQ$24,COLUMN()-COLUMN($GZ$1)+1,0))</f>
        <v>0</v>
      </c>
      <c r="HK1218" s="24">
        <f>SUMPRODUCT($B1218:$GQ1218,INDEX(PLAN_PRODUCCION!$B$4:$GQ$24,COLUMN()-COLUMN($GZ$1)+1,0))</f>
        <v>0</v>
      </c>
      <c r="HL1218" s="24">
        <f>SUMPRODUCT($B1218:$GQ1218,INDEX(PLAN_PRODUCCION!$B$4:$GQ$24,COLUMN()-COLUMN($GZ$1)+1,0))</f>
        <v>0</v>
      </c>
      <c r="HM1218" s="24">
        <f>SUMPRODUCT($B1218:$GQ1218,INDEX(PLAN_PRODUCCION!$B$4:$GQ$24,COLUMN()-COLUMN($GZ$1)+1,0))</f>
        <v>0</v>
      </c>
      <c r="HN1218" s="24">
        <f>SUMPRODUCT($B1218:$GQ1218,INDEX(PLAN_PRODUCCION!$B$4:$GQ$24,COLUMN()-COLUMN($GZ$1)+1,0))</f>
        <v>0</v>
      </c>
      <c r="HO1218" s="24">
        <f>SUMPRODUCT($B1218:$GQ1218,INDEX(PLAN_PRODUCCION!$B$4:$GQ$24,COLUMN()-COLUMN($GZ$1)+1,0))</f>
        <v>0</v>
      </c>
      <c r="HP1218" s="24">
        <f>SUMPRODUCT($B1218:$GQ1218,INDEX(PLAN_PRODUCCION!$B$4:$GQ$24,COLUMN()-COLUMN($GZ$1)+1,0))</f>
        <v>0</v>
      </c>
      <c r="HQ1218" s="24">
        <f>SUMPRODUCT($B1218:$GQ1218,INDEX(PLAN_PRODUCCION!$B$4:$GQ$24,COLUMN()-COLUMN($GZ$1)+1,0))</f>
        <v>0</v>
      </c>
      <c r="HR1218" s="24">
        <f>SUMPRODUCT($B1218:$GQ1218,INDEX(PLAN_PRODUCCION!$B$4:$GQ$24,COLUMN()-COLUMN($GZ$1)+1,0))</f>
        <v>0</v>
      </c>
      <c r="HS1218" s="24">
        <f>SUMPRODUCT($B1218:$GQ1218,INDEX(PLAN_PRODUCCION!$B$4:$GQ$24,COLUMN()-COLUMN($GZ$1)+1,0))</f>
        <v>0</v>
      </c>
      <c r="HT1218" s="24">
        <f>SUMPRODUCT($B1218:$GQ1218,INDEX(PLAN_PRODUCCION!$B$4:$GQ$24,COLUMN()-COLUMN($GZ$1)+1,0))</f>
        <v>0</v>
      </c>
      <c r="HU1218" s="22"/>
      <c r="HV1218" s="25"/>
      <c r="HW1218" t="str">
        <f>DIM_BILL[[#This Row],[Tipo]]</f>
        <v>MATERIA PRIMA</v>
      </c>
    </row>
    <row r="1219" spans="1:231" x14ac:dyDescent="0.3">
      <c r="A1219" s="18" t="s">
        <v>444</v>
      </c>
      <c r="AH1219">
        <v>5.2499999999999995E-3</v>
      </c>
      <c r="AI1219">
        <v>2.6249999999999997E-3</v>
      </c>
      <c r="GR1219" s="18" t="s">
        <v>445</v>
      </c>
      <c r="GS1219" s="18">
        <v>1</v>
      </c>
      <c r="GT1219" s="18" t="s">
        <v>1834</v>
      </c>
      <c r="GU1219" s="18" t="s">
        <v>1793</v>
      </c>
      <c r="GV1219" s="18">
        <f>SUMIF(FACT_A1[cve_prod],DIM_BILL[[#This Row],[CODIGO]],FACT_A1[Existencia])</f>
        <v>0</v>
      </c>
      <c r="GW1219" s="18">
        <f>SUMIF(FACT_A2[cve_prod],DIM_BILL[[#This Row],[CODIGO]],FACT_A2[Existencia])</f>
        <v>140</v>
      </c>
      <c r="GX1219" s="18"/>
      <c r="GY1219" s="16" t="s">
        <v>2222</v>
      </c>
      <c r="GZ1219" s="26">
        <f t="shared" ref="GZ1219" si="8890">GV1219+GW1219+GX1219+GZ1217-GZ1218</f>
        <v>87.237500000000011</v>
      </c>
      <c r="HA1219" s="26">
        <f t="shared" ref="HA1219" si="8891">GZ1219+HA1217-HA1218</f>
        <v>87.237500000000011</v>
      </c>
      <c r="HB1219" s="26">
        <f t="shared" ref="HB1219" si="8892">HA1219+HB1217-HB1218</f>
        <v>87.237500000000011</v>
      </c>
      <c r="HC1219" s="26">
        <f t="shared" ref="HC1219" si="8893">HB1219+HC1217-HC1218</f>
        <v>87.237500000000011</v>
      </c>
      <c r="HD1219" s="26">
        <f t="shared" ref="HD1219" si="8894">HC1219+HD1217-HD1218</f>
        <v>87.237500000000011</v>
      </c>
      <c r="HE1219" s="26">
        <f t="shared" ref="HE1219" si="8895">HD1219+HE1217-HE1218</f>
        <v>87.237500000000011</v>
      </c>
      <c r="HF1219" s="26">
        <f t="shared" ref="HF1219" si="8896">HE1219+HF1217-HF1218</f>
        <v>87.237500000000011</v>
      </c>
      <c r="HG1219" s="26">
        <f t="shared" ref="HG1219" si="8897">HF1219+HG1217-HG1218</f>
        <v>87.237500000000011</v>
      </c>
      <c r="HH1219" s="26">
        <f t="shared" ref="HH1219" si="8898">HG1219+HH1217-HH1218</f>
        <v>87.237500000000011</v>
      </c>
      <c r="HI1219" s="26">
        <f t="shared" ref="HI1219" si="8899">HH1219+HI1217-HI1218</f>
        <v>87.237500000000011</v>
      </c>
      <c r="HJ1219" s="26">
        <f t="shared" ref="HJ1219" si="8900">HI1219+HJ1217-HJ1218</f>
        <v>87.237500000000011</v>
      </c>
      <c r="HK1219" s="26">
        <f t="shared" ref="HK1219" si="8901">HJ1219+HK1217-HK1218</f>
        <v>87.237500000000011</v>
      </c>
      <c r="HL1219" s="26">
        <f t="shared" ref="HL1219" si="8902">HK1219+HL1217-HL1218</f>
        <v>87.237500000000011</v>
      </c>
      <c r="HM1219" s="26">
        <f t="shared" ref="HM1219" si="8903">HL1219+HM1217-HM1218</f>
        <v>87.237500000000011</v>
      </c>
      <c r="HN1219" s="26">
        <f t="shared" ref="HN1219" si="8904">HM1219+HN1217-HN1218</f>
        <v>87.237500000000011</v>
      </c>
      <c r="HO1219" s="26">
        <f t="shared" ref="HO1219" si="8905">HN1219+HO1217-HO1218</f>
        <v>87.237500000000011</v>
      </c>
      <c r="HP1219" s="26">
        <f t="shared" ref="HP1219" si="8906">HO1219+HP1217-HP1218</f>
        <v>87.237500000000011</v>
      </c>
      <c r="HQ1219" s="26">
        <f t="shared" ref="HQ1219" si="8907">HP1219+HQ1217-HQ1218</f>
        <v>87.237500000000011</v>
      </c>
      <c r="HR1219" s="26">
        <f t="shared" ref="HR1219" si="8908">HQ1219+HR1217-HR1218</f>
        <v>87.237500000000011</v>
      </c>
      <c r="HS1219" s="26">
        <f t="shared" ref="HS1219" si="8909">HR1219+HS1217-HS1218</f>
        <v>87.237500000000011</v>
      </c>
      <c r="HT1219" s="26">
        <f t="shared" ref="HT1219" si="8910">HS1219+HT1217-HT1218</f>
        <v>87.237500000000011</v>
      </c>
      <c r="HU1219" s="22">
        <f t="shared" ref="HU1219" si="8911">COUNTIF(GZ1219:HT1219,"&lt;0")</f>
        <v>0</v>
      </c>
      <c r="HV1219" s="25"/>
      <c r="HW1219" t="str">
        <f>DIM_BILL[[#This Row],[Tipo]]</f>
        <v>MATERIA PRIMA</v>
      </c>
    </row>
    <row r="1220" spans="1:231" x14ac:dyDescent="0.3">
      <c r="A1220" s="17" t="s">
        <v>1577</v>
      </c>
      <c r="FM1220">
        <v>5.0000000000000001E-4</v>
      </c>
      <c r="GR1220" s="17" t="s">
        <v>1578</v>
      </c>
      <c r="GS1220" s="17">
        <v>1</v>
      </c>
      <c r="GT1220" s="17" t="s">
        <v>1835</v>
      </c>
      <c r="GU1220" s="17" t="s">
        <v>1793</v>
      </c>
      <c r="GV1220" s="17">
        <f>SUMIF(FACT_A1[cve_prod],DIM_BILL[[#This Row],[CODIGO]],FACT_A1[Existencia])</f>
        <v>0</v>
      </c>
      <c r="GW1220" s="18">
        <f>SUMIF(FACT_A2[cve_prod],DIM_BILL[[#This Row],[CODIGO]],FACT_A2[Existencia])</f>
        <v>0</v>
      </c>
      <c r="GX1220" s="17"/>
      <c r="GY1220" s="16" t="s">
        <v>2220</v>
      </c>
      <c r="GZ1220" s="15">
        <f>SUMIFS(POs[saldo],POs[cve_prod],DIM_BILL[[#This Row],[CODIGO]],POs[status],$GY1220,POs[f_ent],GZ$1)</f>
        <v>0</v>
      </c>
      <c r="HA1220" s="15">
        <f>SUMIFS(POs[saldo],POs[cve_prod],DIM_BILL[[#This Row],[CODIGO]],POs[status],$GY1220,POs[f_ent],HA$1)</f>
        <v>0</v>
      </c>
      <c r="HB1220" s="15">
        <f>SUMIFS(POs[saldo],POs[cve_prod],DIM_BILL[[#This Row],[CODIGO]],POs[status],$GY1220,POs[f_ent],HB$1)</f>
        <v>0</v>
      </c>
      <c r="HC1220" s="15">
        <f>SUMIFS(POs[saldo],POs[cve_prod],DIM_BILL[[#This Row],[CODIGO]],POs[status],$GY1220,POs[f_ent],HC$1)</f>
        <v>0</v>
      </c>
      <c r="HD1220" s="15">
        <f>SUMIFS(POs[saldo],POs[cve_prod],DIM_BILL[[#This Row],[CODIGO]],POs[status],$GY1220,POs[f_ent],HD$1)</f>
        <v>0</v>
      </c>
      <c r="HE1220" s="15">
        <f>SUMIFS(POs[saldo],POs[cve_prod],DIM_BILL[[#This Row],[CODIGO]],POs[status],$GY1220,POs[f_ent],HE$1)</f>
        <v>0</v>
      </c>
      <c r="HF1220" s="15">
        <f>SUMIFS(POs[saldo],POs[cve_prod],DIM_BILL[[#This Row],[CODIGO]],POs[status],$GY1220,POs[Semana],WEEKNUM(HF$1))</f>
        <v>0</v>
      </c>
      <c r="HG1220" s="15">
        <f>SUMIFS(POs[saldo],POs[cve_prod],DIM_BILL[[#This Row],[CODIGO]],POs[status],$GY1220,POs[Semana],WEEKNUM(HG$1))</f>
        <v>0</v>
      </c>
      <c r="HH1220" s="15">
        <f>SUMIFS(POs[saldo],POs[cve_prod],DIM_BILL[[#This Row],[CODIGO]],POs[status],$GY1220,POs[Semana],WEEKNUM(HH$1))</f>
        <v>0</v>
      </c>
      <c r="HI1220" s="15">
        <f>SUMIFS(POs[saldo],POs[cve_prod],DIM_BILL[[#This Row],[CODIGO]],POs[status],$GY1220,POs[Semana],WEEKNUM(HI$1))</f>
        <v>0</v>
      </c>
      <c r="HJ1220" s="15">
        <f>SUMIFS(POs[saldo],POs[cve_prod],DIM_BILL[[#This Row],[CODIGO]],POs[status],$GY1220,POs[Semana],WEEKNUM(HJ$1))</f>
        <v>0</v>
      </c>
      <c r="HK1220" s="15">
        <f>SUMIFS(POs[saldo],POs[cve_prod],DIM_BILL[[#This Row],[CODIGO]],POs[status],$GY1220,POs[Semana],WEEKNUM(HK$1))</f>
        <v>0</v>
      </c>
      <c r="HL1220" s="15">
        <f>SUMIFS(POs[saldo],POs[cve_prod],DIM_BILL[[#This Row],[CODIGO]],POs[status],$GY1220,POs[Semana],WEEKNUM(HL$1))</f>
        <v>0</v>
      </c>
      <c r="HM1220" s="15">
        <f>SUMIFS(POs[saldo],POs[cve_prod],DIM_BILL[[#This Row],[CODIGO]],POs[status],$GY1220,POs[Semana],WEEKNUM(HM$1))</f>
        <v>0</v>
      </c>
      <c r="HN1220" s="15">
        <f>SUMIFS(POs[saldo],POs[cve_prod],DIM_BILL[[#This Row],[CODIGO]],POs[status],$GY1220,POs[Semana],WEEKNUM(HN$1))</f>
        <v>0</v>
      </c>
      <c r="HO1220" s="15">
        <f>SUMIFS(POs[saldo],POs[cve_prod],DIM_BILL[[#This Row],[CODIGO]],POs[status],$GY1220,POs[Semana],WEEKNUM(HO$1))</f>
        <v>0</v>
      </c>
      <c r="HP1220" s="15">
        <f>SUMIFS(POs[saldo],POs[cve_prod],DIM_BILL[[#This Row],[CODIGO]],POs[status],$GY1220,POs[Semana],WEEKNUM(HP$1))</f>
        <v>0</v>
      </c>
      <c r="HQ1220" s="15">
        <f>SUMIFS(POs[saldo],POs[cve_prod],DIM_BILL[[#This Row],[CODIGO]],POs[status],$GY1220,POs[Semana],WEEKNUM(HQ$1))</f>
        <v>0</v>
      </c>
      <c r="HR1220" s="15">
        <f>SUMIFS(POs[saldo],POs[cve_prod],DIM_BILL[[#This Row],[CODIGO]],POs[status],$GY1220,POs[Semana],WEEKNUM(HR$1))</f>
        <v>0</v>
      </c>
      <c r="HS1220" s="15">
        <f>SUMIFS(POs[saldo],POs[cve_prod],DIM_BILL[[#This Row],[CODIGO]],POs[status],$GY1220,POs[Semana],WEEKNUM(HS$1))</f>
        <v>0</v>
      </c>
      <c r="HT1220" s="15">
        <f>SUMIFS(POs[saldo],POs[cve_prod],DIM_BILL[[#This Row],[CODIGO]],POs[status],$GY1220,POs[Semana],WEEKNUM(HT$1))</f>
        <v>0</v>
      </c>
      <c r="HU1220" s="22"/>
      <c r="HV1220" s="25"/>
      <c r="HW1220" t="str">
        <f>DIM_BILL[[#This Row],[Tipo]]</f>
        <v>MATERIA PRIMA</v>
      </c>
    </row>
    <row r="1221" spans="1:231" x14ac:dyDescent="0.3">
      <c r="A1221" s="17" t="s">
        <v>1577</v>
      </c>
      <c r="FM1221">
        <v>5.0000000000000001E-4</v>
      </c>
      <c r="GR1221" s="17" t="s">
        <v>1578</v>
      </c>
      <c r="GS1221" s="17">
        <v>1</v>
      </c>
      <c r="GT1221" s="17" t="s">
        <v>1835</v>
      </c>
      <c r="GU1221" s="17" t="s">
        <v>1793</v>
      </c>
      <c r="GV1221" s="17">
        <f>SUMIF(FACT_A1[cve_prod],DIM_BILL[[#This Row],[CODIGO]],FACT_A1[Existencia])</f>
        <v>0</v>
      </c>
      <c r="GW1221" s="18">
        <f>SUMIF(FACT_A2[cve_prod],DIM_BILL[[#This Row],[CODIGO]],FACT_A2[Existencia])</f>
        <v>0</v>
      </c>
      <c r="GX1221" s="17"/>
      <c r="GY1221" s="16" t="s">
        <v>2221</v>
      </c>
      <c r="GZ1221" s="24">
        <f>SUMPRODUCT($B1221:$GQ1221,INDEX(PLAN_PRODUCCION!$B$4:$GQ$24,COLUMN()-COLUMN($GZ$1)+1,0))</f>
        <v>0</v>
      </c>
      <c r="HA1221" s="24">
        <f>SUMPRODUCT($B1221:$GQ1221,INDEX(PLAN_PRODUCCION!$B$4:$GQ$24,COLUMN()-COLUMN($GZ$1)+1,0))</f>
        <v>0</v>
      </c>
      <c r="HB1221" s="24">
        <f>SUMPRODUCT($B1221:$GQ1221,INDEX(PLAN_PRODUCCION!$B$4:$GQ$24,COLUMN()-COLUMN($GZ$1)+1,0))</f>
        <v>0</v>
      </c>
      <c r="HC1221" s="24">
        <f>SUMPRODUCT($B1221:$GQ1221,INDEX(PLAN_PRODUCCION!$B$4:$GQ$24,COLUMN()-COLUMN($GZ$1)+1,0))</f>
        <v>0</v>
      </c>
      <c r="HD1221" s="24">
        <f>SUMPRODUCT($B1221:$GQ1221,INDEX(PLAN_PRODUCCION!$B$4:$GQ$24,COLUMN()-COLUMN($GZ$1)+1,0))</f>
        <v>0</v>
      </c>
      <c r="HE1221" s="24">
        <f>SUMPRODUCT($B1221:$GQ1221,INDEX(PLAN_PRODUCCION!$B$4:$GQ$24,COLUMN()-COLUMN($GZ$1)+1,0))</f>
        <v>0</v>
      </c>
      <c r="HF1221" s="24">
        <f>SUMPRODUCT($B1221:$GQ1221,INDEX(PLAN_PRODUCCION!$B$4:$GQ$24,COLUMN()-COLUMN($GZ$1)+1,0))</f>
        <v>0</v>
      </c>
      <c r="HG1221" s="24">
        <f>SUMPRODUCT($B1221:$GQ1221,INDEX(PLAN_PRODUCCION!$B$4:$GQ$24,COLUMN()-COLUMN($GZ$1)+1,0))</f>
        <v>0</v>
      </c>
      <c r="HH1221" s="24">
        <f>SUMPRODUCT($B1221:$GQ1221,INDEX(PLAN_PRODUCCION!$B$4:$GQ$24,COLUMN()-COLUMN($GZ$1)+1,0))</f>
        <v>0</v>
      </c>
      <c r="HI1221" s="24">
        <f>SUMPRODUCT($B1221:$GQ1221,INDEX(PLAN_PRODUCCION!$B$4:$GQ$24,COLUMN()-COLUMN($GZ$1)+1,0))</f>
        <v>0</v>
      </c>
      <c r="HJ1221" s="24">
        <f>SUMPRODUCT($B1221:$GQ1221,INDEX(PLAN_PRODUCCION!$B$4:$GQ$24,COLUMN()-COLUMN($GZ$1)+1,0))</f>
        <v>0</v>
      </c>
      <c r="HK1221" s="24">
        <f>SUMPRODUCT($B1221:$GQ1221,INDEX(PLAN_PRODUCCION!$B$4:$GQ$24,COLUMN()-COLUMN($GZ$1)+1,0))</f>
        <v>0</v>
      </c>
      <c r="HL1221" s="24">
        <f>SUMPRODUCT($B1221:$GQ1221,INDEX(PLAN_PRODUCCION!$B$4:$GQ$24,COLUMN()-COLUMN($GZ$1)+1,0))</f>
        <v>0</v>
      </c>
      <c r="HM1221" s="24">
        <f>SUMPRODUCT($B1221:$GQ1221,INDEX(PLAN_PRODUCCION!$B$4:$GQ$24,COLUMN()-COLUMN($GZ$1)+1,0))</f>
        <v>0</v>
      </c>
      <c r="HN1221" s="24">
        <f>SUMPRODUCT($B1221:$GQ1221,INDEX(PLAN_PRODUCCION!$B$4:$GQ$24,COLUMN()-COLUMN($GZ$1)+1,0))</f>
        <v>0</v>
      </c>
      <c r="HO1221" s="24">
        <f>SUMPRODUCT($B1221:$GQ1221,INDEX(PLAN_PRODUCCION!$B$4:$GQ$24,COLUMN()-COLUMN($GZ$1)+1,0))</f>
        <v>0</v>
      </c>
      <c r="HP1221" s="24">
        <f>SUMPRODUCT($B1221:$GQ1221,INDEX(PLAN_PRODUCCION!$B$4:$GQ$24,COLUMN()-COLUMN($GZ$1)+1,0))</f>
        <v>0</v>
      </c>
      <c r="HQ1221" s="24">
        <f>SUMPRODUCT($B1221:$GQ1221,INDEX(PLAN_PRODUCCION!$B$4:$GQ$24,COLUMN()-COLUMN($GZ$1)+1,0))</f>
        <v>0</v>
      </c>
      <c r="HR1221" s="24">
        <f>SUMPRODUCT($B1221:$GQ1221,INDEX(PLAN_PRODUCCION!$B$4:$GQ$24,COLUMN()-COLUMN($GZ$1)+1,0))</f>
        <v>0</v>
      </c>
      <c r="HS1221" s="24">
        <f>SUMPRODUCT($B1221:$GQ1221,INDEX(PLAN_PRODUCCION!$B$4:$GQ$24,COLUMN()-COLUMN($GZ$1)+1,0))</f>
        <v>0</v>
      </c>
      <c r="HT1221" s="24">
        <f>SUMPRODUCT($B1221:$GQ1221,INDEX(PLAN_PRODUCCION!$B$4:$GQ$24,COLUMN()-COLUMN($GZ$1)+1,0))</f>
        <v>0</v>
      </c>
      <c r="HU1221" s="22"/>
      <c r="HV1221" s="25"/>
      <c r="HW1221" t="str">
        <f>DIM_BILL[[#This Row],[Tipo]]</f>
        <v>MATERIA PRIMA</v>
      </c>
    </row>
    <row r="1222" spans="1:231" x14ac:dyDescent="0.3">
      <c r="A1222" s="18" t="s">
        <v>1577</v>
      </c>
      <c r="FM1222">
        <v>5.0000000000000001E-4</v>
      </c>
      <c r="GR1222" s="18" t="s">
        <v>1578</v>
      </c>
      <c r="GS1222" s="18">
        <v>1</v>
      </c>
      <c r="GT1222" s="18" t="s">
        <v>1835</v>
      </c>
      <c r="GU1222" s="18" t="s">
        <v>1793</v>
      </c>
      <c r="GV1222" s="18">
        <f>SUMIF(FACT_A1[cve_prod],DIM_BILL[[#This Row],[CODIGO]],FACT_A1[Existencia])</f>
        <v>0</v>
      </c>
      <c r="GW1222" s="18">
        <f>SUMIF(FACT_A2[cve_prod],DIM_BILL[[#This Row],[CODIGO]],FACT_A2[Existencia])</f>
        <v>0</v>
      </c>
      <c r="GX1222" s="18"/>
      <c r="GY1222" s="16" t="s">
        <v>2222</v>
      </c>
      <c r="GZ1222" s="26">
        <f t="shared" ref="GZ1222" si="8912">GV1222+GW1222+GX1222+GZ1220-GZ1221</f>
        <v>0</v>
      </c>
      <c r="HA1222" s="26">
        <f t="shared" ref="HA1222" si="8913">GZ1222+HA1220-HA1221</f>
        <v>0</v>
      </c>
      <c r="HB1222" s="26">
        <f t="shared" ref="HB1222" si="8914">HA1222+HB1220-HB1221</f>
        <v>0</v>
      </c>
      <c r="HC1222" s="26">
        <f t="shared" ref="HC1222" si="8915">HB1222+HC1220-HC1221</f>
        <v>0</v>
      </c>
      <c r="HD1222" s="26">
        <f t="shared" ref="HD1222" si="8916">HC1222+HD1220-HD1221</f>
        <v>0</v>
      </c>
      <c r="HE1222" s="26">
        <f t="shared" ref="HE1222" si="8917">HD1222+HE1220-HE1221</f>
        <v>0</v>
      </c>
      <c r="HF1222" s="26">
        <f t="shared" ref="HF1222" si="8918">HE1222+HF1220-HF1221</f>
        <v>0</v>
      </c>
      <c r="HG1222" s="26">
        <f t="shared" ref="HG1222" si="8919">HF1222+HG1220-HG1221</f>
        <v>0</v>
      </c>
      <c r="HH1222" s="26">
        <f t="shared" ref="HH1222" si="8920">HG1222+HH1220-HH1221</f>
        <v>0</v>
      </c>
      <c r="HI1222" s="26">
        <f t="shared" ref="HI1222" si="8921">HH1222+HI1220-HI1221</f>
        <v>0</v>
      </c>
      <c r="HJ1222" s="26">
        <f t="shared" ref="HJ1222" si="8922">HI1222+HJ1220-HJ1221</f>
        <v>0</v>
      </c>
      <c r="HK1222" s="26">
        <f t="shared" ref="HK1222" si="8923">HJ1222+HK1220-HK1221</f>
        <v>0</v>
      </c>
      <c r="HL1222" s="26">
        <f t="shared" ref="HL1222" si="8924">HK1222+HL1220-HL1221</f>
        <v>0</v>
      </c>
      <c r="HM1222" s="26">
        <f t="shared" ref="HM1222" si="8925">HL1222+HM1220-HM1221</f>
        <v>0</v>
      </c>
      <c r="HN1222" s="26">
        <f t="shared" ref="HN1222" si="8926">HM1222+HN1220-HN1221</f>
        <v>0</v>
      </c>
      <c r="HO1222" s="26">
        <f t="shared" ref="HO1222" si="8927">HN1222+HO1220-HO1221</f>
        <v>0</v>
      </c>
      <c r="HP1222" s="26">
        <f t="shared" ref="HP1222" si="8928">HO1222+HP1220-HP1221</f>
        <v>0</v>
      </c>
      <c r="HQ1222" s="26">
        <f t="shared" ref="HQ1222" si="8929">HP1222+HQ1220-HQ1221</f>
        <v>0</v>
      </c>
      <c r="HR1222" s="26">
        <f t="shared" ref="HR1222" si="8930">HQ1222+HR1220-HR1221</f>
        <v>0</v>
      </c>
      <c r="HS1222" s="26">
        <f t="shared" ref="HS1222" si="8931">HR1222+HS1220-HS1221</f>
        <v>0</v>
      </c>
      <c r="HT1222" s="26">
        <f t="shared" ref="HT1222" si="8932">HS1222+HT1220-HT1221</f>
        <v>0</v>
      </c>
      <c r="HU1222" s="22">
        <f t="shared" ref="HU1222" si="8933">COUNTIF(GZ1222:HT1222,"&lt;0")</f>
        <v>0</v>
      </c>
      <c r="HV1222" s="25"/>
      <c r="HW1222" t="str">
        <f>DIM_BILL[[#This Row],[Tipo]]</f>
        <v>MATERIA PRIMA</v>
      </c>
    </row>
    <row r="1223" spans="1:231" x14ac:dyDescent="0.3">
      <c r="A1223" s="17" t="s">
        <v>1575</v>
      </c>
      <c r="FM1223">
        <v>5.0000000000000001E-4</v>
      </c>
      <c r="GR1223" s="17" t="s">
        <v>1576</v>
      </c>
      <c r="GS1223" s="17">
        <v>1</v>
      </c>
      <c r="GT1223" s="17" t="s">
        <v>1844</v>
      </c>
      <c r="GU1223" s="17" t="s">
        <v>1793</v>
      </c>
      <c r="GV1223" s="17">
        <f>SUMIF(FACT_A1[cve_prod],DIM_BILL[[#This Row],[CODIGO]],FACT_A1[Existencia])</f>
        <v>0</v>
      </c>
      <c r="GW1223" s="18">
        <f>SUMIF(FACT_A2[cve_prod],DIM_BILL[[#This Row],[CODIGO]],FACT_A2[Existencia])</f>
        <v>5</v>
      </c>
      <c r="GX1223" s="17"/>
      <c r="GY1223" s="16" t="s">
        <v>2220</v>
      </c>
      <c r="GZ1223" s="15">
        <f>SUMIFS(POs[saldo],POs[cve_prod],DIM_BILL[[#This Row],[CODIGO]],POs[status],$GY1223,POs[f_ent],GZ$1)</f>
        <v>0</v>
      </c>
      <c r="HA1223" s="15">
        <f>SUMIFS(POs[saldo],POs[cve_prod],DIM_BILL[[#This Row],[CODIGO]],POs[status],$GY1223,POs[f_ent],HA$1)</f>
        <v>0</v>
      </c>
      <c r="HB1223" s="15">
        <f>SUMIFS(POs[saldo],POs[cve_prod],DIM_BILL[[#This Row],[CODIGO]],POs[status],$GY1223,POs[f_ent],HB$1)</f>
        <v>0</v>
      </c>
      <c r="HC1223" s="15">
        <f>SUMIFS(POs[saldo],POs[cve_prod],DIM_BILL[[#This Row],[CODIGO]],POs[status],$GY1223,POs[f_ent],HC$1)</f>
        <v>0</v>
      </c>
      <c r="HD1223" s="15">
        <f>SUMIFS(POs[saldo],POs[cve_prod],DIM_BILL[[#This Row],[CODIGO]],POs[status],$GY1223,POs[f_ent],HD$1)</f>
        <v>0</v>
      </c>
      <c r="HE1223" s="15">
        <f>SUMIFS(POs[saldo],POs[cve_prod],DIM_BILL[[#This Row],[CODIGO]],POs[status],$GY1223,POs[f_ent],HE$1)</f>
        <v>0</v>
      </c>
      <c r="HF1223" s="15">
        <f>SUMIFS(POs[saldo],POs[cve_prod],DIM_BILL[[#This Row],[CODIGO]],POs[status],$GY1223,POs[Semana],WEEKNUM(HF$1))</f>
        <v>0</v>
      </c>
      <c r="HG1223" s="15">
        <f>SUMIFS(POs[saldo],POs[cve_prod],DIM_BILL[[#This Row],[CODIGO]],POs[status],$GY1223,POs[Semana],WEEKNUM(HG$1))</f>
        <v>0</v>
      </c>
      <c r="HH1223" s="15">
        <f>SUMIFS(POs[saldo],POs[cve_prod],DIM_BILL[[#This Row],[CODIGO]],POs[status],$GY1223,POs[Semana],WEEKNUM(HH$1))</f>
        <v>0</v>
      </c>
      <c r="HI1223" s="15">
        <f>SUMIFS(POs[saldo],POs[cve_prod],DIM_BILL[[#This Row],[CODIGO]],POs[status],$GY1223,POs[Semana],WEEKNUM(HI$1))</f>
        <v>0</v>
      </c>
      <c r="HJ1223" s="15">
        <f>SUMIFS(POs[saldo],POs[cve_prod],DIM_BILL[[#This Row],[CODIGO]],POs[status],$GY1223,POs[Semana],WEEKNUM(HJ$1))</f>
        <v>0</v>
      </c>
      <c r="HK1223" s="15">
        <f>SUMIFS(POs[saldo],POs[cve_prod],DIM_BILL[[#This Row],[CODIGO]],POs[status],$GY1223,POs[Semana],WEEKNUM(HK$1))</f>
        <v>0</v>
      </c>
      <c r="HL1223" s="15">
        <f>SUMIFS(POs[saldo],POs[cve_prod],DIM_BILL[[#This Row],[CODIGO]],POs[status],$GY1223,POs[Semana],WEEKNUM(HL$1))</f>
        <v>0</v>
      </c>
      <c r="HM1223" s="15">
        <f>SUMIFS(POs[saldo],POs[cve_prod],DIM_BILL[[#This Row],[CODIGO]],POs[status],$GY1223,POs[Semana],WEEKNUM(HM$1))</f>
        <v>0</v>
      </c>
      <c r="HN1223" s="15">
        <f>SUMIFS(POs[saldo],POs[cve_prod],DIM_BILL[[#This Row],[CODIGO]],POs[status],$GY1223,POs[Semana],WEEKNUM(HN$1))</f>
        <v>0</v>
      </c>
      <c r="HO1223" s="15">
        <f>SUMIFS(POs[saldo],POs[cve_prod],DIM_BILL[[#This Row],[CODIGO]],POs[status],$GY1223,POs[Semana],WEEKNUM(HO$1))</f>
        <v>0</v>
      </c>
      <c r="HP1223" s="15">
        <f>SUMIFS(POs[saldo],POs[cve_prod],DIM_BILL[[#This Row],[CODIGO]],POs[status],$GY1223,POs[Semana],WEEKNUM(HP$1))</f>
        <v>0</v>
      </c>
      <c r="HQ1223" s="15">
        <f>SUMIFS(POs[saldo],POs[cve_prod],DIM_BILL[[#This Row],[CODIGO]],POs[status],$GY1223,POs[Semana],WEEKNUM(HQ$1))</f>
        <v>0</v>
      </c>
      <c r="HR1223" s="15">
        <f>SUMIFS(POs[saldo],POs[cve_prod],DIM_BILL[[#This Row],[CODIGO]],POs[status],$GY1223,POs[Semana],WEEKNUM(HR$1))</f>
        <v>0</v>
      </c>
      <c r="HS1223" s="15">
        <f>SUMIFS(POs[saldo],POs[cve_prod],DIM_BILL[[#This Row],[CODIGO]],POs[status],$GY1223,POs[Semana],WEEKNUM(HS$1))</f>
        <v>0</v>
      </c>
      <c r="HT1223" s="15">
        <f>SUMIFS(POs[saldo],POs[cve_prod],DIM_BILL[[#This Row],[CODIGO]],POs[status],$GY1223,POs[Semana],WEEKNUM(HT$1))</f>
        <v>0</v>
      </c>
      <c r="HU1223" s="22"/>
      <c r="HV1223" s="25"/>
      <c r="HW1223" t="str">
        <f>DIM_BILL[[#This Row],[Tipo]]</f>
        <v>MATERIA PRIMA</v>
      </c>
    </row>
    <row r="1224" spans="1:231" x14ac:dyDescent="0.3">
      <c r="A1224" s="17" t="s">
        <v>1575</v>
      </c>
      <c r="FM1224">
        <v>5.0000000000000001E-4</v>
      </c>
      <c r="GR1224" s="17" t="s">
        <v>1576</v>
      </c>
      <c r="GS1224" s="17">
        <v>1</v>
      </c>
      <c r="GT1224" s="17" t="s">
        <v>1844</v>
      </c>
      <c r="GU1224" s="17" t="s">
        <v>1793</v>
      </c>
      <c r="GV1224" s="17">
        <f>SUMIF(FACT_A1[cve_prod],DIM_BILL[[#This Row],[CODIGO]],FACT_A1[Existencia])</f>
        <v>0</v>
      </c>
      <c r="GW1224" s="18">
        <f>SUMIF(FACT_A2[cve_prod],DIM_BILL[[#This Row],[CODIGO]],FACT_A2[Existencia])</f>
        <v>5</v>
      </c>
      <c r="GX1224" s="17"/>
      <c r="GY1224" s="16" t="s">
        <v>2221</v>
      </c>
      <c r="GZ1224" s="24">
        <f>SUMPRODUCT($B1224:$GQ1224,INDEX(PLAN_PRODUCCION!$B$4:$GQ$24,COLUMN()-COLUMN($GZ$1)+1,0))</f>
        <v>0</v>
      </c>
      <c r="HA1224" s="24">
        <f>SUMPRODUCT($B1224:$GQ1224,INDEX(PLAN_PRODUCCION!$B$4:$GQ$24,COLUMN()-COLUMN($GZ$1)+1,0))</f>
        <v>0</v>
      </c>
      <c r="HB1224" s="24">
        <f>SUMPRODUCT($B1224:$GQ1224,INDEX(PLAN_PRODUCCION!$B$4:$GQ$24,COLUMN()-COLUMN($GZ$1)+1,0))</f>
        <v>0</v>
      </c>
      <c r="HC1224" s="24">
        <f>SUMPRODUCT($B1224:$GQ1224,INDEX(PLAN_PRODUCCION!$B$4:$GQ$24,COLUMN()-COLUMN($GZ$1)+1,0))</f>
        <v>0</v>
      </c>
      <c r="HD1224" s="24">
        <f>SUMPRODUCT($B1224:$GQ1224,INDEX(PLAN_PRODUCCION!$B$4:$GQ$24,COLUMN()-COLUMN($GZ$1)+1,0))</f>
        <v>0</v>
      </c>
      <c r="HE1224" s="24">
        <f>SUMPRODUCT($B1224:$GQ1224,INDEX(PLAN_PRODUCCION!$B$4:$GQ$24,COLUMN()-COLUMN($GZ$1)+1,0))</f>
        <v>0</v>
      </c>
      <c r="HF1224" s="24">
        <f>SUMPRODUCT($B1224:$GQ1224,INDEX(PLAN_PRODUCCION!$B$4:$GQ$24,COLUMN()-COLUMN($GZ$1)+1,0))</f>
        <v>0</v>
      </c>
      <c r="HG1224" s="24">
        <f>SUMPRODUCT($B1224:$GQ1224,INDEX(PLAN_PRODUCCION!$B$4:$GQ$24,COLUMN()-COLUMN($GZ$1)+1,0))</f>
        <v>0</v>
      </c>
      <c r="HH1224" s="24">
        <f>SUMPRODUCT($B1224:$GQ1224,INDEX(PLAN_PRODUCCION!$B$4:$GQ$24,COLUMN()-COLUMN($GZ$1)+1,0))</f>
        <v>0</v>
      </c>
      <c r="HI1224" s="24">
        <f>SUMPRODUCT($B1224:$GQ1224,INDEX(PLAN_PRODUCCION!$B$4:$GQ$24,COLUMN()-COLUMN($GZ$1)+1,0))</f>
        <v>0</v>
      </c>
      <c r="HJ1224" s="24">
        <f>SUMPRODUCT($B1224:$GQ1224,INDEX(PLAN_PRODUCCION!$B$4:$GQ$24,COLUMN()-COLUMN($GZ$1)+1,0))</f>
        <v>0</v>
      </c>
      <c r="HK1224" s="24">
        <f>SUMPRODUCT($B1224:$GQ1224,INDEX(PLAN_PRODUCCION!$B$4:$GQ$24,COLUMN()-COLUMN($GZ$1)+1,0))</f>
        <v>0</v>
      </c>
      <c r="HL1224" s="24">
        <f>SUMPRODUCT($B1224:$GQ1224,INDEX(PLAN_PRODUCCION!$B$4:$GQ$24,COLUMN()-COLUMN($GZ$1)+1,0))</f>
        <v>0</v>
      </c>
      <c r="HM1224" s="24">
        <f>SUMPRODUCT($B1224:$GQ1224,INDEX(PLAN_PRODUCCION!$B$4:$GQ$24,COLUMN()-COLUMN($GZ$1)+1,0))</f>
        <v>0</v>
      </c>
      <c r="HN1224" s="24">
        <f>SUMPRODUCT($B1224:$GQ1224,INDEX(PLAN_PRODUCCION!$B$4:$GQ$24,COLUMN()-COLUMN($GZ$1)+1,0))</f>
        <v>0</v>
      </c>
      <c r="HO1224" s="24">
        <f>SUMPRODUCT($B1224:$GQ1224,INDEX(PLAN_PRODUCCION!$B$4:$GQ$24,COLUMN()-COLUMN($GZ$1)+1,0))</f>
        <v>0</v>
      </c>
      <c r="HP1224" s="24">
        <f>SUMPRODUCT($B1224:$GQ1224,INDEX(PLAN_PRODUCCION!$B$4:$GQ$24,COLUMN()-COLUMN($GZ$1)+1,0))</f>
        <v>0</v>
      </c>
      <c r="HQ1224" s="24">
        <f>SUMPRODUCT($B1224:$GQ1224,INDEX(PLAN_PRODUCCION!$B$4:$GQ$24,COLUMN()-COLUMN($GZ$1)+1,0))</f>
        <v>0</v>
      </c>
      <c r="HR1224" s="24">
        <f>SUMPRODUCT($B1224:$GQ1224,INDEX(PLAN_PRODUCCION!$B$4:$GQ$24,COLUMN()-COLUMN($GZ$1)+1,0))</f>
        <v>0</v>
      </c>
      <c r="HS1224" s="24">
        <f>SUMPRODUCT($B1224:$GQ1224,INDEX(PLAN_PRODUCCION!$B$4:$GQ$24,COLUMN()-COLUMN($GZ$1)+1,0))</f>
        <v>0</v>
      </c>
      <c r="HT1224" s="24">
        <f>SUMPRODUCT($B1224:$GQ1224,INDEX(PLAN_PRODUCCION!$B$4:$GQ$24,COLUMN()-COLUMN($GZ$1)+1,0))</f>
        <v>0</v>
      </c>
      <c r="HU1224" s="22"/>
      <c r="HV1224" s="25"/>
      <c r="HW1224" t="str">
        <f>DIM_BILL[[#This Row],[Tipo]]</f>
        <v>MATERIA PRIMA</v>
      </c>
    </row>
    <row r="1225" spans="1:231" x14ac:dyDescent="0.3">
      <c r="A1225" s="18" t="s">
        <v>1575</v>
      </c>
      <c r="FM1225">
        <v>5.0000000000000001E-4</v>
      </c>
      <c r="GR1225" s="18" t="s">
        <v>1576</v>
      </c>
      <c r="GS1225" s="18">
        <v>1</v>
      </c>
      <c r="GT1225" s="18" t="s">
        <v>1844</v>
      </c>
      <c r="GU1225" s="18" t="s">
        <v>1793</v>
      </c>
      <c r="GV1225" s="18">
        <f>SUMIF(FACT_A1[cve_prod],DIM_BILL[[#This Row],[CODIGO]],FACT_A1[Existencia])</f>
        <v>0</v>
      </c>
      <c r="GW1225" s="18">
        <f>SUMIF(FACT_A2[cve_prod],DIM_BILL[[#This Row],[CODIGO]],FACT_A2[Existencia])</f>
        <v>5</v>
      </c>
      <c r="GX1225" s="18"/>
      <c r="GY1225" s="16" t="s">
        <v>2222</v>
      </c>
      <c r="GZ1225" s="26">
        <f t="shared" ref="GZ1225" si="8934">GV1225+GW1225+GX1225+GZ1223-GZ1224</f>
        <v>5</v>
      </c>
      <c r="HA1225" s="26">
        <f t="shared" ref="HA1225" si="8935">GZ1225+HA1223-HA1224</f>
        <v>5</v>
      </c>
      <c r="HB1225" s="26">
        <f t="shared" ref="HB1225" si="8936">HA1225+HB1223-HB1224</f>
        <v>5</v>
      </c>
      <c r="HC1225" s="26">
        <f t="shared" ref="HC1225" si="8937">HB1225+HC1223-HC1224</f>
        <v>5</v>
      </c>
      <c r="HD1225" s="26">
        <f t="shared" ref="HD1225" si="8938">HC1225+HD1223-HD1224</f>
        <v>5</v>
      </c>
      <c r="HE1225" s="26">
        <f t="shared" ref="HE1225" si="8939">HD1225+HE1223-HE1224</f>
        <v>5</v>
      </c>
      <c r="HF1225" s="26">
        <f t="shared" ref="HF1225" si="8940">HE1225+HF1223-HF1224</f>
        <v>5</v>
      </c>
      <c r="HG1225" s="26">
        <f t="shared" ref="HG1225" si="8941">HF1225+HG1223-HG1224</f>
        <v>5</v>
      </c>
      <c r="HH1225" s="26">
        <f t="shared" ref="HH1225" si="8942">HG1225+HH1223-HH1224</f>
        <v>5</v>
      </c>
      <c r="HI1225" s="26">
        <f t="shared" ref="HI1225" si="8943">HH1225+HI1223-HI1224</f>
        <v>5</v>
      </c>
      <c r="HJ1225" s="26">
        <f t="shared" ref="HJ1225" si="8944">HI1225+HJ1223-HJ1224</f>
        <v>5</v>
      </c>
      <c r="HK1225" s="26">
        <f t="shared" ref="HK1225" si="8945">HJ1225+HK1223-HK1224</f>
        <v>5</v>
      </c>
      <c r="HL1225" s="26">
        <f t="shared" ref="HL1225" si="8946">HK1225+HL1223-HL1224</f>
        <v>5</v>
      </c>
      <c r="HM1225" s="26">
        <f t="shared" ref="HM1225" si="8947">HL1225+HM1223-HM1224</f>
        <v>5</v>
      </c>
      <c r="HN1225" s="26">
        <f t="shared" ref="HN1225" si="8948">HM1225+HN1223-HN1224</f>
        <v>5</v>
      </c>
      <c r="HO1225" s="26">
        <f t="shared" ref="HO1225" si="8949">HN1225+HO1223-HO1224</f>
        <v>5</v>
      </c>
      <c r="HP1225" s="26">
        <f t="shared" ref="HP1225" si="8950">HO1225+HP1223-HP1224</f>
        <v>5</v>
      </c>
      <c r="HQ1225" s="26">
        <f t="shared" ref="HQ1225" si="8951">HP1225+HQ1223-HQ1224</f>
        <v>5</v>
      </c>
      <c r="HR1225" s="26">
        <f t="shared" ref="HR1225" si="8952">HQ1225+HR1223-HR1224</f>
        <v>5</v>
      </c>
      <c r="HS1225" s="26">
        <f t="shared" ref="HS1225" si="8953">HR1225+HS1223-HS1224</f>
        <v>5</v>
      </c>
      <c r="HT1225" s="26">
        <f t="shared" ref="HT1225" si="8954">HS1225+HT1223-HT1224</f>
        <v>5</v>
      </c>
      <c r="HU1225" s="22">
        <f t="shared" ref="HU1225" si="8955">COUNTIF(GZ1225:HT1225,"&lt;0")</f>
        <v>0</v>
      </c>
      <c r="HV1225" s="25"/>
      <c r="HW1225" t="str">
        <f>DIM_BILL[[#This Row],[Tipo]]</f>
        <v>MATERIA PRIMA</v>
      </c>
    </row>
    <row r="1226" spans="1:231" x14ac:dyDescent="0.3">
      <c r="A1226" s="17" t="s">
        <v>1541</v>
      </c>
      <c r="FG1226">
        <v>1.5749999999999998E-4</v>
      </c>
      <c r="FT1226">
        <v>1.9079999999999998E-3</v>
      </c>
      <c r="FU1226">
        <v>1.9080799999999999E-3</v>
      </c>
      <c r="GN1226">
        <v>2.3999999999999998E-3</v>
      </c>
      <c r="GR1226" s="17" t="s">
        <v>1542</v>
      </c>
      <c r="GS1226" s="17">
        <v>1</v>
      </c>
      <c r="GT1226" s="17" t="s">
        <v>1834</v>
      </c>
      <c r="GU1226" s="17" t="s">
        <v>1793</v>
      </c>
      <c r="GV1226" s="17">
        <f>SUMIF(FACT_A1[cve_prod],DIM_BILL[[#This Row],[CODIGO]],FACT_A1[Existencia])</f>
        <v>0</v>
      </c>
      <c r="GW1226" s="18">
        <f>SUMIF(FACT_A2[cve_prod],DIM_BILL[[#This Row],[CODIGO]],FACT_A2[Existencia])</f>
        <v>27.405899999999999</v>
      </c>
      <c r="GX1226" s="17"/>
      <c r="GY1226" s="16" t="s">
        <v>2220</v>
      </c>
      <c r="GZ1226" s="15">
        <f>SUMIFS(POs[saldo],POs[cve_prod],DIM_BILL[[#This Row],[CODIGO]],POs[status],$GY1226,POs[f_ent],GZ$1)</f>
        <v>0</v>
      </c>
      <c r="HA1226" s="15">
        <f>SUMIFS(POs[saldo],POs[cve_prod],DIM_BILL[[#This Row],[CODIGO]],POs[status],$GY1226,POs[f_ent],HA$1)</f>
        <v>0</v>
      </c>
      <c r="HB1226" s="15">
        <f>SUMIFS(POs[saldo],POs[cve_prod],DIM_BILL[[#This Row],[CODIGO]],POs[status],$GY1226,POs[f_ent],HB$1)</f>
        <v>0</v>
      </c>
      <c r="HC1226" s="15">
        <f>SUMIFS(POs[saldo],POs[cve_prod],DIM_BILL[[#This Row],[CODIGO]],POs[status],$GY1226,POs[f_ent],HC$1)</f>
        <v>0</v>
      </c>
      <c r="HD1226" s="15">
        <f>SUMIFS(POs[saldo],POs[cve_prod],DIM_BILL[[#This Row],[CODIGO]],POs[status],$GY1226,POs[f_ent],HD$1)</f>
        <v>50</v>
      </c>
      <c r="HE1226" s="15">
        <f>SUMIFS(POs[saldo],POs[cve_prod],DIM_BILL[[#This Row],[CODIGO]],POs[status],$GY1226,POs[f_ent],HE$1)</f>
        <v>0</v>
      </c>
      <c r="HF1226" s="15">
        <f>SUMIFS(POs[saldo],POs[cve_prod],DIM_BILL[[#This Row],[CODIGO]],POs[status],$GY1226,POs[Semana],WEEKNUM(HF$1))</f>
        <v>0</v>
      </c>
      <c r="HG1226" s="15">
        <f>SUMIFS(POs[saldo],POs[cve_prod],DIM_BILL[[#This Row],[CODIGO]],POs[status],$GY1226,POs[Semana],WEEKNUM(HG$1))</f>
        <v>0</v>
      </c>
      <c r="HH1226" s="15">
        <f>SUMIFS(POs[saldo],POs[cve_prod],DIM_BILL[[#This Row],[CODIGO]],POs[status],$GY1226,POs[Semana],WEEKNUM(HH$1))</f>
        <v>0</v>
      </c>
      <c r="HI1226" s="15">
        <f>SUMIFS(POs[saldo],POs[cve_prod],DIM_BILL[[#This Row],[CODIGO]],POs[status],$GY1226,POs[Semana],WEEKNUM(HI$1))</f>
        <v>0</v>
      </c>
      <c r="HJ1226" s="15">
        <f>SUMIFS(POs[saldo],POs[cve_prod],DIM_BILL[[#This Row],[CODIGO]],POs[status],$GY1226,POs[Semana],WEEKNUM(HJ$1))</f>
        <v>0</v>
      </c>
      <c r="HK1226" s="15">
        <f>SUMIFS(POs[saldo],POs[cve_prod],DIM_BILL[[#This Row],[CODIGO]],POs[status],$GY1226,POs[Semana],WEEKNUM(HK$1))</f>
        <v>0</v>
      </c>
      <c r="HL1226" s="15">
        <f>SUMIFS(POs[saldo],POs[cve_prod],DIM_BILL[[#This Row],[CODIGO]],POs[status],$GY1226,POs[Semana],WEEKNUM(HL$1))</f>
        <v>0</v>
      </c>
      <c r="HM1226" s="15">
        <f>SUMIFS(POs[saldo],POs[cve_prod],DIM_BILL[[#This Row],[CODIGO]],POs[status],$GY1226,POs[Semana],WEEKNUM(HM$1))</f>
        <v>0</v>
      </c>
      <c r="HN1226" s="15">
        <f>SUMIFS(POs[saldo],POs[cve_prod],DIM_BILL[[#This Row],[CODIGO]],POs[status],$GY1226,POs[Semana],WEEKNUM(HN$1))</f>
        <v>0</v>
      </c>
      <c r="HO1226" s="15">
        <f>SUMIFS(POs[saldo],POs[cve_prod],DIM_BILL[[#This Row],[CODIGO]],POs[status],$GY1226,POs[Semana],WEEKNUM(HO$1))</f>
        <v>0</v>
      </c>
      <c r="HP1226" s="15">
        <f>SUMIFS(POs[saldo],POs[cve_prod],DIM_BILL[[#This Row],[CODIGO]],POs[status],$GY1226,POs[Semana],WEEKNUM(HP$1))</f>
        <v>0</v>
      </c>
      <c r="HQ1226" s="15">
        <f>SUMIFS(POs[saldo],POs[cve_prod],DIM_BILL[[#This Row],[CODIGO]],POs[status],$GY1226,POs[Semana],WEEKNUM(HQ$1))</f>
        <v>0</v>
      </c>
      <c r="HR1226" s="15">
        <f>SUMIFS(POs[saldo],POs[cve_prod],DIM_BILL[[#This Row],[CODIGO]],POs[status],$GY1226,POs[Semana],WEEKNUM(HR$1))</f>
        <v>0</v>
      </c>
      <c r="HS1226" s="15">
        <f>SUMIFS(POs[saldo],POs[cve_prod],DIM_BILL[[#This Row],[CODIGO]],POs[status],$GY1226,POs[Semana],WEEKNUM(HS$1))</f>
        <v>0</v>
      </c>
      <c r="HT1226" s="15">
        <f>SUMIFS(POs[saldo],POs[cve_prod],DIM_BILL[[#This Row],[CODIGO]],POs[status],$GY1226,POs[Semana],WEEKNUM(HT$1))</f>
        <v>0</v>
      </c>
      <c r="HU1226" s="22"/>
      <c r="HV1226" s="25"/>
      <c r="HW1226" t="str">
        <f>DIM_BILL[[#This Row],[Tipo]]</f>
        <v>MATERIA PRIMA</v>
      </c>
    </row>
    <row r="1227" spans="1:231" x14ac:dyDescent="0.3">
      <c r="A1227" s="17" t="s">
        <v>1541</v>
      </c>
      <c r="FG1227">
        <v>1.5749999999999998E-4</v>
      </c>
      <c r="FT1227">
        <v>1.9079999999999998E-3</v>
      </c>
      <c r="FU1227">
        <v>1.9080799999999999E-3</v>
      </c>
      <c r="GN1227">
        <v>2.3999999999999998E-3</v>
      </c>
      <c r="GR1227" s="17" t="s">
        <v>1542</v>
      </c>
      <c r="GS1227" s="17">
        <v>1</v>
      </c>
      <c r="GT1227" s="17" t="s">
        <v>1834</v>
      </c>
      <c r="GU1227" s="17" t="s">
        <v>1793</v>
      </c>
      <c r="GV1227" s="17">
        <f>SUMIF(FACT_A1[cve_prod],DIM_BILL[[#This Row],[CODIGO]],FACT_A1[Existencia])</f>
        <v>0</v>
      </c>
      <c r="GW1227" s="18">
        <f>SUMIF(FACT_A2[cve_prod],DIM_BILL[[#This Row],[CODIGO]],FACT_A2[Existencia])</f>
        <v>27.405899999999999</v>
      </c>
      <c r="GX1227" s="17"/>
      <c r="GY1227" s="16" t="s">
        <v>2221</v>
      </c>
      <c r="GZ1227" s="24">
        <f>SUMPRODUCT($B1227:$GQ1227,INDEX(PLAN_PRODUCCION!$B$4:$GQ$24,COLUMN()-COLUMN($GZ$1)+1,0))</f>
        <v>76.063900799999999</v>
      </c>
      <c r="HA1227" s="24">
        <f>SUMPRODUCT($B1227:$GQ1227,INDEX(PLAN_PRODUCCION!$B$4:$GQ$24,COLUMN()-COLUMN($GZ$1)+1,0))</f>
        <v>0</v>
      </c>
      <c r="HB1227" s="24">
        <f>SUMPRODUCT($B1227:$GQ1227,INDEX(PLAN_PRODUCCION!$B$4:$GQ$24,COLUMN()-COLUMN($GZ$1)+1,0))</f>
        <v>0</v>
      </c>
      <c r="HC1227" s="24">
        <f>SUMPRODUCT($B1227:$GQ1227,INDEX(PLAN_PRODUCCION!$B$4:$GQ$24,COLUMN()-COLUMN($GZ$1)+1,0))</f>
        <v>0</v>
      </c>
      <c r="HD1227" s="24">
        <f>SUMPRODUCT($B1227:$GQ1227,INDEX(PLAN_PRODUCCION!$B$4:$GQ$24,COLUMN()-COLUMN($GZ$1)+1,0))</f>
        <v>0</v>
      </c>
      <c r="HE1227" s="24">
        <f>SUMPRODUCT($B1227:$GQ1227,INDEX(PLAN_PRODUCCION!$B$4:$GQ$24,COLUMN()-COLUMN($GZ$1)+1,0))</f>
        <v>0</v>
      </c>
      <c r="HF1227" s="24">
        <f>SUMPRODUCT($B1227:$GQ1227,INDEX(PLAN_PRODUCCION!$B$4:$GQ$24,COLUMN()-COLUMN($GZ$1)+1,0))</f>
        <v>0</v>
      </c>
      <c r="HG1227" s="24">
        <f>SUMPRODUCT($B1227:$GQ1227,INDEX(PLAN_PRODUCCION!$B$4:$GQ$24,COLUMN()-COLUMN($GZ$1)+1,0))</f>
        <v>0</v>
      </c>
      <c r="HH1227" s="24">
        <f>SUMPRODUCT($B1227:$GQ1227,INDEX(PLAN_PRODUCCION!$B$4:$GQ$24,COLUMN()-COLUMN($GZ$1)+1,0))</f>
        <v>0</v>
      </c>
      <c r="HI1227" s="24">
        <f>SUMPRODUCT($B1227:$GQ1227,INDEX(PLAN_PRODUCCION!$B$4:$GQ$24,COLUMN()-COLUMN($GZ$1)+1,0))</f>
        <v>0</v>
      </c>
      <c r="HJ1227" s="24">
        <f>SUMPRODUCT($B1227:$GQ1227,INDEX(PLAN_PRODUCCION!$B$4:$GQ$24,COLUMN()-COLUMN($GZ$1)+1,0))</f>
        <v>0</v>
      </c>
      <c r="HK1227" s="24">
        <f>SUMPRODUCT($B1227:$GQ1227,INDEX(PLAN_PRODUCCION!$B$4:$GQ$24,COLUMN()-COLUMN($GZ$1)+1,0))</f>
        <v>0</v>
      </c>
      <c r="HL1227" s="24">
        <f>SUMPRODUCT($B1227:$GQ1227,INDEX(PLAN_PRODUCCION!$B$4:$GQ$24,COLUMN()-COLUMN($GZ$1)+1,0))</f>
        <v>0</v>
      </c>
      <c r="HM1227" s="24">
        <f>SUMPRODUCT($B1227:$GQ1227,INDEX(PLAN_PRODUCCION!$B$4:$GQ$24,COLUMN()-COLUMN($GZ$1)+1,0))</f>
        <v>0</v>
      </c>
      <c r="HN1227" s="24">
        <f>SUMPRODUCT($B1227:$GQ1227,INDEX(PLAN_PRODUCCION!$B$4:$GQ$24,COLUMN()-COLUMN($GZ$1)+1,0))</f>
        <v>0</v>
      </c>
      <c r="HO1227" s="24">
        <f>SUMPRODUCT($B1227:$GQ1227,INDEX(PLAN_PRODUCCION!$B$4:$GQ$24,COLUMN()-COLUMN($GZ$1)+1,0))</f>
        <v>0</v>
      </c>
      <c r="HP1227" s="24">
        <f>SUMPRODUCT($B1227:$GQ1227,INDEX(PLAN_PRODUCCION!$B$4:$GQ$24,COLUMN()-COLUMN($GZ$1)+1,0))</f>
        <v>0</v>
      </c>
      <c r="HQ1227" s="24">
        <f>SUMPRODUCT($B1227:$GQ1227,INDEX(PLAN_PRODUCCION!$B$4:$GQ$24,COLUMN()-COLUMN($GZ$1)+1,0))</f>
        <v>0</v>
      </c>
      <c r="HR1227" s="24">
        <f>SUMPRODUCT($B1227:$GQ1227,INDEX(PLAN_PRODUCCION!$B$4:$GQ$24,COLUMN()-COLUMN($GZ$1)+1,0))</f>
        <v>0</v>
      </c>
      <c r="HS1227" s="24">
        <f>SUMPRODUCT($B1227:$GQ1227,INDEX(PLAN_PRODUCCION!$B$4:$GQ$24,COLUMN()-COLUMN($GZ$1)+1,0))</f>
        <v>0</v>
      </c>
      <c r="HT1227" s="24">
        <f>SUMPRODUCT($B1227:$GQ1227,INDEX(PLAN_PRODUCCION!$B$4:$GQ$24,COLUMN()-COLUMN($GZ$1)+1,0))</f>
        <v>0</v>
      </c>
      <c r="HU1227" s="22"/>
      <c r="HV1227" s="25"/>
      <c r="HW1227" t="str">
        <f>DIM_BILL[[#This Row],[Tipo]]</f>
        <v>MATERIA PRIMA</v>
      </c>
    </row>
    <row r="1228" spans="1:231" x14ac:dyDescent="0.3">
      <c r="A1228" s="18" t="s">
        <v>1541</v>
      </c>
      <c r="FG1228">
        <v>1.5749999999999998E-4</v>
      </c>
      <c r="FT1228">
        <v>1.9079999999999998E-3</v>
      </c>
      <c r="FU1228">
        <v>1.9080799999999999E-3</v>
      </c>
      <c r="GN1228">
        <v>2.3999999999999998E-3</v>
      </c>
      <c r="GR1228" s="18" t="s">
        <v>1542</v>
      </c>
      <c r="GS1228" s="18">
        <v>1</v>
      </c>
      <c r="GT1228" s="18" t="s">
        <v>1834</v>
      </c>
      <c r="GU1228" s="18" t="s">
        <v>1793</v>
      </c>
      <c r="GV1228" s="18">
        <f>SUMIF(FACT_A1[cve_prod],DIM_BILL[[#This Row],[CODIGO]],FACT_A1[Existencia])</f>
        <v>0</v>
      </c>
      <c r="GW1228" s="18">
        <f>SUMIF(FACT_A2[cve_prod],DIM_BILL[[#This Row],[CODIGO]],FACT_A2[Existencia])</f>
        <v>27.405899999999999</v>
      </c>
      <c r="GX1228" s="18"/>
      <c r="GY1228" s="16" t="s">
        <v>2222</v>
      </c>
      <c r="GZ1228" s="26">
        <f t="shared" ref="GZ1228" si="8956">GV1228+GW1228+GX1228+GZ1226-GZ1227</f>
        <v>-48.658000799999996</v>
      </c>
      <c r="HA1228" s="26">
        <f t="shared" ref="HA1228" si="8957">GZ1228+HA1226-HA1227</f>
        <v>-48.658000799999996</v>
      </c>
      <c r="HB1228" s="26">
        <f t="shared" ref="HB1228" si="8958">HA1228+HB1226-HB1227</f>
        <v>-48.658000799999996</v>
      </c>
      <c r="HC1228" s="26">
        <f t="shared" ref="HC1228" si="8959">HB1228+HC1226-HC1227</f>
        <v>-48.658000799999996</v>
      </c>
      <c r="HD1228" s="26">
        <f t="shared" ref="HD1228" si="8960">HC1228+HD1226-HD1227</f>
        <v>1.3419992000000036</v>
      </c>
      <c r="HE1228" s="26">
        <f t="shared" ref="HE1228" si="8961">HD1228+HE1226-HE1227</f>
        <v>1.3419992000000036</v>
      </c>
      <c r="HF1228" s="26">
        <f t="shared" ref="HF1228" si="8962">HE1228+HF1226-HF1227</f>
        <v>1.3419992000000036</v>
      </c>
      <c r="HG1228" s="26">
        <f t="shared" ref="HG1228" si="8963">HF1228+HG1226-HG1227</f>
        <v>1.3419992000000036</v>
      </c>
      <c r="HH1228" s="26">
        <f t="shared" ref="HH1228" si="8964">HG1228+HH1226-HH1227</f>
        <v>1.3419992000000036</v>
      </c>
      <c r="HI1228" s="26">
        <f t="shared" ref="HI1228" si="8965">HH1228+HI1226-HI1227</f>
        <v>1.3419992000000036</v>
      </c>
      <c r="HJ1228" s="26">
        <f t="shared" ref="HJ1228" si="8966">HI1228+HJ1226-HJ1227</f>
        <v>1.3419992000000036</v>
      </c>
      <c r="HK1228" s="26">
        <f t="shared" ref="HK1228" si="8967">HJ1228+HK1226-HK1227</f>
        <v>1.3419992000000036</v>
      </c>
      <c r="HL1228" s="26">
        <f t="shared" ref="HL1228" si="8968">HK1228+HL1226-HL1227</f>
        <v>1.3419992000000036</v>
      </c>
      <c r="HM1228" s="26">
        <f t="shared" ref="HM1228" si="8969">HL1228+HM1226-HM1227</f>
        <v>1.3419992000000036</v>
      </c>
      <c r="HN1228" s="26">
        <f t="shared" ref="HN1228" si="8970">HM1228+HN1226-HN1227</f>
        <v>1.3419992000000036</v>
      </c>
      <c r="HO1228" s="26">
        <f t="shared" ref="HO1228" si="8971">HN1228+HO1226-HO1227</f>
        <v>1.3419992000000036</v>
      </c>
      <c r="HP1228" s="26">
        <f t="shared" ref="HP1228" si="8972">HO1228+HP1226-HP1227</f>
        <v>1.3419992000000036</v>
      </c>
      <c r="HQ1228" s="26">
        <f t="shared" ref="HQ1228" si="8973">HP1228+HQ1226-HQ1227</f>
        <v>1.3419992000000036</v>
      </c>
      <c r="HR1228" s="26">
        <f t="shared" ref="HR1228" si="8974">HQ1228+HR1226-HR1227</f>
        <v>1.3419992000000036</v>
      </c>
      <c r="HS1228" s="26">
        <f t="shared" ref="HS1228" si="8975">HR1228+HS1226-HS1227</f>
        <v>1.3419992000000036</v>
      </c>
      <c r="HT1228" s="26">
        <f t="shared" ref="HT1228" si="8976">HS1228+HT1226-HT1227</f>
        <v>1.3419992000000036</v>
      </c>
      <c r="HU1228" s="22">
        <f t="shared" ref="HU1228" si="8977">COUNTIF(GZ1228:HT1228,"&lt;0")</f>
        <v>4</v>
      </c>
      <c r="HV1228" s="25"/>
      <c r="HW1228" t="str">
        <f>DIM_BILL[[#This Row],[Tipo]]</f>
        <v>MATERIA PRIMA</v>
      </c>
    </row>
    <row r="1229" spans="1:231" x14ac:dyDescent="0.3">
      <c r="A1229" s="17" t="s">
        <v>94</v>
      </c>
      <c r="F1229">
        <v>9.4736842105263164E-4</v>
      </c>
      <c r="G1229">
        <v>2.9999999999999997E-4</v>
      </c>
      <c r="H1229">
        <v>3.6000000000000002E-4</v>
      </c>
      <c r="BC1229">
        <v>3.0000000000000003E-4</v>
      </c>
      <c r="BD1229">
        <v>6.0000000000000006E-4</v>
      </c>
      <c r="GR1229" s="17" t="s">
        <v>95</v>
      </c>
      <c r="GS1229" s="17">
        <v>1</v>
      </c>
      <c r="GT1229" s="17" t="s">
        <v>1835</v>
      </c>
      <c r="GU1229" s="17" t="s">
        <v>1793</v>
      </c>
      <c r="GV1229" s="17">
        <f>SUMIF(FACT_A1[cve_prod],DIM_BILL[[#This Row],[CODIGO]],FACT_A1[Existencia])</f>
        <v>0</v>
      </c>
      <c r="GW1229" s="18">
        <f>SUMIF(FACT_A2[cve_prod],DIM_BILL[[#This Row],[CODIGO]],FACT_A2[Existencia])</f>
        <v>36</v>
      </c>
      <c r="GX1229" s="17"/>
      <c r="GY1229" s="16" t="s">
        <v>2220</v>
      </c>
      <c r="GZ1229" s="15">
        <f>SUMIFS(POs[saldo],POs[cve_prod],DIM_BILL[[#This Row],[CODIGO]],POs[status],$GY1229,POs[f_ent],GZ$1)</f>
        <v>0</v>
      </c>
      <c r="HA1229" s="15">
        <f>SUMIFS(POs[saldo],POs[cve_prod],DIM_BILL[[#This Row],[CODIGO]],POs[status],$GY1229,POs[f_ent],HA$1)</f>
        <v>0</v>
      </c>
      <c r="HB1229" s="15">
        <f>SUMIFS(POs[saldo],POs[cve_prod],DIM_BILL[[#This Row],[CODIGO]],POs[status],$GY1229,POs[f_ent],HB$1)</f>
        <v>0</v>
      </c>
      <c r="HC1229" s="15">
        <f>SUMIFS(POs[saldo],POs[cve_prod],DIM_BILL[[#This Row],[CODIGO]],POs[status],$GY1229,POs[f_ent],HC$1)</f>
        <v>0</v>
      </c>
      <c r="HD1229" s="15">
        <f>SUMIFS(POs[saldo],POs[cve_prod],DIM_BILL[[#This Row],[CODIGO]],POs[status],$GY1229,POs[f_ent],HD$1)</f>
        <v>0</v>
      </c>
      <c r="HE1229" s="15">
        <f>SUMIFS(POs[saldo],POs[cve_prod],DIM_BILL[[#This Row],[CODIGO]],POs[status],$GY1229,POs[f_ent],HE$1)</f>
        <v>0</v>
      </c>
      <c r="HF1229" s="15">
        <f>SUMIFS(POs[saldo],POs[cve_prod],DIM_BILL[[#This Row],[CODIGO]],POs[status],$GY1229,POs[Semana],WEEKNUM(HF$1))</f>
        <v>0</v>
      </c>
      <c r="HG1229" s="15">
        <f>SUMIFS(POs[saldo],POs[cve_prod],DIM_BILL[[#This Row],[CODIGO]],POs[status],$GY1229,POs[Semana],WEEKNUM(HG$1))</f>
        <v>0</v>
      </c>
      <c r="HH1229" s="15">
        <f>SUMIFS(POs[saldo],POs[cve_prod],DIM_BILL[[#This Row],[CODIGO]],POs[status],$GY1229,POs[Semana],WEEKNUM(HH$1))</f>
        <v>0</v>
      </c>
      <c r="HI1229" s="15">
        <f>SUMIFS(POs[saldo],POs[cve_prod],DIM_BILL[[#This Row],[CODIGO]],POs[status],$GY1229,POs[Semana],WEEKNUM(HI$1))</f>
        <v>0</v>
      </c>
      <c r="HJ1229" s="15">
        <f>SUMIFS(POs[saldo],POs[cve_prod],DIM_BILL[[#This Row],[CODIGO]],POs[status],$GY1229,POs[Semana],WEEKNUM(HJ$1))</f>
        <v>0</v>
      </c>
      <c r="HK1229" s="15">
        <f>SUMIFS(POs[saldo],POs[cve_prod],DIM_BILL[[#This Row],[CODIGO]],POs[status],$GY1229,POs[Semana],WEEKNUM(HK$1))</f>
        <v>0</v>
      </c>
      <c r="HL1229" s="15">
        <f>SUMIFS(POs[saldo],POs[cve_prod],DIM_BILL[[#This Row],[CODIGO]],POs[status],$GY1229,POs[Semana],WEEKNUM(HL$1))</f>
        <v>0</v>
      </c>
      <c r="HM1229" s="15">
        <f>SUMIFS(POs[saldo],POs[cve_prod],DIM_BILL[[#This Row],[CODIGO]],POs[status],$GY1229,POs[Semana],WEEKNUM(HM$1))</f>
        <v>0</v>
      </c>
      <c r="HN1229" s="15">
        <f>SUMIFS(POs[saldo],POs[cve_prod],DIM_BILL[[#This Row],[CODIGO]],POs[status],$GY1229,POs[Semana],WEEKNUM(HN$1))</f>
        <v>0</v>
      </c>
      <c r="HO1229" s="15">
        <f>SUMIFS(POs[saldo],POs[cve_prod],DIM_BILL[[#This Row],[CODIGO]],POs[status],$GY1229,POs[Semana],WEEKNUM(HO$1))</f>
        <v>0</v>
      </c>
      <c r="HP1229" s="15">
        <f>SUMIFS(POs[saldo],POs[cve_prod],DIM_BILL[[#This Row],[CODIGO]],POs[status],$GY1229,POs[Semana],WEEKNUM(HP$1))</f>
        <v>0</v>
      </c>
      <c r="HQ1229" s="15">
        <f>SUMIFS(POs[saldo],POs[cve_prod],DIM_BILL[[#This Row],[CODIGO]],POs[status],$GY1229,POs[Semana],WEEKNUM(HQ$1))</f>
        <v>0</v>
      </c>
      <c r="HR1229" s="15">
        <f>SUMIFS(POs[saldo],POs[cve_prod],DIM_BILL[[#This Row],[CODIGO]],POs[status],$GY1229,POs[Semana],WEEKNUM(HR$1))</f>
        <v>0</v>
      </c>
      <c r="HS1229" s="15">
        <f>SUMIFS(POs[saldo],POs[cve_prod],DIM_BILL[[#This Row],[CODIGO]],POs[status],$GY1229,POs[Semana],WEEKNUM(HS$1))</f>
        <v>0</v>
      </c>
      <c r="HT1229" s="15">
        <f>SUMIFS(POs[saldo],POs[cve_prod],DIM_BILL[[#This Row],[CODIGO]],POs[status],$GY1229,POs[Semana],WEEKNUM(HT$1))</f>
        <v>0</v>
      </c>
      <c r="HU1229" s="22"/>
      <c r="HV1229" s="25"/>
      <c r="HW1229" t="str">
        <f>DIM_BILL[[#This Row],[Tipo]]</f>
        <v>MATERIA PRIMA</v>
      </c>
    </row>
    <row r="1230" spans="1:231" x14ac:dyDescent="0.3">
      <c r="A1230" s="17" t="s">
        <v>94</v>
      </c>
      <c r="F1230">
        <v>9.4736842105263164E-4</v>
      </c>
      <c r="G1230">
        <v>2.9999999999999997E-4</v>
      </c>
      <c r="H1230">
        <v>3.6000000000000002E-4</v>
      </c>
      <c r="BC1230">
        <v>3.0000000000000003E-4</v>
      </c>
      <c r="BD1230">
        <v>6.0000000000000006E-4</v>
      </c>
      <c r="GR1230" s="17" t="s">
        <v>95</v>
      </c>
      <c r="GS1230" s="17">
        <v>1</v>
      </c>
      <c r="GT1230" s="17" t="s">
        <v>1835</v>
      </c>
      <c r="GU1230" s="17" t="s">
        <v>1793</v>
      </c>
      <c r="GV1230" s="17">
        <f>SUMIF(FACT_A1[cve_prod],DIM_BILL[[#This Row],[CODIGO]],FACT_A1[Existencia])</f>
        <v>0</v>
      </c>
      <c r="GW1230" s="18">
        <f>SUMIF(FACT_A2[cve_prod],DIM_BILL[[#This Row],[CODIGO]],FACT_A2[Existencia])</f>
        <v>36</v>
      </c>
      <c r="GX1230" s="17"/>
      <c r="GY1230" s="16" t="s">
        <v>2221</v>
      </c>
      <c r="GZ1230" s="24">
        <f>SUMPRODUCT($B1230:$GQ1230,INDEX(PLAN_PRODUCCION!$B$4:$GQ$24,COLUMN()-COLUMN($GZ$1)+1,0))</f>
        <v>12.5136</v>
      </c>
      <c r="HA1230" s="24">
        <f>SUMPRODUCT($B1230:$GQ1230,INDEX(PLAN_PRODUCCION!$B$4:$GQ$24,COLUMN()-COLUMN($GZ$1)+1,0))</f>
        <v>0</v>
      </c>
      <c r="HB1230" s="24">
        <f>SUMPRODUCT($B1230:$GQ1230,INDEX(PLAN_PRODUCCION!$B$4:$GQ$24,COLUMN()-COLUMN($GZ$1)+1,0))</f>
        <v>0</v>
      </c>
      <c r="HC1230" s="24">
        <f>SUMPRODUCT($B1230:$GQ1230,INDEX(PLAN_PRODUCCION!$B$4:$GQ$24,COLUMN()-COLUMN($GZ$1)+1,0))</f>
        <v>0</v>
      </c>
      <c r="HD1230" s="24">
        <f>SUMPRODUCT($B1230:$GQ1230,INDEX(PLAN_PRODUCCION!$B$4:$GQ$24,COLUMN()-COLUMN($GZ$1)+1,0))</f>
        <v>0</v>
      </c>
      <c r="HE1230" s="24">
        <f>SUMPRODUCT($B1230:$GQ1230,INDEX(PLAN_PRODUCCION!$B$4:$GQ$24,COLUMN()-COLUMN($GZ$1)+1,0))</f>
        <v>0</v>
      </c>
      <c r="HF1230" s="24">
        <f>SUMPRODUCT($B1230:$GQ1230,INDEX(PLAN_PRODUCCION!$B$4:$GQ$24,COLUMN()-COLUMN($GZ$1)+1,0))</f>
        <v>0</v>
      </c>
      <c r="HG1230" s="24">
        <f>SUMPRODUCT($B1230:$GQ1230,INDEX(PLAN_PRODUCCION!$B$4:$GQ$24,COLUMN()-COLUMN($GZ$1)+1,0))</f>
        <v>0</v>
      </c>
      <c r="HH1230" s="24">
        <f>SUMPRODUCT($B1230:$GQ1230,INDEX(PLAN_PRODUCCION!$B$4:$GQ$24,COLUMN()-COLUMN($GZ$1)+1,0))</f>
        <v>0</v>
      </c>
      <c r="HI1230" s="24">
        <f>SUMPRODUCT($B1230:$GQ1230,INDEX(PLAN_PRODUCCION!$B$4:$GQ$24,COLUMN()-COLUMN($GZ$1)+1,0))</f>
        <v>0</v>
      </c>
      <c r="HJ1230" s="24">
        <f>SUMPRODUCT($B1230:$GQ1230,INDEX(PLAN_PRODUCCION!$B$4:$GQ$24,COLUMN()-COLUMN($GZ$1)+1,0))</f>
        <v>0</v>
      </c>
      <c r="HK1230" s="24">
        <f>SUMPRODUCT($B1230:$GQ1230,INDEX(PLAN_PRODUCCION!$B$4:$GQ$24,COLUMN()-COLUMN($GZ$1)+1,0))</f>
        <v>0</v>
      </c>
      <c r="HL1230" s="24">
        <f>SUMPRODUCT($B1230:$GQ1230,INDEX(PLAN_PRODUCCION!$B$4:$GQ$24,COLUMN()-COLUMN($GZ$1)+1,0))</f>
        <v>0</v>
      </c>
      <c r="HM1230" s="24">
        <f>SUMPRODUCT($B1230:$GQ1230,INDEX(PLAN_PRODUCCION!$B$4:$GQ$24,COLUMN()-COLUMN($GZ$1)+1,0))</f>
        <v>0</v>
      </c>
      <c r="HN1230" s="24">
        <f>SUMPRODUCT($B1230:$GQ1230,INDEX(PLAN_PRODUCCION!$B$4:$GQ$24,COLUMN()-COLUMN($GZ$1)+1,0))</f>
        <v>0</v>
      </c>
      <c r="HO1230" s="24">
        <f>SUMPRODUCT($B1230:$GQ1230,INDEX(PLAN_PRODUCCION!$B$4:$GQ$24,COLUMN()-COLUMN($GZ$1)+1,0))</f>
        <v>0</v>
      </c>
      <c r="HP1230" s="24">
        <f>SUMPRODUCT($B1230:$GQ1230,INDEX(PLAN_PRODUCCION!$B$4:$GQ$24,COLUMN()-COLUMN($GZ$1)+1,0))</f>
        <v>0</v>
      </c>
      <c r="HQ1230" s="24">
        <f>SUMPRODUCT($B1230:$GQ1230,INDEX(PLAN_PRODUCCION!$B$4:$GQ$24,COLUMN()-COLUMN($GZ$1)+1,0))</f>
        <v>0</v>
      </c>
      <c r="HR1230" s="24">
        <f>SUMPRODUCT($B1230:$GQ1230,INDEX(PLAN_PRODUCCION!$B$4:$GQ$24,COLUMN()-COLUMN($GZ$1)+1,0))</f>
        <v>0</v>
      </c>
      <c r="HS1230" s="24">
        <f>SUMPRODUCT($B1230:$GQ1230,INDEX(PLAN_PRODUCCION!$B$4:$GQ$24,COLUMN()-COLUMN($GZ$1)+1,0))</f>
        <v>0</v>
      </c>
      <c r="HT1230" s="24">
        <f>SUMPRODUCT($B1230:$GQ1230,INDEX(PLAN_PRODUCCION!$B$4:$GQ$24,COLUMN()-COLUMN($GZ$1)+1,0))</f>
        <v>0</v>
      </c>
      <c r="HU1230" s="22"/>
      <c r="HV1230" s="25"/>
      <c r="HW1230" t="str">
        <f>DIM_BILL[[#This Row],[Tipo]]</f>
        <v>MATERIA PRIMA</v>
      </c>
    </row>
    <row r="1231" spans="1:231" x14ac:dyDescent="0.3">
      <c r="A1231" s="18" t="s">
        <v>94</v>
      </c>
      <c r="F1231">
        <v>9.4736842105263164E-4</v>
      </c>
      <c r="G1231">
        <v>2.9999999999999997E-4</v>
      </c>
      <c r="H1231">
        <v>3.6000000000000002E-4</v>
      </c>
      <c r="BC1231">
        <v>3.0000000000000003E-4</v>
      </c>
      <c r="BD1231">
        <v>6.0000000000000006E-4</v>
      </c>
      <c r="GR1231" s="18" t="s">
        <v>95</v>
      </c>
      <c r="GS1231" s="18">
        <v>1</v>
      </c>
      <c r="GT1231" s="18" t="s">
        <v>1835</v>
      </c>
      <c r="GU1231" s="18" t="s">
        <v>1793</v>
      </c>
      <c r="GV1231" s="18">
        <f>SUMIF(FACT_A1[cve_prod],DIM_BILL[[#This Row],[CODIGO]],FACT_A1[Existencia])</f>
        <v>0</v>
      </c>
      <c r="GW1231" s="18">
        <f>SUMIF(FACT_A2[cve_prod],DIM_BILL[[#This Row],[CODIGO]],FACT_A2[Existencia])</f>
        <v>36</v>
      </c>
      <c r="GX1231" s="18"/>
      <c r="GY1231" s="16" t="s">
        <v>2222</v>
      </c>
      <c r="GZ1231" s="26">
        <f t="shared" ref="GZ1231" si="8978">GV1231+GW1231+GX1231+GZ1229-GZ1230</f>
        <v>23.4864</v>
      </c>
      <c r="HA1231" s="26">
        <f t="shared" ref="HA1231" si="8979">GZ1231+HA1229-HA1230</f>
        <v>23.4864</v>
      </c>
      <c r="HB1231" s="26">
        <f t="shared" ref="HB1231" si="8980">HA1231+HB1229-HB1230</f>
        <v>23.4864</v>
      </c>
      <c r="HC1231" s="26">
        <f t="shared" ref="HC1231" si="8981">HB1231+HC1229-HC1230</f>
        <v>23.4864</v>
      </c>
      <c r="HD1231" s="26">
        <f t="shared" ref="HD1231" si="8982">HC1231+HD1229-HD1230</f>
        <v>23.4864</v>
      </c>
      <c r="HE1231" s="26">
        <f t="shared" ref="HE1231" si="8983">HD1231+HE1229-HE1230</f>
        <v>23.4864</v>
      </c>
      <c r="HF1231" s="26">
        <f t="shared" ref="HF1231" si="8984">HE1231+HF1229-HF1230</f>
        <v>23.4864</v>
      </c>
      <c r="HG1231" s="26">
        <f t="shared" ref="HG1231" si="8985">HF1231+HG1229-HG1230</f>
        <v>23.4864</v>
      </c>
      <c r="HH1231" s="26">
        <f t="shared" ref="HH1231" si="8986">HG1231+HH1229-HH1230</f>
        <v>23.4864</v>
      </c>
      <c r="HI1231" s="26">
        <f t="shared" ref="HI1231" si="8987">HH1231+HI1229-HI1230</f>
        <v>23.4864</v>
      </c>
      <c r="HJ1231" s="26">
        <f t="shared" ref="HJ1231" si="8988">HI1231+HJ1229-HJ1230</f>
        <v>23.4864</v>
      </c>
      <c r="HK1231" s="26">
        <f t="shared" ref="HK1231" si="8989">HJ1231+HK1229-HK1230</f>
        <v>23.4864</v>
      </c>
      <c r="HL1231" s="26">
        <f t="shared" ref="HL1231" si="8990">HK1231+HL1229-HL1230</f>
        <v>23.4864</v>
      </c>
      <c r="HM1231" s="26">
        <f t="shared" ref="HM1231" si="8991">HL1231+HM1229-HM1230</f>
        <v>23.4864</v>
      </c>
      <c r="HN1231" s="26">
        <f t="shared" ref="HN1231" si="8992">HM1231+HN1229-HN1230</f>
        <v>23.4864</v>
      </c>
      <c r="HO1231" s="26">
        <f t="shared" ref="HO1231" si="8993">HN1231+HO1229-HO1230</f>
        <v>23.4864</v>
      </c>
      <c r="HP1231" s="26">
        <f t="shared" ref="HP1231" si="8994">HO1231+HP1229-HP1230</f>
        <v>23.4864</v>
      </c>
      <c r="HQ1231" s="26">
        <f t="shared" ref="HQ1231" si="8995">HP1231+HQ1229-HQ1230</f>
        <v>23.4864</v>
      </c>
      <c r="HR1231" s="26">
        <f t="shared" ref="HR1231" si="8996">HQ1231+HR1229-HR1230</f>
        <v>23.4864</v>
      </c>
      <c r="HS1231" s="26">
        <f t="shared" ref="HS1231" si="8997">HR1231+HS1229-HS1230</f>
        <v>23.4864</v>
      </c>
      <c r="HT1231" s="26">
        <f t="shared" ref="HT1231" si="8998">HS1231+HT1229-HT1230</f>
        <v>23.4864</v>
      </c>
      <c r="HU1231" s="22">
        <f t="shared" ref="HU1231" si="8999">COUNTIF(GZ1231:HT1231,"&lt;0")</f>
        <v>0</v>
      </c>
      <c r="HV1231" s="25"/>
      <c r="HW1231" t="str">
        <f>DIM_BILL[[#This Row],[Tipo]]</f>
        <v>MATERIA PRIMA</v>
      </c>
    </row>
    <row r="1232" spans="1:231" x14ac:dyDescent="0.3">
      <c r="A1232" s="17" t="s">
        <v>1325</v>
      </c>
      <c r="EC1232">
        <v>1.2000000000000001E-3</v>
      </c>
      <c r="EH1232">
        <v>1.2000000000000001E-3</v>
      </c>
      <c r="EJ1232">
        <v>1.2000000000000001E-3</v>
      </c>
      <c r="EO1232">
        <v>4.0000000000000002E-4</v>
      </c>
      <c r="EQ1232">
        <v>1E-4</v>
      </c>
      <c r="FB1232">
        <v>1.2E-4</v>
      </c>
      <c r="FD1232">
        <v>4.7999999999999996E-4</v>
      </c>
      <c r="FJ1232">
        <v>1.2E-4</v>
      </c>
      <c r="FS1232">
        <v>2.9999999999999997E-4</v>
      </c>
      <c r="GD1232">
        <v>2.9999999999999997E-4</v>
      </c>
      <c r="GL1232">
        <v>2.7E-4</v>
      </c>
      <c r="GR1232" s="17" t="s">
        <v>1326</v>
      </c>
      <c r="GS1232" s="17">
        <v>1</v>
      </c>
      <c r="GT1232" s="17" t="s">
        <v>1835</v>
      </c>
      <c r="GU1232" s="17" t="s">
        <v>1793</v>
      </c>
      <c r="GV1232" s="17">
        <f>SUMIF(FACT_A1[cve_prod],DIM_BILL[[#This Row],[CODIGO]],FACT_A1[Existencia])</f>
        <v>25</v>
      </c>
      <c r="GW1232" s="18">
        <f>SUMIF(FACT_A2[cve_prod],DIM_BILL[[#This Row],[CODIGO]],FACT_A2[Existencia])</f>
        <v>20.3596</v>
      </c>
      <c r="GX1232" s="17"/>
      <c r="GY1232" s="16" t="s">
        <v>2220</v>
      </c>
      <c r="GZ1232" s="15">
        <f>SUMIFS(POs[saldo],POs[cve_prod],DIM_BILL[[#This Row],[CODIGO]],POs[status],$GY1232,POs[f_ent],GZ$1)</f>
        <v>0</v>
      </c>
      <c r="HA1232" s="15">
        <f>SUMIFS(POs[saldo],POs[cve_prod],DIM_BILL[[#This Row],[CODIGO]],POs[status],$GY1232,POs[f_ent],HA$1)</f>
        <v>0</v>
      </c>
      <c r="HB1232" s="15">
        <f>SUMIFS(POs[saldo],POs[cve_prod],DIM_BILL[[#This Row],[CODIGO]],POs[status],$GY1232,POs[f_ent],HB$1)</f>
        <v>0</v>
      </c>
      <c r="HC1232" s="15">
        <f>SUMIFS(POs[saldo],POs[cve_prod],DIM_BILL[[#This Row],[CODIGO]],POs[status],$GY1232,POs[f_ent],HC$1)</f>
        <v>0</v>
      </c>
      <c r="HD1232" s="15">
        <f>SUMIFS(POs[saldo],POs[cve_prod],DIM_BILL[[#This Row],[CODIGO]],POs[status],$GY1232,POs[f_ent],HD$1)</f>
        <v>0</v>
      </c>
      <c r="HE1232" s="15">
        <f>SUMIFS(POs[saldo],POs[cve_prod],DIM_BILL[[#This Row],[CODIGO]],POs[status],$GY1232,POs[f_ent],HE$1)</f>
        <v>0</v>
      </c>
      <c r="HF1232" s="15">
        <f>SUMIFS(POs[saldo],POs[cve_prod],DIM_BILL[[#This Row],[CODIGO]],POs[status],$GY1232,POs[Semana],WEEKNUM(HF$1))</f>
        <v>0</v>
      </c>
      <c r="HG1232" s="15">
        <f>SUMIFS(POs[saldo],POs[cve_prod],DIM_BILL[[#This Row],[CODIGO]],POs[status],$GY1232,POs[Semana],WEEKNUM(HG$1))</f>
        <v>0</v>
      </c>
      <c r="HH1232" s="15">
        <f>SUMIFS(POs[saldo],POs[cve_prod],DIM_BILL[[#This Row],[CODIGO]],POs[status],$GY1232,POs[Semana],WEEKNUM(HH$1))</f>
        <v>0</v>
      </c>
      <c r="HI1232" s="15">
        <f>SUMIFS(POs[saldo],POs[cve_prod],DIM_BILL[[#This Row],[CODIGO]],POs[status],$GY1232,POs[Semana],WEEKNUM(HI$1))</f>
        <v>0</v>
      </c>
      <c r="HJ1232" s="15">
        <f>SUMIFS(POs[saldo],POs[cve_prod],DIM_BILL[[#This Row],[CODIGO]],POs[status],$GY1232,POs[Semana],WEEKNUM(HJ$1))</f>
        <v>0</v>
      </c>
      <c r="HK1232" s="15">
        <f>SUMIFS(POs[saldo],POs[cve_prod],DIM_BILL[[#This Row],[CODIGO]],POs[status],$GY1232,POs[Semana],WEEKNUM(HK$1))</f>
        <v>0</v>
      </c>
      <c r="HL1232" s="15">
        <f>SUMIFS(POs[saldo],POs[cve_prod],DIM_BILL[[#This Row],[CODIGO]],POs[status],$GY1232,POs[Semana],WEEKNUM(HL$1))</f>
        <v>0</v>
      </c>
      <c r="HM1232" s="15">
        <f>SUMIFS(POs[saldo],POs[cve_prod],DIM_BILL[[#This Row],[CODIGO]],POs[status],$GY1232,POs[Semana],WEEKNUM(HM$1))</f>
        <v>0</v>
      </c>
      <c r="HN1232" s="15">
        <f>SUMIFS(POs[saldo],POs[cve_prod],DIM_BILL[[#This Row],[CODIGO]],POs[status],$GY1232,POs[Semana],WEEKNUM(HN$1))</f>
        <v>0</v>
      </c>
      <c r="HO1232" s="15">
        <f>SUMIFS(POs[saldo],POs[cve_prod],DIM_BILL[[#This Row],[CODIGO]],POs[status],$GY1232,POs[Semana],WEEKNUM(HO$1))</f>
        <v>0</v>
      </c>
      <c r="HP1232" s="15">
        <f>SUMIFS(POs[saldo],POs[cve_prod],DIM_BILL[[#This Row],[CODIGO]],POs[status],$GY1232,POs[Semana],WEEKNUM(HP$1))</f>
        <v>0</v>
      </c>
      <c r="HQ1232" s="15">
        <f>SUMIFS(POs[saldo],POs[cve_prod],DIM_BILL[[#This Row],[CODIGO]],POs[status],$GY1232,POs[Semana],WEEKNUM(HQ$1))</f>
        <v>0</v>
      </c>
      <c r="HR1232" s="15">
        <f>SUMIFS(POs[saldo],POs[cve_prod],DIM_BILL[[#This Row],[CODIGO]],POs[status],$GY1232,POs[Semana],WEEKNUM(HR$1))</f>
        <v>0</v>
      </c>
      <c r="HS1232" s="15">
        <f>SUMIFS(POs[saldo],POs[cve_prod],DIM_BILL[[#This Row],[CODIGO]],POs[status],$GY1232,POs[Semana],WEEKNUM(HS$1))</f>
        <v>0</v>
      </c>
      <c r="HT1232" s="15">
        <f>SUMIFS(POs[saldo],POs[cve_prod],DIM_BILL[[#This Row],[CODIGO]],POs[status],$GY1232,POs[Semana],WEEKNUM(HT$1))</f>
        <v>0</v>
      </c>
      <c r="HU1232" s="22"/>
      <c r="HV1232" s="25"/>
      <c r="HW1232" t="str">
        <f>DIM_BILL[[#This Row],[Tipo]]</f>
        <v>MATERIA PRIMA</v>
      </c>
    </row>
    <row r="1233" spans="1:231" x14ac:dyDescent="0.3">
      <c r="A1233" s="17" t="s">
        <v>1325</v>
      </c>
      <c r="EC1233">
        <v>1.2000000000000001E-3</v>
      </c>
      <c r="EH1233">
        <v>1.2000000000000001E-3</v>
      </c>
      <c r="EJ1233">
        <v>1.2000000000000001E-3</v>
      </c>
      <c r="EO1233">
        <v>4.0000000000000002E-4</v>
      </c>
      <c r="EQ1233">
        <v>1E-4</v>
      </c>
      <c r="FB1233">
        <v>1.2E-4</v>
      </c>
      <c r="FD1233">
        <v>4.7999999999999996E-4</v>
      </c>
      <c r="FJ1233">
        <v>1.2E-4</v>
      </c>
      <c r="FS1233">
        <v>2.9999999999999997E-4</v>
      </c>
      <c r="GD1233">
        <v>2.9999999999999997E-4</v>
      </c>
      <c r="GL1233">
        <v>2.7E-4</v>
      </c>
      <c r="GR1233" s="17" t="s">
        <v>1326</v>
      </c>
      <c r="GS1233" s="17">
        <v>1</v>
      </c>
      <c r="GT1233" s="17" t="s">
        <v>1835</v>
      </c>
      <c r="GU1233" s="17" t="s">
        <v>1793</v>
      </c>
      <c r="GV1233" s="17">
        <f>SUMIF(FACT_A1[cve_prod],DIM_BILL[[#This Row],[CODIGO]],FACT_A1[Existencia])</f>
        <v>25</v>
      </c>
      <c r="GW1233" s="18">
        <f>SUMIF(FACT_A2[cve_prod],DIM_BILL[[#This Row],[CODIGO]],FACT_A2[Existencia])</f>
        <v>20.3596</v>
      </c>
      <c r="GX1233" s="17"/>
      <c r="GY1233" s="16" t="s">
        <v>2221</v>
      </c>
      <c r="GZ1233" s="24">
        <f>SUMPRODUCT($B1233:$GQ1233,INDEX(PLAN_PRODUCCION!$B$4:$GQ$24,COLUMN()-COLUMN($GZ$1)+1,0))</f>
        <v>5.44076</v>
      </c>
      <c r="HA1233" s="24">
        <f>SUMPRODUCT($B1233:$GQ1233,INDEX(PLAN_PRODUCCION!$B$4:$GQ$24,COLUMN()-COLUMN($GZ$1)+1,0))</f>
        <v>0</v>
      </c>
      <c r="HB1233" s="24">
        <f>SUMPRODUCT($B1233:$GQ1233,INDEX(PLAN_PRODUCCION!$B$4:$GQ$24,COLUMN()-COLUMN($GZ$1)+1,0))</f>
        <v>0</v>
      </c>
      <c r="HC1233" s="24">
        <f>SUMPRODUCT($B1233:$GQ1233,INDEX(PLAN_PRODUCCION!$B$4:$GQ$24,COLUMN()-COLUMN($GZ$1)+1,0))</f>
        <v>0</v>
      </c>
      <c r="HD1233" s="24">
        <f>SUMPRODUCT($B1233:$GQ1233,INDEX(PLAN_PRODUCCION!$B$4:$GQ$24,COLUMN()-COLUMN($GZ$1)+1,0))</f>
        <v>0</v>
      </c>
      <c r="HE1233" s="24">
        <f>SUMPRODUCT($B1233:$GQ1233,INDEX(PLAN_PRODUCCION!$B$4:$GQ$24,COLUMN()-COLUMN($GZ$1)+1,0))</f>
        <v>0</v>
      </c>
      <c r="HF1233" s="24">
        <f>SUMPRODUCT($B1233:$GQ1233,INDEX(PLAN_PRODUCCION!$B$4:$GQ$24,COLUMN()-COLUMN($GZ$1)+1,0))</f>
        <v>0</v>
      </c>
      <c r="HG1233" s="24">
        <f>SUMPRODUCT($B1233:$GQ1233,INDEX(PLAN_PRODUCCION!$B$4:$GQ$24,COLUMN()-COLUMN($GZ$1)+1,0))</f>
        <v>0</v>
      </c>
      <c r="HH1233" s="24">
        <f>SUMPRODUCT($B1233:$GQ1233,INDEX(PLAN_PRODUCCION!$B$4:$GQ$24,COLUMN()-COLUMN($GZ$1)+1,0))</f>
        <v>0</v>
      </c>
      <c r="HI1233" s="24">
        <f>SUMPRODUCT($B1233:$GQ1233,INDEX(PLAN_PRODUCCION!$B$4:$GQ$24,COLUMN()-COLUMN($GZ$1)+1,0))</f>
        <v>0</v>
      </c>
      <c r="HJ1233" s="24">
        <f>SUMPRODUCT($B1233:$GQ1233,INDEX(PLAN_PRODUCCION!$B$4:$GQ$24,COLUMN()-COLUMN($GZ$1)+1,0))</f>
        <v>0</v>
      </c>
      <c r="HK1233" s="24">
        <f>SUMPRODUCT($B1233:$GQ1233,INDEX(PLAN_PRODUCCION!$B$4:$GQ$24,COLUMN()-COLUMN($GZ$1)+1,0))</f>
        <v>0</v>
      </c>
      <c r="HL1233" s="24">
        <f>SUMPRODUCT($B1233:$GQ1233,INDEX(PLAN_PRODUCCION!$B$4:$GQ$24,COLUMN()-COLUMN($GZ$1)+1,0))</f>
        <v>0</v>
      </c>
      <c r="HM1233" s="24">
        <f>SUMPRODUCT($B1233:$GQ1233,INDEX(PLAN_PRODUCCION!$B$4:$GQ$24,COLUMN()-COLUMN($GZ$1)+1,0))</f>
        <v>0</v>
      </c>
      <c r="HN1233" s="24">
        <f>SUMPRODUCT($B1233:$GQ1233,INDEX(PLAN_PRODUCCION!$B$4:$GQ$24,COLUMN()-COLUMN($GZ$1)+1,0))</f>
        <v>0</v>
      </c>
      <c r="HO1233" s="24">
        <f>SUMPRODUCT($B1233:$GQ1233,INDEX(PLAN_PRODUCCION!$B$4:$GQ$24,COLUMN()-COLUMN($GZ$1)+1,0))</f>
        <v>0</v>
      </c>
      <c r="HP1233" s="24">
        <f>SUMPRODUCT($B1233:$GQ1233,INDEX(PLAN_PRODUCCION!$B$4:$GQ$24,COLUMN()-COLUMN($GZ$1)+1,0))</f>
        <v>0</v>
      </c>
      <c r="HQ1233" s="24">
        <f>SUMPRODUCT($B1233:$GQ1233,INDEX(PLAN_PRODUCCION!$B$4:$GQ$24,COLUMN()-COLUMN($GZ$1)+1,0))</f>
        <v>0</v>
      </c>
      <c r="HR1233" s="24">
        <f>SUMPRODUCT($B1233:$GQ1233,INDEX(PLAN_PRODUCCION!$B$4:$GQ$24,COLUMN()-COLUMN($GZ$1)+1,0))</f>
        <v>0</v>
      </c>
      <c r="HS1233" s="24">
        <f>SUMPRODUCT($B1233:$GQ1233,INDEX(PLAN_PRODUCCION!$B$4:$GQ$24,COLUMN()-COLUMN($GZ$1)+1,0))</f>
        <v>0</v>
      </c>
      <c r="HT1233" s="24">
        <f>SUMPRODUCT($B1233:$GQ1233,INDEX(PLAN_PRODUCCION!$B$4:$GQ$24,COLUMN()-COLUMN($GZ$1)+1,0))</f>
        <v>0</v>
      </c>
      <c r="HU1233" s="22"/>
      <c r="HV1233" s="25"/>
      <c r="HW1233" t="str">
        <f>DIM_BILL[[#This Row],[Tipo]]</f>
        <v>MATERIA PRIMA</v>
      </c>
    </row>
    <row r="1234" spans="1:231" x14ac:dyDescent="0.3">
      <c r="A1234" s="18" t="s">
        <v>1325</v>
      </c>
      <c r="EC1234">
        <v>1.2000000000000001E-3</v>
      </c>
      <c r="EH1234">
        <v>1.2000000000000001E-3</v>
      </c>
      <c r="EJ1234">
        <v>1.2000000000000001E-3</v>
      </c>
      <c r="EO1234">
        <v>4.0000000000000002E-4</v>
      </c>
      <c r="EQ1234">
        <v>1E-4</v>
      </c>
      <c r="FB1234">
        <v>1.2E-4</v>
      </c>
      <c r="FD1234">
        <v>4.7999999999999996E-4</v>
      </c>
      <c r="FJ1234">
        <v>1.2E-4</v>
      </c>
      <c r="FS1234">
        <v>2.9999999999999997E-4</v>
      </c>
      <c r="GD1234">
        <v>2.9999999999999997E-4</v>
      </c>
      <c r="GL1234">
        <v>2.7E-4</v>
      </c>
      <c r="GR1234" s="18" t="s">
        <v>1326</v>
      </c>
      <c r="GS1234" s="18">
        <v>1</v>
      </c>
      <c r="GT1234" s="18" t="s">
        <v>1835</v>
      </c>
      <c r="GU1234" s="18" t="s">
        <v>1793</v>
      </c>
      <c r="GV1234" s="18">
        <f>SUMIF(FACT_A1[cve_prod],DIM_BILL[[#This Row],[CODIGO]],FACT_A1[Existencia])</f>
        <v>25</v>
      </c>
      <c r="GW1234" s="18">
        <f>SUMIF(FACT_A2[cve_prod],DIM_BILL[[#This Row],[CODIGO]],FACT_A2[Existencia])</f>
        <v>20.3596</v>
      </c>
      <c r="GX1234" s="18"/>
      <c r="GY1234" s="16" t="s">
        <v>2222</v>
      </c>
      <c r="GZ1234" s="26">
        <f t="shared" ref="GZ1234" si="9000">GV1234+GW1234+GX1234+GZ1232-GZ1233</f>
        <v>39.918840000000003</v>
      </c>
      <c r="HA1234" s="26">
        <f t="shared" ref="HA1234" si="9001">GZ1234+HA1232-HA1233</f>
        <v>39.918840000000003</v>
      </c>
      <c r="HB1234" s="26">
        <f t="shared" ref="HB1234" si="9002">HA1234+HB1232-HB1233</f>
        <v>39.918840000000003</v>
      </c>
      <c r="HC1234" s="26">
        <f t="shared" ref="HC1234" si="9003">HB1234+HC1232-HC1233</f>
        <v>39.918840000000003</v>
      </c>
      <c r="HD1234" s="26">
        <f t="shared" ref="HD1234" si="9004">HC1234+HD1232-HD1233</f>
        <v>39.918840000000003</v>
      </c>
      <c r="HE1234" s="26">
        <f t="shared" ref="HE1234" si="9005">HD1234+HE1232-HE1233</f>
        <v>39.918840000000003</v>
      </c>
      <c r="HF1234" s="26">
        <f t="shared" ref="HF1234" si="9006">HE1234+HF1232-HF1233</f>
        <v>39.918840000000003</v>
      </c>
      <c r="HG1234" s="26">
        <f t="shared" ref="HG1234" si="9007">HF1234+HG1232-HG1233</f>
        <v>39.918840000000003</v>
      </c>
      <c r="HH1234" s="26">
        <f t="shared" ref="HH1234" si="9008">HG1234+HH1232-HH1233</f>
        <v>39.918840000000003</v>
      </c>
      <c r="HI1234" s="26">
        <f t="shared" ref="HI1234" si="9009">HH1234+HI1232-HI1233</f>
        <v>39.918840000000003</v>
      </c>
      <c r="HJ1234" s="26">
        <f t="shared" ref="HJ1234" si="9010">HI1234+HJ1232-HJ1233</f>
        <v>39.918840000000003</v>
      </c>
      <c r="HK1234" s="26">
        <f t="shared" ref="HK1234" si="9011">HJ1234+HK1232-HK1233</f>
        <v>39.918840000000003</v>
      </c>
      <c r="HL1234" s="26">
        <f t="shared" ref="HL1234" si="9012">HK1234+HL1232-HL1233</f>
        <v>39.918840000000003</v>
      </c>
      <c r="HM1234" s="26">
        <f t="shared" ref="HM1234" si="9013">HL1234+HM1232-HM1233</f>
        <v>39.918840000000003</v>
      </c>
      <c r="HN1234" s="26">
        <f t="shared" ref="HN1234" si="9014">HM1234+HN1232-HN1233</f>
        <v>39.918840000000003</v>
      </c>
      <c r="HO1234" s="26">
        <f t="shared" ref="HO1234" si="9015">HN1234+HO1232-HO1233</f>
        <v>39.918840000000003</v>
      </c>
      <c r="HP1234" s="26">
        <f t="shared" ref="HP1234" si="9016">HO1234+HP1232-HP1233</f>
        <v>39.918840000000003</v>
      </c>
      <c r="HQ1234" s="26">
        <f t="shared" ref="HQ1234" si="9017">HP1234+HQ1232-HQ1233</f>
        <v>39.918840000000003</v>
      </c>
      <c r="HR1234" s="26">
        <f t="shared" ref="HR1234" si="9018">HQ1234+HR1232-HR1233</f>
        <v>39.918840000000003</v>
      </c>
      <c r="HS1234" s="26">
        <f t="shared" ref="HS1234" si="9019">HR1234+HS1232-HS1233</f>
        <v>39.918840000000003</v>
      </c>
      <c r="HT1234" s="26">
        <f t="shared" ref="HT1234" si="9020">HS1234+HT1232-HT1233</f>
        <v>39.918840000000003</v>
      </c>
      <c r="HU1234" s="22">
        <f t="shared" ref="HU1234" si="9021">COUNTIF(GZ1234:HT1234,"&lt;0")</f>
        <v>0</v>
      </c>
      <c r="HV1234" s="25"/>
      <c r="HW1234" t="str">
        <f>DIM_BILL[[#This Row],[Tipo]]</f>
        <v>MATERIA PRIMA</v>
      </c>
    </row>
    <row r="1235" spans="1:231" x14ac:dyDescent="0.3">
      <c r="A1235" s="17" t="s">
        <v>98</v>
      </c>
      <c r="F1235">
        <v>9.4736842105263164E-4</v>
      </c>
      <c r="G1235">
        <v>2.9999999999999997E-4</v>
      </c>
      <c r="H1235">
        <v>3.6000000000000002E-4</v>
      </c>
      <c r="M1235">
        <v>1.6850000000000001E-3</v>
      </c>
      <c r="FG1235">
        <v>1.5749999999999998E-4</v>
      </c>
      <c r="GR1235" s="17" t="s">
        <v>99</v>
      </c>
      <c r="GS1235" s="17">
        <v>1</v>
      </c>
      <c r="GT1235" s="17" t="s">
        <v>1835</v>
      </c>
      <c r="GU1235" s="17" t="s">
        <v>1793</v>
      </c>
      <c r="GV1235" s="17">
        <f>SUMIF(FACT_A1[cve_prod],DIM_BILL[[#This Row],[CODIGO]],FACT_A1[Existencia])</f>
        <v>10</v>
      </c>
      <c r="GW1235" s="18">
        <f>SUMIF(FACT_A2[cve_prod],DIM_BILL[[#This Row],[CODIGO]],FACT_A2[Existencia])</f>
        <v>20</v>
      </c>
      <c r="GX1235" s="17"/>
      <c r="GY1235" s="16" t="s">
        <v>2220</v>
      </c>
      <c r="GZ1235" s="15">
        <f>SUMIFS(POs[saldo],POs[cve_prod],DIM_BILL[[#This Row],[CODIGO]],POs[status],$GY1235,POs[f_ent],GZ$1)</f>
        <v>0</v>
      </c>
      <c r="HA1235" s="15">
        <f>SUMIFS(POs[saldo],POs[cve_prod],DIM_BILL[[#This Row],[CODIGO]],POs[status],$GY1235,POs[f_ent],HA$1)</f>
        <v>0</v>
      </c>
      <c r="HB1235" s="15">
        <f>SUMIFS(POs[saldo],POs[cve_prod],DIM_BILL[[#This Row],[CODIGO]],POs[status],$GY1235,POs[f_ent],HB$1)</f>
        <v>0</v>
      </c>
      <c r="HC1235" s="15">
        <f>SUMIFS(POs[saldo],POs[cve_prod],DIM_BILL[[#This Row],[CODIGO]],POs[status],$GY1235,POs[f_ent],HC$1)</f>
        <v>0</v>
      </c>
      <c r="HD1235" s="15">
        <f>SUMIFS(POs[saldo],POs[cve_prod],DIM_BILL[[#This Row],[CODIGO]],POs[status],$GY1235,POs[f_ent],HD$1)</f>
        <v>0</v>
      </c>
      <c r="HE1235" s="15">
        <f>SUMIFS(POs[saldo],POs[cve_prod],DIM_BILL[[#This Row],[CODIGO]],POs[status],$GY1235,POs[f_ent],HE$1)</f>
        <v>0</v>
      </c>
      <c r="HF1235" s="15">
        <f>SUMIFS(POs[saldo],POs[cve_prod],DIM_BILL[[#This Row],[CODIGO]],POs[status],$GY1235,POs[Semana],WEEKNUM(HF$1))</f>
        <v>0</v>
      </c>
      <c r="HG1235" s="15">
        <f>SUMIFS(POs[saldo],POs[cve_prod],DIM_BILL[[#This Row],[CODIGO]],POs[status],$GY1235,POs[Semana],WEEKNUM(HG$1))</f>
        <v>0</v>
      </c>
      <c r="HH1235" s="15">
        <f>SUMIFS(POs[saldo],POs[cve_prod],DIM_BILL[[#This Row],[CODIGO]],POs[status],$GY1235,POs[Semana],WEEKNUM(HH$1))</f>
        <v>0</v>
      </c>
      <c r="HI1235" s="15">
        <f>SUMIFS(POs[saldo],POs[cve_prod],DIM_BILL[[#This Row],[CODIGO]],POs[status],$GY1235,POs[Semana],WEEKNUM(HI$1))</f>
        <v>0</v>
      </c>
      <c r="HJ1235" s="15">
        <f>SUMIFS(POs[saldo],POs[cve_prod],DIM_BILL[[#This Row],[CODIGO]],POs[status],$GY1235,POs[Semana],WEEKNUM(HJ$1))</f>
        <v>0</v>
      </c>
      <c r="HK1235" s="15">
        <f>SUMIFS(POs[saldo],POs[cve_prod],DIM_BILL[[#This Row],[CODIGO]],POs[status],$GY1235,POs[Semana],WEEKNUM(HK$1))</f>
        <v>0</v>
      </c>
      <c r="HL1235" s="15">
        <f>SUMIFS(POs[saldo],POs[cve_prod],DIM_BILL[[#This Row],[CODIGO]],POs[status],$GY1235,POs[Semana],WEEKNUM(HL$1))</f>
        <v>0</v>
      </c>
      <c r="HM1235" s="15">
        <f>SUMIFS(POs[saldo],POs[cve_prod],DIM_BILL[[#This Row],[CODIGO]],POs[status],$GY1235,POs[Semana],WEEKNUM(HM$1))</f>
        <v>0</v>
      </c>
      <c r="HN1235" s="15">
        <f>SUMIFS(POs[saldo],POs[cve_prod],DIM_BILL[[#This Row],[CODIGO]],POs[status],$GY1235,POs[Semana],WEEKNUM(HN$1))</f>
        <v>0</v>
      </c>
      <c r="HO1235" s="15">
        <f>SUMIFS(POs[saldo],POs[cve_prod],DIM_BILL[[#This Row],[CODIGO]],POs[status],$GY1235,POs[Semana],WEEKNUM(HO$1))</f>
        <v>0</v>
      </c>
      <c r="HP1235" s="15">
        <f>SUMIFS(POs[saldo],POs[cve_prod],DIM_BILL[[#This Row],[CODIGO]],POs[status],$GY1235,POs[Semana],WEEKNUM(HP$1))</f>
        <v>0</v>
      </c>
      <c r="HQ1235" s="15">
        <f>SUMIFS(POs[saldo],POs[cve_prod],DIM_BILL[[#This Row],[CODIGO]],POs[status],$GY1235,POs[Semana],WEEKNUM(HQ$1))</f>
        <v>0</v>
      </c>
      <c r="HR1235" s="15">
        <f>SUMIFS(POs[saldo],POs[cve_prod],DIM_BILL[[#This Row],[CODIGO]],POs[status],$GY1235,POs[Semana],WEEKNUM(HR$1))</f>
        <v>0</v>
      </c>
      <c r="HS1235" s="15">
        <f>SUMIFS(POs[saldo],POs[cve_prod],DIM_BILL[[#This Row],[CODIGO]],POs[status],$GY1235,POs[Semana],WEEKNUM(HS$1))</f>
        <v>0</v>
      </c>
      <c r="HT1235" s="15">
        <f>SUMIFS(POs[saldo],POs[cve_prod],DIM_BILL[[#This Row],[CODIGO]],POs[status],$GY1235,POs[Semana],WEEKNUM(HT$1))</f>
        <v>0</v>
      </c>
      <c r="HU1235" s="22"/>
      <c r="HV1235" s="25"/>
      <c r="HW1235" t="str">
        <f>DIM_BILL[[#This Row],[Tipo]]</f>
        <v>MATERIA PRIMA</v>
      </c>
    </row>
    <row r="1236" spans="1:231" x14ac:dyDescent="0.3">
      <c r="A1236" s="17" t="s">
        <v>98</v>
      </c>
      <c r="F1236">
        <v>9.4736842105263164E-4</v>
      </c>
      <c r="G1236">
        <v>2.9999999999999997E-4</v>
      </c>
      <c r="H1236">
        <v>3.6000000000000002E-4</v>
      </c>
      <c r="M1236">
        <v>1.6850000000000001E-3</v>
      </c>
      <c r="FG1236">
        <v>1.5749999999999998E-4</v>
      </c>
      <c r="GR1236" s="17" t="s">
        <v>99</v>
      </c>
      <c r="GS1236" s="17">
        <v>1</v>
      </c>
      <c r="GT1236" s="17" t="s">
        <v>1835</v>
      </c>
      <c r="GU1236" s="17" t="s">
        <v>1793</v>
      </c>
      <c r="GV1236" s="17">
        <f>SUMIF(FACT_A1[cve_prod],DIM_BILL[[#This Row],[CODIGO]],FACT_A1[Existencia])</f>
        <v>10</v>
      </c>
      <c r="GW1236" s="18">
        <f>SUMIF(FACT_A2[cve_prod],DIM_BILL[[#This Row],[CODIGO]],FACT_A2[Existencia])</f>
        <v>20</v>
      </c>
      <c r="GX1236" s="17"/>
      <c r="GY1236" s="16" t="s">
        <v>2221</v>
      </c>
      <c r="GZ1236" s="24">
        <f>SUMPRODUCT($B1236:$GQ1236,INDEX(PLAN_PRODUCCION!$B$4:$GQ$24,COLUMN()-COLUMN($GZ$1)+1,0))</f>
        <v>12.07</v>
      </c>
      <c r="HA1236" s="24">
        <f>SUMPRODUCT($B1236:$GQ1236,INDEX(PLAN_PRODUCCION!$B$4:$GQ$24,COLUMN()-COLUMN($GZ$1)+1,0))</f>
        <v>0</v>
      </c>
      <c r="HB1236" s="24">
        <f>SUMPRODUCT($B1236:$GQ1236,INDEX(PLAN_PRODUCCION!$B$4:$GQ$24,COLUMN()-COLUMN($GZ$1)+1,0))</f>
        <v>0</v>
      </c>
      <c r="HC1236" s="24">
        <f>SUMPRODUCT($B1236:$GQ1236,INDEX(PLAN_PRODUCCION!$B$4:$GQ$24,COLUMN()-COLUMN($GZ$1)+1,0))</f>
        <v>0</v>
      </c>
      <c r="HD1236" s="24">
        <f>SUMPRODUCT($B1236:$GQ1236,INDEX(PLAN_PRODUCCION!$B$4:$GQ$24,COLUMN()-COLUMN($GZ$1)+1,0))</f>
        <v>0</v>
      </c>
      <c r="HE1236" s="24">
        <f>SUMPRODUCT($B1236:$GQ1236,INDEX(PLAN_PRODUCCION!$B$4:$GQ$24,COLUMN()-COLUMN($GZ$1)+1,0))</f>
        <v>0</v>
      </c>
      <c r="HF1236" s="24">
        <f>SUMPRODUCT($B1236:$GQ1236,INDEX(PLAN_PRODUCCION!$B$4:$GQ$24,COLUMN()-COLUMN($GZ$1)+1,0))</f>
        <v>0</v>
      </c>
      <c r="HG1236" s="24">
        <f>SUMPRODUCT($B1236:$GQ1236,INDEX(PLAN_PRODUCCION!$B$4:$GQ$24,COLUMN()-COLUMN($GZ$1)+1,0))</f>
        <v>0</v>
      </c>
      <c r="HH1236" s="24">
        <f>SUMPRODUCT($B1236:$GQ1236,INDEX(PLAN_PRODUCCION!$B$4:$GQ$24,COLUMN()-COLUMN($GZ$1)+1,0))</f>
        <v>0</v>
      </c>
      <c r="HI1236" s="24">
        <f>SUMPRODUCT($B1236:$GQ1236,INDEX(PLAN_PRODUCCION!$B$4:$GQ$24,COLUMN()-COLUMN($GZ$1)+1,0))</f>
        <v>0</v>
      </c>
      <c r="HJ1236" s="24">
        <f>SUMPRODUCT($B1236:$GQ1236,INDEX(PLAN_PRODUCCION!$B$4:$GQ$24,COLUMN()-COLUMN($GZ$1)+1,0))</f>
        <v>0</v>
      </c>
      <c r="HK1236" s="24">
        <f>SUMPRODUCT($B1236:$GQ1236,INDEX(PLAN_PRODUCCION!$B$4:$GQ$24,COLUMN()-COLUMN($GZ$1)+1,0))</f>
        <v>0</v>
      </c>
      <c r="HL1236" s="24">
        <f>SUMPRODUCT($B1236:$GQ1236,INDEX(PLAN_PRODUCCION!$B$4:$GQ$24,COLUMN()-COLUMN($GZ$1)+1,0))</f>
        <v>0</v>
      </c>
      <c r="HM1236" s="24">
        <f>SUMPRODUCT($B1236:$GQ1236,INDEX(PLAN_PRODUCCION!$B$4:$GQ$24,COLUMN()-COLUMN($GZ$1)+1,0))</f>
        <v>0</v>
      </c>
      <c r="HN1236" s="24">
        <f>SUMPRODUCT($B1236:$GQ1236,INDEX(PLAN_PRODUCCION!$B$4:$GQ$24,COLUMN()-COLUMN($GZ$1)+1,0))</f>
        <v>0</v>
      </c>
      <c r="HO1236" s="24">
        <f>SUMPRODUCT($B1236:$GQ1236,INDEX(PLAN_PRODUCCION!$B$4:$GQ$24,COLUMN()-COLUMN($GZ$1)+1,0))</f>
        <v>0</v>
      </c>
      <c r="HP1236" s="24">
        <f>SUMPRODUCT($B1236:$GQ1236,INDEX(PLAN_PRODUCCION!$B$4:$GQ$24,COLUMN()-COLUMN($GZ$1)+1,0))</f>
        <v>0</v>
      </c>
      <c r="HQ1236" s="24">
        <f>SUMPRODUCT($B1236:$GQ1236,INDEX(PLAN_PRODUCCION!$B$4:$GQ$24,COLUMN()-COLUMN($GZ$1)+1,0))</f>
        <v>0</v>
      </c>
      <c r="HR1236" s="24">
        <f>SUMPRODUCT($B1236:$GQ1236,INDEX(PLAN_PRODUCCION!$B$4:$GQ$24,COLUMN()-COLUMN($GZ$1)+1,0))</f>
        <v>0</v>
      </c>
      <c r="HS1236" s="24">
        <f>SUMPRODUCT($B1236:$GQ1236,INDEX(PLAN_PRODUCCION!$B$4:$GQ$24,COLUMN()-COLUMN($GZ$1)+1,0))</f>
        <v>0</v>
      </c>
      <c r="HT1236" s="24">
        <f>SUMPRODUCT($B1236:$GQ1236,INDEX(PLAN_PRODUCCION!$B$4:$GQ$24,COLUMN()-COLUMN($GZ$1)+1,0))</f>
        <v>0</v>
      </c>
      <c r="HU1236" s="22"/>
      <c r="HV1236" s="25"/>
      <c r="HW1236" t="str">
        <f>DIM_BILL[[#This Row],[Tipo]]</f>
        <v>MATERIA PRIMA</v>
      </c>
    </row>
    <row r="1237" spans="1:231" x14ac:dyDescent="0.3">
      <c r="A1237" s="18" t="s">
        <v>98</v>
      </c>
      <c r="F1237">
        <v>9.4736842105263164E-4</v>
      </c>
      <c r="G1237">
        <v>2.9999999999999997E-4</v>
      </c>
      <c r="H1237">
        <v>3.6000000000000002E-4</v>
      </c>
      <c r="M1237">
        <v>1.6850000000000001E-3</v>
      </c>
      <c r="FG1237">
        <v>1.5749999999999998E-4</v>
      </c>
      <c r="GR1237" s="18" t="s">
        <v>99</v>
      </c>
      <c r="GS1237" s="18">
        <v>1</v>
      </c>
      <c r="GT1237" s="18" t="s">
        <v>1835</v>
      </c>
      <c r="GU1237" s="18" t="s">
        <v>1793</v>
      </c>
      <c r="GV1237" s="18">
        <f>SUMIF(FACT_A1[cve_prod],DIM_BILL[[#This Row],[CODIGO]],FACT_A1[Existencia])</f>
        <v>10</v>
      </c>
      <c r="GW1237" s="18">
        <f>SUMIF(FACT_A2[cve_prod],DIM_BILL[[#This Row],[CODIGO]],FACT_A2[Existencia])</f>
        <v>20</v>
      </c>
      <c r="GX1237" s="18"/>
      <c r="GY1237" s="16" t="s">
        <v>2222</v>
      </c>
      <c r="GZ1237" s="26">
        <f t="shared" ref="GZ1237" si="9022">GV1237+GW1237+GX1237+GZ1235-GZ1236</f>
        <v>17.93</v>
      </c>
      <c r="HA1237" s="26">
        <f t="shared" ref="HA1237" si="9023">GZ1237+HA1235-HA1236</f>
        <v>17.93</v>
      </c>
      <c r="HB1237" s="26">
        <f t="shared" ref="HB1237" si="9024">HA1237+HB1235-HB1236</f>
        <v>17.93</v>
      </c>
      <c r="HC1237" s="26">
        <f t="shared" ref="HC1237" si="9025">HB1237+HC1235-HC1236</f>
        <v>17.93</v>
      </c>
      <c r="HD1237" s="26">
        <f t="shared" ref="HD1237" si="9026">HC1237+HD1235-HD1236</f>
        <v>17.93</v>
      </c>
      <c r="HE1237" s="26">
        <f t="shared" ref="HE1237" si="9027">HD1237+HE1235-HE1236</f>
        <v>17.93</v>
      </c>
      <c r="HF1237" s="26">
        <f t="shared" ref="HF1237" si="9028">HE1237+HF1235-HF1236</f>
        <v>17.93</v>
      </c>
      <c r="HG1237" s="26">
        <f t="shared" ref="HG1237" si="9029">HF1237+HG1235-HG1236</f>
        <v>17.93</v>
      </c>
      <c r="HH1237" s="26">
        <f t="shared" ref="HH1237" si="9030">HG1237+HH1235-HH1236</f>
        <v>17.93</v>
      </c>
      <c r="HI1237" s="26">
        <f t="shared" ref="HI1237" si="9031">HH1237+HI1235-HI1236</f>
        <v>17.93</v>
      </c>
      <c r="HJ1237" s="26">
        <f t="shared" ref="HJ1237" si="9032">HI1237+HJ1235-HJ1236</f>
        <v>17.93</v>
      </c>
      <c r="HK1237" s="26">
        <f t="shared" ref="HK1237" si="9033">HJ1237+HK1235-HK1236</f>
        <v>17.93</v>
      </c>
      <c r="HL1237" s="26">
        <f t="shared" ref="HL1237" si="9034">HK1237+HL1235-HL1236</f>
        <v>17.93</v>
      </c>
      <c r="HM1237" s="26">
        <f t="shared" ref="HM1237" si="9035">HL1237+HM1235-HM1236</f>
        <v>17.93</v>
      </c>
      <c r="HN1237" s="26">
        <f t="shared" ref="HN1237" si="9036">HM1237+HN1235-HN1236</f>
        <v>17.93</v>
      </c>
      <c r="HO1237" s="26">
        <f t="shared" ref="HO1237" si="9037">HN1237+HO1235-HO1236</f>
        <v>17.93</v>
      </c>
      <c r="HP1237" s="26">
        <f t="shared" ref="HP1237" si="9038">HO1237+HP1235-HP1236</f>
        <v>17.93</v>
      </c>
      <c r="HQ1237" s="26">
        <f t="shared" ref="HQ1237" si="9039">HP1237+HQ1235-HQ1236</f>
        <v>17.93</v>
      </c>
      <c r="HR1237" s="26">
        <f t="shared" ref="HR1237" si="9040">HQ1237+HR1235-HR1236</f>
        <v>17.93</v>
      </c>
      <c r="HS1237" s="26">
        <f t="shared" ref="HS1237" si="9041">HR1237+HS1235-HS1236</f>
        <v>17.93</v>
      </c>
      <c r="HT1237" s="26">
        <f t="shared" ref="HT1237" si="9042">HS1237+HT1235-HT1236</f>
        <v>17.93</v>
      </c>
      <c r="HU1237" s="22">
        <f t="shared" ref="HU1237" si="9043">COUNTIF(GZ1237:HT1237,"&lt;0")</f>
        <v>0</v>
      </c>
      <c r="HV1237" s="25"/>
      <c r="HW1237" t="str">
        <f>DIM_BILL[[#This Row],[Tipo]]</f>
        <v>MATERIA PRIMA</v>
      </c>
    </row>
    <row r="1238" spans="1:231" x14ac:dyDescent="0.3">
      <c r="A1238" s="17" t="s">
        <v>326</v>
      </c>
      <c r="V1238">
        <v>6.0000000000000001E-3</v>
      </c>
      <c r="GR1238" s="17" t="s">
        <v>327</v>
      </c>
      <c r="GS1238" s="17">
        <v>3</v>
      </c>
      <c r="GT1238" s="17" t="s">
        <v>1835</v>
      </c>
      <c r="GU1238" s="17" t="s">
        <v>1793</v>
      </c>
      <c r="GV1238" s="17">
        <f>SUMIF(FACT_A1[cve_prod],DIM_BILL[[#This Row],[CODIGO]],FACT_A1[Existencia])</f>
        <v>0</v>
      </c>
      <c r="GW1238" s="18">
        <f>SUMIF(FACT_A2[cve_prod],DIM_BILL[[#This Row],[CODIGO]],FACT_A2[Existencia])</f>
        <v>10.289</v>
      </c>
      <c r="GX1238" s="17"/>
      <c r="GY1238" s="16" t="s">
        <v>2220</v>
      </c>
      <c r="GZ1238" s="15">
        <f>SUMIFS(POs[saldo],POs[cve_prod],DIM_BILL[[#This Row],[CODIGO]],POs[status],$GY1238,POs[f_ent],GZ$1)</f>
        <v>0</v>
      </c>
      <c r="HA1238" s="15">
        <f>SUMIFS(POs[saldo],POs[cve_prod],DIM_BILL[[#This Row],[CODIGO]],POs[status],$GY1238,POs[f_ent],HA$1)</f>
        <v>0</v>
      </c>
      <c r="HB1238" s="15">
        <f>SUMIFS(POs[saldo],POs[cve_prod],DIM_BILL[[#This Row],[CODIGO]],POs[status],$GY1238,POs[f_ent],HB$1)</f>
        <v>0</v>
      </c>
      <c r="HC1238" s="15">
        <f>SUMIFS(POs[saldo],POs[cve_prod],DIM_BILL[[#This Row],[CODIGO]],POs[status],$GY1238,POs[f_ent],HC$1)</f>
        <v>0</v>
      </c>
      <c r="HD1238" s="15">
        <f>SUMIFS(POs[saldo],POs[cve_prod],DIM_BILL[[#This Row],[CODIGO]],POs[status],$GY1238,POs[f_ent],HD$1)</f>
        <v>0</v>
      </c>
      <c r="HE1238" s="15">
        <f>SUMIFS(POs[saldo],POs[cve_prod],DIM_BILL[[#This Row],[CODIGO]],POs[status],$GY1238,POs[f_ent],HE$1)</f>
        <v>0</v>
      </c>
      <c r="HF1238" s="15">
        <f>SUMIFS(POs[saldo],POs[cve_prod],DIM_BILL[[#This Row],[CODIGO]],POs[status],$GY1238,POs[Semana],WEEKNUM(HF$1))</f>
        <v>0</v>
      </c>
      <c r="HG1238" s="15">
        <f>SUMIFS(POs[saldo],POs[cve_prod],DIM_BILL[[#This Row],[CODIGO]],POs[status],$GY1238,POs[Semana],WEEKNUM(HG$1))</f>
        <v>0</v>
      </c>
      <c r="HH1238" s="15">
        <f>SUMIFS(POs[saldo],POs[cve_prod],DIM_BILL[[#This Row],[CODIGO]],POs[status],$GY1238,POs[Semana],WEEKNUM(HH$1))</f>
        <v>0</v>
      </c>
      <c r="HI1238" s="15">
        <f>SUMIFS(POs[saldo],POs[cve_prod],DIM_BILL[[#This Row],[CODIGO]],POs[status],$GY1238,POs[Semana],WEEKNUM(HI$1))</f>
        <v>0</v>
      </c>
      <c r="HJ1238" s="15">
        <f>SUMIFS(POs[saldo],POs[cve_prod],DIM_BILL[[#This Row],[CODIGO]],POs[status],$GY1238,POs[Semana],WEEKNUM(HJ$1))</f>
        <v>0</v>
      </c>
      <c r="HK1238" s="15">
        <f>SUMIFS(POs[saldo],POs[cve_prod],DIM_BILL[[#This Row],[CODIGO]],POs[status],$GY1238,POs[Semana],WEEKNUM(HK$1))</f>
        <v>0</v>
      </c>
      <c r="HL1238" s="15">
        <f>SUMIFS(POs[saldo],POs[cve_prod],DIM_BILL[[#This Row],[CODIGO]],POs[status],$GY1238,POs[Semana],WEEKNUM(HL$1))</f>
        <v>0</v>
      </c>
      <c r="HM1238" s="15">
        <f>SUMIFS(POs[saldo],POs[cve_prod],DIM_BILL[[#This Row],[CODIGO]],POs[status],$GY1238,POs[Semana],WEEKNUM(HM$1))</f>
        <v>0</v>
      </c>
      <c r="HN1238" s="15">
        <f>SUMIFS(POs[saldo],POs[cve_prod],DIM_BILL[[#This Row],[CODIGO]],POs[status],$GY1238,POs[Semana],WEEKNUM(HN$1))</f>
        <v>0</v>
      </c>
      <c r="HO1238" s="15">
        <f>SUMIFS(POs[saldo],POs[cve_prod],DIM_BILL[[#This Row],[CODIGO]],POs[status],$GY1238,POs[Semana],WEEKNUM(HO$1))</f>
        <v>0</v>
      </c>
      <c r="HP1238" s="15">
        <f>SUMIFS(POs[saldo],POs[cve_prod],DIM_BILL[[#This Row],[CODIGO]],POs[status],$GY1238,POs[Semana],WEEKNUM(HP$1))</f>
        <v>0</v>
      </c>
      <c r="HQ1238" s="15">
        <f>SUMIFS(POs[saldo],POs[cve_prod],DIM_BILL[[#This Row],[CODIGO]],POs[status],$GY1238,POs[Semana],WEEKNUM(HQ$1))</f>
        <v>0</v>
      </c>
      <c r="HR1238" s="15">
        <f>SUMIFS(POs[saldo],POs[cve_prod],DIM_BILL[[#This Row],[CODIGO]],POs[status],$GY1238,POs[Semana],WEEKNUM(HR$1))</f>
        <v>0</v>
      </c>
      <c r="HS1238" s="15">
        <f>SUMIFS(POs[saldo],POs[cve_prod],DIM_BILL[[#This Row],[CODIGO]],POs[status],$GY1238,POs[Semana],WEEKNUM(HS$1))</f>
        <v>0</v>
      </c>
      <c r="HT1238" s="15">
        <f>SUMIFS(POs[saldo],POs[cve_prod],DIM_BILL[[#This Row],[CODIGO]],POs[status],$GY1238,POs[Semana],WEEKNUM(HT$1))</f>
        <v>0</v>
      </c>
      <c r="HU1238" s="22"/>
      <c r="HV1238" s="25"/>
      <c r="HW1238" t="str">
        <f>DIM_BILL[[#This Row],[Tipo]]</f>
        <v>MATERIA PRIMA</v>
      </c>
    </row>
    <row r="1239" spans="1:231" x14ac:dyDescent="0.3">
      <c r="A1239" s="17" t="s">
        <v>326</v>
      </c>
      <c r="V1239">
        <v>6.0000000000000001E-3</v>
      </c>
      <c r="GR1239" s="17" t="s">
        <v>327</v>
      </c>
      <c r="GS1239" s="17">
        <v>3</v>
      </c>
      <c r="GT1239" s="17" t="s">
        <v>1835</v>
      </c>
      <c r="GU1239" s="17" t="s">
        <v>1793</v>
      </c>
      <c r="GV1239" s="17">
        <f>SUMIF(FACT_A1[cve_prod],DIM_BILL[[#This Row],[CODIGO]],FACT_A1[Existencia])</f>
        <v>0</v>
      </c>
      <c r="GW1239" s="18">
        <f>SUMIF(FACT_A2[cve_prod],DIM_BILL[[#This Row],[CODIGO]],FACT_A2[Existencia])</f>
        <v>10.289</v>
      </c>
      <c r="GX1239" s="17"/>
      <c r="GY1239" s="16" t="s">
        <v>2221</v>
      </c>
      <c r="GZ1239" s="24">
        <f>SUMPRODUCT($B1239:$GQ1239,INDEX(PLAN_PRODUCCION!$B$4:$GQ$24,COLUMN()-COLUMN($GZ$1)+1,0))</f>
        <v>6</v>
      </c>
      <c r="HA1239" s="24">
        <f>SUMPRODUCT($B1239:$GQ1239,INDEX(PLAN_PRODUCCION!$B$4:$GQ$24,COLUMN()-COLUMN($GZ$1)+1,0))</f>
        <v>0</v>
      </c>
      <c r="HB1239" s="24">
        <f>SUMPRODUCT($B1239:$GQ1239,INDEX(PLAN_PRODUCCION!$B$4:$GQ$24,COLUMN()-COLUMN($GZ$1)+1,0))</f>
        <v>0</v>
      </c>
      <c r="HC1239" s="24">
        <f>SUMPRODUCT($B1239:$GQ1239,INDEX(PLAN_PRODUCCION!$B$4:$GQ$24,COLUMN()-COLUMN($GZ$1)+1,0))</f>
        <v>0</v>
      </c>
      <c r="HD1239" s="24">
        <f>SUMPRODUCT($B1239:$GQ1239,INDEX(PLAN_PRODUCCION!$B$4:$GQ$24,COLUMN()-COLUMN($GZ$1)+1,0))</f>
        <v>0</v>
      </c>
      <c r="HE1239" s="24">
        <f>SUMPRODUCT($B1239:$GQ1239,INDEX(PLAN_PRODUCCION!$B$4:$GQ$24,COLUMN()-COLUMN($GZ$1)+1,0))</f>
        <v>0</v>
      </c>
      <c r="HF1239" s="24">
        <f>SUMPRODUCT($B1239:$GQ1239,INDEX(PLAN_PRODUCCION!$B$4:$GQ$24,COLUMN()-COLUMN($GZ$1)+1,0))</f>
        <v>0</v>
      </c>
      <c r="HG1239" s="24">
        <f>SUMPRODUCT($B1239:$GQ1239,INDEX(PLAN_PRODUCCION!$B$4:$GQ$24,COLUMN()-COLUMN($GZ$1)+1,0))</f>
        <v>0</v>
      </c>
      <c r="HH1239" s="24">
        <f>SUMPRODUCT($B1239:$GQ1239,INDEX(PLAN_PRODUCCION!$B$4:$GQ$24,COLUMN()-COLUMN($GZ$1)+1,0))</f>
        <v>0</v>
      </c>
      <c r="HI1239" s="24">
        <f>SUMPRODUCT($B1239:$GQ1239,INDEX(PLAN_PRODUCCION!$B$4:$GQ$24,COLUMN()-COLUMN($GZ$1)+1,0))</f>
        <v>0</v>
      </c>
      <c r="HJ1239" s="24">
        <f>SUMPRODUCT($B1239:$GQ1239,INDEX(PLAN_PRODUCCION!$B$4:$GQ$24,COLUMN()-COLUMN($GZ$1)+1,0))</f>
        <v>0</v>
      </c>
      <c r="HK1239" s="24">
        <f>SUMPRODUCT($B1239:$GQ1239,INDEX(PLAN_PRODUCCION!$B$4:$GQ$24,COLUMN()-COLUMN($GZ$1)+1,0))</f>
        <v>0</v>
      </c>
      <c r="HL1239" s="24">
        <f>SUMPRODUCT($B1239:$GQ1239,INDEX(PLAN_PRODUCCION!$B$4:$GQ$24,COLUMN()-COLUMN($GZ$1)+1,0))</f>
        <v>0</v>
      </c>
      <c r="HM1239" s="24">
        <f>SUMPRODUCT($B1239:$GQ1239,INDEX(PLAN_PRODUCCION!$B$4:$GQ$24,COLUMN()-COLUMN($GZ$1)+1,0))</f>
        <v>0</v>
      </c>
      <c r="HN1239" s="24">
        <f>SUMPRODUCT($B1239:$GQ1239,INDEX(PLAN_PRODUCCION!$B$4:$GQ$24,COLUMN()-COLUMN($GZ$1)+1,0))</f>
        <v>0</v>
      </c>
      <c r="HO1239" s="24">
        <f>SUMPRODUCT($B1239:$GQ1239,INDEX(PLAN_PRODUCCION!$B$4:$GQ$24,COLUMN()-COLUMN($GZ$1)+1,0))</f>
        <v>0</v>
      </c>
      <c r="HP1239" s="24">
        <f>SUMPRODUCT($B1239:$GQ1239,INDEX(PLAN_PRODUCCION!$B$4:$GQ$24,COLUMN()-COLUMN($GZ$1)+1,0))</f>
        <v>0</v>
      </c>
      <c r="HQ1239" s="24">
        <f>SUMPRODUCT($B1239:$GQ1239,INDEX(PLAN_PRODUCCION!$B$4:$GQ$24,COLUMN()-COLUMN($GZ$1)+1,0))</f>
        <v>0</v>
      </c>
      <c r="HR1239" s="24">
        <f>SUMPRODUCT($B1239:$GQ1239,INDEX(PLAN_PRODUCCION!$B$4:$GQ$24,COLUMN()-COLUMN($GZ$1)+1,0))</f>
        <v>0</v>
      </c>
      <c r="HS1239" s="24">
        <f>SUMPRODUCT($B1239:$GQ1239,INDEX(PLAN_PRODUCCION!$B$4:$GQ$24,COLUMN()-COLUMN($GZ$1)+1,0))</f>
        <v>0</v>
      </c>
      <c r="HT1239" s="24">
        <f>SUMPRODUCT($B1239:$GQ1239,INDEX(PLAN_PRODUCCION!$B$4:$GQ$24,COLUMN()-COLUMN($GZ$1)+1,0))</f>
        <v>0</v>
      </c>
      <c r="HU1239" s="22"/>
      <c r="HV1239" s="25"/>
      <c r="HW1239" t="str">
        <f>DIM_BILL[[#This Row],[Tipo]]</f>
        <v>MATERIA PRIMA</v>
      </c>
    </row>
    <row r="1240" spans="1:231" x14ac:dyDescent="0.3">
      <c r="A1240" s="18" t="s">
        <v>326</v>
      </c>
      <c r="V1240">
        <v>6.0000000000000001E-3</v>
      </c>
      <c r="GR1240" s="18" t="s">
        <v>327</v>
      </c>
      <c r="GS1240" s="18">
        <v>3</v>
      </c>
      <c r="GT1240" s="18" t="s">
        <v>1835</v>
      </c>
      <c r="GU1240" s="18" t="s">
        <v>1793</v>
      </c>
      <c r="GV1240" s="18">
        <f>SUMIF(FACT_A1[cve_prod],DIM_BILL[[#This Row],[CODIGO]],FACT_A1[Existencia])</f>
        <v>0</v>
      </c>
      <c r="GW1240" s="18">
        <f>SUMIF(FACT_A2[cve_prod],DIM_BILL[[#This Row],[CODIGO]],FACT_A2[Existencia])</f>
        <v>10.289</v>
      </c>
      <c r="GX1240" s="18"/>
      <c r="GY1240" s="16" t="s">
        <v>2222</v>
      </c>
      <c r="GZ1240" s="26">
        <f t="shared" ref="GZ1240" si="9044">GV1240+GW1240+GX1240+GZ1238-GZ1239</f>
        <v>4.2889999999999997</v>
      </c>
      <c r="HA1240" s="26">
        <f t="shared" ref="HA1240" si="9045">GZ1240+HA1238-HA1239</f>
        <v>4.2889999999999997</v>
      </c>
      <c r="HB1240" s="26">
        <f t="shared" ref="HB1240" si="9046">HA1240+HB1238-HB1239</f>
        <v>4.2889999999999997</v>
      </c>
      <c r="HC1240" s="26">
        <f t="shared" ref="HC1240" si="9047">HB1240+HC1238-HC1239</f>
        <v>4.2889999999999997</v>
      </c>
      <c r="HD1240" s="26">
        <f t="shared" ref="HD1240" si="9048">HC1240+HD1238-HD1239</f>
        <v>4.2889999999999997</v>
      </c>
      <c r="HE1240" s="26">
        <f t="shared" ref="HE1240" si="9049">HD1240+HE1238-HE1239</f>
        <v>4.2889999999999997</v>
      </c>
      <c r="HF1240" s="26">
        <f t="shared" ref="HF1240" si="9050">HE1240+HF1238-HF1239</f>
        <v>4.2889999999999997</v>
      </c>
      <c r="HG1240" s="26">
        <f t="shared" ref="HG1240" si="9051">HF1240+HG1238-HG1239</f>
        <v>4.2889999999999997</v>
      </c>
      <c r="HH1240" s="26">
        <f t="shared" ref="HH1240" si="9052">HG1240+HH1238-HH1239</f>
        <v>4.2889999999999997</v>
      </c>
      <c r="HI1240" s="26">
        <f t="shared" ref="HI1240" si="9053">HH1240+HI1238-HI1239</f>
        <v>4.2889999999999997</v>
      </c>
      <c r="HJ1240" s="26">
        <f t="shared" ref="HJ1240" si="9054">HI1240+HJ1238-HJ1239</f>
        <v>4.2889999999999997</v>
      </c>
      <c r="HK1240" s="26">
        <f t="shared" ref="HK1240" si="9055">HJ1240+HK1238-HK1239</f>
        <v>4.2889999999999997</v>
      </c>
      <c r="HL1240" s="26">
        <f t="shared" ref="HL1240" si="9056">HK1240+HL1238-HL1239</f>
        <v>4.2889999999999997</v>
      </c>
      <c r="HM1240" s="26">
        <f t="shared" ref="HM1240" si="9057">HL1240+HM1238-HM1239</f>
        <v>4.2889999999999997</v>
      </c>
      <c r="HN1240" s="26">
        <f t="shared" ref="HN1240" si="9058">HM1240+HN1238-HN1239</f>
        <v>4.2889999999999997</v>
      </c>
      <c r="HO1240" s="26">
        <f t="shared" ref="HO1240" si="9059">HN1240+HO1238-HO1239</f>
        <v>4.2889999999999997</v>
      </c>
      <c r="HP1240" s="26">
        <f t="shared" ref="HP1240" si="9060">HO1240+HP1238-HP1239</f>
        <v>4.2889999999999997</v>
      </c>
      <c r="HQ1240" s="26">
        <f t="shared" ref="HQ1240" si="9061">HP1240+HQ1238-HQ1239</f>
        <v>4.2889999999999997</v>
      </c>
      <c r="HR1240" s="26">
        <f t="shared" ref="HR1240" si="9062">HQ1240+HR1238-HR1239</f>
        <v>4.2889999999999997</v>
      </c>
      <c r="HS1240" s="26">
        <f t="shared" ref="HS1240" si="9063">HR1240+HS1238-HS1239</f>
        <v>4.2889999999999997</v>
      </c>
      <c r="HT1240" s="26">
        <f t="shared" ref="HT1240" si="9064">HS1240+HT1238-HT1239</f>
        <v>4.2889999999999997</v>
      </c>
      <c r="HU1240" s="22">
        <f t="shared" ref="HU1240" si="9065">COUNTIF(GZ1240:HT1240,"&lt;0")</f>
        <v>0</v>
      </c>
      <c r="HV1240" s="25"/>
      <c r="HW1240" t="str">
        <f>DIM_BILL[[#This Row],[Tipo]]</f>
        <v>MATERIA PRIMA</v>
      </c>
    </row>
    <row r="1241" spans="1:231" x14ac:dyDescent="0.3">
      <c r="A1241" s="17" t="s">
        <v>80</v>
      </c>
      <c r="F1241">
        <v>4.7368421052631582E-3</v>
      </c>
      <c r="G1241">
        <v>1.5E-3</v>
      </c>
      <c r="H1241">
        <v>1.8E-3</v>
      </c>
      <c r="M1241">
        <v>5.4000000000000001E-4</v>
      </c>
      <c r="EO1241">
        <v>3.4830000000000001E-4</v>
      </c>
      <c r="EP1241">
        <v>3.4830000000000001E-4</v>
      </c>
      <c r="EQ1241">
        <v>3.4830000000000001E-4</v>
      </c>
      <c r="FV1241">
        <v>8.3599999999999994E-4</v>
      </c>
      <c r="GF1241">
        <v>2.1599999999999999E-4</v>
      </c>
      <c r="GP1241">
        <v>4.186793650793651E-3</v>
      </c>
      <c r="GQ1241">
        <v>3.1729696969696971E-3</v>
      </c>
      <c r="GR1241" s="17" t="s">
        <v>81</v>
      </c>
      <c r="GS1241" s="17">
        <v>1</v>
      </c>
      <c r="GT1241" s="17" t="s">
        <v>1835</v>
      </c>
      <c r="GU1241" s="17" t="s">
        <v>1793</v>
      </c>
      <c r="GV1241" s="17">
        <f>SUMIF(FACT_A1[cve_prod],DIM_BILL[[#This Row],[CODIGO]],FACT_A1[Existencia])</f>
        <v>25</v>
      </c>
      <c r="GW1241" s="18">
        <f>SUMIF(FACT_A2[cve_prod],DIM_BILL[[#This Row],[CODIGO]],FACT_A2[Existencia])</f>
        <v>25</v>
      </c>
      <c r="GX1241" s="17"/>
      <c r="GY1241" s="16" t="s">
        <v>2220</v>
      </c>
      <c r="GZ1241" s="15">
        <f>SUMIFS(POs[saldo],POs[cve_prod],DIM_BILL[[#This Row],[CODIGO]],POs[status],$GY1241,POs[f_ent],GZ$1)</f>
        <v>0</v>
      </c>
      <c r="HA1241" s="15">
        <f>SUMIFS(POs[saldo],POs[cve_prod],DIM_BILL[[#This Row],[CODIGO]],POs[status],$GY1241,POs[f_ent],HA$1)</f>
        <v>0</v>
      </c>
      <c r="HB1241" s="15">
        <f>SUMIFS(POs[saldo],POs[cve_prod],DIM_BILL[[#This Row],[CODIGO]],POs[status],$GY1241,POs[f_ent],HB$1)</f>
        <v>0</v>
      </c>
      <c r="HC1241" s="15">
        <f>SUMIFS(POs[saldo],POs[cve_prod],DIM_BILL[[#This Row],[CODIGO]],POs[status],$GY1241,POs[f_ent],HC$1)</f>
        <v>25</v>
      </c>
      <c r="HD1241" s="15">
        <f>SUMIFS(POs[saldo],POs[cve_prod],DIM_BILL[[#This Row],[CODIGO]],POs[status],$GY1241,POs[f_ent],HD$1)</f>
        <v>0</v>
      </c>
      <c r="HE1241" s="15">
        <f>SUMIFS(POs[saldo],POs[cve_prod],DIM_BILL[[#This Row],[CODIGO]],POs[status],$GY1241,POs[f_ent],HE$1)</f>
        <v>0</v>
      </c>
      <c r="HF1241" s="15">
        <f>SUMIFS(POs[saldo],POs[cve_prod],DIM_BILL[[#This Row],[CODIGO]],POs[status],$GY1241,POs[Semana],WEEKNUM(HF$1))</f>
        <v>0</v>
      </c>
      <c r="HG1241" s="15">
        <f>SUMIFS(POs[saldo],POs[cve_prod],DIM_BILL[[#This Row],[CODIGO]],POs[status],$GY1241,POs[Semana],WEEKNUM(HG$1))</f>
        <v>0</v>
      </c>
      <c r="HH1241" s="15">
        <f>SUMIFS(POs[saldo],POs[cve_prod],DIM_BILL[[#This Row],[CODIGO]],POs[status],$GY1241,POs[Semana],WEEKNUM(HH$1))</f>
        <v>0</v>
      </c>
      <c r="HI1241" s="15">
        <f>SUMIFS(POs[saldo],POs[cve_prod],DIM_BILL[[#This Row],[CODIGO]],POs[status],$GY1241,POs[Semana],WEEKNUM(HI$1))</f>
        <v>0</v>
      </c>
      <c r="HJ1241" s="15">
        <f>SUMIFS(POs[saldo],POs[cve_prod],DIM_BILL[[#This Row],[CODIGO]],POs[status],$GY1241,POs[Semana],WEEKNUM(HJ$1))</f>
        <v>0</v>
      </c>
      <c r="HK1241" s="15">
        <f>SUMIFS(POs[saldo],POs[cve_prod],DIM_BILL[[#This Row],[CODIGO]],POs[status],$GY1241,POs[Semana],WEEKNUM(HK$1))</f>
        <v>0</v>
      </c>
      <c r="HL1241" s="15">
        <f>SUMIFS(POs[saldo],POs[cve_prod],DIM_BILL[[#This Row],[CODIGO]],POs[status],$GY1241,POs[Semana],WEEKNUM(HL$1))</f>
        <v>0</v>
      </c>
      <c r="HM1241" s="15">
        <f>SUMIFS(POs[saldo],POs[cve_prod],DIM_BILL[[#This Row],[CODIGO]],POs[status],$GY1241,POs[Semana],WEEKNUM(HM$1))</f>
        <v>0</v>
      </c>
      <c r="HN1241" s="15">
        <f>SUMIFS(POs[saldo],POs[cve_prod],DIM_BILL[[#This Row],[CODIGO]],POs[status],$GY1241,POs[Semana],WEEKNUM(HN$1))</f>
        <v>0</v>
      </c>
      <c r="HO1241" s="15">
        <f>SUMIFS(POs[saldo],POs[cve_prod],DIM_BILL[[#This Row],[CODIGO]],POs[status],$GY1241,POs[Semana],WEEKNUM(HO$1))</f>
        <v>0</v>
      </c>
      <c r="HP1241" s="15">
        <f>SUMIFS(POs[saldo],POs[cve_prod],DIM_BILL[[#This Row],[CODIGO]],POs[status],$GY1241,POs[Semana],WEEKNUM(HP$1))</f>
        <v>0</v>
      </c>
      <c r="HQ1241" s="15">
        <f>SUMIFS(POs[saldo],POs[cve_prod],DIM_BILL[[#This Row],[CODIGO]],POs[status],$GY1241,POs[Semana],WEEKNUM(HQ$1))</f>
        <v>0</v>
      </c>
      <c r="HR1241" s="15">
        <f>SUMIFS(POs[saldo],POs[cve_prod],DIM_BILL[[#This Row],[CODIGO]],POs[status],$GY1241,POs[Semana],WEEKNUM(HR$1))</f>
        <v>0</v>
      </c>
      <c r="HS1241" s="15">
        <f>SUMIFS(POs[saldo],POs[cve_prod],DIM_BILL[[#This Row],[CODIGO]],POs[status],$GY1241,POs[Semana],WEEKNUM(HS$1))</f>
        <v>0</v>
      </c>
      <c r="HT1241" s="15">
        <f>SUMIFS(POs[saldo],POs[cve_prod],DIM_BILL[[#This Row],[CODIGO]],POs[status],$GY1241,POs[Semana],WEEKNUM(HT$1))</f>
        <v>0</v>
      </c>
      <c r="HU1241" s="22"/>
      <c r="HV1241" s="25"/>
      <c r="HW1241" t="str">
        <f>DIM_BILL[[#This Row],[Tipo]]</f>
        <v>MATERIA PRIMA</v>
      </c>
    </row>
    <row r="1242" spans="1:231" x14ac:dyDescent="0.3">
      <c r="A1242" s="17" t="s">
        <v>80</v>
      </c>
      <c r="F1242">
        <v>4.7368421052631582E-3</v>
      </c>
      <c r="G1242">
        <v>1.5E-3</v>
      </c>
      <c r="H1242">
        <v>1.8E-3</v>
      </c>
      <c r="M1242">
        <v>5.4000000000000001E-4</v>
      </c>
      <c r="EO1242">
        <v>3.4830000000000001E-4</v>
      </c>
      <c r="EP1242">
        <v>3.4830000000000001E-4</v>
      </c>
      <c r="EQ1242">
        <v>3.4830000000000001E-4</v>
      </c>
      <c r="FV1242">
        <v>8.3599999999999994E-4</v>
      </c>
      <c r="GF1242">
        <v>2.1599999999999999E-4</v>
      </c>
      <c r="GP1242">
        <v>4.186793650793651E-3</v>
      </c>
      <c r="GQ1242">
        <v>3.1729696969696971E-3</v>
      </c>
      <c r="GR1242" s="17" t="s">
        <v>81</v>
      </c>
      <c r="GS1242" s="17">
        <v>1</v>
      </c>
      <c r="GT1242" s="17" t="s">
        <v>1835</v>
      </c>
      <c r="GU1242" s="17" t="s">
        <v>1793</v>
      </c>
      <c r="GV1242" s="17">
        <f>SUMIF(FACT_A1[cve_prod],DIM_BILL[[#This Row],[CODIGO]],FACT_A1[Existencia])</f>
        <v>25</v>
      </c>
      <c r="GW1242" s="18">
        <f>SUMIF(FACT_A2[cve_prod],DIM_BILL[[#This Row],[CODIGO]],FACT_A2[Existencia])</f>
        <v>25</v>
      </c>
      <c r="GX1242" s="17"/>
      <c r="GY1242" s="16" t="s">
        <v>2221</v>
      </c>
      <c r="GZ1242" s="24">
        <f>SUMPRODUCT($B1242:$GQ1242,INDEX(PLAN_PRODUCCION!$B$4:$GQ$24,COLUMN()-COLUMN($GZ$1)+1,0))</f>
        <v>64.094039999999993</v>
      </c>
      <c r="HA1242" s="24">
        <f>SUMPRODUCT($B1242:$GQ1242,INDEX(PLAN_PRODUCCION!$B$4:$GQ$24,COLUMN()-COLUMN($GZ$1)+1,0))</f>
        <v>0</v>
      </c>
      <c r="HB1242" s="24">
        <f>SUMPRODUCT($B1242:$GQ1242,INDEX(PLAN_PRODUCCION!$B$4:$GQ$24,COLUMN()-COLUMN($GZ$1)+1,0))</f>
        <v>0</v>
      </c>
      <c r="HC1242" s="24">
        <f>SUMPRODUCT($B1242:$GQ1242,INDEX(PLAN_PRODUCCION!$B$4:$GQ$24,COLUMN()-COLUMN($GZ$1)+1,0))</f>
        <v>0</v>
      </c>
      <c r="HD1242" s="24">
        <f>SUMPRODUCT($B1242:$GQ1242,INDEX(PLAN_PRODUCCION!$B$4:$GQ$24,COLUMN()-COLUMN($GZ$1)+1,0))</f>
        <v>0</v>
      </c>
      <c r="HE1242" s="24">
        <f>SUMPRODUCT($B1242:$GQ1242,INDEX(PLAN_PRODUCCION!$B$4:$GQ$24,COLUMN()-COLUMN($GZ$1)+1,0))</f>
        <v>0</v>
      </c>
      <c r="HF1242" s="24">
        <f>SUMPRODUCT($B1242:$GQ1242,INDEX(PLAN_PRODUCCION!$B$4:$GQ$24,COLUMN()-COLUMN($GZ$1)+1,0))</f>
        <v>0</v>
      </c>
      <c r="HG1242" s="24">
        <f>SUMPRODUCT($B1242:$GQ1242,INDEX(PLAN_PRODUCCION!$B$4:$GQ$24,COLUMN()-COLUMN($GZ$1)+1,0))</f>
        <v>0</v>
      </c>
      <c r="HH1242" s="24">
        <f>SUMPRODUCT($B1242:$GQ1242,INDEX(PLAN_PRODUCCION!$B$4:$GQ$24,COLUMN()-COLUMN($GZ$1)+1,0))</f>
        <v>0</v>
      </c>
      <c r="HI1242" s="24">
        <f>SUMPRODUCT($B1242:$GQ1242,INDEX(PLAN_PRODUCCION!$B$4:$GQ$24,COLUMN()-COLUMN($GZ$1)+1,0))</f>
        <v>0</v>
      </c>
      <c r="HJ1242" s="24">
        <f>SUMPRODUCT($B1242:$GQ1242,INDEX(PLAN_PRODUCCION!$B$4:$GQ$24,COLUMN()-COLUMN($GZ$1)+1,0))</f>
        <v>0</v>
      </c>
      <c r="HK1242" s="24">
        <f>SUMPRODUCT($B1242:$GQ1242,INDEX(PLAN_PRODUCCION!$B$4:$GQ$24,COLUMN()-COLUMN($GZ$1)+1,0))</f>
        <v>0</v>
      </c>
      <c r="HL1242" s="24">
        <f>SUMPRODUCT($B1242:$GQ1242,INDEX(PLAN_PRODUCCION!$B$4:$GQ$24,COLUMN()-COLUMN($GZ$1)+1,0))</f>
        <v>0</v>
      </c>
      <c r="HM1242" s="24">
        <f>SUMPRODUCT($B1242:$GQ1242,INDEX(PLAN_PRODUCCION!$B$4:$GQ$24,COLUMN()-COLUMN($GZ$1)+1,0))</f>
        <v>0</v>
      </c>
      <c r="HN1242" s="24">
        <f>SUMPRODUCT($B1242:$GQ1242,INDEX(PLAN_PRODUCCION!$B$4:$GQ$24,COLUMN()-COLUMN($GZ$1)+1,0))</f>
        <v>0</v>
      </c>
      <c r="HO1242" s="24">
        <f>SUMPRODUCT($B1242:$GQ1242,INDEX(PLAN_PRODUCCION!$B$4:$GQ$24,COLUMN()-COLUMN($GZ$1)+1,0))</f>
        <v>0</v>
      </c>
      <c r="HP1242" s="24">
        <f>SUMPRODUCT($B1242:$GQ1242,INDEX(PLAN_PRODUCCION!$B$4:$GQ$24,COLUMN()-COLUMN($GZ$1)+1,0))</f>
        <v>0</v>
      </c>
      <c r="HQ1242" s="24">
        <f>SUMPRODUCT($B1242:$GQ1242,INDEX(PLAN_PRODUCCION!$B$4:$GQ$24,COLUMN()-COLUMN($GZ$1)+1,0))</f>
        <v>0</v>
      </c>
      <c r="HR1242" s="24">
        <f>SUMPRODUCT($B1242:$GQ1242,INDEX(PLAN_PRODUCCION!$B$4:$GQ$24,COLUMN()-COLUMN($GZ$1)+1,0))</f>
        <v>0</v>
      </c>
      <c r="HS1242" s="24">
        <f>SUMPRODUCT($B1242:$GQ1242,INDEX(PLAN_PRODUCCION!$B$4:$GQ$24,COLUMN()-COLUMN($GZ$1)+1,0))</f>
        <v>0</v>
      </c>
      <c r="HT1242" s="24">
        <f>SUMPRODUCT($B1242:$GQ1242,INDEX(PLAN_PRODUCCION!$B$4:$GQ$24,COLUMN()-COLUMN($GZ$1)+1,0))</f>
        <v>0</v>
      </c>
      <c r="HU1242" s="22"/>
      <c r="HV1242" s="25"/>
      <c r="HW1242" t="str">
        <f>DIM_BILL[[#This Row],[Tipo]]</f>
        <v>MATERIA PRIMA</v>
      </c>
    </row>
    <row r="1243" spans="1:231" x14ac:dyDescent="0.3">
      <c r="A1243" s="18" t="s">
        <v>80</v>
      </c>
      <c r="F1243">
        <v>4.7368421052631582E-3</v>
      </c>
      <c r="G1243">
        <v>1.5E-3</v>
      </c>
      <c r="H1243">
        <v>1.8E-3</v>
      </c>
      <c r="M1243">
        <v>5.4000000000000001E-4</v>
      </c>
      <c r="EO1243">
        <v>3.4830000000000001E-4</v>
      </c>
      <c r="EP1243">
        <v>3.4830000000000001E-4</v>
      </c>
      <c r="EQ1243">
        <v>3.4830000000000001E-4</v>
      </c>
      <c r="FV1243">
        <v>8.3599999999999994E-4</v>
      </c>
      <c r="GF1243">
        <v>2.1599999999999999E-4</v>
      </c>
      <c r="GP1243">
        <v>4.186793650793651E-3</v>
      </c>
      <c r="GQ1243">
        <v>3.1729696969696971E-3</v>
      </c>
      <c r="GR1243" s="18" t="s">
        <v>81</v>
      </c>
      <c r="GS1243" s="18">
        <v>1</v>
      </c>
      <c r="GT1243" s="18" t="s">
        <v>1835</v>
      </c>
      <c r="GU1243" s="18" t="s">
        <v>1793</v>
      </c>
      <c r="GV1243" s="18">
        <f>SUMIF(FACT_A1[cve_prod],DIM_BILL[[#This Row],[CODIGO]],FACT_A1[Existencia])</f>
        <v>25</v>
      </c>
      <c r="GW1243" s="18">
        <f>SUMIF(FACT_A2[cve_prod],DIM_BILL[[#This Row],[CODIGO]],FACT_A2[Existencia])</f>
        <v>25</v>
      </c>
      <c r="GX1243" s="18"/>
      <c r="GY1243" s="16" t="s">
        <v>2222</v>
      </c>
      <c r="GZ1243" s="26">
        <f t="shared" ref="GZ1243" si="9066">GV1243+GW1243+GX1243+GZ1241-GZ1242</f>
        <v>-14.094039999999993</v>
      </c>
      <c r="HA1243" s="26">
        <f t="shared" ref="HA1243" si="9067">GZ1243+HA1241-HA1242</f>
        <v>-14.094039999999993</v>
      </c>
      <c r="HB1243" s="26">
        <f t="shared" ref="HB1243" si="9068">HA1243+HB1241-HB1242</f>
        <v>-14.094039999999993</v>
      </c>
      <c r="HC1243" s="26">
        <f t="shared" ref="HC1243" si="9069">HB1243+HC1241-HC1242</f>
        <v>10.905960000000007</v>
      </c>
      <c r="HD1243" s="26">
        <f t="shared" ref="HD1243" si="9070">HC1243+HD1241-HD1242</f>
        <v>10.905960000000007</v>
      </c>
      <c r="HE1243" s="26">
        <f t="shared" ref="HE1243" si="9071">HD1243+HE1241-HE1242</f>
        <v>10.905960000000007</v>
      </c>
      <c r="HF1243" s="26">
        <f t="shared" ref="HF1243" si="9072">HE1243+HF1241-HF1242</f>
        <v>10.905960000000007</v>
      </c>
      <c r="HG1243" s="26">
        <f t="shared" ref="HG1243" si="9073">HF1243+HG1241-HG1242</f>
        <v>10.905960000000007</v>
      </c>
      <c r="HH1243" s="26">
        <f t="shared" ref="HH1243" si="9074">HG1243+HH1241-HH1242</f>
        <v>10.905960000000007</v>
      </c>
      <c r="HI1243" s="26">
        <f t="shared" ref="HI1243" si="9075">HH1243+HI1241-HI1242</f>
        <v>10.905960000000007</v>
      </c>
      <c r="HJ1243" s="26">
        <f t="shared" ref="HJ1243" si="9076">HI1243+HJ1241-HJ1242</f>
        <v>10.905960000000007</v>
      </c>
      <c r="HK1243" s="26">
        <f t="shared" ref="HK1243" si="9077">HJ1243+HK1241-HK1242</f>
        <v>10.905960000000007</v>
      </c>
      <c r="HL1243" s="26">
        <f t="shared" ref="HL1243" si="9078">HK1243+HL1241-HL1242</f>
        <v>10.905960000000007</v>
      </c>
      <c r="HM1243" s="26">
        <f t="shared" ref="HM1243" si="9079">HL1243+HM1241-HM1242</f>
        <v>10.905960000000007</v>
      </c>
      <c r="HN1243" s="26">
        <f t="shared" ref="HN1243" si="9080">HM1243+HN1241-HN1242</f>
        <v>10.905960000000007</v>
      </c>
      <c r="HO1243" s="26">
        <f t="shared" ref="HO1243" si="9081">HN1243+HO1241-HO1242</f>
        <v>10.905960000000007</v>
      </c>
      <c r="HP1243" s="26">
        <f t="shared" ref="HP1243" si="9082">HO1243+HP1241-HP1242</f>
        <v>10.905960000000007</v>
      </c>
      <c r="HQ1243" s="26">
        <f t="shared" ref="HQ1243" si="9083">HP1243+HQ1241-HQ1242</f>
        <v>10.905960000000007</v>
      </c>
      <c r="HR1243" s="26">
        <f t="shared" ref="HR1243" si="9084">HQ1243+HR1241-HR1242</f>
        <v>10.905960000000007</v>
      </c>
      <c r="HS1243" s="26">
        <f t="shared" ref="HS1243" si="9085">HR1243+HS1241-HS1242</f>
        <v>10.905960000000007</v>
      </c>
      <c r="HT1243" s="26">
        <f t="shared" ref="HT1243" si="9086">HS1243+HT1241-HT1242</f>
        <v>10.905960000000007</v>
      </c>
      <c r="HU1243" s="22">
        <f t="shared" ref="HU1243" si="9087">COUNTIF(GZ1243:HT1243,"&lt;0")</f>
        <v>3</v>
      </c>
      <c r="HV1243" s="25"/>
      <c r="HW1243" t="str">
        <f>DIM_BILL[[#This Row],[Tipo]]</f>
        <v>MATERIA PRIMA</v>
      </c>
    </row>
    <row r="1244" spans="1:231" x14ac:dyDescent="0.3">
      <c r="A1244" s="17" t="s">
        <v>84</v>
      </c>
      <c r="F1244">
        <v>1.8947368421052633E-3</v>
      </c>
      <c r="G1244">
        <v>5.9999999999999995E-4</v>
      </c>
      <c r="H1244">
        <v>7.2000000000000005E-4</v>
      </c>
      <c r="GR1244" s="17" t="s">
        <v>85</v>
      </c>
      <c r="GS1244" s="17">
        <v>1</v>
      </c>
      <c r="GT1244" s="17" t="s">
        <v>1835</v>
      </c>
      <c r="GU1244" s="17" t="s">
        <v>1793</v>
      </c>
      <c r="GV1244" s="17">
        <f>SUMIF(FACT_A1[cve_prod],DIM_BILL[[#This Row],[CODIGO]],FACT_A1[Existencia])</f>
        <v>0</v>
      </c>
      <c r="GW1244" s="18">
        <f>SUMIF(FACT_A2[cve_prod],DIM_BILL[[#This Row],[CODIGO]],FACT_A2[Existencia])</f>
        <v>22.2</v>
      </c>
      <c r="GX1244" s="17"/>
      <c r="GY1244" s="16" t="s">
        <v>2220</v>
      </c>
      <c r="GZ1244" s="15">
        <f>SUMIFS(POs[saldo],POs[cve_prod],DIM_BILL[[#This Row],[CODIGO]],POs[status],$GY1244,POs[f_ent],GZ$1)</f>
        <v>0</v>
      </c>
      <c r="HA1244" s="15">
        <f>SUMIFS(POs[saldo],POs[cve_prod],DIM_BILL[[#This Row],[CODIGO]],POs[status],$GY1244,POs[f_ent],HA$1)</f>
        <v>0</v>
      </c>
      <c r="HB1244" s="15">
        <f>SUMIFS(POs[saldo],POs[cve_prod],DIM_BILL[[#This Row],[CODIGO]],POs[status],$GY1244,POs[f_ent],HB$1)</f>
        <v>0</v>
      </c>
      <c r="HC1244" s="15">
        <f>SUMIFS(POs[saldo],POs[cve_prod],DIM_BILL[[#This Row],[CODIGO]],POs[status],$GY1244,POs[f_ent],HC$1)</f>
        <v>0</v>
      </c>
      <c r="HD1244" s="15">
        <f>SUMIFS(POs[saldo],POs[cve_prod],DIM_BILL[[#This Row],[CODIGO]],POs[status],$GY1244,POs[f_ent],HD$1)</f>
        <v>0</v>
      </c>
      <c r="HE1244" s="15">
        <f>SUMIFS(POs[saldo],POs[cve_prod],DIM_BILL[[#This Row],[CODIGO]],POs[status],$GY1244,POs[f_ent],HE$1)</f>
        <v>0</v>
      </c>
      <c r="HF1244" s="15">
        <f>SUMIFS(POs[saldo],POs[cve_prod],DIM_BILL[[#This Row],[CODIGO]],POs[status],$GY1244,POs[Semana],WEEKNUM(HF$1))</f>
        <v>0</v>
      </c>
      <c r="HG1244" s="15">
        <f>SUMIFS(POs[saldo],POs[cve_prod],DIM_BILL[[#This Row],[CODIGO]],POs[status],$GY1244,POs[Semana],WEEKNUM(HG$1))</f>
        <v>0</v>
      </c>
      <c r="HH1244" s="15">
        <f>SUMIFS(POs[saldo],POs[cve_prod],DIM_BILL[[#This Row],[CODIGO]],POs[status],$GY1244,POs[Semana],WEEKNUM(HH$1))</f>
        <v>0</v>
      </c>
      <c r="HI1244" s="15">
        <f>SUMIFS(POs[saldo],POs[cve_prod],DIM_BILL[[#This Row],[CODIGO]],POs[status],$GY1244,POs[Semana],WEEKNUM(HI$1))</f>
        <v>0</v>
      </c>
      <c r="HJ1244" s="15">
        <f>SUMIFS(POs[saldo],POs[cve_prod],DIM_BILL[[#This Row],[CODIGO]],POs[status],$GY1244,POs[Semana],WEEKNUM(HJ$1))</f>
        <v>0</v>
      </c>
      <c r="HK1244" s="15">
        <f>SUMIFS(POs[saldo],POs[cve_prod],DIM_BILL[[#This Row],[CODIGO]],POs[status],$GY1244,POs[Semana],WEEKNUM(HK$1))</f>
        <v>0</v>
      </c>
      <c r="HL1244" s="15">
        <f>SUMIFS(POs[saldo],POs[cve_prod],DIM_BILL[[#This Row],[CODIGO]],POs[status],$GY1244,POs[Semana],WEEKNUM(HL$1))</f>
        <v>0</v>
      </c>
      <c r="HM1244" s="15">
        <f>SUMIFS(POs[saldo],POs[cve_prod],DIM_BILL[[#This Row],[CODIGO]],POs[status],$GY1244,POs[Semana],WEEKNUM(HM$1))</f>
        <v>0</v>
      </c>
      <c r="HN1244" s="15">
        <f>SUMIFS(POs[saldo],POs[cve_prod],DIM_BILL[[#This Row],[CODIGO]],POs[status],$GY1244,POs[Semana],WEEKNUM(HN$1))</f>
        <v>0</v>
      </c>
      <c r="HO1244" s="15">
        <f>SUMIFS(POs[saldo],POs[cve_prod],DIM_BILL[[#This Row],[CODIGO]],POs[status],$GY1244,POs[Semana],WEEKNUM(HO$1))</f>
        <v>0</v>
      </c>
      <c r="HP1244" s="15">
        <f>SUMIFS(POs[saldo],POs[cve_prod],DIM_BILL[[#This Row],[CODIGO]],POs[status],$GY1244,POs[Semana],WEEKNUM(HP$1))</f>
        <v>0</v>
      </c>
      <c r="HQ1244" s="15">
        <f>SUMIFS(POs[saldo],POs[cve_prod],DIM_BILL[[#This Row],[CODIGO]],POs[status],$GY1244,POs[Semana],WEEKNUM(HQ$1))</f>
        <v>0</v>
      </c>
      <c r="HR1244" s="15">
        <f>SUMIFS(POs[saldo],POs[cve_prod],DIM_BILL[[#This Row],[CODIGO]],POs[status],$GY1244,POs[Semana],WEEKNUM(HR$1))</f>
        <v>0</v>
      </c>
      <c r="HS1244" s="15">
        <f>SUMIFS(POs[saldo],POs[cve_prod],DIM_BILL[[#This Row],[CODIGO]],POs[status],$GY1244,POs[Semana],WEEKNUM(HS$1))</f>
        <v>0</v>
      </c>
      <c r="HT1244" s="15">
        <f>SUMIFS(POs[saldo],POs[cve_prod],DIM_BILL[[#This Row],[CODIGO]],POs[status],$GY1244,POs[Semana],WEEKNUM(HT$1))</f>
        <v>0</v>
      </c>
      <c r="HU1244" s="22"/>
      <c r="HV1244" s="25"/>
      <c r="HW1244" t="str">
        <f>DIM_BILL[[#This Row],[Tipo]]</f>
        <v>MATERIA PRIMA</v>
      </c>
    </row>
    <row r="1245" spans="1:231" x14ac:dyDescent="0.3">
      <c r="A1245" s="17" t="s">
        <v>84</v>
      </c>
      <c r="F1245">
        <v>1.8947368421052633E-3</v>
      </c>
      <c r="G1245">
        <v>5.9999999999999995E-4</v>
      </c>
      <c r="H1245">
        <v>7.2000000000000005E-4</v>
      </c>
      <c r="GR1245" s="17" t="s">
        <v>85</v>
      </c>
      <c r="GS1245" s="17">
        <v>1</v>
      </c>
      <c r="GT1245" s="17" t="s">
        <v>1835</v>
      </c>
      <c r="GU1245" s="17" t="s">
        <v>1793</v>
      </c>
      <c r="GV1245" s="17">
        <f>SUMIF(FACT_A1[cve_prod],DIM_BILL[[#This Row],[CODIGO]],FACT_A1[Existencia])</f>
        <v>0</v>
      </c>
      <c r="GW1245" s="18">
        <f>SUMIF(FACT_A2[cve_prod],DIM_BILL[[#This Row],[CODIGO]],FACT_A2[Existencia])</f>
        <v>22.2</v>
      </c>
      <c r="GX1245" s="17"/>
      <c r="GY1245" s="16" t="s">
        <v>2221</v>
      </c>
      <c r="GZ1245" s="24">
        <f>SUMPRODUCT($B1245:$GQ1245,INDEX(PLAN_PRODUCCION!$B$4:$GQ$24,COLUMN()-COLUMN($GZ$1)+1,0))</f>
        <v>17.399999999999999</v>
      </c>
      <c r="HA1245" s="24">
        <f>SUMPRODUCT($B1245:$GQ1245,INDEX(PLAN_PRODUCCION!$B$4:$GQ$24,COLUMN()-COLUMN($GZ$1)+1,0))</f>
        <v>0</v>
      </c>
      <c r="HB1245" s="24">
        <f>SUMPRODUCT($B1245:$GQ1245,INDEX(PLAN_PRODUCCION!$B$4:$GQ$24,COLUMN()-COLUMN($GZ$1)+1,0))</f>
        <v>0</v>
      </c>
      <c r="HC1245" s="24">
        <f>SUMPRODUCT($B1245:$GQ1245,INDEX(PLAN_PRODUCCION!$B$4:$GQ$24,COLUMN()-COLUMN($GZ$1)+1,0))</f>
        <v>0</v>
      </c>
      <c r="HD1245" s="24">
        <f>SUMPRODUCT($B1245:$GQ1245,INDEX(PLAN_PRODUCCION!$B$4:$GQ$24,COLUMN()-COLUMN($GZ$1)+1,0))</f>
        <v>0</v>
      </c>
      <c r="HE1245" s="24">
        <f>SUMPRODUCT($B1245:$GQ1245,INDEX(PLAN_PRODUCCION!$B$4:$GQ$24,COLUMN()-COLUMN($GZ$1)+1,0))</f>
        <v>0</v>
      </c>
      <c r="HF1245" s="24">
        <f>SUMPRODUCT($B1245:$GQ1245,INDEX(PLAN_PRODUCCION!$B$4:$GQ$24,COLUMN()-COLUMN($GZ$1)+1,0))</f>
        <v>0</v>
      </c>
      <c r="HG1245" s="24">
        <f>SUMPRODUCT($B1245:$GQ1245,INDEX(PLAN_PRODUCCION!$B$4:$GQ$24,COLUMN()-COLUMN($GZ$1)+1,0))</f>
        <v>0</v>
      </c>
      <c r="HH1245" s="24">
        <f>SUMPRODUCT($B1245:$GQ1245,INDEX(PLAN_PRODUCCION!$B$4:$GQ$24,COLUMN()-COLUMN($GZ$1)+1,0))</f>
        <v>0</v>
      </c>
      <c r="HI1245" s="24">
        <f>SUMPRODUCT($B1245:$GQ1245,INDEX(PLAN_PRODUCCION!$B$4:$GQ$24,COLUMN()-COLUMN($GZ$1)+1,0))</f>
        <v>0</v>
      </c>
      <c r="HJ1245" s="24">
        <f>SUMPRODUCT($B1245:$GQ1245,INDEX(PLAN_PRODUCCION!$B$4:$GQ$24,COLUMN()-COLUMN($GZ$1)+1,0))</f>
        <v>0</v>
      </c>
      <c r="HK1245" s="24">
        <f>SUMPRODUCT($B1245:$GQ1245,INDEX(PLAN_PRODUCCION!$B$4:$GQ$24,COLUMN()-COLUMN($GZ$1)+1,0))</f>
        <v>0</v>
      </c>
      <c r="HL1245" s="24">
        <f>SUMPRODUCT($B1245:$GQ1245,INDEX(PLAN_PRODUCCION!$B$4:$GQ$24,COLUMN()-COLUMN($GZ$1)+1,0))</f>
        <v>0</v>
      </c>
      <c r="HM1245" s="24">
        <f>SUMPRODUCT($B1245:$GQ1245,INDEX(PLAN_PRODUCCION!$B$4:$GQ$24,COLUMN()-COLUMN($GZ$1)+1,0))</f>
        <v>0</v>
      </c>
      <c r="HN1245" s="24">
        <f>SUMPRODUCT($B1245:$GQ1245,INDEX(PLAN_PRODUCCION!$B$4:$GQ$24,COLUMN()-COLUMN($GZ$1)+1,0))</f>
        <v>0</v>
      </c>
      <c r="HO1245" s="24">
        <f>SUMPRODUCT($B1245:$GQ1245,INDEX(PLAN_PRODUCCION!$B$4:$GQ$24,COLUMN()-COLUMN($GZ$1)+1,0))</f>
        <v>0</v>
      </c>
      <c r="HP1245" s="24">
        <f>SUMPRODUCT($B1245:$GQ1245,INDEX(PLAN_PRODUCCION!$B$4:$GQ$24,COLUMN()-COLUMN($GZ$1)+1,0))</f>
        <v>0</v>
      </c>
      <c r="HQ1245" s="24">
        <f>SUMPRODUCT($B1245:$GQ1245,INDEX(PLAN_PRODUCCION!$B$4:$GQ$24,COLUMN()-COLUMN($GZ$1)+1,0))</f>
        <v>0</v>
      </c>
      <c r="HR1245" s="24">
        <f>SUMPRODUCT($B1245:$GQ1245,INDEX(PLAN_PRODUCCION!$B$4:$GQ$24,COLUMN()-COLUMN($GZ$1)+1,0))</f>
        <v>0</v>
      </c>
      <c r="HS1245" s="24">
        <f>SUMPRODUCT($B1245:$GQ1245,INDEX(PLAN_PRODUCCION!$B$4:$GQ$24,COLUMN()-COLUMN($GZ$1)+1,0))</f>
        <v>0</v>
      </c>
      <c r="HT1245" s="24">
        <f>SUMPRODUCT($B1245:$GQ1245,INDEX(PLAN_PRODUCCION!$B$4:$GQ$24,COLUMN()-COLUMN($GZ$1)+1,0))</f>
        <v>0</v>
      </c>
      <c r="HU1245" s="22"/>
      <c r="HV1245" s="25"/>
      <c r="HW1245" t="str">
        <f>DIM_BILL[[#This Row],[Tipo]]</f>
        <v>MATERIA PRIMA</v>
      </c>
    </row>
    <row r="1246" spans="1:231" x14ac:dyDescent="0.3">
      <c r="A1246" s="18" t="s">
        <v>84</v>
      </c>
      <c r="F1246">
        <v>1.8947368421052633E-3</v>
      </c>
      <c r="G1246">
        <v>5.9999999999999995E-4</v>
      </c>
      <c r="H1246">
        <v>7.2000000000000005E-4</v>
      </c>
      <c r="GR1246" s="18" t="s">
        <v>85</v>
      </c>
      <c r="GS1246" s="18">
        <v>1</v>
      </c>
      <c r="GT1246" s="18" t="s">
        <v>1835</v>
      </c>
      <c r="GU1246" s="18" t="s">
        <v>1793</v>
      </c>
      <c r="GV1246" s="18">
        <f>SUMIF(FACT_A1[cve_prod],DIM_BILL[[#This Row],[CODIGO]],FACT_A1[Existencia])</f>
        <v>0</v>
      </c>
      <c r="GW1246" s="18">
        <f>SUMIF(FACT_A2[cve_prod],DIM_BILL[[#This Row],[CODIGO]],FACT_A2[Existencia])</f>
        <v>22.2</v>
      </c>
      <c r="GX1246" s="18"/>
      <c r="GY1246" s="16" t="s">
        <v>2222</v>
      </c>
      <c r="GZ1246" s="26">
        <f t="shared" ref="GZ1246" si="9088">GV1246+GW1246+GX1246+GZ1244-GZ1245</f>
        <v>4.8000000000000007</v>
      </c>
      <c r="HA1246" s="26">
        <f t="shared" ref="HA1246" si="9089">GZ1246+HA1244-HA1245</f>
        <v>4.8000000000000007</v>
      </c>
      <c r="HB1246" s="26">
        <f t="shared" ref="HB1246" si="9090">HA1246+HB1244-HB1245</f>
        <v>4.8000000000000007</v>
      </c>
      <c r="HC1246" s="26">
        <f t="shared" ref="HC1246" si="9091">HB1246+HC1244-HC1245</f>
        <v>4.8000000000000007</v>
      </c>
      <c r="HD1246" s="26">
        <f t="shared" ref="HD1246" si="9092">HC1246+HD1244-HD1245</f>
        <v>4.8000000000000007</v>
      </c>
      <c r="HE1246" s="26">
        <f t="shared" ref="HE1246" si="9093">HD1246+HE1244-HE1245</f>
        <v>4.8000000000000007</v>
      </c>
      <c r="HF1246" s="26">
        <f t="shared" ref="HF1246" si="9094">HE1246+HF1244-HF1245</f>
        <v>4.8000000000000007</v>
      </c>
      <c r="HG1246" s="26">
        <f t="shared" ref="HG1246" si="9095">HF1246+HG1244-HG1245</f>
        <v>4.8000000000000007</v>
      </c>
      <c r="HH1246" s="26">
        <f t="shared" ref="HH1246" si="9096">HG1246+HH1244-HH1245</f>
        <v>4.8000000000000007</v>
      </c>
      <c r="HI1246" s="26">
        <f t="shared" ref="HI1246" si="9097">HH1246+HI1244-HI1245</f>
        <v>4.8000000000000007</v>
      </c>
      <c r="HJ1246" s="26">
        <f t="shared" ref="HJ1246" si="9098">HI1246+HJ1244-HJ1245</f>
        <v>4.8000000000000007</v>
      </c>
      <c r="HK1246" s="26">
        <f t="shared" ref="HK1246" si="9099">HJ1246+HK1244-HK1245</f>
        <v>4.8000000000000007</v>
      </c>
      <c r="HL1246" s="26">
        <f t="shared" ref="HL1246" si="9100">HK1246+HL1244-HL1245</f>
        <v>4.8000000000000007</v>
      </c>
      <c r="HM1246" s="26">
        <f t="shared" ref="HM1246" si="9101">HL1246+HM1244-HM1245</f>
        <v>4.8000000000000007</v>
      </c>
      <c r="HN1246" s="26">
        <f t="shared" ref="HN1246" si="9102">HM1246+HN1244-HN1245</f>
        <v>4.8000000000000007</v>
      </c>
      <c r="HO1246" s="26">
        <f t="shared" ref="HO1246" si="9103">HN1246+HO1244-HO1245</f>
        <v>4.8000000000000007</v>
      </c>
      <c r="HP1246" s="26">
        <f t="shared" ref="HP1246" si="9104">HO1246+HP1244-HP1245</f>
        <v>4.8000000000000007</v>
      </c>
      <c r="HQ1246" s="26">
        <f t="shared" ref="HQ1246" si="9105">HP1246+HQ1244-HQ1245</f>
        <v>4.8000000000000007</v>
      </c>
      <c r="HR1246" s="26">
        <f t="shared" ref="HR1246" si="9106">HQ1246+HR1244-HR1245</f>
        <v>4.8000000000000007</v>
      </c>
      <c r="HS1246" s="26">
        <f t="shared" ref="HS1246" si="9107">HR1246+HS1244-HS1245</f>
        <v>4.8000000000000007</v>
      </c>
      <c r="HT1246" s="26">
        <f t="shared" ref="HT1246" si="9108">HS1246+HT1244-HT1245</f>
        <v>4.8000000000000007</v>
      </c>
      <c r="HU1246" s="22">
        <f t="shared" ref="HU1246" si="9109">COUNTIF(GZ1246:HT1246,"&lt;0")</f>
        <v>0</v>
      </c>
      <c r="HV1246" s="25"/>
      <c r="HW1246" t="str">
        <f>DIM_BILL[[#This Row],[Tipo]]</f>
        <v>MATERIA PRIMA</v>
      </c>
    </row>
    <row r="1247" spans="1:231" x14ac:dyDescent="0.3">
      <c r="A1247" s="17" t="s">
        <v>442</v>
      </c>
      <c r="AH1247">
        <v>8.2500000000000004E-3</v>
      </c>
      <c r="AI1247">
        <v>4.1250000000000002E-3</v>
      </c>
      <c r="GR1247" s="17" t="s">
        <v>443</v>
      </c>
      <c r="GS1247" s="17">
        <v>1</v>
      </c>
      <c r="GT1247" s="17" t="s">
        <v>1834</v>
      </c>
      <c r="GU1247" s="17" t="s">
        <v>1793</v>
      </c>
      <c r="GV1247" s="17">
        <f>SUMIF(FACT_A1[cve_prod],DIM_BILL[[#This Row],[CODIGO]],FACT_A1[Existencia])</f>
        <v>0</v>
      </c>
      <c r="GW1247" s="18">
        <f>SUMIF(FACT_A2[cve_prod],DIM_BILL[[#This Row],[CODIGO]],FACT_A2[Existencia])</f>
        <v>139</v>
      </c>
      <c r="GX1247" s="17"/>
      <c r="GY1247" s="16" t="s">
        <v>2220</v>
      </c>
      <c r="GZ1247" s="15">
        <f>SUMIFS(POs[saldo],POs[cve_prod],DIM_BILL[[#This Row],[CODIGO]],POs[status],$GY1247,POs[f_ent],GZ$1)</f>
        <v>0</v>
      </c>
      <c r="HA1247" s="15">
        <f>SUMIFS(POs[saldo],POs[cve_prod],DIM_BILL[[#This Row],[CODIGO]],POs[status],$GY1247,POs[f_ent],HA$1)</f>
        <v>0</v>
      </c>
      <c r="HB1247" s="15">
        <f>SUMIFS(POs[saldo],POs[cve_prod],DIM_BILL[[#This Row],[CODIGO]],POs[status],$GY1247,POs[f_ent],HB$1)</f>
        <v>0</v>
      </c>
      <c r="HC1247" s="15">
        <f>SUMIFS(POs[saldo],POs[cve_prod],DIM_BILL[[#This Row],[CODIGO]],POs[status],$GY1247,POs[f_ent],HC$1)</f>
        <v>0</v>
      </c>
      <c r="HD1247" s="15">
        <f>SUMIFS(POs[saldo],POs[cve_prod],DIM_BILL[[#This Row],[CODIGO]],POs[status],$GY1247,POs[f_ent],HD$1)</f>
        <v>0</v>
      </c>
      <c r="HE1247" s="15">
        <f>SUMIFS(POs[saldo],POs[cve_prod],DIM_BILL[[#This Row],[CODIGO]],POs[status],$GY1247,POs[f_ent],HE$1)</f>
        <v>0</v>
      </c>
      <c r="HF1247" s="15">
        <f>SUMIFS(POs[saldo],POs[cve_prod],DIM_BILL[[#This Row],[CODIGO]],POs[status],$GY1247,POs[Semana],WEEKNUM(HF$1))</f>
        <v>0</v>
      </c>
      <c r="HG1247" s="15">
        <f>SUMIFS(POs[saldo],POs[cve_prod],DIM_BILL[[#This Row],[CODIGO]],POs[status],$GY1247,POs[Semana],WEEKNUM(HG$1))</f>
        <v>0</v>
      </c>
      <c r="HH1247" s="15">
        <f>SUMIFS(POs[saldo],POs[cve_prod],DIM_BILL[[#This Row],[CODIGO]],POs[status],$GY1247,POs[Semana],WEEKNUM(HH$1))</f>
        <v>0</v>
      </c>
      <c r="HI1247" s="15">
        <f>SUMIFS(POs[saldo],POs[cve_prod],DIM_BILL[[#This Row],[CODIGO]],POs[status],$GY1247,POs[Semana],WEEKNUM(HI$1))</f>
        <v>0</v>
      </c>
      <c r="HJ1247" s="15">
        <f>SUMIFS(POs[saldo],POs[cve_prod],DIM_BILL[[#This Row],[CODIGO]],POs[status],$GY1247,POs[Semana],WEEKNUM(HJ$1))</f>
        <v>0</v>
      </c>
      <c r="HK1247" s="15">
        <f>SUMIFS(POs[saldo],POs[cve_prod],DIM_BILL[[#This Row],[CODIGO]],POs[status],$GY1247,POs[Semana],WEEKNUM(HK$1))</f>
        <v>0</v>
      </c>
      <c r="HL1247" s="15">
        <f>SUMIFS(POs[saldo],POs[cve_prod],DIM_BILL[[#This Row],[CODIGO]],POs[status],$GY1247,POs[Semana],WEEKNUM(HL$1))</f>
        <v>0</v>
      </c>
      <c r="HM1247" s="15">
        <f>SUMIFS(POs[saldo],POs[cve_prod],DIM_BILL[[#This Row],[CODIGO]],POs[status],$GY1247,POs[Semana],WEEKNUM(HM$1))</f>
        <v>0</v>
      </c>
      <c r="HN1247" s="15">
        <f>SUMIFS(POs[saldo],POs[cve_prod],DIM_BILL[[#This Row],[CODIGO]],POs[status],$GY1247,POs[Semana],WEEKNUM(HN$1))</f>
        <v>0</v>
      </c>
      <c r="HO1247" s="15">
        <f>SUMIFS(POs[saldo],POs[cve_prod],DIM_BILL[[#This Row],[CODIGO]],POs[status],$GY1247,POs[Semana],WEEKNUM(HO$1))</f>
        <v>0</v>
      </c>
      <c r="HP1247" s="15">
        <f>SUMIFS(POs[saldo],POs[cve_prod],DIM_BILL[[#This Row],[CODIGO]],POs[status],$GY1247,POs[Semana],WEEKNUM(HP$1))</f>
        <v>0</v>
      </c>
      <c r="HQ1247" s="15">
        <f>SUMIFS(POs[saldo],POs[cve_prod],DIM_BILL[[#This Row],[CODIGO]],POs[status],$GY1247,POs[Semana],WEEKNUM(HQ$1))</f>
        <v>0</v>
      </c>
      <c r="HR1247" s="15">
        <f>SUMIFS(POs[saldo],POs[cve_prod],DIM_BILL[[#This Row],[CODIGO]],POs[status],$GY1247,POs[Semana],WEEKNUM(HR$1))</f>
        <v>0</v>
      </c>
      <c r="HS1247" s="15">
        <f>SUMIFS(POs[saldo],POs[cve_prod],DIM_BILL[[#This Row],[CODIGO]],POs[status],$GY1247,POs[Semana],WEEKNUM(HS$1))</f>
        <v>0</v>
      </c>
      <c r="HT1247" s="15">
        <f>SUMIFS(POs[saldo],POs[cve_prod],DIM_BILL[[#This Row],[CODIGO]],POs[status],$GY1247,POs[Semana],WEEKNUM(HT$1))</f>
        <v>0</v>
      </c>
      <c r="HU1247" s="22"/>
      <c r="HV1247" s="25"/>
      <c r="HW1247" t="str">
        <f>DIM_BILL[[#This Row],[Tipo]]</f>
        <v>MATERIA PRIMA</v>
      </c>
    </row>
    <row r="1248" spans="1:231" x14ac:dyDescent="0.3">
      <c r="A1248" s="17" t="s">
        <v>442</v>
      </c>
      <c r="AH1248">
        <v>8.2500000000000004E-3</v>
      </c>
      <c r="AI1248">
        <v>4.1250000000000002E-3</v>
      </c>
      <c r="GR1248" s="17" t="s">
        <v>443</v>
      </c>
      <c r="GS1248" s="17">
        <v>1</v>
      </c>
      <c r="GT1248" s="17" t="s">
        <v>1834</v>
      </c>
      <c r="GU1248" s="17" t="s">
        <v>1793</v>
      </c>
      <c r="GV1248" s="17">
        <f>SUMIF(FACT_A1[cve_prod],DIM_BILL[[#This Row],[CODIGO]],FACT_A1[Existencia])</f>
        <v>0</v>
      </c>
      <c r="GW1248" s="18">
        <f>SUMIF(FACT_A2[cve_prod],DIM_BILL[[#This Row],[CODIGO]],FACT_A2[Existencia])</f>
        <v>139</v>
      </c>
      <c r="GX1248" s="17"/>
      <c r="GY1248" s="16" t="s">
        <v>2221</v>
      </c>
      <c r="GZ1248" s="24">
        <f>SUMPRODUCT($B1248:$GQ1248,INDEX(PLAN_PRODUCCION!$B$4:$GQ$24,COLUMN()-COLUMN($GZ$1)+1,0))</f>
        <v>82.912500000000009</v>
      </c>
      <c r="HA1248" s="24">
        <f>SUMPRODUCT($B1248:$GQ1248,INDEX(PLAN_PRODUCCION!$B$4:$GQ$24,COLUMN()-COLUMN($GZ$1)+1,0))</f>
        <v>0</v>
      </c>
      <c r="HB1248" s="24">
        <f>SUMPRODUCT($B1248:$GQ1248,INDEX(PLAN_PRODUCCION!$B$4:$GQ$24,COLUMN()-COLUMN($GZ$1)+1,0))</f>
        <v>0</v>
      </c>
      <c r="HC1248" s="24">
        <f>SUMPRODUCT($B1248:$GQ1248,INDEX(PLAN_PRODUCCION!$B$4:$GQ$24,COLUMN()-COLUMN($GZ$1)+1,0))</f>
        <v>0</v>
      </c>
      <c r="HD1248" s="24">
        <f>SUMPRODUCT($B1248:$GQ1248,INDEX(PLAN_PRODUCCION!$B$4:$GQ$24,COLUMN()-COLUMN($GZ$1)+1,0))</f>
        <v>0</v>
      </c>
      <c r="HE1248" s="24">
        <f>SUMPRODUCT($B1248:$GQ1248,INDEX(PLAN_PRODUCCION!$B$4:$GQ$24,COLUMN()-COLUMN($GZ$1)+1,0))</f>
        <v>0</v>
      </c>
      <c r="HF1248" s="24">
        <f>SUMPRODUCT($B1248:$GQ1248,INDEX(PLAN_PRODUCCION!$B$4:$GQ$24,COLUMN()-COLUMN($GZ$1)+1,0))</f>
        <v>0</v>
      </c>
      <c r="HG1248" s="24">
        <f>SUMPRODUCT($B1248:$GQ1248,INDEX(PLAN_PRODUCCION!$B$4:$GQ$24,COLUMN()-COLUMN($GZ$1)+1,0))</f>
        <v>0</v>
      </c>
      <c r="HH1248" s="24">
        <f>SUMPRODUCT($B1248:$GQ1248,INDEX(PLAN_PRODUCCION!$B$4:$GQ$24,COLUMN()-COLUMN($GZ$1)+1,0))</f>
        <v>0</v>
      </c>
      <c r="HI1248" s="24">
        <f>SUMPRODUCT($B1248:$GQ1248,INDEX(PLAN_PRODUCCION!$B$4:$GQ$24,COLUMN()-COLUMN($GZ$1)+1,0))</f>
        <v>0</v>
      </c>
      <c r="HJ1248" s="24">
        <f>SUMPRODUCT($B1248:$GQ1248,INDEX(PLAN_PRODUCCION!$B$4:$GQ$24,COLUMN()-COLUMN($GZ$1)+1,0))</f>
        <v>0</v>
      </c>
      <c r="HK1248" s="24">
        <f>SUMPRODUCT($B1248:$GQ1248,INDEX(PLAN_PRODUCCION!$B$4:$GQ$24,COLUMN()-COLUMN($GZ$1)+1,0))</f>
        <v>0</v>
      </c>
      <c r="HL1248" s="24">
        <f>SUMPRODUCT($B1248:$GQ1248,INDEX(PLAN_PRODUCCION!$B$4:$GQ$24,COLUMN()-COLUMN($GZ$1)+1,0))</f>
        <v>0</v>
      </c>
      <c r="HM1248" s="24">
        <f>SUMPRODUCT($B1248:$GQ1248,INDEX(PLAN_PRODUCCION!$B$4:$GQ$24,COLUMN()-COLUMN($GZ$1)+1,0))</f>
        <v>0</v>
      </c>
      <c r="HN1248" s="24">
        <f>SUMPRODUCT($B1248:$GQ1248,INDEX(PLAN_PRODUCCION!$B$4:$GQ$24,COLUMN()-COLUMN($GZ$1)+1,0))</f>
        <v>0</v>
      </c>
      <c r="HO1248" s="24">
        <f>SUMPRODUCT($B1248:$GQ1248,INDEX(PLAN_PRODUCCION!$B$4:$GQ$24,COLUMN()-COLUMN($GZ$1)+1,0))</f>
        <v>0</v>
      </c>
      <c r="HP1248" s="24">
        <f>SUMPRODUCT($B1248:$GQ1248,INDEX(PLAN_PRODUCCION!$B$4:$GQ$24,COLUMN()-COLUMN($GZ$1)+1,0))</f>
        <v>0</v>
      </c>
      <c r="HQ1248" s="24">
        <f>SUMPRODUCT($B1248:$GQ1248,INDEX(PLAN_PRODUCCION!$B$4:$GQ$24,COLUMN()-COLUMN($GZ$1)+1,0))</f>
        <v>0</v>
      </c>
      <c r="HR1248" s="24">
        <f>SUMPRODUCT($B1248:$GQ1248,INDEX(PLAN_PRODUCCION!$B$4:$GQ$24,COLUMN()-COLUMN($GZ$1)+1,0))</f>
        <v>0</v>
      </c>
      <c r="HS1248" s="24">
        <f>SUMPRODUCT($B1248:$GQ1248,INDEX(PLAN_PRODUCCION!$B$4:$GQ$24,COLUMN()-COLUMN($GZ$1)+1,0))</f>
        <v>0</v>
      </c>
      <c r="HT1248" s="24">
        <f>SUMPRODUCT($B1248:$GQ1248,INDEX(PLAN_PRODUCCION!$B$4:$GQ$24,COLUMN()-COLUMN($GZ$1)+1,0))</f>
        <v>0</v>
      </c>
      <c r="HU1248" s="22"/>
      <c r="HV1248" s="25"/>
      <c r="HW1248" t="str">
        <f>DIM_BILL[[#This Row],[Tipo]]</f>
        <v>MATERIA PRIMA</v>
      </c>
    </row>
    <row r="1249" spans="1:231" x14ac:dyDescent="0.3">
      <c r="A1249" s="18" t="s">
        <v>442</v>
      </c>
      <c r="AH1249">
        <v>8.2500000000000004E-3</v>
      </c>
      <c r="AI1249">
        <v>4.1250000000000002E-3</v>
      </c>
      <c r="GR1249" s="18" t="s">
        <v>443</v>
      </c>
      <c r="GS1249" s="18">
        <v>1</v>
      </c>
      <c r="GT1249" s="18" t="s">
        <v>1834</v>
      </c>
      <c r="GU1249" s="18" t="s">
        <v>1793</v>
      </c>
      <c r="GV1249" s="18">
        <f>SUMIF(FACT_A1[cve_prod],DIM_BILL[[#This Row],[CODIGO]],FACT_A1[Existencia])</f>
        <v>0</v>
      </c>
      <c r="GW1249" s="18">
        <f>SUMIF(FACT_A2[cve_prod],DIM_BILL[[#This Row],[CODIGO]],FACT_A2[Existencia])</f>
        <v>139</v>
      </c>
      <c r="GX1249" s="18"/>
      <c r="GY1249" s="16" t="s">
        <v>2222</v>
      </c>
      <c r="GZ1249" s="26">
        <f t="shared" ref="GZ1249" si="9110">GV1249+GW1249+GX1249+GZ1247-GZ1248</f>
        <v>56.087499999999991</v>
      </c>
      <c r="HA1249" s="26">
        <f t="shared" ref="HA1249" si="9111">GZ1249+HA1247-HA1248</f>
        <v>56.087499999999991</v>
      </c>
      <c r="HB1249" s="26">
        <f t="shared" ref="HB1249" si="9112">HA1249+HB1247-HB1248</f>
        <v>56.087499999999991</v>
      </c>
      <c r="HC1249" s="26">
        <f t="shared" ref="HC1249" si="9113">HB1249+HC1247-HC1248</f>
        <v>56.087499999999991</v>
      </c>
      <c r="HD1249" s="26">
        <f t="shared" ref="HD1249" si="9114">HC1249+HD1247-HD1248</f>
        <v>56.087499999999991</v>
      </c>
      <c r="HE1249" s="26">
        <f t="shared" ref="HE1249" si="9115">HD1249+HE1247-HE1248</f>
        <v>56.087499999999991</v>
      </c>
      <c r="HF1249" s="26">
        <f t="shared" ref="HF1249" si="9116">HE1249+HF1247-HF1248</f>
        <v>56.087499999999991</v>
      </c>
      <c r="HG1249" s="26">
        <f t="shared" ref="HG1249" si="9117">HF1249+HG1247-HG1248</f>
        <v>56.087499999999991</v>
      </c>
      <c r="HH1249" s="26">
        <f t="shared" ref="HH1249" si="9118">HG1249+HH1247-HH1248</f>
        <v>56.087499999999991</v>
      </c>
      <c r="HI1249" s="26">
        <f t="shared" ref="HI1249" si="9119">HH1249+HI1247-HI1248</f>
        <v>56.087499999999991</v>
      </c>
      <c r="HJ1249" s="26">
        <f t="shared" ref="HJ1249" si="9120">HI1249+HJ1247-HJ1248</f>
        <v>56.087499999999991</v>
      </c>
      <c r="HK1249" s="26">
        <f t="shared" ref="HK1249" si="9121">HJ1249+HK1247-HK1248</f>
        <v>56.087499999999991</v>
      </c>
      <c r="HL1249" s="26">
        <f t="shared" ref="HL1249" si="9122">HK1249+HL1247-HL1248</f>
        <v>56.087499999999991</v>
      </c>
      <c r="HM1249" s="26">
        <f t="shared" ref="HM1249" si="9123">HL1249+HM1247-HM1248</f>
        <v>56.087499999999991</v>
      </c>
      <c r="HN1249" s="26">
        <f t="shared" ref="HN1249" si="9124">HM1249+HN1247-HN1248</f>
        <v>56.087499999999991</v>
      </c>
      <c r="HO1249" s="26">
        <f t="shared" ref="HO1249" si="9125">HN1249+HO1247-HO1248</f>
        <v>56.087499999999991</v>
      </c>
      <c r="HP1249" s="26">
        <f t="shared" ref="HP1249" si="9126">HO1249+HP1247-HP1248</f>
        <v>56.087499999999991</v>
      </c>
      <c r="HQ1249" s="26">
        <f t="shared" ref="HQ1249" si="9127">HP1249+HQ1247-HQ1248</f>
        <v>56.087499999999991</v>
      </c>
      <c r="HR1249" s="26">
        <f t="shared" ref="HR1249" si="9128">HQ1249+HR1247-HR1248</f>
        <v>56.087499999999991</v>
      </c>
      <c r="HS1249" s="26">
        <f t="shared" ref="HS1249" si="9129">HR1249+HS1247-HS1248</f>
        <v>56.087499999999991</v>
      </c>
      <c r="HT1249" s="26">
        <f t="shared" ref="HT1249" si="9130">HS1249+HT1247-HT1248</f>
        <v>56.087499999999991</v>
      </c>
      <c r="HU1249" s="22">
        <f t="shared" ref="HU1249" si="9131">COUNTIF(GZ1249:HT1249,"&lt;0")</f>
        <v>0</v>
      </c>
      <c r="HV1249" s="25"/>
      <c r="HW1249" t="str">
        <f>DIM_BILL[[#This Row],[Tipo]]</f>
        <v>MATERIA PRIMA</v>
      </c>
    </row>
    <row r="1250" spans="1:231" x14ac:dyDescent="0.3">
      <c r="A1250" s="17" t="s">
        <v>221</v>
      </c>
      <c r="M1250">
        <v>2.9999999999999997E-4</v>
      </c>
      <c r="GR1250" s="17" t="s">
        <v>222</v>
      </c>
      <c r="GS1250" s="17">
        <v>1</v>
      </c>
      <c r="GT1250" s="17" t="s">
        <v>1835</v>
      </c>
      <c r="GU1250" s="17" t="s">
        <v>1793</v>
      </c>
      <c r="GV1250" s="17">
        <f>SUMIF(FACT_A1[cve_prod],DIM_BILL[[#This Row],[CODIGO]],FACT_A1[Existencia])</f>
        <v>0</v>
      </c>
      <c r="GW1250" s="18">
        <f>SUMIF(FACT_A2[cve_prod],DIM_BILL[[#This Row],[CODIGO]],FACT_A2[Existencia])</f>
        <v>2.5</v>
      </c>
      <c r="GX1250" s="17"/>
      <c r="GY1250" s="16" t="s">
        <v>2220</v>
      </c>
      <c r="GZ1250" s="15">
        <f>SUMIFS(POs[saldo],POs[cve_prod],DIM_BILL[[#This Row],[CODIGO]],POs[status],$GY1250,POs[f_ent],GZ$1)</f>
        <v>0</v>
      </c>
      <c r="HA1250" s="15">
        <f>SUMIFS(POs[saldo],POs[cve_prod],DIM_BILL[[#This Row],[CODIGO]],POs[status],$GY1250,POs[f_ent],HA$1)</f>
        <v>0</v>
      </c>
      <c r="HB1250" s="15">
        <f>SUMIFS(POs[saldo],POs[cve_prod],DIM_BILL[[#This Row],[CODIGO]],POs[status],$GY1250,POs[f_ent],HB$1)</f>
        <v>0</v>
      </c>
      <c r="HC1250" s="15">
        <f>SUMIFS(POs[saldo],POs[cve_prod],DIM_BILL[[#This Row],[CODIGO]],POs[status],$GY1250,POs[f_ent],HC$1)</f>
        <v>0</v>
      </c>
      <c r="HD1250" s="15">
        <f>SUMIFS(POs[saldo],POs[cve_prod],DIM_BILL[[#This Row],[CODIGO]],POs[status],$GY1250,POs[f_ent],HD$1)</f>
        <v>0</v>
      </c>
      <c r="HE1250" s="15">
        <f>SUMIFS(POs[saldo],POs[cve_prod],DIM_BILL[[#This Row],[CODIGO]],POs[status],$GY1250,POs[f_ent],HE$1)</f>
        <v>0</v>
      </c>
      <c r="HF1250" s="15">
        <f>SUMIFS(POs[saldo],POs[cve_prod],DIM_BILL[[#This Row],[CODIGO]],POs[status],$GY1250,POs[Semana],WEEKNUM(HF$1))</f>
        <v>0</v>
      </c>
      <c r="HG1250" s="15">
        <f>SUMIFS(POs[saldo],POs[cve_prod],DIM_BILL[[#This Row],[CODIGO]],POs[status],$GY1250,POs[Semana],WEEKNUM(HG$1))</f>
        <v>0</v>
      </c>
      <c r="HH1250" s="15">
        <f>SUMIFS(POs[saldo],POs[cve_prod],DIM_BILL[[#This Row],[CODIGO]],POs[status],$GY1250,POs[Semana],WEEKNUM(HH$1))</f>
        <v>0</v>
      </c>
      <c r="HI1250" s="15">
        <f>SUMIFS(POs[saldo],POs[cve_prod],DIM_BILL[[#This Row],[CODIGO]],POs[status],$GY1250,POs[Semana],WEEKNUM(HI$1))</f>
        <v>0</v>
      </c>
      <c r="HJ1250" s="15">
        <f>SUMIFS(POs[saldo],POs[cve_prod],DIM_BILL[[#This Row],[CODIGO]],POs[status],$GY1250,POs[Semana],WEEKNUM(HJ$1))</f>
        <v>0</v>
      </c>
      <c r="HK1250" s="15">
        <f>SUMIFS(POs[saldo],POs[cve_prod],DIM_BILL[[#This Row],[CODIGO]],POs[status],$GY1250,POs[Semana],WEEKNUM(HK$1))</f>
        <v>0</v>
      </c>
      <c r="HL1250" s="15">
        <f>SUMIFS(POs[saldo],POs[cve_prod],DIM_BILL[[#This Row],[CODIGO]],POs[status],$GY1250,POs[Semana],WEEKNUM(HL$1))</f>
        <v>0</v>
      </c>
      <c r="HM1250" s="15">
        <f>SUMIFS(POs[saldo],POs[cve_prod],DIM_BILL[[#This Row],[CODIGO]],POs[status],$GY1250,POs[Semana],WEEKNUM(HM$1))</f>
        <v>0</v>
      </c>
      <c r="HN1250" s="15">
        <f>SUMIFS(POs[saldo],POs[cve_prod],DIM_BILL[[#This Row],[CODIGO]],POs[status],$GY1250,POs[Semana],WEEKNUM(HN$1))</f>
        <v>0</v>
      </c>
      <c r="HO1250" s="15">
        <f>SUMIFS(POs[saldo],POs[cve_prod],DIM_BILL[[#This Row],[CODIGO]],POs[status],$GY1250,POs[Semana],WEEKNUM(HO$1))</f>
        <v>0</v>
      </c>
      <c r="HP1250" s="15">
        <f>SUMIFS(POs[saldo],POs[cve_prod],DIM_BILL[[#This Row],[CODIGO]],POs[status],$GY1250,POs[Semana],WEEKNUM(HP$1))</f>
        <v>0</v>
      </c>
      <c r="HQ1250" s="15">
        <f>SUMIFS(POs[saldo],POs[cve_prod],DIM_BILL[[#This Row],[CODIGO]],POs[status],$GY1250,POs[Semana],WEEKNUM(HQ$1))</f>
        <v>0</v>
      </c>
      <c r="HR1250" s="15">
        <f>SUMIFS(POs[saldo],POs[cve_prod],DIM_BILL[[#This Row],[CODIGO]],POs[status],$GY1250,POs[Semana],WEEKNUM(HR$1))</f>
        <v>0</v>
      </c>
      <c r="HS1250" s="15">
        <f>SUMIFS(POs[saldo],POs[cve_prod],DIM_BILL[[#This Row],[CODIGO]],POs[status],$GY1250,POs[Semana],WEEKNUM(HS$1))</f>
        <v>0</v>
      </c>
      <c r="HT1250" s="15">
        <f>SUMIFS(POs[saldo],POs[cve_prod],DIM_BILL[[#This Row],[CODIGO]],POs[status],$GY1250,POs[Semana],WEEKNUM(HT$1))</f>
        <v>0</v>
      </c>
      <c r="HU1250" s="22"/>
      <c r="HV1250" s="25"/>
      <c r="HW1250" t="str">
        <f>DIM_BILL[[#This Row],[Tipo]]</f>
        <v>MATERIA PRIMA</v>
      </c>
    </row>
    <row r="1251" spans="1:231" x14ac:dyDescent="0.3">
      <c r="A1251" s="17" t="s">
        <v>221</v>
      </c>
      <c r="M1251">
        <v>2.9999999999999997E-4</v>
      </c>
      <c r="GR1251" s="17" t="s">
        <v>222</v>
      </c>
      <c r="GS1251" s="17">
        <v>1</v>
      </c>
      <c r="GT1251" s="17" t="s">
        <v>1835</v>
      </c>
      <c r="GU1251" s="17" t="s">
        <v>1793</v>
      </c>
      <c r="GV1251" s="17">
        <f>SUMIF(FACT_A1[cve_prod],DIM_BILL[[#This Row],[CODIGO]],FACT_A1[Existencia])</f>
        <v>0</v>
      </c>
      <c r="GW1251" s="18">
        <f>SUMIF(FACT_A2[cve_prod],DIM_BILL[[#This Row],[CODIGO]],FACT_A2[Existencia])</f>
        <v>2.5</v>
      </c>
      <c r="GX1251" s="17"/>
      <c r="GY1251" s="16" t="s">
        <v>2221</v>
      </c>
      <c r="GZ1251" s="24">
        <f>SUMPRODUCT($B1251:$GQ1251,INDEX(PLAN_PRODUCCION!$B$4:$GQ$24,COLUMN()-COLUMN($GZ$1)+1,0))</f>
        <v>0.6</v>
      </c>
      <c r="HA1251" s="24">
        <f>SUMPRODUCT($B1251:$GQ1251,INDEX(PLAN_PRODUCCION!$B$4:$GQ$24,COLUMN()-COLUMN($GZ$1)+1,0))</f>
        <v>0</v>
      </c>
      <c r="HB1251" s="24">
        <f>SUMPRODUCT($B1251:$GQ1251,INDEX(PLAN_PRODUCCION!$B$4:$GQ$24,COLUMN()-COLUMN($GZ$1)+1,0))</f>
        <v>0</v>
      </c>
      <c r="HC1251" s="24">
        <f>SUMPRODUCT($B1251:$GQ1251,INDEX(PLAN_PRODUCCION!$B$4:$GQ$24,COLUMN()-COLUMN($GZ$1)+1,0))</f>
        <v>0</v>
      </c>
      <c r="HD1251" s="24">
        <f>SUMPRODUCT($B1251:$GQ1251,INDEX(PLAN_PRODUCCION!$B$4:$GQ$24,COLUMN()-COLUMN($GZ$1)+1,0))</f>
        <v>0</v>
      </c>
      <c r="HE1251" s="24">
        <f>SUMPRODUCT($B1251:$GQ1251,INDEX(PLAN_PRODUCCION!$B$4:$GQ$24,COLUMN()-COLUMN($GZ$1)+1,0))</f>
        <v>0</v>
      </c>
      <c r="HF1251" s="24">
        <f>SUMPRODUCT($B1251:$GQ1251,INDEX(PLAN_PRODUCCION!$B$4:$GQ$24,COLUMN()-COLUMN($GZ$1)+1,0))</f>
        <v>0</v>
      </c>
      <c r="HG1251" s="24">
        <f>SUMPRODUCT($B1251:$GQ1251,INDEX(PLAN_PRODUCCION!$B$4:$GQ$24,COLUMN()-COLUMN($GZ$1)+1,0))</f>
        <v>0</v>
      </c>
      <c r="HH1251" s="24">
        <f>SUMPRODUCT($B1251:$GQ1251,INDEX(PLAN_PRODUCCION!$B$4:$GQ$24,COLUMN()-COLUMN($GZ$1)+1,0))</f>
        <v>0</v>
      </c>
      <c r="HI1251" s="24">
        <f>SUMPRODUCT($B1251:$GQ1251,INDEX(PLAN_PRODUCCION!$B$4:$GQ$24,COLUMN()-COLUMN($GZ$1)+1,0))</f>
        <v>0</v>
      </c>
      <c r="HJ1251" s="24">
        <f>SUMPRODUCT($B1251:$GQ1251,INDEX(PLAN_PRODUCCION!$B$4:$GQ$24,COLUMN()-COLUMN($GZ$1)+1,0))</f>
        <v>0</v>
      </c>
      <c r="HK1251" s="24">
        <f>SUMPRODUCT($B1251:$GQ1251,INDEX(PLAN_PRODUCCION!$B$4:$GQ$24,COLUMN()-COLUMN($GZ$1)+1,0))</f>
        <v>0</v>
      </c>
      <c r="HL1251" s="24">
        <f>SUMPRODUCT($B1251:$GQ1251,INDEX(PLAN_PRODUCCION!$B$4:$GQ$24,COLUMN()-COLUMN($GZ$1)+1,0))</f>
        <v>0</v>
      </c>
      <c r="HM1251" s="24">
        <f>SUMPRODUCT($B1251:$GQ1251,INDEX(PLAN_PRODUCCION!$B$4:$GQ$24,COLUMN()-COLUMN($GZ$1)+1,0))</f>
        <v>0</v>
      </c>
      <c r="HN1251" s="24">
        <f>SUMPRODUCT($B1251:$GQ1251,INDEX(PLAN_PRODUCCION!$B$4:$GQ$24,COLUMN()-COLUMN($GZ$1)+1,0))</f>
        <v>0</v>
      </c>
      <c r="HO1251" s="24">
        <f>SUMPRODUCT($B1251:$GQ1251,INDEX(PLAN_PRODUCCION!$B$4:$GQ$24,COLUMN()-COLUMN($GZ$1)+1,0))</f>
        <v>0</v>
      </c>
      <c r="HP1251" s="24">
        <f>SUMPRODUCT($B1251:$GQ1251,INDEX(PLAN_PRODUCCION!$B$4:$GQ$24,COLUMN()-COLUMN($GZ$1)+1,0))</f>
        <v>0</v>
      </c>
      <c r="HQ1251" s="24">
        <f>SUMPRODUCT($B1251:$GQ1251,INDEX(PLAN_PRODUCCION!$B$4:$GQ$24,COLUMN()-COLUMN($GZ$1)+1,0))</f>
        <v>0</v>
      </c>
      <c r="HR1251" s="24">
        <f>SUMPRODUCT($B1251:$GQ1251,INDEX(PLAN_PRODUCCION!$B$4:$GQ$24,COLUMN()-COLUMN($GZ$1)+1,0))</f>
        <v>0</v>
      </c>
      <c r="HS1251" s="24">
        <f>SUMPRODUCT($B1251:$GQ1251,INDEX(PLAN_PRODUCCION!$B$4:$GQ$24,COLUMN()-COLUMN($GZ$1)+1,0))</f>
        <v>0</v>
      </c>
      <c r="HT1251" s="24">
        <f>SUMPRODUCT($B1251:$GQ1251,INDEX(PLAN_PRODUCCION!$B$4:$GQ$24,COLUMN()-COLUMN($GZ$1)+1,0))</f>
        <v>0</v>
      </c>
      <c r="HU1251" s="22"/>
      <c r="HV1251" s="25"/>
      <c r="HW1251" t="str">
        <f>DIM_BILL[[#This Row],[Tipo]]</f>
        <v>MATERIA PRIMA</v>
      </c>
    </row>
    <row r="1252" spans="1:231" x14ac:dyDescent="0.3">
      <c r="A1252" s="18" t="s">
        <v>221</v>
      </c>
      <c r="M1252">
        <v>2.9999999999999997E-4</v>
      </c>
      <c r="GR1252" s="18" t="s">
        <v>222</v>
      </c>
      <c r="GS1252" s="18">
        <v>1</v>
      </c>
      <c r="GT1252" s="18" t="s">
        <v>1835</v>
      </c>
      <c r="GU1252" s="18" t="s">
        <v>1793</v>
      </c>
      <c r="GV1252" s="18">
        <f>SUMIF(FACT_A1[cve_prod],DIM_BILL[[#This Row],[CODIGO]],FACT_A1[Existencia])</f>
        <v>0</v>
      </c>
      <c r="GW1252" s="18">
        <f>SUMIF(FACT_A2[cve_prod],DIM_BILL[[#This Row],[CODIGO]],FACT_A2[Existencia])</f>
        <v>2.5</v>
      </c>
      <c r="GX1252" s="18"/>
      <c r="GY1252" s="16" t="s">
        <v>2222</v>
      </c>
      <c r="GZ1252" s="26">
        <f t="shared" ref="GZ1252" si="9132">GV1252+GW1252+GX1252+GZ1250-GZ1251</f>
        <v>1.9</v>
      </c>
      <c r="HA1252" s="26">
        <f t="shared" ref="HA1252" si="9133">GZ1252+HA1250-HA1251</f>
        <v>1.9</v>
      </c>
      <c r="HB1252" s="26">
        <f t="shared" ref="HB1252" si="9134">HA1252+HB1250-HB1251</f>
        <v>1.9</v>
      </c>
      <c r="HC1252" s="26">
        <f t="shared" ref="HC1252" si="9135">HB1252+HC1250-HC1251</f>
        <v>1.9</v>
      </c>
      <c r="HD1252" s="26">
        <f t="shared" ref="HD1252" si="9136">HC1252+HD1250-HD1251</f>
        <v>1.9</v>
      </c>
      <c r="HE1252" s="26">
        <f t="shared" ref="HE1252" si="9137">HD1252+HE1250-HE1251</f>
        <v>1.9</v>
      </c>
      <c r="HF1252" s="26">
        <f t="shared" ref="HF1252" si="9138">HE1252+HF1250-HF1251</f>
        <v>1.9</v>
      </c>
      <c r="HG1252" s="26">
        <f t="shared" ref="HG1252" si="9139">HF1252+HG1250-HG1251</f>
        <v>1.9</v>
      </c>
      <c r="HH1252" s="26">
        <f t="shared" ref="HH1252" si="9140">HG1252+HH1250-HH1251</f>
        <v>1.9</v>
      </c>
      <c r="HI1252" s="26">
        <f t="shared" ref="HI1252" si="9141">HH1252+HI1250-HI1251</f>
        <v>1.9</v>
      </c>
      <c r="HJ1252" s="26">
        <f t="shared" ref="HJ1252" si="9142">HI1252+HJ1250-HJ1251</f>
        <v>1.9</v>
      </c>
      <c r="HK1252" s="26">
        <f t="shared" ref="HK1252" si="9143">HJ1252+HK1250-HK1251</f>
        <v>1.9</v>
      </c>
      <c r="HL1252" s="26">
        <f t="shared" ref="HL1252" si="9144">HK1252+HL1250-HL1251</f>
        <v>1.9</v>
      </c>
      <c r="HM1252" s="26">
        <f t="shared" ref="HM1252" si="9145">HL1252+HM1250-HM1251</f>
        <v>1.9</v>
      </c>
      <c r="HN1252" s="26">
        <f t="shared" ref="HN1252" si="9146">HM1252+HN1250-HN1251</f>
        <v>1.9</v>
      </c>
      <c r="HO1252" s="26">
        <f t="shared" ref="HO1252" si="9147">HN1252+HO1250-HO1251</f>
        <v>1.9</v>
      </c>
      <c r="HP1252" s="26">
        <f t="shared" ref="HP1252" si="9148">HO1252+HP1250-HP1251</f>
        <v>1.9</v>
      </c>
      <c r="HQ1252" s="26">
        <f t="shared" ref="HQ1252" si="9149">HP1252+HQ1250-HQ1251</f>
        <v>1.9</v>
      </c>
      <c r="HR1252" s="26">
        <f t="shared" ref="HR1252" si="9150">HQ1252+HR1250-HR1251</f>
        <v>1.9</v>
      </c>
      <c r="HS1252" s="26">
        <f t="shared" ref="HS1252" si="9151">HR1252+HS1250-HS1251</f>
        <v>1.9</v>
      </c>
      <c r="HT1252" s="26">
        <f t="shared" ref="HT1252" si="9152">HS1252+HT1250-HT1251</f>
        <v>1.9</v>
      </c>
      <c r="HU1252" s="22">
        <f t="shared" ref="HU1252" si="9153">COUNTIF(GZ1252:HT1252,"&lt;0")</f>
        <v>0</v>
      </c>
      <c r="HV1252" s="25"/>
      <c r="HW1252" t="str">
        <f>DIM_BILL[[#This Row],[Tipo]]</f>
        <v>MATERIA PRIMA</v>
      </c>
    </row>
    <row r="1253" spans="1:231" x14ac:dyDescent="0.3">
      <c r="A1253" s="17" t="s">
        <v>849</v>
      </c>
      <c r="BV1253">
        <v>6.7999999999999996E-3</v>
      </c>
      <c r="CN1253">
        <v>3.7500000000000001E-4</v>
      </c>
      <c r="GR1253" s="17" t="s">
        <v>850</v>
      </c>
      <c r="GS1253" s="17">
        <v>1</v>
      </c>
      <c r="GT1253" s="17" t="s">
        <v>1838</v>
      </c>
      <c r="GU1253" s="17" t="s">
        <v>1793</v>
      </c>
      <c r="GV1253" s="17">
        <f>SUMIF(FACT_A1[cve_prod],DIM_BILL[[#This Row],[CODIGO]],FACT_A1[Existencia])</f>
        <v>0</v>
      </c>
      <c r="GW1253" s="18">
        <f>SUMIF(FACT_A2[cve_prod],DIM_BILL[[#This Row],[CODIGO]],FACT_A2[Existencia])</f>
        <v>442</v>
      </c>
      <c r="GX1253" s="17"/>
      <c r="GY1253" s="16" t="s">
        <v>2220</v>
      </c>
      <c r="GZ1253" s="15">
        <f>SUMIFS(POs[saldo],POs[cve_prod],DIM_BILL[[#This Row],[CODIGO]],POs[status],$GY1253,POs[f_ent],GZ$1)</f>
        <v>0</v>
      </c>
      <c r="HA1253" s="15">
        <f>SUMIFS(POs[saldo],POs[cve_prod],DIM_BILL[[#This Row],[CODIGO]],POs[status],$GY1253,POs[f_ent],HA$1)</f>
        <v>0</v>
      </c>
      <c r="HB1253" s="15">
        <f>SUMIFS(POs[saldo],POs[cve_prod],DIM_BILL[[#This Row],[CODIGO]],POs[status],$GY1253,POs[f_ent],HB$1)</f>
        <v>0</v>
      </c>
      <c r="HC1253" s="15">
        <f>SUMIFS(POs[saldo],POs[cve_prod],DIM_BILL[[#This Row],[CODIGO]],POs[status],$GY1253,POs[f_ent],HC$1)</f>
        <v>0</v>
      </c>
      <c r="HD1253" s="15">
        <f>SUMIFS(POs[saldo],POs[cve_prod],DIM_BILL[[#This Row],[CODIGO]],POs[status],$GY1253,POs[f_ent],HD$1)</f>
        <v>0</v>
      </c>
      <c r="HE1253" s="15">
        <f>SUMIFS(POs[saldo],POs[cve_prod],DIM_BILL[[#This Row],[CODIGO]],POs[status],$GY1253,POs[f_ent],HE$1)</f>
        <v>0</v>
      </c>
      <c r="HF1253" s="15">
        <f>SUMIFS(POs[saldo],POs[cve_prod],DIM_BILL[[#This Row],[CODIGO]],POs[status],$GY1253,POs[Semana],WEEKNUM(HF$1))</f>
        <v>0</v>
      </c>
      <c r="HG1253" s="15">
        <f>SUMIFS(POs[saldo],POs[cve_prod],DIM_BILL[[#This Row],[CODIGO]],POs[status],$GY1253,POs[Semana],WEEKNUM(HG$1))</f>
        <v>0</v>
      </c>
      <c r="HH1253" s="15">
        <f>SUMIFS(POs[saldo],POs[cve_prod],DIM_BILL[[#This Row],[CODIGO]],POs[status],$GY1253,POs[Semana],WEEKNUM(HH$1))</f>
        <v>0</v>
      </c>
      <c r="HI1253" s="15">
        <f>SUMIFS(POs[saldo],POs[cve_prod],DIM_BILL[[#This Row],[CODIGO]],POs[status],$GY1253,POs[Semana],WEEKNUM(HI$1))</f>
        <v>0</v>
      </c>
      <c r="HJ1253" s="15">
        <f>SUMIFS(POs[saldo],POs[cve_prod],DIM_BILL[[#This Row],[CODIGO]],POs[status],$GY1253,POs[Semana],WEEKNUM(HJ$1))</f>
        <v>0</v>
      </c>
      <c r="HK1253" s="15">
        <f>SUMIFS(POs[saldo],POs[cve_prod],DIM_BILL[[#This Row],[CODIGO]],POs[status],$GY1253,POs[Semana],WEEKNUM(HK$1))</f>
        <v>0</v>
      </c>
      <c r="HL1253" s="15">
        <f>SUMIFS(POs[saldo],POs[cve_prod],DIM_BILL[[#This Row],[CODIGO]],POs[status],$GY1253,POs[Semana],WEEKNUM(HL$1))</f>
        <v>0</v>
      </c>
      <c r="HM1253" s="15">
        <f>SUMIFS(POs[saldo],POs[cve_prod],DIM_BILL[[#This Row],[CODIGO]],POs[status],$GY1253,POs[Semana],WEEKNUM(HM$1))</f>
        <v>0</v>
      </c>
      <c r="HN1253" s="15">
        <f>SUMIFS(POs[saldo],POs[cve_prod],DIM_BILL[[#This Row],[CODIGO]],POs[status],$GY1253,POs[Semana],WEEKNUM(HN$1))</f>
        <v>0</v>
      </c>
      <c r="HO1253" s="15">
        <f>SUMIFS(POs[saldo],POs[cve_prod],DIM_BILL[[#This Row],[CODIGO]],POs[status],$GY1253,POs[Semana],WEEKNUM(HO$1))</f>
        <v>0</v>
      </c>
      <c r="HP1253" s="15">
        <f>SUMIFS(POs[saldo],POs[cve_prod],DIM_BILL[[#This Row],[CODIGO]],POs[status],$GY1253,POs[Semana],WEEKNUM(HP$1))</f>
        <v>0</v>
      </c>
      <c r="HQ1253" s="15">
        <f>SUMIFS(POs[saldo],POs[cve_prod],DIM_BILL[[#This Row],[CODIGO]],POs[status],$GY1253,POs[Semana],WEEKNUM(HQ$1))</f>
        <v>0</v>
      </c>
      <c r="HR1253" s="15">
        <f>SUMIFS(POs[saldo],POs[cve_prod],DIM_BILL[[#This Row],[CODIGO]],POs[status],$GY1253,POs[Semana],WEEKNUM(HR$1))</f>
        <v>0</v>
      </c>
      <c r="HS1253" s="15">
        <f>SUMIFS(POs[saldo],POs[cve_prod],DIM_BILL[[#This Row],[CODIGO]],POs[status],$GY1253,POs[Semana],WEEKNUM(HS$1))</f>
        <v>0</v>
      </c>
      <c r="HT1253" s="15">
        <f>SUMIFS(POs[saldo],POs[cve_prod],DIM_BILL[[#This Row],[CODIGO]],POs[status],$GY1253,POs[Semana],WEEKNUM(HT$1))</f>
        <v>0</v>
      </c>
      <c r="HU1253" s="22"/>
      <c r="HV1253" s="25"/>
      <c r="HW1253" t="str">
        <f>DIM_BILL[[#This Row],[Tipo]]</f>
        <v>MATERIA PRIMA</v>
      </c>
    </row>
    <row r="1254" spans="1:231" x14ac:dyDescent="0.3">
      <c r="A1254" s="17" t="s">
        <v>849</v>
      </c>
      <c r="BV1254">
        <v>6.7999999999999996E-3</v>
      </c>
      <c r="CN1254">
        <v>3.7500000000000001E-4</v>
      </c>
      <c r="GR1254" s="17" t="s">
        <v>850</v>
      </c>
      <c r="GS1254" s="17">
        <v>1</v>
      </c>
      <c r="GT1254" s="17" t="s">
        <v>1838</v>
      </c>
      <c r="GU1254" s="17" t="s">
        <v>1793</v>
      </c>
      <c r="GV1254" s="17">
        <f>SUMIF(FACT_A1[cve_prod],DIM_BILL[[#This Row],[CODIGO]],FACT_A1[Existencia])</f>
        <v>0</v>
      </c>
      <c r="GW1254" s="18">
        <f>SUMIF(FACT_A2[cve_prod],DIM_BILL[[#This Row],[CODIGO]],FACT_A2[Existencia])</f>
        <v>442</v>
      </c>
      <c r="GX1254" s="17"/>
      <c r="GY1254" s="16" t="s">
        <v>2221</v>
      </c>
      <c r="GZ1254" s="24">
        <f>SUMPRODUCT($B1254:$GQ1254,INDEX(PLAN_PRODUCCION!$B$4:$GQ$24,COLUMN()-COLUMN($GZ$1)+1,0))</f>
        <v>0</v>
      </c>
      <c r="HA1254" s="24">
        <f>SUMPRODUCT($B1254:$GQ1254,INDEX(PLAN_PRODUCCION!$B$4:$GQ$24,COLUMN()-COLUMN($GZ$1)+1,0))</f>
        <v>0</v>
      </c>
      <c r="HB1254" s="24">
        <f>SUMPRODUCT($B1254:$GQ1254,INDEX(PLAN_PRODUCCION!$B$4:$GQ$24,COLUMN()-COLUMN($GZ$1)+1,0))</f>
        <v>0</v>
      </c>
      <c r="HC1254" s="24">
        <f>SUMPRODUCT($B1254:$GQ1254,INDEX(PLAN_PRODUCCION!$B$4:$GQ$24,COLUMN()-COLUMN($GZ$1)+1,0))</f>
        <v>0</v>
      </c>
      <c r="HD1254" s="24">
        <f>SUMPRODUCT($B1254:$GQ1254,INDEX(PLAN_PRODUCCION!$B$4:$GQ$24,COLUMN()-COLUMN($GZ$1)+1,0))</f>
        <v>0</v>
      </c>
      <c r="HE1254" s="24">
        <f>SUMPRODUCT($B1254:$GQ1254,INDEX(PLAN_PRODUCCION!$B$4:$GQ$24,COLUMN()-COLUMN($GZ$1)+1,0))</f>
        <v>0</v>
      </c>
      <c r="HF1254" s="24">
        <f>SUMPRODUCT($B1254:$GQ1254,INDEX(PLAN_PRODUCCION!$B$4:$GQ$24,COLUMN()-COLUMN($GZ$1)+1,0))</f>
        <v>0</v>
      </c>
      <c r="HG1254" s="24">
        <f>SUMPRODUCT($B1254:$GQ1254,INDEX(PLAN_PRODUCCION!$B$4:$GQ$24,COLUMN()-COLUMN($GZ$1)+1,0))</f>
        <v>0</v>
      </c>
      <c r="HH1254" s="24">
        <f>SUMPRODUCT($B1254:$GQ1254,INDEX(PLAN_PRODUCCION!$B$4:$GQ$24,COLUMN()-COLUMN($GZ$1)+1,0))</f>
        <v>0</v>
      </c>
      <c r="HI1254" s="24">
        <f>SUMPRODUCT($B1254:$GQ1254,INDEX(PLAN_PRODUCCION!$B$4:$GQ$24,COLUMN()-COLUMN($GZ$1)+1,0))</f>
        <v>0</v>
      </c>
      <c r="HJ1254" s="24">
        <f>SUMPRODUCT($B1254:$GQ1254,INDEX(PLAN_PRODUCCION!$B$4:$GQ$24,COLUMN()-COLUMN($GZ$1)+1,0))</f>
        <v>0</v>
      </c>
      <c r="HK1254" s="24">
        <f>SUMPRODUCT($B1254:$GQ1254,INDEX(PLAN_PRODUCCION!$B$4:$GQ$24,COLUMN()-COLUMN($GZ$1)+1,0))</f>
        <v>0</v>
      </c>
      <c r="HL1254" s="24">
        <f>SUMPRODUCT($B1254:$GQ1254,INDEX(PLAN_PRODUCCION!$B$4:$GQ$24,COLUMN()-COLUMN($GZ$1)+1,0))</f>
        <v>0</v>
      </c>
      <c r="HM1254" s="24">
        <f>SUMPRODUCT($B1254:$GQ1254,INDEX(PLAN_PRODUCCION!$B$4:$GQ$24,COLUMN()-COLUMN($GZ$1)+1,0))</f>
        <v>0</v>
      </c>
      <c r="HN1254" s="24">
        <f>SUMPRODUCT($B1254:$GQ1254,INDEX(PLAN_PRODUCCION!$B$4:$GQ$24,COLUMN()-COLUMN($GZ$1)+1,0))</f>
        <v>0</v>
      </c>
      <c r="HO1254" s="24">
        <f>SUMPRODUCT($B1254:$GQ1254,INDEX(PLAN_PRODUCCION!$B$4:$GQ$24,COLUMN()-COLUMN($GZ$1)+1,0))</f>
        <v>0</v>
      </c>
      <c r="HP1254" s="24">
        <f>SUMPRODUCT($B1254:$GQ1254,INDEX(PLAN_PRODUCCION!$B$4:$GQ$24,COLUMN()-COLUMN($GZ$1)+1,0))</f>
        <v>0</v>
      </c>
      <c r="HQ1254" s="24">
        <f>SUMPRODUCT($B1254:$GQ1254,INDEX(PLAN_PRODUCCION!$B$4:$GQ$24,COLUMN()-COLUMN($GZ$1)+1,0))</f>
        <v>0</v>
      </c>
      <c r="HR1254" s="24">
        <f>SUMPRODUCT($B1254:$GQ1254,INDEX(PLAN_PRODUCCION!$B$4:$GQ$24,COLUMN()-COLUMN($GZ$1)+1,0))</f>
        <v>0</v>
      </c>
      <c r="HS1254" s="24">
        <f>SUMPRODUCT($B1254:$GQ1254,INDEX(PLAN_PRODUCCION!$B$4:$GQ$24,COLUMN()-COLUMN($GZ$1)+1,0))</f>
        <v>0</v>
      </c>
      <c r="HT1254" s="24">
        <f>SUMPRODUCT($B1254:$GQ1254,INDEX(PLAN_PRODUCCION!$B$4:$GQ$24,COLUMN()-COLUMN($GZ$1)+1,0))</f>
        <v>0</v>
      </c>
      <c r="HU1254" s="22"/>
      <c r="HV1254" s="25"/>
      <c r="HW1254" t="str">
        <f>DIM_BILL[[#This Row],[Tipo]]</f>
        <v>MATERIA PRIMA</v>
      </c>
    </row>
    <row r="1255" spans="1:231" x14ac:dyDescent="0.3">
      <c r="A1255" s="18" t="s">
        <v>849</v>
      </c>
      <c r="BV1255">
        <v>6.7999999999999996E-3</v>
      </c>
      <c r="CN1255">
        <v>3.7500000000000001E-4</v>
      </c>
      <c r="GR1255" s="18" t="s">
        <v>850</v>
      </c>
      <c r="GS1255" s="18">
        <v>1</v>
      </c>
      <c r="GT1255" s="18" t="s">
        <v>1838</v>
      </c>
      <c r="GU1255" s="18" t="s">
        <v>1793</v>
      </c>
      <c r="GV1255" s="18">
        <f>SUMIF(FACT_A1[cve_prod],DIM_BILL[[#This Row],[CODIGO]],FACT_A1[Existencia])</f>
        <v>0</v>
      </c>
      <c r="GW1255" s="18">
        <f>SUMIF(FACT_A2[cve_prod],DIM_BILL[[#This Row],[CODIGO]],FACT_A2[Existencia])</f>
        <v>442</v>
      </c>
      <c r="GX1255" s="18"/>
      <c r="GY1255" s="16" t="s">
        <v>2222</v>
      </c>
      <c r="GZ1255" s="26">
        <f t="shared" ref="GZ1255" si="9154">GV1255+GW1255+GX1255+GZ1253-GZ1254</f>
        <v>442</v>
      </c>
      <c r="HA1255" s="26">
        <f t="shared" ref="HA1255" si="9155">GZ1255+HA1253-HA1254</f>
        <v>442</v>
      </c>
      <c r="HB1255" s="26">
        <f t="shared" ref="HB1255" si="9156">HA1255+HB1253-HB1254</f>
        <v>442</v>
      </c>
      <c r="HC1255" s="26">
        <f t="shared" ref="HC1255" si="9157">HB1255+HC1253-HC1254</f>
        <v>442</v>
      </c>
      <c r="HD1255" s="26">
        <f t="shared" ref="HD1255" si="9158">HC1255+HD1253-HD1254</f>
        <v>442</v>
      </c>
      <c r="HE1255" s="26">
        <f t="shared" ref="HE1255" si="9159">HD1255+HE1253-HE1254</f>
        <v>442</v>
      </c>
      <c r="HF1255" s="26">
        <f t="shared" ref="HF1255" si="9160">HE1255+HF1253-HF1254</f>
        <v>442</v>
      </c>
      <c r="HG1255" s="26">
        <f t="shared" ref="HG1255" si="9161">HF1255+HG1253-HG1254</f>
        <v>442</v>
      </c>
      <c r="HH1255" s="26">
        <f t="shared" ref="HH1255" si="9162">HG1255+HH1253-HH1254</f>
        <v>442</v>
      </c>
      <c r="HI1255" s="26">
        <f t="shared" ref="HI1255" si="9163">HH1255+HI1253-HI1254</f>
        <v>442</v>
      </c>
      <c r="HJ1255" s="26">
        <f t="shared" ref="HJ1255" si="9164">HI1255+HJ1253-HJ1254</f>
        <v>442</v>
      </c>
      <c r="HK1255" s="26">
        <f t="shared" ref="HK1255" si="9165">HJ1255+HK1253-HK1254</f>
        <v>442</v>
      </c>
      <c r="HL1255" s="26">
        <f t="shared" ref="HL1255" si="9166">HK1255+HL1253-HL1254</f>
        <v>442</v>
      </c>
      <c r="HM1255" s="26">
        <f t="shared" ref="HM1255" si="9167">HL1255+HM1253-HM1254</f>
        <v>442</v>
      </c>
      <c r="HN1255" s="26">
        <f t="shared" ref="HN1255" si="9168">HM1255+HN1253-HN1254</f>
        <v>442</v>
      </c>
      <c r="HO1255" s="26">
        <f t="shared" ref="HO1255" si="9169">HN1255+HO1253-HO1254</f>
        <v>442</v>
      </c>
      <c r="HP1255" s="26">
        <f t="shared" ref="HP1255" si="9170">HO1255+HP1253-HP1254</f>
        <v>442</v>
      </c>
      <c r="HQ1255" s="26">
        <f t="shared" ref="HQ1255" si="9171">HP1255+HQ1253-HQ1254</f>
        <v>442</v>
      </c>
      <c r="HR1255" s="26">
        <f t="shared" ref="HR1255" si="9172">HQ1255+HR1253-HR1254</f>
        <v>442</v>
      </c>
      <c r="HS1255" s="26">
        <f t="shared" ref="HS1255" si="9173">HR1255+HS1253-HS1254</f>
        <v>442</v>
      </c>
      <c r="HT1255" s="26">
        <f t="shared" ref="HT1255" si="9174">HS1255+HT1253-HT1254</f>
        <v>442</v>
      </c>
      <c r="HU1255" s="22">
        <f t="shared" ref="HU1255" si="9175">COUNTIF(GZ1255:HT1255,"&lt;0")</f>
        <v>0</v>
      </c>
      <c r="HV1255" s="25"/>
      <c r="HW1255" t="str">
        <f>DIM_BILL[[#This Row],[Tipo]]</f>
        <v>MATERIA PRIMA</v>
      </c>
    </row>
    <row r="1256" spans="1:231" x14ac:dyDescent="0.3">
      <c r="A1256" s="17" t="s">
        <v>92</v>
      </c>
      <c r="F1256">
        <v>9.4736842105263164E-4</v>
      </c>
      <c r="G1256">
        <v>2.9999999999999997E-4</v>
      </c>
      <c r="H1256">
        <v>3.6000000000000002E-4</v>
      </c>
      <c r="R1256">
        <v>1.098E-3</v>
      </c>
      <c r="BA1256">
        <v>2.0100000000000001E-3</v>
      </c>
      <c r="BB1256">
        <v>1.5E-3</v>
      </c>
      <c r="BC1256">
        <v>1.5E-3</v>
      </c>
      <c r="BD1256">
        <v>3.0000000000000001E-3</v>
      </c>
      <c r="ER1256">
        <v>5.75E-6</v>
      </c>
      <c r="FB1256">
        <v>8.1619047619047621E-4</v>
      </c>
      <c r="FE1256">
        <v>3.375E-3</v>
      </c>
      <c r="FF1256">
        <v>3.1499999999999996E-4</v>
      </c>
      <c r="FG1256">
        <v>3.1499999999999996E-4</v>
      </c>
      <c r="GR1256" s="17" t="s">
        <v>93</v>
      </c>
      <c r="GS1256" s="17">
        <v>1</v>
      </c>
      <c r="GT1256" s="17" t="s">
        <v>1835</v>
      </c>
      <c r="GU1256" s="17" t="s">
        <v>1793</v>
      </c>
      <c r="GV1256" s="17">
        <f>SUMIF(FACT_A1[cve_prod],DIM_BILL[[#This Row],[CODIGO]],FACT_A1[Existencia])</f>
        <v>0</v>
      </c>
      <c r="GW1256" s="18">
        <f>SUMIF(FACT_A2[cve_prod],DIM_BILL[[#This Row],[CODIGO]],FACT_A2[Existencia])</f>
        <v>649.97699999999998</v>
      </c>
      <c r="GX1256" s="17"/>
      <c r="GY1256" s="16" t="s">
        <v>2220</v>
      </c>
      <c r="GZ1256" s="15">
        <f>SUMIFS(POs[saldo],POs[cve_prod],DIM_BILL[[#This Row],[CODIGO]],POs[status],$GY1256,POs[f_ent],GZ$1)</f>
        <v>0</v>
      </c>
      <c r="HA1256" s="15">
        <f>SUMIFS(POs[saldo],POs[cve_prod],DIM_BILL[[#This Row],[CODIGO]],POs[status],$GY1256,POs[f_ent],HA$1)</f>
        <v>0</v>
      </c>
      <c r="HB1256" s="15">
        <f>SUMIFS(POs[saldo],POs[cve_prod],DIM_BILL[[#This Row],[CODIGO]],POs[status],$GY1256,POs[f_ent],HB$1)</f>
        <v>0</v>
      </c>
      <c r="HC1256" s="15">
        <f>SUMIFS(POs[saldo],POs[cve_prod],DIM_BILL[[#This Row],[CODIGO]],POs[status],$GY1256,POs[f_ent],HC$1)</f>
        <v>0</v>
      </c>
      <c r="HD1256" s="15">
        <f>SUMIFS(POs[saldo],POs[cve_prod],DIM_BILL[[#This Row],[CODIGO]],POs[status],$GY1256,POs[f_ent],HD$1)</f>
        <v>0</v>
      </c>
      <c r="HE1256" s="15">
        <f>SUMIFS(POs[saldo],POs[cve_prod],DIM_BILL[[#This Row],[CODIGO]],POs[status],$GY1256,POs[f_ent],HE$1)</f>
        <v>0</v>
      </c>
      <c r="HF1256" s="15">
        <f>SUMIFS(POs[saldo],POs[cve_prod],DIM_BILL[[#This Row],[CODIGO]],POs[status],$GY1256,POs[Semana],WEEKNUM(HF$1))</f>
        <v>0</v>
      </c>
      <c r="HG1256" s="15">
        <f>SUMIFS(POs[saldo],POs[cve_prod],DIM_BILL[[#This Row],[CODIGO]],POs[status],$GY1256,POs[Semana],WEEKNUM(HG$1))</f>
        <v>0</v>
      </c>
      <c r="HH1256" s="15">
        <f>SUMIFS(POs[saldo],POs[cve_prod],DIM_BILL[[#This Row],[CODIGO]],POs[status],$GY1256,POs[Semana],WEEKNUM(HH$1))</f>
        <v>0</v>
      </c>
      <c r="HI1256" s="15">
        <f>SUMIFS(POs[saldo],POs[cve_prod],DIM_BILL[[#This Row],[CODIGO]],POs[status],$GY1256,POs[Semana],WEEKNUM(HI$1))</f>
        <v>0</v>
      </c>
      <c r="HJ1256" s="15">
        <f>SUMIFS(POs[saldo],POs[cve_prod],DIM_BILL[[#This Row],[CODIGO]],POs[status],$GY1256,POs[Semana],WEEKNUM(HJ$1))</f>
        <v>0</v>
      </c>
      <c r="HK1256" s="15">
        <f>SUMIFS(POs[saldo],POs[cve_prod],DIM_BILL[[#This Row],[CODIGO]],POs[status],$GY1256,POs[Semana],WEEKNUM(HK$1))</f>
        <v>0</v>
      </c>
      <c r="HL1256" s="15">
        <f>SUMIFS(POs[saldo],POs[cve_prod],DIM_BILL[[#This Row],[CODIGO]],POs[status],$GY1256,POs[Semana],WEEKNUM(HL$1))</f>
        <v>0</v>
      </c>
      <c r="HM1256" s="15">
        <f>SUMIFS(POs[saldo],POs[cve_prod],DIM_BILL[[#This Row],[CODIGO]],POs[status],$GY1256,POs[Semana],WEEKNUM(HM$1))</f>
        <v>0</v>
      </c>
      <c r="HN1256" s="15">
        <f>SUMIFS(POs[saldo],POs[cve_prod],DIM_BILL[[#This Row],[CODIGO]],POs[status],$GY1256,POs[Semana],WEEKNUM(HN$1))</f>
        <v>0</v>
      </c>
      <c r="HO1256" s="15">
        <f>SUMIFS(POs[saldo],POs[cve_prod],DIM_BILL[[#This Row],[CODIGO]],POs[status],$GY1256,POs[Semana],WEEKNUM(HO$1))</f>
        <v>0</v>
      </c>
      <c r="HP1256" s="15">
        <f>SUMIFS(POs[saldo],POs[cve_prod],DIM_BILL[[#This Row],[CODIGO]],POs[status],$GY1256,POs[Semana],WEEKNUM(HP$1))</f>
        <v>0</v>
      </c>
      <c r="HQ1256" s="15">
        <f>SUMIFS(POs[saldo],POs[cve_prod],DIM_BILL[[#This Row],[CODIGO]],POs[status],$GY1256,POs[Semana],WEEKNUM(HQ$1))</f>
        <v>0</v>
      </c>
      <c r="HR1256" s="15">
        <f>SUMIFS(POs[saldo],POs[cve_prod],DIM_BILL[[#This Row],[CODIGO]],POs[status],$GY1256,POs[Semana],WEEKNUM(HR$1))</f>
        <v>0</v>
      </c>
      <c r="HS1256" s="15">
        <f>SUMIFS(POs[saldo],POs[cve_prod],DIM_BILL[[#This Row],[CODIGO]],POs[status],$GY1256,POs[Semana],WEEKNUM(HS$1))</f>
        <v>0</v>
      </c>
      <c r="HT1256" s="15">
        <f>SUMIFS(POs[saldo],POs[cve_prod],DIM_BILL[[#This Row],[CODIGO]],POs[status],$GY1256,POs[Semana],WEEKNUM(HT$1))</f>
        <v>0</v>
      </c>
      <c r="HU1256" s="22"/>
      <c r="HV1256" s="25"/>
      <c r="HW1256" t="str">
        <f>DIM_BILL[[#This Row],[Tipo]]</f>
        <v>MATERIA PRIMA</v>
      </c>
    </row>
    <row r="1257" spans="1:231" x14ac:dyDescent="0.3">
      <c r="A1257" s="17" t="s">
        <v>92</v>
      </c>
      <c r="F1257">
        <v>9.4736842105263164E-4</v>
      </c>
      <c r="G1257">
        <v>2.9999999999999997E-4</v>
      </c>
      <c r="H1257">
        <v>3.6000000000000002E-4</v>
      </c>
      <c r="R1257">
        <v>1.098E-3</v>
      </c>
      <c r="BA1257">
        <v>2.0100000000000001E-3</v>
      </c>
      <c r="BB1257">
        <v>1.5E-3</v>
      </c>
      <c r="BC1257">
        <v>1.5E-3</v>
      </c>
      <c r="BD1257">
        <v>3.0000000000000001E-3</v>
      </c>
      <c r="ER1257">
        <v>5.75E-6</v>
      </c>
      <c r="FB1257">
        <v>8.1619047619047621E-4</v>
      </c>
      <c r="FE1257">
        <v>3.375E-3</v>
      </c>
      <c r="FF1257">
        <v>3.1499999999999996E-4</v>
      </c>
      <c r="FG1257">
        <v>3.1499999999999996E-4</v>
      </c>
      <c r="GR1257" s="17" t="s">
        <v>93</v>
      </c>
      <c r="GS1257" s="17">
        <v>1</v>
      </c>
      <c r="GT1257" s="17" t="s">
        <v>1835</v>
      </c>
      <c r="GU1257" s="17" t="s">
        <v>1793</v>
      </c>
      <c r="GV1257" s="17">
        <f>SUMIF(FACT_A1[cve_prod],DIM_BILL[[#This Row],[CODIGO]],FACT_A1[Existencia])</f>
        <v>0</v>
      </c>
      <c r="GW1257" s="18">
        <f>SUMIF(FACT_A2[cve_prod],DIM_BILL[[#This Row],[CODIGO]],FACT_A2[Existencia])</f>
        <v>649.97699999999998</v>
      </c>
      <c r="GX1257" s="17"/>
      <c r="GY1257" s="16" t="s">
        <v>2221</v>
      </c>
      <c r="GZ1257" s="24">
        <f>SUMPRODUCT($B1257:$GQ1257,INDEX(PLAN_PRODUCCION!$B$4:$GQ$24,COLUMN()-COLUMN($GZ$1)+1,0))</f>
        <v>128.89908479761905</v>
      </c>
      <c r="HA1257" s="24">
        <f>SUMPRODUCT($B1257:$GQ1257,INDEX(PLAN_PRODUCCION!$B$4:$GQ$24,COLUMN()-COLUMN($GZ$1)+1,0))</f>
        <v>0</v>
      </c>
      <c r="HB1257" s="24">
        <f>SUMPRODUCT($B1257:$GQ1257,INDEX(PLAN_PRODUCCION!$B$4:$GQ$24,COLUMN()-COLUMN($GZ$1)+1,0))</f>
        <v>0</v>
      </c>
      <c r="HC1257" s="24">
        <f>SUMPRODUCT($B1257:$GQ1257,INDEX(PLAN_PRODUCCION!$B$4:$GQ$24,COLUMN()-COLUMN($GZ$1)+1,0))</f>
        <v>0</v>
      </c>
      <c r="HD1257" s="24">
        <f>SUMPRODUCT($B1257:$GQ1257,INDEX(PLAN_PRODUCCION!$B$4:$GQ$24,COLUMN()-COLUMN($GZ$1)+1,0))</f>
        <v>0</v>
      </c>
      <c r="HE1257" s="24">
        <f>SUMPRODUCT($B1257:$GQ1257,INDEX(PLAN_PRODUCCION!$B$4:$GQ$24,COLUMN()-COLUMN($GZ$1)+1,0))</f>
        <v>0</v>
      </c>
      <c r="HF1257" s="24">
        <f>SUMPRODUCT($B1257:$GQ1257,INDEX(PLAN_PRODUCCION!$B$4:$GQ$24,COLUMN()-COLUMN($GZ$1)+1,0))</f>
        <v>0</v>
      </c>
      <c r="HG1257" s="24">
        <f>SUMPRODUCT($B1257:$GQ1257,INDEX(PLAN_PRODUCCION!$B$4:$GQ$24,COLUMN()-COLUMN($GZ$1)+1,0))</f>
        <v>0</v>
      </c>
      <c r="HH1257" s="24">
        <f>SUMPRODUCT($B1257:$GQ1257,INDEX(PLAN_PRODUCCION!$B$4:$GQ$24,COLUMN()-COLUMN($GZ$1)+1,0))</f>
        <v>0</v>
      </c>
      <c r="HI1257" s="24">
        <f>SUMPRODUCT($B1257:$GQ1257,INDEX(PLAN_PRODUCCION!$B$4:$GQ$24,COLUMN()-COLUMN($GZ$1)+1,0))</f>
        <v>0</v>
      </c>
      <c r="HJ1257" s="24">
        <f>SUMPRODUCT($B1257:$GQ1257,INDEX(PLAN_PRODUCCION!$B$4:$GQ$24,COLUMN()-COLUMN($GZ$1)+1,0))</f>
        <v>0</v>
      </c>
      <c r="HK1257" s="24">
        <f>SUMPRODUCT($B1257:$GQ1257,INDEX(PLAN_PRODUCCION!$B$4:$GQ$24,COLUMN()-COLUMN($GZ$1)+1,0))</f>
        <v>0</v>
      </c>
      <c r="HL1257" s="24">
        <f>SUMPRODUCT($B1257:$GQ1257,INDEX(PLAN_PRODUCCION!$B$4:$GQ$24,COLUMN()-COLUMN($GZ$1)+1,0))</f>
        <v>0</v>
      </c>
      <c r="HM1257" s="24">
        <f>SUMPRODUCT($B1257:$GQ1257,INDEX(PLAN_PRODUCCION!$B$4:$GQ$24,COLUMN()-COLUMN($GZ$1)+1,0))</f>
        <v>0</v>
      </c>
      <c r="HN1257" s="24">
        <f>SUMPRODUCT($B1257:$GQ1257,INDEX(PLAN_PRODUCCION!$B$4:$GQ$24,COLUMN()-COLUMN($GZ$1)+1,0))</f>
        <v>0</v>
      </c>
      <c r="HO1257" s="24">
        <f>SUMPRODUCT($B1257:$GQ1257,INDEX(PLAN_PRODUCCION!$B$4:$GQ$24,COLUMN()-COLUMN($GZ$1)+1,0))</f>
        <v>0</v>
      </c>
      <c r="HP1257" s="24">
        <f>SUMPRODUCT($B1257:$GQ1257,INDEX(PLAN_PRODUCCION!$B$4:$GQ$24,COLUMN()-COLUMN($GZ$1)+1,0))</f>
        <v>0</v>
      </c>
      <c r="HQ1257" s="24">
        <f>SUMPRODUCT($B1257:$GQ1257,INDEX(PLAN_PRODUCCION!$B$4:$GQ$24,COLUMN()-COLUMN($GZ$1)+1,0))</f>
        <v>0</v>
      </c>
      <c r="HR1257" s="24">
        <f>SUMPRODUCT($B1257:$GQ1257,INDEX(PLAN_PRODUCCION!$B$4:$GQ$24,COLUMN()-COLUMN($GZ$1)+1,0))</f>
        <v>0</v>
      </c>
      <c r="HS1257" s="24">
        <f>SUMPRODUCT($B1257:$GQ1257,INDEX(PLAN_PRODUCCION!$B$4:$GQ$24,COLUMN()-COLUMN($GZ$1)+1,0))</f>
        <v>0</v>
      </c>
      <c r="HT1257" s="24">
        <f>SUMPRODUCT($B1257:$GQ1257,INDEX(PLAN_PRODUCCION!$B$4:$GQ$24,COLUMN()-COLUMN($GZ$1)+1,0))</f>
        <v>0</v>
      </c>
      <c r="HU1257" s="22"/>
      <c r="HV1257" s="25"/>
      <c r="HW1257" t="str">
        <f>DIM_BILL[[#This Row],[Tipo]]</f>
        <v>MATERIA PRIMA</v>
      </c>
    </row>
    <row r="1258" spans="1:231" x14ac:dyDescent="0.3">
      <c r="A1258" s="18" t="s">
        <v>92</v>
      </c>
      <c r="F1258">
        <v>9.4736842105263164E-4</v>
      </c>
      <c r="G1258">
        <v>2.9999999999999997E-4</v>
      </c>
      <c r="H1258">
        <v>3.6000000000000002E-4</v>
      </c>
      <c r="R1258">
        <v>1.098E-3</v>
      </c>
      <c r="BA1258">
        <v>2.0100000000000001E-3</v>
      </c>
      <c r="BB1258">
        <v>1.5E-3</v>
      </c>
      <c r="BC1258">
        <v>1.5E-3</v>
      </c>
      <c r="BD1258">
        <v>3.0000000000000001E-3</v>
      </c>
      <c r="ER1258">
        <v>5.75E-6</v>
      </c>
      <c r="FB1258">
        <v>8.1619047619047621E-4</v>
      </c>
      <c r="FE1258">
        <v>3.375E-3</v>
      </c>
      <c r="FF1258">
        <v>3.1499999999999996E-4</v>
      </c>
      <c r="FG1258">
        <v>3.1499999999999996E-4</v>
      </c>
      <c r="GR1258" s="18" t="s">
        <v>93</v>
      </c>
      <c r="GS1258" s="18">
        <v>1</v>
      </c>
      <c r="GT1258" s="18" t="s">
        <v>1835</v>
      </c>
      <c r="GU1258" s="18" t="s">
        <v>1793</v>
      </c>
      <c r="GV1258" s="18">
        <f>SUMIF(FACT_A1[cve_prod],DIM_BILL[[#This Row],[CODIGO]],FACT_A1[Existencia])</f>
        <v>0</v>
      </c>
      <c r="GW1258" s="18">
        <f>SUMIF(FACT_A2[cve_prod],DIM_BILL[[#This Row],[CODIGO]],FACT_A2[Existencia])</f>
        <v>649.97699999999998</v>
      </c>
      <c r="GX1258" s="18"/>
      <c r="GY1258" s="16" t="s">
        <v>2222</v>
      </c>
      <c r="GZ1258" s="26">
        <f t="shared" ref="GZ1258" si="9176">GV1258+GW1258+GX1258+GZ1256-GZ1257</f>
        <v>521.07791520238095</v>
      </c>
      <c r="HA1258" s="26">
        <f t="shared" ref="HA1258" si="9177">GZ1258+HA1256-HA1257</f>
        <v>521.07791520238095</v>
      </c>
      <c r="HB1258" s="26">
        <f t="shared" ref="HB1258" si="9178">HA1258+HB1256-HB1257</f>
        <v>521.07791520238095</v>
      </c>
      <c r="HC1258" s="26">
        <f t="shared" ref="HC1258" si="9179">HB1258+HC1256-HC1257</f>
        <v>521.07791520238095</v>
      </c>
      <c r="HD1258" s="26">
        <f t="shared" ref="HD1258" si="9180">HC1258+HD1256-HD1257</f>
        <v>521.07791520238095</v>
      </c>
      <c r="HE1258" s="26">
        <f t="shared" ref="HE1258" si="9181">HD1258+HE1256-HE1257</f>
        <v>521.07791520238095</v>
      </c>
      <c r="HF1258" s="26">
        <f t="shared" ref="HF1258" si="9182">HE1258+HF1256-HF1257</f>
        <v>521.07791520238095</v>
      </c>
      <c r="HG1258" s="26">
        <f t="shared" ref="HG1258" si="9183">HF1258+HG1256-HG1257</f>
        <v>521.07791520238095</v>
      </c>
      <c r="HH1258" s="26">
        <f t="shared" ref="HH1258" si="9184">HG1258+HH1256-HH1257</f>
        <v>521.07791520238095</v>
      </c>
      <c r="HI1258" s="26">
        <f t="shared" ref="HI1258" si="9185">HH1258+HI1256-HI1257</f>
        <v>521.07791520238095</v>
      </c>
      <c r="HJ1258" s="26">
        <f t="shared" ref="HJ1258" si="9186">HI1258+HJ1256-HJ1257</f>
        <v>521.07791520238095</v>
      </c>
      <c r="HK1258" s="26">
        <f t="shared" ref="HK1258" si="9187">HJ1258+HK1256-HK1257</f>
        <v>521.07791520238095</v>
      </c>
      <c r="HL1258" s="26">
        <f t="shared" ref="HL1258" si="9188">HK1258+HL1256-HL1257</f>
        <v>521.07791520238095</v>
      </c>
      <c r="HM1258" s="26">
        <f t="shared" ref="HM1258" si="9189">HL1258+HM1256-HM1257</f>
        <v>521.07791520238095</v>
      </c>
      <c r="HN1258" s="26">
        <f t="shared" ref="HN1258" si="9190">HM1258+HN1256-HN1257</f>
        <v>521.07791520238095</v>
      </c>
      <c r="HO1258" s="26">
        <f t="shared" ref="HO1258" si="9191">HN1258+HO1256-HO1257</f>
        <v>521.07791520238095</v>
      </c>
      <c r="HP1258" s="26">
        <f t="shared" ref="HP1258" si="9192">HO1258+HP1256-HP1257</f>
        <v>521.07791520238095</v>
      </c>
      <c r="HQ1258" s="26">
        <f t="shared" ref="HQ1258" si="9193">HP1258+HQ1256-HQ1257</f>
        <v>521.07791520238095</v>
      </c>
      <c r="HR1258" s="26">
        <f t="shared" ref="HR1258" si="9194">HQ1258+HR1256-HR1257</f>
        <v>521.07791520238095</v>
      </c>
      <c r="HS1258" s="26">
        <f t="shared" ref="HS1258" si="9195">HR1258+HS1256-HS1257</f>
        <v>521.07791520238095</v>
      </c>
      <c r="HT1258" s="26">
        <f t="shared" ref="HT1258" si="9196">HS1258+HT1256-HT1257</f>
        <v>521.07791520238095</v>
      </c>
      <c r="HU1258" s="22">
        <f t="shared" ref="HU1258" si="9197">COUNTIF(GZ1258:HT1258,"&lt;0")</f>
        <v>0</v>
      </c>
      <c r="HV1258" s="25"/>
      <c r="HW1258" t="str">
        <f>DIM_BILL[[#This Row],[Tipo]]</f>
        <v>MATERIA PRIMA</v>
      </c>
    </row>
    <row r="1259" spans="1:231" x14ac:dyDescent="0.3">
      <c r="A1259" s="17" t="s">
        <v>1731</v>
      </c>
      <c r="GG1259">
        <v>1.6000000000000001E-3</v>
      </c>
      <c r="GR1259" s="17" t="s">
        <v>1732</v>
      </c>
      <c r="GS1259" s="17">
        <v>1</v>
      </c>
      <c r="GT1259" s="17" t="s">
        <v>1834</v>
      </c>
      <c r="GU1259" s="17" t="s">
        <v>1793</v>
      </c>
      <c r="GV1259" s="17">
        <f>SUMIF(FACT_A1[cve_prod],DIM_BILL[[#This Row],[CODIGO]],FACT_A1[Existencia])</f>
        <v>0</v>
      </c>
      <c r="GW1259" s="18">
        <f>SUMIF(FACT_A2[cve_prod],DIM_BILL[[#This Row],[CODIGO]],FACT_A2[Existencia])</f>
        <v>21.6</v>
      </c>
      <c r="GX1259" s="17"/>
      <c r="GY1259" s="16" t="s">
        <v>2220</v>
      </c>
      <c r="GZ1259" s="15">
        <f>SUMIFS(POs[saldo],POs[cve_prod],DIM_BILL[[#This Row],[CODIGO]],POs[status],$GY1259,POs[f_ent],GZ$1)</f>
        <v>0</v>
      </c>
      <c r="HA1259" s="15">
        <f>SUMIFS(POs[saldo],POs[cve_prod],DIM_BILL[[#This Row],[CODIGO]],POs[status],$GY1259,POs[f_ent],HA$1)</f>
        <v>0</v>
      </c>
      <c r="HB1259" s="15">
        <f>SUMIFS(POs[saldo],POs[cve_prod],DIM_BILL[[#This Row],[CODIGO]],POs[status],$GY1259,POs[f_ent],HB$1)</f>
        <v>0</v>
      </c>
      <c r="HC1259" s="15">
        <f>SUMIFS(POs[saldo],POs[cve_prod],DIM_BILL[[#This Row],[CODIGO]],POs[status],$GY1259,POs[f_ent],HC$1)</f>
        <v>0</v>
      </c>
      <c r="HD1259" s="15">
        <f>SUMIFS(POs[saldo],POs[cve_prod],DIM_BILL[[#This Row],[CODIGO]],POs[status],$GY1259,POs[f_ent],HD$1)</f>
        <v>50</v>
      </c>
      <c r="HE1259" s="15">
        <f>SUMIFS(POs[saldo],POs[cve_prod],DIM_BILL[[#This Row],[CODIGO]],POs[status],$GY1259,POs[f_ent],HE$1)</f>
        <v>0</v>
      </c>
      <c r="HF1259" s="15">
        <f>SUMIFS(POs[saldo],POs[cve_prod],DIM_BILL[[#This Row],[CODIGO]],POs[status],$GY1259,POs[Semana],WEEKNUM(HF$1))</f>
        <v>0</v>
      </c>
      <c r="HG1259" s="15">
        <f>SUMIFS(POs[saldo],POs[cve_prod],DIM_BILL[[#This Row],[CODIGO]],POs[status],$GY1259,POs[Semana],WEEKNUM(HG$1))</f>
        <v>0</v>
      </c>
      <c r="HH1259" s="15">
        <f>SUMIFS(POs[saldo],POs[cve_prod],DIM_BILL[[#This Row],[CODIGO]],POs[status],$GY1259,POs[Semana],WEEKNUM(HH$1))</f>
        <v>0</v>
      </c>
      <c r="HI1259" s="15">
        <f>SUMIFS(POs[saldo],POs[cve_prod],DIM_BILL[[#This Row],[CODIGO]],POs[status],$GY1259,POs[Semana],WEEKNUM(HI$1))</f>
        <v>0</v>
      </c>
      <c r="HJ1259" s="15">
        <f>SUMIFS(POs[saldo],POs[cve_prod],DIM_BILL[[#This Row],[CODIGO]],POs[status],$GY1259,POs[Semana],WEEKNUM(HJ$1))</f>
        <v>0</v>
      </c>
      <c r="HK1259" s="15">
        <f>SUMIFS(POs[saldo],POs[cve_prod],DIM_BILL[[#This Row],[CODIGO]],POs[status],$GY1259,POs[Semana],WEEKNUM(HK$1))</f>
        <v>0</v>
      </c>
      <c r="HL1259" s="15">
        <f>SUMIFS(POs[saldo],POs[cve_prod],DIM_BILL[[#This Row],[CODIGO]],POs[status],$GY1259,POs[Semana],WEEKNUM(HL$1))</f>
        <v>0</v>
      </c>
      <c r="HM1259" s="15">
        <f>SUMIFS(POs[saldo],POs[cve_prod],DIM_BILL[[#This Row],[CODIGO]],POs[status],$GY1259,POs[Semana],WEEKNUM(HM$1))</f>
        <v>0</v>
      </c>
      <c r="HN1259" s="15">
        <f>SUMIFS(POs[saldo],POs[cve_prod],DIM_BILL[[#This Row],[CODIGO]],POs[status],$GY1259,POs[Semana],WEEKNUM(HN$1))</f>
        <v>0</v>
      </c>
      <c r="HO1259" s="15">
        <f>SUMIFS(POs[saldo],POs[cve_prod],DIM_BILL[[#This Row],[CODIGO]],POs[status],$GY1259,POs[Semana],WEEKNUM(HO$1))</f>
        <v>0</v>
      </c>
      <c r="HP1259" s="15">
        <f>SUMIFS(POs[saldo],POs[cve_prod],DIM_BILL[[#This Row],[CODIGO]],POs[status],$GY1259,POs[Semana],WEEKNUM(HP$1))</f>
        <v>0</v>
      </c>
      <c r="HQ1259" s="15">
        <f>SUMIFS(POs[saldo],POs[cve_prod],DIM_BILL[[#This Row],[CODIGO]],POs[status],$GY1259,POs[Semana],WEEKNUM(HQ$1))</f>
        <v>0</v>
      </c>
      <c r="HR1259" s="15">
        <f>SUMIFS(POs[saldo],POs[cve_prod],DIM_BILL[[#This Row],[CODIGO]],POs[status],$GY1259,POs[Semana],WEEKNUM(HR$1))</f>
        <v>0</v>
      </c>
      <c r="HS1259" s="15">
        <f>SUMIFS(POs[saldo],POs[cve_prod],DIM_BILL[[#This Row],[CODIGO]],POs[status],$GY1259,POs[Semana],WEEKNUM(HS$1))</f>
        <v>0</v>
      </c>
      <c r="HT1259" s="15">
        <f>SUMIFS(POs[saldo],POs[cve_prod],DIM_BILL[[#This Row],[CODIGO]],POs[status],$GY1259,POs[Semana],WEEKNUM(HT$1))</f>
        <v>0</v>
      </c>
      <c r="HU1259" s="22"/>
      <c r="HV1259" s="25"/>
      <c r="HW1259" t="str">
        <f>DIM_BILL[[#This Row],[Tipo]]</f>
        <v>MATERIA PRIMA</v>
      </c>
    </row>
    <row r="1260" spans="1:231" x14ac:dyDescent="0.3">
      <c r="A1260" s="17" t="s">
        <v>1731</v>
      </c>
      <c r="GG1260">
        <v>1.6000000000000001E-3</v>
      </c>
      <c r="GR1260" s="17" t="s">
        <v>1732</v>
      </c>
      <c r="GS1260" s="17">
        <v>1</v>
      </c>
      <c r="GT1260" s="17" t="s">
        <v>1834</v>
      </c>
      <c r="GU1260" s="17" t="s">
        <v>1793</v>
      </c>
      <c r="GV1260" s="17">
        <f>SUMIF(FACT_A1[cve_prod],DIM_BILL[[#This Row],[CODIGO]],FACT_A1[Existencia])</f>
        <v>0</v>
      </c>
      <c r="GW1260" s="18">
        <f>SUMIF(FACT_A2[cve_prod],DIM_BILL[[#This Row],[CODIGO]],FACT_A2[Existencia])</f>
        <v>21.6</v>
      </c>
      <c r="GX1260" s="17"/>
      <c r="GY1260" s="16" t="s">
        <v>2221</v>
      </c>
      <c r="GZ1260" s="24">
        <f>SUMPRODUCT($B1260:$GQ1260,INDEX(PLAN_PRODUCCION!$B$4:$GQ$24,COLUMN()-COLUMN($GZ$1)+1,0))</f>
        <v>43.2</v>
      </c>
      <c r="HA1260" s="24">
        <f>SUMPRODUCT($B1260:$GQ1260,INDEX(PLAN_PRODUCCION!$B$4:$GQ$24,COLUMN()-COLUMN($GZ$1)+1,0))</f>
        <v>0</v>
      </c>
      <c r="HB1260" s="24">
        <f>SUMPRODUCT($B1260:$GQ1260,INDEX(PLAN_PRODUCCION!$B$4:$GQ$24,COLUMN()-COLUMN($GZ$1)+1,0))</f>
        <v>0</v>
      </c>
      <c r="HC1260" s="24">
        <f>SUMPRODUCT($B1260:$GQ1260,INDEX(PLAN_PRODUCCION!$B$4:$GQ$24,COLUMN()-COLUMN($GZ$1)+1,0))</f>
        <v>0</v>
      </c>
      <c r="HD1260" s="24">
        <f>SUMPRODUCT($B1260:$GQ1260,INDEX(PLAN_PRODUCCION!$B$4:$GQ$24,COLUMN()-COLUMN($GZ$1)+1,0))</f>
        <v>0</v>
      </c>
      <c r="HE1260" s="24">
        <f>SUMPRODUCT($B1260:$GQ1260,INDEX(PLAN_PRODUCCION!$B$4:$GQ$24,COLUMN()-COLUMN($GZ$1)+1,0))</f>
        <v>0</v>
      </c>
      <c r="HF1260" s="24">
        <f>SUMPRODUCT($B1260:$GQ1260,INDEX(PLAN_PRODUCCION!$B$4:$GQ$24,COLUMN()-COLUMN($GZ$1)+1,0))</f>
        <v>0</v>
      </c>
      <c r="HG1260" s="24">
        <f>SUMPRODUCT($B1260:$GQ1260,INDEX(PLAN_PRODUCCION!$B$4:$GQ$24,COLUMN()-COLUMN($GZ$1)+1,0))</f>
        <v>0</v>
      </c>
      <c r="HH1260" s="24">
        <f>SUMPRODUCT($B1260:$GQ1260,INDEX(PLAN_PRODUCCION!$B$4:$GQ$24,COLUMN()-COLUMN($GZ$1)+1,0))</f>
        <v>0</v>
      </c>
      <c r="HI1260" s="24">
        <f>SUMPRODUCT($B1260:$GQ1260,INDEX(PLAN_PRODUCCION!$B$4:$GQ$24,COLUMN()-COLUMN($GZ$1)+1,0))</f>
        <v>0</v>
      </c>
      <c r="HJ1260" s="24">
        <f>SUMPRODUCT($B1260:$GQ1260,INDEX(PLAN_PRODUCCION!$B$4:$GQ$24,COLUMN()-COLUMN($GZ$1)+1,0))</f>
        <v>0</v>
      </c>
      <c r="HK1260" s="24">
        <f>SUMPRODUCT($B1260:$GQ1260,INDEX(PLAN_PRODUCCION!$B$4:$GQ$24,COLUMN()-COLUMN($GZ$1)+1,0))</f>
        <v>0</v>
      </c>
      <c r="HL1260" s="24">
        <f>SUMPRODUCT($B1260:$GQ1260,INDEX(PLAN_PRODUCCION!$B$4:$GQ$24,COLUMN()-COLUMN($GZ$1)+1,0))</f>
        <v>0</v>
      </c>
      <c r="HM1260" s="24">
        <f>SUMPRODUCT($B1260:$GQ1260,INDEX(PLAN_PRODUCCION!$B$4:$GQ$24,COLUMN()-COLUMN($GZ$1)+1,0))</f>
        <v>0</v>
      </c>
      <c r="HN1260" s="24">
        <f>SUMPRODUCT($B1260:$GQ1260,INDEX(PLAN_PRODUCCION!$B$4:$GQ$24,COLUMN()-COLUMN($GZ$1)+1,0))</f>
        <v>0</v>
      </c>
      <c r="HO1260" s="24">
        <f>SUMPRODUCT($B1260:$GQ1260,INDEX(PLAN_PRODUCCION!$B$4:$GQ$24,COLUMN()-COLUMN($GZ$1)+1,0))</f>
        <v>0</v>
      </c>
      <c r="HP1260" s="24">
        <f>SUMPRODUCT($B1260:$GQ1260,INDEX(PLAN_PRODUCCION!$B$4:$GQ$24,COLUMN()-COLUMN($GZ$1)+1,0))</f>
        <v>0</v>
      </c>
      <c r="HQ1260" s="24">
        <f>SUMPRODUCT($B1260:$GQ1260,INDEX(PLAN_PRODUCCION!$B$4:$GQ$24,COLUMN()-COLUMN($GZ$1)+1,0))</f>
        <v>0</v>
      </c>
      <c r="HR1260" s="24">
        <f>SUMPRODUCT($B1260:$GQ1260,INDEX(PLAN_PRODUCCION!$B$4:$GQ$24,COLUMN()-COLUMN($GZ$1)+1,0))</f>
        <v>0</v>
      </c>
      <c r="HS1260" s="24">
        <f>SUMPRODUCT($B1260:$GQ1260,INDEX(PLAN_PRODUCCION!$B$4:$GQ$24,COLUMN()-COLUMN($GZ$1)+1,0))</f>
        <v>0</v>
      </c>
      <c r="HT1260" s="24">
        <f>SUMPRODUCT($B1260:$GQ1260,INDEX(PLAN_PRODUCCION!$B$4:$GQ$24,COLUMN()-COLUMN($GZ$1)+1,0))</f>
        <v>0</v>
      </c>
      <c r="HU1260" s="22"/>
      <c r="HV1260" s="25"/>
      <c r="HW1260" t="str">
        <f>DIM_BILL[[#This Row],[Tipo]]</f>
        <v>MATERIA PRIMA</v>
      </c>
    </row>
    <row r="1261" spans="1:231" x14ac:dyDescent="0.3">
      <c r="A1261" s="18" t="s">
        <v>1731</v>
      </c>
      <c r="GG1261">
        <v>1.6000000000000001E-3</v>
      </c>
      <c r="GR1261" s="18" t="s">
        <v>1732</v>
      </c>
      <c r="GS1261" s="18">
        <v>1</v>
      </c>
      <c r="GT1261" s="18" t="s">
        <v>1834</v>
      </c>
      <c r="GU1261" s="18" t="s">
        <v>1793</v>
      </c>
      <c r="GV1261" s="18">
        <f>SUMIF(FACT_A1[cve_prod],DIM_BILL[[#This Row],[CODIGO]],FACT_A1[Existencia])</f>
        <v>0</v>
      </c>
      <c r="GW1261" s="18">
        <f>SUMIF(FACT_A2[cve_prod],DIM_BILL[[#This Row],[CODIGO]],FACT_A2[Existencia])</f>
        <v>21.6</v>
      </c>
      <c r="GX1261" s="18"/>
      <c r="GY1261" s="16" t="s">
        <v>2222</v>
      </c>
      <c r="GZ1261" s="26">
        <f t="shared" ref="GZ1261" si="9198">GV1261+GW1261+GX1261+GZ1259-GZ1260</f>
        <v>-21.6</v>
      </c>
      <c r="HA1261" s="26">
        <f t="shared" ref="HA1261" si="9199">GZ1261+HA1259-HA1260</f>
        <v>-21.6</v>
      </c>
      <c r="HB1261" s="26">
        <f t="shared" ref="HB1261" si="9200">HA1261+HB1259-HB1260</f>
        <v>-21.6</v>
      </c>
      <c r="HC1261" s="26">
        <f t="shared" ref="HC1261" si="9201">HB1261+HC1259-HC1260</f>
        <v>-21.6</v>
      </c>
      <c r="HD1261" s="26">
        <f t="shared" ref="HD1261" si="9202">HC1261+HD1259-HD1260</f>
        <v>28.4</v>
      </c>
      <c r="HE1261" s="26">
        <f t="shared" ref="HE1261" si="9203">HD1261+HE1259-HE1260</f>
        <v>28.4</v>
      </c>
      <c r="HF1261" s="26">
        <f t="shared" ref="HF1261" si="9204">HE1261+HF1259-HF1260</f>
        <v>28.4</v>
      </c>
      <c r="HG1261" s="26">
        <f t="shared" ref="HG1261" si="9205">HF1261+HG1259-HG1260</f>
        <v>28.4</v>
      </c>
      <c r="HH1261" s="26">
        <f t="shared" ref="HH1261" si="9206">HG1261+HH1259-HH1260</f>
        <v>28.4</v>
      </c>
      <c r="HI1261" s="26">
        <f t="shared" ref="HI1261" si="9207">HH1261+HI1259-HI1260</f>
        <v>28.4</v>
      </c>
      <c r="HJ1261" s="26">
        <f t="shared" ref="HJ1261" si="9208">HI1261+HJ1259-HJ1260</f>
        <v>28.4</v>
      </c>
      <c r="HK1261" s="26">
        <f t="shared" ref="HK1261" si="9209">HJ1261+HK1259-HK1260</f>
        <v>28.4</v>
      </c>
      <c r="HL1261" s="26">
        <f t="shared" ref="HL1261" si="9210">HK1261+HL1259-HL1260</f>
        <v>28.4</v>
      </c>
      <c r="HM1261" s="26">
        <f t="shared" ref="HM1261" si="9211">HL1261+HM1259-HM1260</f>
        <v>28.4</v>
      </c>
      <c r="HN1261" s="26">
        <f t="shared" ref="HN1261" si="9212">HM1261+HN1259-HN1260</f>
        <v>28.4</v>
      </c>
      <c r="HO1261" s="26">
        <f t="shared" ref="HO1261" si="9213">HN1261+HO1259-HO1260</f>
        <v>28.4</v>
      </c>
      <c r="HP1261" s="26">
        <f t="shared" ref="HP1261" si="9214">HO1261+HP1259-HP1260</f>
        <v>28.4</v>
      </c>
      <c r="HQ1261" s="26">
        <f t="shared" ref="HQ1261" si="9215">HP1261+HQ1259-HQ1260</f>
        <v>28.4</v>
      </c>
      <c r="HR1261" s="26">
        <f t="shared" ref="HR1261" si="9216">HQ1261+HR1259-HR1260</f>
        <v>28.4</v>
      </c>
      <c r="HS1261" s="26">
        <f t="shared" ref="HS1261" si="9217">HR1261+HS1259-HS1260</f>
        <v>28.4</v>
      </c>
      <c r="HT1261" s="26">
        <f t="shared" ref="HT1261" si="9218">HS1261+HT1259-HT1260</f>
        <v>28.4</v>
      </c>
      <c r="HU1261" s="22">
        <f t="shared" ref="HU1261" si="9219">COUNTIF(GZ1261:HT1261,"&lt;0")</f>
        <v>4</v>
      </c>
      <c r="HV1261" s="25"/>
      <c r="HW1261" t="str">
        <f>DIM_BILL[[#This Row],[Tipo]]</f>
        <v>MATERIA PRIMA</v>
      </c>
    </row>
    <row r="1262" spans="1:231" x14ac:dyDescent="0.3">
      <c r="A1262" s="17" t="s">
        <v>96</v>
      </c>
      <c r="F1262">
        <v>9.4736842105263164E-4</v>
      </c>
      <c r="G1262">
        <v>2.9999999999999997E-4</v>
      </c>
      <c r="H1262">
        <v>3.6000000000000002E-4</v>
      </c>
      <c r="GR1262" s="17" t="s">
        <v>97</v>
      </c>
      <c r="GS1262" s="17">
        <v>1</v>
      </c>
      <c r="GT1262" s="17" t="s">
        <v>1844</v>
      </c>
      <c r="GU1262" s="17" t="s">
        <v>1793</v>
      </c>
      <c r="GV1262" s="17">
        <f>SUMIF(FACT_A1[cve_prod],DIM_BILL[[#This Row],[CODIGO]],FACT_A1[Existencia])</f>
        <v>0</v>
      </c>
      <c r="GW1262" s="18">
        <f>SUMIF(FACT_A2[cve_prod],DIM_BILL[[#This Row],[CODIGO]],FACT_A2[Existencia])</f>
        <v>4</v>
      </c>
      <c r="GX1262" s="17"/>
      <c r="GY1262" s="16" t="s">
        <v>2220</v>
      </c>
      <c r="GZ1262" s="15">
        <f>SUMIFS(POs[saldo],POs[cve_prod],DIM_BILL[[#This Row],[CODIGO]],POs[status],$GY1262,POs[f_ent],GZ$1)</f>
        <v>0</v>
      </c>
      <c r="HA1262" s="15">
        <f>SUMIFS(POs[saldo],POs[cve_prod],DIM_BILL[[#This Row],[CODIGO]],POs[status],$GY1262,POs[f_ent],HA$1)</f>
        <v>0</v>
      </c>
      <c r="HB1262" s="15">
        <f>SUMIFS(POs[saldo],POs[cve_prod],DIM_BILL[[#This Row],[CODIGO]],POs[status],$GY1262,POs[f_ent],HB$1)</f>
        <v>0</v>
      </c>
      <c r="HC1262" s="15">
        <f>SUMIFS(POs[saldo],POs[cve_prod],DIM_BILL[[#This Row],[CODIGO]],POs[status],$GY1262,POs[f_ent],HC$1)</f>
        <v>0</v>
      </c>
      <c r="HD1262" s="15">
        <f>SUMIFS(POs[saldo],POs[cve_prod],DIM_BILL[[#This Row],[CODIGO]],POs[status],$GY1262,POs[f_ent],HD$1)</f>
        <v>0</v>
      </c>
      <c r="HE1262" s="15">
        <f>SUMIFS(POs[saldo],POs[cve_prod],DIM_BILL[[#This Row],[CODIGO]],POs[status],$GY1262,POs[f_ent],HE$1)</f>
        <v>0</v>
      </c>
      <c r="HF1262" s="15">
        <f>SUMIFS(POs[saldo],POs[cve_prod],DIM_BILL[[#This Row],[CODIGO]],POs[status],$GY1262,POs[Semana],WEEKNUM(HF$1))</f>
        <v>5</v>
      </c>
      <c r="HG1262" s="15">
        <f>SUMIFS(POs[saldo],POs[cve_prod],DIM_BILL[[#This Row],[CODIGO]],POs[status],$GY1262,POs[Semana],WEEKNUM(HG$1))</f>
        <v>0</v>
      </c>
      <c r="HH1262" s="15">
        <f>SUMIFS(POs[saldo],POs[cve_prod],DIM_BILL[[#This Row],[CODIGO]],POs[status],$GY1262,POs[Semana],WEEKNUM(HH$1))</f>
        <v>0</v>
      </c>
      <c r="HI1262" s="15">
        <f>SUMIFS(POs[saldo],POs[cve_prod],DIM_BILL[[#This Row],[CODIGO]],POs[status],$GY1262,POs[Semana],WEEKNUM(HI$1))</f>
        <v>0</v>
      </c>
      <c r="HJ1262" s="15">
        <f>SUMIFS(POs[saldo],POs[cve_prod],DIM_BILL[[#This Row],[CODIGO]],POs[status],$GY1262,POs[Semana],WEEKNUM(HJ$1))</f>
        <v>0</v>
      </c>
      <c r="HK1262" s="15">
        <f>SUMIFS(POs[saldo],POs[cve_prod],DIM_BILL[[#This Row],[CODIGO]],POs[status],$GY1262,POs[Semana],WEEKNUM(HK$1))</f>
        <v>0</v>
      </c>
      <c r="HL1262" s="15">
        <f>SUMIFS(POs[saldo],POs[cve_prod],DIM_BILL[[#This Row],[CODIGO]],POs[status],$GY1262,POs[Semana],WEEKNUM(HL$1))</f>
        <v>0</v>
      </c>
      <c r="HM1262" s="15">
        <f>SUMIFS(POs[saldo],POs[cve_prod],DIM_BILL[[#This Row],[CODIGO]],POs[status],$GY1262,POs[Semana],WEEKNUM(HM$1))</f>
        <v>0</v>
      </c>
      <c r="HN1262" s="15">
        <f>SUMIFS(POs[saldo],POs[cve_prod],DIM_BILL[[#This Row],[CODIGO]],POs[status],$GY1262,POs[Semana],WEEKNUM(HN$1))</f>
        <v>0</v>
      </c>
      <c r="HO1262" s="15">
        <f>SUMIFS(POs[saldo],POs[cve_prod],DIM_BILL[[#This Row],[CODIGO]],POs[status],$GY1262,POs[Semana],WEEKNUM(HO$1))</f>
        <v>0</v>
      </c>
      <c r="HP1262" s="15">
        <f>SUMIFS(POs[saldo],POs[cve_prod],DIM_BILL[[#This Row],[CODIGO]],POs[status],$GY1262,POs[Semana],WEEKNUM(HP$1))</f>
        <v>0</v>
      </c>
      <c r="HQ1262" s="15">
        <f>SUMIFS(POs[saldo],POs[cve_prod],DIM_BILL[[#This Row],[CODIGO]],POs[status],$GY1262,POs[Semana],WEEKNUM(HQ$1))</f>
        <v>0</v>
      </c>
      <c r="HR1262" s="15">
        <f>SUMIFS(POs[saldo],POs[cve_prod],DIM_BILL[[#This Row],[CODIGO]],POs[status],$GY1262,POs[Semana],WEEKNUM(HR$1))</f>
        <v>0</v>
      </c>
      <c r="HS1262" s="15">
        <f>SUMIFS(POs[saldo],POs[cve_prod],DIM_BILL[[#This Row],[CODIGO]],POs[status],$GY1262,POs[Semana],WEEKNUM(HS$1))</f>
        <v>0</v>
      </c>
      <c r="HT1262" s="15">
        <f>SUMIFS(POs[saldo],POs[cve_prod],DIM_BILL[[#This Row],[CODIGO]],POs[status],$GY1262,POs[Semana],WEEKNUM(HT$1))</f>
        <v>0</v>
      </c>
      <c r="HU1262" s="22"/>
      <c r="HV1262" s="25"/>
      <c r="HW1262" t="str">
        <f>DIM_BILL[[#This Row],[Tipo]]</f>
        <v>MATERIA PRIMA</v>
      </c>
    </row>
    <row r="1263" spans="1:231" x14ac:dyDescent="0.3">
      <c r="A1263" s="17" t="s">
        <v>96</v>
      </c>
      <c r="F1263">
        <v>9.4736842105263164E-4</v>
      </c>
      <c r="G1263">
        <v>2.9999999999999997E-4</v>
      </c>
      <c r="H1263">
        <v>3.6000000000000002E-4</v>
      </c>
      <c r="GR1263" s="17" t="s">
        <v>97</v>
      </c>
      <c r="GS1263" s="17">
        <v>1</v>
      </c>
      <c r="GT1263" s="17" t="s">
        <v>1844</v>
      </c>
      <c r="GU1263" s="17" t="s">
        <v>1793</v>
      </c>
      <c r="GV1263" s="17">
        <f>SUMIF(FACT_A1[cve_prod],DIM_BILL[[#This Row],[CODIGO]],FACT_A1[Existencia])</f>
        <v>0</v>
      </c>
      <c r="GW1263" s="18">
        <f>SUMIF(FACT_A2[cve_prod],DIM_BILL[[#This Row],[CODIGO]],FACT_A2[Existencia])</f>
        <v>4</v>
      </c>
      <c r="GX1263" s="17"/>
      <c r="GY1263" s="16" t="s">
        <v>2221</v>
      </c>
      <c r="GZ1263" s="24">
        <f>SUMPRODUCT($B1263:$GQ1263,INDEX(PLAN_PRODUCCION!$B$4:$GQ$24,COLUMN()-COLUMN($GZ$1)+1,0))</f>
        <v>8.6999999999999993</v>
      </c>
      <c r="HA1263" s="24">
        <f>SUMPRODUCT($B1263:$GQ1263,INDEX(PLAN_PRODUCCION!$B$4:$GQ$24,COLUMN()-COLUMN($GZ$1)+1,0))</f>
        <v>0</v>
      </c>
      <c r="HB1263" s="24">
        <f>SUMPRODUCT($B1263:$GQ1263,INDEX(PLAN_PRODUCCION!$B$4:$GQ$24,COLUMN()-COLUMN($GZ$1)+1,0))</f>
        <v>0</v>
      </c>
      <c r="HC1263" s="24">
        <f>SUMPRODUCT($B1263:$GQ1263,INDEX(PLAN_PRODUCCION!$B$4:$GQ$24,COLUMN()-COLUMN($GZ$1)+1,0))</f>
        <v>0</v>
      </c>
      <c r="HD1263" s="24">
        <f>SUMPRODUCT($B1263:$GQ1263,INDEX(PLAN_PRODUCCION!$B$4:$GQ$24,COLUMN()-COLUMN($GZ$1)+1,0))</f>
        <v>0</v>
      </c>
      <c r="HE1263" s="24">
        <f>SUMPRODUCT($B1263:$GQ1263,INDEX(PLAN_PRODUCCION!$B$4:$GQ$24,COLUMN()-COLUMN($GZ$1)+1,0))</f>
        <v>0</v>
      </c>
      <c r="HF1263" s="24">
        <f>SUMPRODUCT($B1263:$GQ1263,INDEX(PLAN_PRODUCCION!$B$4:$GQ$24,COLUMN()-COLUMN($GZ$1)+1,0))</f>
        <v>0</v>
      </c>
      <c r="HG1263" s="24">
        <f>SUMPRODUCT($B1263:$GQ1263,INDEX(PLAN_PRODUCCION!$B$4:$GQ$24,COLUMN()-COLUMN($GZ$1)+1,0))</f>
        <v>0</v>
      </c>
      <c r="HH1263" s="24">
        <f>SUMPRODUCT($B1263:$GQ1263,INDEX(PLAN_PRODUCCION!$B$4:$GQ$24,COLUMN()-COLUMN($GZ$1)+1,0))</f>
        <v>0</v>
      </c>
      <c r="HI1263" s="24">
        <f>SUMPRODUCT($B1263:$GQ1263,INDEX(PLAN_PRODUCCION!$B$4:$GQ$24,COLUMN()-COLUMN($GZ$1)+1,0))</f>
        <v>0</v>
      </c>
      <c r="HJ1263" s="24">
        <f>SUMPRODUCT($B1263:$GQ1263,INDEX(PLAN_PRODUCCION!$B$4:$GQ$24,COLUMN()-COLUMN($GZ$1)+1,0))</f>
        <v>0</v>
      </c>
      <c r="HK1263" s="24">
        <f>SUMPRODUCT($B1263:$GQ1263,INDEX(PLAN_PRODUCCION!$B$4:$GQ$24,COLUMN()-COLUMN($GZ$1)+1,0))</f>
        <v>0</v>
      </c>
      <c r="HL1263" s="24">
        <f>SUMPRODUCT($B1263:$GQ1263,INDEX(PLAN_PRODUCCION!$B$4:$GQ$24,COLUMN()-COLUMN($GZ$1)+1,0))</f>
        <v>0</v>
      </c>
      <c r="HM1263" s="24">
        <f>SUMPRODUCT($B1263:$GQ1263,INDEX(PLAN_PRODUCCION!$B$4:$GQ$24,COLUMN()-COLUMN($GZ$1)+1,0))</f>
        <v>0</v>
      </c>
      <c r="HN1263" s="24">
        <f>SUMPRODUCT($B1263:$GQ1263,INDEX(PLAN_PRODUCCION!$B$4:$GQ$24,COLUMN()-COLUMN($GZ$1)+1,0))</f>
        <v>0</v>
      </c>
      <c r="HO1263" s="24">
        <f>SUMPRODUCT($B1263:$GQ1263,INDEX(PLAN_PRODUCCION!$B$4:$GQ$24,COLUMN()-COLUMN($GZ$1)+1,0))</f>
        <v>0</v>
      </c>
      <c r="HP1263" s="24">
        <f>SUMPRODUCT($B1263:$GQ1263,INDEX(PLAN_PRODUCCION!$B$4:$GQ$24,COLUMN()-COLUMN($GZ$1)+1,0))</f>
        <v>0</v>
      </c>
      <c r="HQ1263" s="24">
        <f>SUMPRODUCT($B1263:$GQ1263,INDEX(PLAN_PRODUCCION!$B$4:$GQ$24,COLUMN()-COLUMN($GZ$1)+1,0))</f>
        <v>0</v>
      </c>
      <c r="HR1263" s="24">
        <f>SUMPRODUCT($B1263:$GQ1263,INDEX(PLAN_PRODUCCION!$B$4:$GQ$24,COLUMN()-COLUMN($GZ$1)+1,0))</f>
        <v>0</v>
      </c>
      <c r="HS1263" s="24">
        <f>SUMPRODUCT($B1263:$GQ1263,INDEX(PLAN_PRODUCCION!$B$4:$GQ$24,COLUMN()-COLUMN($GZ$1)+1,0))</f>
        <v>0</v>
      </c>
      <c r="HT1263" s="24">
        <f>SUMPRODUCT($B1263:$GQ1263,INDEX(PLAN_PRODUCCION!$B$4:$GQ$24,COLUMN()-COLUMN($GZ$1)+1,0))</f>
        <v>0</v>
      </c>
      <c r="HU1263" s="22"/>
      <c r="HV1263" s="25"/>
      <c r="HW1263" t="str">
        <f>DIM_BILL[[#This Row],[Tipo]]</f>
        <v>MATERIA PRIMA</v>
      </c>
    </row>
    <row r="1264" spans="1:231" x14ac:dyDescent="0.3">
      <c r="A1264" s="18" t="s">
        <v>96</v>
      </c>
      <c r="F1264">
        <v>9.4736842105263164E-4</v>
      </c>
      <c r="G1264">
        <v>2.9999999999999997E-4</v>
      </c>
      <c r="H1264">
        <v>3.6000000000000002E-4</v>
      </c>
      <c r="GR1264" s="18" t="s">
        <v>97</v>
      </c>
      <c r="GS1264" s="18">
        <v>1</v>
      </c>
      <c r="GT1264" s="18" t="s">
        <v>1844</v>
      </c>
      <c r="GU1264" s="18" t="s">
        <v>1793</v>
      </c>
      <c r="GV1264" s="18">
        <f>SUMIF(FACT_A1[cve_prod],DIM_BILL[[#This Row],[CODIGO]],FACT_A1[Existencia])</f>
        <v>0</v>
      </c>
      <c r="GW1264" s="18">
        <f>SUMIF(FACT_A2[cve_prod],DIM_BILL[[#This Row],[CODIGO]],FACT_A2[Existencia])</f>
        <v>4</v>
      </c>
      <c r="GX1264" s="18"/>
      <c r="GY1264" s="16" t="s">
        <v>2222</v>
      </c>
      <c r="GZ1264" s="26">
        <f t="shared" ref="GZ1264" si="9220">GV1264+GW1264+GX1264+GZ1262-GZ1263</f>
        <v>-4.6999999999999993</v>
      </c>
      <c r="HA1264" s="26">
        <f t="shared" ref="HA1264" si="9221">GZ1264+HA1262-HA1263</f>
        <v>-4.6999999999999993</v>
      </c>
      <c r="HB1264" s="26">
        <f t="shared" ref="HB1264" si="9222">HA1264+HB1262-HB1263</f>
        <v>-4.6999999999999993</v>
      </c>
      <c r="HC1264" s="26">
        <f t="shared" ref="HC1264" si="9223">HB1264+HC1262-HC1263</f>
        <v>-4.6999999999999993</v>
      </c>
      <c r="HD1264" s="26">
        <f t="shared" ref="HD1264" si="9224">HC1264+HD1262-HD1263</f>
        <v>-4.6999999999999993</v>
      </c>
      <c r="HE1264" s="26">
        <f t="shared" ref="HE1264" si="9225">HD1264+HE1262-HE1263</f>
        <v>-4.6999999999999993</v>
      </c>
      <c r="HF1264" s="26">
        <f t="shared" ref="HF1264" si="9226">HE1264+HF1262-HF1263</f>
        <v>0.30000000000000071</v>
      </c>
      <c r="HG1264" s="26">
        <f t="shared" ref="HG1264" si="9227">HF1264+HG1262-HG1263</f>
        <v>0.30000000000000071</v>
      </c>
      <c r="HH1264" s="26">
        <f t="shared" ref="HH1264" si="9228">HG1264+HH1262-HH1263</f>
        <v>0.30000000000000071</v>
      </c>
      <c r="HI1264" s="26">
        <f t="shared" ref="HI1264" si="9229">HH1264+HI1262-HI1263</f>
        <v>0.30000000000000071</v>
      </c>
      <c r="HJ1264" s="26">
        <f t="shared" ref="HJ1264" si="9230">HI1264+HJ1262-HJ1263</f>
        <v>0.30000000000000071</v>
      </c>
      <c r="HK1264" s="26">
        <f t="shared" ref="HK1264" si="9231">HJ1264+HK1262-HK1263</f>
        <v>0.30000000000000071</v>
      </c>
      <c r="HL1264" s="26">
        <f t="shared" ref="HL1264" si="9232">HK1264+HL1262-HL1263</f>
        <v>0.30000000000000071</v>
      </c>
      <c r="HM1264" s="26">
        <f t="shared" ref="HM1264" si="9233">HL1264+HM1262-HM1263</f>
        <v>0.30000000000000071</v>
      </c>
      <c r="HN1264" s="26">
        <f t="shared" ref="HN1264" si="9234">HM1264+HN1262-HN1263</f>
        <v>0.30000000000000071</v>
      </c>
      <c r="HO1264" s="26">
        <f t="shared" ref="HO1264" si="9235">HN1264+HO1262-HO1263</f>
        <v>0.30000000000000071</v>
      </c>
      <c r="HP1264" s="26">
        <f t="shared" ref="HP1264" si="9236">HO1264+HP1262-HP1263</f>
        <v>0.30000000000000071</v>
      </c>
      <c r="HQ1264" s="26">
        <f t="shared" ref="HQ1264" si="9237">HP1264+HQ1262-HQ1263</f>
        <v>0.30000000000000071</v>
      </c>
      <c r="HR1264" s="26">
        <f t="shared" ref="HR1264" si="9238">HQ1264+HR1262-HR1263</f>
        <v>0.30000000000000071</v>
      </c>
      <c r="HS1264" s="26">
        <f t="shared" ref="HS1264" si="9239">HR1264+HS1262-HS1263</f>
        <v>0.30000000000000071</v>
      </c>
      <c r="HT1264" s="26">
        <f t="shared" ref="HT1264" si="9240">HS1264+HT1262-HT1263</f>
        <v>0.30000000000000071</v>
      </c>
      <c r="HU1264" s="22">
        <f t="shared" ref="HU1264" si="9241">COUNTIF(GZ1264:HT1264,"&lt;0")</f>
        <v>6</v>
      </c>
      <c r="HV1264" s="25"/>
      <c r="HW1264" t="str">
        <f>DIM_BILL[[#This Row],[Tipo]]</f>
        <v>MATERIA PRIMA</v>
      </c>
    </row>
    <row r="1265" spans="1:231" x14ac:dyDescent="0.3">
      <c r="A1265" s="17" t="s">
        <v>1531</v>
      </c>
      <c r="FF1265">
        <v>7.874999999999999E-4</v>
      </c>
      <c r="GR1265" s="17" t="s">
        <v>1532</v>
      </c>
      <c r="GS1265" s="17">
        <v>1</v>
      </c>
      <c r="GT1265" s="17" t="s">
        <v>1835</v>
      </c>
      <c r="GU1265" s="17" t="s">
        <v>1793</v>
      </c>
      <c r="GV1265" s="17">
        <f>SUMIF(FACT_A1[cve_prod],DIM_BILL[[#This Row],[CODIGO]],FACT_A1[Existencia])</f>
        <v>0</v>
      </c>
      <c r="GW1265" s="18">
        <f>SUMIF(FACT_A2[cve_prod],DIM_BILL[[#This Row],[CODIGO]],FACT_A2[Existencia])</f>
        <v>0</v>
      </c>
      <c r="GX1265" s="17"/>
      <c r="GY1265" s="16" t="s">
        <v>2220</v>
      </c>
      <c r="GZ1265" s="15">
        <f>SUMIFS(POs[saldo],POs[cve_prod],DIM_BILL[[#This Row],[CODIGO]],POs[status],$GY1265,POs[f_ent],GZ$1)</f>
        <v>0</v>
      </c>
      <c r="HA1265" s="15">
        <f>SUMIFS(POs[saldo],POs[cve_prod],DIM_BILL[[#This Row],[CODIGO]],POs[status],$GY1265,POs[f_ent],HA$1)</f>
        <v>0</v>
      </c>
      <c r="HB1265" s="15">
        <f>SUMIFS(POs[saldo],POs[cve_prod],DIM_BILL[[#This Row],[CODIGO]],POs[status],$GY1265,POs[f_ent],HB$1)</f>
        <v>0</v>
      </c>
      <c r="HC1265" s="15">
        <f>SUMIFS(POs[saldo],POs[cve_prod],DIM_BILL[[#This Row],[CODIGO]],POs[status],$GY1265,POs[f_ent],HC$1)</f>
        <v>0</v>
      </c>
      <c r="HD1265" s="15">
        <f>SUMIFS(POs[saldo],POs[cve_prod],DIM_BILL[[#This Row],[CODIGO]],POs[status],$GY1265,POs[f_ent],HD$1)</f>
        <v>0</v>
      </c>
      <c r="HE1265" s="15">
        <f>SUMIFS(POs[saldo],POs[cve_prod],DIM_BILL[[#This Row],[CODIGO]],POs[status],$GY1265,POs[f_ent],HE$1)</f>
        <v>0</v>
      </c>
      <c r="HF1265" s="15">
        <f>SUMIFS(POs[saldo],POs[cve_prod],DIM_BILL[[#This Row],[CODIGO]],POs[status],$GY1265,POs[Semana],WEEKNUM(HF$1))</f>
        <v>0</v>
      </c>
      <c r="HG1265" s="15">
        <f>SUMIFS(POs[saldo],POs[cve_prod],DIM_BILL[[#This Row],[CODIGO]],POs[status],$GY1265,POs[Semana],WEEKNUM(HG$1))</f>
        <v>0</v>
      </c>
      <c r="HH1265" s="15">
        <f>SUMIFS(POs[saldo],POs[cve_prod],DIM_BILL[[#This Row],[CODIGO]],POs[status],$GY1265,POs[Semana],WEEKNUM(HH$1))</f>
        <v>0</v>
      </c>
      <c r="HI1265" s="15">
        <f>SUMIFS(POs[saldo],POs[cve_prod],DIM_BILL[[#This Row],[CODIGO]],POs[status],$GY1265,POs[Semana],WEEKNUM(HI$1))</f>
        <v>0</v>
      </c>
      <c r="HJ1265" s="15">
        <f>SUMIFS(POs[saldo],POs[cve_prod],DIM_BILL[[#This Row],[CODIGO]],POs[status],$GY1265,POs[Semana],WEEKNUM(HJ$1))</f>
        <v>0</v>
      </c>
      <c r="HK1265" s="15">
        <f>SUMIFS(POs[saldo],POs[cve_prod],DIM_BILL[[#This Row],[CODIGO]],POs[status],$GY1265,POs[Semana],WEEKNUM(HK$1))</f>
        <v>0</v>
      </c>
      <c r="HL1265" s="15">
        <f>SUMIFS(POs[saldo],POs[cve_prod],DIM_BILL[[#This Row],[CODIGO]],POs[status],$GY1265,POs[Semana],WEEKNUM(HL$1))</f>
        <v>0</v>
      </c>
      <c r="HM1265" s="15">
        <f>SUMIFS(POs[saldo],POs[cve_prod],DIM_BILL[[#This Row],[CODIGO]],POs[status],$GY1265,POs[Semana],WEEKNUM(HM$1))</f>
        <v>0</v>
      </c>
      <c r="HN1265" s="15">
        <f>SUMIFS(POs[saldo],POs[cve_prod],DIM_BILL[[#This Row],[CODIGO]],POs[status],$GY1265,POs[Semana],WEEKNUM(HN$1))</f>
        <v>0</v>
      </c>
      <c r="HO1265" s="15">
        <f>SUMIFS(POs[saldo],POs[cve_prod],DIM_BILL[[#This Row],[CODIGO]],POs[status],$GY1265,POs[Semana],WEEKNUM(HO$1))</f>
        <v>0</v>
      </c>
      <c r="HP1265" s="15">
        <f>SUMIFS(POs[saldo],POs[cve_prod],DIM_BILL[[#This Row],[CODIGO]],POs[status],$GY1265,POs[Semana],WEEKNUM(HP$1))</f>
        <v>0</v>
      </c>
      <c r="HQ1265" s="15">
        <f>SUMIFS(POs[saldo],POs[cve_prod],DIM_BILL[[#This Row],[CODIGO]],POs[status],$GY1265,POs[Semana],WEEKNUM(HQ$1))</f>
        <v>0</v>
      </c>
      <c r="HR1265" s="15">
        <f>SUMIFS(POs[saldo],POs[cve_prod],DIM_BILL[[#This Row],[CODIGO]],POs[status],$GY1265,POs[Semana],WEEKNUM(HR$1))</f>
        <v>0</v>
      </c>
      <c r="HS1265" s="15">
        <f>SUMIFS(POs[saldo],POs[cve_prod],DIM_BILL[[#This Row],[CODIGO]],POs[status],$GY1265,POs[Semana],WEEKNUM(HS$1))</f>
        <v>0</v>
      </c>
      <c r="HT1265" s="15">
        <f>SUMIFS(POs[saldo],POs[cve_prod],DIM_BILL[[#This Row],[CODIGO]],POs[status],$GY1265,POs[Semana],WEEKNUM(HT$1))</f>
        <v>0</v>
      </c>
      <c r="HU1265" s="22"/>
      <c r="HV1265" s="25"/>
      <c r="HW1265" t="str">
        <f>DIM_BILL[[#This Row],[Tipo]]</f>
        <v>MATERIA PRIMA</v>
      </c>
    </row>
    <row r="1266" spans="1:231" x14ac:dyDescent="0.3">
      <c r="A1266" s="17" t="s">
        <v>1531</v>
      </c>
      <c r="FF1266">
        <v>7.874999999999999E-4</v>
      </c>
      <c r="GR1266" s="17" t="s">
        <v>1532</v>
      </c>
      <c r="GS1266" s="17">
        <v>1</v>
      </c>
      <c r="GT1266" s="17" t="s">
        <v>1835</v>
      </c>
      <c r="GU1266" s="17" t="s">
        <v>1793</v>
      </c>
      <c r="GV1266" s="17">
        <f>SUMIF(FACT_A1[cve_prod],DIM_BILL[[#This Row],[CODIGO]],FACT_A1[Existencia])</f>
        <v>0</v>
      </c>
      <c r="GW1266" s="18">
        <f>SUMIF(FACT_A2[cve_prod],DIM_BILL[[#This Row],[CODIGO]],FACT_A2[Existencia])</f>
        <v>0</v>
      </c>
      <c r="GX1266" s="17"/>
      <c r="GY1266" s="16" t="s">
        <v>2221</v>
      </c>
      <c r="GZ1266" s="24">
        <f>SUMPRODUCT($B1266:$GQ1266,INDEX(PLAN_PRODUCCION!$B$4:$GQ$24,COLUMN()-COLUMN($GZ$1)+1,0))</f>
        <v>0</v>
      </c>
      <c r="HA1266" s="24">
        <f>SUMPRODUCT($B1266:$GQ1266,INDEX(PLAN_PRODUCCION!$B$4:$GQ$24,COLUMN()-COLUMN($GZ$1)+1,0))</f>
        <v>0</v>
      </c>
      <c r="HB1266" s="24">
        <f>SUMPRODUCT($B1266:$GQ1266,INDEX(PLAN_PRODUCCION!$B$4:$GQ$24,COLUMN()-COLUMN($GZ$1)+1,0))</f>
        <v>0</v>
      </c>
      <c r="HC1266" s="24">
        <f>SUMPRODUCT($B1266:$GQ1266,INDEX(PLAN_PRODUCCION!$B$4:$GQ$24,COLUMN()-COLUMN($GZ$1)+1,0))</f>
        <v>0</v>
      </c>
      <c r="HD1266" s="24">
        <f>SUMPRODUCT($B1266:$GQ1266,INDEX(PLAN_PRODUCCION!$B$4:$GQ$24,COLUMN()-COLUMN($GZ$1)+1,0))</f>
        <v>0</v>
      </c>
      <c r="HE1266" s="24">
        <f>SUMPRODUCT($B1266:$GQ1266,INDEX(PLAN_PRODUCCION!$B$4:$GQ$24,COLUMN()-COLUMN($GZ$1)+1,0))</f>
        <v>0</v>
      </c>
      <c r="HF1266" s="24">
        <f>SUMPRODUCT($B1266:$GQ1266,INDEX(PLAN_PRODUCCION!$B$4:$GQ$24,COLUMN()-COLUMN($GZ$1)+1,0))</f>
        <v>0</v>
      </c>
      <c r="HG1266" s="24">
        <f>SUMPRODUCT($B1266:$GQ1266,INDEX(PLAN_PRODUCCION!$B$4:$GQ$24,COLUMN()-COLUMN($GZ$1)+1,0))</f>
        <v>0</v>
      </c>
      <c r="HH1266" s="24">
        <f>SUMPRODUCT($B1266:$GQ1266,INDEX(PLAN_PRODUCCION!$B$4:$GQ$24,COLUMN()-COLUMN($GZ$1)+1,0))</f>
        <v>0</v>
      </c>
      <c r="HI1266" s="24">
        <f>SUMPRODUCT($B1266:$GQ1266,INDEX(PLAN_PRODUCCION!$B$4:$GQ$24,COLUMN()-COLUMN($GZ$1)+1,0))</f>
        <v>0</v>
      </c>
      <c r="HJ1266" s="24">
        <f>SUMPRODUCT($B1266:$GQ1266,INDEX(PLAN_PRODUCCION!$B$4:$GQ$24,COLUMN()-COLUMN($GZ$1)+1,0))</f>
        <v>0</v>
      </c>
      <c r="HK1266" s="24">
        <f>SUMPRODUCT($B1266:$GQ1266,INDEX(PLAN_PRODUCCION!$B$4:$GQ$24,COLUMN()-COLUMN($GZ$1)+1,0))</f>
        <v>0</v>
      </c>
      <c r="HL1266" s="24">
        <f>SUMPRODUCT($B1266:$GQ1266,INDEX(PLAN_PRODUCCION!$B$4:$GQ$24,COLUMN()-COLUMN($GZ$1)+1,0))</f>
        <v>0</v>
      </c>
      <c r="HM1266" s="24">
        <f>SUMPRODUCT($B1266:$GQ1266,INDEX(PLAN_PRODUCCION!$B$4:$GQ$24,COLUMN()-COLUMN($GZ$1)+1,0))</f>
        <v>0</v>
      </c>
      <c r="HN1266" s="24">
        <f>SUMPRODUCT($B1266:$GQ1266,INDEX(PLAN_PRODUCCION!$B$4:$GQ$24,COLUMN()-COLUMN($GZ$1)+1,0))</f>
        <v>0</v>
      </c>
      <c r="HO1266" s="24">
        <f>SUMPRODUCT($B1266:$GQ1266,INDEX(PLAN_PRODUCCION!$B$4:$GQ$24,COLUMN()-COLUMN($GZ$1)+1,0))</f>
        <v>0</v>
      </c>
      <c r="HP1266" s="24">
        <f>SUMPRODUCT($B1266:$GQ1266,INDEX(PLAN_PRODUCCION!$B$4:$GQ$24,COLUMN()-COLUMN($GZ$1)+1,0))</f>
        <v>0</v>
      </c>
      <c r="HQ1266" s="24">
        <f>SUMPRODUCT($B1266:$GQ1266,INDEX(PLAN_PRODUCCION!$B$4:$GQ$24,COLUMN()-COLUMN($GZ$1)+1,0))</f>
        <v>0</v>
      </c>
      <c r="HR1266" s="24">
        <f>SUMPRODUCT($B1266:$GQ1266,INDEX(PLAN_PRODUCCION!$B$4:$GQ$24,COLUMN()-COLUMN($GZ$1)+1,0))</f>
        <v>0</v>
      </c>
      <c r="HS1266" s="24">
        <f>SUMPRODUCT($B1266:$GQ1266,INDEX(PLAN_PRODUCCION!$B$4:$GQ$24,COLUMN()-COLUMN($GZ$1)+1,0))</f>
        <v>0</v>
      </c>
      <c r="HT1266" s="24">
        <f>SUMPRODUCT($B1266:$GQ1266,INDEX(PLAN_PRODUCCION!$B$4:$GQ$24,COLUMN()-COLUMN($GZ$1)+1,0))</f>
        <v>0</v>
      </c>
      <c r="HU1266" s="22"/>
      <c r="HV1266" s="25"/>
      <c r="HW1266" t="str">
        <f>DIM_BILL[[#This Row],[Tipo]]</f>
        <v>MATERIA PRIMA</v>
      </c>
    </row>
    <row r="1267" spans="1:231" x14ac:dyDescent="0.3">
      <c r="A1267" s="18" t="s">
        <v>1531</v>
      </c>
      <c r="FF1267">
        <v>7.874999999999999E-4</v>
      </c>
      <c r="GR1267" s="18" t="s">
        <v>1532</v>
      </c>
      <c r="GS1267" s="18">
        <v>1</v>
      </c>
      <c r="GT1267" s="18" t="s">
        <v>1835</v>
      </c>
      <c r="GU1267" s="18" t="s">
        <v>1793</v>
      </c>
      <c r="GV1267" s="18">
        <f>SUMIF(FACT_A1[cve_prod],DIM_BILL[[#This Row],[CODIGO]],FACT_A1[Existencia])</f>
        <v>0</v>
      </c>
      <c r="GW1267" s="18">
        <f>SUMIF(FACT_A2[cve_prod],DIM_BILL[[#This Row],[CODIGO]],FACT_A2[Existencia])</f>
        <v>0</v>
      </c>
      <c r="GX1267" s="18"/>
      <c r="GY1267" s="16" t="s">
        <v>2222</v>
      </c>
      <c r="GZ1267" s="26">
        <f t="shared" ref="GZ1267" si="9242">GV1267+GW1267+GX1267+GZ1265-GZ1266</f>
        <v>0</v>
      </c>
      <c r="HA1267" s="26">
        <f t="shared" ref="HA1267" si="9243">GZ1267+HA1265-HA1266</f>
        <v>0</v>
      </c>
      <c r="HB1267" s="26">
        <f t="shared" ref="HB1267" si="9244">HA1267+HB1265-HB1266</f>
        <v>0</v>
      </c>
      <c r="HC1267" s="26">
        <f t="shared" ref="HC1267" si="9245">HB1267+HC1265-HC1266</f>
        <v>0</v>
      </c>
      <c r="HD1267" s="26">
        <f t="shared" ref="HD1267" si="9246">HC1267+HD1265-HD1266</f>
        <v>0</v>
      </c>
      <c r="HE1267" s="26">
        <f t="shared" ref="HE1267" si="9247">HD1267+HE1265-HE1266</f>
        <v>0</v>
      </c>
      <c r="HF1267" s="26">
        <f t="shared" ref="HF1267" si="9248">HE1267+HF1265-HF1266</f>
        <v>0</v>
      </c>
      <c r="HG1267" s="26">
        <f t="shared" ref="HG1267" si="9249">HF1267+HG1265-HG1266</f>
        <v>0</v>
      </c>
      <c r="HH1267" s="26">
        <f t="shared" ref="HH1267" si="9250">HG1267+HH1265-HH1266</f>
        <v>0</v>
      </c>
      <c r="HI1267" s="26">
        <f t="shared" ref="HI1267" si="9251">HH1267+HI1265-HI1266</f>
        <v>0</v>
      </c>
      <c r="HJ1267" s="26">
        <f t="shared" ref="HJ1267" si="9252">HI1267+HJ1265-HJ1266</f>
        <v>0</v>
      </c>
      <c r="HK1267" s="26">
        <f t="shared" ref="HK1267" si="9253">HJ1267+HK1265-HK1266</f>
        <v>0</v>
      </c>
      <c r="HL1267" s="26">
        <f t="shared" ref="HL1267" si="9254">HK1267+HL1265-HL1266</f>
        <v>0</v>
      </c>
      <c r="HM1267" s="26">
        <f t="shared" ref="HM1267" si="9255">HL1267+HM1265-HM1266</f>
        <v>0</v>
      </c>
      <c r="HN1267" s="26">
        <f t="shared" ref="HN1267" si="9256">HM1267+HN1265-HN1266</f>
        <v>0</v>
      </c>
      <c r="HO1267" s="26">
        <f t="shared" ref="HO1267" si="9257">HN1267+HO1265-HO1266</f>
        <v>0</v>
      </c>
      <c r="HP1267" s="26">
        <f t="shared" ref="HP1267" si="9258">HO1267+HP1265-HP1266</f>
        <v>0</v>
      </c>
      <c r="HQ1267" s="26">
        <f t="shared" ref="HQ1267" si="9259">HP1267+HQ1265-HQ1266</f>
        <v>0</v>
      </c>
      <c r="HR1267" s="26">
        <f t="shared" ref="HR1267" si="9260">HQ1267+HR1265-HR1266</f>
        <v>0</v>
      </c>
      <c r="HS1267" s="26">
        <f t="shared" ref="HS1267" si="9261">HR1267+HS1265-HS1266</f>
        <v>0</v>
      </c>
      <c r="HT1267" s="26">
        <f t="shared" ref="HT1267" si="9262">HS1267+HT1265-HT1266</f>
        <v>0</v>
      </c>
      <c r="HU1267" s="22">
        <f t="shared" ref="HU1267" si="9263">COUNTIF(GZ1267:HT1267,"&lt;0")</f>
        <v>0</v>
      </c>
      <c r="HV1267" s="25"/>
      <c r="HW1267" t="str">
        <f>DIM_BILL[[#This Row],[Tipo]]</f>
        <v>MATERIA PRIMA</v>
      </c>
    </row>
    <row r="1268" spans="1:231" x14ac:dyDescent="0.3">
      <c r="A1268" s="17" t="s">
        <v>1010</v>
      </c>
      <c r="CQ1268">
        <v>1.1000000000000001E-3</v>
      </c>
      <c r="CR1268">
        <v>1.1000000000000001E-3</v>
      </c>
      <c r="CT1268">
        <v>2.1979999999999999E-3</v>
      </c>
      <c r="CU1268">
        <v>2.1978000000000002E-3</v>
      </c>
      <c r="FN1268">
        <v>3.0000000000000001E-3</v>
      </c>
      <c r="GR1268" s="17" t="s">
        <v>1011</v>
      </c>
      <c r="GS1268" s="17">
        <v>2</v>
      </c>
      <c r="GT1268" s="17" t="s">
        <v>1845</v>
      </c>
      <c r="GU1268" s="17" t="s">
        <v>1793</v>
      </c>
      <c r="GV1268" s="17">
        <f>SUMIF(FACT_A1[cve_prod],DIM_BILL[[#This Row],[CODIGO]],FACT_A1[Existencia])</f>
        <v>96</v>
      </c>
      <c r="GW1268" s="18">
        <f>SUMIF(FACT_A2[cve_prod],DIM_BILL[[#This Row],[CODIGO]],FACT_A2[Existencia])</f>
        <v>0</v>
      </c>
      <c r="GX1268" s="17"/>
      <c r="GY1268" s="16" t="s">
        <v>2220</v>
      </c>
      <c r="GZ1268" s="15">
        <f>SUMIFS(POs[saldo],POs[cve_prod],DIM_BILL[[#This Row],[CODIGO]],POs[status],$GY1268,POs[f_ent],GZ$1)</f>
        <v>0</v>
      </c>
      <c r="HA1268" s="15">
        <f>SUMIFS(POs[saldo],POs[cve_prod],DIM_BILL[[#This Row],[CODIGO]],POs[status],$GY1268,POs[f_ent],HA$1)</f>
        <v>0</v>
      </c>
      <c r="HB1268" s="15">
        <f>SUMIFS(POs[saldo],POs[cve_prod],DIM_BILL[[#This Row],[CODIGO]],POs[status],$GY1268,POs[f_ent],HB$1)</f>
        <v>0</v>
      </c>
      <c r="HC1268" s="15">
        <f>SUMIFS(POs[saldo],POs[cve_prod],DIM_BILL[[#This Row],[CODIGO]],POs[status],$GY1268,POs[f_ent],HC$1)</f>
        <v>0</v>
      </c>
      <c r="HD1268" s="15">
        <f>SUMIFS(POs[saldo],POs[cve_prod],DIM_BILL[[#This Row],[CODIGO]],POs[status],$GY1268,POs[f_ent],HD$1)</f>
        <v>0</v>
      </c>
      <c r="HE1268" s="15">
        <f>SUMIFS(POs[saldo],POs[cve_prod],DIM_BILL[[#This Row],[CODIGO]],POs[status],$GY1268,POs[f_ent],HE$1)</f>
        <v>0</v>
      </c>
      <c r="HF1268" s="15">
        <f>SUMIFS(POs[saldo],POs[cve_prod],DIM_BILL[[#This Row],[CODIGO]],POs[status],$GY1268,POs[Semana],WEEKNUM(HF$1))</f>
        <v>25</v>
      </c>
      <c r="HG1268" s="15">
        <f>SUMIFS(POs[saldo],POs[cve_prod],DIM_BILL[[#This Row],[CODIGO]],POs[status],$GY1268,POs[Semana],WEEKNUM(HG$1))</f>
        <v>0</v>
      </c>
      <c r="HH1268" s="15">
        <f>SUMIFS(POs[saldo],POs[cve_prod],DIM_BILL[[#This Row],[CODIGO]],POs[status],$GY1268,POs[Semana],WEEKNUM(HH$1))</f>
        <v>0</v>
      </c>
      <c r="HI1268" s="15">
        <f>SUMIFS(POs[saldo],POs[cve_prod],DIM_BILL[[#This Row],[CODIGO]],POs[status],$GY1268,POs[Semana],WEEKNUM(HI$1))</f>
        <v>0</v>
      </c>
      <c r="HJ1268" s="15">
        <f>SUMIFS(POs[saldo],POs[cve_prod],DIM_BILL[[#This Row],[CODIGO]],POs[status],$GY1268,POs[Semana],WEEKNUM(HJ$1))</f>
        <v>0</v>
      </c>
      <c r="HK1268" s="15">
        <f>SUMIFS(POs[saldo],POs[cve_prod],DIM_BILL[[#This Row],[CODIGO]],POs[status],$GY1268,POs[Semana],WEEKNUM(HK$1))</f>
        <v>0</v>
      </c>
      <c r="HL1268" s="15">
        <f>SUMIFS(POs[saldo],POs[cve_prod],DIM_BILL[[#This Row],[CODIGO]],POs[status],$GY1268,POs[Semana],WEEKNUM(HL$1))</f>
        <v>0</v>
      </c>
      <c r="HM1268" s="15">
        <f>SUMIFS(POs[saldo],POs[cve_prod],DIM_BILL[[#This Row],[CODIGO]],POs[status],$GY1268,POs[Semana],WEEKNUM(HM$1))</f>
        <v>0</v>
      </c>
      <c r="HN1268" s="15">
        <f>SUMIFS(POs[saldo],POs[cve_prod],DIM_BILL[[#This Row],[CODIGO]],POs[status],$GY1268,POs[Semana],WEEKNUM(HN$1))</f>
        <v>0</v>
      </c>
      <c r="HO1268" s="15">
        <f>SUMIFS(POs[saldo],POs[cve_prod],DIM_BILL[[#This Row],[CODIGO]],POs[status],$GY1268,POs[Semana],WEEKNUM(HO$1))</f>
        <v>0</v>
      </c>
      <c r="HP1268" s="15">
        <f>SUMIFS(POs[saldo],POs[cve_prod],DIM_BILL[[#This Row],[CODIGO]],POs[status],$GY1268,POs[Semana],WEEKNUM(HP$1))</f>
        <v>0</v>
      </c>
      <c r="HQ1268" s="15">
        <f>SUMIFS(POs[saldo],POs[cve_prod],DIM_BILL[[#This Row],[CODIGO]],POs[status],$GY1268,POs[Semana],WEEKNUM(HQ$1))</f>
        <v>0</v>
      </c>
      <c r="HR1268" s="15">
        <f>SUMIFS(POs[saldo],POs[cve_prod],DIM_BILL[[#This Row],[CODIGO]],POs[status],$GY1268,POs[Semana],WEEKNUM(HR$1))</f>
        <v>0</v>
      </c>
      <c r="HS1268" s="15">
        <f>SUMIFS(POs[saldo],POs[cve_prod],DIM_BILL[[#This Row],[CODIGO]],POs[status],$GY1268,POs[Semana],WEEKNUM(HS$1))</f>
        <v>0</v>
      </c>
      <c r="HT1268" s="15">
        <f>SUMIFS(POs[saldo],POs[cve_prod],DIM_BILL[[#This Row],[CODIGO]],POs[status],$GY1268,POs[Semana],WEEKNUM(HT$1))</f>
        <v>0</v>
      </c>
      <c r="HU1268" s="22"/>
      <c r="HV1268" s="25"/>
      <c r="HW1268" t="str">
        <f>DIM_BILL[[#This Row],[Tipo]]</f>
        <v>MATERIA PRIMA</v>
      </c>
    </row>
    <row r="1269" spans="1:231" x14ac:dyDescent="0.3">
      <c r="A1269" s="17" t="s">
        <v>1010</v>
      </c>
      <c r="CQ1269">
        <v>1.1000000000000001E-3</v>
      </c>
      <c r="CR1269">
        <v>1.1000000000000001E-3</v>
      </c>
      <c r="CT1269">
        <v>2.1979999999999999E-3</v>
      </c>
      <c r="CU1269">
        <v>2.1978000000000002E-3</v>
      </c>
      <c r="FN1269">
        <v>3.0000000000000001E-3</v>
      </c>
      <c r="GR1269" s="17" t="s">
        <v>1011</v>
      </c>
      <c r="GS1269" s="17">
        <v>2</v>
      </c>
      <c r="GT1269" s="17" t="s">
        <v>1845</v>
      </c>
      <c r="GU1269" s="17" t="s">
        <v>1793</v>
      </c>
      <c r="GV1269" s="17">
        <f>SUMIF(FACT_A1[cve_prod],DIM_BILL[[#This Row],[CODIGO]],FACT_A1[Existencia])</f>
        <v>96</v>
      </c>
      <c r="GW1269" s="18">
        <f>SUMIF(FACT_A2[cve_prod],DIM_BILL[[#This Row],[CODIGO]],FACT_A2[Existencia])</f>
        <v>0</v>
      </c>
      <c r="GX1269" s="17"/>
      <c r="GY1269" s="16" t="s">
        <v>2221</v>
      </c>
      <c r="GZ1269" s="24">
        <f>SUMPRODUCT($B1269:$GQ1269,INDEX(PLAN_PRODUCCION!$B$4:$GQ$24,COLUMN()-COLUMN($GZ$1)+1,0))</f>
        <v>99.542749999999998</v>
      </c>
      <c r="HA1269" s="24">
        <f>SUMPRODUCT($B1269:$GQ1269,INDEX(PLAN_PRODUCCION!$B$4:$GQ$24,COLUMN()-COLUMN($GZ$1)+1,0))</f>
        <v>0</v>
      </c>
      <c r="HB1269" s="24">
        <f>SUMPRODUCT($B1269:$GQ1269,INDEX(PLAN_PRODUCCION!$B$4:$GQ$24,COLUMN()-COLUMN($GZ$1)+1,0))</f>
        <v>0</v>
      </c>
      <c r="HC1269" s="24">
        <f>SUMPRODUCT($B1269:$GQ1269,INDEX(PLAN_PRODUCCION!$B$4:$GQ$24,COLUMN()-COLUMN($GZ$1)+1,0))</f>
        <v>0</v>
      </c>
      <c r="HD1269" s="24">
        <f>SUMPRODUCT($B1269:$GQ1269,INDEX(PLAN_PRODUCCION!$B$4:$GQ$24,COLUMN()-COLUMN($GZ$1)+1,0))</f>
        <v>0</v>
      </c>
      <c r="HE1269" s="24">
        <f>SUMPRODUCT($B1269:$GQ1269,INDEX(PLAN_PRODUCCION!$B$4:$GQ$24,COLUMN()-COLUMN($GZ$1)+1,0))</f>
        <v>0</v>
      </c>
      <c r="HF1269" s="24">
        <f>SUMPRODUCT($B1269:$GQ1269,INDEX(PLAN_PRODUCCION!$B$4:$GQ$24,COLUMN()-COLUMN($GZ$1)+1,0))</f>
        <v>0</v>
      </c>
      <c r="HG1269" s="24">
        <f>SUMPRODUCT($B1269:$GQ1269,INDEX(PLAN_PRODUCCION!$B$4:$GQ$24,COLUMN()-COLUMN($GZ$1)+1,0))</f>
        <v>0</v>
      </c>
      <c r="HH1269" s="24">
        <f>SUMPRODUCT($B1269:$GQ1269,INDEX(PLAN_PRODUCCION!$B$4:$GQ$24,COLUMN()-COLUMN($GZ$1)+1,0))</f>
        <v>0</v>
      </c>
      <c r="HI1269" s="24">
        <f>SUMPRODUCT($B1269:$GQ1269,INDEX(PLAN_PRODUCCION!$B$4:$GQ$24,COLUMN()-COLUMN($GZ$1)+1,0))</f>
        <v>0</v>
      </c>
      <c r="HJ1269" s="24">
        <f>SUMPRODUCT($B1269:$GQ1269,INDEX(PLAN_PRODUCCION!$B$4:$GQ$24,COLUMN()-COLUMN($GZ$1)+1,0))</f>
        <v>0</v>
      </c>
      <c r="HK1269" s="24">
        <f>SUMPRODUCT($B1269:$GQ1269,INDEX(PLAN_PRODUCCION!$B$4:$GQ$24,COLUMN()-COLUMN($GZ$1)+1,0))</f>
        <v>0</v>
      </c>
      <c r="HL1269" s="24">
        <f>SUMPRODUCT($B1269:$GQ1269,INDEX(PLAN_PRODUCCION!$B$4:$GQ$24,COLUMN()-COLUMN($GZ$1)+1,0))</f>
        <v>0</v>
      </c>
      <c r="HM1269" s="24">
        <f>SUMPRODUCT($B1269:$GQ1269,INDEX(PLAN_PRODUCCION!$B$4:$GQ$24,COLUMN()-COLUMN($GZ$1)+1,0))</f>
        <v>0</v>
      </c>
      <c r="HN1269" s="24">
        <f>SUMPRODUCT($B1269:$GQ1269,INDEX(PLAN_PRODUCCION!$B$4:$GQ$24,COLUMN()-COLUMN($GZ$1)+1,0))</f>
        <v>0</v>
      </c>
      <c r="HO1269" s="24">
        <f>SUMPRODUCT($B1269:$GQ1269,INDEX(PLAN_PRODUCCION!$B$4:$GQ$24,COLUMN()-COLUMN($GZ$1)+1,0))</f>
        <v>0</v>
      </c>
      <c r="HP1269" s="24">
        <f>SUMPRODUCT($B1269:$GQ1269,INDEX(PLAN_PRODUCCION!$B$4:$GQ$24,COLUMN()-COLUMN($GZ$1)+1,0))</f>
        <v>0</v>
      </c>
      <c r="HQ1269" s="24">
        <f>SUMPRODUCT($B1269:$GQ1269,INDEX(PLAN_PRODUCCION!$B$4:$GQ$24,COLUMN()-COLUMN($GZ$1)+1,0))</f>
        <v>0</v>
      </c>
      <c r="HR1269" s="24">
        <f>SUMPRODUCT($B1269:$GQ1269,INDEX(PLAN_PRODUCCION!$B$4:$GQ$24,COLUMN()-COLUMN($GZ$1)+1,0))</f>
        <v>0</v>
      </c>
      <c r="HS1269" s="24">
        <f>SUMPRODUCT($B1269:$GQ1269,INDEX(PLAN_PRODUCCION!$B$4:$GQ$24,COLUMN()-COLUMN($GZ$1)+1,0))</f>
        <v>0</v>
      </c>
      <c r="HT1269" s="24">
        <f>SUMPRODUCT($B1269:$GQ1269,INDEX(PLAN_PRODUCCION!$B$4:$GQ$24,COLUMN()-COLUMN($GZ$1)+1,0))</f>
        <v>0</v>
      </c>
      <c r="HU1269" s="22"/>
      <c r="HV1269" s="25"/>
      <c r="HW1269" t="str">
        <f>DIM_BILL[[#This Row],[Tipo]]</f>
        <v>MATERIA PRIMA</v>
      </c>
    </row>
    <row r="1270" spans="1:231" x14ac:dyDescent="0.3">
      <c r="A1270" s="18" t="s">
        <v>1010</v>
      </c>
      <c r="CQ1270">
        <v>1.1000000000000001E-3</v>
      </c>
      <c r="CR1270">
        <v>1.1000000000000001E-3</v>
      </c>
      <c r="CT1270">
        <v>2.1979999999999999E-3</v>
      </c>
      <c r="CU1270">
        <v>2.1978000000000002E-3</v>
      </c>
      <c r="FN1270">
        <v>3.0000000000000001E-3</v>
      </c>
      <c r="GR1270" s="18" t="s">
        <v>1011</v>
      </c>
      <c r="GS1270" s="18">
        <v>2</v>
      </c>
      <c r="GT1270" s="18" t="s">
        <v>1845</v>
      </c>
      <c r="GU1270" s="18" t="s">
        <v>1793</v>
      </c>
      <c r="GV1270" s="18">
        <f>SUMIF(FACT_A1[cve_prod],DIM_BILL[[#This Row],[CODIGO]],FACT_A1[Existencia])</f>
        <v>96</v>
      </c>
      <c r="GW1270" s="18">
        <f>SUMIF(FACT_A2[cve_prod],DIM_BILL[[#This Row],[CODIGO]],FACT_A2[Existencia])</f>
        <v>0</v>
      </c>
      <c r="GX1270" s="18"/>
      <c r="GY1270" s="16" t="s">
        <v>2222</v>
      </c>
      <c r="GZ1270" s="26">
        <f t="shared" ref="GZ1270" si="9264">GV1270+GW1270+GX1270+GZ1268-GZ1269</f>
        <v>-3.5427499999999981</v>
      </c>
      <c r="HA1270" s="26">
        <f t="shared" ref="HA1270" si="9265">GZ1270+HA1268-HA1269</f>
        <v>-3.5427499999999981</v>
      </c>
      <c r="HB1270" s="26">
        <f t="shared" ref="HB1270" si="9266">HA1270+HB1268-HB1269</f>
        <v>-3.5427499999999981</v>
      </c>
      <c r="HC1270" s="26">
        <f t="shared" ref="HC1270" si="9267">HB1270+HC1268-HC1269</f>
        <v>-3.5427499999999981</v>
      </c>
      <c r="HD1270" s="26">
        <f t="shared" ref="HD1270" si="9268">HC1270+HD1268-HD1269</f>
        <v>-3.5427499999999981</v>
      </c>
      <c r="HE1270" s="26">
        <f t="shared" ref="HE1270" si="9269">HD1270+HE1268-HE1269</f>
        <v>-3.5427499999999981</v>
      </c>
      <c r="HF1270" s="26">
        <f t="shared" ref="HF1270" si="9270">HE1270+HF1268-HF1269</f>
        <v>21.457250000000002</v>
      </c>
      <c r="HG1270" s="26">
        <f t="shared" ref="HG1270" si="9271">HF1270+HG1268-HG1269</f>
        <v>21.457250000000002</v>
      </c>
      <c r="HH1270" s="26">
        <f t="shared" ref="HH1270" si="9272">HG1270+HH1268-HH1269</f>
        <v>21.457250000000002</v>
      </c>
      <c r="HI1270" s="26">
        <f t="shared" ref="HI1270" si="9273">HH1270+HI1268-HI1269</f>
        <v>21.457250000000002</v>
      </c>
      <c r="HJ1270" s="26">
        <f t="shared" ref="HJ1270" si="9274">HI1270+HJ1268-HJ1269</f>
        <v>21.457250000000002</v>
      </c>
      <c r="HK1270" s="26">
        <f t="shared" ref="HK1270" si="9275">HJ1270+HK1268-HK1269</f>
        <v>21.457250000000002</v>
      </c>
      <c r="HL1270" s="26">
        <f t="shared" ref="HL1270" si="9276">HK1270+HL1268-HL1269</f>
        <v>21.457250000000002</v>
      </c>
      <c r="HM1270" s="26">
        <f t="shared" ref="HM1270" si="9277">HL1270+HM1268-HM1269</f>
        <v>21.457250000000002</v>
      </c>
      <c r="HN1270" s="26">
        <f t="shared" ref="HN1270" si="9278">HM1270+HN1268-HN1269</f>
        <v>21.457250000000002</v>
      </c>
      <c r="HO1270" s="26">
        <f t="shared" ref="HO1270" si="9279">HN1270+HO1268-HO1269</f>
        <v>21.457250000000002</v>
      </c>
      <c r="HP1270" s="26">
        <f t="shared" ref="HP1270" si="9280">HO1270+HP1268-HP1269</f>
        <v>21.457250000000002</v>
      </c>
      <c r="HQ1270" s="26">
        <f t="shared" ref="HQ1270" si="9281">HP1270+HQ1268-HQ1269</f>
        <v>21.457250000000002</v>
      </c>
      <c r="HR1270" s="26">
        <f t="shared" ref="HR1270" si="9282">HQ1270+HR1268-HR1269</f>
        <v>21.457250000000002</v>
      </c>
      <c r="HS1270" s="26">
        <f t="shared" ref="HS1270" si="9283">HR1270+HS1268-HS1269</f>
        <v>21.457250000000002</v>
      </c>
      <c r="HT1270" s="26">
        <f t="shared" ref="HT1270" si="9284">HS1270+HT1268-HT1269</f>
        <v>21.457250000000002</v>
      </c>
      <c r="HU1270" s="22">
        <f t="shared" ref="HU1270" si="9285">COUNTIF(GZ1270:HT1270,"&lt;0")</f>
        <v>6</v>
      </c>
      <c r="HV1270" s="25"/>
      <c r="HW1270" t="str">
        <f>DIM_BILL[[#This Row],[Tipo]]</f>
        <v>MATERIA PRIMA</v>
      </c>
    </row>
    <row r="1271" spans="1:231" x14ac:dyDescent="0.3">
      <c r="A1271" s="17" t="s">
        <v>217</v>
      </c>
      <c r="M1271">
        <v>2.9999999999999997E-4</v>
      </c>
      <c r="GR1271" s="17" t="s">
        <v>218</v>
      </c>
      <c r="GS1271" s="17">
        <v>1</v>
      </c>
      <c r="GT1271" s="17" t="s">
        <v>1835</v>
      </c>
      <c r="GU1271" s="17" t="s">
        <v>1793</v>
      </c>
      <c r="GV1271" s="17">
        <f>SUMIF(FACT_A1[cve_prod],DIM_BILL[[#This Row],[CODIGO]],FACT_A1[Existencia])</f>
        <v>0</v>
      </c>
      <c r="GW1271" s="18">
        <f>SUMIF(FACT_A2[cve_prod],DIM_BILL[[#This Row],[CODIGO]],FACT_A2[Existencia])</f>
        <v>2.5</v>
      </c>
      <c r="GX1271" s="17"/>
      <c r="GY1271" s="16" t="s">
        <v>2220</v>
      </c>
      <c r="GZ1271" s="15">
        <f>SUMIFS(POs[saldo],POs[cve_prod],DIM_BILL[[#This Row],[CODIGO]],POs[status],$GY1271,POs[f_ent],GZ$1)</f>
        <v>0</v>
      </c>
      <c r="HA1271" s="15">
        <f>SUMIFS(POs[saldo],POs[cve_prod],DIM_BILL[[#This Row],[CODIGO]],POs[status],$GY1271,POs[f_ent],HA$1)</f>
        <v>0</v>
      </c>
      <c r="HB1271" s="15">
        <f>SUMIFS(POs[saldo],POs[cve_prod],DIM_BILL[[#This Row],[CODIGO]],POs[status],$GY1271,POs[f_ent],HB$1)</f>
        <v>0</v>
      </c>
      <c r="HC1271" s="15">
        <f>SUMIFS(POs[saldo],POs[cve_prod],DIM_BILL[[#This Row],[CODIGO]],POs[status],$GY1271,POs[f_ent],HC$1)</f>
        <v>0</v>
      </c>
      <c r="HD1271" s="15">
        <f>SUMIFS(POs[saldo],POs[cve_prod],DIM_BILL[[#This Row],[CODIGO]],POs[status],$GY1271,POs[f_ent],HD$1)</f>
        <v>0</v>
      </c>
      <c r="HE1271" s="15">
        <f>SUMIFS(POs[saldo],POs[cve_prod],DIM_BILL[[#This Row],[CODIGO]],POs[status],$GY1271,POs[f_ent],HE$1)</f>
        <v>0</v>
      </c>
      <c r="HF1271" s="15">
        <f>SUMIFS(POs[saldo],POs[cve_prod],DIM_BILL[[#This Row],[CODIGO]],POs[status],$GY1271,POs[Semana],WEEKNUM(HF$1))</f>
        <v>0</v>
      </c>
      <c r="HG1271" s="15">
        <f>SUMIFS(POs[saldo],POs[cve_prod],DIM_BILL[[#This Row],[CODIGO]],POs[status],$GY1271,POs[Semana],WEEKNUM(HG$1))</f>
        <v>0</v>
      </c>
      <c r="HH1271" s="15">
        <f>SUMIFS(POs[saldo],POs[cve_prod],DIM_BILL[[#This Row],[CODIGO]],POs[status],$GY1271,POs[Semana],WEEKNUM(HH$1))</f>
        <v>0</v>
      </c>
      <c r="HI1271" s="15">
        <f>SUMIFS(POs[saldo],POs[cve_prod],DIM_BILL[[#This Row],[CODIGO]],POs[status],$GY1271,POs[Semana],WEEKNUM(HI$1))</f>
        <v>0</v>
      </c>
      <c r="HJ1271" s="15">
        <f>SUMIFS(POs[saldo],POs[cve_prod],DIM_BILL[[#This Row],[CODIGO]],POs[status],$GY1271,POs[Semana],WEEKNUM(HJ$1))</f>
        <v>0</v>
      </c>
      <c r="HK1271" s="15">
        <f>SUMIFS(POs[saldo],POs[cve_prod],DIM_BILL[[#This Row],[CODIGO]],POs[status],$GY1271,POs[Semana],WEEKNUM(HK$1))</f>
        <v>0</v>
      </c>
      <c r="HL1271" s="15">
        <f>SUMIFS(POs[saldo],POs[cve_prod],DIM_BILL[[#This Row],[CODIGO]],POs[status],$GY1271,POs[Semana],WEEKNUM(HL$1))</f>
        <v>0</v>
      </c>
      <c r="HM1271" s="15">
        <f>SUMIFS(POs[saldo],POs[cve_prod],DIM_BILL[[#This Row],[CODIGO]],POs[status],$GY1271,POs[Semana],WEEKNUM(HM$1))</f>
        <v>0</v>
      </c>
      <c r="HN1271" s="15">
        <f>SUMIFS(POs[saldo],POs[cve_prod],DIM_BILL[[#This Row],[CODIGO]],POs[status],$GY1271,POs[Semana],WEEKNUM(HN$1))</f>
        <v>0</v>
      </c>
      <c r="HO1271" s="15">
        <f>SUMIFS(POs[saldo],POs[cve_prod],DIM_BILL[[#This Row],[CODIGO]],POs[status],$GY1271,POs[Semana],WEEKNUM(HO$1))</f>
        <v>0</v>
      </c>
      <c r="HP1271" s="15">
        <f>SUMIFS(POs[saldo],POs[cve_prod],DIM_BILL[[#This Row],[CODIGO]],POs[status],$GY1271,POs[Semana],WEEKNUM(HP$1))</f>
        <v>0</v>
      </c>
      <c r="HQ1271" s="15">
        <f>SUMIFS(POs[saldo],POs[cve_prod],DIM_BILL[[#This Row],[CODIGO]],POs[status],$GY1271,POs[Semana],WEEKNUM(HQ$1))</f>
        <v>0</v>
      </c>
      <c r="HR1271" s="15">
        <f>SUMIFS(POs[saldo],POs[cve_prod],DIM_BILL[[#This Row],[CODIGO]],POs[status],$GY1271,POs[Semana],WEEKNUM(HR$1))</f>
        <v>0</v>
      </c>
      <c r="HS1271" s="15">
        <f>SUMIFS(POs[saldo],POs[cve_prod],DIM_BILL[[#This Row],[CODIGO]],POs[status],$GY1271,POs[Semana],WEEKNUM(HS$1))</f>
        <v>0</v>
      </c>
      <c r="HT1271" s="15">
        <f>SUMIFS(POs[saldo],POs[cve_prod],DIM_BILL[[#This Row],[CODIGO]],POs[status],$GY1271,POs[Semana],WEEKNUM(HT$1))</f>
        <v>0</v>
      </c>
      <c r="HU1271" s="22"/>
      <c r="HV1271" s="25"/>
      <c r="HW1271" t="str">
        <f>DIM_BILL[[#This Row],[Tipo]]</f>
        <v>MATERIA PRIMA</v>
      </c>
    </row>
    <row r="1272" spans="1:231" x14ac:dyDescent="0.3">
      <c r="A1272" s="17" t="s">
        <v>217</v>
      </c>
      <c r="M1272">
        <v>2.9999999999999997E-4</v>
      </c>
      <c r="GR1272" s="17" t="s">
        <v>218</v>
      </c>
      <c r="GS1272" s="17">
        <v>1</v>
      </c>
      <c r="GT1272" s="17" t="s">
        <v>1835</v>
      </c>
      <c r="GU1272" s="17" t="s">
        <v>1793</v>
      </c>
      <c r="GV1272" s="17">
        <f>SUMIF(FACT_A1[cve_prod],DIM_BILL[[#This Row],[CODIGO]],FACT_A1[Existencia])</f>
        <v>0</v>
      </c>
      <c r="GW1272" s="18">
        <f>SUMIF(FACT_A2[cve_prod],DIM_BILL[[#This Row],[CODIGO]],FACT_A2[Existencia])</f>
        <v>2.5</v>
      </c>
      <c r="GX1272" s="17"/>
      <c r="GY1272" s="16" t="s">
        <v>2221</v>
      </c>
      <c r="GZ1272" s="24">
        <f>SUMPRODUCT($B1272:$GQ1272,INDEX(PLAN_PRODUCCION!$B$4:$GQ$24,COLUMN()-COLUMN($GZ$1)+1,0))</f>
        <v>0.6</v>
      </c>
      <c r="HA1272" s="24">
        <f>SUMPRODUCT($B1272:$GQ1272,INDEX(PLAN_PRODUCCION!$B$4:$GQ$24,COLUMN()-COLUMN($GZ$1)+1,0))</f>
        <v>0</v>
      </c>
      <c r="HB1272" s="24">
        <f>SUMPRODUCT($B1272:$GQ1272,INDEX(PLAN_PRODUCCION!$B$4:$GQ$24,COLUMN()-COLUMN($GZ$1)+1,0))</f>
        <v>0</v>
      </c>
      <c r="HC1272" s="24">
        <f>SUMPRODUCT($B1272:$GQ1272,INDEX(PLAN_PRODUCCION!$B$4:$GQ$24,COLUMN()-COLUMN($GZ$1)+1,0))</f>
        <v>0</v>
      </c>
      <c r="HD1272" s="24">
        <f>SUMPRODUCT($B1272:$GQ1272,INDEX(PLAN_PRODUCCION!$B$4:$GQ$24,COLUMN()-COLUMN($GZ$1)+1,0))</f>
        <v>0</v>
      </c>
      <c r="HE1272" s="24">
        <f>SUMPRODUCT($B1272:$GQ1272,INDEX(PLAN_PRODUCCION!$B$4:$GQ$24,COLUMN()-COLUMN($GZ$1)+1,0))</f>
        <v>0</v>
      </c>
      <c r="HF1272" s="24">
        <f>SUMPRODUCT($B1272:$GQ1272,INDEX(PLAN_PRODUCCION!$B$4:$GQ$24,COLUMN()-COLUMN($GZ$1)+1,0))</f>
        <v>0</v>
      </c>
      <c r="HG1272" s="24">
        <f>SUMPRODUCT($B1272:$GQ1272,INDEX(PLAN_PRODUCCION!$B$4:$GQ$24,COLUMN()-COLUMN($GZ$1)+1,0))</f>
        <v>0</v>
      </c>
      <c r="HH1272" s="24">
        <f>SUMPRODUCT($B1272:$GQ1272,INDEX(PLAN_PRODUCCION!$B$4:$GQ$24,COLUMN()-COLUMN($GZ$1)+1,0))</f>
        <v>0</v>
      </c>
      <c r="HI1272" s="24">
        <f>SUMPRODUCT($B1272:$GQ1272,INDEX(PLAN_PRODUCCION!$B$4:$GQ$24,COLUMN()-COLUMN($GZ$1)+1,0))</f>
        <v>0</v>
      </c>
      <c r="HJ1272" s="24">
        <f>SUMPRODUCT($B1272:$GQ1272,INDEX(PLAN_PRODUCCION!$B$4:$GQ$24,COLUMN()-COLUMN($GZ$1)+1,0))</f>
        <v>0</v>
      </c>
      <c r="HK1272" s="24">
        <f>SUMPRODUCT($B1272:$GQ1272,INDEX(PLAN_PRODUCCION!$B$4:$GQ$24,COLUMN()-COLUMN($GZ$1)+1,0))</f>
        <v>0</v>
      </c>
      <c r="HL1272" s="24">
        <f>SUMPRODUCT($B1272:$GQ1272,INDEX(PLAN_PRODUCCION!$B$4:$GQ$24,COLUMN()-COLUMN($GZ$1)+1,0))</f>
        <v>0</v>
      </c>
      <c r="HM1272" s="24">
        <f>SUMPRODUCT($B1272:$GQ1272,INDEX(PLAN_PRODUCCION!$B$4:$GQ$24,COLUMN()-COLUMN($GZ$1)+1,0))</f>
        <v>0</v>
      </c>
      <c r="HN1272" s="24">
        <f>SUMPRODUCT($B1272:$GQ1272,INDEX(PLAN_PRODUCCION!$B$4:$GQ$24,COLUMN()-COLUMN($GZ$1)+1,0))</f>
        <v>0</v>
      </c>
      <c r="HO1272" s="24">
        <f>SUMPRODUCT($B1272:$GQ1272,INDEX(PLAN_PRODUCCION!$B$4:$GQ$24,COLUMN()-COLUMN($GZ$1)+1,0))</f>
        <v>0</v>
      </c>
      <c r="HP1272" s="24">
        <f>SUMPRODUCT($B1272:$GQ1272,INDEX(PLAN_PRODUCCION!$B$4:$GQ$24,COLUMN()-COLUMN($GZ$1)+1,0))</f>
        <v>0</v>
      </c>
      <c r="HQ1272" s="24">
        <f>SUMPRODUCT($B1272:$GQ1272,INDEX(PLAN_PRODUCCION!$B$4:$GQ$24,COLUMN()-COLUMN($GZ$1)+1,0))</f>
        <v>0</v>
      </c>
      <c r="HR1272" s="24">
        <f>SUMPRODUCT($B1272:$GQ1272,INDEX(PLAN_PRODUCCION!$B$4:$GQ$24,COLUMN()-COLUMN($GZ$1)+1,0))</f>
        <v>0</v>
      </c>
      <c r="HS1272" s="24">
        <f>SUMPRODUCT($B1272:$GQ1272,INDEX(PLAN_PRODUCCION!$B$4:$GQ$24,COLUMN()-COLUMN($GZ$1)+1,0))</f>
        <v>0</v>
      </c>
      <c r="HT1272" s="24">
        <f>SUMPRODUCT($B1272:$GQ1272,INDEX(PLAN_PRODUCCION!$B$4:$GQ$24,COLUMN()-COLUMN($GZ$1)+1,0))</f>
        <v>0</v>
      </c>
      <c r="HU1272" s="22"/>
      <c r="HV1272" s="25"/>
      <c r="HW1272" t="str">
        <f>DIM_BILL[[#This Row],[Tipo]]</f>
        <v>MATERIA PRIMA</v>
      </c>
    </row>
    <row r="1273" spans="1:231" x14ac:dyDescent="0.3">
      <c r="A1273" s="18" t="s">
        <v>217</v>
      </c>
      <c r="M1273">
        <v>2.9999999999999997E-4</v>
      </c>
      <c r="GR1273" s="18" t="s">
        <v>218</v>
      </c>
      <c r="GS1273" s="18">
        <v>1</v>
      </c>
      <c r="GT1273" s="18" t="s">
        <v>1835</v>
      </c>
      <c r="GU1273" s="18" t="s">
        <v>1793</v>
      </c>
      <c r="GV1273" s="18">
        <f>SUMIF(FACT_A1[cve_prod],DIM_BILL[[#This Row],[CODIGO]],FACT_A1[Existencia])</f>
        <v>0</v>
      </c>
      <c r="GW1273" s="18">
        <f>SUMIF(FACT_A2[cve_prod],DIM_BILL[[#This Row],[CODIGO]],FACT_A2[Existencia])</f>
        <v>2.5</v>
      </c>
      <c r="GX1273" s="18"/>
      <c r="GY1273" s="16" t="s">
        <v>2222</v>
      </c>
      <c r="GZ1273" s="26">
        <f t="shared" ref="GZ1273" si="9286">GV1273+GW1273+GX1273+GZ1271-GZ1272</f>
        <v>1.9</v>
      </c>
      <c r="HA1273" s="26">
        <f t="shared" ref="HA1273" si="9287">GZ1273+HA1271-HA1272</f>
        <v>1.9</v>
      </c>
      <c r="HB1273" s="26">
        <f t="shared" ref="HB1273" si="9288">HA1273+HB1271-HB1272</f>
        <v>1.9</v>
      </c>
      <c r="HC1273" s="26">
        <f t="shared" ref="HC1273" si="9289">HB1273+HC1271-HC1272</f>
        <v>1.9</v>
      </c>
      <c r="HD1273" s="26">
        <f t="shared" ref="HD1273" si="9290">HC1273+HD1271-HD1272</f>
        <v>1.9</v>
      </c>
      <c r="HE1273" s="26">
        <f t="shared" ref="HE1273" si="9291">HD1273+HE1271-HE1272</f>
        <v>1.9</v>
      </c>
      <c r="HF1273" s="26">
        <f t="shared" ref="HF1273" si="9292">HE1273+HF1271-HF1272</f>
        <v>1.9</v>
      </c>
      <c r="HG1273" s="26">
        <f t="shared" ref="HG1273" si="9293">HF1273+HG1271-HG1272</f>
        <v>1.9</v>
      </c>
      <c r="HH1273" s="26">
        <f t="shared" ref="HH1273" si="9294">HG1273+HH1271-HH1272</f>
        <v>1.9</v>
      </c>
      <c r="HI1273" s="26">
        <f t="shared" ref="HI1273" si="9295">HH1273+HI1271-HI1272</f>
        <v>1.9</v>
      </c>
      <c r="HJ1273" s="26">
        <f t="shared" ref="HJ1273" si="9296">HI1273+HJ1271-HJ1272</f>
        <v>1.9</v>
      </c>
      <c r="HK1273" s="26">
        <f t="shared" ref="HK1273" si="9297">HJ1273+HK1271-HK1272</f>
        <v>1.9</v>
      </c>
      <c r="HL1273" s="26">
        <f t="shared" ref="HL1273" si="9298">HK1273+HL1271-HL1272</f>
        <v>1.9</v>
      </c>
      <c r="HM1273" s="26">
        <f t="shared" ref="HM1273" si="9299">HL1273+HM1271-HM1272</f>
        <v>1.9</v>
      </c>
      <c r="HN1273" s="26">
        <f t="shared" ref="HN1273" si="9300">HM1273+HN1271-HN1272</f>
        <v>1.9</v>
      </c>
      <c r="HO1273" s="26">
        <f t="shared" ref="HO1273" si="9301">HN1273+HO1271-HO1272</f>
        <v>1.9</v>
      </c>
      <c r="HP1273" s="26">
        <f t="shared" ref="HP1273" si="9302">HO1273+HP1271-HP1272</f>
        <v>1.9</v>
      </c>
      <c r="HQ1273" s="26">
        <f t="shared" ref="HQ1273" si="9303">HP1273+HQ1271-HQ1272</f>
        <v>1.9</v>
      </c>
      <c r="HR1273" s="26">
        <f t="shared" ref="HR1273" si="9304">HQ1273+HR1271-HR1272</f>
        <v>1.9</v>
      </c>
      <c r="HS1273" s="26">
        <f t="shared" ref="HS1273" si="9305">HR1273+HS1271-HS1272</f>
        <v>1.9</v>
      </c>
      <c r="HT1273" s="26">
        <f t="shared" ref="HT1273" si="9306">HS1273+HT1271-HT1272</f>
        <v>1.9</v>
      </c>
      <c r="HU1273" s="22">
        <f t="shared" ref="HU1273" si="9307">COUNTIF(GZ1273:HT1273,"&lt;0")</f>
        <v>0</v>
      </c>
      <c r="HV1273" s="25"/>
      <c r="HW1273" t="str">
        <f>DIM_BILL[[#This Row],[Tipo]]</f>
        <v>MATERIA PRIMA</v>
      </c>
    </row>
    <row r="1274" spans="1:231" x14ac:dyDescent="0.3">
      <c r="A1274" s="17" t="s">
        <v>211</v>
      </c>
      <c r="M1274">
        <v>7.5000000000000002E-4</v>
      </c>
      <c r="GR1274" s="17" t="s">
        <v>212</v>
      </c>
      <c r="GS1274" s="17">
        <v>1</v>
      </c>
      <c r="GT1274" s="17" t="s">
        <v>1835</v>
      </c>
      <c r="GU1274" s="17" t="s">
        <v>1793</v>
      </c>
      <c r="GV1274" s="17">
        <f>SUMIF(FACT_A1[cve_prod],DIM_BILL[[#This Row],[CODIGO]],FACT_A1[Existencia])</f>
        <v>1</v>
      </c>
      <c r="GW1274" s="18">
        <f>SUMIF(FACT_A2[cve_prod],DIM_BILL[[#This Row],[CODIGO]],FACT_A2[Existencia])</f>
        <v>1.25</v>
      </c>
      <c r="GX1274" s="17"/>
      <c r="GY1274" s="16" t="s">
        <v>2220</v>
      </c>
      <c r="GZ1274" s="15">
        <f>SUMIFS(POs[saldo],POs[cve_prod],DIM_BILL[[#This Row],[CODIGO]],POs[status],$GY1274,POs[f_ent],GZ$1)</f>
        <v>0</v>
      </c>
      <c r="HA1274" s="15">
        <f>SUMIFS(POs[saldo],POs[cve_prod],DIM_BILL[[#This Row],[CODIGO]],POs[status],$GY1274,POs[f_ent],HA$1)</f>
        <v>0</v>
      </c>
      <c r="HB1274" s="15">
        <f>SUMIFS(POs[saldo],POs[cve_prod],DIM_BILL[[#This Row],[CODIGO]],POs[status],$GY1274,POs[f_ent],HB$1)</f>
        <v>0</v>
      </c>
      <c r="HC1274" s="15">
        <f>SUMIFS(POs[saldo],POs[cve_prod],DIM_BILL[[#This Row],[CODIGO]],POs[status],$GY1274,POs[f_ent],HC$1)</f>
        <v>0</v>
      </c>
      <c r="HD1274" s="15">
        <f>SUMIFS(POs[saldo],POs[cve_prod],DIM_BILL[[#This Row],[CODIGO]],POs[status],$GY1274,POs[f_ent],HD$1)</f>
        <v>0</v>
      </c>
      <c r="HE1274" s="15">
        <f>SUMIFS(POs[saldo],POs[cve_prod],DIM_BILL[[#This Row],[CODIGO]],POs[status],$GY1274,POs[f_ent],HE$1)</f>
        <v>0</v>
      </c>
      <c r="HF1274" s="15">
        <f>SUMIFS(POs[saldo],POs[cve_prod],DIM_BILL[[#This Row],[CODIGO]],POs[status],$GY1274,POs[Semana],WEEKNUM(HF$1))</f>
        <v>0</v>
      </c>
      <c r="HG1274" s="15">
        <f>SUMIFS(POs[saldo],POs[cve_prod],DIM_BILL[[#This Row],[CODIGO]],POs[status],$GY1274,POs[Semana],WEEKNUM(HG$1))</f>
        <v>0</v>
      </c>
      <c r="HH1274" s="15">
        <f>SUMIFS(POs[saldo],POs[cve_prod],DIM_BILL[[#This Row],[CODIGO]],POs[status],$GY1274,POs[Semana],WEEKNUM(HH$1))</f>
        <v>0</v>
      </c>
      <c r="HI1274" s="15">
        <f>SUMIFS(POs[saldo],POs[cve_prod],DIM_BILL[[#This Row],[CODIGO]],POs[status],$GY1274,POs[Semana],WEEKNUM(HI$1))</f>
        <v>0</v>
      </c>
      <c r="HJ1274" s="15">
        <f>SUMIFS(POs[saldo],POs[cve_prod],DIM_BILL[[#This Row],[CODIGO]],POs[status],$GY1274,POs[Semana],WEEKNUM(HJ$1))</f>
        <v>0</v>
      </c>
      <c r="HK1274" s="15">
        <f>SUMIFS(POs[saldo],POs[cve_prod],DIM_BILL[[#This Row],[CODIGO]],POs[status],$GY1274,POs[Semana],WEEKNUM(HK$1))</f>
        <v>0</v>
      </c>
      <c r="HL1274" s="15">
        <f>SUMIFS(POs[saldo],POs[cve_prod],DIM_BILL[[#This Row],[CODIGO]],POs[status],$GY1274,POs[Semana],WEEKNUM(HL$1))</f>
        <v>0</v>
      </c>
      <c r="HM1274" s="15">
        <f>SUMIFS(POs[saldo],POs[cve_prod],DIM_BILL[[#This Row],[CODIGO]],POs[status],$GY1274,POs[Semana],WEEKNUM(HM$1))</f>
        <v>0</v>
      </c>
      <c r="HN1274" s="15">
        <f>SUMIFS(POs[saldo],POs[cve_prod],DIM_BILL[[#This Row],[CODIGO]],POs[status],$GY1274,POs[Semana],WEEKNUM(HN$1))</f>
        <v>0</v>
      </c>
      <c r="HO1274" s="15">
        <f>SUMIFS(POs[saldo],POs[cve_prod],DIM_BILL[[#This Row],[CODIGO]],POs[status],$GY1274,POs[Semana],WEEKNUM(HO$1))</f>
        <v>0</v>
      </c>
      <c r="HP1274" s="15">
        <f>SUMIFS(POs[saldo],POs[cve_prod],DIM_BILL[[#This Row],[CODIGO]],POs[status],$GY1274,POs[Semana],WEEKNUM(HP$1))</f>
        <v>0</v>
      </c>
      <c r="HQ1274" s="15">
        <f>SUMIFS(POs[saldo],POs[cve_prod],DIM_BILL[[#This Row],[CODIGO]],POs[status],$GY1274,POs[Semana],WEEKNUM(HQ$1))</f>
        <v>0</v>
      </c>
      <c r="HR1274" s="15">
        <f>SUMIFS(POs[saldo],POs[cve_prod],DIM_BILL[[#This Row],[CODIGO]],POs[status],$GY1274,POs[Semana],WEEKNUM(HR$1))</f>
        <v>0</v>
      </c>
      <c r="HS1274" s="15">
        <f>SUMIFS(POs[saldo],POs[cve_prod],DIM_BILL[[#This Row],[CODIGO]],POs[status],$GY1274,POs[Semana],WEEKNUM(HS$1))</f>
        <v>0</v>
      </c>
      <c r="HT1274" s="15">
        <f>SUMIFS(POs[saldo],POs[cve_prod],DIM_BILL[[#This Row],[CODIGO]],POs[status],$GY1274,POs[Semana],WEEKNUM(HT$1))</f>
        <v>0</v>
      </c>
      <c r="HU1274" s="22"/>
      <c r="HV1274" s="25"/>
      <c r="HW1274" t="str">
        <f>DIM_BILL[[#This Row],[Tipo]]</f>
        <v>MATERIA PRIMA</v>
      </c>
    </row>
    <row r="1275" spans="1:231" x14ac:dyDescent="0.3">
      <c r="A1275" s="17" t="s">
        <v>211</v>
      </c>
      <c r="M1275">
        <v>7.5000000000000002E-4</v>
      </c>
      <c r="GR1275" s="17" t="s">
        <v>212</v>
      </c>
      <c r="GS1275" s="17">
        <v>1</v>
      </c>
      <c r="GT1275" s="17" t="s">
        <v>1835</v>
      </c>
      <c r="GU1275" s="17" t="s">
        <v>1793</v>
      </c>
      <c r="GV1275" s="17">
        <f>SUMIF(FACT_A1[cve_prod],DIM_BILL[[#This Row],[CODIGO]],FACT_A1[Existencia])</f>
        <v>1</v>
      </c>
      <c r="GW1275" s="18">
        <f>SUMIF(FACT_A2[cve_prod],DIM_BILL[[#This Row],[CODIGO]],FACT_A2[Existencia])</f>
        <v>1.25</v>
      </c>
      <c r="GX1275" s="17"/>
      <c r="GY1275" s="16" t="s">
        <v>2221</v>
      </c>
      <c r="GZ1275" s="24">
        <f>SUMPRODUCT($B1275:$GQ1275,INDEX(PLAN_PRODUCCION!$B$4:$GQ$24,COLUMN()-COLUMN($GZ$1)+1,0))</f>
        <v>1.5</v>
      </c>
      <c r="HA1275" s="24">
        <f>SUMPRODUCT($B1275:$GQ1275,INDEX(PLAN_PRODUCCION!$B$4:$GQ$24,COLUMN()-COLUMN($GZ$1)+1,0))</f>
        <v>0</v>
      </c>
      <c r="HB1275" s="24">
        <f>SUMPRODUCT($B1275:$GQ1275,INDEX(PLAN_PRODUCCION!$B$4:$GQ$24,COLUMN()-COLUMN($GZ$1)+1,0))</f>
        <v>0</v>
      </c>
      <c r="HC1275" s="24">
        <f>SUMPRODUCT($B1275:$GQ1275,INDEX(PLAN_PRODUCCION!$B$4:$GQ$24,COLUMN()-COLUMN($GZ$1)+1,0))</f>
        <v>0</v>
      </c>
      <c r="HD1275" s="24">
        <f>SUMPRODUCT($B1275:$GQ1275,INDEX(PLAN_PRODUCCION!$B$4:$GQ$24,COLUMN()-COLUMN($GZ$1)+1,0))</f>
        <v>0</v>
      </c>
      <c r="HE1275" s="24">
        <f>SUMPRODUCT($B1275:$GQ1275,INDEX(PLAN_PRODUCCION!$B$4:$GQ$24,COLUMN()-COLUMN($GZ$1)+1,0))</f>
        <v>0</v>
      </c>
      <c r="HF1275" s="24">
        <f>SUMPRODUCT($B1275:$GQ1275,INDEX(PLAN_PRODUCCION!$B$4:$GQ$24,COLUMN()-COLUMN($GZ$1)+1,0))</f>
        <v>0</v>
      </c>
      <c r="HG1275" s="24">
        <f>SUMPRODUCT($B1275:$GQ1275,INDEX(PLAN_PRODUCCION!$B$4:$GQ$24,COLUMN()-COLUMN($GZ$1)+1,0))</f>
        <v>0</v>
      </c>
      <c r="HH1275" s="24">
        <f>SUMPRODUCT($B1275:$GQ1275,INDEX(PLAN_PRODUCCION!$B$4:$GQ$24,COLUMN()-COLUMN($GZ$1)+1,0))</f>
        <v>0</v>
      </c>
      <c r="HI1275" s="24">
        <f>SUMPRODUCT($B1275:$GQ1275,INDEX(PLAN_PRODUCCION!$B$4:$GQ$24,COLUMN()-COLUMN($GZ$1)+1,0))</f>
        <v>0</v>
      </c>
      <c r="HJ1275" s="24">
        <f>SUMPRODUCT($B1275:$GQ1275,INDEX(PLAN_PRODUCCION!$B$4:$GQ$24,COLUMN()-COLUMN($GZ$1)+1,0))</f>
        <v>0</v>
      </c>
      <c r="HK1275" s="24">
        <f>SUMPRODUCT($B1275:$GQ1275,INDEX(PLAN_PRODUCCION!$B$4:$GQ$24,COLUMN()-COLUMN($GZ$1)+1,0))</f>
        <v>0</v>
      </c>
      <c r="HL1275" s="24">
        <f>SUMPRODUCT($B1275:$GQ1275,INDEX(PLAN_PRODUCCION!$B$4:$GQ$24,COLUMN()-COLUMN($GZ$1)+1,0))</f>
        <v>0</v>
      </c>
      <c r="HM1275" s="24">
        <f>SUMPRODUCT($B1275:$GQ1275,INDEX(PLAN_PRODUCCION!$B$4:$GQ$24,COLUMN()-COLUMN($GZ$1)+1,0))</f>
        <v>0</v>
      </c>
      <c r="HN1275" s="24">
        <f>SUMPRODUCT($B1275:$GQ1275,INDEX(PLAN_PRODUCCION!$B$4:$GQ$24,COLUMN()-COLUMN($GZ$1)+1,0))</f>
        <v>0</v>
      </c>
      <c r="HO1275" s="24">
        <f>SUMPRODUCT($B1275:$GQ1275,INDEX(PLAN_PRODUCCION!$B$4:$GQ$24,COLUMN()-COLUMN($GZ$1)+1,0))</f>
        <v>0</v>
      </c>
      <c r="HP1275" s="24">
        <f>SUMPRODUCT($B1275:$GQ1275,INDEX(PLAN_PRODUCCION!$B$4:$GQ$24,COLUMN()-COLUMN($GZ$1)+1,0))</f>
        <v>0</v>
      </c>
      <c r="HQ1275" s="24">
        <f>SUMPRODUCT($B1275:$GQ1275,INDEX(PLAN_PRODUCCION!$B$4:$GQ$24,COLUMN()-COLUMN($GZ$1)+1,0))</f>
        <v>0</v>
      </c>
      <c r="HR1275" s="24">
        <f>SUMPRODUCT($B1275:$GQ1275,INDEX(PLAN_PRODUCCION!$B$4:$GQ$24,COLUMN()-COLUMN($GZ$1)+1,0))</f>
        <v>0</v>
      </c>
      <c r="HS1275" s="24">
        <f>SUMPRODUCT($B1275:$GQ1275,INDEX(PLAN_PRODUCCION!$B$4:$GQ$24,COLUMN()-COLUMN($GZ$1)+1,0))</f>
        <v>0</v>
      </c>
      <c r="HT1275" s="24">
        <f>SUMPRODUCT($B1275:$GQ1275,INDEX(PLAN_PRODUCCION!$B$4:$GQ$24,COLUMN()-COLUMN($GZ$1)+1,0))</f>
        <v>0</v>
      </c>
      <c r="HU1275" s="22"/>
      <c r="HV1275" s="25"/>
      <c r="HW1275" t="str">
        <f>DIM_BILL[[#This Row],[Tipo]]</f>
        <v>MATERIA PRIMA</v>
      </c>
    </row>
    <row r="1276" spans="1:231" x14ac:dyDescent="0.3">
      <c r="A1276" s="18" t="s">
        <v>211</v>
      </c>
      <c r="M1276">
        <v>7.5000000000000002E-4</v>
      </c>
      <c r="GR1276" s="18" t="s">
        <v>212</v>
      </c>
      <c r="GS1276" s="18">
        <v>1</v>
      </c>
      <c r="GT1276" s="18" t="s">
        <v>1835</v>
      </c>
      <c r="GU1276" s="18" t="s">
        <v>1793</v>
      </c>
      <c r="GV1276" s="18">
        <f>SUMIF(FACT_A1[cve_prod],DIM_BILL[[#This Row],[CODIGO]],FACT_A1[Existencia])</f>
        <v>1</v>
      </c>
      <c r="GW1276" s="18">
        <f>SUMIF(FACT_A2[cve_prod],DIM_BILL[[#This Row],[CODIGO]],FACT_A2[Existencia])</f>
        <v>1.25</v>
      </c>
      <c r="GX1276" s="18"/>
      <c r="GY1276" s="16" t="s">
        <v>2222</v>
      </c>
      <c r="GZ1276" s="26">
        <f t="shared" ref="GZ1276" si="9308">GV1276+GW1276+GX1276+GZ1274-GZ1275</f>
        <v>0.75</v>
      </c>
      <c r="HA1276" s="26">
        <f t="shared" ref="HA1276" si="9309">GZ1276+HA1274-HA1275</f>
        <v>0.75</v>
      </c>
      <c r="HB1276" s="26">
        <f t="shared" ref="HB1276" si="9310">HA1276+HB1274-HB1275</f>
        <v>0.75</v>
      </c>
      <c r="HC1276" s="26">
        <f t="shared" ref="HC1276" si="9311">HB1276+HC1274-HC1275</f>
        <v>0.75</v>
      </c>
      <c r="HD1276" s="26">
        <f t="shared" ref="HD1276" si="9312">HC1276+HD1274-HD1275</f>
        <v>0.75</v>
      </c>
      <c r="HE1276" s="26">
        <f t="shared" ref="HE1276" si="9313">HD1276+HE1274-HE1275</f>
        <v>0.75</v>
      </c>
      <c r="HF1276" s="26">
        <f t="shared" ref="HF1276" si="9314">HE1276+HF1274-HF1275</f>
        <v>0.75</v>
      </c>
      <c r="HG1276" s="26">
        <f t="shared" ref="HG1276" si="9315">HF1276+HG1274-HG1275</f>
        <v>0.75</v>
      </c>
      <c r="HH1276" s="26">
        <f t="shared" ref="HH1276" si="9316">HG1276+HH1274-HH1275</f>
        <v>0.75</v>
      </c>
      <c r="HI1276" s="26">
        <f t="shared" ref="HI1276" si="9317">HH1276+HI1274-HI1275</f>
        <v>0.75</v>
      </c>
      <c r="HJ1276" s="26">
        <f t="shared" ref="HJ1276" si="9318">HI1276+HJ1274-HJ1275</f>
        <v>0.75</v>
      </c>
      <c r="HK1276" s="26">
        <f t="shared" ref="HK1276" si="9319">HJ1276+HK1274-HK1275</f>
        <v>0.75</v>
      </c>
      <c r="HL1276" s="26">
        <f t="shared" ref="HL1276" si="9320">HK1276+HL1274-HL1275</f>
        <v>0.75</v>
      </c>
      <c r="HM1276" s="26">
        <f t="shared" ref="HM1276" si="9321">HL1276+HM1274-HM1275</f>
        <v>0.75</v>
      </c>
      <c r="HN1276" s="26">
        <f t="shared" ref="HN1276" si="9322">HM1276+HN1274-HN1275</f>
        <v>0.75</v>
      </c>
      <c r="HO1276" s="26">
        <f t="shared" ref="HO1276" si="9323">HN1276+HO1274-HO1275</f>
        <v>0.75</v>
      </c>
      <c r="HP1276" s="26">
        <f t="shared" ref="HP1276" si="9324">HO1276+HP1274-HP1275</f>
        <v>0.75</v>
      </c>
      <c r="HQ1276" s="26">
        <f t="shared" ref="HQ1276" si="9325">HP1276+HQ1274-HQ1275</f>
        <v>0.75</v>
      </c>
      <c r="HR1276" s="26">
        <f t="shared" ref="HR1276" si="9326">HQ1276+HR1274-HR1275</f>
        <v>0.75</v>
      </c>
      <c r="HS1276" s="26">
        <f t="shared" ref="HS1276" si="9327">HR1276+HS1274-HS1275</f>
        <v>0.75</v>
      </c>
      <c r="HT1276" s="26">
        <f t="shared" ref="HT1276" si="9328">HS1276+HT1274-HT1275</f>
        <v>0.75</v>
      </c>
      <c r="HU1276" s="22">
        <f t="shared" ref="HU1276" si="9329">COUNTIF(GZ1276:HT1276,"&lt;0")</f>
        <v>0</v>
      </c>
      <c r="HV1276" s="25"/>
      <c r="HW1276" t="str">
        <f>DIM_BILL[[#This Row],[Tipo]]</f>
        <v>MATERIA PRIMA</v>
      </c>
    </row>
    <row r="1277" spans="1:231" x14ac:dyDescent="0.3">
      <c r="A1277" s="17" t="s">
        <v>346</v>
      </c>
      <c r="W1277">
        <v>3.0000000000000001E-3</v>
      </c>
      <c r="X1277">
        <v>3.0000000000000001E-3</v>
      </c>
      <c r="EU1277">
        <v>1.7236999999999999E-2</v>
      </c>
      <c r="EV1277">
        <v>3.4473999999999998E-2</v>
      </c>
      <c r="EW1277">
        <v>9.8497142857142846E-3</v>
      </c>
      <c r="GR1277" s="17" t="s">
        <v>347</v>
      </c>
      <c r="GS1277" s="17">
        <v>2</v>
      </c>
      <c r="GT1277" s="17" t="s">
        <v>1846</v>
      </c>
      <c r="GU1277" s="17" t="s">
        <v>1793</v>
      </c>
      <c r="GV1277" s="17">
        <f>SUMIF(FACT_A1[cve_prod],DIM_BILL[[#This Row],[CODIGO]],FACT_A1[Existencia])</f>
        <v>0</v>
      </c>
      <c r="GW1277" s="18">
        <f>SUMIF(FACT_A2[cve_prod],DIM_BILL[[#This Row],[CODIGO]],FACT_A2[Existencia])</f>
        <v>42.364000000000004</v>
      </c>
      <c r="GX1277" s="17"/>
      <c r="GY1277" s="16" t="s">
        <v>2220</v>
      </c>
      <c r="GZ1277" s="15">
        <f>SUMIFS(POs[saldo],POs[cve_prod],DIM_BILL[[#This Row],[CODIGO]],POs[status],$GY1277,POs[f_ent],GZ$1)</f>
        <v>0</v>
      </c>
      <c r="HA1277" s="15">
        <f>SUMIFS(POs[saldo],POs[cve_prod],DIM_BILL[[#This Row],[CODIGO]],POs[status],$GY1277,POs[f_ent],HA$1)</f>
        <v>0</v>
      </c>
      <c r="HB1277" s="15">
        <f>SUMIFS(POs[saldo],POs[cve_prod],DIM_BILL[[#This Row],[CODIGO]],POs[status],$GY1277,POs[f_ent],HB$1)</f>
        <v>0</v>
      </c>
      <c r="HC1277" s="15">
        <f>SUMIFS(POs[saldo],POs[cve_prod],DIM_BILL[[#This Row],[CODIGO]],POs[status],$GY1277,POs[f_ent],HC$1)</f>
        <v>0</v>
      </c>
      <c r="HD1277" s="15">
        <f>SUMIFS(POs[saldo],POs[cve_prod],DIM_BILL[[#This Row],[CODIGO]],POs[status],$GY1277,POs[f_ent],HD$1)</f>
        <v>0</v>
      </c>
      <c r="HE1277" s="15">
        <f>SUMIFS(POs[saldo],POs[cve_prod],DIM_BILL[[#This Row],[CODIGO]],POs[status],$GY1277,POs[f_ent],HE$1)</f>
        <v>0</v>
      </c>
      <c r="HF1277" s="15">
        <f>SUMIFS(POs[saldo],POs[cve_prod],DIM_BILL[[#This Row],[CODIGO]],POs[status],$GY1277,POs[Semana],WEEKNUM(HF$1))</f>
        <v>0</v>
      </c>
      <c r="HG1277" s="15">
        <f>SUMIFS(POs[saldo],POs[cve_prod],DIM_BILL[[#This Row],[CODIGO]],POs[status],$GY1277,POs[Semana],WEEKNUM(HG$1))</f>
        <v>0</v>
      </c>
      <c r="HH1277" s="15">
        <f>SUMIFS(POs[saldo],POs[cve_prod],DIM_BILL[[#This Row],[CODIGO]],POs[status],$GY1277,POs[Semana],WEEKNUM(HH$1))</f>
        <v>0</v>
      </c>
      <c r="HI1277" s="15">
        <f>SUMIFS(POs[saldo],POs[cve_prod],DIM_BILL[[#This Row],[CODIGO]],POs[status],$GY1277,POs[Semana],WEEKNUM(HI$1))</f>
        <v>0</v>
      </c>
      <c r="HJ1277" s="15">
        <f>SUMIFS(POs[saldo],POs[cve_prod],DIM_BILL[[#This Row],[CODIGO]],POs[status],$GY1277,POs[Semana],WEEKNUM(HJ$1))</f>
        <v>0</v>
      </c>
      <c r="HK1277" s="15">
        <f>SUMIFS(POs[saldo],POs[cve_prod],DIM_BILL[[#This Row],[CODIGO]],POs[status],$GY1277,POs[Semana],WEEKNUM(HK$1))</f>
        <v>0</v>
      </c>
      <c r="HL1277" s="15">
        <f>SUMIFS(POs[saldo],POs[cve_prod],DIM_BILL[[#This Row],[CODIGO]],POs[status],$GY1277,POs[Semana],WEEKNUM(HL$1))</f>
        <v>0</v>
      </c>
      <c r="HM1277" s="15">
        <f>SUMIFS(POs[saldo],POs[cve_prod],DIM_BILL[[#This Row],[CODIGO]],POs[status],$GY1277,POs[Semana],WEEKNUM(HM$1))</f>
        <v>0</v>
      </c>
      <c r="HN1277" s="15">
        <f>SUMIFS(POs[saldo],POs[cve_prod],DIM_BILL[[#This Row],[CODIGO]],POs[status],$GY1277,POs[Semana],WEEKNUM(HN$1))</f>
        <v>0</v>
      </c>
      <c r="HO1277" s="15">
        <f>SUMIFS(POs[saldo],POs[cve_prod],DIM_BILL[[#This Row],[CODIGO]],POs[status],$GY1277,POs[Semana],WEEKNUM(HO$1))</f>
        <v>0</v>
      </c>
      <c r="HP1277" s="15">
        <f>SUMIFS(POs[saldo],POs[cve_prod],DIM_BILL[[#This Row],[CODIGO]],POs[status],$GY1277,POs[Semana],WEEKNUM(HP$1))</f>
        <v>0</v>
      </c>
      <c r="HQ1277" s="15">
        <f>SUMIFS(POs[saldo],POs[cve_prod],DIM_BILL[[#This Row],[CODIGO]],POs[status],$GY1277,POs[Semana],WEEKNUM(HQ$1))</f>
        <v>0</v>
      </c>
      <c r="HR1277" s="15">
        <f>SUMIFS(POs[saldo],POs[cve_prod],DIM_BILL[[#This Row],[CODIGO]],POs[status],$GY1277,POs[Semana],WEEKNUM(HR$1))</f>
        <v>0</v>
      </c>
      <c r="HS1277" s="15">
        <f>SUMIFS(POs[saldo],POs[cve_prod],DIM_BILL[[#This Row],[CODIGO]],POs[status],$GY1277,POs[Semana],WEEKNUM(HS$1))</f>
        <v>0</v>
      </c>
      <c r="HT1277" s="15">
        <f>SUMIFS(POs[saldo],POs[cve_prod],DIM_BILL[[#This Row],[CODIGO]],POs[status],$GY1277,POs[Semana],WEEKNUM(HT$1))</f>
        <v>0</v>
      </c>
      <c r="HU1277" s="22"/>
      <c r="HV1277" s="25"/>
      <c r="HW1277" t="str">
        <f>DIM_BILL[[#This Row],[Tipo]]</f>
        <v>MATERIA PRIMA</v>
      </c>
    </row>
    <row r="1278" spans="1:231" x14ac:dyDescent="0.3">
      <c r="A1278" s="17" t="s">
        <v>346</v>
      </c>
      <c r="W1278">
        <v>3.0000000000000001E-3</v>
      </c>
      <c r="X1278">
        <v>3.0000000000000001E-3</v>
      </c>
      <c r="EU1278">
        <v>1.7236999999999999E-2</v>
      </c>
      <c r="EV1278">
        <v>3.4473999999999998E-2</v>
      </c>
      <c r="EW1278">
        <v>9.8497142857142846E-3</v>
      </c>
      <c r="GR1278" s="17" t="s">
        <v>347</v>
      </c>
      <c r="GS1278" s="17">
        <v>2</v>
      </c>
      <c r="GT1278" s="17" t="s">
        <v>1846</v>
      </c>
      <c r="GU1278" s="17" t="s">
        <v>1793</v>
      </c>
      <c r="GV1278" s="17">
        <f>SUMIF(FACT_A1[cve_prod],DIM_BILL[[#This Row],[CODIGO]],FACT_A1[Existencia])</f>
        <v>0</v>
      </c>
      <c r="GW1278" s="18">
        <f>SUMIF(FACT_A2[cve_prod],DIM_BILL[[#This Row],[CODIGO]],FACT_A2[Existencia])</f>
        <v>42.364000000000004</v>
      </c>
      <c r="GX1278" s="17"/>
      <c r="GY1278" s="16" t="s">
        <v>2221</v>
      </c>
      <c r="GZ1278" s="24">
        <f>SUMPRODUCT($B1278:$GQ1278,INDEX(PLAN_PRODUCCION!$B$4:$GQ$24,COLUMN()-COLUMN($GZ$1)+1,0))</f>
        <v>40.473999999999997</v>
      </c>
      <c r="HA1278" s="24">
        <f>SUMPRODUCT($B1278:$GQ1278,INDEX(PLAN_PRODUCCION!$B$4:$GQ$24,COLUMN()-COLUMN($GZ$1)+1,0))</f>
        <v>0</v>
      </c>
      <c r="HB1278" s="24">
        <f>SUMPRODUCT($B1278:$GQ1278,INDEX(PLAN_PRODUCCION!$B$4:$GQ$24,COLUMN()-COLUMN($GZ$1)+1,0))</f>
        <v>0</v>
      </c>
      <c r="HC1278" s="24">
        <f>SUMPRODUCT($B1278:$GQ1278,INDEX(PLAN_PRODUCCION!$B$4:$GQ$24,COLUMN()-COLUMN($GZ$1)+1,0))</f>
        <v>0</v>
      </c>
      <c r="HD1278" s="24">
        <f>SUMPRODUCT($B1278:$GQ1278,INDEX(PLAN_PRODUCCION!$B$4:$GQ$24,COLUMN()-COLUMN($GZ$1)+1,0))</f>
        <v>0</v>
      </c>
      <c r="HE1278" s="24">
        <f>SUMPRODUCT($B1278:$GQ1278,INDEX(PLAN_PRODUCCION!$B$4:$GQ$24,COLUMN()-COLUMN($GZ$1)+1,0))</f>
        <v>0</v>
      </c>
      <c r="HF1278" s="24">
        <f>SUMPRODUCT($B1278:$GQ1278,INDEX(PLAN_PRODUCCION!$B$4:$GQ$24,COLUMN()-COLUMN($GZ$1)+1,0))</f>
        <v>0</v>
      </c>
      <c r="HG1278" s="24">
        <f>SUMPRODUCT($B1278:$GQ1278,INDEX(PLAN_PRODUCCION!$B$4:$GQ$24,COLUMN()-COLUMN($GZ$1)+1,0))</f>
        <v>0</v>
      </c>
      <c r="HH1278" s="24">
        <f>SUMPRODUCT($B1278:$GQ1278,INDEX(PLAN_PRODUCCION!$B$4:$GQ$24,COLUMN()-COLUMN($GZ$1)+1,0))</f>
        <v>0</v>
      </c>
      <c r="HI1278" s="24">
        <f>SUMPRODUCT($B1278:$GQ1278,INDEX(PLAN_PRODUCCION!$B$4:$GQ$24,COLUMN()-COLUMN($GZ$1)+1,0))</f>
        <v>0</v>
      </c>
      <c r="HJ1278" s="24">
        <f>SUMPRODUCT($B1278:$GQ1278,INDEX(PLAN_PRODUCCION!$B$4:$GQ$24,COLUMN()-COLUMN($GZ$1)+1,0))</f>
        <v>0</v>
      </c>
      <c r="HK1278" s="24">
        <f>SUMPRODUCT($B1278:$GQ1278,INDEX(PLAN_PRODUCCION!$B$4:$GQ$24,COLUMN()-COLUMN($GZ$1)+1,0))</f>
        <v>0</v>
      </c>
      <c r="HL1278" s="24">
        <f>SUMPRODUCT($B1278:$GQ1278,INDEX(PLAN_PRODUCCION!$B$4:$GQ$24,COLUMN()-COLUMN($GZ$1)+1,0))</f>
        <v>0</v>
      </c>
      <c r="HM1278" s="24">
        <f>SUMPRODUCT($B1278:$GQ1278,INDEX(PLAN_PRODUCCION!$B$4:$GQ$24,COLUMN()-COLUMN($GZ$1)+1,0))</f>
        <v>0</v>
      </c>
      <c r="HN1278" s="24">
        <f>SUMPRODUCT($B1278:$GQ1278,INDEX(PLAN_PRODUCCION!$B$4:$GQ$24,COLUMN()-COLUMN($GZ$1)+1,0))</f>
        <v>0</v>
      </c>
      <c r="HO1278" s="24">
        <f>SUMPRODUCT($B1278:$GQ1278,INDEX(PLAN_PRODUCCION!$B$4:$GQ$24,COLUMN()-COLUMN($GZ$1)+1,0))</f>
        <v>0</v>
      </c>
      <c r="HP1278" s="24">
        <f>SUMPRODUCT($B1278:$GQ1278,INDEX(PLAN_PRODUCCION!$B$4:$GQ$24,COLUMN()-COLUMN($GZ$1)+1,0))</f>
        <v>0</v>
      </c>
      <c r="HQ1278" s="24">
        <f>SUMPRODUCT($B1278:$GQ1278,INDEX(PLAN_PRODUCCION!$B$4:$GQ$24,COLUMN()-COLUMN($GZ$1)+1,0))</f>
        <v>0</v>
      </c>
      <c r="HR1278" s="24">
        <f>SUMPRODUCT($B1278:$GQ1278,INDEX(PLAN_PRODUCCION!$B$4:$GQ$24,COLUMN()-COLUMN($GZ$1)+1,0))</f>
        <v>0</v>
      </c>
      <c r="HS1278" s="24">
        <f>SUMPRODUCT($B1278:$GQ1278,INDEX(PLAN_PRODUCCION!$B$4:$GQ$24,COLUMN()-COLUMN($GZ$1)+1,0))</f>
        <v>0</v>
      </c>
      <c r="HT1278" s="24">
        <f>SUMPRODUCT($B1278:$GQ1278,INDEX(PLAN_PRODUCCION!$B$4:$GQ$24,COLUMN()-COLUMN($GZ$1)+1,0))</f>
        <v>0</v>
      </c>
      <c r="HU1278" s="22"/>
      <c r="HV1278" s="25"/>
      <c r="HW1278" t="str">
        <f>DIM_BILL[[#This Row],[Tipo]]</f>
        <v>MATERIA PRIMA</v>
      </c>
    </row>
    <row r="1279" spans="1:231" x14ac:dyDescent="0.3">
      <c r="A1279" s="18" t="s">
        <v>346</v>
      </c>
      <c r="W1279">
        <v>3.0000000000000001E-3</v>
      </c>
      <c r="X1279">
        <v>3.0000000000000001E-3</v>
      </c>
      <c r="EU1279">
        <v>1.7236999999999999E-2</v>
      </c>
      <c r="EV1279">
        <v>3.4473999999999998E-2</v>
      </c>
      <c r="EW1279">
        <v>9.8497142857142846E-3</v>
      </c>
      <c r="GR1279" s="18" t="s">
        <v>347</v>
      </c>
      <c r="GS1279" s="18">
        <v>2</v>
      </c>
      <c r="GT1279" s="18" t="s">
        <v>1846</v>
      </c>
      <c r="GU1279" s="18" t="s">
        <v>1793</v>
      </c>
      <c r="GV1279" s="18">
        <f>SUMIF(FACT_A1[cve_prod],DIM_BILL[[#This Row],[CODIGO]],FACT_A1[Existencia])</f>
        <v>0</v>
      </c>
      <c r="GW1279" s="18">
        <f>SUMIF(FACT_A2[cve_prod],DIM_BILL[[#This Row],[CODIGO]],FACT_A2[Existencia])</f>
        <v>42.364000000000004</v>
      </c>
      <c r="GX1279" s="18"/>
      <c r="GY1279" s="16" t="s">
        <v>2222</v>
      </c>
      <c r="GZ1279" s="26">
        <f t="shared" ref="GZ1279" si="9330">GV1279+GW1279+GX1279+GZ1277-GZ1278</f>
        <v>1.8900000000000077</v>
      </c>
      <c r="HA1279" s="26">
        <f t="shared" ref="HA1279" si="9331">GZ1279+HA1277-HA1278</f>
        <v>1.8900000000000077</v>
      </c>
      <c r="HB1279" s="26">
        <f t="shared" ref="HB1279" si="9332">HA1279+HB1277-HB1278</f>
        <v>1.8900000000000077</v>
      </c>
      <c r="HC1279" s="26">
        <f t="shared" ref="HC1279" si="9333">HB1279+HC1277-HC1278</f>
        <v>1.8900000000000077</v>
      </c>
      <c r="HD1279" s="26">
        <f t="shared" ref="HD1279" si="9334">HC1279+HD1277-HD1278</f>
        <v>1.8900000000000077</v>
      </c>
      <c r="HE1279" s="26">
        <f t="shared" ref="HE1279" si="9335">HD1279+HE1277-HE1278</f>
        <v>1.8900000000000077</v>
      </c>
      <c r="HF1279" s="26">
        <f t="shared" ref="HF1279" si="9336">HE1279+HF1277-HF1278</f>
        <v>1.8900000000000077</v>
      </c>
      <c r="HG1279" s="26">
        <f t="shared" ref="HG1279" si="9337">HF1279+HG1277-HG1278</f>
        <v>1.8900000000000077</v>
      </c>
      <c r="HH1279" s="26">
        <f t="shared" ref="HH1279" si="9338">HG1279+HH1277-HH1278</f>
        <v>1.8900000000000077</v>
      </c>
      <c r="HI1279" s="26">
        <f t="shared" ref="HI1279" si="9339">HH1279+HI1277-HI1278</f>
        <v>1.8900000000000077</v>
      </c>
      <c r="HJ1279" s="26">
        <f t="shared" ref="HJ1279" si="9340">HI1279+HJ1277-HJ1278</f>
        <v>1.8900000000000077</v>
      </c>
      <c r="HK1279" s="26">
        <f t="shared" ref="HK1279" si="9341">HJ1279+HK1277-HK1278</f>
        <v>1.8900000000000077</v>
      </c>
      <c r="HL1279" s="26">
        <f t="shared" ref="HL1279" si="9342">HK1279+HL1277-HL1278</f>
        <v>1.8900000000000077</v>
      </c>
      <c r="HM1279" s="26">
        <f t="shared" ref="HM1279" si="9343">HL1279+HM1277-HM1278</f>
        <v>1.8900000000000077</v>
      </c>
      <c r="HN1279" s="26">
        <f t="shared" ref="HN1279" si="9344">HM1279+HN1277-HN1278</f>
        <v>1.8900000000000077</v>
      </c>
      <c r="HO1279" s="26">
        <f t="shared" ref="HO1279" si="9345">HN1279+HO1277-HO1278</f>
        <v>1.8900000000000077</v>
      </c>
      <c r="HP1279" s="26">
        <f t="shared" ref="HP1279" si="9346">HO1279+HP1277-HP1278</f>
        <v>1.8900000000000077</v>
      </c>
      <c r="HQ1279" s="26">
        <f t="shared" ref="HQ1279" si="9347">HP1279+HQ1277-HQ1278</f>
        <v>1.8900000000000077</v>
      </c>
      <c r="HR1279" s="26">
        <f t="shared" ref="HR1279" si="9348">HQ1279+HR1277-HR1278</f>
        <v>1.8900000000000077</v>
      </c>
      <c r="HS1279" s="26">
        <f t="shared" ref="HS1279" si="9349">HR1279+HS1277-HS1278</f>
        <v>1.8900000000000077</v>
      </c>
      <c r="HT1279" s="26">
        <f t="shared" ref="HT1279" si="9350">HS1279+HT1277-HT1278</f>
        <v>1.8900000000000077</v>
      </c>
      <c r="HU1279" s="22">
        <f t="shared" ref="HU1279" si="9351">COUNTIF(GZ1279:HT1279,"&lt;0")</f>
        <v>0</v>
      </c>
      <c r="HV1279" s="25"/>
      <c r="HW1279" t="str">
        <f>DIM_BILL[[#This Row],[Tipo]]</f>
        <v>MATERIA PRIMA</v>
      </c>
    </row>
    <row r="1280" spans="1:231" x14ac:dyDescent="0.3">
      <c r="A1280" s="17" t="s">
        <v>209</v>
      </c>
      <c r="M1280">
        <v>7.5000000000000002E-4</v>
      </c>
      <c r="GR1280" s="17" t="s">
        <v>210</v>
      </c>
      <c r="GS1280" s="17">
        <v>1</v>
      </c>
      <c r="GT1280" s="17" t="s">
        <v>1835</v>
      </c>
      <c r="GU1280" s="17" t="s">
        <v>1793</v>
      </c>
      <c r="GV1280" s="17">
        <f>SUMIF(FACT_A1[cve_prod],DIM_BILL[[#This Row],[CODIGO]],FACT_A1[Existencia])</f>
        <v>0</v>
      </c>
      <c r="GW1280" s="18">
        <f>SUMIF(FACT_A2[cve_prod],DIM_BILL[[#This Row],[CODIGO]],FACT_A2[Existencia])</f>
        <v>5.91</v>
      </c>
      <c r="GX1280" s="17"/>
      <c r="GY1280" s="16" t="s">
        <v>2220</v>
      </c>
      <c r="GZ1280" s="15">
        <f>SUMIFS(POs[saldo],POs[cve_prod],DIM_BILL[[#This Row],[CODIGO]],POs[status],$GY1280,POs[f_ent],GZ$1)</f>
        <v>0</v>
      </c>
      <c r="HA1280" s="15">
        <f>SUMIFS(POs[saldo],POs[cve_prod],DIM_BILL[[#This Row],[CODIGO]],POs[status],$GY1280,POs[f_ent],HA$1)</f>
        <v>0</v>
      </c>
      <c r="HB1280" s="15">
        <f>SUMIFS(POs[saldo],POs[cve_prod],DIM_BILL[[#This Row],[CODIGO]],POs[status],$GY1280,POs[f_ent],HB$1)</f>
        <v>0</v>
      </c>
      <c r="HC1280" s="15">
        <f>SUMIFS(POs[saldo],POs[cve_prod],DIM_BILL[[#This Row],[CODIGO]],POs[status],$GY1280,POs[f_ent],HC$1)</f>
        <v>0</v>
      </c>
      <c r="HD1280" s="15">
        <f>SUMIFS(POs[saldo],POs[cve_prod],DIM_BILL[[#This Row],[CODIGO]],POs[status],$GY1280,POs[f_ent],HD$1)</f>
        <v>0</v>
      </c>
      <c r="HE1280" s="15">
        <f>SUMIFS(POs[saldo],POs[cve_prod],DIM_BILL[[#This Row],[CODIGO]],POs[status],$GY1280,POs[f_ent],HE$1)</f>
        <v>0</v>
      </c>
      <c r="HF1280" s="15">
        <f>SUMIFS(POs[saldo],POs[cve_prod],DIM_BILL[[#This Row],[CODIGO]],POs[status],$GY1280,POs[Semana],WEEKNUM(HF$1))</f>
        <v>0</v>
      </c>
      <c r="HG1280" s="15">
        <f>SUMIFS(POs[saldo],POs[cve_prod],DIM_BILL[[#This Row],[CODIGO]],POs[status],$GY1280,POs[Semana],WEEKNUM(HG$1))</f>
        <v>0</v>
      </c>
      <c r="HH1280" s="15">
        <f>SUMIFS(POs[saldo],POs[cve_prod],DIM_BILL[[#This Row],[CODIGO]],POs[status],$GY1280,POs[Semana],WEEKNUM(HH$1))</f>
        <v>0</v>
      </c>
      <c r="HI1280" s="15">
        <f>SUMIFS(POs[saldo],POs[cve_prod],DIM_BILL[[#This Row],[CODIGO]],POs[status],$GY1280,POs[Semana],WEEKNUM(HI$1))</f>
        <v>0</v>
      </c>
      <c r="HJ1280" s="15">
        <f>SUMIFS(POs[saldo],POs[cve_prod],DIM_BILL[[#This Row],[CODIGO]],POs[status],$GY1280,POs[Semana],WEEKNUM(HJ$1))</f>
        <v>0</v>
      </c>
      <c r="HK1280" s="15">
        <f>SUMIFS(POs[saldo],POs[cve_prod],DIM_BILL[[#This Row],[CODIGO]],POs[status],$GY1280,POs[Semana],WEEKNUM(HK$1))</f>
        <v>0</v>
      </c>
      <c r="HL1280" s="15">
        <f>SUMIFS(POs[saldo],POs[cve_prod],DIM_BILL[[#This Row],[CODIGO]],POs[status],$GY1280,POs[Semana],WEEKNUM(HL$1))</f>
        <v>0</v>
      </c>
      <c r="HM1280" s="15">
        <f>SUMIFS(POs[saldo],POs[cve_prod],DIM_BILL[[#This Row],[CODIGO]],POs[status],$GY1280,POs[Semana],WEEKNUM(HM$1))</f>
        <v>0</v>
      </c>
      <c r="HN1280" s="15">
        <f>SUMIFS(POs[saldo],POs[cve_prod],DIM_BILL[[#This Row],[CODIGO]],POs[status],$GY1280,POs[Semana],WEEKNUM(HN$1))</f>
        <v>0</v>
      </c>
      <c r="HO1280" s="15">
        <f>SUMIFS(POs[saldo],POs[cve_prod],DIM_BILL[[#This Row],[CODIGO]],POs[status],$GY1280,POs[Semana],WEEKNUM(HO$1))</f>
        <v>0</v>
      </c>
      <c r="HP1280" s="15">
        <f>SUMIFS(POs[saldo],POs[cve_prod],DIM_BILL[[#This Row],[CODIGO]],POs[status],$GY1280,POs[Semana],WEEKNUM(HP$1))</f>
        <v>0</v>
      </c>
      <c r="HQ1280" s="15">
        <f>SUMIFS(POs[saldo],POs[cve_prod],DIM_BILL[[#This Row],[CODIGO]],POs[status],$GY1280,POs[Semana],WEEKNUM(HQ$1))</f>
        <v>0</v>
      </c>
      <c r="HR1280" s="15">
        <f>SUMIFS(POs[saldo],POs[cve_prod],DIM_BILL[[#This Row],[CODIGO]],POs[status],$GY1280,POs[Semana],WEEKNUM(HR$1))</f>
        <v>0</v>
      </c>
      <c r="HS1280" s="15">
        <f>SUMIFS(POs[saldo],POs[cve_prod],DIM_BILL[[#This Row],[CODIGO]],POs[status],$GY1280,POs[Semana],WEEKNUM(HS$1))</f>
        <v>0</v>
      </c>
      <c r="HT1280" s="15">
        <f>SUMIFS(POs[saldo],POs[cve_prod],DIM_BILL[[#This Row],[CODIGO]],POs[status],$GY1280,POs[Semana],WEEKNUM(HT$1))</f>
        <v>0</v>
      </c>
      <c r="HU1280" s="22"/>
      <c r="HV1280" s="25"/>
      <c r="HW1280" t="str">
        <f>DIM_BILL[[#This Row],[Tipo]]</f>
        <v>MATERIA PRIMA</v>
      </c>
    </row>
    <row r="1281" spans="1:231" x14ac:dyDescent="0.3">
      <c r="A1281" s="17" t="s">
        <v>209</v>
      </c>
      <c r="M1281">
        <v>7.5000000000000002E-4</v>
      </c>
      <c r="GR1281" s="17" t="s">
        <v>210</v>
      </c>
      <c r="GS1281" s="17">
        <v>1</v>
      </c>
      <c r="GT1281" s="17" t="s">
        <v>1835</v>
      </c>
      <c r="GU1281" s="17" t="s">
        <v>1793</v>
      </c>
      <c r="GV1281" s="17">
        <f>SUMIF(FACT_A1[cve_prod],DIM_BILL[[#This Row],[CODIGO]],FACT_A1[Existencia])</f>
        <v>0</v>
      </c>
      <c r="GW1281" s="18">
        <f>SUMIF(FACT_A2[cve_prod],DIM_BILL[[#This Row],[CODIGO]],FACT_A2[Existencia])</f>
        <v>5.91</v>
      </c>
      <c r="GX1281" s="17"/>
      <c r="GY1281" s="16" t="s">
        <v>2221</v>
      </c>
      <c r="GZ1281" s="24">
        <f>SUMPRODUCT($B1281:$GQ1281,INDEX(PLAN_PRODUCCION!$B$4:$GQ$24,COLUMN()-COLUMN($GZ$1)+1,0))</f>
        <v>1.5</v>
      </c>
      <c r="HA1281" s="24">
        <f>SUMPRODUCT($B1281:$GQ1281,INDEX(PLAN_PRODUCCION!$B$4:$GQ$24,COLUMN()-COLUMN($GZ$1)+1,0))</f>
        <v>0</v>
      </c>
      <c r="HB1281" s="24">
        <f>SUMPRODUCT($B1281:$GQ1281,INDEX(PLAN_PRODUCCION!$B$4:$GQ$24,COLUMN()-COLUMN($GZ$1)+1,0))</f>
        <v>0</v>
      </c>
      <c r="HC1281" s="24">
        <f>SUMPRODUCT($B1281:$GQ1281,INDEX(PLAN_PRODUCCION!$B$4:$GQ$24,COLUMN()-COLUMN($GZ$1)+1,0))</f>
        <v>0</v>
      </c>
      <c r="HD1281" s="24">
        <f>SUMPRODUCT($B1281:$GQ1281,INDEX(PLAN_PRODUCCION!$B$4:$GQ$24,COLUMN()-COLUMN($GZ$1)+1,0))</f>
        <v>0</v>
      </c>
      <c r="HE1281" s="24">
        <f>SUMPRODUCT($B1281:$GQ1281,INDEX(PLAN_PRODUCCION!$B$4:$GQ$24,COLUMN()-COLUMN($GZ$1)+1,0))</f>
        <v>0</v>
      </c>
      <c r="HF1281" s="24">
        <f>SUMPRODUCT($B1281:$GQ1281,INDEX(PLAN_PRODUCCION!$B$4:$GQ$24,COLUMN()-COLUMN($GZ$1)+1,0))</f>
        <v>0</v>
      </c>
      <c r="HG1281" s="24">
        <f>SUMPRODUCT($B1281:$GQ1281,INDEX(PLAN_PRODUCCION!$B$4:$GQ$24,COLUMN()-COLUMN($GZ$1)+1,0))</f>
        <v>0</v>
      </c>
      <c r="HH1281" s="24">
        <f>SUMPRODUCT($B1281:$GQ1281,INDEX(PLAN_PRODUCCION!$B$4:$GQ$24,COLUMN()-COLUMN($GZ$1)+1,0))</f>
        <v>0</v>
      </c>
      <c r="HI1281" s="24">
        <f>SUMPRODUCT($B1281:$GQ1281,INDEX(PLAN_PRODUCCION!$B$4:$GQ$24,COLUMN()-COLUMN($GZ$1)+1,0))</f>
        <v>0</v>
      </c>
      <c r="HJ1281" s="24">
        <f>SUMPRODUCT($B1281:$GQ1281,INDEX(PLAN_PRODUCCION!$B$4:$GQ$24,COLUMN()-COLUMN($GZ$1)+1,0))</f>
        <v>0</v>
      </c>
      <c r="HK1281" s="24">
        <f>SUMPRODUCT($B1281:$GQ1281,INDEX(PLAN_PRODUCCION!$B$4:$GQ$24,COLUMN()-COLUMN($GZ$1)+1,0))</f>
        <v>0</v>
      </c>
      <c r="HL1281" s="24">
        <f>SUMPRODUCT($B1281:$GQ1281,INDEX(PLAN_PRODUCCION!$B$4:$GQ$24,COLUMN()-COLUMN($GZ$1)+1,0))</f>
        <v>0</v>
      </c>
      <c r="HM1281" s="24">
        <f>SUMPRODUCT($B1281:$GQ1281,INDEX(PLAN_PRODUCCION!$B$4:$GQ$24,COLUMN()-COLUMN($GZ$1)+1,0))</f>
        <v>0</v>
      </c>
      <c r="HN1281" s="24">
        <f>SUMPRODUCT($B1281:$GQ1281,INDEX(PLAN_PRODUCCION!$B$4:$GQ$24,COLUMN()-COLUMN($GZ$1)+1,0))</f>
        <v>0</v>
      </c>
      <c r="HO1281" s="24">
        <f>SUMPRODUCT($B1281:$GQ1281,INDEX(PLAN_PRODUCCION!$B$4:$GQ$24,COLUMN()-COLUMN($GZ$1)+1,0))</f>
        <v>0</v>
      </c>
      <c r="HP1281" s="24">
        <f>SUMPRODUCT($B1281:$GQ1281,INDEX(PLAN_PRODUCCION!$B$4:$GQ$24,COLUMN()-COLUMN($GZ$1)+1,0))</f>
        <v>0</v>
      </c>
      <c r="HQ1281" s="24">
        <f>SUMPRODUCT($B1281:$GQ1281,INDEX(PLAN_PRODUCCION!$B$4:$GQ$24,COLUMN()-COLUMN($GZ$1)+1,0))</f>
        <v>0</v>
      </c>
      <c r="HR1281" s="24">
        <f>SUMPRODUCT($B1281:$GQ1281,INDEX(PLAN_PRODUCCION!$B$4:$GQ$24,COLUMN()-COLUMN($GZ$1)+1,0))</f>
        <v>0</v>
      </c>
      <c r="HS1281" s="24">
        <f>SUMPRODUCT($B1281:$GQ1281,INDEX(PLAN_PRODUCCION!$B$4:$GQ$24,COLUMN()-COLUMN($GZ$1)+1,0))</f>
        <v>0</v>
      </c>
      <c r="HT1281" s="24">
        <f>SUMPRODUCT($B1281:$GQ1281,INDEX(PLAN_PRODUCCION!$B$4:$GQ$24,COLUMN()-COLUMN($GZ$1)+1,0))</f>
        <v>0</v>
      </c>
      <c r="HU1281" s="22"/>
      <c r="HV1281" s="25"/>
      <c r="HW1281" t="str">
        <f>DIM_BILL[[#This Row],[Tipo]]</f>
        <v>MATERIA PRIMA</v>
      </c>
    </row>
    <row r="1282" spans="1:231" x14ac:dyDescent="0.3">
      <c r="A1282" s="18" t="s">
        <v>209</v>
      </c>
      <c r="M1282">
        <v>7.5000000000000002E-4</v>
      </c>
      <c r="GR1282" s="18" t="s">
        <v>210</v>
      </c>
      <c r="GS1282" s="18">
        <v>1</v>
      </c>
      <c r="GT1282" s="18" t="s">
        <v>1835</v>
      </c>
      <c r="GU1282" s="18" t="s">
        <v>1793</v>
      </c>
      <c r="GV1282" s="18">
        <f>SUMIF(FACT_A1[cve_prod],DIM_BILL[[#This Row],[CODIGO]],FACT_A1[Existencia])</f>
        <v>0</v>
      </c>
      <c r="GW1282" s="18">
        <f>SUMIF(FACT_A2[cve_prod],DIM_BILL[[#This Row],[CODIGO]],FACT_A2[Existencia])</f>
        <v>5.91</v>
      </c>
      <c r="GX1282" s="18"/>
      <c r="GY1282" s="16" t="s">
        <v>2222</v>
      </c>
      <c r="GZ1282" s="26">
        <f t="shared" ref="GZ1282" si="9352">GV1282+GW1282+GX1282+GZ1280-GZ1281</f>
        <v>4.41</v>
      </c>
      <c r="HA1282" s="26">
        <f t="shared" ref="HA1282" si="9353">GZ1282+HA1280-HA1281</f>
        <v>4.41</v>
      </c>
      <c r="HB1282" s="26">
        <f t="shared" ref="HB1282" si="9354">HA1282+HB1280-HB1281</f>
        <v>4.41</v>
      </c>
      <c r="HC1282" s="26">
        <f t="shared" ref="HC1282" si="9355">HB1282+HC1280-HC1281</f>
        <v>4.41</v>
      </c>
      <c r="HD1282" s="26">
        <f t="shared" ref="HD1282" si="9356">HC1282+HD1280-HD1281</f>
        <v>4.41</v>
      </c>
      <c r="HE1282" s="26">
        <f t="shared" ref="HE1282" si="9357">HD1282+HE1280-HE1281</f>
        <v>4.41</v>
      </c>
      <c r="HF1282" s="26">
        <f t="shared" ref="HF1282" si="9358">HE1282+HF1280-HF1281</f>
        <v>4.41</v>
      </c>
      <c r="HG1282" s="26">
        <f t="shared" ref="HG1282" si="9359">HF1282+HG1280-HG1281</f>
        <v>4.41</v>
      </c>
      <c r="HH1282" s="26">
        <f t="shared" ref="HH1282" si="9360">HG1282+HH1280-HH1281</f>
        <v>4.41</v>
      </c>
      <c r="HI1282" s="26">
        <f t="shared" ref="HI1282" si="9361">HH1282+HI1280-HI1281</f>
        <v>4.41</v>
      </c>
      <c r="HJ1282" s="26">
        <f t="shared" ref="HJ1282" si="9362">HI1282+HJ1280-HJ1281</f>
        <v>4.41</v>
      </c>
      <c r="HK1282" s="26">
        <f t="shared" ref="HK1282" si="9363">HJ1282+HK1280-HK1281</f>
        <v>4.41</v>
      </c>
      <c r="HL1282" s="26">
        <f t="shared" ref="HL1282" si="9364">HK1282+HL1280-HL1281</f>
        <v>4.41</v>
      </c>
      <c r="HM1282" s="26">
        <f t="shared" ref="HM1282" si="9365">HL1282+HM1280-HM1281</f>
        <v>4.41</v>
      </c>
      <c r="HN1282" s="26">
        <f t="shared" ref="HN1282" si="9366">HM1282+HN1280-HN1281</f>
        <v>4.41</v>
      </c>
      <c r="HO1282" s="26">
        <f t="shared" ref="HO1282" si="9367">HN1282+HO1280-HO1281</f>
        <v>4.41</v>
      </c>
      <c r="HP1282" s="26">
        <f t="shared" ref="HP1282" si="9368">HO1282+HP1280-HP1281</f>
        <v>4.41</v>
      </c>
      <c r="HQ1282" s="26">
        <f t="shared" ref="HQ1282" si="9369">HP1282+HQ1280-HQ1281</f>
        <v>4.41</v>
      </c>
      <c r="HR1282" s="26">
        <f t="shared" ref="HR1282" si="9370">HQ1282+HR1280-HR1281</f>
        <v>4.41</v>
      </c>
      <c r="HS1282" s="26">
        <f t="shared" ref="HS1282" si="9371">HR1282+HS1280-HS1281</f>
        <v>4.41</v>
      </c>
      <c r="HT1282" s="26">
        <f t="shared" ref="HT1282" si="9372">HS1282+HT1280-HT1281</f>
        <v>4.41</v>
      </c>
      <c r="HU1282" s="22">
        <f t="shared" ref="HU1282" si="9373">COUNTIF(GZ1282:HT1282,"&lt;0")</f>
        <v>0</v>
      </c>
      <c r="HV1282" s="25"/>
      <c r="HW1282" t="str">
        <f>DIM_BILL[[#This Row],[Tipo]]</f>
        <v>MATERIA PRIMA</v>
      </c>
    </row>
    <row r="1283" spans="1:231" x14ac:dyDescent="0.3">
      <c r="A1283" s="17" t="s">
        <v>1539</v>
      </c>
      <c r="FG1283">
        <v>7.874999999999999E-4</v>
      </c>
      <c r="GR1283" s="17" t="s">
        <v>1540</v>
      </c>
      <c r="GS1283" s="17">
        <v>1</v>
      </c>
      <c r="GT1283" s="17" t="s">
        <v>1835</v>
      </c>
      <c r="GU1283" s="17" t="s">
        <v>1793</v>
      </c>
      <c r="GV1283" s="17">
        <f>SUMIF(FACT_A1[cve_prod],DIM_BILL[[#This Row],[CODIGO]],FACT_A1[Existencia])</f>
        <v>0</v>
      </c>
      <c r="GW1283" s="18">
        <f>SUMIF(FACT_A2[cve_prod],DIM_BILL[[#This Row],[CODIGO]],FACT_A2[Existencia])</f>
        <v>4.88</v>
      </c>
      <c r="GX1283" s="17"/>
      <c r="GY1283" s="16" t="s">
        <v>2220</v>
      </c>
      <c r="GZ1283" s="15">
        <f>SUMIFS(POs[saldo],POs[cve_prod],DIM_BILL[[#This Row],[CODIGO]],POs[status],$GY1283,POs[f_ent],GZ$1)</f>
        <v>0</v>
      </c>
      <c r="HA1283" s="15">
        <f>SUMIFS(POs[saldo],POs[cve_prod],DIM_BILL[[#This Row],[CODIGO]],POs[status],$GY1283,POs[f_ent],HA$1)</f>
        <v>0</v>
      </c>
      <c r="HB1283" s="15">
        <f>SUMIFS(POs[saldo],POs[cve_prod],DIM_BILL[[#This Row],[CODIGO]],POs[status],$GY1283,POs[f_ent],HB$1)</f>
        <v>0</v>
      </c>
      <c r="HC1283" s="15">
        <f>SUMIFS(POs[saldo],POs[cve_prod],DIM_BILL[[#This Row],[CODIGO]],POs[status],$GY1283,POs[f_ent],HC$1)</f>
        <v>0</v>
      </c>
      <c r="HD1283" s="15">
        <f>SUMIFS(POs[saldo],POs[cve_prod],DIM_BILL[[#This Row],[CODIGO]],POs[status],$GY1283,POs[f_ent],HD$1)</f>
        <v>0</v>
      </c>
      <c r="HE1283" s="15">
        <f>SUMIFS(POs[saldo],POs[cve_prod],DIM_BILL[[#This Row],[CODIGO]],POs[status],$GY1283,POs[f_ent],HE$1)</f>
        <v>0</v>
      </c>
      <c r="HF1283" s="15">
        <f>SUMIFS(POs[saldo],POs[cve_prod],DIM_BILL[[#This Row],[CODIGO]],POs[status],$GY1283,POs[Semana],WEEKNUM(HF$1))</f>
        <v>0</v>
      </c>
      <c r="HG1283" s="15">
        <f>SUMIFS(POs[saldo],POs[cve_prod],DIM_BILL[[#This Row],[CODIGO]],POs[status],$GY1283,POs[Semana],WEEKNUM(HG$1))</f>
        <v>0</v>
      </c>
      <c r="HH1283" s="15">
        <f>SUMIFS(POs[saldo],POs[cve_prod],DIM_BILL[[#This Row],[CODIGO]],POs[status],$GY1283,POs[Semana],WEEKNUM(HH$1))</f>
        <v>0</v>
      </c>
      <c r="HI1283" s="15">
        <f>SUMIFS(POs[saldo],POs[cve_prod],DIM_BILL[[#This Row],[CODIGO]],POs[status],$GY1283,POs[Semana],WEEKNUM(HI$1))</f>
        <v>0</v>
      </c>
      <c r="HJ1283" s="15">
        <f>SUMIFS(POs[saldo],POs[cve_prod],DIM_BILL[[#This Row],[CODIGO]],POs[status],$GY1283,POs[Semana],WEEKNUM(HJ$1))</f>
        <v>0</v>
      </c>
      <c r="HK1283" s="15">
        <f>SUMIFS(POs[saldo],POs[cve_prod],DIM_BILL[[#This Row],[CODIGO]],POs[status],$GY1283,POs[Semana],WEEKNUM(HK$1))</f>
        <v>0</v>
      </c>
      <c r="HL1283" s="15">
        <f>SUMIFS(POs[saldo],POs[cve_prod],DIM_BILL[[#This Row],[CODIGO]],POs[status],$GY1283,POs[Semana],WEEKNUM(HL$1))</f>
        <v>0</v>
      </c>
      <c r="HM1283" s="15">
        <f>SUMIFS(POs[saldo],POs[cve_prod],DIM_BILL[[#This Row],[CODIGO]],POs[status],$GY1283,POs[Semana],WEEKNUM(HM$1))</f>
        <v>0</v>
      </c>
      <c r="HN1283" s="15">
        <f>SUMIFS(POs[saldo],POs[cve_prod],DIM_BILL[[#This Row],[CODIGO]],POs[status],$GY1283,POs[Semana],WEEKNUM(HN$1))</f>
        <v>0</v>
      </c>
      <c r="HO1283" s="15">
        <f>SUMIFS(POs[saldo],POs[cve_prod],DIM_BILL[[#This Row],[CODIGO]],POs[status],$GY1283,POs[Semana],WEEKNUM(HO$1))</f>
        <v>0</v>
      </c>
      <c r="HP1283" s="15">
        <f>SUMIFS(POs[saldo],POs[cve_prod],DIM_BILL[[#This Row],[CODIGO]],POs[status],$GY1283,POs[Semana],WEEKNUM(HP$1))</f>
        <v>0</v>
      </c>
      <c r="HQ1283" s="15">
        <f>SUMIFS(POs[saldo],POs[cve_prod],DIM_BILL[[#This Row],[CODIGO]],POs[status],$GY1283,POs[Semana],WEEKNUM(HQ$1))</f>
        <v>0</v>
      </c>
      <c r="HR1283" s="15">
        <f>SUMIFS(POs[saldo],POs[cve_prod],DIM_BILL[[#This Row],[CODIGO]],POs[status],$GY1283,POs[Semana],WEEKNUM(HR$1))</f>
        <v>0</v>
      </c>
      <c r="HS1283" s="15">
        <f>SUMIFS(POs[saldo],POs[cve_prod],DIM_BILL[[#This Row],[CODIGO]],POs[status],$GY1283,POs[Semana],WEEKNUM(HS$1))</f>
        <v>0</v>
      </c>
      <c r="HT1283" s="15">
        <f>SUMIFS(POs[saldo],POs[cve_prod],DIM_BILL[[#This Row],[CODIGO]],POs[status],$GY1283,POs[Semana],WEEKNUM(HT$1))</f>
        <v>0</v>
      </c>
      <c r="HU1283" s="22"/>
      <c r="HV1283" s="25"/>
      <c r="HW1283" t="str">
        <f>DIM_BILL[[#This Row],[Tipo]]</f>
        <v>MATERIA PRIMA</v>
      </c>
    </row>
    <row r="1284" spans="1:231" x14ac:dyDescent="0.3">
      <c r="A1284" s="17" t="s">
        <v>1539</v>
      </c>
      <c r="FG1284">
        <v>7.874999999999999E-4</v>
      </c>
      <c r="GR1284" s="17" t="s">
        <v>1540</v>
      </c>
      <c r="GS1284" s="17">
        <v>1</v>
      </c>
      <c r="GT1284" s="17" t="s">
        <v>1835</v>
      </c>
      <c r="GU1284" s="17" t="s">
        <v>1793</v>
      </c>
      <c r="GV1284" s="17">
        <f>SUMIF(FACT_A1[cve_prod],DIM_BILL[[#This Row],[CODIGO]],FACT_A1[Existencia])</f>
        <v>0</v>
      </c>
      <c r="GW1284" s="18">
        <f>SUMIF(FACT_A2[cve_prod],DIM_BILL[[#This Row],[CODIGO]],FACT_A2[Existencia])</f>
        <v>4.88</v>
      </c>
      <c r="GX1284" s="17"/>
      <c r="GY1284" s="16" t="s">
        <v>2221</v>
      </c>
      <c r="GZ1284" s="24">
        <f>SUMPRODUCT($B1284:$GQ1284,INDEX(PLAN_PRODUCCION!$B$4:$GQ$24,COLUMN()-COLUMN($GZ$1)+1,0))</f>
        <v>0</v>
      </c>
      <c r="HA1284" s="24">
        <f>SUMPRODUCT($B1284:$GQ1284,INDEX(PLAN_PRODUCCION!$B$4:$GQ$24,COLUMN()-COLUMN($GZ$1)+1,0))</f>
        <v>0</v>
      </c>
      <c r="HB1284" s="24">
        <f>SUMPRODUCT($B1284:$GQ1284,INDEX(PLAN_PRODUCCION!$B$4:$GQ$24,COLUMN()-COLUMN($GZ$1)+1,0))</f>
        <v>0</v>
      </c>
      <c r="HC1284" s="24">
        <f>SUMPRODUCT($B1284:$GQ1284,INDEX(PLAN_PRODUCCION!$B$4:$GQ$24,COLUMN()-COLUMN($GZ$1)+1,0))</f>
        <v>0</v>
      </c>
      <c r="HD1284" s="24">
        <f>SUMPRODUCT($B1284:$GQ1284,INDEX(PLAN_PRODUCCION!$B$4:$GQ$24,COLUMN()-COLUMN($GZ$1)+1,0))</f>
        <v>0</v>
      </c>
      <c r="HE1284" s="24">
        <f>SUMPRODUCT($B1284:$GQ1284,INDEX(PLAN_PRODUCCION!$B$4:$GQ$24,COLUMN()-COLUMN($GZ$1)+1,0))</f>
        <v>0</v>
      </c>
      <c r="HF1284" s="24">
        <f>SUMPRODUCT($B1284:$GQ1284,INDEX(PLAN_PRODUCCION!$B$4:$GQ$24,COLUMN()-COLUMN($GZ$1)+1,0))</f>
        <v>0</v>
      </c>
      <c r="HG1284" s="24">
        <f>SUMPRODUCT($B1284:$GQ1284,INDEX(PLAN_PRODUCCION!$B$4:$GQ$24,COLUMN()-COLUMN($GZ$1)+1,0))</f>
        <v>0</v>
      </c>
      <c r="HH1284" s="24">
        <f>SUMPRODUCT($B1284:$GQ1284,INDEX(PLAN_PRODUCCION!$B$4:$GQ$24,COLUMN()-COLUMN($GZ$1)+1,0))</f>
        <v>0</v>
      </c>
      <c r="HI1284" s="24">
        <f>SUMPRODUCT($B1284:$GQ1284,INDEX(PLAN_PRODUCCION!$B$4:$GQ$24,COLUMN()-COLUMN($GZ$1)+1,0))</f>
        <v>0</v>
      </c>
      <c r="HJ1284" s="24">
        <f>SUMPRODUCT($B1284:$GQ1284,INDEX(PLAN_PRODUCCION!$B$4:$GQ$24,COLUMN()-COLUMN($GZ$1)+1,0))</f>
        <v>0</v>
      </c>
      <c r="HK1284" s="24">
        <f>SUMPRODUCT($B1284:$GQ1284,INDEX(PLAN_PRODUCCION!$B$4:$GQ$24,COLUMN()-COLUMN($GZ$1)+1,0))</f>
        <v>0</v>
      </c>
      <c r="HL1284" s="24">
        <f>SUMPRODUCT($B1284:$GQ1284,INDEX(PLAN_PRODUCCION!$B$4:$GQ$24,COLUMN()-COLUMN($GZ$1)+1,0))</f>
        <v>0</v>
      </c>
      <c r="HM1284" s="24">
        <f>SUMPRODUCT($B1284:$GQ1284,INDEX(PLAN_PRODUCCION!$B$4:$GQ$24,COLUMN()-COLUMN($GZ$1)+1,0))</f>
        <v>0</v>
      </c>
      <c r="HN1284" s="24">
        <f>SUMPRODUCT($B1284:$GQ1284,INDEX(PLAN_PRODUCCION!$B$4:$GQ$24,COLUMN()-COLUMN($GZ$1)+1,0))</f>
        <v>0</v>
      </c>
      <c r="HO1284" s="24">
        <f>SUMPRODUCT($B1284:$GQ1284,INDEX(PLAN_PRODUCCION!$B$4:$GQ$24,COLUMN()-COLUMN($GZ$1)+1,0))</f>
        <v>0</v>
      </c>
      <c r="HP1284" s="24">
        <f>SUMPRODUCT($B1284:$GQ1284,INDEX(PLAN_PRODUCCION!$B$4:$GQ$24,COLUMN()-COLUMN($GZ$1)+1,0))</f>
        <v>0</v>
      </c>
      <c r="HQ1284" s="24">
        <f>SUMPRODUCT($B1284:$GQ1284,INDEX(PLAN_PRODUCCION!$B$4:$GQ$24,COLUMN()-COLUMN($GZ$1)+1,0))</f>
        <v>0</v>
      </c>
      <c r="HR1284" s="24">
        <f>SUMPRODUCT($B1284:$GQ1284,INDEX(PLAN_PRODUCCION!$B$4:$GQ$24,COLUMN()-COLUMN($GZ$1)+1,0))</f>
        <v>0</v>
      </c>
      <c r="HS1284" s="24">
        <f>SUMPRODUCT($B1284:$GQ1284,INDEX(PLAN_PRODUCCION!$B$4:$GQ$24,COLUMN()-COLUMN($GZ$1)+1,0))</f>
        <v>0</v>
      </c>
      <c r="HT1284" s="24">
        <f>SUMPRODUCT($B1284:$GQ1284,INDEX(PLAN_PRODUCCION!$B$4:$GQ$24,COLUMN()-COLUMN($GZ$1)+1,0))</f>
        <v>0</v>
      </c>
      <c r="HU1284" s="22"/>
      <c r="HV1284" s="25"/>
      <c r="HW1284" t="str">
        <f>DIM_BILL[[#This Row],[Tipo]]</f>
        <v>MATERIA PRIMA</v>
      </c>
    </row>
    <row r="1285" spans="1:231" x14ac:dyDescent="0.3">
      <c r="A1285" s="18" t="s">
        <v>1539</v>
      </c>
      <c r="FG1285">
        <v>7.874999999999999E-4</v>
      </c>
      <c r="GR1285" s="18" t="s">
        <v>1540</v>
      </c>
      <c r="GS1285" s="18">
        <v>1</v>
      </c>
      <c r="GT1285" s="18" t="s">
        <v>1835</v>
      </c>
      <c r="GU1285" s="18" t="s">
        <v>1793</v>
      </c>
      <c r="GV1285" s="18">
        <f>SUMIF(FACT_A1[cve_prod],DIM_BILL[[#This Row],[CODIGO]],FACT_A1[Existencia])</f>
        <v>0</v>
      </c>
      <c r="GW1285" s="18">
        <f>SUMIF(FACT_A2[cve_prod],DIM_BILL[[#This Row],[CODIGO]],FACT_A2[Existencia])</f>
        <v>4.88</v>
      </c>
      <c r="GX1285" s="18"/>
      <c r="GY1285" s="16" t="s">
        <v>2222</v>
      </c>
      <c r="GZ1285" s="26">
        <f t="shared" ref="GZ1285" si="9374">GV1285+GW1285+GX1285+GZ1283-GZ1284</f>
        <v>4.88</v>
      </c>
      <c r="HA1285" s="26">
        <f t="shared" ref="HA1285" si="9375">GZ1285+HA1283-HA1284</f>
        <v>4.88</v>
      </c>
      <c r="HB1285" s="26">
        <f t="shared" ref="HB1285" si="9376">HA1285+HB1283-HB1284</f>
        <v>4.88</v>
      </c>
      <c r="HC1285" s="26">
        <f t="shared" ref="HC1285" si="9377">HB1285+HC1283-HC1284</f>
        <v>4.88</v>
      </c>
      <c r="HD1285" s="26">
        <f t="shared" ref="HD1285" si="9378">HC1285+HD1283-HD1284</f>
        <v>4.88</v>
      </c>
      <c r="HE1285" s="26">
        <f t="shared" ref="HE1285" si="9379">HD1285+HE1283-HE1284</f>
        <v>4.88</v>
      </c>
      <c r="HF1285" s="26">
        <f t="shared" ref="HF1285" si="9380">HE1285+HF1283-HF1284</f>
        <v>4.88</v>
      </c>
      <c r="HG1285" s="26">
        <f t="shared" ref="HG1285" si="9381">HF1285+HG1283-HG1284</f>
        <v>4.88</v>
      </c>
      <c r="HH1285" s="26">
        <f t="shared" ref="HH1285" si="9382">HG1285+HH1283-HH1284</f>
        <v>4.88</v>
      </c>
      <c r="HI1285" s="26">
        <f t="shared" ref="HI1285" si="9383">HH1285+HI1283-HI1284</f>
        <v>4.88</v>
      </c>
      <c r="HJ1285" s="26">
        <f t="shared" ref="HJ1285" si="9384">HI1285+HJ1283-HJ1284</f>
        <v>4.88</v>
      </c>
      <c r="HK1285" s="26">
        <f t="shared" ref="HK1285" si="9385">HJ1285+HK1283-HK1284</f>
        <v>4.88</v>
      </c>
      <c r="HL1285" s="26">
        <f t="shared" ref="HL1285" si="9386">HK1285+HL1283-HL1284</f>
        <v>4.88</v>
      </c>
      <c r="HM1285" s="26">
        <f t="shared" ref="HM1285" si="9387">HL1285+HM1283-HM1284</f>
        <v>4.88</v>
      </c>
      <c r="HN1285" s="26">
        <f t="shared" ref="HN1285" si="9388">HM1285+HN1283-HN1284</f>
        <v>4.88</v>
      </c>
      <c r="HO1285" s="26">
        <f t="shared" ref="HO1285" si="9389">HN1285+HO1283-HO1284</f>
        <v>4.88</v>
      </c>
      <c r="HP1285" s="26">
        <f t="shared" ref="HP1285" si="9390">HO1285+HP1283-HP1284</f>
        <v>4.88</v>
      </c>
      <c r="HQ1285" s="26">
        <f t="shared" ref="HQ1285" si="9391">HP1285+HQ1283-HQ1284</f>
        <v>4.88</v>
      </c>
      <c r="HR1285" s="26">
        <f t="shared" ref="HR1285" si="9392">HQ1285+HR1283-HR1284</f>
        <v>4.88</v>
      </c>
      <c r="HS1285" s="26">
        <f t="shared" ref="HS1285" si="9393">HR1285+HS1283-HS1284</f>
        <v>4.88</v>
      </c>
      <c r="HT1285" s="26">
        <f t="shared" ref="HT1285" si="9394">HS1285+HT1283-HT1284</f>
        <v>4.88</v>
      </c>
      <c r="HU1285" s="22">
        <f t="shared" ref="HU1285" si="9395">COUNTIF(GZ1285:HT1285,"&lt;0")</f>
        <v>0</v>
      </c>
      <c r="HV1285" s="25"/>
      <c r="HW1285" t="str">
        <f>DIM_BILL[[#This Row],[Tipo]]</f>
        <v>MATERIA PRIMA</v>
      </c>
    </row>
    <row r="1286" spans="1:231" x14ac:dyDescent="0.3">
      <c r="A1286" s="17" t="s">
        <v>1673</v>
      </c>
      <c r="FY1286">
        <v>1.4999999999999999E-4</v>
      </c>
      <c r="FZ1286">
        <v>2.2502250225022501E-4</v>
      </c>
      <c r="GR1286" s="17" t="s">
        <v>1674</v>
      </c>
      <c r="GS1286" s="17">
        <v>1</v>
      </c>
      <c r="GT1286" s="17" t="s">
        <v>1835</v>
      </c>
      <c r="GU1286" s="17" t="s">
        <v>1793</v>
      </c>
      <c r="GV1286" s="17">
        <f>SUMIF(FACT_A1[cve_prod],DIM_BILL[[#This Row],[CODIGO]],FACT_A1[Existencia])</f>
        <v>2</v>
      </c>
      <c r="GW1286" s="18">
        <f>SUMIF(FACT_A2[cve_prod],DIM_BILL[[#This Row],[CODIGO]],FACT_A2[Existencia])</f>
        <v>0</v>
      </c>
      <c r="GX1286" s="17"/>
      <c r="GY1286" s="16" t="s">
        <v>2220</v>
      </c>
      <c r="GZ1286" s="15">
        <f>SUMIFS(POs[saldo],POs[cve_prod],DIM_BILL[[#This Row],[CODIGO]],POs[status],$GY1286,POs[f_ent],GZ$1)</f>
        <v>0</v>
      </c>
      <c r="HA1286" s="15">
        <f>SUMIFS(POs[saldo],POs[cve_prod],DIM_BILL[[#This Row],[CODIGO]],POs[status],$GY1286,POs[f_ent],HA$1)</f>
        <v>0</v>
      </c>
      <c r="HB1286" s="15">
        <f>SUMIFS(POs[saldo],POs[cve_prod],DIM_BILL[[#This Row],[CODIGO]],POs[status],$GY1286,POs[f_ent],HB$1)</f>
        <v>0</v>
      </c>
      <c r="HC1286" s="15">
        <f>SUMIFS(POs[saldo],POs[cve_prod],DIM_BILL[[#This Row],[CODIGO]],POs[status],$GY1286,POs[f_ent],HC$1)</f>
        <v>1</v>
      </c>
      <c r="HD1286" s="15">
        <f>SUMIFS(POs[saldo],POs[cve_prod],DIM_BILL[[#This Row],[CODIGO]],POs[status],$GY1286,POs[f_ent],HD$1)</f>
        <v>0</v>
      </c>
      <c r="HE1286" s="15">
        <f>SUMIFS(POs[saldo],POs[cve_prod],DIM_BILL[[#This Row],[CODIGO]],POs[status],$GY1286,POs[f_ent],HE$1)</f>
        <v>0</v>
      </c>
      <c r="HF1286" s="15">
        <f>SUMIFS(POs[saldo],POs[cve_prod],DIM_BILL[[#This Row],[CODIGO]],POs[status],$GY1286,POs[Semana],WEEKNUM(HF$1))</f>
        <v>0</v>
      </c>
      <c r="HG1286" s="15">
        <f>SUMIFS(POs[saldo],POs[cve_prod],DIM_BILL[[#This Row],[CODIGO]],POs[status],$GY1286,POs[Semana],WEEKNUM(HG$1))</f>
        <v>0</v>
      </c>
      <c r="HH1286" s="15">
        <f>SUMIFS(POs[saldo],POs[cve_prod],DIM_BILL[[#This Row],[CODIGO]],POs[status],$GY1286,POs[Semana],WEEKNUM(HH$1))</f>
        <v>0</v>
      </c>
      <c r="HI1286" s="15">
        <f>SUMIFS(POs[saldo],POs[cve_prod],DIM_BILL[[#This Row],[CODIGO]],POs[status],$GY1286,POs[Semana],WEEKNUM(HI$1))</f>
        <v>0</v>
      </c>
      <c r="HJ1286" s="15">
        <f>SUMIFS(POs[saldo],POs[cve_prod],DIM_BILL[[#This Row],[CODIGO]],POs[status],$GY1286,POs[Semana],WEEKNUM(HJ$1))</f>
        <v>0</v>
      </c>
      <c r="HK1286" s="15">
        <f>SUMIFS(POs[saldo],POs[cve_prod],DIM_BILL[[#This Row],[CODIGO]],POs[status],$GY1286,POs[Semana],WEEKNUM(HK$1))</f>
        <v>0</v>
      </c>
      <c r="HL1286" s="15">
        <f>SUMIFS(POs[saldo],POs[cve_prod],DIM_BILL[[#This Row],[CODIGO]],POs[status],$GY1286,POs[Semana],WEEKNUM(HL$1))</f>
        <v>0</v>
      </c>
      <c r="HM1286" s="15">
        <f>SUMIFS(POs[saldo],POs[cve_prod],DIM_BILL[[#This Row],[CODIGO]],POs[status],$GY1286,POs[Semana],WEEKNUM(HM$1))</f>
        <v>0</v>
      </c>
      <c r="HN1286" s="15">
        <f>SUMIFS(POs[saldo],POs[cve_prod],DIM_BILL[[#This Row],[CODIGO]],POs[status],$GY1286,POs[Semana],WEEKNUM(HN$1))</f>
        <v>0</v>
      </c>
      <c r="HO1286" s="15">
        <f>SUMIFS(POs[saldo],POs[cve_prod],DIM_BILL[[#This Row],[CODIGO]],POs[status],$GY1286,POs[Semana],WEEKNUM(HO$1))</f>
        <v>0</v>
      </c>
      <c r="HP1286" s="15">
        <f>SUMIFS(POs[saldo],POs[cve_prod],DIM_BILL[[#This Row],[CODIGO]],POs[status],$GY1286,POs[Semana],WEEKNUM(HP$1))</f>
        <v>0</v>
      </c>
      <c r="HQ1286" s="15">
        <f>SUMIFS(POs[saldo],POs[cve_prod],DIM_BILL[[#This Row],[CODIGO]],POs[status],$GY1286,POs[Semana],WEEKNUM(HQ$1))</f>
        <v>0</v>
      </c>
      <c r="HR1286" s="15">
        <f>SUMIFS(POs[saldo],POs[cve_prod],DIM_BILL[[#This Row],[CODIGO]],POs[status],$GY1286,POs[Semana],WEEKNUM(HR$1))</f>
        <v>0</v>
      </c>
      <c r="HS1286" s="15">
        <f>SUMIFS(POs[saldo],POs[cve_prod],DIM_BILL[[#This Row],[CODIGO]],POs[status],$GY1286,POs[Semana],WEEKNUM(HS$1))</f>
        <v>0</v>
      </c>
      <c r="HT1286" s="15">
        <f>SUMIFS(POs[saldo],POs[cve_prod],DIM_BILL[[#This Row],[CODIGO]],POs[status],$GY1286,POs[Semana],WEEKNUM(HT$1))</f>
        <v>0</v>
      </c>
      <c r="HU1286" s="22"/>
      <c r="HV1286" s="25"/>
      <c r="HW1286" t="str">
        <f>DIM_BILL[[#This Row],[Tipo]]</f>
        <v>MATERIA PRIMA</v>
      </c>
    </row>
    <row r="1287" spans="1:231" x14ac:dyDescent="0.3">
      <c r="A1287" s="17" t="s">
        <v>1673</v>
      </c>
      <c r="FY1287">
        <v>1.4999999999999999E-4</v>
      </c>
      <c r="FZ1287">
        <v>2.2502250225022501E-4</v>
      </c>
      <c r="GR1287" s="17" t="s">
        <v>1674</v>
      </c>
      <c r="GS1287" s="17">
        <v>1</v>
      </c>
      <c r="GT1287" s="17" t="s">
        <v>1835</v>
      </c>
      <c r="GU1287" s="17" t="s">
        <v>1793</v>
      </c>
      <c r="GV1287" s="17">
        <f>SUMIF(FACT_A1[cve_prod],DIM_BILL[[#This Row],[CODIGO]],FACT_A1[Existencia])</f>
        <v>2</v>
      </c>
      <c r="GW1287" s="18">
        <f>SUMIF(FACT_A2[cve_prod],DIM_BILL[[#This Row],[CODIGO]],FACT_A2[Existencia])</f>
        <v>0</v>
      </c>
      <c r="GX1287" s="17"/>
      <c r="GY1287" s="16" t="s">
        <v>2221</v>
      </c>
      <c r="GZ1287" s="24">
        <f>SUMPRODUCT($B1287:$GQ1287,INDEX(PLAN_PRODUCCION!$B$4:$GQ$24,COLUMN()-COLUMN($GZ$1)+1,0))</f>
        <v>2.25</v>
      </c>
      <c r="HA1287" s="24">
        <f>SUMPRODUCT($B1287:$GQ1287,INDEX(PLAN_PRODUCCION!$B$4:$GQ$24,COLUMN()-COLUMN($GZ$1)+1,0))</f>
        <v>0</v>
      </c>
      <c r="HB1287" s="24">
        <f>SUMPRODUCT($B1287:$GQ1287,INDEX(PLAN_PRODUCCION!$B$4:$GQ$24,COLUMN()-COLUMN($GZ$1)+1,0))</f>
        <v>0</v>
      </c>
      <c r="HC1287" s="24">
        <f>SUMPRODUCT($B1287:$GQ1287,INDEX(PLAN_PRODUCCION!$B$4:$GQ$24,COLUMN()-COLUMN($GZ$1)+1,0))</f>
        <v>0</v>
      </c>
      <c r="HD1287" s="24">
        <f>SUMPRODUCT($B1287:$GQ1287,INDEX(PLAN_PRODUCCION!$B$4:$GQ$24,COLUMN()-COLUMN($GZ$1)+1,0))</f>
        <v>0</v>
      </c>
      <c r="HE1287" s="24">
        <f>SUMPRODUCT($B1287:$GQ1287,INDEX(PLAN_PRODUCCION!$B$4:$GQ$24,COLUMN()-COLUMN($GZ$1)+1,0))</f>
        <v>0</v>
      </c>
      <c r="HF1287" s="24">
        <f>SUMPRODUCT($B1287:$GQ1287,INDEX(PLAN_PRODUCCION!$B$4:$GQ$24,COLUMN()-COLUMN($GZ$1)+1,0))</f>
        <v>0</v>
      </c>
      <c r="HG1287" s="24">
        <f>SUMPRODUCT($B1287:$GQ1287,INDEX(PLAN_PRODUCCION!$B$4:$GQ$24,COLUMN()-COLUMN($GZ$1)+1,0))</f>
        <v>0</v>
      </c>
      <c r="HH1287" s="24">
        <f>SUMPRODUCT($B1287:$GQ1287,INDEX(PLAN_PRODUCCION!$B$4:$GQ$24,COLUMN()-COLUMN($GZ$1)+1,0))</f>
        <v>0</v>
      </c>
      <c r="HI1287" s="24">
        <f>SUMPRODUCT($B1287:$GQ1287,INDEX(PLAN_PRODUCCION!$B$4:$GQ$24,COLUMN()-COLUMN($GZ$1)+1,0))</f>
        <v>0</v>
      </c>
      <c r="HJ1287" s="24">
        <f>SUMPRODUCT($B1287:$GQ1287,INDEX(PLAN_PRODUCCION!$B$4:$GQ$24,COLUMN()-COLUMN($GZ$1)+1,0))</f>
        <v>0</v>
      </c>
      <c r="HK1287" s="24">
        <f>SUMPRODUCT($B1287:$GQ1287,INDEX(PLAN_PRODUCCION!$B$4:$GQ$24,COLUMN()-COLUMN($GZ$1)+1,0))</f>
        <v>0</v>
      </c>
      <c r="HL1287" s="24">
        <f>SUMPRODUCT($B1287:$GQ1287,INDEX(PLAN_PRODUCCION!$B$4:$GQ$24,COLUMN()-COLUMN($GZ$1)+1,0))</f>
        <v>0</v>
      </c>
      <c r="HM1287" s="24">
        <f>SUMPRODUCT($B1287:$GQ1287,INDEX(PLAN_PRODUCCION!$B$4:$GQ$24,COLUMN()-COLUMN($GZ$1)+1,0))</f>
        <v>0</v>
      </c>
      <c r="HN1287" s="24">
        <f>SUMPRODUCT($B1287:$GQ1287,INDEX(PLAN_PRODUCCION!$B$4:$GQ$24,COLUMN()-COLUMN($GZ$1)+1,0))</f>
        <v>0</v>
      </c>
      <c r="HO1287" s="24">
        <f>SUMPRODUCT($B1287:$GQ1287,INDEX(PLAN_PRODUCCION!$B$4:$GQ$24,COLUMN()-COLUMN($GZ$1)+1,0))</f>
        <v>0</v>
      </c>
      <c r="HP1287" s="24">
        <f>SUMPRODUCT($B1287:$GQ1287,INDEX(PLAN_PRODUCCION!$B$4:$GQ$24,COLUMN()-COLUMN($GZ$1)+1,0))</f>
        <v>0</v>
      </c>
      <c r="HQ1287" s="24">
        <f>SUMPRODUCT($B1287:$GQ1287,INDEX(PLAN_PRODUCCION!$B$4:$GQ$24,COLUMN()-COLUMN($GZ$1)+1,0))</f>
        <v>0</v>
      </c>
      <c r="HR1287" s="24">
        <f>SUMPRODUCT($B1287:$GQ1287,INDEX(PLAN_PRODUCCION!$B$4:$GQ$24,COLUMN()-COLUMN($GZ$1)+1,0))</f>
        <v>0</v>
      </c>
      <c r="HS1287" s="24">
        <f>SUMPRODUCT($B1287:$GQ1287,INDEX(PLAN_PRODUCCION!$B$4:$GQ$24,COLUMN()-COLUMN($GZ$1)+1,0))</f>
        <v>0</v>
      </c>
      <c r="HT1287" s="24">
        <f>SUMPRODUCT($B1287:$GQ1287,INDEX(PLAN_PRODUCCION!$B$4:$GQ$24,COLUMN()-COLUMN($GZ$1)+1,0))</f>
        <v>0</v>
      </c>
      <c r="HU1287" s="22"/>
      <c r="HV1287" s="25"/>
      <c r="HW1287" t="str">
        <f>DIM_BILL[[#This Row],[Tipo]]</f>
        <v>MATERIA PRIMA</v>
      </c>
    </row>
    <row r="1288" spans="1:231" x14ac:dyDescent="0.3">
      <c r="A1288" s="18" t="s">
        <v>1673</v>
      </c>
      <c r="FY1288">
        <v>1.4999999999999999E-4</v>
      </c>
      <c r="FZ1288">
        <v>2.2502250225022501E-4</v>
      </c>
      <c r="GR1288" s="18" t="s">
        <v>1674</v>
      </c>
      <c r="GS1288" s="18">
        <v>1</v>
      </c>
      <c r="GT1288" s="18" t="s">
        <v>1835</v>
      </c>
      <c r="GU1288" s="18" t="s">
        <v>1793</v>
      </c>
      <c r="GV1288" s="18">
        <f>SUMIF(FACT_A1[cve_prod],DIM_BILL[[#This Row],[CODIGO]],FACT_A1[Existencia])</f>
        <v>2</v>
      </c>
      <c r="GW1288" s="18">
        <f>SUMIF(FACT_A2[cve_prod],DIM_BILL[[#This Row],[CODIGO]],FACT_A2[Existencia])</f>
        <v>0</v>
      </c>
      <c r="GX1288" s="18"/>
      <c r="GY1288" s="16" t="s">
        <v>2222</v>
      </c>
      <c r="GZ1288" s="26">
        <f t="shared" ref="GZ1288" si="9396">GV1288+GW1288+GX1288+GZ1286-GZ1287</f>
        <v>-0.25</v>
      </c>
      <c r="HA1288" s="26">
        <f t="shared" ref="HA1288" si="9397">GZ1288+HA1286-HA1287</f>
        <v>-0.25</v>
      </c>
      <c r="HB1288" s="26">
        <f t="shared" ref="HB1288" si="9398">HA1288+HB1286-HB1287</f>
        <v>-0.25</v>
      </c>
      <c r="HC1288" s="26">
        <f t="shared" ref="HC1288" si="9399">HB1288+HC1286-HC1287</f>
        <v>0.75</v>
      </c>
      <c r="HD1288" s="26">
        <f t="shared" ref="HD1288" si="9400">HC1288+HD1286-HD1287</f>
        <v>0.75</v>
      </c>
      <c r="HE1288" s="26">
        <f t="shared" ref="HE1288" si="9401">HD1288+HE1286-HE1287</f>
        <v>0.75</v>
      </c>
      <c r="HF1288" s="26">
        <f t="shared" ref="HF1288" si="9402">HE1288+HF1286-HF1287</f>
        <v>0.75</v>
      </c>
      <c r="HG1288" s="26">
        <f t="shared" ref="HG1288" si="9403">HF1288+HG1286-HG1287</f>
        <v>0.75</v>
      </c>
      <c r="HH1288" s="26">
        <f t="shared" ref="HH1288" si="9404">HG1288+HH1286-HH1287</f>
        <v>0.75</v>
      </c>
      <c r="HI1288" s="26">
        <f t="shared" ref="HI1288" si="9405">HH1288+HI1286-HI1287</f>
        <v>0.75</v>
      </c>
      <c r="HJ1288" s="26">
        <f t="shared" ref="HJ1288" si="9406">HI1288+HJ1286-HJ1287</f>
        <v>0.75</v>
      </c>
      <c r="HK1288" s="26">
        <f t="shared" ref="HK1288" si="9407">HJ1288+HK1286-HK1287</f>
        <v>0.75</v>
      </c>
      <c r="HL1288" s="26">
        <f t="shared" ref="HL1288" si="9408">HK1288+HL1286-HL1287</f>
        <v>0.75</v>
      </c>
      <c r="HM1288" s="26">
        <f t="shared" ref="HM1288" si="9409">HL1288+HM1286-HM1287</f>
        <v>0.75</v>
      </c>
      <c r="HN1288" s="26">
        <f t="shared" ref="HN1288" si="9410">HM1288+HN1286-HN1287</f>
        <v>0.75</v>
      </c>
      <c r="HO1288" s="26">
        <f t="shared" ref="HO1288" si="9411">HN1288+HO1286-HO1287</f>
        <v>0.75</v>
      </c>
      <c r="HP1288" s="26">
        <f t="shared" ref="HP1288" si="9412">HO1288+HP1286-HP1287</f>
        <v>0.75</v>
      </c>
      <c r="HQ1288" s="26">
        <f t="shared" ref="HQ1288" si="9413">HP1288+HQ1286-HQ1287</f>
        <v>0.75</v>
      </c>
      <c r="HR1288" s="26">
        <f t="shared" ref="HR1288" si="9414">HQ1288+HR1286-HR1287</f>
        <v>0.75</v>
      </c>
      <c r="HS1288" s="26">
        <f t="shared" ref="HS1288" si="9415">HR1288+HS1286-HS1287</f>
        <v>0.75</v>
      </c>
      <c r="HT1288" s="26">
        <f t="shared" ref="HT1288" si="9416">HS1288+HT1286-HT1287</f>
        <v>0.75</v>
      </c>
      <c r="HU1288" s="22">
        <f t="shared" ref="HU1288" si="9417">COUNTIF(GZ1288:HT1288,"&lt;0")</f>
        <v>3</v>
      </c>
      <c r="HV1288" s="25"/>
      <c r="HW1288" t="str">
        <f>DIM_BILL[[#This Row],[Tipo]]</f>
        <v>MATERIA PRIMA</v>
      </c>
    </row>
    <row r="1289" spans="1:231" x14ac:dyDescent="0.3">
      <c r="A1289" s="17" t="s">
        <v>213</v>
      </c>
      <c r="M1289">
        <v>7.5000000000000002E-4</v>
      </c>
      <c r="GR1289" s="17" t="s">
        <v>214</v>
      </c>
      <c r="GS1289" s="17">
        <v>1</v>
      </c>
      <c r="GT1289" s="17" t="s">
        <v>1846</v>
      </c>
      <c r="GU1289" s="17" t="s">
        <v>1793</v>
      </c>
      <c r="GV1289" s="17">
        <f>SUMIF(FACT_A1[cve_prod],DIM_BILL[[#This Row],[CODIGO]],FACT_A1[Existencia])</f>
        <v>5</v>
      </c>
      <c r="GW1289" s="18">
        <f>SUMIF(FACT_A2[cve_prod],DIM_BILL[[#This Row],[CODIGO]],FACT_A2[Existencia])</f>
        <v>0</v>
      </c>
      <c r="GX1289" s="17"/>
      <c r="GY1289" s="16" t="s">
        <v>2220</v>
      </c>
      <c r="GZ1289" s="15">
        <f>SUMIFS(POs[saldo],POs[cve_prod],DIM_BILL[[#This Row],[CODIGO]],POs[status],$GY1289,POs[f_ent],GZ$1)</f>
        <v>0</v>
      </c>
      <c r="HA1289" s="15">
        <f>SUMIFS(POs[saldo],POs[cve_prod],DIM_BILL[[#This Row],[CODIGO]],POs[status],$GY1289,POs[f_ent],HA$1)</f>
        <v>0</v>
      </c>
      <c r="HB1289" s="15">
        <f>SUMIFS(POs[saldo],POs[cve_prod],DIM_BILL[[#This Row],[CODIGO]],POs[status],$GY1289,POs[f_ent],HB$1)</f>
        <v>0</v>
      </c>
      <c r="HC1289" s="15">
        <f>SUMIFS(POs[saldo],POs[cve_prod],DIM_BILL[[#This Row],[CODIGO]],POs[status],$GY1289,POs[f_ent],HC$1)</f>
        <v>0</v>
      </c>
      <c r="HD1289" s="15">
        <f>SUMIFS(POs[saldo],POs[cve_prod],DIM_BILL[[#This Row],[CODIGO]],POs[status],$GY1289,POs[f_ent],HD$1)</f>
        <v>0</v>
      </c>
      <c r="HE1289" s="15">
        <f>SUMIFS(POs[saldo],POs[cve_prod],DIM_BILL[[#This Row],[CODIGO]],POs[status],$GY1289,POs[f_ent],HE$1)</f>
        <v>0</v>
      </c>
      <c r="HF1289" s="15">
        <f>SUMIFS(POs[saldo],POs[cve_prod],DIM_BILL[[#This Row],[CODIGO]],POs[status],$GY1289,POs[Semana],WEEKNUM(HF$1))</f>
        <v>0</v>
      </c>
      <c r="HG1289" s="15">
        <f>SUMIFS(POs[saldo],POs[cve_prod],DIM_BILL[[#This Row],[CODIGO]],POs[status],$GY1289,POs[Semana],WEEKNUM(HG$1))</f>
        <v>0</v>
      </c>
      <c r="HH1289" s="15">
        <f>SUMIFS(POs[saldo],POs[cve_prod],DIM_BILL[[#This Row],[CODIGO]],POs[status],$GY1289,POs[Semana],WEEKNUM(HH$1))</f>
        <v>0</v>
      </c>
      <c r="HI1289" s="15">
        <f>SUMIFS(POs[saldo],POs[cve_prod],DIM_BILL[[#This Row],[CODIGO]],POs[status],$GY1289,POs[Semana],WEEKNUM(HI$1))</f>
        <v>0</v>
      </c>
      <c r="HJ1289" s="15">
        <f>SUMIFS(POs[saldo],POs[cve_prod],DIM_BILL[[#This Row],[CODIGO]],POs[status],$GY1289,POs[Semana],WEEKNUM(HJ$1))</f>
        <v>0</v>
      </c>
      <c r="HK1289" s="15">
        <f>SUMIFS(POs[saldo],POs[cve_prod],DIM_BILL[[#This Row],[CODIGO]],POs[status],$GY1289,POs[Semana],WEEKNUM(HK$1))</f>
        <v>0</v>
      </c>
      <c r="HL1289" s="15">
        <f>SUMIFS(POs[saldo],POs[cve_prod],DIM_BILL[[#This Row],[CODIGO]],POs[status],$GY1289,POs[Semana],WEEKNUM(HL$1))</f>
        <v>0</v>
      </c>
      <c r="HM1289" s="15">
        <f>SUMIFS(POs[saldo],POs[cve_prod],DIM_BILL[[#This Row],[CODIGO]],POs[status],$GY1289,POs[Semana],WEEKNUM(HM$1))</f>
        <v>0</v>
      </c>
      <c r="HN1289" s="15">
        <f>SUMIFS(POs[saldo],POs[cve_prod],DIM_BILL[[#This Row],[CODIGO]],POs[status],$GY1289,POs[Semana],WEEKNUM(HN$1))</f>
        <v>0</v>
      </c>
      <c r="HO1289" s="15">
        <f>SUMIFS(POs[saldo],POs[cve_prod],DIM_BILL[[#This Row],[CODIGO]],POs[status],$GY1289,POs[Semana],WEEKNUM(HO$1))</f>
        <v>0</v>
      </c>
      <c r="HP1289" s="15">
        <f>SUMIFS(POs[saldo],POs[cve_prod],DIM_BILL[[#This Row],[CODIGO]],POs[status],$GY1289,POs[Semana],WEEKNUM(HP$1))</f>
        <v>0</v>
      </c>
      <c r="HQ1289" s="15">
        <f>SUMIFS(POs[saldo],POs[cve_prod],DIM_BILL[[#This Row],[CODIGO]],POs[status],$GY1289,POs[Semana],WEEKNUM(HQ$1))</f>
        <v>0</v>
      </c>
      <c r="HR1289" s="15">
        <f>SUMIFS(POs[saldo],POs[cve_prod],DIM_BILL[[#This Row],[CODIGO]],POs[status],$GY1289,POs[Semana],WEEKNUM(HR$1))</f>
        <v>0</v>
      </c>
      <c r="HS1289" s="15">
        <f>SUMIFS(POs[saldo],POs[cve_prod],DIM_BILL[[#This Row],[CODIGO]],POs[status],$GY1289,POs[Semana],WEEKNUM(HS$1))</f>
        <v>0</v>
      </c>
      <c r="HT1289" s="15">
        <f>SUMIFS(POs[saldo],POs[cve_prod],DIM_BILL[[#This Row],[CODIGO]],POs[status],$GY1289,POs[Semana],WEEKNUM(HT$1))</f>
        <v>0</v>
      </c>
      <c r="HU1289" s="22"/>
      <c r="HV1289" s="25"/>
      <c r="HW1289" t="str">
        <f>DIM_BILL[[#This Row],[Tipo]]</f>
        <v>MATERIA PRIMA</v>
      </c>
    </row>
    <row r="1290" spans="1:231" x14ac:dyDescent="0.3">
      <c r="A1290" s="17" t="s">
        <v>213</v>
      </c>
      <c r="M1290">
        <v>7.5000000000000002E-4</v>
      </c>
      <c r="GR1290" s="17" t="s">
        <v>214</v>
      </c>
      <c r="GS1290" s="17">
        <v>1</v>
      </c>
      <c r="GT1290" s="17" t="s">
        <v>1846</v>
      </c>
      <c r="GU1290" s="17" t="s">
        <v>1793</v>
      </c>
      <c r="GV1290" s="17">
        <f>SUMIF(FACT_A1[cve_prod],DIM_BILL[[#This Row],[CODIGO]],FACT_A1[Existencia])</f>
        <v>5</v>
      </c>
      <c r="GW1290" s="18">
        <f>SUMIF(FACT_A2[cve_prod],DIM_BILL[[#This Row],[CODIGO]],FACT_A2[Existencia])</f>
        <v>0</v>
      </c>
      <c r="GX1290" s="17"/>
      <c r="GY1290" s="16" t="s">
        <v>2221</v>
      </c>
      <c r="GZ1290" s="24">
        <f>SUMPRODUCT($B1290:$GQ1290,INDEX(PLAN_PRODUCCION!$B$4:$GQ$24,COLUMN()-COLUMN($GZ$1)+1,0))</f>
        <v>1.5</v>
      </c>
      <c r="HA1290" s="24">
        <f>SUMPRODUCT($B1290:$GQ1290,INDEX(PLAN_PRODUCCION!$B$4:$GQ$24,COLUMN()-COLUMN($GZ$1)+1,0))</f>
        <v>0</v>
      </c>
      <c r="HB1290" s="24">
        <f>SUMPRODUCT($B1290:$GQ1290,INDEX(PLAN_PRODUCCION!$B$4:$GQ$24,COLUMN()-COLUMN($GZ$1)+1,0))</f>
        <v>0</v>
      </c>
      <c r="HC1290" s="24">
        <f>SUMPRODUCT($B1290:$GQ1290,INDEX(PLAN_PRODUCCION!$B$4:$GQ$24,COLUMN()-COLUMN($GZ$1)+1,0))</f>
        <v>0</v>
      </c>
      <c r="HD1290" s="24">
        <f>SUMPRODUCT($B1290:$GQ1290,INDEX(PLAN_PRODUCCION!$B$4:$GQ$24,COLUMN()-COLUMN($GZ$1)+1,0))</f>
        <v>0</v>
      </c>
      <c r="HE1290" s="24">
        <f>SUMPRODUCT($B1290:$GQ1290,INDEX(PLAN_PRODUCCION!$B$4:$GQ$24,COLUMN()-COLUMN($GZ$1)+1,0))</f>
        <v>0</v>
      </c>
      <c r="HF1290" s="24">
        <f>SUMPRODUCT($B1290:$GQ1290,INDEX(PLAN_PRODUCCION!$B$4:$GQ$24,COLUMN()-COLUMN($GZ$1)+1,0))</f>
        <v>0</v>
      </c>
      <c r="HG1290" s="24">
        <f>SUMPRODUCT($B1290:$GQ1290,INDEX(PLAN_PRODUCCION!$B$4:$GQ$24,COLUMN()-COLUMN($GZ$1)+1,0))</f>
        <v>0</v>
      </c>
      <c r="HH1290" s="24">
        <f>SUMPRODUCT($B1290:$GQ1290,INDEX(PLAN_PRODUCCION!$B$4:$GQ$24,COLUMN()-COLUMN($GZ$1)+1,0))</f>
        <v>0</v>
      </c>
      <c r="HI1290" s="24">
        <f>SUMPRODUCT($B1290:$GQ1290,INDEX(PLAN_PRODUCCION!$B$4:$GQ$24,COLUMN()-COLUMN($GZ$1)+1,0))</f>
        <v>0</v>
      </c>
      <c r="HJ1290" s="24">
        <f>SUMPRODUCT($B1290:$GQ1290,INDEX(PLAN_PRODUCCION!$B$4:$GQ$24,COLUMN()-COLUMN($GZ$1)+1,0))</f>
        <v>0</v>
      </c>
      <c r="HK1290" s="24">
        <f>SUMPRODUCT($B1290:$GQ1290,INDEX(PLAN_PRODUCCION!$B$4:$GQ$24,COLUMN()-COLUMN($GZ$1)+1,0))</f>
        <v>0</v>
      </c>
      <c r="HL1290" s="24">
        <f>SUMPRODUCT($B1290:$GQ1290,INDEX(PLAN_PRODUCCION!$B$4:$GQ$24,COLUMN()-COLUMN($GZ$1)+1,0))</f>
        <v>0</v>
      </c>
      <c r="HM1290" s="24">
        <f>SUMPRODUCT($B1290:$GQ1290,INDEX(PLAN_PRODUCCION!$B$4:$GQ$24,COLUMN()-COLUMN($GZ$1)+1,0))</f>
        <v>0</v>
      </c>
      <c r="HN1290" s="24">
        <f>SUMPRODUCT($B1290:$GQ1290,INDEX(PLAN_PRODUCCION!$B$4:$GQ$24,COLUMN()-COLUMN($GZ$1)+1,0))</f>
        <v>0</v>
      </c>
      <c r="HO1290" s="24">
        <f>SUMPRODUCT($B1290:$GQ1290,INDEX(PLAN_PRODUCCION!$B$4:$GQ$24,COLUMN()-COLUMN($GZ$1)+1,0))</f>
        <v>0</v>
      </c>
      <c r="HP1290" s="24">
        <f>SUMPRODUCT($B1290:$GQ1290,INDEX(PLAN_PRODUCCION!$B$4:$GQ$24,COLUMN()-COLUMN($GZ$1)+1,0))</f>
        <v>0</v>
      </c>
      <c r="HQ1290" s="24">
        <f>SUMPRODUCT($B1290:$GQ1290,INDEX(PLAN_PRODUCCION!$B$4:$GQ$24,COLUMN()-COLUMN($GZ$1)+1,0))</f>
        <v>0</v>
      </c>
      <c r="HR1290" s="24">
        <f>SUMPRODUCT($B1290:$GQ1290,INDEX(PLAN_PRODUCCION!$B$4:$GQ$24,COLUMN()-COLUMN($GZ$1)+1,0))</f>
        <v>0</v>
      </c>
      <c r="HS1290" s="24">
        <f>SUMPRODUCT($B1290:$GQ1290,INDEX(PLAN_PRODUCCION!$B$4:$GQ$24,COLUMN()-COLUMN($GZ$1)+1,0))</f>
        <v>0</v>
      </c>
      <c r="HT1290" s="24">
        <f>SUMPRODUCT($B1290:$GQ1290,INDEX(PLAN_PRODUCCION!$B$4:$GQ$24,COLUMN()-COLUMN($GZ$1)+1,0))</f>
        <v>0</v>
      </c>
      <c r="HU1290" s="22"/>
      <c r="HV1290" s="25"/>
      <c r="HW1290" t="str">
        <f>DIM_BILL[[#This Row],[Tipo]]</f>
        <v>MATERIA PRIMA</v>
      </c>
    </row>
    <row r="1291" spans="1:231" x14ac:dyDescent="0.3">
      <c r="A1291" s="18" t="s">
        <v>213</v>
      </c>
      <c r="M1291">
        <v>7.5000000000000002E-4</v>
      </c>
      <c r="GR1291" s="18" t="s">
        <v>214</v>
      </c>
      <c r="GS1291" s="18">
        <v>1</v>
      </c>
      <c r="GT1291" s="18" t="s">
        <v>1846</v>
      </c>
      <c r="GU1291" s="18" t="s">
        <v>1793</v>
      </c>
      <c r="GV1291" s="18">
        <f>SUMIF(FACT_A1[cve_prod],DIM_BILL[[#This Row],[CODIGO]],FACT_A1[Existencia])</f>
        <v>5</v>
      </c>
      <c r="GW1291" s="18">
        <f>SUMIF(FACT_A2[cve_prod],DIM_BILL[[#This Row],[CODIGO]],FACT_A2[Existencia])</f>
        <v>0</v>
      </c>
      <c r="GX1291" s="18"/>
      <c r="GY1291" s="16" t="s">
        <v>2222</v>
      </c>
      <c r="GZ1291" s="26">
        <f t="shared" ref="GZ1291" si="9418">GV1291+GW1291+GX1291+GZ1289-GZ1290</f>
        <v>3.5</v>
      </c>
      <c r="HA1291" s="26">
        <f t="shared" ref="HA1291" si="9419">GZ1291+HA1289-HA1290</f>
        <v>3.5</v>
      </c>
      <c r="HB1291" s="26">
        <f t="shared" ref="HB1291" si="9420">HA1291+HB1289-HB1290</f>
        <v>3.5</v>
      </c>
      <c r="HC1291" s="26">
        <f t="shared" ref="HC1291" si="9421">HB1291+HC1289-HC1290</f>
        <v>3.5</v>
      </c>
      <c r="HD1291" s="26">
        <f t="shared" ref="HD1291" si="9422">HC1291+HD1289-HD1290</f>
        <v>3.5</v>
      </c>
      <c r="HE1291" s="26">
        <f t="shared" ref="HE1291" si="9423">HD1291+HE1289-HE1290</f>
        <v>3.5</v>
      </c>
      <c r="HF1291" s="26">
        <f t="shared" ref="HF1291" si="9424">HE1291+HF1289-HF1290</f>
        <v>3.5</v>
      </c>
      <c r="HG1291" s="26">
        <f t="shared" ref="HG1291" si="9425">HF1291+HG1289-HG1290</f>
        <v>3.5</v>
      </c>
      <c r="HH1291" s="26">
        <f t="shared" ref="HH1291" si="9426">HG1291+HH1289-HH1290</f>
        <v>3.5</v>
      </c>
      <c r="HI1291" s="26">
        <f t="shared" ref="HI1291" si="9427">HH1291+HI1289-HI1290</f>
        <v>3.5</v>
      </c>
      <c r="HJ1291" s="26">
        <f t="shared" ref="HJ1291" si="9428">HI1291+HJ1289-HJ1290</f>
        <v>3.5</v>
      </c>
      <c r="HK1291" s="26">
        <f t="shared" ref="HK1291" si="9429">HJ1291+HK1289-HK1290</f>
        <v>3.5</v>
      </c>
      <c r="HL1291" s="26">
        <f t="shared" ref="HL1291" si="9430">HK1291+HL1289-HL1290</f>
        <v>3.5</v>
      </c>
      <c r="HM1291" s="26">
        <f t="shared" ref="HM1291" si="9431">HL1291+HM1289-HM1290</f>
        <v>3.5</v>
      </c>
      <c r="HN1291" s="26">
        <f t="shared" ref="HN1291" si="9432">HM1291+HN1289-HN1290</f>
        <v>3.5</v>
      </c>
      <c r="HO1291" s="26">
        <f t="shared" ref="HO1291" si="9433">HN1291+HO1289-HO1290</f>
        <v>3.5</v>
      </c>
      <c r="HP1291" s="26">
        <f t="shared" ref="HP1291" si="9434">HO1291+HP1289-HP1290</f>
        <v>3.5</v>
      </c>
      <c r="HQ1291" s="26">
        <f t="shared" ref="HQ1291" si="9435">HP1291+HQ1289-HQ1290</f>
        <v>3.5</v>
      </c>
      <c r="HR1291" s="26">
        <f t="shared" ref="HR1291" si="9436">HQ1291+HR1289-HR1290</f>
        <v>3.5</v>
      </c>
      <c r="HS1291" s="26">
        <f t="shared" ref="HS1291" si="9437">HR1291+HS1289-HS1290</f>
        <v>3.5</v>
      </c>
      <c r="HT1291" s="26">
        <f t="shared" ref="HT1291" si="9438">HS1291+HT1289-HT1290</f>
        <v>3.5</v>
      </c>
      <c r="HU1291" s="22">
        <f t="shared" ref="HU1291" si="9439">COUNTIF(GZ1291:HT1291,"&lt;0")</f>
        <v>0</v>
      </c>
      <c r="HV1291" s="25"/>
      <c r="HW1291" t="str">
        <f>DIM_BILL[[#This Row],[Tipo]]</f>
        <v>MATERIA PRIMA</v>
      </c>
    </row>
    <row r="1292" spans="1:231" x14ac:dyDescent="0.3">
      <c r="A1292" s="17" t="s">
        <v>1433</v>
      </c>
      <c r="ET1292">
        <v>0.09</v>
      </c>
      <c r="EU1292">
        <v>2.1675000000000002E-3</v>
      </c>
      <c r="EV1292">
        <v>4.3350000000000003E-3</v>
      </c>
      <c r="EW1292">
        <v>1.2385714285714285E-3</v>
      </c>
      <c r="GR1292" s="17" t="s">
        <v>1434</v>
      </c>
      <c r="GS1292" s="17">
        <v>2</v>
      </c>
      <c r="GT1292" s="17" t="s">
        <v>1847</v>
      </c>
      <c r="GU1292" s="17" t="s">
        <v>1793</v>
      </c>
      <c r="GV1292" s="17">
        <f>SUMIF(FACT_A1[cve_prod],DIM_BILL[[#This Row],[CODIGO]],FACT_A1[Existencia])</f>
        <v>0</v>
      </c>
      <c r="GW1292" s="18">
        <f>SUMIF(FACT_A2[cve_prod],DIM_BILL[[#This Row],[CODIGO]],FACT_A2[Existencia])</f>
        <v>44.674999999999997</v>
      </c>
      <c r="GX1292" s="17"/>
      <c r="GY1292" s="16" t="s">
        <v>2220</v>
      </c>
      <c r="GZ1292" s="15">
        <f>SUMIFS(POs[saldo],POs[cve_prod],DIM_BILL[[#This Row],[CODIGO]],POs[status],$GY1292,POs[f_ent],GZ$1)</f>
        <v>0</v>
      </c>
      <c r="HA1292" s="15">
        <f>SUMIFS(POs[saldo],POs[cve_prod],DIM_BILL[[#This Row],[CODIGO]],POs[status],$GY1292,POs[f_ent],HA$1)</f>
        <v>0</v>
      </c>
      <c r="HB1292" s="15">
        <f>SUMIFS(POs[saldo],POs[cve_prod],DIM_BILL[[#This Row],[CODIGO]],POs[status],$GY1292,POs[f_ent],HB$1)</f>
        <v>0</v>
      </c>
      <c r="HC1292" s="15">
        <f>SUMIFS(POs[saldo],POs[cve_prod],DIM_BILL[[#This Row],[CODIGO]],POs[status],$GY1292,POs[f_ent],HC$1)</f>
        <v>0</v>
      </c>
      <c r="HD1292" s="15">
        <f>SUMIFS(POs[saldo],POs[cve_prod],DIM_BILL[[#This Row],[CODIGO]],POs[status],$GY1292,POs[f_ent],HD$1)</f>
        <v>0</v>
      </c>
      <c r="HE1292" s="15">
        <f>SUMIFS(POs[saldo],POs[cve_prod],DIM_BILL[[#This Row],[CODIGO]],POs[status],$GY1292,POs[f_ent],HE$1)</f>
        <v>0</v>
      </c>
      <c r="HF1292" s="15">
        <f>SUMIFS(POs[saldo],POs[cve_prod],DIM_BILL[[#This Row],[CODIGO]],POs[status],$GY1292,POs[Semana],WEEKNUM(HF$1))</f>
        <v>0</v>
      </c>
      <c r="HG1292" s="15">
        <f>SUMIFS(POs[saldo],POs[cve_prod],DIM_BILL[[#This Row],[CODIGO]],POs[status],$GY1292,POs[Semana],WEEKNUM(HG$1))</f>
        <v>0</v>
      </c>
      <c r="HH1292" s="15">
        <f>SUMIFS(POs[saldo],POs[cve_prod],DIM_BILL[[#This Row],[CODIGO]],POs[status],$GY1292,POs[Semana],WEEKNUM(HH$1))</f>
        <v>0</v>
      </c>
      <c r="HI1292" s="15">
        <f>SUMIFS(POs[saldo],POs[cve_prod],DIM_BILL[[#This Row],[CODIGO]],POs[status],$GY1292,POs[Semana],WEEKNUM(HI$1))</f>
        <v>0</v>
      </c>
      <c r="HJ1292" s="15">
        <f>SUMIFS(POs[saldo],POs[cve_prod],DIM_BILL[[#This Row],[CODIGO]],POs[status],$GY1292,POs[Semana],WEEKNUM(HJ$1))</f>
        <v>0</v>
      </c>
      <c r="HK1292" s="15">
        <f>SUMIFS(POs[saldo],POs[cve_prod],DIM_BILL[[#This Row],[CODIGO]],POs[status],$GY1292,POs[Semana],WEEKNUM(HK$1))</f>
        <v>0</v>
      </c>
      <c r="HL1292" s="15">
        <f>SUMIFS(POs[saldo],POs[cve_prod],DIM_BILL[[#This Row],[CODIGO]],POs[status],$GY1292,POs[Semana],WEEKNUM(HL$1))</f>
        <v>0</v>
      </c>
      <c r="HM1292" s="15">
        <f>SUMIFS(POs[saldo],POs[cve_prod],DIM_BILL[[#This Row],[CODIGO]],POs[status],$GY1292,POs[Semana],WEEKNUM(HM$1))</f>
        <v>0</v>
      </c>
      <c r="HN1292" s="15">
        <f>SUMIFS(POs[saldo],POs[cve_prod],DIM_BILL[[#This Row],[CODIGO]],POs[status],$GY1292,POs[Semana],WEEKNUM(HN$1))</f>
        <v>0</v>
      </c>
      <c r="HO1292" s="15">
        <f>SUMIFS(POs[saldo],POs[cve_prod],DIM_BILL[[#This Row],[CODIGO]],POs[status],$GY1292,POs[Semana],WEEKNUM(HO$1))</f>
        <v>0</v>
      </c>
      <c r="HP1292" s="15">
        <f>SUMIFS(POs[saldo],POs[cve_prod],DIM_BILL[[#This Row],[CODIGO]],POs[status],$GY1292,POs[Semana],WEEKNUM(HP$1))</f>
        <v>0</v>
      </c>
      <c r="HQ1292" s="15">
        <f>SUMIFS(POs[saldo],POs[cve_prod],DIM_BILL[[#This Row],[CODIGO]],POs[status],$GY1292,POs[Semana],WEEKNUM(HQ$1))</f>
        <v>0</v>
      </c>
      <c r="HR1292" s="15">
        <f>SUMIFS(POs[saldo],POs[cve_prod],DIM_BILL[[#This Row],[CODIGO]],POs[status],$GY1292,POs[Semana],WEEKNUM(HR$1))</f>
        <v>0</v>
      </c>
      <c r="HS1292" s="15">
        <f>SUMIFS(POs[saldo],POs[cve_prod],DIM_BILL[[#This Row],[CODIGO]],POs[status],$GY1292,POs[Semana],WEEKNUM(HS$1))</f>
        <v>0</v>
      </c>
      <c r="HT1292" s="15">
        <f>SUMIFS(POs[saldo],POs[cve_prod],DIM_BILL[[#This Row],[CODIGO]],POs[status],$GY1292,POs[Semana],WEEKNUM(HT$1))</f>
        <v>0</v>
      </c>
      <c r="HU1292" s="22"/>
      <c r="HV1292" s="25"/>
      <c r="HW1292" t="str">
        <f>DIM_BILL[[#This Row],[Tipo]]</f>
        <v>MATERIA PRIMA</v>
      </c>
    </row>
    <row r="1293" spans="1:231" x14ac:dyDescent="0.3">
      <c r="A1293" s="17" t="s">
        <v>1433</v>
      </c>
      <c r="ET1293">
        <v>0.09</v>
      </c>
      <c r="EU1293">
        <v>2.1675000000000002E-3</v>
      </c>
      <c r="EV1293">
        <v>4.3350000000000003E-3</v>
      </c>
      <c r="EW1293">
        <v>1.2385714285714285E-3</v>
      </c>
      <c r="GR1293" s="17" t="s">
        <v>1434</v>
      </c>
      <c r="GS1293" s="17">
        <v>2</v>
      </c>
      <c r="GT1293" s="17" t="s">
        <v>1847</v>
      </c>
      <c r="GU1293" s="17" t="s">
        <v>1793</v>
      </c>
      <c r="GV1293" s="17">
        <f>SUMIF(FACT_A1[cve_prod],DIM_BILL[[#This Row],[CODIGO]],FACT_A1[Existencia])</f>
        <v>0</v>
      </c>
      <c r="GW1293" s="18">
        <f>SUMIF(FACT_A2[cve_prod],DIM_BILL[[#This Row],[CODIGO]],FACT_A2[Existencia])</f>
        <v>44.674999999999997</v>
      </c>
      <c r="GX1293" s="17"/>
      <c r="GY1293" s="16" t="s">
        <v>2221</v>
      </c>
      <c r="GZ1293" s="24">
        <f>SUMPRODUCT($B1293:$GQ1293,INDEX(PLAN_PRODUCCION!$B$4:$GQ$24,COLUMN()-COLUMN($GZ$1)+1,0))</f>
        <v>4.335</v>
      </c>
      <c r="HA1293" s="24">
        <f>SUMPRODUCT($B1293:$GQ1293,INDEX(PLAN_PRODUCCION!$B$4:$GQ$24,COLUMN()-COLUMN($GZ$1)+1,0))</f>
        <v>0</v>
      </c>
      <c r="HB1293" s="24">
        <f>SUMPRODUCT($B1293:$GQ1293,INDEX(PLAN_PRODUCCION!$B$4:$GQ$24,COLUMN()-COLUMN($GZ$1)+1,0))</f>
        <v>0</v>
      </c>
      <c r="HC1293" s="24">
        <f>SUMPRODUCT($B1293:$GQ1293,INDEX(PLAN_PRODUCCION!$B$4:$GQ$24,COLUMN()-COLUMN($GZ$1)+1,0))</f>
        <v>0</v>
      </c>
      <c r="HD1293" s="24">
        <f>SUMPRODUCT($B1293:$GQ1293,INDEX(PLAN_PRODUCCION!$B$4:$GQ$24,COLUMN()-COLUMN($GZ$1)+1,0))</f>
        <v>0</v>
      </c>
      <c r="HE1293" s="24">
        <f>SUMPRODUCT($B1293:$GQ1293,INDEX(PLAN_PRODUCCION!$B$4:$GQ$24,COLUMN()-COLUMN($GZ$1)+1,0))</f>
        <v>0</v>
      </c>
      <c r="HF1293" s="24">
        <f>SUMPRODUCT($B1293:$GQ1293,INDEX(PLAN_PRODUCCION!$B$4:$GQ$24,COLUMN()-COLUMN($GZ$1)+1,0))</f>
        <v>0</v>
      </c>
      <c r="HG1293" s="24">
        <f>SUMPRODUCT($B1293:$GQ1293,INDEX(PLAN_PRODUCCION!$B$4:$GQ$24,COLUMN()-COLUMN($GZ$1)+1,0))</f>
        <v>0</v>
      </c>
      <c r="HH1293" s="24">
        <f>SUMPRODUCT($B1293:$GQ1293,INDEX(PLAN_PRODUCCION!$B$4:$GQ$24,COLUMN()-COLUMN($GZ$1)+1,0))</f>
        <v>0</v>
      </c>
      <c r="HI1293" s="24">
        <f>SUMPRODUCT($B1293:$GQ1293,INDEX(PLAN_PRODUCCION!$B$4:$GQ$24,COLUMN()-COLUMN($GZ$1)+1,0))</f>
        <v>0</v>
      </c>
      <c r="HJ1293" s="24">
        <f>SUMPRODUCT($B1293:$GQ1293,INDEX(PLAN_PRODUCCION!$B$4:$GQ$24,COLUMN()-COLUMN($GZ$1)+1,0))</f>
        <v>0</v>
      </c>
      <c r="HK1293" s="24">
        <f>SUMPRODUCT($B1293:$GQ1293,INDEX(PLAN_PRODUCCION!$B$4:$GQ$24,COLUMN()-COLUMN($GZ$1)+1,0))</f>
        <v>0</v>
      </c>
      <c r="HL1293" s="24">
        <f>SUMPRODUCT($B1293:$GQ1293,INDEX(PLAN_PRODUCCION!$B$4:$GQ$24,COLUMN()-COLUMN($GZ$1)+1,0))</f>
        <v>0</v>
      </c>
      <c r="HM1293" s="24">
        <f>SUMPRODUCT($B1293:$GQ1293,INDEX(PLAN_PRODUCCION!$B$4:$GQ$24,COLUMN()-COLUMN($GZ$1)+1,0))</f>
        <v>0</v>
      </c>
      <c r="HN1293" s="24">
        <f>SUMPRODUCT($B1293:$GQ1293,INDEX(PLAN_PRODUCCION!$B$4:$GQ$24,COLUMN()-COLUMN($GZ$1)+1,0))</f>
        <v>0</v>
      </c>
      <c r="HO1293" s="24">
        <f>SUMPRODUCT($B1293:$GQ1293,INDEX(PLAN_PRODUCCION!$B$4:$GQ$24,COLUMN()-COLUMN($GZ$1)+1,0))</f>
        <v>0</v>
      </c>
      <c r="HP1293" s="24">
        <f>SUMPRODUCT($B1293:$GQ1293,INDEX(PLAN_PRODUCCION!$B$4:$GQ$24,COLUMN()-COLUMN($GZ$1)+1,0))</f>
        <v>0</v>
      </c>
      <c r="HQ1293" s="24">
        <f>SUMPRODUCT($B1293:$GQ1293,INDEX(PLAN_PRODUCCION!$B$4:$GQ$24,COLUMN()-COLUMN($GZ$1)+1,0))</f>
        <v>0</v>
      </c>
      <c r="HR1293" s="24">
        <f>SUMPRODUCT($B1293:$GQ1293,INDEX(PLAN_PRODUCCION!$B$4:$GQ$24,COLUMN()-COLUMN($GZ$1)+1,0))</f>
        <v>0</v>
      </c>
      <c r="HS1293" s="24">
        <f>SUMPRODUCT($B1293:$GQ1293,INDEX(PLAN_PRODUCCION!$B$4:$GQ$24,COLUMN()-COLUMN($GZ$1)+1,0))</f>
        <v>0</v>
      </c>
      <c r="HT1293" s="24">
        <f>SUMPRODUCT($B1293:$GQ1293,INDEX(PLAN_PRODUCCION!$B$4:$GQ$24,COLUMN()-COLUMN($GZ$1)+1,0))</f>
        <v>0</v>
      </c>
      <c r="HU1293" s="22"/>
      <c r="HV1293" s="25"/>
      <c r="HW1293" t="str">
        <f>DIM_BILL[[#This Row],[Tipo]]</f>
        <v>MATERIA PRIMA</v>
      </c>
    </row>
    <row r="1294" spans="1:231" x14ac:dyDescent="0.3">
      <c r="A1294" s="18" t="s">
        <v>1433</v>
      </c>
      <c r="ET1294">
        <v>0.09</v>
      </c>
      <c r="EU1294">
        <v>2.1675000000000002E-3</v>
      </c>
      <c r="EV1294">
        <v>4.3350000000000003E-3</v>
      </c>
      <c r="EW1294">
        <v>1.2385714285714285E-3</v>
      </c>
      <c r="GR1294" s="18" t="s">
        <v>1434</v>
      </c>
      <c r="GS1294" s="18">
        <v>2</v>
      </c>
      <c r="GT1294" s="18" t="s">
        <v>1847</v>
      </c>
      <c r="GU1294" s="18" t="s">
        <v>1793</v>
      </c>
      <c r="GV1294" s="18">
        <f>SUMIF(FACT_A1[cve_prod],DIM_BILL[[#This Row],[CODIGO]],FACT_A1[Existencia])</f>
        <v>0</v>
      </c>
      <c r="GW1294" s="18">
        <f>SUMIF(FACT_A2[cve_prod],DIM_BILL[[#This Row],[CODIGO]],FACT_A2[Existencia])</f>
        <v>44.674999999999997</v>
      </c>
      <c r="GX1294" s="18"/>
      <c r="GY1294" s="16" t="s">
        <v>2222</v>
      </c>
      <c r="GZ1294" s="26">
        <f t="shared" ref="GZ1294" si="9440">GV1294+GW1294+GX1294+GZ1292-GZ1293</f>
        <v>40.339999999999996</v>
      </c>
      <c r="HA1294" s="26">
        <f t="shared" ref="HA1294" si="9441">GZ1294+HA1292-HA1293</f>
        <v>40.339999999999996</v>
      </c>
      <c r="HB1294" s="26">
        <f t="shared" ref="HB1294" si="9442">HA1294+HB1292-HB1293</f>
        <v>40.339999999999996</v>
      </c>
      <c r="HC1294" s="26">
        <f t="shared" ref="HC1294" si="9443">HB1294+HC1292-HC1293</f>
        <v>40.339999999999996</v>
      </c>
      <c r="HD1294" s="26">
        <f t="shared" ref="HD1294" si="9444">HC1294+HD1292-HD1293</f>
        <v>40.339999999999996</v>
      </c>
      <c r="HE1294" s="26">
        <f t="shared" ref="HE1294" si="9445">HD1294+HE1292-HE1293</f>
        <v>40.339999999999996</v>
      </c>
      <c r="HF1294" s="26">
        <f t="shared" ref="HF1294" si="9446">HE1294+HF1292-HF1293</f>
        <v>40.339999999999996</v>
      </c>
      <c r="HG1294" s="26">
        <f t="shared" ref="HG1294" si="9447">HF1294+HG1292-HG1293</f>
        <v>40.339999999999996</v>
      </c>
      <c r="HH1294" s="26">
        <f t="shared" ref="HH1294" si="9448">HG1294+HH1292-HH1293</f>
        <v>40.339999999999996</v>
      </c>
      <c r="HI1294" s="26">
        <f t="shared" ref="HI1294" si="9449">HH1294+HI1292-HI1293</f>
        <v>40.339999999999996</v>
      </c>
      <c r="HJ1294" s="26">
        <f t="shared" ref="HJ1294" si="9450">HI1294+HJ1292-HJ1293</f>
        <v>40.339999999999996</v>
      </c>
      <c r="HK1294" s="26">
        <f t="shared" ref="HK1294" si="9451">HJ1294+HK1292-HK1293</f>
        <v>40.339999999999996</v>
      </c>
      <c r="HL1294" s="26">
        <f t="shared" ref="HL1294" si="9452">HK1294+HL1292-HL1293</f>
        <v>40.339999999999996</v>
      </c>
      <c r="HM1294" s="26">
        <f t="shared" ref="HM1294" si="9453">HL1294+HM1292-HM1293</f>
        <v>40.339999999999996</v>
      </c>
      <c r="HN1294" s="26">
        <f t="shared" ref="HN1294" si="9454">HM1294+HN1292-HN1293</f>
        <v>40.339999999999996</v>
      </c>
      <c r="HO1294" s="26">
        <f t="shared" ref="HO1294" si="9455">HN1294+HO1292-HO1293</f>
        <v>40.339999999999996</v>
      </c>
      <c r="HP1294" s="26">
        <f t="shared" ref="HP1294" si="9456">HO1294+HP1292-HP1293</f>
        <v>40.339999999999996</v>
      </c>
      <c r="HQ1294" s="26">
        <f t="shared" ref="HQ1294" si="9457">HP1294+HQ1292-HQ1293</f>
        <v>40.339999999999996</v>
      </c>
      <c r="HR1294" s="26">
        <f t="shared" ref="HR1294" si="9458">HQ1294+HR1292-HR1293</f>
        <v>40.339999999999996</v>
      </c>
      <c r="HS1294" s="26">
        <f t="shared" ref="HS1294" si="9459">HR1294+HS1292-HS1293</f>
        <v>40.339999999999996</v>
      </c>
      <c r="HT1294" s="26">
        <f t="shared" ref="HT1294" si="9460">HS1294+HT1292-HT1293</f>
        <v>40.339999999999996</v>
      </c>
      <c r="HU1294" s="22">
        <f t="shared" ref="HU1294" si="9461">COUNTIF(GZ1294:HT1294,"&lt;0")</f>
        <v>0</v>
      </c>
      <c r="HV1294" s="25"/>
      <c r="HW1294" t="str">
        <f>DIM_BILL[[#This Row],[Tipo]]</f>
        <v>MATERIA PRIMA</v>
      </c>
    </row>
    <row r="1295" spans="1:231" x14ac:dyDescent="0.3">
      <c r="A1295" s="17" t="s">
        <v>176</v>
      </c>
      <c r="K1295">
        <v>1.2E-5</v>
      </c>
      <c r="U1295">
        <v>1.206E-5</v>
      </c>
      <c r="CQ1295">
        <v>9.9999999999999995E-8</v>
      </c>
      <c r="CR1295">
        <v>9.9999999999999995E-8</v>
      </c>
      <c r="CT1295">
        <v>9.9999999999999995E-8</v>
      </c>
      <c r="CU1295">
        <v>8.9999999999999999E-8</v>
      </c>
      <c r="FF1295">
        <v>1.52E-5</v>
      </c>
      <c r="FG1295">
        <v>1.52E-5</v>
      </c>
      <c r="GR1295" s="17" t="s">
        <v>177</v>
      </c>
      <c r="GS1295" s="17">
        <v>2</v>
      </c>
      <c r="GT1295" s="17" t="s">
        <v>1835</v>
      </c>
      <c r="GU1295" s="17" t="s">
        <v>1793</v>
      </c>
      <c r="GV1295" s="17">
        <f>SUMIF(FACT_A1[cve_prod],DIM_BILL[[#This Row],[CODIGO]],FACT_A1[Existencia])</f>
        <v>0</v>
      </c>
      <c r="GW1295" s="18">
        <f>SUMIF(FACT_A2[cve_prod],DIM_BILL[[#This Row],[CODIGO]],FACT_A2[Existencia])</f>
        <v>4.9940499999999997</v>
      </c>
      <c r="GX1295" s="17"/>
      <c r="GY1295" s="16" t="s">
        <v>2220</v>
      </c>
      <c r="GZ1295" s="15">
        <f>SUMIFS(POs[saldo],POs[cve_prod],DIM_BILL[[#This Row],[CODIGO]],POs[status],$GY1295,POs[f_ent],GZ$1)</f>
        <v>0</v>
      </c>
      <c r="HA1295" s="15">
        <f>SUMIFS(POs[saldo],POs[cve_prod],DIM_BILL[[#This Row],[CODIGO]],POs[status],$GY1295,POs[f_ent],HA$1)</f>
        <v>0</v>
      </c>
      <c r="HB1295" s="15">
        <f>SUMIFS(POs[saldo],POs[cve_prod],DIM_BILL[[#This Row],[CODIGO]],POs[status],$GY1295,POs[f_ent],HB$1)</f>
        <v>0</v>
      </c>
      <c r="HC1295" s="15">
        <f>SUMIFS(POs[saldo],POs[cve_prod],DIM_BILL[[#This Row],[CODIGO]],POs[status],$GY1295,POs[f_ent],HC$1)</f>
        <v>0</v>
      </c>
      <c r="HD1295" s="15">
        <f>SUMIFS(POs[saldo],POs[cve_prod],DIM_BILL[[#This Row],[CODIGO]],POs[status],$GY1295,POs[f_ent],HD$1)</f>
        <v>0</v>
      </c>
      <c r="HE1295" s="15">
        <f>SUMIFS(POs[saldo],POs[cve_prod],DIM_BILL[[#This Row],[CODIGO]],POs[status],$GY1295,POs[f_ent],HE$1)</f>
        <v>0</v>
      </c>
      <c r="HF1295" s="15">
        <f>SUMIFS(POs[saldo],POs[cve_prod],DIM_BILL[[#This Row],[CODIGO]],POs[status],$GY1295,POs[Semana],WEEKNUM(HF$1))</f>
        <v>0</v>
      </c>
      <c r="HG1295" s="15">
        <f>SUMIFS(POs[saldo],POs[cve_prod],DIM_BILL[[#This Row],[CODIGO]],POs[status],$GY1295,POs[Semana],WEEKNUM(HG$1))</f>
        <v>0</v>
      </c>
      <c r="HH1295" s="15">
        <f>SUMIFS(POs[saldo],POs[cve_prod],DIM_BILL[[#This Row],[CODIGO]],POs[status],$GY1295,POs[Semana],WEEKNUM(HH$1))</f>
        <v>0</v>
      </c>
      <c r="HI1295" s="15">
        <f>SUMIFS(POs[saldo],POs[cve_prod],DIM_BILL[[#This Row],[CODIGO]],POs[status],$GY1295,POs[Semana],WEEKNUM(HI$1))</f>
        <v>0</v>
      </c>
      <c r="HJ1295" s="15">
        <f>SUMIFS(POs[saldo],POs[cve_prod],DIM_BILL[[#This Row],[CODIGO]],POs[status],$GY1295,POs[Semana],WEEKNUM(HJ$1))</f>
        <v>0</v>
      </c>
      <c r="HK1295" s="15">
        <f>SUMIFS(POs[saldo],POs[cve_prod],DIM_BILL[[#This Row],[CODIGO]],POs[status],$GY1295,POs[Semana],WEEKNUM(HK$1))</f>
        <v>0</v>
      </c>
      <c r="HL1295" s="15">
        <f>SUMIFS(POs[saldo],POs[cve_prod],DIM_BILL[[#This Row],[CODIGO]],POs[status],$GY1295,POs[Semana],WEEKNUM(HL$1))</f>
        <v>0</v>
      </c>
      <c r="HM1295" s="15">
        <f>SUMIFS(POs[saldo],POs[cve_prod],DIM_BILL[[#This Row],[CODIGO]],POs[status],$GY1295,POs[Semana],WEEKNUM(HM$1))</f>
        <v>0</v>
      </c>
      <c r="HN1295" s="15">
        <f>SUMIFS(POs[saldo],POs[cve_prod],DIM_BILL[[#This Row],[CODIGO]],POs[status],$GY1295,POs[Semana],WEEKNUM(HN$1))</f>
        <v>0</v>
      </c>
      <c r="HO1295" s="15">
        <f>SUMIFS(POs[saldo],POs[cve_prod],DIM_BILL[[#This Row],[CODIGO]],POs[status],$GY1295,POs[Semana],WEEKNUM(HO$1))</f>
        <v>0</v>
      </c>
      <c r="HP1295" s="15">
        <f>SUMIFS(POs[saldo],POs[cve_prod],DIM_BILL[[#This Row],[CODIGO]],POs[status],$GY1295,POs[Semana],WEEKNUM(HP$1))</f>
        <v>0</v>
      </c>
      <c r="HQ1295" s="15">
        <f>SUMIFS(POs[saldo],POs[cve_prod],DIM_BILL[[#This Row],[CODIGO]],POs[status],$GY1295,POs[Semana],WEEKNUM(HQ$1))</f>
        <v>0</v>
      </c>
      <c r="HR1295" s="15">
        <f>SUMIFS(POs[saldo],POs[cve_prod],DIM_BILL[[#This Row],[CODIGO]],POs[status],$GY1295,POs[Semana],WEEKNUM(HR$1))</f>
        <v>0</v>
      </c>
      <c r="HS1295" s="15">
        <f>SUMIFS(POs[saldo],POs[cve_prod],DIM_BILL[[#This Row],[CODIGO]],POs[status],$GY1295,POs[Semana],WEEKNUM(HS$1))</f>
        <v>0</v>
      </c>
      <c r="HT1295" s="15">
        <f>SUMIFS(POs[saldo],POs[cve_prod],DIM_BILL[[#This Row],[CODIGO]],POs[status],$GY1295,POs[Semana],WEEKNUM(HT$1))</f>
        <v>0</v>
      </c>
      <c r="HU1295" s="22"/>
      <c r="HV1295" s="25"/>
      <c r="HW1295" t="str">
        <f>DIM_BILL[[#This Row],[Tipo]]</f>
        <v>MATERIA PRIMA</v>
      </c>
    </row>
    <row r="1296" spans="1:231" x14ac:dyDescent="0.3">
      <c r="A1296" s="17" t="s">
        <v>176</v>
      </c>
      <c r="K1296">
        <v>1.2E-5</v>
      </c>
      <c r="U1296">
        <v>1.206E-5</v>
      </c>
      <c r="CQ1296">
        <v>9.9999999999999995E-8</v>
      </c>
      <c r="CR1296">
        <v>9.9999999999999995E-8</v>
      </c>
      <c r="CT1296">
        <v>9.9999999999999995E-8</v>
      </c>
      <c r="CU1296">
        <v>8.9999999999999999E-8</v>
      </c>
      <c r="FF1296">
        <v>1.52E-5</v>
      </c>
      <c r="FG1296">
        <v>1.52E-5</v>
      </c>
      <c r="GR1296" s="17" t="s">
        <v>177</v>
      </c>
      <c r="GS1296" s="17">
        <v>2</v>
      </c>
      <c r="GT1296" s="17" t="s">
        <v>1835</v>
      </c>
      <c r="GU1296" s="17" t="s">
        <v>1793</v>
      </c>
      <c r="GV1296" s="17">
        <f>SUMIF(FACT_A1[cve_prod],DIM_BILL[[#This Row],[CODIGO]],FACT_A1[Existencia])</f>
        <v>0</v>
      </c>
      <c r="GW1296" s="18">
        <f>SUMIF(FACT_A2[cve_prod],DIM_BILL[[#This Row],[CODIGO]],FACT_A2[Existencia])</f>
        <v>4.9940499999999997</v>
      </c>
      <c r="GX1296" s="17"/>
      <c r="GY1296" s="16" t="s">
        <v>2221</v>
      </c>
      <c r="GZ1296" s="24">
        <f>SUMPRODUCT($B1296:$GQ1296,INDEX(PLAN_PRODUCCION!$B$4:$GQ$24,COLUMN()-COLUMN($GZ$1)+1,0))</f>
        <v>0.30471250000000005</v>
      </c>
      <c r="HA1296" s="24">
        <f>SUMPRODUCT($B1296:$GQ1296,INDEX(PLAN_PRODUCCION!$B$4:$GQ$24,COLUMN()-COLUMN($GZ$1)+1,0))</f>
        <v>0</v>
      </c>
      <c r="HB1296" s="24">
        <f>SUMPRODUCT($B1296:$GQ1296,INDEX(PLAN_PRODUCCION!$B$4:$GQ$24,COLUMN()-COLUMN($GZ$1)+1,0))</f>
        <v>0</v>
      </c>
      <c r="HC1296" s="24">
        <f>SUMPRODUCT($B1296:$GQ1296,INDEX(PLAN_PRODUCCION!$B$4:$GQ$24,COLUMN()-COLUMN($GZ$1)+1,0))</f>
        <v>0</v>
      </c>
      <c r="HD1296" s="24">
        <f>SUMPRODUCT($B1296:$GQ1296,INDEX(PLAN_PRODUCCION!$B$4:$GQ$24,COLUMN()-COLUMN($GZ$1)+1,0))</f>
        <v>0</v>
      </c>
      <c r="HE1296" s="24">
        <f>SUMPRODUCT($B1296:$GQ1296,INDEX(PLAN_PRODUCCION!$B$4:$GQ$24,COLUMN()-COLUMN($GZ$1)+1,0))</f>
        <v>0</v>
      </c>
      <c r="HF1296" s="24">
        <f>SUMPRODUCT($B1296:$GQ1296,INDEX(PLAN_PRODUCCION!$B$4:$GQ$24,COLUMN()-COLUMN($GZ$1)+1,0))</f>
        <v>0</v>
      </c>
      <c r="HG1296" s="24">
        <f>SUMPRODUCT($B1296:$GQ1296,INDEX(PLAN_PRODUCCION!$B$4:$GQ$24,COLUMN()-COLUMN($GZ$1)+1,0))</f>
        <v>0</v>
      </c>
      <c r="HH1296" s="24">
        <f>SUMPRODUCT($B1296:$GQ1296,INDEX(PLAN_PRODUCCION!$B$4:$GQ$24,COLUMN()-COLUMN($GZ$1)+1,0))</f>
        <v>0</v>
      </c>
      <c r="HI1296" s="24">
        <f>SUMPRODUCT($B1296:$GQ1296,INDEX(PLAN_PRODUCCION!$B$4:$GQ$24,COLUMN()-COLUMN($GZ$1)+1,0))</f>
        <v>0</v>
      </c>
      <c r="HJ1296" s="24">
        <f>SUMPRODUCT($B1296:$GQ1296,INDEX(PLAN_PRODUCCION!$B$4:$GQ$24,COLUMN()-COLUMN($GZ$1)+1,0))</f>
        <v>0</v>
      </c>
      <c r="HK1296" s="24">
        <f>SUMPRODUCT($B1296:$GQ1296,INDEX(PLAN_PRODUCCION!$B$4:$GQ$24,COLUMN()-COLUMN($GZ$1)+1,0))</f>
        <v>0</v>
      </c>
      <c r="HL1296" s="24">
        <f>SUMPRODUCT($B1296:$GQ1296,INDEX(PLAN_PRODUCCION!$B$4:$GQ$24,COLUMN()-COLUMN($GZ$1)+1,0))</f>
        <v>0</v>
      </c>
      <c r="HM1296" s="24">
        <f>SUMPRODUCT($B1296:$GQ1296,INDEX(PLAN_PRODUCCION!$B$4:$GQ$24,COLUMN()-COLUMN($GZ$1)+1,0))</f>
        <v>0</v>
      </c>
      <c r="HN1296" s="24">
        <f>SUMPRODUCT($B1296:$GQ1296,INDEX(PLAN_PRODUCCION!$B$4:$GQ$24,COLUMN()-COLUMN($GZ$1)+1,0))</f>
        <v>0</v>
      </c>
      <c r="HO1296" s="24">
        <f>SUMPRODUCT($B1296:$GQ1296,INDEX(PLAN_PRODUCCION!$B$4:$GQ$24,COLUMN()-COLUMN($GZ$1)+1,0))</f>
        <v>0</v>
      </c>
      <c r="HP1296" s="24">
        <f>SUMPRODUCT($B1296:$GQ1296,INDEX(PLAN_PRODUCCION!$B$4:$GQ$24,COLUMN()-COLUMN($GZ$1)+1,0))</f>
        <v>0</v>
      </c>
      <c r="HQ1296" s="24">
        <f>SUMPRODUCT($B1296:$GQ1296,INDEX(PLAN_PRODUCCION!$B$4:$GQ$24,COLUMN()-COLUMN($GZ$1)+1,0))</f>
        <v>0</v>
      </c>
      <c r="HR1296" s="24">
        <f>SUMPRODUCT($B1296:$GQ1296,INDEX(PLAN_PRODUCCION!$B$4:$GQ$24,COLUMN()-COLUMN($GZ$1)+1,0))</f>
        <v>0</v>
      </c>
      <c r="HS1296" s="24">
        <f>SUMPRODUCT($B1296:$GQ1296,INDEX(PLAN_PRODUCCION!$B$4:$GQ$24,COLUMN()-COLUMN($GZ$1)+1,0))</f>
        <v>0</v>
      </c>
      <c r="HT1296" s="24">
        <f>SUMPRODUCT($B1296:$GQ1296,INDEX(PLAN_PRODUCCION!$B$4:$GQ$24,COLUMN()-COLUMN($GZ$1)+1,0))</f>
        <v>0</v>
      </c>
      <c r="HU1296" s="22"/>
      <c r="HV1296" s="25"/>
      <c r="HW1296" t="str">
        <f>DIM_BILL[[#This Row],[Tipo]]</f>
        <v>MATERIA PRIMA</v>
      </c>
    </row>
    <row r="1297" spans="1:231" x14ac:dyDescent="0.3">
      <c r="A1297" s="18" t="s">
        <v>176</v>
      </c>
      <c r="K1297">
        <v>1.2E-5</v>
      </c>
      <c r="U1297">
        <v>1.206E-5</v>
      </c>
      <c r="CQ1297">
        <v>9.9999999999999995E-8</v>
      </c>
      <c r="CR1297">
        <v>9.9999999999999995E-8</v>
      </c>
      <c r="CT1297">
        <v>9.9999999999999995E-8</v>
      </c>
      <c r="CU1297">
        <v>8.9999999999999999E-8</v>
      </c>
      <c r="FF1297">
        <v>1.52E-5</v>
      </c>
      <c r="FG1297">
        <v>1.52E-5</v>
      </c>
      <c r="GR1297" s="18" t="s">
        <v>177</v>
      </c>
      <c r="GS1297" s="18">
        <v>2</v>
      </c>
      <c r="GT1297" s="18" t="s">
        <v>1835</v>
      </c>
      <c r="GU1297" s="18" t="s">
        <v>1793</v>
      </c>
      <c r="GV1297" s="18">
        <f>SUMIF(FACT_A1[cve_prod],DIM_BILL[[#This Row],[CODIGO]],FACT_A1[Existencia])</f>
        <v>0</v>
      </c>
      <c r="GW1297" s="18">
        <f>SUMIF(FACT_A2[cve_prod],DIM_BILL[[#This Row],[CODIGO]],FACT_A2[Existencia])</f>
        <v>4.9940499999999997</v>
      </c>
      <c r="GX1297" s="18"/>
      <c r="GY1297" s="16" t="s">
        <v>2222</v>
      </c>
      <c r="GZ1297" s="26">
        <f t="shared" ref="GZ1297" si="9462">GV1297+GW1297+GX1297+GZ1295-GZ1296</f>
        <v>4.6893374999999997</v>
      </c>
      <c r="HA1297" s="26">
        <f t="shared" ref="HA1297" si="9463">GZ1297+HA1295-HA1296</f>
        <v>4.6893374999999997</v>
      </c>
      <c r="HB1297" s="26">
        <f t="shared" ref="HB1297" si="9464">HA1297+HB1295-HB1296</f>
        <v>4.6893374999999997</v>
      </c>
      <c r="HC1297" s="26">
        <f t="shared" ref="HC1297" si="9465">HB1297+HC1295-HC1296</f>
        <v>4.6893374999999997</v>
      </c>
      <c r="HD1297" s="26">
        <f t="shared" ref="HD1297" si="9466">HC1297+HD1295-HD1296</f>
        <v>4.6893374999999997</v>
      </c>
      <c r="HE1297" s="26">
        <f t="shared" ref="HE1297" si="9467">HD1297+HE1295-HE1296</f>
        <v>4.6893374999999997</v>
      </c>
      <c r="HF1297" s="26">
        <f t="shared" ref="HF1297" si="9468">HE1297+HF1295-HF1296</f>
        <v>4.6893374999999997</v>
      </c>
      <c r="HG1297" s="26">
        <f t="shared" ref="HG1297" si="9469">HF1297+HG1295-HG1296</f>
        <v>4.6893374999999997</v>
      </c>
      <c r="HH1297" s="26">
        <f t="shared" ref="HH1297" si="9470">HG1297+HH1295-HH1296</f>
        <v>4.6893374999999997</v>
      </c>
      <c r="HI1297" s="26">
        <f t="shared" ref="HI1297" si="9471">HH1297+HI1295-HI1296</f>
        <v>4.6893374999999997</v>
      </c>
      <c r="HJ1297" s="26">
        <f t="shared" ref="HJ1297" si="9472">HI1297+HJ1295-HJ1296</f>
        <v>4.6893374999999997</v>
      </c>
      <c r="HK1297" s="26">
        <f t="shared" ref="HK1297" si="9473">HJ1297+HK1295-HK1296</f>
        <v>4.6893374999999997</v>
      </c>
      <c r="HL1297" s="26">
        <f t="shared" ref="HL1297" si="9474">HK1297+HL1295-HL1296</f>
        <v>4.6893374999999997</v>
      </c>
      <c r="HM1297" s="26">
        <f t="shared" ref="HM1297" si="9475">HL1297+HM1295-HM1296</f>
        <v>4.6893374999999997</v>
      </c>
      <c r="HN1297" s="26">
        <f t="shared" ref="HN1297" si="9476">HM1297+HN1295-HN1296</f>
        <v>4.6893374999999997</v>
      </c>
      <c r="HO1297" s="26">
        <f t="shared" ref="HO1297" si="9477">HN1297+HO1295-HO1296</f>
        <v>4.6893374999999997</v>
      </c>
      <c r="HP1297" s="26">
        <f t="shared" ref="HP1297" si="9478">HO1297+HP1295-HP1296</f>
        <v>4.6893374999999997</v>
      </c>
      <c r="HQ1297" s="26">
        <f t="shared" ref="HQ1297" si="9479">HP1297+HQ1295-HQ1296</f>
        <v>4.6893374999999997</v>
      </c>
      <c r="HR1297" s="26">
        <f t="shared" ref="HR1297" si="9480">HQ1297+HR1295-HR1296</f>
        <v>4.6893374999999997</v>
      </c>
      <c r="HS1297" s="26">
        <f t="shared" ref="HS1297" si="9481">HR1297+HS1295-HS1296</f>
        <v>4.6893374999999997</v>
      </c>
      <c r="HT1297" s="26">
        <f t="shared" ref="HT1297" si="9482">HS1297+HT1295-HT1296</f>
        <v>4.6893374999999997</v>
      </c>
      <c r="HU1297" s="22">
        <f t="shared" ref="HU1297" si="9483">COUNTIF(GZ1297:HT1297,"&lt;0")</f>
        <v>0</v>
      </c>
      <c r="HV1297" s="25"/>
      <c r="HW1297" t="str">
        <f>DIM_BILL[[#This Row],[Tipo]]</f>
        <v>MATERIA PRIMA</v>
      </c>
    </row>
    <row r="1298" spans="1:231" x14ac:dyDescent="0.3">
      <c r="A1298" s="17" t="s">
        <v>332</v>
      </c>
      <c r="V1298">
        <v>3.0000000000000001E-3</v>
      </c>
      <c r="FY1298">
        <v>5.9999999999999995E-4</v>
      </c>
      <c r="FZ1298">
        <v>9.0009000900090005E-4</v>
      </c>
      <c r="GR1298" s="17" t="s">
        <v>333</v>
      </c>
      <c r="GS1298" s="17">
        <v>1</v>
      </c>
      <c r="GT1298" s="17" t="s">
        <v>1835</v>
      </c>
      <c r="GU1298" s="17" t="s">
        <v>1793</v>
      </c>
      <c r="GV1298" s="17">
        <f>SUMIF(FACT_A1[cve_prod],DIM_BILL[[#This Row],[CODIGO]],FACT_A1[Existencia])</f>
        <v>0</v>
      </c>
      <c r="GW1298" s="18">
        <f>SUMIF(FACT_A2[cve_prod],DIM_BILL[[#This Row],[CODIGO]],FACT_A2[Existencia])</f>
        <v>12.4</v>
      </c>
      <c r="GX1298" s="17"/>
      <c r="GY1298" s="16" t="s">
        <v>2220</v>
      </c>
      <c r="GZ1298" s="15">
        <f>SUMIFS(POs[saldo],POs[cve_prod],DIM_BILL[[#This Row],[CODIGO]],POs[status],$GY1298,POs[f_ent],GZ$1)</f>
        <v>0</v>
      </c>
      <c r="HA1298" s="15">
        <f>SUMIFS(POs[saldo],POs[cve_prod],DIM_BILL[[#This Row],[CODIGO]],POs[status],$GY1298,POs[f_ent],HA$1)</f>
        <v>0</v>
      </c>
      <c r="HB1298" s="15">
        <f>SUMIFS(POs[saldo],POs[cve_prod],DIM_BILL[[#This Row],[CODIGO]],POs[status],$GY1298,POs[f_ent],HB$1)</f>
        <v>0</v>
      </c>
      <c r="HC1298" s="15">
        <f>SUMIFS(POs[saldo],POs[cve_prod],DIM_BILL[[#This Row],[CODIGO]],POs[status],$GY1298,POs[f_ent],HC$1)</f>
        <v>0</v>
      </c>
      <c r="HD1298" s="15">
        <f>SUMIFS(POs[saldo],POs[cve_prod],DIM_BILL[[#This Row],[CODIGO]],POs[status],$GY1298,POs[f_ent],HD$1)</f>
        <v>0</v>
      </c>
      <c r="HE1298" s="15">
        <f>SUMIFS(POs[saldo],POs[cve_prod],DIM_BILL[[#This Row],[CODIGO]],POs[status],$GY1298,POs[f_ent],HE$1)</f>
        <v>0</v>
      </c>
      <c r="HF1298" s="15">
        <f>SUMIFS(POs[saldo],POs[cve_prod],DIM_BILL[[#This Row],[CODIGO]],POs[status],$GY1298,POs[Semana],WEEKNUM(HF$1))</f>
        <v>0</v>
      </c>
      <c r="HG1298" s="15">
        <f>SUMIFS(POs[saldo],POs[cve_prod],DIM_BILL[[#This Row],[CODIGO]],POs[status],$GY1298,POs[Semana],WEEKNUM(HG$1))</f>
        <v>0</v>
      </c>
      <c r="HH1298" s="15">
        <f>SUMIFS(POs[saldo],POs[cve_prod],DIM_BILL[[#This Row],[CODIGO]],POs[status],$GY1298,POs[Semana],WEEKNUM(HH$1))</f>
        <v>0</v>
      </c>
      <c r="HI1298" s="15">
        <f>SUMIFS(POs[saldo],POs[cve_prod],DIM_BILL[[#This Row],[CODIGO]],POs[status],$GY1298,POs[Semana],WEEKNUM(HI$1))</f>
        <v>0</v>
      </c>
      <c r="HJ1298" s="15">
        <f>SUMIFS(POs[saldo],POs[cve_prod],DIM_BILL[[#This Row],[CODIGO]],POs[status],$GY1298,POs[Semana],WEEKNUM(HJ$1))</f>
        <v>0</v>
      </c>
      <c r="HK1298" s="15">
        <f>SUMIFS(POs[saldo],POs[cve_prod],DIM_BILL[[#This Row],[CODIGO]],POs[status],$GY1298,POs[Semana],WEEKNUM(HK$1))</f>
        <v>0</v>
      </c>
      <c r="HL1298" s="15">
        <f>SUMIFS(POs[saldo],POs[cve_prod],DIM_BILL[[#This Row],[CODIGO]],POs[status],$GY1298,POs[Semana],WEEKNUM(HL$1))</f>
        <v>0</v>
      </c>
      <c r="HM1298" s="15">
        <f>SUMIFS(POs[saldo],POs[cve_prod],DIM_BILL[[#This Row],[CODIGO]],POs[status],$GY1298,POs[Semana],WEEKNUM(HM$1))</f>
        <v>0</v>
      </c>
      <c r="HN1298" s="15">
        <f>SUMIFS(POs[saldo],POs[cve_prod],DIM_BILL[[#This Row],[CODIGO]],POs[status],$GY1298,POs[Semana],WEEKNUM(HN$1))</f>
        <v>0</v>
      </c>
      <c r="HO1298" s="15">
        <f>SUMIFS(POs[saldo],POs[cve_prod],DIM_BILL[[#This Row],[CODIGO]],POs[status],$GY1298,POs[Semana],WEEKNUM(HO$1))</f>
        <v>0</v>
      </c>
      <c r="HP1298" s="15">
        <f>SUMIFS(POs[saldo],POs[cve_prod],DIM_BILL[[#This Row],[CODIGO]],POs[status],$GY1298,POs[Semana],WEEKNUM(HP$1))</f>
        <v>0</v>
      </c>
      <c r="HQ1298" s="15">
        <f>SUMIFS(POs[saldo],POs[cve_prod],DIM_BILL[[#This Row],[CODIGO]],POs[status],$GY1298,POs[Semana],WEEKNUM(HQ$1))</f>
        <v>0</v>
      </c>
      <c r="HR1298" s="15">
        <f>SUMIFS(POs[saldo],POs[cve_prod],DIM_BILL[[#This Row],[CODIGO]],POs[status],$GY1298,POs[Semana],WEEKNUM(HR$1))</f>
        <v>0</v>
      </c>
      <c r="HS1298" s="15">
        <f>SUMIFS(POs[saldo],POs[cve_prod],DIM_BILL[[#This Row],[CODIGO]],POs[status],$GY1298,POs[Semana],WEEKNUM(HS$1))</f>
        <v>0</v>
      </c>
      <c r="HT1298" s="15">
        <f>SUMIFS(POs[saldo],POs[cve_prod],DIM_BILL[[#This Row],[CODIGO]],POs[status],$GY1298,POs[Semana],WEEKNUM(HT$1))</f>
        <v>0</v>
      </c>
      <c r="HU1298" s="22"/>
      <c r="HV1298" s="25"/>
      <c r="HW1298" t="str">
        <f>DIM_BILL[[#This Row],[Tipo]]</f>
        <v>MATERIA PRIMA</v>
      </c>
    </row>
    <row r="1299" spans="1:231" x14ac:dyDescent="0.3">
      <c r="A1299" s="17" t="s">
        <v>332</v>
      </c>
      <c r="V1299">
        <v>3.0000000000000001E-3</v>
      </c>
      <c r="FY1299">
        <v>5.9999999999999995E-4</v>
      </c>
      <c r="FZ1299">
        <v>9.0009000900090005E-4</v>
      </c>
      <c r="GR1299" s="17" t="s">
        <v>333</v>
      </c>
      <c r="GS1299" s="17">
        <v>1</v>
      </c>
      <c r="GT1299" s="17" t="s">
        <v>1835</v>
      </c>
      <c r="GU1299" s="17" t="s">
        <v>1793</v>
      </c>
      <c r="GV1299" s="17">
        <f>SUMIF(FACT_A1[cve_prod],DIM_BILL[[#This Row],[CODIGO]],FACT_A1[Existencia])</f>
        <v>0</v>
      </c>
      <c r="GW1299" s="18">
        <f>SUMIF(FACT_A2[cve_prod],DIM_BILL[[#This Row],[CODIGO]],FACT_A2[Existencia])</f>
        <v>12.4</v>
      </c>
      <c r="GX1299" s="17"/>
      <c r="GY1299" s="16" t="s">
        <v>2221</v>
      </c>
      <c r="GZ1299" s="24">
        <f>SUMPRODUCT($B1299:$GQ1299,INDEX(PLAN_PRODUCCION!$B$4:$GQ$24,COLUMN()-COLUMN($GZ$1)+1,0))</f>
        <v>12</v>
      </c>
      <c r="HA1299" s="24">
        <f>SUMPRODUCT($B1299:$GQ1299,INDEX(PLAN_PRODUCCION!$B$4:$GQ$24,COLUMN()-COLUMN($GZ$1)+1,0))</f>
        <v>0</v>
      </c>
      <c r="HB1299" s="24">
        <f>SUMPRODUCT($B1299:$GQ1299,INDEX(PLAN_PRODUCCION!$B$4:$GQ$24,COLUMN()-COLUMN($GZ$1)+1,0))</f>
        <v>0</v>
      </c>
      <c r="HC1299" s="24">
        <f>SUMPRODUCT($B1299:$GQ1299,INDEX(PLAN_PRODUCCION!$B$4:$GQ$24,COLUMN()-COLUMN($GZ$1)+1,0))</f>
        <v>0</v>
      </c>
      <c r="HD1299" s="24">
        <f>SUMPRODUCT($B1299:$GQ1299,INDEX(PLAN_PRODUCCION!$B$4:$GQ$24,COLUMN()-COLUMN($GZ$1)+1,0))</f>
        <v>0</v>
      </c>
      <c r="HE1299" s="24">
        <f>SUMPRODUCT($B1299:$GQ1299,INDEX(PLAN_PRODUCCION!$B$4:$GQ$24,COLUMN()-COLUMN($GZ$1)+1,0))</f>
        <v>0</v>
      </c>
      <c r="HF1299" s="24">
        <f>SUMPRODUCT($B1299:$GQ1299,INDEX(PLAN_PRODUCCION!$B$4:$GQ$24,COLUMN()-COLUMN($GZ$1)+1,0))</f>
        <v>0</v>
      </c>
      <c r="HG1299" s="24">
        <f>SUMPRODUCT($B1299:$GQ1299,INDEX(PLAN_PRODUCCION!$B$4:$GQ$24,COLUMN()-COLUMN($GZ$1)+1,0))</f>
        <v>0</v>
      </c>
      <c r="HH1299" s="24">
        <f>SUMPRODUCT($B1299:$GQ1299,INDEX(PLAN_PRODUCCION!$B$4:$GQ$24,COLUMN()-COLUMN($GZ$1)+1,0))</f>
        <v>0</v>
      </c>
      <c r="HI1299" s="24">
        <f>SUMPRODUCT($B1299:$GQ1299,INDEX(PLAN_PRODUCCION!$B$4:$GQ$24,COLUMN()-COLUMN($GZ$1)+1,0))</f>
        <v>0</v>
      </c>
      <c r="HJ1299" s="24">
        <f>SUMPRODUCT($B1299:$GQ1299,INDEX(PLAN_PRODUCCION!$B$4:$GQ$24,COLUMN()-COLUMN($GZ$1)+1,0))</f>
        <v>0</v>
      </c>
      <c r="HK1299" s="24">
        <f>SUMPRODUCT($B1299:$GQ1299,INDEX(PLAN_PRODUCCION!$B$4:$GQ$24,COLUMN()-COLUMN($GZ$1)+1,0))</f>
        <v>0</v>
      </c>
      <c r="HL1299" s="24">
        <f>SUMPRODUCT($B1299:$GQ1299,INDEX(PLAN_PRODUCCION!$B$4:$GQ$24,COLUMN()-COLUMN($GZ$1)+1,0))</f>
        <v>0</v>
      </c>
      <c r="HM1299" s="24">
        <f>SUMPRODUCT($B1299:$GQ1299,INDEX(PLAN_PRODUCCION!$B$4:$GQ$24,COLUMN()-COLUMN($GZ$1)+1,0))</f>
        <v>0</v>
      </c>
      <c r="HN1299" s="24">
        <f>SUMPRODUCT($B1299:$GQ1299,INDEX(PLAN_PRODUCCION!$B$4:$GQ$24,COLUMN()-COLUMN($GZ$1)+1,0))</f>
        <v>0</v>
      </c>
      <c r="HO1299" s="24">
        <f>SUMPRODUCT($B1299:$GQ1299,INDEX(PLAN_PRODUCCION!$B$4:$GQ$24,COLUMN()-COLUMN($GZ$1)+1,0))</f>
        <v>0</v>
      </c>
      <c r="HP1299" s="24">
        <f>SUMPRODUCT($B1299:$GQ1299,INDEX(PLAN_PRODUCCION!$B$4:$GQ$24,COLUMN()-COLUMN($GZ$1)+1,0))</f>
        <v>0</v>
      </c>
      <c r="HQ1299" s="24">
        <f>SUMPRODUCT($B1299:$GQ1299,INDEX(PLAN_PRODUCCION!$B$4:$GQ$24,COLUMN()-COLUMN($GZ$1)+1,0))</f>
        <v>0</v>
      </c>
      <c r="HR1299" s="24">
        <f>SUMPRODUCT($B1299:$GQ1299,INDEX(PLAN_PRODUCCION!$B$4:$GQ$24,COLUMN()-COLUMN($GZ$1)+1,0))</f>
        <v>0</v>
      </c>
      <c r="HS1299" s="24">
        <f>SUMPRODUCT($B1299:$GQ1299,INDEX(PLAN_PRODUCCION!$B$4:$GQ$24,COLUMN()-COLUMN($GZ$1)+1,0))</f>
        <v>0</v>
      </c>
      <c r="HT1299" s="24">
        <f>SUMPRODUCT($B1299:$GQ1299,INDEX(PLAN_PRODUCCION!$B$4:$GQ$24,COLUMN()-COLUMN($GZ$1)+1,0))</f>
        <v>0</v>
      </c>
      <c r="HU1299" s="22"/>
      <c r="HV1299" s="25"/>
      <c r="HW1299" t="str">
        <f>DIM_BILL[[#This Row],[Tipo]]</f>
        <v>MATERIA PRIMA</v>
      </c>
    </row>
    <row r="1300" spans="1:231" x14ac:dyDescent="0.3">
      <c r="A1300" s="18" t="s">
        <v>332</v>
      </c>
      <c r="V1300">
        <v>3.0000000000000001E-3</v>
      </c>
      <c r="FY1300">
        <v>5.9999999999999995E-4</v>
      </c>
      <c r="FZ1300">
        <v>9.0009000900090005E-4</v>
      </c>
      <c r="GR1300" s="18" t="s">
        <v>333</v>
      </c>
      <c r="GS1300" s="18">
        <v>1</v>
      </c>
      <c r="GT1300" s="18" t="s">
        <v>1835</v>
      </c>
      <c r="GU1300" s="18" t="s">
        <v>1793</v>
      </c>
      <c r="GV1300" s="18">
        <f>SUMIF(FACT_A1[cve_prod],DIM_BILL[[#This Row],[CODIGO]],FACT_A1[Existencia])</f>
        <v>0</v>
      </c>
      <c r="GW1300" s="18">
        <f>SUMIF(FACT_A2[cve_prod],DIM_BILL[[#This Row],[CODIGO]],FACT_A2[Existencia])</f>
        <v>12.4</v>
      </c>
      <c r="GX1300" s="18"/>
      <c r="GY1300" s="16" t="s">
        <v>2222</v>
      </c>
      <c r="GZ1300" s="26">
        <f t="shared" ref="GZ1300" si="9484">GV1300+GW1300+GX1300+GZ1298-GZ1299</f>
        <v>0.40000000000000036</v>
      </c>
      <c r="HA1300" s="26">
        <f t="shared" ref="HA1300" si="9485">GZ1300+HA1298-HA1299</f>
        <v>0.40000000000000036</v>
      </c>
      <c r="HB1300" s="26">
        <f t="shared" ref="HB1300" si="9486">HA1300+HB1298-HB1299</f>
        <v>0.40000000000000036</v>
      </c>
      <c r="HC1300" s="26">
        <f t="shared" ref="HC1300" si="9487">HB1300+HC1298-HC1299</f>
        <v>0.40000000000000036</v>
      </c>
      <c r="HD1300" s="26">
        <f t="shared" ref="HD1300" si="9488">HC1300+HD1298-HD1299</f>
        <v>0.40000000000000036</v>
      </c>
      <c r="HE1300" s="26">
        <f t="shared" ref="HE1300" si="9489">HD1300+HE1298-HE1299</f>
        <v>0.40000000000000036</v>
      </c>
      <c r="HF1300" s="26">
        <f t="shared" ref="HF1300" si="9490">HE1300+HF1298-HF1299</f>
        <v>0.40000000000000036</v>
      </c>
      <c r="HG1300" s="26">
        <f t="shared" ref="HG1300" si="9491">HF1300+HG1298-HG1299</f>
        <v>0.40000000000000036</v>
      </c>
      <c r="HH1300" s="26">
        <f t="shared" ref="HH1300" si="9492">HG1300+HH1298-HH1299</f>
        <v>0.40000000000000036</v>
      </c>
      <c r="HI1300" s="26">
        <f t="shared" ref="HI1300" si="9493">HH1300+HI1298-HI1299</f>
        <v>0.40000000000000036</v>
      </c>
      <c r="HJ1300" s="26">
        <f t="shared" ref="HJ1300" si="9494">HI1300+HJ1298-HJ1299</f>
        <v>0.40000000000000036</v>
      </c>
      <c r="HK1300" s="26">
        <f t="shared" ref="HK1300" si="9495">HJ1300+HK1298-HK1299</f>
        <v>0.40000000000000036</v>
      </c>
      <c r="HL1300" s="26">
        <f t="shared" ref="HL1300" si="9496">HK1300+HL1298-HL1299</f>
        <v>0.40000000000000036</v>
      </c>
      <c r="HM1300" s="26">
        <f t="shared" ref="HM1300" si="9497">HL1300+HM1298-HM1299</f>
        <v>0.40000000000000036</v>
      </c>
      <c r="HN1300" s="26">
        <f t="shared" ref="HN1300" si="9498">HM1300+HN1298-HN1299</f>
        <v>0.40000000000000036</v>
      </c>
      <c r="HO1300" s="26">
        <f t="shared" ref="HO1300" si="9499">HN1300+HO1298-HO1299</f>
        <v>0.40000000000000036</v>
      </c>
      <c r="HP1300" s="26">
        <f t="shared" ref="HP1300" si="9500">HO1300+HP1298-HP1299</f>
        <v>0.40000000000000036</v>
      </c>
      <c r="HQ1300" s="26">
        <f t="shared" ref="HQ1300" si="9501">HP1300+HQ1298-HQ1299</f>
        <v>0.40000000000000036</v>
      </c>
      <c r="HR1300" s="26">
        <f t="shared" ref="HR1300" si="9502">HQ1300+HR1298-HR1299</f>
        <v>0.40000000000000036</v>
      </c>
      <c r="HS1300" s="26">
        <f t="shared" ref="HS1300" si="9503">HR1300+HS1298-HS1299</f>
        <v>0.40000000000000036</v>
      </c>
      <c r="HT1300" s="26">
        <f t="shared" ref="HT1300" si="9504">HS1300+HT1298-HT1299</f>
        <v>0.40000000000000036</v>
      </c>
      <c r="HU1300" s="22">
        <f t="shared" ref="HU1300" si="9505">COUNTIF(GZ1300:HT1300,"&lt;0")</f>
        <v>0</v>
      </c>
      <c r="HV1300" s="25"/>
      <c r="HW1300" t="str">
        <f>DIM_BILL[[#This Row],[Tipo]]</f>
        <v>MATERIA PRIMA</v>
      </c>
    </row>
    <row r="1301" spans="1:231" x14ac:dyDescent="0.3">
      <c r="A1301" s="17" t="s">
        <v>670</v>
      </c>
      <c r="BJ1301">
        <v>1.4010000000000001E-3</v>
      </c>
      <c r="GR1301" s="17" t="s">
        <v>671</v>
      </c>
      <c r="GS1301" s="17">
        <v>2</v>
      </c>
      <c r="GT1301" s="17" t="s">
        <v>1841</v>
      </c>
      <c r="GU1301" s="17" t="s">
        <v>1793</v>
      </c>
      <c r="GV1301" s="17">
        <f>SUMIF(FACT_A1[cve_prod],DIM_BILL[[#This Row],[CODIGO]],FACT_A1[Existencia])</f>
        <v>0</v>
      </c>
      <c r="GW1301" s="18">
        <f>SUMIF(FACT_A2[cve_prod],DIM_BILL[[#This Row],[CODIGO]],FACT_A2[Existencia])</f>
        <v>5</v>
      </c>
      <c r="GX1301" s="17"/>
      <c r="GY1301" s="16" t="s">
        <v>2220</v>
      </c>
      <c r="GZ1301" s="15">
        <f>SUMIFS(POs[saldo],POs[cve_prod],DIM_BILL[[#This Row],[CODIGO]],POs[status],$GY1301,POs[f_ent],GZ$1)</f>
        <v>0</v>
      </c>
      <c r="HA1301" s="15">
        <f>SUMIFS(POs[saldo],POs[cve_prod],DIM_BILL[[#This Row],[CODIGO]],POs[status],$GY1301,POs[f_ent],HA$1)</f>
        <v>0</v>
      </c>
      <c r="HB1301" s="15">
        <f>SUMIFS(POs[saldo],POs[cve_prod],DIM_BILL[[#This Row],[CODIGO]],POs[status],$GY1301,POs[f_ent],HB$1)</f>
        <v>0</v>
      </c>
      <c r="HC1301" s="15">
        <f>SUMIFS(POs[saldo],POs[cve_prod],DIM_BILL[[#This Row],[CODIGO]],POs[status],$GY1301,POs[f_ent],HC$1)</f>
        <v>0</v>
      </c>
      <c r="HD1301" s="15">
        <f>SUMIFS(POs[saldo],POs[cve_prod],DIM_BILL[[#This Row],[CODIGO]],POs[status],$GY1301,POs[f_ent],HD$1)</f>
        <v>0</v>
      </c>
      <c r="HE1301" s="15">
        <f>SUMIFS(POs[saldo],POs[cve_prod],DIM_BILL[[#This Row],[CODIGO]],POs[status],$GY1301,POs[f_ent],HE$1)</f>
        <v>0</v>
      </c>
      <c r="HF1301" s="15">
        <f>SUMIFS(POs[saldo],POs[cve_prod],DIM_BILL[[#This Row],[CODIGO]],POs[status],$GY1301,POs[Semana],WEEKNUM(HF$1))</f>
        <v>0</v>
      </c>
      <c r="HG1301" s="15">
        <f>SUMIFS(POs[saldo],POs[cve_prod],DIM_BILL[[#This Row],[CODIGO]],POs[status],$GY1301,POs[Semana],WEEKNUM(HG$1))</f>
        <v>0</v>
      </c>
      <c r="HH1301" s="15">
        <f>SUMIFS(POs[saldo],POs[cve_prod],DIM_BILL[[#This Row],[CODIGO]],POs[status],$GY1301,POs[Semana],WEEKNUM(HH$1))</f>
        <v>0</v>
      </c>
      <c r="HI1301" s="15">
        <f>SUMIFS(POs[saldo],POs[cve_prod],DIM_BILL[[#This Row],[CODIGO]],POs[status],$GY1301,POs[Semana],WEEKNUM(HI$1))</f>
        <v>0</v>
      </c>
      <c r="HJ1301" s="15">
        <f>SUMIFS(POs[saldo],POs[cve_prod],DIM_BILL[[#This Row],[CODIGO]],POs[status],$GY1301,POs[Semana],WEEKNUM(HJ$1))</f>
        <v>0</v>
      </c>
      <c r="HK1301" s="15">
        <f>SUMIFS(POs[saldo],POs[cve_prod],DIM_BILL[[#This Row],[CODIGO]],POs[status],$GY1301,POs[Semana],WEEKNUM(HK$1))</f>
        <v>0</v>
      </c>
      <c r="HL1301" s="15">
        <f>SUMIFS(POs[saldo],POs[cve_prod],DIM_BILL[[#This Row],[CODIGO]],POs[status],$GY1301,POs[Semana],WEEKNUM(HL$1))</f>
        <v>0</v>
      </c>
      <c r="HM1301" s="15">
        <f>SUMIFS(POs[saldo],POs[cve_prod],DIM_BILL[[#This Row],[CODIGO]],POs[status],$GY1301,POs[Semana],WEEKNUM(HM$1))</f>
        <v>0</v>
      </c>
      <c r="HN1301" s="15">
        <f>SUMIFS(POs[saldo],POs[cve_prod],DIM_BILL[[#This Row],[CODIGO]],POs[status],$GY1301,POs[Semana],WEEKNUM(HN$1))</f>
        <v>0</v>
      </c>
      <c r="HO1301" s="15">
        <f>SUMIFS(POs[saldo],POs[cve_prod],DIM_BILL[[#This Row],[CODIGO]],POs[status],$GY1301,POs[Semana],WEEKNUM(HO$1))</f>
        <v>0</v>
      </c>
      <c r="HP1301" s="15">
        <f>SUMIFS(POs[saldo],POs[cve_prod],DIM_BILL[[#This Row],[CODIGO]],POs[status],$GY1301,POs[Semana],WEEKNUM(HP$1))</f>
        <v>0</v>
      </c>
      <c r="HQ1301" s="15">
        <f>SUMIFS(POs[saldo],POs[cve_prod],DIM_BILL[[#This Row],[CODIGO]],POs[status],$GY1301,POs[Semana],WEEKNUM(HQ$1))</f>
        <v>0</v>
      </c>
      <c r="HR1301" s="15">
        <f>SUMIFS(POs[saldo],POs[cve_prod],DIM_BILL[[#This Row],[CODIGO]],POs[status],$GY1301,POs[Semana],WEEKNUM(HR$1))</f>
        <v>0</v>
      </c>
      <c r="HS1301" s="15">
        <f>SUMIFS(POs[saldo],POs[cve_prod],DIM_BILL[[#This Row],[CODIGO]],POs[status],$GY1301,POs[Semana],WEEKNUM(HS$1))</f>
        <v>0</v>
      </c>
      <c r="HT1301" s="15">
        <f>SUMIFS(POs[saldo],POs[cve_prod],DIM_BILL[[#This Row],[CODIGO]],POs[status],$GY1301,POs[Semana],WEEKNUM(HT$1))</f>
        <v>0</v>
      </c>
      <c r="HU1301" s="22"/>
      <c r="HV1301" s="25"/>
      <c r="HW1301" t="str">
        <f>DIM_BILL[[#This Row],[Tipo]]</f>
        <v>MATERIA PRIMA</v>
      </c>
    </row>
    <row r="1302" spans="1:231" x14ac:dyDescent="0.3">
      <c r="A1302" s="17" t="s">
        <v>670</v>
      </c>
      <c r="BJ1302">
        <v>1.4010000000000001E-3</v>
      </c>
      <c r="GR1302" s="17" t="s">
        <v>671</v>
      </c>
      <c r="GS1302" s="17">
        <v>2</v>
      </c>
      <c r="GT1302" s="17" t="s">
        <v>1841</v>
      </c>
      <c r="GU1302" s="17" t="s">
        <v>1793</v>
      </c>
      <c r="GV1302" s="17">
        <f>SUMIF(FACT_A1[cve_prod],DIM_BILL[[#This Row],[CODIGO]],FACT_A1[Existencia])</f>
        <v>0</v>
      </c>
      <c r="GW1302" s="18">
        <f>SUMIF(FACT_A2[cve_prod],DIM_BILL[[#This Row],[CODIGO]],FACT_A2[Existencia])</f>
        <v>5</v>
      </c>
      <c r="GX1302" s="17"/>
      <c r="GY1302" s="16" t="s">
        <v>2221</v>
      </c>
      <c r="GZ1302" s="24">
        <f>SUMPRODUCT($B1302:$GQ1302,INDEX(PLAN_PRODUCCION!$B$4:$GQ$24,COLUMN()-COLUMN($GZ$1)+1,0))</f>
        <v>2.802</v>
      </c>
      <c r="HA1302" s="24">
        <f>SUMPRODUCT($B1302:$GQ1302,INDEX(PLAN_PRODUCCION!$B$4:$GQ$24,COLUMN()-COLUMN($GZ$1)+1,0))</f>
        <v>0</v>
      </c>
      <c r="HB1302" s="24">
        <f>SUMPRODUCT($B1302:$GQ1302,INDEX(PLAN_PRODUCCION!$B$4:$GQ$24,COLUMN()-COLUMN($GZ$1)+1,0))</f>
        <v>0</v>
      </c>
      <c r="HC1302" s="24">
        <f>SUMPRODUCT($B1302:$GQ1302,INDEX(PLAN_PRODUCCION!$B$4:$GQ$24,COLUMN()-COLUMN($GZ$1)+1,0))</f>
        <v>0</v>
      </c>
      <c r="HD1302" s="24">
        <f>SUMPRODUCT($B1302:$GQ1302,INDEX(PLAN_PRODUCCION!$B$4:$GQ$24,COLUMN()-COLUMN($GZ$1)+1,0))</f>
        <v>0</v>
      </c>
      <c r="HE1302" s="24">
        <f>SUMPRODUCT($B1302:$GQ1302,INDEX(PLAN_PRODUCCION!$B$4:$GQ$24,COLUMN()-COLUMN($GZ$1)+1,0))</f>
        <v>0</v>
      </c>
      <c r="HF1302" s="24">
        <f>SUMPRODUCT($B1302:$GQ1302,INDEX(PLAN_PRODUCCION!$B$4:$GQ$24,COLUMN()-COLUMN($GZ$1)+1,0))</f>
        <v>0</v>
      </c>
      <c r="HG1302" s="24">
        <f>SUMPRODUCT($B1302:$GQ1302,INDEX(PLAN_PRODUCCION!$B$4:$GQ$24,COLUMN()-COLUMN($GZ$1)+1,0))</f>
        <v>0</v>
      </c>
      <c r="HH1302" s="24">
        <f>SUMPRODUCT($B1302:$GQ1302,INDEX(PLAN_PRODUCCION!$B$4:$GQ$24,COLUMN()-COLUMN($GZ$1)+1,0))</f>
        <v>0</v>
      </c>
      <c r="HI1302" s="24">
        <f>SUMPRODUCT($B1302:$GQ1302,INDEX(PLAN_PRODUCCION!$B$4:$GQ$24,COLUMN()-COLUMN($GZ$1)+1,0))</f>
        <v>0</v>
      </c>
      <c r="HJ1302" s="24">
        <f>SUMPRODUCT($B1302:$GQ1302,INDEX(PLAN_PRODUCCION!$B$4:$GQ$24,COLUMN()-COLUMN($GZ$1)+1,0))</f>
        <v>0</v>
      </c>
      <c r="HK1302" s="24">
        <f>SUMPRODUCT($B1302:$GQ1302,INDEX(PLAN_PRODUCCION!$B$4:$GQ$24,COLUMN()-COLUMN($GZ$1)+1,0))</f>
        <v>0</v>
      </c>
      <c r="HL1302" s="24">
        <f>SUMPRODUCT($B1302:$GQ1302,INDEX(PLAN_PRODUCCION!$B$4:$GQ$24,COLUMN()-COLUMN($GZ$1)+1,0))</f>
        <v>0</v>
      </c>
      <c r="HM1302" s="24">
        <f>SUMPRODUCT($B1302:$GQ1302,INDEX(PLAN_PRODUCCION!$B$4:$GQ$24,COLUMN()-COLUMN($GZ$1)+1,0))</f>
        <v>0</v>
      </c>
      <c r="HN1302" s="24">
        <f>SUMPRODUCT($B1302:$GQ1302,INDEX(PLAN_PRODUCCION!$B$4:$GQ$24,COLUMN()-COLUMN($GZ$1)+1,0))</f>
        <v>0</v>
      </c>
      <c r="HO1302" s="24">
        <f>SUMPRODUCT($B1302:$GQ1302,INDEX(PLAN_PRODUCCION!$B$4:$GQ$24,COLUMN()-COLUMN($GZ$1)+1,0))</f>
        <v>0</v>
      </c>
      <c r="HP1302" s="24">
        <f>SUMPRODUCT($B1302:$GQ1302,INDEX(PLAN_PRODUCCION!$B$4:$GQ$24,COLUMN()-COLUMN($GZ$1)+1,0))</f>
        <v>0</v>
      </c>
      <c r="HQ1302" s="24">
        <f>SUMPRODUCT($B1302:$GQ1302,INDEX(PLAN_PRODUCCION!$B$4:$GQ$24,COLUMN()-COLUMN($GZ$1)+1,0))</f>
        <v>0</v>
      </c>
      <c r="HR1302" s="24">
        <f>SUMPRODUCT($B1302:$GQ1302,INDEX(PLAN_PRODUCCION!$B$4:$GQ$24,COLUMN()-COLUMN($GZ$1)+1,0))</f>
        <v>0</v>
      </c>
      <c r="HS1302" s="24">
        <f>SUMPRODUCT($B1302:$GQ1302,INDEX(PLAN_PRODUCCION!$B$4:$GQ$24,COLUMN()-COLUMN($GZ$1)+1,0))</f>
        <v>0</v>
      </c>
      <c r="HT1302" s="24">
        <f>SUMPRODUCT($B1302:$GQ1302,INDEX(PLAN_PRODUCCION!$B$4:$GQ$24,COLUMN()-COLUMN($GZ$1)+1,0))</f>
        <v>0</v>
      </c>
      <c r="HU1302" s="22"/>
      <c r="HV1302" s="25"/>
      <c r="HW1302" t="str">
        <f>DIM_BILL[[#This Row],[Tipo]]</f>
        <v>MATERIA PRIMA</v>
      </c>
    </row>
    <row r="1303" spans="1:231" x14ac:dyDescent="0.3">
      <c r="A1303" s="18" t="s">
        <v>670</v>
      </c>
      <c r="BJ1303">
        <v>1.4010000000000001E-3</v>
      </c>
      <c r="GR1303" s="18" t="s">
        <v>671</v>
      </c>
      <c r="GS1303" s="18">
        <v>2</v>
      </c>
      <c r="GT1303" s="18" t="s">
        <v>1841</v>
      </c>
      <c r="GU1303" s="18" t="s">
        <v>1793</v>
      </c>
      <c r="GV1303" s="18">
        <f>SUMIF(FACT_A1[cve_prod],DIM_BILL[[#This Row],[CODIGO]],FACT_A1[Existencia])</f>
        <v>0</v>
      </c>
      <c r="GW1303" s="18">
        <f>SUMIF(FACT_A2[cve_prod],DIM_BILL[[#This Row],[CODIGO]],FACT_A2[Existencia])</f>
        <v>5</v>
      </c>
      <c r="GX1303" s="18"/>
      <c r="GY1303" s="16" t="s">
        <v>2222</v>
      </c>
      <c r="GZ1303" s="26">
        <f t="shared" ref="GZ1303" si="9506">GV1303+GW1303+GX1303+GZ1301-GZ1302</f>
        <v>2.198</v>
      </c>
      <c r="HA1303" s="26">
        <f t="shared" ref="HA1303" si="9507">GZ1303+HA1301-HA1302</f>
        <v>2.198</v>
      </c>
      <c r="HB1303" s="26">
        <f t="shared" ref="HB1303" si="9508">HA1303+HB1301-HB1302</f>
        <v>2.198</v>
      </c>
      <c r="HC1303" s="26">
        <f t="shared" ref="HC1303" si="9509">HB1303+HC1301-HC1302</f>
        <v>2.198</v>
      </c>
      <c r="HD1303" s="26">
        <f t="shared" ref="HD1303" si="9510">HC1303+HD1301-HD1302</f>
        <v>2.198</v>
      </c>
      <c r="HE1303" s="26">
        <f t="shared" ref="HE1303" si="9511">HD1303+HE1301-HE1302</f>
        <v>2.198</v>
      </c>
      <c r="HF1303" s="26">
        <f t="shared" ref="HF1303" si="9512">HE1303+HF1301-HF1302</f>
        <v>2.198</v>
      </c>
      <c r="HG1303" s="26">
        <f t="shared" ref="HG1303" si="9513">HF1303+HG1301-HG1302</f>
        <v>2.198</v>
      </c>
      <c r="HH1303" s="26">
        <f t="shared" ref="HH1303" si="9514">HG1303+HH1301-HH1302</f>
        <v>2.198</v>
      </c>
      <c r="HI1303" s="26">
        <f t="shared" ref="HI1303" si="9515">HH1303+HI1301-HI1302</f>
        <v>2.198</v>
      </c>
      <c r="HJ1303" s="26">
        <f t="shared" ref="HJ1303" si="9516">HI1303+HJ1301-HJ1302</f>
        <v>2.198</v>
      </c>
      <c r="HK1303" s="26">
        <f t="shared" ref="HK1303" si="9517">HJ1303+HK1301-HK1302</f>
        <v>2.198</v>
      </c>
      <c r="HL1303" s="26">
        <f t="shared" ref="HL1303" si="9518">HK1303+HL1301-HL1302</f>
        <v>2.198</v>
      </c>
      <c r="HM1303" s="26">
        <f t="shared" ref="HM1303" si="9519">HL1303+HM1301-HM1302</f>
        <v>2.198</v>
      </c>
      <c r="HN1303" s="26">
        <f t="shared" ref="HN1303" si="9520">HM1303+HN1301-HN1302</f>
        <v>2.198</v>
      </c>
      <c r="HO1303" s="26">
        <f t="shared" ref="HO1303" si="9521">HN1303+HO1301-HO1302</f>
        <v>2.198</v>
      </c>
      <c r="HP1303" s="26">
        <f t="shared" ref="HP1303" si="9522">HO1303+HP1301-HP1302</f>
        <v>2.198</v>
      </c>
      <c r="HQ1303" s="26">
        <f t="shared" ref="HQ1303" si="9523">HP1303+HQ1301-HQ1302</f>
        <v>2.198</v>
      </c>
      <c r="HR1303" s="26">
        <f t="shared" ref="HR1303" si="9524">HQ1303+HR1301-HR1302</f>
        <v>2.198</v>
      </c>
      <c r="HS1303" s="26">
        <f t="shared" ref="HS1303" si="9525">HR1303+HS1301-HS1302</f>
        <v>2.198</v>
      </c>
      <c r="HT1303" s="26">
        <f t="shared" ref="HT1303" si="9526">HS1303+HT1301-HT1302</f>
        <v>2.198</v>
      </c>
      <c r="HU1303" s="22">
        <f t="shared" ref="HU1303" si="9527">COUNTIF(GZ1303:HT1303,"&lt;0")</f>
        <v>0</v>
      </c>
      <c r="HV1303" s="25"/>
      <c r="HW1303" t="str">
        <f>DIM_BILL[[#This Row],[Tipo]]</f>
        <v>MATERIA PRIMA</v>
      </c>
    </row>
    <row r="1304" spans="1:231" x14ac:dyDescent="0.3">
      <c r="A1304" s="17" t="s">
        <v>1519</v>
      </c>
      <c r="FE1304">
        <v>8.9999999999999998E-4</v>
      </c>
      <c r="GR1304" s="17" t="s">
        <v>1520</v>
      </c>
      <c r="GS1304" s="17">
        <v>1</v>
      </c>
      <c r="GT1304" s="17" t="s">
        <v>1838</v>
      </c>
      <c r="GU1304" s="17" t="s">
        <v>1793</v>
      </c>
      <c r="GV1304" s="17">
        <f>SUMIF(FACT_A1[cve_prod],DIM_BILL[[#This Row],[CODIGO]],FACT_A1[Existencia])</f>
        <v>20</v>
      </c>
      <c r="GW1304" s="18">
        <f>SUMIF(FACT_A2[cve_prod],DIM_BILL[[#This Row],[CODIGO]],FACT_A2[Existencia])</f>
        <v>20</v>
      </c>
      <c r="GX1304" s="17"/>
      <c r="GY1304" s="16" t="s">
        <v>2220</v>
      </c>
      <c r="GZ1304" s="15">
        <f>SUMIFS(POs[saldo],POs[cve_prod],DIM_BILL[[#This Row],[CODIGO]],POs[status],$GY1304,POs[f_ent],GZ$1)</f>
        <v>0</v>
      </c>
      <c r="HA1304" s="15">
        <f>SUMIFS(POs[saldo],POs[cve_prod],DIM_BILL[[#This Row],[CODIGO]],POs[status],$GY1304,POs[f_ent],HA$1)</f>
        <v>0</v>
      </c>
      <c r="HB1304" s="15">
        <f>SUMIFS(POs[saldo],POs[cve_prod],DIM_BILL[[#This Row],[CODIGO]],POs[status],$GY1304,POs[f_ent],HB$1)</f>
        <v>0</v>
      </c>
      <c r="HC1304" s="15">
        <f>SUMIFS(POs[saldo],POs[cve_prod],DIM_BILL[[#This Row],[CODIGO]],POs[status],$GY1304,POs[f_ent],HC$1)</f>
        <v>0</v>
      </c>
      <c r="HD1304" s="15">
        <f>SUMIFS(POs[saldo],POs[cve_prod],DIM_BILL[[#This Row],[CODIGO]],POs[status],$GY1304,POs[f_ent],HD$1)</f>
        <v>0</v>
      </c>
      <c r="HE1304" s="15">
        <f>SUMIFS(POs[saldo],POs[cve_prod],DIM_BILL[[#This Row],[CODIGO]],POs[status],$GY1304,POs[f_ent],HE$1)</f>
        <v>0</v>
      </c>
      <c r="HF1304" s="15">
        <f>SUMIFS(POs[saldo],POs[cve_prod],DIM_BILL[[#This Row],[CODIGO]],POs[status],$GY1304,POs[Semana],WEEKNUM(HF$1))</f>
        <v>0</v>
      </c>
      <c r="HG1304" s="15">
        <f>SUMIFS(POs[saldo],POs[cve_prod],DIM_BILL[[#This Row],[CODIGO]],POs[status],$GY1304,POs[Semana],WEEKNUM(HG$1))</f>
        <v>0</v>
      </c>
      <c r="HH1304" s="15">
        <f>SUMIFS(POs[saldo],POs[cve_prod],DIM_BILL[[#This Row],[CODIGO]],POs[status],$GY1304,POs[Semana],WEEKNUM(HH$1))</f>
        <v>0</v>
      </c>
      <c r="HI1304" s="15">
        <f>SUMIFS(POs[saldo],POs[cve_prod],DIM_BILL[[#This Row],[CODIGO]],POs[status],$GY1304,POs[Semana],WEEKNUM(HI$1))</f>
        <v>0</v>
      </c>
      <c r="HJ1304" s="15">
        <f>SUMIFS(POs[saldo],POs[cve_prod],DIM_BILL[[#This Row],[CODIGO]],POs[status],$GY1304,POs[Semana],WEEKNUM(HJ$1))</f>
        <v>0</v>
      </c>
      <c r="HK1304" s="15">
        <f>SUMIFS(POs[saldo],POs[cve_prod],DIM_BILL[[#This Row],[CODIGO]],POs[status],$GY1304,POs[Semana],WEEKNUM(HK$1))</f>
        <v>0</v>
      </c>
      <c r="HL1304" s="15">
        <f>SUMIFS(POs[saldo],POs[cve_prod],DIM_BILL[[#This Row],[CODIGO]],POs[status],$GY1304,POs[Semana],WEEKNUM(HL$1))</f>
        <v>0</v>
      </c>
      <c r="HM1304" s="15">
        <f>SUMIFS(POs[saldo],POs[cve_prod],DIM_BILL[[#This Row],[CODIGO]],POs[status],$GY1304,POs[Semana],WEEKNUM(HM$1))</f>
        <v>0</v>
      </c>
      <c r="HN1304" s="15">
        <f>SUMIFS(POs[saldo],POs[cve_prod],DIM_BILL[[#This Row],[CODIGO]],POs[status],$GY1304,POs[Semana],WEEKNUM(HN$1))</f>
        <v>0</v>
      </c>
      <c r="HO1304" s="15">
        <f>SUMIFS(POs[saldo],POs[cve_prod],DIM_BILL[[#This Row],[CODIGO]],POs[status],$GY1304,POs[Semana],WEEKNUM(HO$1))</f>
        <v>0</v>
      </c>
      <c r="HP1304" s="15">
        <f>SUMIFS(POs[saldo],POs[cve_prod],DIM_BILL[[#This Row],[CODIGO]],POs[status],$GY1304,POs[Semana],WEEKNUM(HP$1))</f>
        <v>0</v>
      </c>
      <c r="HQ1304" s="15">
        <f>SUMIFS(POs[saldo],POs[cve_prod],DIM_BILL[[#This Row],[CODIGO]],POs[status],$GY1304,POs[Semana],WEEKNUM(HQ$1))</f>
        <v>0</v>
      </c>
      <c r="HR1304" s="15">
        <f>SUMIFS(POs[saldo],POs[cve_prod],DIM_BILL[[#This Row],[CODIGO]],POs[status],$GY1304,POs[Semana],WEEKNUM(HR$1))</f>
        <v>0</v>
      </c>
      <c r="HS1304" s="15">
        <f>SUMIFS(POs[saldo],POs[cve_prod],DIM_BILL[[#This Row],[CODIGO]],POs[status],$GY1304,POs[Semana],WEEKNUM(HS$1))</f>
        <v>0</v>
      </c>
      <c r="HT1304" s="15">
        <f>SUMIFS(POs[saldo],POs[cve_prod],DIM_BILL[[#This Row],[CODIGO]],POs[status],$GY1304,POs[Semana],WEEKNUM(HT$1))</f>
        <v>0</v>
      </c>
      <c r="HU1304" s="22"/>
      <c r="HV1304" s="25"/>
      <c r="HW1304" t="str">
        <f>DIM_BILL[[#This Row],[Tipo]]</f>
        <v>MATERIA PRIMA</v>
      </c>
    </row>
    <row r="1305" spans="1:231" x14ac:dyDescent="0.3">
      <c r="A1305" s="17" t="s">
        <v>1519</v>
      </c>
      <c r="FE1305">
        <v>8.9999999999999998E-4</v>
      </c>
      <c r="GR1305" s="17" t="s">
        <v>1520</v>
      </c>
      <c r="GS1305" s="17">
        <v>1</v>
      </c>
      <c r="GT1305" s="17" t="s">
        <v>1838</v>
      </c>
      <c r="GU1305" s="17" t="s">
        <v>1793</v>
      </c>
      <c r="GV1305" s="17">
        <f>SUMIF(FACT_A1[cve_prod],DIM_BILL[[#This Row],[CODIGO]],FACT_A1[Existencia])</f>
        <v>20</v>
      </c>
      <c r="GW1305" s="18">
        <f>SUMIF(FACT_A2[cve_prod],DIM_BILL[[#This Row],[CODIGO]],FACT_A2[Existencia])</f>
        <v>20</v>
      </c>
      <c r="GX1305" s="17"/>
      <c r="GY1305" s="16" t="s">
        <v>2221</v>
      </c>
      <c r="GZ1305" s="24">
        <f>SUMPRODUCT($B1305:$GQ1305,INDEX(PLAN_PRODUCCION!$B$4:$GQ$24,COLUMN()-COLUMN($GZ$1)+1,0))</f>
        <v>9</v>
      </c>
      <c r="HA1305" s="24">
        <f>SUMPRODUCT($B1305:$GQ1305,INDEX(PLAN_PRODUCCION!$B$4:$GQ$24,COLUMN()-COLUMN($GZ$1)+1,0))</f>
        <v>0</v>
      </c>
      <c r="HB1305" s="24">
        <f>SUMPRODUCT($B1305:$GQ1305,INDEX(PLAN_PRODUCCION!$B$4:$GQ$24,COLUMN()-COLUMN($GZ$1)+1,0))</f>
        <v>0</v>
      </c>
      <c r="HC1305" s="24">
        <f>SUMPRODUCT($B1305:$GQ1305,INDEX(PLAN_PRODUCCION!$B$4:$GQ$24,COLUMN()-COLUMN($GZ$1)+1,0))</f>
        <v>0</v>
      </c>
      <c r="HD1305" s="24">
        <f>SUMPRODUCT($B1305:$GQ1305,INDEX(PLAN_PRODUCCION!$B$4:$GQ$24,COLUMN()-COLUMN($GZ$1)+1,0))</f>
        <v>0</v>
      </c>
      <c r="HE1305" s="24">
        <f>SUMPRODUCT($B1305:$GQ1305,INDEX(PLAN_PRODUCCION!$B$4:$GQ$24,COLUMN()-COLUMN($GZ$1)+1,0))</f>
        <v>0</v>
      </c>
      <c r="HF1305" s="24">
        <f>SUMPRODUCT($B1305:$GQ1305,INDEX(PLAN_PRODUCCION!$B$4:$GQ$24,COLUMN()-COLUMN($GZ$1)+1,0))</f>
        <v>0</v>
      </c>
      <c r="HG1305" s="24">
        <f>SUMPRODUCT($B1305:$GQ1305,INDEX(PLAN_PRODUCCION!$B$4:$GQ$24,COLUMN()-COLUMN($GZ$1)+1,0))</f>
        <v>0</v>
      </c>
      <c r="HH1305" s="24">
        <f>SUMPRODUCT($B1305:$GQ1305,INDEX(PLAN_PRODUCCION!$B$4:$GQ$24,COLUMN()-COLUMN($GZ$1)+1,0))</f>
        <v>0</v>
      </c>
      <c r="HI1305" s="24">
        <f>SUMPRODUCT($B1305:$GQ1305,INDEX(PLAN_PRODUCCION!$B$4:$GQ$24,COLUMN()-COLUMN($GZ$1)+1,0))</f>
        <v>0</v>
      </c>
      <c r="HJ1305" s="24">
        <f>SUMPRODUCT($B1305:$GQ1305,INDEX(PLAN_PRODUCCION!$B$4:$GQ$24,COLUMN()-COLUMN($GZ$1)+1,0))</f>
        <v>0</v>
      </c>
      <c r="HK1305" s="24">
        <f>SUMPRODUCT($B1305:$GQ1305,INDEX(PLAN_PRODUCCION!$B$4:$GQ$24,COLUMN()-COLUMN($GZ$1)+1,0))</f>
        <v>0</v>
      </c>
      <c r="HL1305" s="24">
        <f>SUMPRODUCT($B1305:$GQ1305,INDEX(PLAN_PRODUCCION!$B$4:$GQ$24,COLUMN()-COLUMN($GZ$1)+1,0))</f>
        <v>0</v>
      </c>
      <c r="HM1305" s="24">
        <f>SUMPRODUCT($B1305:$GQ1305,INDEX(PLAN_PRODUCCION!$B$4:$GQ$24,COLUMN()-COLUMN($GZ$1)+1,0))</f>
        <v>0</v>
      </c>
      <c r="HN1305" s="24">
        <f>SUMPRODUCT($B1305:$GQ1305,INDEX(PLAN_PRODUCCION!$B$4:$GQ$24,COLUMN()-COLUMN($GZ$1)+1,0))</f>
        <v>0</v>
      </c>
      <c r="HO1305" s="24">
        <f>SUMPRODUCT($B1305:$GQ1305,INDEX(PLAN_PRODUCCION!$B$4:$GQ$24,COLUMN()-COLUMN($GZ$1)+1,0))</f>
        <v>0</v>
      </c>
      <c r="HP1305" s="24">
        <f>SUMPRODUCT($B1305:$GQ1305,INDEX(PLAN_PRODUCCION!$B$4:$GQ$24,COLUMN()-COLUMN($GZ$1)+1,0))</f>
        <v>0</v>
      </c>
      <c r="HQ1305" s="24">
        <f>SUMPRODUCT($B1305:$GQ1305,INDEX(PLAN_PRODUCCION!$B$4:$GQ$24,COLUMN()-COLUMN($GZ$1)+1,0))</f>
        <v>0</v>
      </c>
      <c r="HR1305" s="24">
        <f>SUMPRODUCT($B1305:$GQ1305,INDEX(PLAN_PRODUCCION!$B$4:$GQ$24,COLUMN()-COLUMN($GZ$1)+1,0))</f>
        <v>0</v>
      </c>
      <c r="HS1305" s="24">
        <f>SUMPRODUCT($B1305:$GQ1305,INDEX(PLAN_PRODUCCION!$B$4:$GQ$24,COLUMN()-COLUMN($GZ$1)+1,0))</f>
        <v>0</v>
      </c>
      <c r="HT1305" s="24">
        <f>SUMPRODUCT($B1305:$GQ1305,INDEX(PLAN_PRODUCCION!$B$4:$GQ$24,COLUMN()-COLUMN($GZ$1)+1,0))</f>
        <v>0</v>
      </c>
      <c r="HU1305" s="22"/>
      <c r="HV1305" s="25"/>
      <c r="HW1305" t="str">
        <f>DIM_BILL[[#This Row],[Tipo]]</f>
        <v>MATERIA PRIMA</v>
      </c>
    </row>
    <row r="1306" spans="1:231" x14ac:dyDescent="0.3">
      <c r="A1306" s="18" t="s">
        <v>1519</v>
      </c>
      <c r="FE1306">
        <v>8.9999999999999998E-4</v>
      </c>
      <c r="GR1306" s="18" t="s">
        <v>1520</v>
      </c>
      <c r="GS1306" s="18">
        <v>1</v>
      </c>
      <c r="GT1306" s="18" t="s">
        <v>1838</v>
      </c>
      <c r="GU1306" s="18" t="s">
        <v>1793</v>
      </c>
      <c r="GV1306" s="18">
        <f>SUMIF(FACT_A1[cve_prod],DIM_BILL[[#This Row],[CODIGO]],FACT_A1[Existencia])</f>
        <v>20</v>
      </c>
      <c r="GW1306" s="18">
        <f>SUMIF(FACT_A2[cve_prod],DIM_BILL[[#This Row],[CODIGO]],FACT_A2[Existencia])</f>
        <v>20</v>
      </c>
      <c r="GX1306" s="18"/>
      <c r="GY1306" s="16" t="s">
        <v>2222</v>
      </c>
      <c r="GZ1306" s="26">
        <f t="shared" ref="GZ1306" si="9528">GV1306+GW1306+GX1306+GZ1304-GZ1305</f>
        <v>31</v>
      </c>
      <c r="HA1306" s="26">
        <f t="shared" ref="HA1306" si="9529">GZ1306+HA1304-HA1305</f>
        <v>31</v>
      </c>
      <c r="HB1306" s="26">
        <f t="shared" ref="HB1306" si="9530">HA1306+HB1304-HB1305</f>
        <v>31</v>
      </c>
      <c r="HC1306" s="26">
        <f t="shared" ref="HC1306" si="9531">HB1306+HC1304-HC1305</f>
        <v>31</v>
      </c>
      <c r="HD1306" s="26">
        <f t="shared" ref="HD1306" si="9532">HC1306+HD1304-HD1305</f>
        <v>31</v>
      </c>
      <c r="HE1306" s="26">
        <f t="shared" ref="HE1306" si="9533">HD1306+HE1304-HE1305</f>
        <v>31</v>
      </c>
      <c r="HF1306" s="26">
        <f t="shared" ref="HF1306" si="9534">HE1306+HF1304-HF1305</f>
        <v>31</v>
      </c>
      <c r="HG1306" s="26">
        <f t="shared" ref="HG1306" si="9535">HF1306+HG1304-HG1305</f>
        <v>31</v>
      </c>
      <c r="HH1306" s="26">
        <f t="shared" ref="HH1306" si="9536">HG1306+HH1304-HH1305</f>
        <v>31</v>
      </c>
      <c r="HI1306" s="26">
        <f t="shared" ref="HI1306" si="9537">HH1306+HI1304-HI1305</f>
        <v>31</v>
      </c>
      <c r="HJ1306" s="26">
        <f t="shared" ref="HJ1306" si="9538">HI1306+HJ1304-HJ1305</f>
        <v>31</v>
      </c>
      <c r="HK1306" s="26">
        <f t="shared" ref="HK1306" si="9539">HJ1306+HK1304-HK1305</f>
        <v>31</v>
      </c>
      <c r="HL1306" s="26">
        <f t="shared" ref="HL1306" si="9540">HK1306+HL1304-HL1305</f>
        <v>31</v>
      </c>
      <c r="HM1306" s="26">
        <f t="shared" ref="HM1306" si="9541">HL1306+HM1304-HM1305</f>
        <v>31</v>
      </c>
      <c r="HN1306" s="26">
        <f t="shared" ref="HN1306" si="9542">HM1306+HN1304-HN1305</f>
        <v>31</v>
      </c>
      <c r="HO1306" s="26">
        <f t="shared" ref="HO1306" si="9543">HN1306+HO1304-HO1305</f>
        <v>31</v>
      </c>
      <c r="HP1306" s="26">
        <f t="shared" ref="HP1306" si="9544">HO1306+HP1304-HP1305</f>
        <v>31</v>
      </c>
      <c r="HQ1306" s="26">
        <f t="shared" ref="HQ1306" si="9545">HP1306+HQ1304-HQ1305</f>
        <v>31</v>
      </c>
      <c r="HR1306" s="26">
        <f t="shared" ref="HR1306" si="9546">HQ1306+HR1304-HR1305</f>
        <v>31</v>
      </c>
      <c r="HS1306" s="26">
        <f t="shared" ref="HS1306" si="9547">HR1306+HS1304-HS1305</f>
        <v>31</v>
      </c>
      <c r="HT1306" s="26">
        <f t="shared" ref="HT1306" si="9548">HS1306+HT1304-HT1305</f>
        <v>31</v>
      </c>
      <c r="HU1306" s="22">
        <f t="shared" ref="HU1306" si="9549">COUNTIF(GZ1306:HT1306,"&lt;0")</f>
        <v>0</v>
      </c>
      <c r="HV1306" s="25"/>
      <c r="HW1306" t="str">
        <f>DIM_BILL[[#This Row],[Tipo]]</f>
        <v>MATERIA PRIMA</v>
      </c>
    </row>
    <row r="1307" spans="1:231" x14ac:dyDescent="0.3">
      <c r="A1307" s="17" t="s">
        <v>149</v>
      </c>
      <c r="I1307">
        <v>3.0000000000000001E-3</v>
      </c>
      <c r="J1307">
        <v>6.0000000000000001E-3</v>
      </c>
      <c r="V1307">
        <v>6.0000000000000001E-3</v>
      </c>
      <c r="AL1307">
        <v>0.05</v>
      </c>
      <c r="GR1307" s="17" t="s">
        <v>150</v>
      </c>
      <c r="GS1307" s="17">
        <v>15</v>
      </c>
      <c r="GT1307" s="17" t="s">
        <v>1848</v>
      </c>
      <c r="GU1307" s="17" t="s">
        <v>1793</v>
      </c>
      <c r="GV1307" s="17">
        <f>SUMIF(FACT_A1[cve_prod],DIM_BILL[[#This Row],[CODIGO]],FACT_A1[Existencia])</f>
        <v>0</v>
      </c>
      <c r="GW1307" s="18">
        <f>SUMIF(FACT_A2[cve_prod],DIM_BILL[[#This Row],[CODIGO]],FACT_A2[Existencia])</f>
        <v>102.639</v>
      </c>
      <c r="GX1307" s="17"/>
      <c r="GY1307" s="16" t="s">
        <v>2220</v>
      </c>
      <c r="GZ1307" s="15">
        <f>SUMIFS(POs[saldo],POs[cve_prod],DIM_BILL[[#This Row],[CODIGO]],POs[status],$GY1307,POs[f_ent],GZ$1)</f>
        <v>0</v>
      </c>
      <c r="HA1307" s="15">
        <f>SUMIFS(POs[saldo],POs[cve_prod],DIM_BILL[[#This Row],[CODIGO]],POs[status],$GY1307,POs[f_ent],HA$1)</f>
        <v>0</v>
      </c>
      <c r="HB1307" s="15">
        <f>SUMIFS(POs[saldo],POs[cve_prod],DIM_BILL[[#This Row],[CODIGO]],POs[status],$GY1307,POs[f_ent],HB$1)</f>
        <v>0</v>
      </c>
      <c r="HC1307" s="15">
        <f>SUMIFS(POs[saldo],POs[cve_prod],DIM_BILL[[#This Row],[CODIGO]],POs[status],$GY1307,POs[f_ent],HC$1)</f>
        <v>0</v>
      </c>
      <c r="HD1307" s="15">
        <f>SUMIFS(POs[saldo],POs[cve_prod],DIM_BILL[[#This Row],[CODIGO]],POs[status],$GY1307,POs[f_ent],HD$1)</f>
        <v>0</v>
      </c>
      <c r="HE1307" s="15">
        <f>SUMIFS(POs[saldo],POs[cve_prod],DIM_BILL[[#This Row],[CODIGO]],POs[status],$GY1307,POs[f_ent],HE$1)</f>
        <v>0</v>
      </c>
      <c r="HF1307" s="15">
        <f>SUMIFS(POs[saldo],POs[cve_prod],DIM_BILL[[#This Row],[CODIGO]],POs[status],$GY1307,POs[Semana],WEEKNUM(HF$1))</f>
        <v>0</v>
      </c>
      <c r="HG1307" s="15">
        <f>SUMIFS(POs[saldo],POs[cve_prod],DIM_BILL[[#This Row],[CODIGO]],POs[status],$GY1307,POs[Semana],WEEKNUM(HG$1))</f>
        <v>0</v>
      </c>
      <c r="HH1307" s="15">
        <f>SUMIFS(POs[saldo],POs[cve_prod],DIM_BILL[[#This Row],[CODIGO]],POs[status],$GY1307,POs[Semana],WEEKNUM(HH$1))</f>
        <v>0</v>
      </c>
      <c r="HI1307" s="15">
        <f>SUMIFS(POs[saldo],POs[cve_prod],DIM_BILL[[#This Row],[CODIGO]],POs[status],$GY1307,POs[Semana],WEEKNUM(HI$1))</f>
        <v>0</v>
      </c>
      <c r="HJ1307" s="15">
        <f>SUMIFS(POs[saldo],POs[cve_prod],DIM_BILL[[#This Row],[CODIGO]],POs[status],$GY1307,POs[Semana],WEEKNUM(HJ$1))</f>
        <v>0</v>
      </c>
      <c r="HK1307" s="15">
        <f>SUMIFS(POs[saldo],POs[cve_prod],DIM_BILL[[#This Row],[CODIGO]],POs[status],$GY1307,POs[Semana],WEEKNUM(HK$1))</f>
        <v>0</v>
      </c>
      <c r="HL1307" s="15">
        <f>SUMIFS(POs[saldo],POs[cve_prod],DIM_BILL[[#This Row],[CODIGO]],POs[status],$GY1307,POs[Semana],WEEKNUM(HL$1))</f>
        <v>0</v>
      </c>
      <c r="HM1307" s="15">
        <f>SUMIFS(POs[saldo],POs[cve_prod],DIM_BILL[[#This Row],[CODIGO]],POs[status],$GY1307,POs[Semana],WEEKNUM(HM$1))</f>
        <v>0</v>
      </c>
      <c r="HN1307" s="15">
        <f>SUMIFS(POs[saldo],POs[cve_prod],DIM_BILL[[#This Row],[CODIGO]],POs[status],$GY1307,POs[Semana],WEEKNUM(HN$1))</f>
        <v>0</v>
      </c>
      <c r="HO1307" s="15">
        <f>SUMIFS(POs[saldo],POs[cve_prod],DIM_BILL[[#This Row],[CODIGO]],POs[status],$GY1307,POs[Semana],WEEKNUM(HO$1))</f>
        <v>0</v>
      </c>
      <c r="HP1307" s="15">
        <f>SUMIFS(POs[saldo],POs[cve_prod],DIM_BILL[[#This Row],[CODIGO]],POs[status],$GY1307,POs[Semana],WEEKNUM(HP$1))</f>
        <v>0</v>
      </c>
      <c r="HQ1307" s="15">
        <f>SUMIFS(POs[saldo],POs[cve_prod],DIM_BILL[[#This Row],[CODIGO]],POs[status],$GY1307,POs[Semana],WEEKNUM(HQ$1))</f>
        <v>0</v>
      </c>
      <c r="HR1307" s="15">
        <f>SUMIFS(POs[saldo],POs[cve_prod],DIM_BILL[[#This Row],[CODIGO]],POs[status],$GY1307,POs[Semana],WEEKNUM(HR$1))</f>
        <v>0</v>
      </c>
      <c r="HS1307" s="15">
        <f>SUMIFS(POs[saldo],POs[cve_prod],DIM_BILL[[#This Row],[CODIGO]],POs[status],$GY1307,POs[Semana],WEEKNUM(HS$1))</f>
        <v>0</v>
      </c>
      <c r="HT1307" s="15">
        <f>SUMIFS(POs[saldo],POs[cve_prod],DIM_BILL[[#This Row],[CODIGO]],POs[status],$GY1307,POs[Semana],WEEKNUM(HT$1))</f>
        <v>0</v>
      </c>
      <c r="HU1307" s="22"/>
      <c r="HV1307" s="25"/>
      <c r="HW1307" t="str">
        <f>DIM_BILL[[#This Row],[Tipo]]</f>
        <v>MATERIA PRIMA</v>
      </c>
    </row>
    <row r="1308" spans="1:231" x14ac:dyDescent="0.3">
      <c r="A1308" s="17" t="s">
        <v>149</v>
      </c>
      <c r="I1308">
        <v>3.0000000000000001E-3</v>
      </c>
      <c r="J1308">
        <v>6.0000000000000001E-3</v>
      </c>
      <c r="V1308">
        <v>6.0000000000000001E-3</v>
      </c>
      <c r="AL1308">
        <v>0.05</v>
      </c>
      <c r="GR1308" s="17" t="s">
        <v>150</v>
      </c>
      <c r="GS1308" s="17">
        <v>15</v>
      </c>
      <c r="GT1308" s="17" t="s">
        <v>1848</v>
      </c>
      <c r="GU1308" s="17" t="s">
        <v>1793</v>
      </c>
      <c r="GV1308" s="17">
        <f>SUMIF(FACT_A1[cve_prod],DIM_BILL[[#This Row],[CODIGO]],FACT_A1[Existencia])</f>
        <v>0</v>
      </c>
      <c r="GW1308" s="18">
        <f>SUMIF(FACT_A2[cve_prod],DIM_BILL[[#This Row],[CODIGO]],FACT_A2[Existencia])</f>
        <v>102.639</v>
      </c>
      <c r="GX1308" s="17"/>
      <c r="GY1308" s="16" t="s">
        <v>2221</v>
      </c>
      <c r="GZ1308" s="24">
        <f>SUMPRODUCT($B1308:$GQ1308,INDEX(PLAN_PRODUCCION!$B$4:$GQ$24,COLUMN()-COLUMN($GZ$1)+1,0))</f>
        <v>21</v>
      </c>
      <c r="HA1308" s="24">
        <f>SUMPRODUCT($B1308:$GQ1308,INDEX(PLAN_PRODUCCION!$B$4:$GQ$24,COLUMN()-COLUMN($GZ$1)+1,0))</f>
        <v>0</v>
      </c>
      <c r="HB1308" s="24">
        <f>SUMPRODUCT($B1308:$GQ1308,INDEX(PLAN_PRODUCCION!$B$4:$GQ$24,COLUMN()-COLUMN($GZ$1)+1,0))</f>
        <v>0</v>
      </c>
      <c r="HC1308" s="24">
        <f>SUMPRODUCT($B1308:$GQ1308,INDEX(PLAN_PRODUCCION!$B$4:$GQ$24,COLUMN()-COLUMN($GZ$1)+1,0))</f>
        <v>0</v>
      </c>
      <c r="HD1308" s="24">
        <f>SUMPRODUCT($B1308:$GQ1308,INDEX(PLAN_PRODUCCION!$B$4:$GQ$24,COLUMN()-COLUMN($GZ$1)+1,0))</f>
        <v>0</v>
      </c>
      <c r="HE1308" s="24">
        <f>SUMPRODUCT($B1308:$GQ1308,INDEX(PLAN_PRODUCCION!$B$4:$GQ$24,COLUMN()-COLUMN($GZ$1)+1,0))</f>
        <v>0</v>
      </c>
      <c r="HF1308" s="24">
        <f>SUMPRODUCT($B1308:$GQ1308,INDEX(PLAN_PRODUCCION!$B$4:$GQ$24,COLUMN()-COLUMN($GZ$1)+1,0))</f>
        <v>0</v>
      </c>
      <c r="HG1308" s="24">
        <f>SUMPRODUCT($B1308:$GQ1308,INDEX(PLAN_PRODUCCION!$B$4:$GQ$24,COLUMN()-COLUMN($GZ$1)+1,0))</f>
        <v>0</v>
      </c>
      <c r="HH1308" s="24">
        <f>SUMPRODUCT($B1308:$GQ1308,INDEX(PLAN_PRODUCCION!$B$4:$GQ$24,COLUMN()-COLUMN($GZ$1)+1,0))</f>
        <v>0</v>
      </c>
      <c r="HI1308" s="24">
        <f>SUMPRODUCT($B1308:$GQ1308,INDEX(PLAN_PRODUCCION!$B$4:$GQ$24,COLUMN()-COLUMN($GZ$1)+1,0))</f>
        <v>0</v>
      </c>
      <c r="HJ1308" s="24">
        <f>SUMPRODUCT($B1308:$GQ1308,INDEX(PLAN_PRODUCCION!$B$4:$GQ$24,COLUMN()-COLUMN($GZ$1)+1,0))</f>
        <v>0</v>
      </c>
      <c r="HK1308" s="24">
        <f>SUMPRODUCT($B1308:$GQ1308,INDEX(PLAN_PRODUCCION!$B$4:$GQ$24,COLUMN()-COLUMN($GZ$1)+1,0))</f>
        <v>0</v>
      </c>
      <c r="HL1308" s="24">
        <f>SUMPRODUCT($B1308:$GQ1308,INDEX(PLAN_PRODUCCION!$B$4:$GQ$24,COLUMN()-COLUMN($GZ$1)+1,0))</f>
        <v>0</v>
      </c>
      <c r="HM1308" s="24">
        <f>SUMPRODUCT($B1308:$GQ1308,INDEX(PLAN_PRODUCCION!$B$4:$GQ$24,COLUMN()-COLUMN($GZ$1)+1,0))</f>
        <v>0</v>
      </c>
      <c r="HN1308" s="24">
        <f>SUMPRODUCT($B1308:$GQ1308,INDEX(PLAN_PRODUCCION!$B$4:$GQ$24,COLUMN()-COLUMN($GZ$1)+1,0))</f>
        <v>0</v>
      </c>
      <c r="HO1308" s="24">
        <f>SUMPRODUCT($B1308:$GQ1308,INDEX(PLAN_PRODUCCION!$B$4:$GQ$24,COLUMN()-COLUMN($GZ$1)+1,0))</f>
        <v>0</v>
      </c>
      <c r="HP1308" s="24">
        <f>SUMPRODUCT($B1308:$GQ1308,INDEX(PLAN_PRODUCCION!$B$4:$GQ$24,COLUMN()-COLUMN($GZ$1)+1,0))</f>
        <v>0</v>
      </c>
      <c r="HQ1308" s="24">
        <f>SUMPRODUCT($B1308:$GQ1308,INDEX(PLAN_PRODUCCION!$B$4:$GQ$24,COLUMN()-COLUMN($GZ$1)+1,0))</f>
        <v>0</v>
      </c>
      <c r="HR1308" s="24">
        <f>SUMPRODUCT($B1308:$GQ1308,INDEX(PLAN_PRODUCCION!$B$4:$GQ$24,COLUMN()-COLUMN($GZ$1)+1,0))</f>
        <v>0</v>
      </c>
      <c r="HS1308" s="24">
        <f>SUMPRODUCT($B1308:$GQ1308,INDEX(PLAN_PRODUCCION!$B$4:$GQ$24,COLUMN()-COLUMN($GZ$1)+1,0))</f>
        <v>0</v>
      </c>
      <c r="HT1308" s="24">
        <f>SUMPRODUCT($B1308:$GQ1308,INDEX(PLAN_PRODUCCION!$B$4:$GQ$24,COLUMN()-COLUMN($GZ$1)+1,0))</f>
        <v>0</v>
      </c>
      <c r="HU1308" s="22"/>
      <c r="HV1308" s="25"/>
      <c r="HW1308" t="str">
        <f>DIM_BILL[[#This Row],[Tipo]]</f>
        <v>MATERIA PRIMA</v>
      </c>
    </row>
    <row r="1309" spans="1:231" x14ac:dyDescent="0.3">
      <c r="A1309" s="18" t="s">
        <v>149</v>
      </c>
      <c r="I1309">
        <v>3.0000000000000001E-3</v>
      </c>
      <c r="J1309">
        <v>6.0000000000000001E-3</v>
      </c>
      <c r="V1309">
        <v>6.0000000000000001E-3</v>
      </c>
      <c r="AL1309">
        <v>0.05</v>
      </c>
      <c r="GR1309" s="18" t="s">
        <v>150</v>
      </c>
      <c r="GS1309" s="18">
        <v>15</v>
      </c>
      <c r="GT1309" s="18" t="s">
        <v>1848</v>
      </c>
      <c r="GU1309" s="18" t="s">
        <v>1793</v>
      </c>
      <c r="GV1309" s="18">
        <f>SUMIF(FACT_A1[cve_prod],DIM_BILL[[#This Row],[CODIGO]],FACT_A1[Existencia])</f>
        <v>0</v>
      </c>
      <c r="GW1309" s="18">
        <f>SUMIF(FACT_A2[cve_prod],DIM_BILL[[#This Row],[CODIGO]],FACT_A2[Existencia])</f>
        <v>102.639</v>
      </c>
      <c r="GX1309" s="18"/>
      <c r="GY1309" s="16" t="s">
        <v>2222</v>
      </c>
      <c r="GZ1309" s="26">
        <f t="shared" ref="GZ1309" si="9550">GV1309+GW1309+GX1309+GZ1307-GZ1308</f>
        <v>81.638999999999996</v>
      </c>
      <c r="HA1309" s="26">
        <f t="shared" ref="HA1309" si="9551">GZ1309+HA1307-HA1308</f>
        <v>81.638999999999996</v>
      </c>
      <c r="HB1309" s="26">
        <f t="shared" ref="HB1309" si="9552">HA1309+HB1307-HB1308</f>
        <v>81.638999999999996</v>
      </c>
      <c r="HC1309" s="26">
        <f t="shared" ref="HC1309" si="9553">HB1309+HC1307-HC1308</f>
        <v>81.638999999999996</v>
      </c>
      <c r="HD1309" s="26">
        <f t="shared" ref="HD1309" si="9554">HC1309+HD1307-HD1308</f>
        <v>81.638999999999996</v>
      </c>
      <c r="HE1309" s="26">
        <f t="shared" ref="HE1309" si="9555">HD1309+HE1307-HE1308</f>
        <v>81.638999999999996</v>
      </c>
      <c r="HF1309" s="26">
        <f t="shared" ref="HF1309" si="9556">HE1309+HF1307-HF1308</f>
        <v>81.638999999999996</v>
      </c>
      <c r="HG1309" s="26">
        <f t="shared" ref="HG1309" si="9557">HF1309+HG1307-HG1308</f>
        <v>81.638999999999996</v>
      </c>
      <c r="HH1309" s="26">
        <f t="shared" ref="HH1309" si="9558">HG1309+HH1307-HH1308</f>
        <v>81.638999999999996</v>
      </c>
      <c r="HI1309" s="26">
        <f t="shared" ref="HI1309" si="9559">HH1309+HI1307-HI1308</f>
        <v>81.638999999999996</v>
      </c>
      <c r="HJ1309" s="26">
        <f t="shared" ref="HJ1309" si="9560">HI1309+HJ1307-HJ1308</f>
        <v>81.638999999999996</v>
      </c>
      <c r="HK1309" s="26">
        <f t="shared" ref="HK1309" si="9561">HJ1309+HK1307-HK1308</f>
        <v>81.638999999999996</v>
      </c>
      <c r="HL1309" s="26">
        <f t="shared" ref="HL1309" si="9562">HK1309+HL1307-HL1308</f>
        <v>81.638999999999996</v>
      </c>
      <c r="HM1309" s="26">
        <f t="shared" ref="HM1309" si="9563">HL1309+HM1307-HM1308</f>
        <v>81.638999999999996</v>
      </c>
      <c r="HN1309" s="26">
        <f t="shared" ref="HN1309" si="9564">HM1309+HN1307-HN1308</f>
        <v>81.638999999999996</v>
      </c>
      <c r="HO1309" s="26">
        <f t="shared" ref="HO1309" si="9565">HN1309+HO1307-HO1308</f>
        <v>81.638999999999996</v>
      </c>
      <c r="HP1309" s="26">
        <f t="shared" ref="HP1309" si="9566">HO1309+HP1307-HP1308</f>
        <v>81.638999999999996</v>
      </c>
      <c r="HQ1309" s="26">
        <f t="shared" ref="HQ1309" si="9567">HP1309+HQ1307-HQ1308</f>
        <v>81.638999999999996</v>
      </c>
      <c r="HR1309" s="26">
        <f t="shared" ref="HR1309" si="9568">HQ1309+HR1307-HR1308</f>
        <v>81.638999999999996</v>
      </c>
      <c r="HS1309" s="26">
        <f t="shared" ref="HS1309" si="9569">HR1309+HS1307-HS1308</f>
        <v>81.638999999999996</v>
      </c>
      <c r="HT1309" s="26">
        <f t="shared" ref="HT1309" si="9570">HS1309+HT1307-HT1308</f>
        <v>81.638999999999996</v>
      </c>
      <c r="HU1309" s="22">
        <f t="shared" ref="HU1309" si="9571">COUNTIF(GZ1309:HT1309,"&lt;0")</f>
        <v>0</v>
      </c>
      <c r="HV1309" s="25"/>
      <c r="HW1309" t="str">
        <f>DIM_BILL[[#This Row],[Tipo]]</f>
        <v>MATERIA PRIMA</v>
      </c>
    </row>
    <row r="1310" spans="1:231" x14ac:dyDescent="0.3">
      <c r="A1310" s="17" t="s">
        <v>112</v>
      </c>
      <c r="F1310">
        <v>1.6105263157894736E-4</v>
      </c>
      <c r="G1310">
        <v>5.1E-5</v>
      </c>
      <c r="H1310">
        <v>6.1199999999999997E-5</v>
      </c>
      <c r="M1310">
        <v>2.7E-4</v>
      </c>
      <c r="N1310">
        <v>5.4000000000000001E-4</v>
      </c>
      <c r="R1310">
        <v>1.1999999999999999E-4</v>
      </c>
      <c r="AV1310">
        <v>1.26E-5</v>
      </c>
      <c r="BA1310">
        <v>1.1999999999999999E-4</v>
      </c>
      <c r="BB1310">
        <v>5.3999999999999998E-5</v>
      </c>
      <c r="BC1310">
        <v>4.6192307692307689E-5</v>
      </c>
      <c r="BD1310">
        <v>9.2384615384615378E-5</v>
      </c>
      <c r="BG1310">
        <v>7.6666666666666672E-6</v>
      </c>
      <c r="CQ1310">
        <v>4.9599999999999999E-6</v>
      </c>
      <c r="CR1310">
        <v>5.0000000000000004E-6</v>
      </c>
      <c r="CT1310">
        <v>3.9999999999999998E-6</v>
      </c>
      <c r="CU1310">
        <v>4.9599999999999999E-6</v>
      </c>
      <c r="ER1310">
        <v>1.2500000000000001E-6</v>
      </c>
      <c r="FF1310">
        <v>2.8350000000000001E-4</v>
      </c>
      <c r="FG1310">
        <v>2.8350000000000001E-4</v>
      </c>
      <c r="FI1310">
        <v>4.7259259259259253E-5</v>
      </c>
      <c r="FJ1310">
        <v>1.26E-5</v>
      </c>
      <c r="FO1310">
        <v>3.3599999999999997E-5</v>
      </c>
      <c r="FV1310">
        <v>7.9999999999999996E-6</v>
      </c>
      <c r="GE1310">
        <v>3.1999999999999999E-5</v>
      </c>
      <c r="GR1310" s="17" t="s">
        <v>113</v>
      </c>
      <c r="GS1310" s="17">
        <v>1</v>
      </c>
      <c r="GT1310" s="17" t="s">
        <v>1838</v>
      </c>
      <c r="GU1310" s="17" t="s">
        <v>1793</v>
      </c>
      <c r="GV1310" s="17">
        <f>SUMIF(FACT_A1[cve_prod],DIM_BILL[[#This Row],[CODIGO]],FACT_A1[Existencia])</f>
        <v>0</v>
      </c>
      <c r="GW1310" s="18">
        <f>SUMIF(FACT_A2[cve_prod],DIM_BILL[[#This Row],[CODIGO]],FACT_A2[Existencia])</f>
        <v>11.0206</v>
      </c>
      <c r="GX1310" s="17"/>
      <c r="GY1310" s="16" t="s">
        <v>2220</v>
      </c>
      <c r="GZ1310" s="15">
        <f>SUMIFS(POs[saldo],POs[cve_prod],DIM_BILL[[#This Row],[CODIGO]],POs[status],$GY1310,POs[f_ent],GZ$1)</f>
        <v>0</v>
      </c>
      <c r="HA1310" s="15">
        <f>SUMIFS(POs[saldo],POs[cve_prod],DIM_BILL[[#This Row],[CODIGO]],POs[status],$GY1310,POs[f_ent],HA$1)</f>
        <v>0</v>
      </c>
      <c r="HB1310" s="15">
        <f>SUMIFS(POs[saldo],POs[cve_prod],DIM_BILL[[#This Row],[CODIGO]],POs[status],$GY1310,POs[f_ent],HB$1)</f>
        <v>0</v>
      </c>
      <c r="HC1310" s="15">
        <f>SUMIFS(POs[saldo],POs[cve_prod],DIM_BILL[[#This Row],[CODIGO]],POs[status],$GY1310,POs[f_ent],HC$1)</f>
        <v>0</v>
      </c>
      <c r="HD1310" s="15">
        <f>SUMIFS(POs[saldo],POs[cve_prod],DIM_BILL[[#This Row],[CODIGO]],POs[status],$GY1310,POs[f_ent],HD$1)</f>
        <v>0</v>
      </c>
      <c r="HE1310" s="15">
        <f>SUMIFS(POs[saldo],POs[cve_prod],DIM_BILL[[#This Row],[CODIGO]],POs[status],$GY1310,POs[f_ent],HE$1)</f>
        <v>0</v>
      </c>
      <c r="HF1310" s="15">
        <f>SUMIFS(POs[saldo],POs[cve_prod],DIM_BILL[[#This Row],[CODIGO]],POs[status],$GY1310,POs[Semana],WEEKNUM(HF$1))</f>
        <v>0</v>
      </c>
      <c r="HG1310" s="15">
        <f>SUMIFS(POs[saldo],POs[cve_prod],DIM_BILL[[#This Row],[CODIGO]],POs[status],$GY1310,POs[Semana],WEEKNUM(HG$1))</f>
        <v>0</v>
      </c>
      <c r="HH1310" s="15">
        <f>SUMIFS(POs[saldo],POs[cve_prod],DIM_BILL[[#This Row],[CODIGO]],POs[status],$GY1310,POs[Semana],WEEKNUM(HH$1))</f>
        <v>0</v>
      </c>
      <c r="HI1310" s="15">
        <f>SUMIFS(POs[saldo],POs[cve_prod],DIM_BILL[[#This Row],[CODIGO]],POs[status],$GY1310,POs[Semana],WEEKNUM(HI$1))</f>
        <v>0</v>
      </c>
      <c r="HJ1310" s="15">
        <f>SUMIFS(POs[saldo],POs[cve_prod],DIM_BILL[[#This Row],[CODIGO]],POs[status],$GY1310,POs[Semana],WEEKNUM(HJ$1))</f>
        <v>0</v>
      </c>
      <c r="HK1310" s="15">
        <f>SUMIFS(POs[saldo],POs[cve_prod],DIM_BILL[[#This Row],[CODIGO]],POs[status],$GY1310,POs[Semana],WEEKNUM(HK$1))</f>
        <v>0</v>
      </c>
      <c r="HL1310" s="15">
        <f>SUMIFS(POs[saldo],POs[cve_prod],DIM_BILL[[#This Row],[CODIGO]],POs[status],$GY1310,POs[Semana],WEEKNUM(HL$1))</f>
        <v>0</v>
      </c>
      <c r="HM1310" s="15">
        <f>SUMIFS(POs[saldo],POs[cve_prod],DIM_BILL[[#This Row],[CODIGO]],POs[status],$GY1310,POs[Semana],WEEKNUM(HM$1))</f>
        <v>0</v>
      </c>
      <c r="HN1310" s="15">
        <f>SUMIFS(POs[saldo],POs[cve_prod],DIM_BILL[[#This Row],[CODIGO]],POs[status],$GY1310,POs[Semana],WEEKNUM(HN$1))</f>
        <v>0</v>
      </c>
      <c r="HO1310" s="15">
        <f>SUMIFS(POs[saldo],POs[cve_prod],DIM_BILL[[#This Row],[CODIGO]],POs[status],$GY1310,POs[Semana],WEEKNUM(HO$1))</f>
        <v>0</v>
      </c>
      <c r="HP1310" s="15">
        <f>SUMIFS(POs[saldo],POs[cve_prod],DIM_BILL[[#This Row],[CODIGO]],POs[status],$GY1310,POs[Semana],WEEKNUM(HP$1))</f>
        <v>0</v>
      </c>
      <c r="HQ1310" s="15">
        <f>SUMIFS(POs[saldo],POs[cve_prod],DIM_BILL[[#This Row],[CODIGO]],POs[status],$GY1310,POs[Semana],WEEKNUM(HQ$1))</f>
        <v>0</v>
      </c>
      <c r="HR1310" s="15">
        <f>SUMIFS(POs[saldo],POs[cve_prod],DIM_BILL[[#This Row],[CODIGO]],POs[status],$GY1310,POs[Semana],WEEKNUM(HR$1))</f>
        <v>0</v>
      </c>
      <c r="HS1310" s="15">
        <f>SUMIFS(POs[saldo],POs[cve_prod],DIM_BILL[[#This Row],[CODIGO]],POs[status],$GY1310,POs[Semana],WEEKNUM(HS$1))</f>
        <v>0</v>
      </c>
      <c r="HT1310" s="15">
        <f>SUMIFS(POs[saldo],POs[cve_prod],DIM_BILL[[#This Row],[CODIGO]],POs[status],$GY1310,POs[Semana],WEEKNUM(HT$1))</f>
        <v>0</v>
      </c>
      <c r="HU1310" s="22"/>
      <c r="HV1310" s="25"/>
      <c r="HW1310" t="str">
        <f>DIM_BILL[[#This Row],[Tipo]]</f>
        <v>MATERIA PRIMA</v>
      </c>
    </row>
    <row r="1311" spans="1:231" x14ac:dyDescent="0.3">
      <c r="A1311" s="17" t="s">
        <v>112</v>
      </c>
      <c r="F1311">
        <v>1.6105263157894736E-4</v>
      </c>
      <c r="G1311">
        <v>5.1E-5</v>
      </c>
      <c r="H1311">
        <v>6.1199999999999997E-5</v>
      </c>
      <c r="M1311">
        <v>2.7E-4</v>
      </c>
      <c r="N1311">
        <v>5.4000000000000001E-4</v>
      </c>
      <c r="R1311">
        <v>1.1999999999999999E-4</v>
      </c>
      <c r="AV1311">
        <v>1.26E-5</v>
      </c>
      <c r="BA1311">
        <v>1.1999999999999999E-4</v>
      </c>
      <c r="BB1311">
        <v>5.3999999999999998E-5</v>
      </c>
      <c r="BC1311">
        <v>4.6192307692307689E-5</v>
      </c>
      <c r="BD1311">
        <v>9.2384615384615378E-5</v>
      </c>
      <c r="BG1311">
        <v>7.6666666666666672E-6</v>
      </c>
      <c r="CQ1311">
        <v>4.9599999999999999E-6</v>
      </c>
      <c r="CR1311">
        <v>5.0000000000000004E-6</v>
      </c>
      <c r="CT1311">
        <v>3.9999999999999998E-6</v>
      </c>
      <c r="CU1311">
        <v>4.9599999999999999E-6</v>
      </c>
      <c r="ER1311">
        <v>1.2500000000000001E-6</v>
      </c>
      <c r="FF1311">
        <v>2.8350000000000001E-4</v>
      </c>
      <c r="FG1311">
        <v>2.8350000000000001E-4</v>
      </c>
      <c r="FI1311">
        <v>4.7259259259259253E-5</v>
      </c>
      <c r="FJ1311">
        <v>1.26E-5</v>
      </c>
      <c r="FO1311">
        <v>3.3599999999999997E-5</v>
      </c>
      <c r="FV1311">
        <v>7.9999999999999996E-6</v>
      </c>
      <c r="GE1311">
        <v>3.1999999999999999E-5</v>
      </c>
      <c r="GR1311" s="17" t="s">
        <v>113</v>
      </c>
      <c r="GS1311" s="17">
        <v>1</v>
      </c>
      <c r="GT1311" s="17" t="s">
        <v>1838</v>
      </c>
      <c r="GU1311" s="17" t="s">
        <v>1793</v>
      </c>
      <c r="GV1311" s="17">
        <f>SUMIF(FACT_A1[cve_prod],DIM_BILL[[#This Row],[CODIGO]],FACT_A1[Existencia])</f>
        <v>0</v>
      </c>
      <c r="GW1311" s="18">
        <f>SUMIF(FACT_A2[cve_prod],DIM_BILL[[#This Row],[CODIGO]],FACT_A2[Existencia])</f>
        <v>11.0206</v>
      </c>
      <c r="GX1311" s="17"/>
      <c r="GY1311" s="16" t="s">
        <v>2221</v>
      </c>
      <c r="GZ1311" s="24">
        <f>SUMPRODUCT($B1311:$GQ1311,INDEX(PLAN_PRODUCCION!$B$4:$GQ$24,COLUMN()-COLUMN($GZ$1)+1,0))</f>
        <v>6.6777138653846153</v>
      </c>
      <c r="HA1311" s="24">
        <f>SUMPRODUCT($B1311:$GQ1311,INDEX(PLAN_PRODUCCION!$B$4:$GQ$24,COLUMN()-COLUMN($GZ$1)+1,0))</f>
        <v>0</v>
      </c>
      <c r="HB1311" s="24">
        <f>SUMPRODUCT($B1311:$GQ1311,INDEX(PLAN_PRODUCCION!$B$4:$GQ$24,COLUMN()-COLUMN($GZ$1)+1,0))</f>
        <v>0</v>
      </c>
      <c r="HC1311" s="24">
        <f>SUMPRODUCT($B1311:$GQ1311,INDEX(PLAN_PRODUCCION!$B$4:$GQ$24,COLUMN()-COLUMN($GZ$1)+1,0))</f>
        <v>0</v>
      </c>
      <c r="HD1311" s="24">
        <f>SUMPRODUCT($B1311:$GQ1311,INDEX(PLAN_PRODUCCION!$B$4:$GQ$24,COLUMN()-COLUMN($GZ$1)+1,0))</f>
        <v>0</v>
      </c>
      <c r="HE1311" s="24">
        <f>SUMPRODUCT($B1311:$GQ1311,INDEX(PLAN_PRODUCCION!$B$4:$GQ$24,COLUMN()-COLUMN($GZ$1)+1,0))</f>
        <v>0</v>
      </c>
      <c r="HF1311" s="24">
        <f>SUMPRODUCT($B1311:$GQ1311,INDEX(PLAN_PRODUCCION!$B$4:$GQ$24,COLUMN()-COLUMN($GZ$1)+1,0))</f>
        <v>0</v>
      </c>
      <c r="HG1311" s="24">
        <f>SUMPRODUCT($B1311:$GQ1311,INDEX(PLAN_PRODUCCION!$B$4:$GQ$24,COLUMN()-COLUMN($GZ$1)+1,0))</f>
        <v>0</v>
      </c>
      <c r="HH1311" s="24">
        <f>SUMPRODUCT($B1311:$GQ1311,INDEX(PLAN_PRODUCCION!$B$4:$GQ$24,COLUMN()-COLUMN($GZ$1)+1,0))</f>
        <v>0</v>
      </c>
      <c r="HI1311" s="24">
        <f>SUMPRODUCT($B1311:$GQ1311,INDEX(PLAN_PRODUCCION!$B$4:$GQ$24,COLUMN()-COLUMN($GZ$1)+1,0))</f>
        <v>0</v>
      </c>
      <c r="HJ1311" s="24">
        <f>SUMPRODUCT($B1311:$GQ1311,INDEX(PLAN_PRODUCCION!$B$4:$GQ$24,COLUMN()-COLUMN($GZ$1)+1,0))</f>
        <v>0</v>
      </c>
      <c r="HK1311" s="24">
        <f>SUMPRODUCT($B1311:$GQ1311,INDEX(PLAN_PRODUCCION!$B$4:$GQ$24,COLUMN()-COLUMN($GZ$1)+1,0))</f>
        <v>0.25519999999999998</v>
      </c>
      <c r="HL1311" s="24">
        <f>SUMPRODUCT($B1311:$GQ1311,INDEX(PLAN_PRODUCCION!$B$4:$GQ$24,COLUMN()-COLUMN($GZ$1)+1,0))</f>
        <v>0</v>
      </c>
      <c r="HM1311" s="24">
        <f>SUMPRODUCT($B1311:$GQ1311,INDEX(PLAN_PRODUCCION!$B$4:$GQ$24,COLUMN()-COLUMN($GZ$1)+1,0))</f>
        <v>0</v>
      </c>
      <c r="HN1311" s="24">
        <f>SUMPRODUCT($B1311:$GQ1311,INDEX(PLAN_PRODUCCION!$B$4:$GQ$24,COLUMN()-COLUMN($GZ$1)+1,0))</f>
        <v>0</v>
      </c>
      <c r="HO1311" s="24">
        <f>SUMPRODUCT($B1311:$GQ1311,INDEX(PLAN_PRODUCCION!$B$4:$GQ$24,COLUMN()-COLUMN($GZ$1)+1,0))</f>
        <v>0</v>
      </c>
      <c r="HP1311" s="24">
        <f>SUMPRODUCT($B1311:$GQ1311,INDEX(PLAN_PRODUCCION!$B$4:$GQ$24,COLUMN()-COLUMN($GZ$1)+1,0))</f>
        <v>0</v>
      </c>
      <c r="HQ1311" s="24">
        <f>SUMPRODUCT($B1311:$GQ1311,INDEX(PLAN_PRODUCCION!$B$4:$GQ$24,COLUMN()-COLUMN($GZ$1)+1,0))</f>
        <v>0</v>
      </c>
      <c r="HR1311" s="24">
        <f>SUMPRODUCT($B1311:$GQ1311,INDEX(PLAN_PRODUCCION!$B$4:$GQ$24,COLUMN()-COLUMN($GZ$1)+1,0))</f>
        <v>0</v>
      </c>
      <c r="HS1311" s="24">
        <f>SUMPRODUCT($B1311:$GQ1311,INDEX(PLAN_PRODUCCION!$B$4:$GQ$24,COLUMN()-COLUMN($GZ$1)+1,0))</f>
        <v>0</v>
      </c>
      <c r="HT1311" s="24">
        <f>SUMPRODUCT($B1311:$GQ1311,INDEX(PLAN_PRODUCCION!$B$4:$GQ$24,COLUMN()-COLUMN($GZ$1)+1,0))</f>
        <v>0</v>
      </c>
      <c r="HU1311" s="22"/>
      <c r="HV1311" s="25"/>
      <c r="HW1311" t="str">
        <f>DIM_BILL[[#This Row],[Tipo]]</f>
        <v>MATERIA PRIMA</v>
      </c>
    </row>
    <row r="1312" spans="1:231" x14ac:dyDescent="0.3">
      <c r="A1312" s="18" t="s">
        <v>112</v>
      </c>
      <c r="F1312">
        <v>1.6105263157894736E-4</v>
      </c>
      <c r="G1312">
        <v>5.1E-5</v>
      </c>
      <c r="H1312">
        <v>6.1199999999999997E-5</v>
      </c>
      <c r="M1312">
        <v>2.7E-4</v>
      </c>
      <c r="N1312">
        <v>5.4000000000000001E-4</v>
      </c>
      <c r="R1312">
        <v>1.1999999999999999E-4</v>
      </c>
      <c r="AV1312">
        <v>1.26E-5</v>
      </c>
      <c r="BA1312">
        <v>1.1999999999999999E-4</v>
      </c>
      <c r="BB1312">
        <v>5.3999999999999998E-5</v>
      </c>
      <c r="BC1312">
        <v>4.6192307692307689E-5</v>
      </c>
      <c r="BD1312">
        <v>9.2384615384615378E-5</v>
      </c>
      <c r="BG1312">
        <v>7.6666666666666672E-6</v>
      </c>
      <c r="CQ1312">
        <v>4.9599999999999999E-6</v>
      </c>
      <c r="CR1312">
        <v>5.0000000000000004E-6</v>
      </c>
      <c r="CT1312">
        <v>3.9999999999999998E-6</v>
      </c>
      <c r="CU1312">
        <v>4.9599999999999999E-6</v>
      </c>
      <c r="ER1312">
        <v>1.2500000000000001E-6</v>
      </c>
      <c r="FF1312">
        <v>2.8350000000000001E-4</v>
      </c>
      <c r="FG1312">
        <v>2.8350000000000001E-4</v>
      </c>
      <c r="FI1312">
        <v>4.7259259259259253E-5</v>
      </c>
      <c r="FJ1312">
        <v>1.26E-5</v>
      </c>
      <c r="FO1312">
        <v>3.3599999999999997E-5</v>
      </c>
      <c r="FV1312">
        <v>7.9999999999999996E-6</v>
      </c>
      <c r="GE1312">
        <v>3.1999999999999999E-5</v>
      </c>
      <c r="GR1312" s="18" t="s">
        <v>113</v>
      </c>
      <c r="GS1312" s="18">
        <v>1</v>
      </c>
      <c r="GT1312" s="18" t="s">
        <v>1838</v>
      </c>
      <c r="GU1312" s="18" t="s">
        <v>1793</v>
      </c>
      <c r="GV1312" s="18">
        <f>SUMIF(FACT_A1[cve_prod],DIM_BILL[[#This Row],[CODIGO]],FACT_A1[Existencia])</f>
        <v>0</v>
      </c>
      <c r="GW1312" s="18">
        <f>SUMIF(FACT_A2[cve_prod],DIM_BILL[[#This Row],[CODIGO]],FACT_A2[Existencia])</f>
        <v>11.0206</v>
      </c>
      <c r="GX1312" s="18"/>
      <c r="GY1312" s="16" t="s">
        <v>2222</v>
      </c>
      <c r="GZ1312" s="26">
        <f t="shared" ref="GZ1312" si="9572">GV1312+GW1312+GX1312+GZ1310-GZ1311</f>
        <v>4.3428861346153846</v>
      </c>
      <c r="HA1312" s="26">
        <f t="shared" ref="HA1312" si="9573">GZ1312+HA1310-HA1311</f>
        <v>4.3428861346153846</v>
      </c>
      <c r="HB1312" s="26">
        <f t="shared" ref="HB1312" si="9574">HA1312+HB1310-HB1311</f>
        <v>4.3428861346153846</v>
      </c>
      <c r="HC1312" s="26">
        <f t="shared" ref="HC1312" si="9575">HB1312+HC1310-HC1311</f>
        <v>4.3428861346153846</v>
      </c>
      <c r="HD1312" s="26">
        <f t="shared" ref="HD1312" si="9576">HC1312+HD1310-HD1311</f>
        <v>4.3428861346153846</v>
      </c>
      <c r="HE1312" s="26">
        <f t="shared" ref="HE1312" si="9577">HD1312+HE1310-HE1311</f>
        <v>4.3428861346153846</v>
      </c>
      <c r="HF1312" s="26">
        <f t="shared" ref="HF1312" si="9578">HE1312+HF1310-HF1311</f>
        <v>4.3428861346153846</v>
      </c>
      <c r="HG1312" s="26">
        <f t="shared" ref="HG1312" si="9579">HF1312+HG1310-HG1311</f>
        <v>4.3428861346153846</v>
      </c>
      <c r="HH1312" s="26">
        <f t="shared" ref="HH1312" si="9580">HG1312+HH1310-HH1311</f>
        <v>4.3428861346153846</v>
      </c>
      <c r="HI1312" s="26">
        <f t="shared" ref="HI1312" si="9581">HH1312+HI1310-HI1311</f>
        <v>4.3428861346153846</v>
      </c>
      <c r="HJ1312" s="26">
        <f t="shared" ref="HJ1312" si="9582">HI1312+HJ1310-HJ1311</f>
        <v>4.3428861346153846</v>
      </c>
      <c r="HK1312" s="26">
        <f t="shared" ref="HK1312" si="9583">HJ1312+HK1310-HK1311</f>
        <v>4.0876861346153843</v>
      </c>
      <c r="HL1312" s="26">
        <f t="shared" ref="HL1312" si="9584">HK1312+HL1310-HL1311</f>
        <v>4.0876861346153843</v>
      </c>
      <c r="HM1312" s="26">
        <f t="shared" ref="HM1312" si="9585">HL1312+HM1310-HM1311</f>
        <v>4.0876861346153843</v>
      </c>
      <c r="HN1312" s="26">
        <f t="shared" ref="HN1312" si="9586">HM1312+HN1310-HN1311</f>
        <v>4.0876861346153843</v>
      </c>
      <c r="HO1312" s="26">
        <f t="shared" ref="HO1312" si="9587">HN1312+HO1310-HO1311</f>
        <v>4.0876861346153843</v>
      </c>
      <c r="HP1312" s="26">
        <f t="shared" ref="HP1312" si="9588">HO1312+HP1310-HP1311</f>
        <v>4.0876861346153843</v>
      </c>
      <c r="HQ1312" s="26">
        <f t="shared" ref="HQ1312" si="9589">HP1312+HQ1310-HQ1311</f>
        <v>4.0876861346153843</v>
      </c>
      <c r="HR1312" s="26">
        <f t="shared" ref="HR1312" si="9590">HQ1312+HR1310-HR1311</f>
        <v>4.0876861346153843</v>
      </c>
      <c r="HS1312" s="26">
        <f t="shared" ref="HS1312" si="9591">HR1312+HS1310-HS1311</f>
        <v>4.0876861346153843</v>
      </c>
      <c r="HT1312" s="26">
        <f t="shared" ref="HT1312" si="9592">HS1312+HT1310-HT1311</f>
        <v>4.0876861346153843</v>
      </c>
      <c r="HU1312" s="22">
        <f t="shared" ref="HU1312" si="9593">COUNTIF(GZ1312:HT1312,"&lt;0")</f>
        <v>0</v>
      </c>
      <c r="HV1312" s="25"/>
      <c r="HW1312" t="str">
        <f>DIM_BILL[[#This Row],[Tipo]]</f>
        <v>MATERIA PRIMA</v>
      </c>
    </row>
    <row r="1313" spans="1:231" x14ac:dyDescent="0.3">
      <c r="A1313" s="17" t="s">
        <v>1547</v>
      </c>
      <c r="FH1313">
        <v>2.2000000000000001E-3</v>
      </c>
      <c r="GR1313" s="17" t="s">
        <v>1548</v>
      </c>
      <c r="GS1313" s="17">
        <v>1</v>
      </c>
      <c r="GT1313" s="17" t="s">
        <v>1834</v>
      </c>
      <c r="GU1313" s="17" t="s">
        <v>1793</v>
      </c>
      <c r="GV1313" s="17">
        <f>SUMIF(FACT_A1[cve_prod],DIM_BILL[[#This Row],[CODIGO]],FACT_A1[Existencia])</f>
        <v>0</v>
      </c>
      <c r="GW1313" s="18">
        <f>SUMIF(FACT_A2[cve_prod],DIM_BILL[[#This Row],[CODIGO]],FACT_A2[Existencia])</f>
        <v>0</v>
      </c>
      <c r="GX1313" s="17"/>
      <c r="GY1313" s="16" t="s">
        <v>2220</v>
      </c>
      <c r="GZ1313" s="15">
        <f>SUMIFS(POs[saldo],POs[cve_prod],DIM_BILL[[#This Row],[CODIGO]],POs[status],$GY1313,POs[f_ent],GZ$1)</f>
        <v>0</v>
      </c>
      <c r="HA1313" s="15">
        <f>SUMIFS(POs[saldo],POs[cve_prod],DIM_BILL[[#This Row],[CODIGO]],POs[status],$GY1313,POs[f_ent],HA$1)</f>
        <v>0</v>
      </c>
      <c r="HB1313" s="15">
        <f>SUMIFS(POs[saldo],POs[cve_prod],DIM_BILL[[#This Row],[CODIGO]],POs[status],$GY1313,POs[f_ent],HB$1)</f>
        <v>0</v>
      </c>
      <c r="HC1313" s="15">
        <f>SUMIFS(POs[saldo],POs[cve_prod],DIM_BILL[[#This Row],[CODIGO]],POs[status],$GY1313,POs[f_ent],HC$1)</f>
        <v>0</v>
      </c>
      <c r="HD1313" s="15">
        <f>SUMIFS(POs[saldo],POs[cve_prod],DIM_BILL[[#This Row],[CODIGO]],POs[status],$GY1313,POs[f_ent],HD$1)</f>
        <v>0</v>
      </c>
      <c r="HE1313" s="15">
        <f>SUMIFS(POs[saldo],POs[cve_prod],DIM_BILL[[#This Row],[CODIGO]],POs[status],$GY1313,POs[f_ent],HE$1)</f>
        <v>0</v>
      </c>
      <c r="HF1313" s="15">
        <f>SUMIFS(POs[saldo],POs[cve_prod],DIM_BILL[[#This Row],[CODIGO]],POs[status],$GY1313,POs[Semana],WEEKNUM(HF$1))</f>
        <v>0</v>
      </c>
      <c r="HG1313" s="15">
        <f>SUMIFS(POs[saldo],POs[cve_prod],DIM_BILL[[#This Row],[CODIGO]],POs[status],$GY1313,POs[Semana],WEEKNUM(HG$1))</f>
        <v>0</v>
      </c>
      <c r="HH1313" s="15">
        <f>SUMIFS(POs[saldo],POs[cve_prod],DIM_BILL[[#This Row],[CODIGO]],POs[status],$GY1313,POs[Semana],WEEKNUM(HH$1))</f>
        <v>0</v>
      </c>
      <c r="HI1313" s="15">
        <f>SUMIFS(POs[saldo],POs[cve_prod],DIM_BILL[[#This Row],[CODIGO]],POs[status],$GY1313,POs[Semana],WEEKNUM(HI$1))</f>
        <v>0</v>
      </c>
      <c r="HJ1313" s="15">
        <f>SUMIFS(POs[saldo],POs[cve_prod],DIM_BILL[[#This Row],[CODIGO]],POs[status],$GY1313,POs[Semana],WEEKNUM(HJ$1))</f>
        <v>0</v>
      </c>
      <c r="HK1313" s="15">
        <f>SUMIFS(POs[saldo],POs[cve_prod],DIM_BILL[[#This Row],[CODIGO]],POs[status],$GY1313,POs[Semana],WEEKNUM(HK$1))</f>
        <v>0</v>
      </c>
      <c r="HL1313" s="15">
        <f>SUMIFS(POs[saldo],POs[cve_prod],DIM_BILL[[#This Row],[CODIGO]],POs[status],$GY1313,POs[Semana],WEEKNUM(HL$1))</f>
        <v>0</v>
      </c>
      <c r="HM1313" s="15">
        <f>SUMIFS(POs[saldo],POs[cve_prod],DIM_BILL[[#This Row],[CODIGO]],POs[status],$GY1313,POs[Semana],WEEKNUM(HM$1))</f>
        <v>0</v>
      </c>
      <c r="HN1313" s="15">
        <f>SUMIFS(POs[saldo],POs[cve_prod],DIM_BILL[[#This Row],[CODIGO]],POs[status],$GY1313,POs[Semana],WEEKNUM(HN$1))</f>
        <v>0</v>
      </c>
      <c r="HO1313" s="15">
        <f>SUMIFS(POs[saldo],POs[cve_prod],DIM_BILL[[#This Row],[CODIGO]],POs[status],$GY1313,POs[Semana],WEEKNUM(HO$1))</f>
        <v>0</v>
      </c>
      <c r="HP1313" s="15">
        <f>SUMIFS(POs[saldo],POs[cve_prod],DIM_BILL[[#This Row],[CODIGO]],POs[status],$GY1313,POs[Semana],WEEKNUM(HP$1))</f>
        <v>0</v>
      </c>
      <c r="HQ1313" s="15">
        <f>SUMIFS(POs[saldo],POs[cve_prod],DIM_BILL[[#This Row],[CODIGO]],POs[status],$GY1313,POs[Semana],WEEKNUM(HQ$1))</f>
        <v>0</v>
      </c>
      <c r="HR1313" s="15">
        <f>SUMIFS(POs[saldo],POs[cve_prod],DIM_BILL[[#This Row],[CODIGO]],POs[status],$GY1313,POs[Semana],WEEKNUM(HR$1))</f>
        <v>0</v>
      </c>
      <c r="HS1313" s="15">
        <f>SUMIFS(POs[saldo],POs[cve_prod],DIM_BILL[[#This Row],[CODIGO]],POs[status],$GY1313,POs[Semana],WEEKNUM(HS$1))</f>
        <v>0</v>
      </c>
      <c r="HT1313" s="15">
        <f>SUMIFS(POs[saldo],POs[cve_prod],DIM_BILL[[#This Row],[CODIGO]],POs[status],$GY1313,POs[Semana],WEEKNUM(HT$1))</f>
        <v>0</v>
      </c>
      <c r="HU1313" s="22"/>
      <c r="HV1313" s="25"/>
      <c r="HW1313" t="str">
        <f>DIM_BILL[[#This Row],[Tipo]]</f>
        <v>MATERIA PRIMA</v>
      </c>
    </row>
    <row r="1314" spans="1:231" x14ac:dyDescent="0.3">
      <c r="A1314" s="17" t="s">
        <v>1547</v>
      </c>
      <c r="FH1314">
        <v>2.2000000000000001E-3</v>
      </c>
      <c r="GR1314" s="17" t="s">
        <v>1548</v>
      </c>
      <c r="GS1314" s="17">
        <v>1</v>
      </c>
      <c r="GT1314" s="17" t="s">
        <v>1834</v>
      </c>
      <c r="GU1314" s="17" t="s">
        <v>1793</v>
      </c>
      <c r="GV1314" s="17">
        <f>SUMIF(FACT_A1[cve_prod],DIM_BILL[[#This Row],[CODIGO]],FACT_A1[Existencia])</f>
        <v>0</v>
      </c>
      <c r="GW1314" s="18">
        <f>SUMIF(FACT_A2[cve_prod],DIM_BILL[[#This Row],[CODIGO]],FACT_A2[Existencia])</f>
        <v>0</v>
      </c>
      <c r="GX1314" s="17"/>
      <c r="GY1314" s="16" t="s">
        <v>2221</v>
      </c>
      <c r="GZ1314" s="24">
        <f>SUMPRODUCT($B1314:$GQ1314,INDEX(PLAN_PRODUCCION!$B$4:$GQ$24,COLUMN()-COLUMN($GZ$1)+1,0))</f>
        <v>0</v>
      </c>
      <c r="HA1314" s="24">
        <f>SUMPRODUCT($B1314:$GQ1314,INDEX(PLAN_PRODUCCION!$B$4:$GQ$24,COLUMN()-COLUMN($GZ$1)+1,0))</f>
        <v>0</v>
      </c>
      <c r="HB1314" s="24">
        <f>SUMPRODUCT($B1314:$GQ1314,INDEX(PLAN_PRODUCCION!$B$4:$GQ$24,COLUMN()-COLUMN($GZ$1)+1,0))</f>
        <v>0</v>
      </c>
      <c r="HC1314" s="24">
        <f>SUMPRODUCT($B1314:$GQ1314,INDEX(PLAN_PRODUCCION!$B$4:$GQ$24,COLUMN()-COLUMN($GZ$1)+1,0))</f>
        <v>0</v>
      </c>
      <c r="HD1314" s="24">
        <f>SUMPRODUCT($B1314:$GQ1314,INDEX(PLAN_PRODUCCION!$B$4:$GQ$24,COLUMN()-COLUMN($GZ$1)+1,0))</f>
        <v>0</v>
      </c>
      <c r="HE1314" s="24">
        <f>SUMPRODUCT($B1314:$GQ1314,INDEX(PLAN_PRODUCCION!$B$4:$GQ$24,COLUMN()-COLUMN($GZ$1)+1,0))</f>
        <v>0</v>
      </c>
      <c r="HF1314" s="24">
        <f>SUMPRODUCT($B1314:$GQ1314,INDEX(PLAN_PRODUCCION!$B$4:$GQ$24,COLUMN()-COLUMN($GZ$1)+1,0))</f>
        <v>0</v>
      </c>
      <c r="HG1314" s="24">
        <f>SUMPRODUCT($B1314:$GQ1314,INDEX(PLAN_PRODUCCION!$B$4:$GQ$24,COLUMN()-COLUMN($GZ$1)+1,0))</f>
        <v>0</v>
      </c>
      <c r="HH1314" s="24">
        <f>SUMPRODUCT($B1314:$GQ1314,INDEX(PLAN_PRODUCCION!$B$4:$GQ$24,COLUMN()-COLUMN($GZ$1)+1,0))</f>
        <v>0</v>
      </c>
      <c r="HI1314" s="24">
        <f>SUMPRODUCT($B1314:$GQ1314,INDEX(PLAN_PRODUCCION!$B$4:$GQ$24,COLUMN()-COLUMN($GZ$1)+1,0))</f>
        <v>0</v>
      </c>
      <c r="HJ1314" s="24">
        <f>SUMPRODUCT($B1314:$GQ1314,INDEX(PLAN_PRODUCCION!$B$4:$GQ$24,COLUMN()-COLUMN($GZ$1)+1,0))</f>
        <v>0</v>
      </c>
      <c r="HK1314" s="24">
        <f>SUMPRODUCT($B1314:$GQ1314,INDEX(PLAN_PRODUCCION!$B$4:$GQ$24,COLUMN()-COLUMN($GZ$1)+1,0))</f>
        <v>0</v>
      </c>
      <c r="HL1314" s="24">
        <f>SUMPRODUCT($B1314:$GQ1314,INDEX(PLAN_PRODUCCION!$B$4:$GQ$24,COLUMN()-COLUMN($GZ$1)+1,0))</f>
        <v>0</v>
      </c>
      <c r="HM1314" s="24">
        <f>SUMPRODUCT($B1314:$GQ1314,INDEX(PLAN_PRODUCCION!$B$4:$GQ$24,COLUMN()-COLUMN($GZ$1)+1,0))</f>
        <v>0</v>
      </c>
      <c r="HN1314" s="24">
        <f>SUMPRODUCT($B1314:$GQ1314,INDEX(PLAN_PRODUCCION!$B$4:$GQ$24,COLUMN()-COLUMN($GZ$1)+1,0))</f>
        <v>0</v>
      </c>
      <c r="HO1314" s="24">
        <f>SUMPRODUCT($B1314:$GQ1314,INDEX(PLAN_PRODUCCION!$B$4:$GQ$24,COLUMN()-COLUMN($GZ$1)+1,0))</f>
        <v>0</v>
      </c>
      <c r="HP1314" s="24">
        <f>SUMPRODUCT($B1314:$GQ1314,INDEX(PLAN_PRODUCCION!$B$4:$GQ$24,COLUMN()-COLUMN($GZ$1)+1,0))</f>
        <v>0</v>
      </c>
      <c r="HQ1314" s="24">
        <f>SUMPRODUCT($B1314:$GQ1314,INDEX(PLAN_PRODUCCION!$B$4:$GQ$24,COLUMN()-COLUMN($GZ$1)+1,0))</f>
        <v>0</v>
      </c>
      <c r="HR1314" s="24">
        <f>SUMPRODUCT($B1314:$GQ1314,INDEX(PLAN_PRODUCCION!$B$4:$GQ$24,COLUMN()-COLUMN($GZ$1)+1,0))</f>
        <v>0</v>
      </c>
      <c r="HS1314" s="24">
        <f>SUMPRODUCT($B1314:$GQ1314,INDEX(PLAN_PRODUCCION!$B$4:$GQ$24,COLUMN()-COLUMN($GZ$1)+1,0))</f>
        <v>0</v>
      </c>
      <c r="HT1314" s="24">
        <f>SUMPRODUCT($B1314:$GQ1314,INDEX(PLAN_PRODUCCION!$B$4:$GQ$24,COLUMN()-COLUMN($GZ$1)+1,0))</f>
        <v>0</v>
      </c>
      <c r="HU1314" s="22"/>
      <c r="HV1314" s="25"/>
      <c r="HW1314" t="str">
        <f>DIM_BILL[[#This Row],[Tipo]]</f>
        <v>MATERIA PRIMA</v>
      </c>
    </row>
    <row r="1315" spans="1:231" x14ac:dyDescent="0.3">
      <c r="A1315" s="18" t="s">
        <v>1547</v>
      </c>
      <c r="FH1315">
        <v>2.2000000000000001E-3</v>
      </c>
      <c r="GR1315" s="18" t="s">
        <v>1548</v>
      </c>
      <c r="GS1315" s="18">
        <v>1</v>
      </c>
      <c r="GT1315" s="18" t="s">
        <v>1834</v>
      </c>
      <c r="GU1315" s="18" t="s">
        <v>1793</v>
      </c>
      <c r="GV1315" s="18">
        <f>SUMIF(FACT_A1[cve_prod],DIM_BILL[[#This Row],[CODIGO]],FACT_A1[Existencia])</f>
        <v>0</v>
      </c>
      <c r="GW1315" s="18">
        <f>SUMIF(FACT_A2[cve_prod],DIM_BILL[[#This Row],[CODIGO]],FACT_A2[Existencia])</f>
        <v>0</v>
      </c>
      <c r="GX1315" s="18"/>
      <c r="GY1315" s="16" t="s">
        <v>2222</v>
      </c>
      <c r="GZ1315" s="26">
        <f t="shared" ref="GZ1315" si="9594">GV1315+GW1315+GX1315+GZ1313-GZ1314</f>
        <v>0</v>
      </c>
      <c r="HA1315" s="26">
        <f t="shared" ref="HA1315" si="9595">GZ1315+HA1313-HA1314</f>
        <v>0</v>
      </c>
      <c r="HB1315" s="26">
        <f t="shared" ref="HB1315" si="9596">HA1315+HB1313-HB1314</f>
        <v>0</v>
      </c>
      <c r="HC1315" s="26">
        <f t="shared" ref="HC1315" si="9597">HB1315+HC1313-HC1314</f>
        <v>0</v>
      </c>
      <c r="HD1315" s="26">
        <f t="shared" ref="HD1315" si="9598">HC1315+HD1313-HD1314</f>
        <v>0</v>
      </c>
      <c r="HE1315" s="26">
        <f t="shared" ref="HE1315" si="9599">HD1315+HE1313-HE1314</f>
        <v>0</v>
      </c>
      <c r="HF1315" s="26">
        <f t="shared" ref="HF1315" si="9600">HE1315+HF1313-HF1314</f>
        <v>0</v>
      </c>
      <c r="HG1315" s="26">
        <f t="shared" ref="HG1315" si="9601">HF1315+HG1313-HG1314</f>
        <v>0</v>
      </c>
      <c r="HH1315" s="26">
        <f t="shared" ref="HH1315" si="9602">HG1315+HH1313-HH1314</f>
        <v>0</v>
      </c>
      <c r="HI1315" s="26">
        <f t="shared" ref="HI1315" si="9603">HH1315+HI1313-HI1314</f>
        <v>0</v>
      </c>
      <c r="HJ1315" s="26">
        <f t="shared" ref="HJ1315" si="9604">HI1315+HJ1313-HJ1314</f>
        <v>0</v>
      </c>
      <c r="HK1315" s="26">
        <f t="shared" ref="HK1315" si="9605">HJ1315+HK1313-HK1314</f>
        <v>0</v>
      </c>
      <c r="HL1315" s="26">
        <f t="shared" ref="HL1315" si="9606">HK1315+HL1313-HL1314</f>
        <v>0</v>
      </c>
      <c r="HM1315" s="26">
        <f t="shared" ref="HM1315" si="9607">HL1315+HM1313-HM1314</f>
        <v>0</v>
      </c>
      <c r="HN1315" s="26">
        <f t="shared" ref="HN1315" si="9608">HM1315+HN1313-HN1314</f>
        <v>0</v>
      </c>
      <c r="HO1315" s="26">
        <f t="shared" ref="HO1315" si="9609">HN1315+HO1313-HO1314</f>
        <v>0</v>
      </c>
      <c r="HP1315" s="26">
        <f t="shared" ref="HP1315" si="9610">HO1315+HP1313-HP1314</f>
        <v>0</v>
      </c>
      <c r="HQ1315" s="26">
        <f t="shared" ref="HQ1315" si="9611">HP1315+HQ1313-HQ1314</f>
        <v>0</v>
      </c>
      <c r="HR1315" s="26">
        <f t="shared" ref="HR1315" si="9612">HQ1315+HR1313-HR1314</f>
        <v>0</v>
      </c>
      <c r="HS1315" s="26">
        <f t="shared" ref="HS1315" si="9613">HR1315+HS1313-HS1314</f>
        <v>0</v>
      </c>
      <c r="HT1315" s="26">
        <f t="shared" ref="HT1315" si="9614">HS1315+HT1313-HT1314</f>
        <v>0</v>
      </c>
      <c r="HU1315" s="22">
        <f t="shared" ref="HU1315" si="9615">COUNTIF(GZ1315:HT1315,"&lt;0")</f>
        <v>0</v>
      </c>
      <c r="HV1315" s="25"/>
      <c r="HW1315" t="str">
        <f>DIM_BILL[[#This Row],[Tipo]]</f>
        <v>MATERIA PRIMA</v>
      </c>
    </row>
    <row r="1316" spans="1:231" x14ac:dyDescent="0.3">
      <c r="A1316" s="17" t="s">
        <v>715</v>
      </c>
      <c r="BL1316">
        <v>0.28277669647058823</v>
      </c>
      <c r="BM1316">
        <v>9.4258898823529422E-3</v>
      </c>
      <c r="GR1316" s="17" t="s">
        <v>716</v>
      </c>
      <c r="GS1316" s="17">
        <v>5</v>
      </c>
      <c r="GT1316" s="17" t="s">
        <v>1849</v>
      </c>
      <c r="GU1316" s="17" t="s">
        <v>1793</v>
      </c>
      <c r="GV1316" s="17">
        <f>SUMIF(FACT_A1[cve_prod],DIM_BILL[[#This Row],[CODIGO]],FACT_A1[Existencia])</f>
        <v>0</v>
      </c>
      <c r="GW1316" s="18">
        <v>0</v>
      </c>
      <c r="GX1316" s="17"/>
      <c r="GY1316" s="16" t="s">
        <v>2220</v>
      </c>
      <c r="GZ1316" s="15">
        <f>SUMIFS(POs[saldo],POs[cve_prod],DIM_BILL[[#This Row],[CODIGO]],POs[status],$GY1316,POs[f_ent],GZ$1)</f>
        <v>0</v>
      </c>
      <c r="HA1316" s="15">
        <f>SUMIFS(POs[saldo],POs[cve_prod],DIM_BILL[[#This Row],[CODIGO]],POs[status],$GY1316,POs[f_ent],HA$1)</f>
        <v>0</v>
      </c>
      <c r="HB1316" s="15">
        <f>SUMIFS(POs[saldo],POs[cve_prod],DIM_BILL[[#This Row],[CODIGO]],POs[status],$GY1316,POs[f_ent],HB$1)</f>
        <v>0</v>
      </c>
      <c r="HC1316" s="15">
        <f>SUMIFS(POs[saldo],POs[cve_prod],DIM_BILL[[#This Row],[CODIGO]],POs[status],$GY1316,POs[f_ent],HC$1)</f>
        <v>0</v>
      </c>
      <c r="HD1316" s="15">
        <f>SUMIFS(POs[saldo],POs[cve_prod],DIM_BILL[[#This Row],[CODIGO]],POs[status],$GY1316,POs[f_ent],HD$1)</f>
        <v>0</v>
      </c>
      <c r="HE1316" s="15">
        <f>SUMIFS(POs[saldo],POs[cve_prod],DIM_BILL[[#This Row],[CODIGO]],POs[status],$GY1316,POs[f_ent],HE$1)</f>
        <v>0</v>
      </c>
      <c r="HF1316" s="15">
        <f>SUMIFS(POs[saldo],POs[cve_prod],DIM_BILL[[#This Row],[CODIGO]],POs[status],$GY1316,POs[Semana],WEEKNUM(HF$1))</f>
        <v>0</v>
      </c>
      <c r="HG1316" s="15">
        <f>SUMIFS(POs[saldo],POs[cve_prod],DIM_BILL[[#This Row],[CODIGO]],POs[status],$GY1316,POs[Semana],WEEKNUM(HG$1))</f>
        <v>0</v>
      </c>
      <c r="HH1316" s="15">
        <f>SUMIFS(POs[saldo],POs[cve_prod],DIM_BILL[[#This Row],[CODIGO]],POs[status],$GY1316,POs[Semana],WEEKNUM(HH$1))</f>
        <v>0</v>
      </c>
      <c r="HI1316" s="15">
        <f>SUMIFS(POs[saldo],POs[cve_prod],DIM_BILL[[#This Row],[CODIGO]],POs[status],$GY1316,POs[Semana],WEEKNUM(HI$1))</f>
        <v>0</v>
      </c>
      <c r="HJ1316" s="15">
        <f>SUMIFS(POs[saldo],POs[cve_prod],DIM_BILL[[#This Row],[CODIGO]],POs[status],$GY1316,POs[Semana],WEEKNUM(HJ$1))</f>
        <v>0</v>
      </c>
      <c r="HK1316" s="15">
        <f>SUMIFS(POs[saldo],POs[cve_prod],DIM_BILL[[#This Row],[CODIGO]],POs[status],$GY1316,POs[Semana],WEEKNUM(HK$1))</f>
        <v>0</v>
      </c>
      <c r="HL1316" s="15">
        <f>SUMIFS(POs[saldo],POs[cve_prod],DIM_BILL[[#This Row],[CODIGO]],POs[status],$GY1316,POs[Semana],WEEKNUM(HL$1))</f>
        <v>0</v>
      </c>
      <c r="HM1316" s="15">
        <f>SUMIFS(POs[saldo],POs[cve_prod],DIM_BILL[[#This Row],[CODIGO]],POs[status],$GY1316,POs[Semana],WEEKNUM(HM$1))</f>
        <v>0</v>
      </c>
      <c r="HN1316" s="15">
        <f>SUMIFS(POs[saldo],POs[cve_prod],DIM_BILL[[#This Row],[CODIGO]],POs[status],$GY1316,POs[Semana],WEEKNUM(HN$1))</f>
        <v>0</v>
      </c>
      <c r="HO1316" s="15">
        <f>SUMIFS(POs[saldo],POs[cve_prod],DIM_BILL[[#This Row],[CODIGO]],POs[status],$GY1316,POs[Semana],WEEKNUM(HO$1))</f>
        <v>0</v>
      </c>
      <c r="HP1316" s="15">
        <f>SUMIFS(POs[saldo],POs[cve_prod],DIM_BILL[[#This Row],[CODIGO]],POs[status],$GY1316,POs[Semana],WEEKNUM(HP$1))</f>
        <v>0</v>
      </c>
      <c r="HQ1316" s="15">
        <f>SUMIFS(POs[saldo],POs[cve_prod],DIM_BILL[[#This Row],[CODIGO]],POs[status],$GY1316,POs[Semana],WEEKNUM(HQ$1))</f>
        <v>0</v>
      </c>
      <c r="HR1316" s="15">
        <f>SUMIFS(POs[saldo],POs[cve_prod],DIM_BILL[[#This Row],[CODIGO]],POs[status],$GY1316,POs[Semana],WEEKNUM(HR$1))</f>
        <v>0</v>
      </c>
      <c r="HS1316" s="15">
        <f>SUMIFS(POs[saldo],POs[cve_prod],DIM_BILL[[#This Row],[CODIGO]],POs[status],$GY1316,POs[Semana],WEEKNUM(HS$1))</f>
        <v>0</v>
      </c>
      <c r="HT1316" s="15">
        <f>SUMIFS(POs[saldo],POs[cve_prod],DIM_BILL[[#This Row],[CODIGO]],POs[status],$GY1316,POs[Semana],WEEKNUM(HT$1))</f>
        <v>0</v>
      </c>
      <c r="HU1316" s="22"/>
      <c r="HV1316" s="25"/>
      <c r="HW1316" t="str">
        <f>DIM_BILL[[#This Row],[Tipo]]</f>
        <v>MATERIA PRIMA</v>
      </c>
    </row>
    <row r="1317" spans="1:231" x14ac:dyDescent="0.3">
      <c r="A1317" s="17" t="s">
        <v>715</v>
      </c>
      <c r="BL1317">
        <v>0.28277669647058823</v>
      </c>
      <c r="BM1317">
        <v>9.4258898823529422E-3</v>
      </c>
      <c r="GR1317" s="17" t="s">
        <v>716</v>
      </c>
      <c r="GS1317" s="17">
        <v>5</v>
      </c>
      <c r="GT1317" s="17" t="s">
        <v>1849</v>
      </c>
      <c r="GU1317" s="17" t="s">
        <v>1793</v>
      </c>
      <c r="GV1317" s="17">
        <f>SUMIF(FACT_A1[cve_prod],DIM_BILL[[#This Row],[CODIGO]],FACT_A1[Existencia])</f>
        <v>0</v>
      </c>
      <c r="GW1317" s="18">
        <v>0</v>
      </c>
      <c r="GX1317" s="17"/>
      <c r="GY1317" s="16" t="s">
        <v>2221</v>
      </c>
      <c r="GZ1317" s="24">
        <f>SUMPRODUCT($B1317:$GQ1317,INDEX(PLAN_PRODUCCION!$B$4:$GQ$24,COLUMN()-COLUMN($GZ$1)+1,0))</f>
        <v>1629.6421017600001</v>
      </c>
      <c r="HA1317" s="24">
        <f>SUMPRODUCT($B1317:$GQ1317,INDEX(PLAN_PRODUCCION!$B$4:$GQ$24,COLUMN()-COLUMN($GZ$1)+1,0))</f>
        <v>0</v>
      </c>
      <c r="HB1317" s="24">
        <f>SUMPRODUCT($B1317:$GQ1317,INDEX(PLAN_PRODUCCION!$B$4:$GQ$24,COLUMN()-COLUMN($GZ$1)+1,0))</f>
        <v>0</v>
      </c>
      <c r="HC1317" s="24">
        <f>SUMPRODUCT($B1317:$GQ1317,INDEX(PLAN_PRODUCCION!$B$4:$GQ$24,COLUMN()-COLUMN($GZ$1)+1,0))</f>
        <v>0</v>
      </c>
      <c r="HD1317" s="24">
        <f>SUMPRODUCT($B1317:$GQ1317,INDEX(PLAN_PRODUCCION!$B$4:$GQ$24,COLUMN()-COLUMN($GZ$1)+1,0))</f>
        <v>0</v>
      </c>
      <c r="HE1317" s="24">
        <f>SUMPRODUCT($B1317:$GQ1317,INDEX(PLAN_PRODUCCION!$B$4:$GQ$24,COLUMN()-COLUMN($GZ$1)+1,0))</f>
        <v>0</v>
      </c>
      <c r="HF1317" s="24">
        <f>SUMPRODUCT($B1317:$GQ1317,INDEX(PLAN_PRODUCCION!$B$4:$GQ$24,COLUMN()-COLUMN($GZ$1)+1,0))</f>
        <v>1922.8815359999999</v>
      </c>
      <c r="HG1317" s="24">
        <f>SUMPRODUCT($B1317:$GQ1317,INDEX(PLAN_PRODUCCION!$B$4:$GQ$24,COLUMN()-COLUMN($GZ$1)+1,0))</f>
        <v>1922.8815359999999</v>
      </c>
      <c r="HH1317" s="24">
        <f>SUMPRODUCT($B1317:$GQ1317,INDEX(PLAN_PRODUCCION!$B$4:$GQ$24,COLUMN()-COLUMN($GZ$1)+1,0))</f>
        <v>0</v>
      </c>
      <c r="HI1317" s="24">
        <f>SUMPRODUCT($B1317:$GQ1317,INDEX(PLAN_PRODUCCION!$B$4:$GQ$24,COLUMN()-COLUMN($GZ$1)+1,0))</f>
        <v>0</v>
      </c>
      <c r="HJ1317" s="24">
        <f>SUMPRODUCT($B1317:$GQ1317,INDEX(PLAN_PRODUCCION!$B$4:$GQ$24,COLUMN()-COLUMN($GZ$1)+1,0))</f>
        <v>0</v>
      </c>
      <c r="HK1317" s="24">
        <f>SUMPRODUCT($B1317:$GQ1317,INDEX(PLAN_PRODUCCION!$B$4:$GQ$24,COLUMN()-COLUMN($GZ$1)+1,0))</f>
        <v>0</v>
      </c>
      <c r="HL1317" s="24">
        <f>SUMPRODUCT($B1317:$GQ1317,INDEX(PLAN_PRODUCCION!$B$4:$GQ$24,COLUMN()-COLUMN($GZ$1)+1,0))</f>
        <v>0</v>
      </c>
      <c r="HM1317" s="24">
        <f>SUMPRODUCT($B1317:$GQ1317,INDEX(PLAN_PRODUCCION!$B$4:$GQ$24,COLUMN()-COLUMN($GZ$1)+1,0))</f>
        <v>0</v>
      </c>
      <c r="HN1317" s="24">
        <f>SUMPRODUCT($B1317:$GQ1317,INDEX(PLAN_PRODUCCION!$B$4:$GQ$24,COLUMN()-COLUMN($GZ$1)+1,0))</f>
        <v>0</v>
      </c>
      <c r="HO1317" s="24">
        <f>SUMPRODUCT($B1317:$GQ1317,INDEX(PLAN_PRODUCCION!$B$4:$GQ$24,COLUMN()-COLUMN($GZ$1)+1,0))</f>
        <v>0</v>
      </c>
      <c r="HP1317" s="24">
        <f>SUMPRODUCT($B1317:$GQ1317,INDEX(PLAN_PRODUCCION!$B$4:$GQ$24,COLUMN()-COLUMN($GZ$1)+1,0))</f>
        <v>0</v>
      </c>
      <c r="HQ1317" s="24">
        <f>SUMPRODUCT($B1317:$GQ1317,INDEX(PLAN_PRODUCCION!$B$4:$GQ$24,COLUMN()-COLUMN($GZ$1)+1,0))</f>
        <v>0</v>
      </c>
      <c r="HR1317" s="24">
        <f>SUMPRODUCT($B1317:$GQ1317,INDEX(PLAN_PRODUCCION!$B$4:$GQ$24,COLUMN()-COLUMN($GZ$1)+1,0))</f>
        <v>0</v>
      </c>
      <c r="HS1317" s="24">
        <f>SUMPRODUCT($B1317:$GQ1317,INDEX(PLAN_PRODUCCION!$B$4:$GQ$24,COLUMN()-COLUMN($GZ$1)+1,0))</f>
        <v>0</v>
      </c>
      <c r="HT1317" s="24">
        <f>SUMPRODUCT($B1317:$GQ1317,INDEX(PLAN_PRODUCCION!$B$4:$GQ$24,COLUMN()-COLUMN($GZ$1)+1,0))</f>
        <v>0</v>
      </c>
      <c r="HU1317" s="22"/>
      <c r="HV1317" s="25"/>
      <c r="HW1317" t="str">
        <f>DIM_BILL[[#This Row],[Tipo]]</f>
        <v>MATERIA PRIMA</v>
      </c>
    </row>
    <row r="1318" spans="1:231" x14ac:dyDescent="0.3">
      <c r="A1318" s="18" t="s">
        <v>715</v>
      </c>
      <c r="BL1318">
        <v>0.28277669647058823</v>
      </c>
      <c r="BM1318">
        <v>9.4258898823529422E-3</v>
      </c>
      <c r="GR1318" s="18" t="s">
        <v>716</v>
      </c>
      <c r="GS1318" s="18">
        <v>5</v>
      </c>
      <c r="GT1318" s="18" t="s">
        <v>1849</v>
      </c>
      <c r="GU1318" s="18" t="s">
        <v>1793</v>
      </c>
      <c r="GV1318" s="18">
        <f>SUMIF(FACT_A1[cve_prod],DIM_BILL[[#This Row],[CODIGO]],FACT_A1[Existencia])</f>
        <v>0</v>
      </c>
      <c r="GW1318" s="18">
        <v>0</v>
      </c>
      <c r="GX1318" s="18"/>
      <c r="GY1318" s="16" t="s">
        <v>2222</v>
      </c>
      <c r="GZ1318" s="26">
        <f t="shared" ref="GZ1318" si="9616">GV1318+GW1318+GX1318+GZ1316-GZ1317</f>
        <v>-1629.6421017600001</v>
      </c>
      <c r="HA1318" s="26">
        <f t="shared" ref="HA1318" si="9617">GZ1318+HA1316-HA1317</f>
        <v>-1629.6421017600001</v>
      </c>
      <c r="HB1318" s="26">
        <f t="shared" ref="HB1318" si="9618">HA1318+HB1316-HB1317</f>
        <v>-1629.6421017600001</v>
      </c>
      <c r="HC1318" s="26">
        <f t="shared" ref="HC1318" si="9619">HB1318+HC1316-HC1317</f>
        <v>-1629.6421017600001</v>
      </c>
      <c r="HD1318" s="26">
        <f t="shared" ref="HD1318" si="9620">HC1318+HD1316-HD1317</f>
        <v>-1629.6421017600001</v>
      </c>
      <c r="HE1318" s="26">
        <f t="shared" ref="HE1318" si="9621">HD1318+HE1316-HE1317</f>
        <v>-1629.6421017600001</v>
      </c>
      <c r="HF1318" s="26">
        <f t="shared" ref="HF1318" si="9622">HE1318+HF1316-HF1317</f>
        <v>-3552.5236377599999</v>
      </c>
      <c r="HG1318" s="26">
        <f t="shared" ref="HG1318" si="9623">HF1318+HG1316-HG1317</f>
        <v>-5475.4051737600003</v>
      </c>
      <c r="HH1318" s="26">
        <f t="shared" ref="HH1318" si="9624">HG1318+HH1316-HH1317</f>
        <v>-5475.4051737600003</v>
      </c>
      <c r="HI1318" s="26">
        <f t="shared" ref="HI1318" si="9625">HH1318+HI1316-HI1317</f>
        <v>-5475.4051737600003</v>
      </c>
      <c r="HJ1318" s="26">
        <f t="shared" ref="HJ1318" si="9626">HI1318+HJ1316-HJ1317</f>
        <v>-5475.4051737600003</v>
      </c>
      <c r="HK1318" s="26">
        <f t="shared" ref="HK1318" si="9627">HJ1318+HK1316-HK1317</f>
        <v>-5475.4051737600003</v>
      </c>
      <c r="HL1318" s="26">
        <f t="shared" ref="HL1318" si="9628">HK1318+HL1316-HL1317</f>
        <v>-5475.4051737600003</v>
      </c>
      <c r="HM1318" s="26">
        <f t="shared" ref="HM1318" si="9629">HL1318+HM1316-HM1317</f>
        <v>-5475.4051737600003</v>
      </c>
      <c r="HN1318" s="26">
        <f t="shared" ref="HN1318" si="9630">HM1318+HN1316-HN1317</f>
        <v>-5475.4051737600003</v>
      </c>
      <c r="HO1318" s="26">
        <f t="shared" ref="HO1318" si="9631">HN1318+HO1316-HO1317</f>
        <v>-5475.4051737600003</v>
      </c>
      <c r="HP1318" s="26">
        <f t="shared" ref="HP1318" si="9632">HO1318+HP1316-HP1317</f>
        <v>-5475.4051737600003</v>
      </c>
      <c r="HQ1318" s="26">
        <f t="shared" ref="HQ1318" si="9633">HP1318+HQ1316-HQ1317</f>
        <v>-5475.4051737600003</v>
      </c>
      <c r="HR1318" s="26">
        <f t="shared" ref="HR1318" si="9634">HQ1318+HR1316-HR1317</f>
        <v>-5475.4051737600003</v>
      </c>
      <c r="HS1318" s="26">
        <f t="shared" ref="HS1318" si="9635">HR1318+HS1316-HS1317</f>
        <v>-5475.4051737600003</v>
      </c>
      <c r="HT1318" s="26">
        <f t="shared" ref="HT1318" si="9636">HS1318+HT1316-HT1317</f>
        <v>-5475.4051737600003</v>
      </c>
      <c r="HU1318" s="22">
        <f t="shared" ref="HU1318" si="9637">COUNTIF(GZ1318:HT1318,"&lt;0")</f>
        <v>21</v>
      </c>
      <c r="HV1318" s="25"/>
      <c r="HW1318" t="str">
        <f>DIM_BILL[[#This Row],[Tipo]]</f>
        <v>MATERIA PRIMA</v>
      </c>
    </row>
    <row r="1319" spans="1:231" x14ac:dyDescent="0.3">
      <c r="A1319" s="17" t="s">
        <v>983</v>
      </c>
      <c r="CN1319">
        <v>3.2500000000000001E-2</v>
      </c>
      <c r="GR1319" s="17" t="s">
        <v>984</v>
      </c>
      <c r="GS1319" s="17">
        <v>2</v>
      </c>
      <c r="GT1319" s="17" t="s">
        <v>1791</v>
      </c>
      <c r="GU1319" s="17" t="s">
        <v>1791</v>
      </c>
      <c r="GV1319" s="17">
        <f>SUMIF(FACT_A1[cve_prod],DIM_BILL[[#This Row],[CODIGO]],FACT_A1[Existencia])</f>
        <v>0</v>
      </c>
      <c r="GW1319" s="18">
        <f>SUMIF(FACT_A2[cve_prod],DIM_BILL[[#This Row],[CODIGO]],FACT_A2[Existencia])</f>
        <v>0</v>
      </c>
      <c r="GX1319" s="17"/>
      <c r="GY1319" s="16" t="s">
        <v>2220</v>
      </c>
      <c r="GZ1319" s="15">
        <f>SUMIFS(POs[saldo],POs[cve_prod],DIM_BILL[[#This Row],[CODIGO]],POs[status],$GY1319,POs[f_ent],GZ$1)</f>
        <v>0</v>
      </c>
      <c r="HA1319" s="15">
        <f>SUMIFS(POs[saldo],POs[cve_prod],DIM_BILL[[#This Row],[CODIGO]],POs[status],$GY1319,POs[f_ent],HA$1)</f>
        <v>0</v>
      </c>
      <c r="HB1319" s="15">
        <f>SUMIFS(POs[saldo],POs[cve_prod],DIM_BILL[[#This Row],[CODIGO]],POs[status],$GY1319,POs[f_ent],HB$1)</f>
        <v>0</v>
      </c>
      <c r="HC1319" s="15">
        <f>SUMIFS(POs[saldo],POs[cve_prod],DIM_BILL[[#This Row],[CODIGO]],POs[status],$GY1319,POs[f_ent],HC$1)</f>
        <v>0</v>
      </c>
      <c r="HD1319" s="15">
        <f>SUMIFS(POs[saldo],POs[cve_prod],DIM_BILL[[#This Row],[CODIGO]],POs[status],$GY1319,POs[f_ent],HD$1)</f>
        <v>0</v>
      </c>
      <c r="HE1319" s="15">
        <f>SUMIFS(POs[saldo],POs[cve_prod],DIM_BILL[[#This Row],[CODIGO]],POs[status],$GY1319,POs[f_ent],HE$1)</f>
        <v>0</v>
      </c>
      <c r="HF1319" s="15">
        <f>SUMIFS(POs[saldo],POs[cve_prod],DIM_BILL[[#This Row],[CODIGO]],POs[status],$GY1319,POs[Semana],WEEKNUM(HF$1))</f>
        <v>0</v>
      </c>
      <c r="HG1319" s="15">
        <f>SUMIFS(POs[saldo],POs[cve_prod],DIM_BILL[[#This Row],[CODIGO]],POs[status],$GY1319,POs[Semana],WEEKNUM(HG$1))</f>
        <v>0</v>
      </c>
      <c r="HH1319" s="15">
        <f>SUMIFS(POs[saldo],POs[cve_prod],DIM_BILL[[#This Row],[CODIGO]],POs[status],$GY1319,POs[Semana],WEEKNUM(HH$1))</f>
        <v>0</v>
      </c>
      <c r="HI1319" s="15">
        <f>SUMIFS(POs[saldo],POs[cve_prod],DIM_BILL[[#This Row],[CODIGO]],POs[status],$GY1319,POs[Semana],WEEKNUM(HI$1))</f>
        <v>0</v>
      </c>
      <c r="HJ1319" s="15">
        <f>SUMIFS(POs[saldo],POs[cve_prod],DIM_BILL[[#This Row],[CODIGO]],POs[status],$GY1319,POs[Semana],WEEKNUM(HJ$1))</f>
        <v>0</v>
      </c>
      <c r="HK1319" s="15">
        <f>SUMIFS(POs[saldo],POs[cve_prod],DIM_BILL[[#This Row],[CODIGO]],POs[status],$GY1319,POs[Semana],WEEKNUM(HK$1))</f>
        <v>0</v>
      </c>
      <c r="HL1319" s="15">
        <f>SUMIFS(POs[saldo],POs[cve_prod],DIM_BILL[[#This Row],[CODIGO]],POs[status],$GY1319,POs[Semana],WEEKNUM(HL$1))</f>
        <v>0</v>
      </c>
      <c r="HM1319" s="15">
        <f>SUMIFS(POs[saldo],POs[cve_prod],DIM_BILL[[#This Row],[CODIGO]],POs[status],$GY1319,POs[Semana],WEEKNUM(HM$1))</f>
        <v>0</v>
      </c>
      <c r="HN1319" s="15">
        <f>SUMIFS(POs[saldo],POs[cve_prod],DIM_BILL[[#This Row],[CODIGO]],POs[status],$GY1319,POs[Semana],WEEKNUM(HN$1))</f>
        <v>0</v>
      </c>
      <c r="HO1319" s="15">
        <f>SUMIFS(POs[saldo],POs[cve_prod],DIM_BILL[[#This Row],[CODIGO]],POs[status],$GY1319,POs[Semana],WEEKNUM(HO$1))</f>
        <v>0</v>
      </c>
      <c r="HP1319" s="15">
        <f>SUMIFS(POs[saldo],POs[cve_prod],DIM_BILL[[#This Row],[CODIGO]],POs[status],$GY1319,POs[Semana],WEEKNUM(HP$1))</f>
        <v>0</v>
      </c>
      <c r="HQ1319" s="15">
        <f>SUMIFS(POs[saldo],POs[cve_prod],DIM_BILL[[#This Row],[CODIGO]],POs[status],$GY1319,POs[Semana],WEEKNUM(HQ$1))</f>
        <v>0</v>
      </c>
      <c r="HR1319" s="15">
        <f>SUMIFS(POs[saldo],POs[cve_prod],DIM_BILL[[#This Row],[CODIGO]],POs[status],$GY1319,POs[Semana],WEEKNUM(HR$1))</f>
        <v>0</v>
      </c>
      <c r="HS1319" s="15">
        <f>SUMIFS(POs[saldo],POs[cve_prod],DIM_BILL[[#This Row],[CODIGO]],POs[status],$GY1319,POs[Semana],WEEKNUM(HS$1))</f>
        <v>0</v>
      </c>
      <c r="HT1319" s="15">
        <f>SUMIFS(POs[saldo],POs[cve_prod],DIM_BILL[[#This Row],[CODIGO]],POs[status],$GY1319,POs[Semana],WEEKNUM(HT$1))</f>
        <v>0</v>
      </c>
      <c r="HU1319" s="22"/>
      <c r="HV1319" s="25"/>
      <c r="HW1319" t="str">
        <f>DIM_BILL[[#This Row],[Tipo]]</f>
        <v/>
      </c>
    </row>
    <row r="1320" spans="1:231" x14ac:dyDescent="0.3">
      <c r="A1320" s="17" t="s">
        <v>983</v>
      </c>
      <c r="CN1320">
        <v>3.2500000000000001E-2</v>
      </c>
      <c r="GR1320" s="17" t="s">
        <v>984</v>
      </c>
      <c r="GS1320" s="17">
        <v>2</v>
      </c>
      <c r="GT1320" s="17" t="s">
        <v>1791</v>
      </c>
      <c r="GU1320" s="17" t="s">
        <v>1791</v>
      </c>
      <c r="GV1320" s="17">
        <f>SUMIF(FACT_A1[cve_prod],DIM_BILL[[#This Row],[CODIGO]],FACT_A1[Existencia])</f>
        <v>0</v>
      </c>
      <c r="GW1320" s="18">
        <f>SUMIF(FACT_A2[cve_prod],DIM_BILL[[#This Row],[CODIGO]],FACT_A2[Existencia])</f>
        <v>0</v>
      </c>
      <c r="GX1320" s="17"/>
      <c r="GY1320" s="16" t="s">
        <v>2221</v>
      </c>
      <c r="GZ1320" s="24">
        <f>SUMPRODUCT($B1320:$GQ1320,INDEX(PLAN_PRODUCCION!$B$4:$GQ$24,COLUMN()-COLUMN($GZ$1)+1,0))</f>
        <v>0</v>
      </c>
      <c r="HA1320" s="24">
        <f>SUMPRODUCT($B1320:$GQ1320,INDEX(PLAN_PRODUCCION!$B$4:$GQ$24,COLUMN()-COLUMN($GZ$1)+1,0))</f>
        <v>0</v>
      </c>
      <c r="HB1320" s="24">
        <f>SUMPRODUCT($B1320:$GQ1320,INDEX(PLAN_PRODUCCION!$B$4:$GQ$24,COLUMN()-COLUMN($GZ$1)+1,0))</f>
        <v>0</v>
      </c>
      <c r="HC1320" s="24">
        <f>SUMPRODUCT($B1320:$GQ1320,INDEX(PLAN_PRODUCCION!$B$4:$GQ$24,COLUMN()-COLUMN($GZ$1)+1,0))</f>
        <v>0</v>
      </c>
      <c r="HD1320" s="24">
        <f>SUMPRODUCT($B1320:$GQ1320,INDEX(PLAN_PRODUCCION!$B$4:$GQ$24,COLUMN()-COLUMN($GZ$1)+1,0))</f>
        <v>0</v>
      </c>
      <c r="HE1320" s="24">
        <f>SUMPRODUCT($B1320:$GQ1320,INDEX(PLAN_PRODUCCION!$B$4:$GQ$24,COLUMN()-COLUMN($GZ$1)+1,0))</f>
        <v>0</v>
      </c>
      <c r="HF1320" s="24">
        <f>SUMPRODUCT($B1320:$GQ1320,INDEX(PLAN_PRODUCCION!$B$4:$GQ$24,COLUMN()-COLUMN($GZ$1)+1,0))</f>
        <v>0</v>
      </c>
      <c r="HG1320" s="24">
        <f>SUMPRODUCT($B1320:$GQ1320,INDEX(PLAN_PRODUCCION!$B$4:$GQ$24,COLUMN()-COLUMN($GZ$1)+1,0))</f>
        <v>0</v>
      </c>
      <c r="HH1320" s="24">
        <f>SUMPRODUCT($B1320:$GQ1320,INDEX(PLAN_PRODUCCION!$B$4:$GQ$24,COLUMN()-COLUMN($GZ$1)+1,0))</f>
        <v>0</v>
      </c>
      <c r="HI1320" s="24">
        <f>SUMPRODUCT($B1320:$GQ1320,INDEX(PLAN_PRODUCCION!$B$4:$GQ$24,COLUMN()-COLUMN($GZ$1)+1,0))</f>
        <v>0</v>
      </c>
      <c r="HJ1320" s="24">
        <f>SUMPRODUCT($B1320:$GQ1320,INDEX(PLAN_PRODUCCION!$B$4:$GQ$24,COLUMN()-COLUMN($GZ$1)+1,0))</f>
        <v>0</v>
      </c>
      <c r="HK1320" s="24">
        <f>SUMPRODUCT($B1320:$GQ1320,INDEX(PLAN_PRODUCCION!$B$4:$GQ$24,COLUMN()-COLUMN($GZ$1)+1,0))</f>
        <v>0</v>
      </c>
      <c r="HL1320" s="24">
        <f>SUMPRODUCT($B1320:$GQ1320,INDEX(PLAN_PRODUCCION!$B$4:$GQ$24,COLUMN()-COLUMN($GZ$1)+1,0))</f>
        <v>0</v>
      </c>
      <c r="HM1320" s="24">
        <f>SUMPRODUCT($B1320:$GQ1320,INDEX(PLAN_PRODUCCION!$B$4:$GQ$24,COLUMN()-COLUMN($GZ$1)+1,0))</f>
        <v>0</v>
      </c>
      <c r="HN1320" s="24">
        <f>SUMPRODUCT($B1320:$GQ1320,INDEX(PLAN_PRODUCCION!$B$4:$GQ$24,COLUMN()-COLUMN($GZ$1)+1,0))</f>
        <v>0</v>
      </c>
      <c r="HO1320" s="24">
        <f>SUMPRODUCT($B1320:$GQ1320,INDEX(PLAN_PRODUCCION!$B$4:$GQ$24,COLUMN()-COLUMN($GZ$1)+1,0))</f>
        <v>0</v>
      </c>
      <c r="HP1320" s="24">
        <f>SUMPRODUCT($B1320:$GQ1320,INDEX(PLAN_PRODUCCION!$B$4:$GQ$24,COLUMN()-COLUMN($GZ$1)+1,0))</f>
        <v>0</v>
      </c>
      <c r="HQ1320" s="24">
        <f>SUMPRODUCT($B1320:$GQ1320,INDEX(PLAN_PRODUCCION!$B$4:$GQ$24,COLUMN()-COLUMN($GZ$1)+1,0))</f>
        <v>0</v>
      </c>
      <c r="HR1320" s="24">
        <f>SUMPRODUCT($B1320:$GQ1320,INDEX(PLAN_PRODUCCION!$B$4:$GQ$24,COLUMN()-COLUMN($GZ$1)+1,0))</f>
        <v>0</v>
      </c>
      <c r="HS1320" s="24">
        <f>SUMPRODUCT($B1320:$GQ1320,INDEX(PLAN_PRODUCCION!$B$4:$GQ$24,COLUMN()-COLUMN($GZ$1)+1,0))</f>
        <v>0</v>
      </c>
      <c r="HT1320" s="24">
        <f>SUMPRODUCT($B1320:$GQ1320,INDEX(PLAN_PRODUCCION!$B$4:$GQ$24,COLUMN()-COLUMN($GZ$1)+1,0))</f>
        <v>0</v>
      </c>
      <c r="HU1320" s="22"/>
      <c r="HV1320" s="25"/>
      <c r="HW1320" t="str">
        <f>DIM_BILL[[#This Row],[Tipo]]</f>
        <v/>
      </c>
    </row>
    <row r="1321" spans="1:231" x14ac:dyDescent="0.3">
      <c r="A1321" s="18" t="s">
        <v>983</v>
      </c>
      <c r="CN1321">
        <v>3.2500000000000001E-2</v>
      </c>
      <c r="GR1321" s="18" t="s">
        <v>984</v>
      </c>
      <c r="GS1321" s="18">
        <v>2</v>
      </c>
      <c r="GT1321" s="18" t="s">
        <v>1791</v>
      </c>
      <c r="GU1321" s="18" t="s">
        <v>1791</v>
      </c>
      <c r="GV1321" s="18">
        <f>SUMIF(FACT_A1[cve_prod],DIM_BILL[[#This Row],[CODIGO]],FACT_A1[Existencia])</f>
        <v>0</v>
      </c>
      <c r="GW1321" s="18">
        <f>SUMIF(FACT_A2[cve_prod],DIM_BILL[[#This Row],[CODIGO]],FACT_A2[Existencia])</f>
        <v>0</v>
      </c>
      <c r="GX1321" s="18"/>
      <c r="GY1321" s="16" t="s">
        <v>2222</v>
      </c>
      <c r="GZ1321" s="26">
        <f t="shared" ref="GZ1321" si="9638">GV1321+GW1321+GX1321+GZ1319-GZ1320</f>
        <v>0</v>
      </c>
      <c r="HA1321" s="26">
        <f t="shared" ref="HA1321" si="9639">GZ1321+HA1319-HA1320</f>
        <v>0</v>
      </c>
      <c r="HB1321" s="26">
        <f t="shared" ref="HB1321" si="9640">HA1321+HB1319-HB1320</f>
        <v>0</v>
      </c>
      <c r="HC1321" s="26">
        <f t="shared" ref="HC1321" si="9641">HB1321+HC1319-HC1320</f>
        <v>0</v>
      </c>
      <c r="HD1321" s="26">
        <f t="shared" ref="HD1321" si="9642">HC1321+HD1319-HD1320</f>
        <v>0</v>
      </c>
      <c r="HE1321" s="26">
        <f t="shared" ref="HE1321" si="9643">HD1321+HE1319-HE1320</f>
        <v>0</v>
      </c>
      <c r="HF1321" s="26">
        <f t="shared" ref="HF1321" si="9644">HE1321+HF1319-HF1320</f>
        <v>0</v>
      </c>
      <c r="HG1321" s="26">
        <f t="shared" ref="HG1321" si="9645">HF1321+HG1319-HG1320</f>
        <v>0</v>
      </c>
      <c r="HH1321" s="26">
        <f t="shared" ref="HH1321" si="9646">HG1321+HH1319-HH1320</f>
        <v>0</v>
      </c>
      <c r="HI1321" s="26">
        <f t="shared" ref="HI1321" si="9647">HH1321+HI1319-HI1320</f>
        <v>0</v>
      </c>
      <c r="HJ1321" s="26">
        <f t="shared" ref="HJ1321" si="9648">HI1321+HJ1319-HJ1320</f>
        <v>0</v>
      </c>
      <c r="HK1321" s="26">
        <f t="shared" ref="HK1321" si="9649">HJ1321+HK1319-HK1320</f>
        <v>0</v>
      </c>
      <c r="HL1321" s="26">
        <f t="shared" ref="HL1321" si="9650">HK1321+HL1319-HL1320</f>
        <v>0</v>
      </c>
      <c r="HM1321" s="26">
        <f t="shared" ref="HM1321" si="9651">HL1321+HM1319-HM1320</f>
        <v>0</v>
      </c>
      <c r="HN1321" s="26">
        <f t="shared" ref="HN1321" si="9652">HM1321+HN1319-HN1320</f>
        <v>0</v>
      </c>
      <c r="HO1321" s="26">
        <f t="shared" ref="HO1321" si="9653">HN1321+HO1319-HO1320</f>
        <v>0</v>
      </c>
      <c r="HP1321" s="26">
        <f t="shared" ref="HP1321" si="9654">HO1321+HP1319-HP1320</f>
        <v>0</v>
      </c>
      <c r="HQ1321" s="26">
        <f t="shared" ref="HQ1321" si="9655">HP1321+HQ1319-HQ1320</f>
        <v>0</v>
      </c>
      <c r="HR1321" s="26">
        <f t="shared" ref="HR1321" si="9656">HQ1321+HR1319-HR1320</f>
        <v>0</v>
      </c>
      <c r="HS1321" s="26">
        <f t="shared" ref="HS1321" si="9657">HR1321+HS1319-HS1320</f>
        <v>0</v>
      </c>
      <c r="HT1321" s="26">
        <f t="shared" ref="HT1321" si="9658">HS1321+HT1319-HT1320</f>
        <v>0</v>
      </c>
      <c r="HU1321" s="22">
        <f t="shared" ref="HU1321" si="9659">COUNTIF(GZ1321:HT1321,"&lt;0")</f>
        <v>0</v>
      </c>
      <c r="HV1321" s="25"/>
      <c r="HW1321" t="str">
        <f>DIM_BILL[[#This Row],[Tipo]]</f>
        <v/>
      </c>
    </row>
    <row r="1322" spans="1:231" x14ac:dyDescent="0.3">
      <c r="A1322" s="17" t="s">
        <v>229</v>
      </c>
      <c r="M1322">
        <v>1.7999999999999999E-6</v>
      </c>
      <c r="U1322">
        <v>4.5900000000000001E-6</v>
      </c>
      <c r="FF1322">
        <v>3.4333333333333332E-6</v>
      </c>
      <c r="FG1322">
        <v>2.3999999999999999E-6</v>
      </c>
      <c r="GR1322" s="17" t="s">
        <v>230</v>
      </c>
      <c r="GS1322" s="17">
        <v>1</v>
      </c>
      <c r="GT1322" s="17" t="s">
        <v>1843</v>
      </c>
      <c r="GU1322" s="17" t="s">
        <v>1793</v>
      </c>
      <c r="GV1322" s="17">
        <f>SUMIF(FACT_A1[cve_prod],DIM_BILL[[#This Row],[CODIGO]],FACT_A1[Existencia])</f>
        <v>1</v>
      </c>
      <c r="GW1322" s="18">
        <f>SUMIF(FACT_A2[cve_prod],DIM_BILL[[#This Row],[CODIGO]],FACT_A2[Existencia])</f>
        <v>0</v>
      </c>
      <c r="GX1322" s="17"/>
      <c r="GY1322" s="16" t="s">
        <v>2220</v>
      </c>
      <c r="GZ1322" s="15">
        <f>SUMIFS(POs[saldo],POs[cve_prod],DIM_BILL[[#This Row],[CODIGO]],POs[status],$GY1322,POs[f_ent],GZ$1)</f>
        <v>0</v>
      </c>
      <c r="HA1322" s="15">
        <f>SUMIFS(POs[saldo],POs[cve_prod],DIM_BILL[[#This Row],[CODIGO]],POs[status],$GY1322,POs[f_ent],HA$1)</f>
        <v>0</v>
      </c>
      <c r="HB1322" s="15">
        <f>SUMIFS(POs[saldo],POs[cve_prod],DIM_BILL[[#This Row],[CODIGO]],POs[status],$GY1322,POs[f_ent],HB$1)</f>
        <v>0</v>
      </c>
      <c r="HC1322" s="15">
        <f>SUMIFS(POs[saldo],POs[cve_prod],DIM_BILL[[#This Row],[CODIGO]],POs[status],$GY1322,POs[f_ent],HC$1)</f>
        <v>0</v>
      </c>
      <c r="HD1322" s="15">
        <f>SUMIFS(POs[saldo],POs[cve_prod],DIM_BILL[[#This Row],[CODIGO]],POs[status],$GY1322,POs[f_ent],HD$1)</f>
        <v>0</v>
      </c>
      <c r="HE1322" s="15">
        <f>SUMIFS(POs[saldo],POs[cve_prod],DIM_BILL[[#This Row],[CODIGO]],POs[status],$GY1322,POs[f_ent],HE$1)</f>
        <v>0</v>
      </c>
      <c r="HF1322" s="15">
        <f>SUMIFS(POs[saldo],POs[cve_prod],DIM_BILL[[#This Row],[CODIGO]],POs[status],$GY1322,POs[Semana],WEEKNUM(HF$1))</f>
        <v>0</v>
      </c>
      <c r="HG1322" s="15">
        <f>SUMIFS(POs[saldo],POs[cve_prod],DIM_BILL[[#This Row],[CODIGO]],POs[status],$GY1322,POs[Semana],WEEKNUM(HG$1))</f>
        <v>0</v>
      </c>
      <c r="HH1322" s="15">
        <f>SUMIFS(POs[saldo],POs[cve_prod],DIM_BILL[[#This Row],[CODIGO]],POs[status],$GY1322,POs[Semana],WEEKNUM(HH$1))</f>
        <v>0</v>
      </c>
      <c r="HI1322" s="15">
        <f>SUMIFS(POs[saldo],POs[cve_prod],DIM_BILL[[#This Row],[CODIGO]],POs[status],$GY1322,POs[Semana],WEEKNUM(HI$1))</f>
        <v>0</v>
      </c>
      <c r="HJ1322" s="15">
        <f>SUMIFS(POs[saldo],POs[cve_prod],DIM_BILL[[#This Row],[CODIGO]],POs[status],$GY1322,POs[Semana],WEEKNUM(HJ$1))</f>
        <v>0</v>
      </c>
      <c r="HK1322" s="15">
        <f>SUMIFS(POs[saldo],POs[cve_prod],DIM_BILL[[#This Row],[CODIGO]],POs[status],$GY1322,POs[Semana],WEEKNUM(HK$1))</f>
        <v>0</v>
      </c>
      <c r="HL1322" s="15">
        <f>SUMIFS(POs[saldo],POs[cve_prod],DIM_BILL[[#This Row],[CODIGO]],POs[status],$GY1322,POs[Semana],WEEKNUM(HL$1))</f>
        <v>0</v>
      </c>
      <c r="HM1322" s="15">
        <f>SUMIFS(POs[saldo],POs[cve_prod],DIM_BILL[[#This Row],[CODIGO]],POs[status],$GY1322,POs[Semana],WEEKNUM(HM$1))</f>
        <v>0</v>
      </c>
      <c r="HN1322" s="15">
        <f>SUMIFS(POs[saldo],POs[cve_prod],DIM_BILL[[#This Row],[CODIGO]],POs[status],$GY1322,POs[Semana],WEEKNUM(HN$1))</f>
        <v>0</v>
      </c>
      <c r="HO1322" s="15">
        <f>SUMIFS(POs[saldo],POs[cve_prod],DIM_BILL[[#This Row],[CODIGO]],POs[status],$GY1322,POs[Semana],WEEKNUM(HO$1))</f>
        <v>0</v>
      </c>
      <c r="HP1322" s="15">
        <f>SUMIFS(POs[saldo],POs[cve_prod],DIM_BILL[[#This Row],[CODIGO]],POs[status],$GY1322,POs[Semana],WEEKNUM(HP$1))</f>
        <v>0</v>
      </c>
      <c r="HQ1322" s="15">
        <f>SUMIFS(POs[saldo],POs[cve_prod],DIM_BILL[[#This Row],[CODIGO]],POs[status],$GY1322,POs[Semana],WEEKNUM(HQ$1))</f>
        <v>0</v>
      </c>
      <c r="HR1322" s="15">
        <f>SUMIFS(POs[saldo],POs[cve_prod],DIM_BILL[[#This Row],[CODIGO]],POs[status],$GY1322,POs[Semana],WEEKNUM(HR$1))</f>
        <v>0</v>
      </c>
      <c r="HS1322" s="15">
        <f>SUMIFS(POs[saldo],POs[cve_prod],DIM_BILL[[#This Row],[CODIGO]],POs[status],$GY1322,POs[Semana],WEEKNUM(HS$1))</f>
        <v>0</v>
      </c>
      <c r="HT1322" s="15">
        <f>SUMIFS(POs[saldo],POs[cve_prod],DIM_BILL[[#This Row],[CODIGO]],POs[status],$GY1322,POs[Semana],WEEKNUM(HT$1))</f>
        <v>0</v>
      </c>
      <c r="HU1322" s="22"/>
      <c r="HV1322" s="25"/>
      <c r="HW1322" t="str">
        <f>DIM_BILL[[#This Row],[Tipo]]</f>
        <v>MATERIA PRIMA</v>
      </c>
    </row>
    <row r="1323" spans="1:231" x14ac:dyDescent="0.3">
      <c r="A1323" s="17" t="s">
        <v>229</v>
      </c>
      <c r="M1323">
        <v>1.7999999999999999E-6</v>
      </c>
      <c r="U1323">
        <v>4.5900000000000001E-6</v>
      </c>
      <c r="FF1323">
        <v>3.4333333333333332E-6</v>
      </c>
      <c r="FG1323">
        <v>2.3999999999999999E-6</v>
      </c>
      <c r="GR1323" s="17" t="s">
        <v>230</v>
      </c>
      <c r="GS1323" s="17">
        <v>1</v>
      </c>
      <c r="GT1323" s="17" t="s">
        <v>1843</v>
      </c>
      <c r="GU1323" s="17" t="s">
        <v>1793</v>
      </c>
      <c r="GV1323" s="17">
        <f>SUMIF(FACT_A1[cve_prod],DIM_BILL[[#This Row],[CODIGO]],FACT_A1[Existencia])</f>
        <v>1</v>
      </c>
      <c r="GW1323" s="18">
        <f>SUMIF(FACT_A2[cve_prod],DIM_BILL[[#This Row],[CODIGO]],FACT_A2[Existencia])</f>
        <v>0</v>
      </c>
      <c r="GX1323" s="17"/>
      <c r="GY1323" s="16" t="s">
        <v>2221</v>
      </c>
      <c r="GZ1323" s="24">
        <f>SUMPRODUCT($B1323:$GQ1323,INDEX(PLAN_PRODUCCION!$B$4:$GQ$24,COLUMN()-COLUMN($GZ$1)+1,0))</f>
        <v>2.6550000000000001E-2</v>
      </c>
      <c r="HA1323" s="24">
        <f>SUMPRODUCT($B1323:$GQ1323,INDEX(PLAN_PRODUCCION!$B$4:$GQ$24,COLUMN()-COLUMN($GZ$1)+1,0))</f>
        <v>0</v>
      </c>
      <c r="HB1323" s="24">
        <f>SUMPRODUCT($B1323:$GQ1323,INDEX(PLAN_PRODUCCION!$B$4:$GQ$24,COLUMN()-COLUMN($GZ$1)+1,0))</f>
        <v>0</v>
      </c>
      <c r="HC1323" s="24">
        <f>SUMPRODUCT($B1323:$GQ1323,INDEX(PLAN_PRODUCCION!$B$4:$GQ$24,COLUMN()-COLUMN($GZ$1)+1,0))</f>
        <v>0</v>
      </c>
      <c r="HD1323" s="24">
        <f>SUMPRODUCT($B1323:$GQ1323,INDEX(PLAN_PRODUCCION!$B$4:$GQ$24,COLUMN()-COLUMN($GZ$1)+1,0))</f>
        <v>0</v>
      </c>
      <c r="HE1323" s="24">
        <f>SUMPRODUCT($B1323:$GQ1323,INDEX(PLAN_PRODUCCION!$B$4:$GQ$24,COLUMN()-COLUMN($GZ$1)+1,0))</f>
        <v>0</v>
      </c>
      <c r="HF1323" s="24">
        <f>SUMPRODUCT($B1323:$GQ1323,INDEX(PLAN_PRODUCCION!$B$4:$GQ$24,COLUMN()-COLUMN($GZ$1)+1,0))</f>
        <v>0</v>
      </c>
      <c r="HG1323" s="24">
        <f>SUMPRODUCT($B1323:$GQ1323,INDEX(PLAN_PRODUCCION!$B$4:$GQ$24,COLUMN()-COLUMN($GZ$1)+1,0))</f>
        <v>0</v>
      </c>
      <c r="HH1323" s="24">
        <f>SUMPRODUCT($B1323:$GQ1323,INDEX(PLAN_PRODUCCION!$B$4:$GQ$24,COLUMN()-COLUMN($GZ$1)+1,0))</f>
        <v>0</v>
      </c>
      <c r="HI1323" s="24">
        <f>SUMPRODUCT($B1323:$GQ1323,INDEX(PLAN_PRODUCCION!$B$4:$GQ$24,COLUMN()-COLUMN($GZ$1)+1,0))</f>
        <v>0</v>
      </c>
      <c r="HJ1323" s="24">
        <f>SUMPRODUCT($B1323:$GQ1323,INDEX(PLAN_PRODUCCION!$B$4:$GQ$24,COLUMN()-COLUMN($GZ$1)+1,0))</f>
        <v>0</v>
      </c>
      <c r="HK1323" s="24">
        <f>SUMPRODUCT($B1323:$GQ1323,INDEX(PLAN_PRODUCCION!$B$4:$GQ$24,COLUMN()-COLUMN($GZ$1)+1,0))</f>
        <v>0</v>
      </c>
      <c r="HL1323" s="24">
        <f>SUMPRODUCT($B1323:$GQ1323,INDEX(PLAN_PRODUCCION!$B$4:$GQ$24,COLUMN()-COLUMN($GZ$1)+1,0))</f>
        <v>0</v>
      </c>
      <c r="HM1323" s="24">
        <f>SUMPRODUCT($B1323:$GQ1323,INDEX(PLAN_PRODUCCION!$B$4:$GQ$24,COLUMN()-COLUMN($GZ$1)+1,0))</f>
        <v>0</v>
      </c>
      <c r="HN1323" s="24">
        <f>SUMPRODUCT($B1323:$GQ1323,INDEX(PLAN_PRODUCCION!$B$4:$GQ$24,COLUMN()-COLUMN($GZ$1)+1,0))</f>
        <v>0</v>
      </c>
      <c r="HO1323" s="24">
        <f>SUMPRODUCT($B1323:$GQ1323,INDEX(PLAN_PRODUCCION!$B$4:$GQ$24,COLUMN()-COLUMN($GZ$1)+1,0))</f>
        <v>0</v>
      </c>
      <c r="HP1323" s="24">
        <f>SUMPRODUCT($B1323:$GQ1323,INDEX(PLAN_PRODUCCION!$B$4:$GQ$24,COLUMN()-COLUMN($GZ$1)+1,0))</f>
        <v>0</v>
      </c>
      <c r="HQ1323" s="24">
        <f>SUMPRODUCT($B1323:$GQ1323,INDEX(PLAN_PRODUCCION!$B$4:$GQ$24,COLUMN()-COLUMN($GZ$1)+1,0))</f>
        <v>0</v>
      </c>
      <c r="HR1323" s="24">
        <f>SUMPRODUCT($B1323:$GQ1323,INDEX(PLAN_PRODUCCION!$B$4:$GQ$24,COLUMN()-COLUMN($GZ$1)+1,0))</f>
        <v>0</v>
      </c>
      <c r="HS1323" s="24">
        <f>SUMPRODUCT($B1323:$GQ1323,INDEX(PLAN_PRODUCCION!$B$4:$GQ$24,COLUMN()-COLUMN($GZ$1)+1,0))</f>
        <v>0</v>
      </c>
      <c r="HT1323" s="24">
        <f>SUMPRODUCT($B1323:$GQ1323,INDEX(PLAN_PRODUCCION!$B$4:$GQ$24,COLUMN()-COLUMN($GZ$1)+1,0))</f>
        <v>0</v>
      </c>
      <c r="HU1323" s="22"/>
      <c r="HV1323" s="25"/>
      <c r="HW1323" t="str">
        <f>DIM_BILL[[#This Row],[Tipo]]</f>
        <v>MATERIA PRIMA</v>
      </c>
    </row>
    <row r="1324" spans="1:231" x14ac:dyDescent="0.3">
      <c r="A1324" s="18" t="s">
        <v>229</v>
      </c>
      <c r="M1324">
        <v>1.7999999999999999E-6</v>
      </c>
      <c r="U1324">
        <v>4.5900000000000001E-6</v>
      </c>
      <c r="FF1324">
        <v>3.4333333333333332E-6</v>
      </c>
      <c r="FG1324">
        <v>2.3999999999999999E-6</v>
      </c>
      <c r="GR1324" s="18" t="s">
        <v>230</v>
      </c>
      <c r="GS1324" s="18">
        <v>1</v>
      </c>
      <c r="GT1324" s="18" t="s">
        <v>1843</v>
      </c>
      <c r="GU1324" s="18" t="s">
        <v>1793</v>
      </c>
      <c r="GV1324" s="18">
        <f>SUMIF(FACT_A1[cve_prod],DIM_BILL[[#This Row],[CODIGO]],FACT_A1[Existencia])</f>
        <v>1</v>
      </c>
      <c r="GW1324" s="18">
        <f>SUMIF(FACT_A2[cve_prod],DIM_BILL[[#This Row],[CODIGO]],FACT_A2[Existencia])</f>
        <v>0</v>
      </c>
      <c r="GX1324" s="18"/>
      <c r="GY1324" s="16" t="s">
        <v>2222</v>
      </c>
      <c r="GZ1324" s="26">
        <f t="shared" ref="GZ1324" si="9660">GV1324+GW1324+GX1324+GZ1322-GZ1323</f>
        <v>0.97345000000000004</v>
      </c>
      <c r="HA1324" s="26">
        <f t="shared" ref="HA1324" si="9661">GZ1324+HA1322-HA1323</f>
        <v>0.97345000000000004</v>
      </c>
      <c r="HB1324" s="26">
        <f t="shared" ref="HB1324" si="9662">HA1324+HB1322-HB1323</f>
        <v>0.97345000000000004</v>
      </c>
      <c r="HC1324" s="26">
        <f t="shared" ref="HC1324" si="9663">HB1324+HC1322-HC1323</f>
        <v>0.97345000000000004</v>
      </c>
      <c r="HD1324" s="26">
        <f t="shared" ref="HD1324" si="9664">HC1324+HD1322-HD1323</f>
        <v>0.97345000000000004</v>
      </c>
      <c r="HE1324" s="26">
        <f t="shared" ref="HE1324" si="9665">HD1324+HE1322-HE1323</f>
        <v>0.97345000000000004</v>
      </c>
      <c r="HF1324" s="26">
        <f t="shared" ref="HF1324" si="9666">HE1324+HF1322-HF1323</f>
        <v>0.97345000000000004</v>
      </c>
      <c r="HG1324" s="26">
        <f t="shared" ref="HG1324" si="9667">HF1324+HG1322-HG1323</f>
        <v>0.97345000000000004</v>
      </c>
      <c r="HH1324" s="26">
        <f t="shared" ref="HH1324" si="9668">HG1324+HH1322-HH1323</f>
        <v>0.97345000000000004</v>
      </c>
      <c r="HI1324" s="26">
        <f t="shared" ref="HI1324" si="9669">HH1324+HI1322-HI1323</f>
        <v>0.97345000000000004</v>
      </c>
      <c r="HJ1324" s="26">
        <f t="shared" ref="HJ1324" si="9670">HI1324+HJ1322-HJ1323</f>
        <v>0.97345000000000004</v>
      </c>
      <c r="HK1324" s="26">
        <f t="shared" ref="HK1324" si="9671">HJ1324+HK1322-HK1323</f>
        <v>0.97345000000000004</v>
      </c>
      <c r="HL1324" s="26">
        <f t="shared" ref="HL1324" si="9672">HK1324+HL1322-HL1323</f>
        <v>0.97345000000000004</v>
      </c>
      <c r="HM1324" s="26">
        <f t="shared" ref="HM1324" si="9673">HL1324+HM1322-HM1323</f>
        <v>0.97345000000000004</v>
      </c>
      <c r="HN1324" s="26">
        <f t="shared" ref="HN1324" si="9674">HM1324+HN1322-HN1323</f>
        <v>0.97345000000000004</v>
      </c>
      <c r="HO1324" s="26">
        <f t="shared" ref="HO1324" si="9675">HN1324+HO1322-HO1323</f>
        <v>0.97345000000000004</v>
      </c>
      <c r="HP1324" s="26">
        <f t="shared" ref="HP1324" si="9676">HO1324+HP1322-HP1323</f>
        <v>0.97345000000000004</v>
      </c>
      <c r="HQ1324" s="26">
        <f t="shared" ref="HQ1324" si="9677">HP1324+HQ1322-HQ1323</f>
        <v>0.97345000000000004</v>
      </c>
      <c r="HR1324" s="26">
        <f t="shared" ref="HR1324" si="9678">HQ1324+HR1322-HR1323</f>
        <v>0.97345000000000004</v>
      </c>
      <c r="HS1324" s="26">
        <f t="shared" ref="HS1324" si="9679">HR1324+HS1322-HS1323</f>
        <v>0.97345000000000004</v>
      </c>
      <c r="HT1324" s="26">
        <f t="shared" ref="HT1324" si="9680">HS1324+HT1322-HT1323</f>
        <v>0.97345000000000004</v>
      </c>
      <c r="HU1324" s="22">
        <f t="shared" ref="HU1324" si="9681">COUNTIF(GZ1324:HT1324,"&lt;0")</f>
        <v>0</v>
      </c>
      <c r="HV1324" s="25"/>
      <c r="HW1324" t="str">
        <f>DIM_BILL[[#This Row],[Tipo]]</f>
        <v>MATERIA PRIMA</v>
      </c>
    </row>
    <row r="1325" spans="1:231" x14ac:dyDescent="0.3">
      <c r="A1325" s="17" t="s">
        <v>470</v>
      </c>
      <c r="AJ1325">
        <v>0.20703000000000002</v>
      </c>
      <c r="AN1325">
        <v>1.8540000000000001E-2</v>
      </c>
      <c r="AO1325">
        <v>9.2700000000000005E-3</v>
      </c>
      <c r="BT1325">
        <v>2.0772727272727275E-3</v>
      </c>
      <c r="BU1325">
        <v>3.6560000000000004E-3</v>
      </c>
      <c r="BW1325">
        <v>3.7664E-3</v>
      </c>
      <c r="BX1325">
        <v>2.14E-3</v>
      </c>
      <c r="BY1325">
        <v>7.5328000000000001E-3</v>
      </c>
      <c r="BZ1325">
        <v>3.7664E-3</v>
      </c>
      <c r="CA1325">
        <v>2.14E-3</v>
      </c>
      <c r="CB1325">
        <v>7.5328000000000001E-3</v>
      </c>
      <c r="CC1325">
        <v>3.1380000000000002E-3</v>
      </c>
      <c r="CD1325">
        <v>9.3240000000000007E-3</v>
      </c>
      <c r="GR1325" s="17" t="s">
        <v>471</v>
      </c>
      <c r="GS1325" s="17">
        <v>2</v>
      </c>
      <c r="GT1325" s="17" t="s">
        <v>1834</v>
      </c>
      <c r="GU1325" s="17" t="s">
        <v>1793</v>
      </c>
      <c r="GV1325" s="17">
        <f>SUMIF(FACT_A1[cve_prod],DIM_BILL[[#This Row],[CODIGO]],FACT_A1[Existencia])</f>
        <v>0</v>
      </c>
      <c r="GW1325" s="18">
        <f>SUMIF(FACT_A2[cve_prod],DIM_BILL[[#This Row],[CODIGO]],FACT_A2[Existencia])</f>
        <v>904.26104999999995</v>
      </c>
      <c r="GX1325" s="17"/>
      <c r="GY1325" s="16" t="s">
        <v>2220</v>
      </c>
      <c r="GZ1325" s="15">
        <f>SUMIFS(POs[saldo],POs[cve_prod],DIM_BILL[[#This Row],[CODIGO]],POs[status],$GY1325,POs[f_ent],GZ$1)</f>
        <v>0</v>
      </c>
      <c r="HA1325" s="15">
        <f>SUMIFS(POs[saldo],POs[cve_prod],DIM_BILL[[#This Row],[CODIGO]],POs[status],$GY1325,POs[f_ent],HA$1)</f>
        <v>0</v>
      </c>
      <c r="HB1325" s="15">
        <f>SUMIFS(POs[saldo],POs[cve_prod],DIM_BILL[[#This Row],[CODIGO]],POs[status],$GY1325,POs[f_ent],HB$1)</f>
        <v>0</v>
      </c>
      <c r="HC1325" s="15">
        <f>SUMIFS(POs[saldo],POs[cve_prod],DIM_BILL[[#This Row],[CODIGO]],POs[status],$GY1325,POs[f_ent],HC$1)</f>
        <v>0</v>
      </c>
      <c r="HD1325" s="15">
        <f>SUMIFS(POs[saldo],POs[cve_prod],DIM_BILL[[#This Row],[CODIGO]],POs[status],$GY1325,POs[f_ent],HD$1)</f>
        <v>0</v>
      </c>
      <c r="HE1325" s="15">
        <f>SUMIFS(POs[saldo],POs[cve_prod],DIM_BILL[[#This Row],[CODIGO]],POs[status],$GY1325,POs[f_ent],HE$1)</f>
        <v>0</v>
      </c>
      <c r="HF1325" s="15">
        <f>SUMIFS(POs[saldo],POs[cve_prod],DIM_BILL[[#This Row],[CODIGO]],POs[status],$GY1325,POs[Semana],WEEKNUM(HF$1))</f>
        <v>0</v>
      </c>
      <c r="HG1325" s="15">
        <f>SUMIFS(POs[saldo],POs[cve_prod],DIM_BILL[[#This Row],[CODIGO]],POs[status],$GY1325,POs[Semana],WEEKNUM(HG$1))</f>
        <v>0</v>
      </c>
      <c r="HH1325" s="15">
        <f>SUMIFS(POs[saldo],POs[cve_prod],DIM_BILL[[#This Row],[CODIGO]],POs[status],$GY1325,POs[Semana],WEEKNUM(HH$1))</f>
        <v>0</v>
      </c>
      <c r="HI1325" s="15">
        <f>SUMIFS(POs[saldo],POs[cve_prod],DIM_BILL[[#This Row],[CODIGO]],POs[status],$GY1325,POs[Semana],WEEKNUM(HI$1))</f>
        <v>0</v>
      </c>
      <c r="HJ1325" s="15">
        <f>SUMIFS(POs[saldo],POs[cve_prod],DIM_BILL[[#This Row],[CODIGO]],POs[status],$GY1325,POs[Semana],WEEKNUM(HJ$1))</f>
        <v>0</v>
      </c>
      <c r="HK1325" s="15">
        <f>SUMIFS(POs[saldo],POs[cve_prod],DIM_BILL[[#This Row],[CODIGO]],POs[status],$GY1325,POs[Semana],WEEKNUM(HK$1))</f>
        <v>0</v>
      </c>
      <c r="HL1325" s="15">
        <f>SUMIFS(POs[saldo],POs[cve_prod],DIM_BILL[[#This Row],[CODIGO]],POs[status],$GY1325,POs[Semana],WEEKNUM(HL$1))</f>
        <v>0</v>
      </c>
      <c r="HM1325" s="15">
        <f>SUMIFS(POs[saldo],POs[cve_prod],DIM_BILL[[#This Row],[CODIGO]],POs[status],$GY1325,POs[Semana],WEEKNUM(HM$1))</f>
        <v>0</v>
      </c>
      <c r="HN1325" s="15">
        <f>SUMIFS(POs[saldo],POs[cve_prod],DIM_BILL[[#This Row],[CODIGO]],POs[status],$GY1325,POs[Semana],WEEKNUM(HN$1))</f>
        <v>0</v>
      </c>
      <c r="HO1325" s="15">
        <f>SUMIFS(POs[saldo],POs[cve_prod],DIM_BILL[[#This Row],[CODIGO]],POs[status],$GY1325,POs[Semana],WEEKNUM(HO$1))</f>
        <v>0</v>
      </c>
      <c r="HP1325" s="15">
        <f>SUMIFS(POs[saldo],POs[cve_prod],DIM_BILL[[#This Row],[CODIGO]],POs[status],$GY1325,POs[Semana],WEEKNUM(HP$1))</f>
        <v>0</v>
      </c>
      <c r="HQ1325" s="15">
        <f>SUMIFS(POs[saldo],POs[cve_prod],DIM_BILL[[#This Row],[CODIGO]],POs[status],$GY1325,POs[Semana],WEEKNUM(HQ$1))</f>
        <v>0</v>
      </c>
      <c r="HR1325" s="15">
        <f>SUMIFS(POs[saldo],POs[cve_prod],DIM_BILL[[#This Row],[CODIGO]],POs[status],$GY1325,POs[Semana],WEEKNUM(HR$1))</f>
        <v>0</v>
      </c>
      <c r="HS1325" s="15">
        <f>SUMIFS(POs[saldo],POs[cve_prod],DIM_BILL[[#This Row],[CODIGO]],POs[status],$GY1325,POs[Semana],WEEKNUM(HS$1))</f>
        <v>0</v>
      </c>
      <c r="HT1325" s="15">
        <f>SUMIFS(POs[saldo],POs[cve_prod],DIM_BILL[[#This Row],[CODIGO]],POs[status],$GY1325,POs[Semana],WEEKNUM(HT$1))</f>
        <v>0</v>
      </c>
      <c r="HU1325" s="22"/>
      <c r="HV1325" s="25"/>
      <c r="HW1325" t="str">
        <f>DIM_BILL[[#This Row],[Tipo]]</f>
        <v>MATERIA PRIMA</v>
      </c>
    </row>
    <row r="1326" spans="1:231" x14ac:dyDescent="0.3">
      <c r="A1326" s="17" t="s">
        <v>470</v>
      </c>
      <c r="AJ1326">
        <v>0.20703000000000002</v>
      </c>
      <c r="AN1326">
        <v>1.8540000000000001E-2</v>
      </c>
      <c r="AO1326">
        <v>9.2700000000000005E-3</v>
      </c>
      <c r="BT1326">
        <v>2.0772727272727275E-3</v>
      </c>
      <c r="BU1326">
        <v>3.6560000000000004E-3</v>
      </c>
      <c r="BW1326">
        <v>3.7664E-3</v>
      </c>
      <c r="BX1326">
        <v>2.14E-3</v>
      </c>
      <c r="BY1326">
        <v>7.5328000000000001E-3</v>
      </c>
      <c r="BZ1326">
        <v>3.7664E-3</v>
      </c>
      <c r="CA1326">
        <v>2.14E-3</v>
      </c>
      <c r="CB1326">
        <v>7.5328000000000001E-3</v>
      </c>
      <c r="CC1326">
        <v>3.1380000000000002E-3</v>
      </c>
      <c r="CD1326">
        <v>9.3240000000000007E-3</v>
      </c>
      <c r="GR1326" s="17" t="s">
        <v>471</v>
      </c>
      <c r="GS1326" s="17">
        <v>2</v>
      </c>
      <c r="GT1326" s="17" t="s">
        <v>1834</v>
      </c>
      <c r="GU1326" s="17" t="s">
        <v>1793</v>
      </c>
      <c r="GV1326" s="17">
        <f>SUMIF(FACT_A1[cve_prod],DIM_BILL[[#This Row],[CODIGO]],FACT_A1[Existencia])</f>
        <v>0</v>
      </c>
      <c r="GW1326" s="18">
        <f>SUMIF(FACT_A2[cve_prod],DIM_BILL[[#This Row],[CODIGO]],FACT_A2[Existencia])</f>
        <v>904.26104999999995</v>
      </c>
      <c r="GX1326" s="17"/>
      <c r="GY1326" s="16" t="s">
        <v>2221</v>
      </c>
      <c r="GZ1326" s="24">
        <f>SUMPRODUCT($B1326:$GQ1326,INDEX(PLAN_PRODUCCION!$B$4:$GQ$24,COLUMN()-COLUMN($GZ$1)+1,0))</f>
        <v>192.82900000000001</v>
      </c>
      <c r="HA1326" s="24">
        <f>SUMPRODUCT($B1326:$GQ1326,INDEX(PLAN_PRODUCCION!$B$4:$GQ$24,COLUMN()-COLUMN($GZ$1)+1,0))</f>
        <v>0</v>
      </c>
      <c r="HB1326" s="24">
        <f>SUMPRODUCT($B1326:$GQ1326,INDEX(PLAN_PRODUCCION!$B$4:$GQ$24,COLUMN()-COLUMN($GZ$1)+1,0))</f>
        <v>0</v>
      </c>
      <c r="HC1326" s="24">
        <f>SUMPRODUCT($B1326:$GQ1326,INDEX(PLAN_PRODUCCION!$B$4:$GQ$24,COLUMN()-COLUMN($GZ$1)+1,0))</f>
        <v>0</v>
      </c>
      <c r="HD1326" s="24">
        <f>SUMPRODUCT($B1326:$GQ1326,INDEX(PLAN_PRODUCCION!$B$4:$GQ$24,COLUMN()-COLUMN($GZ$1)+1,0))</f>
        <v>0</v>
      </c>
      <c r="HE1326" s="24">
        <f>SUMPRODUCT($B1326:$GQ1326,INDEX(PLAN_PRODUCCION!$B$4:$GQ$24,COLUMN()-COLUMN($GZ$1)+1,0))</f>
        <v>0</v>
      </c>
      <c r="HF1326" s="24">
        <f>SUMPRODUCT($B1326:$GQ1326,INDEX(PLAN_PRODUCCION!$B$4:$GQ$24,COLUMN()-COLUMN($GZ$1)+1,0))</f>
        <v>0</v>
      </c>
      <c r="HG1326" s="24">
        <f>SUMPRODUCT($B1326:$GQ1326,INDEX(PLAN_PRODUCCION!$B$4:$GQ$24,COLUMN()-COLUMN($GZ$1)+1,0))</f>
        <v>0</v>
      </c>
      <c r="HH1326" s="24">
        <f>SUMPRODUCT($B1326:$GQ1326,INDEX(PLAN_PRODUCCION!$B$4:$GQ$24,COLUMN()-COLUMN($GZ$1)+1,0))</f>
        <v>0</v>
      </c>
      <c r="HI1326" s="24">
        <f>SUMPRODUCT($B1326:$GQ1326,INDEX(PLAN_PRODUCCION!$B$4:$GQ$24,COLUMN()-COLUMN($GZ$1)+1,0))</f>
        <v>0</v>
      </c>
      <c r="HJ1326" s="24">
        <f>SUMPRODUCT($B1326:$GQ1326,INDEX(PLAN_PRODUCCION!$B$4:$GQ$24,COLUMN()-COLUMN($GZ$1)+1,0))</f>
        <v>0</v>
      </c>
      <c r="HK1326" s="24">
        <f>SUMPRODUCT($B1326:$GQ1326,INDEX(PLAN_PRODUCCION!$B$4:$GQ$24,COLUMN()-COLUMN($GZ$1)+1,0))</f>
        <v>0</v>
      </c>
      <c r="HL1326" s="24">
        <f>SUMPRODUCT($B1326:$GQ1326,INDEX(PLAN_PRODUCCION!$B$4:$GQ$24,COLUMN()-COLUMN($GZ$1)+1,0))</f>
        <v>0</v>
      </c>
      <c r="HM1326" s="24">
        <f>SUMPRODUCT($B1326:$GQ1326,INDEX(PLAN_PRODUCCION!$B$4:$GQ$24,COLUMN()-COLUMN($GZ$1)+1,0))</f>
        <v>0</v>
      </c>
      <c r="HN1326" s="24">
        <f>SUMPRODUCT($B1326:$GQ1326,INDEX(PLAN_PRODUCCION!$B$4:$GQ$24,COLUMN()-COLUMN($GZ$1)+1,0))</f>
        <v>0</v>
      </c>
      <c r="HO1326" s="24">
        <f>SUMPRODUCT($B1326:$GQ1326,INDEX(PLAN_PRODUCCION!$B$4:$GQ$24,COLUMN()-COLUMN($GZ$1)+1,0))</f>
        <v>0</v>
      </c>
      <c r="HP1326" s="24">
        <f>SUMPRODUCT($B1326:$GQ1326,INDEX(PLAN_PRODUCCION!$B$4:$GQ$24,COLUMN()-COLUMN($GZ$1)+1,0))</f>
        <v>0</v>
      </c>
      <c r="HQ1326" s="24">
        <f>SUMPRODUCT($B1326:$GQ1326,INDEX(PLAN_PRODUCCION!$B$4:$GQ$24,COLUMN()-COLUMN($GZ$1)+1,0))</f>
        <v>0</v>
      </c>
      <c r="HR1326" s="24">
        <f>SUMPRODUCT($B1326:$GQ1326,INDEX(PLAN_PRODUCCION!$B$4:$GQ$24,COLUMN()-COLUMN($GZ$1)+1,0))</f>
        <v>0</v>
      </c>
      <c r="HS1326" s="24">
        <f>SUMPRODUCT($B1326:$GQ1326,INDEX(PLAN_PRODUCCION!$B$4:$GQ$24,COLUMN()-COLUMN($GZ$1)+1,0))</f>
        <v>0</v>
      </c>
      <c r="HT1326" s="24">
        <f>SUMPRODUCT($B1326:$GQ1326,INDEX(PLAN_PRODUCCION!$B$4:$GQ$24,COLUMN()-COLUMN($GZ$1)+1,0))</f>
        <v>0</v>
      </c>
      <c r="HU1326" s="22"/>
      <c r="HV1326" s="25"/>
      <c r="HW1326" t="str">
        <f>DIM_BILL[[#This Row],[Tipo]]</f>
        <v>MATERIA PRIMA</v>
      </c>
    </row>
    <row r="1327" spans="1:231" x14ac:dyDescent="0.3">
      <c r="A1327" s="18" t="s">
        <v>470</v>
      </c>
      <c r="AJ1327">
        <v>0.20703000000000002</v>
      </c>
      <c r="AN1327">
        <v>1.8540000000000001E-2</v>
      </c>
      <c r="AO1327">
        <v>9.2700000000000005E-3</v>
      </c>
      <c r="BT1327">
        <v>2.0772727272727275E-3</v>
      </c>
      <c r="BU1327">
        <v>3.6560000000000004E-3</v>
      </c>
      <c r="BW1327">
        <v>3.7664E-3</v>
      </c>
      <c r="BX1327">
        <v>2.14E-3</v>
      </c>
      <c r="BY1327">
        <v>7.5328000000000001E-3</v>
      </c>
      <c r="BZ1327">
        <v>3.7664E-3</v>
      </c>
      <c r="CA1327">
        <v>2.14E-3</v>
      </c>
      <c r="CB1327">
        <v>7.5328000000000001E-3</v>
      </c>
      <c r="CC1327">
        <v>3.1380000000000002E-3</v>
      </c>
      <c r="CD1327">
        <v>9.3240000000000007E-3</v>
      </c>
      <c r="GR1327" s="18" t="s">
        <v>471</v>
      </c>
      <c r="GS1327" s="18">
        <v>2</v>
      </c>
      <c r="GT1327" s="18" t="s">
        <v>1834</v>
      </c>
      <c r="GU1327" s="18" t="s">
        <v>1793</v>
      </c>
      <c r="GV1327" s="18">
        <f>SUMIF(FACT_A1[cve_prod],DIM_BILL[[#This Row],[CODIGO]],FACT_A1[Existencia])</f>
        <v>0</v>
      </c>
      <c r="GW1327" s="18">
        <f>SUMIF(FACT_A2[cve_prod],DIM_BILL[[#This Row],[CODIGO]],FACT_A2[Existencia])</f>
        <v>904.26104999999995</v>
      </c>
      <c r="GX1327" s="18"/>
      <c r="GY1327" s="16" t="s">
        <v>2222</v>
      </c>
      <c r="GZ1327" s="26">
        <f t="shared" ref="GZ1327" si="9682">GV1327+GW1327+GX1327+GZ1325-GZ1326</f>
        <v>711.43204999999989</v>
      </c>
      <c r="HA1327" s="26">
        <f t="shared" ref="HA1327" si="9683">GZ1327+HA1325-HA1326</f>
        <v>711.43204999999989</v>
      </c>
      <c r="HB1327" s="26">
        <f t="shared" ref="HB1327" si="9684">HA1327+HB1325-HB1326</f>
        <v>711.43204999999989</v>
      </c>
      <c r="HC1327" s="26">
        <f t="shared" ref="HC1327" si="9685">HB1327+HC1325-HC1326</f>
        <v>711.43204999999989</v>
      </c>
      <c r="HD1327" s="26">
        <f t="shared" ref="HD1327" si="9686">HC1327+HD1325-HD1326</f>
        <v>711.43204999999989</v>
      </c>
      <c r="HE1327" s="26">
        <f t="shared" ref="HE1327" si="9687">HD1327+HE1325-HE1326</f>
        <v>711.43204999999989</v>
      </c>
      <c r="HF1327" s="26">
        <f t="shared" ref="HF1327" si="9688">HE1327+HF1325-HF1326</f>
        <v>711.43204999999989</v>
      </c>
      <c r="HG1327" s="26">
        <f t="shared" ref="HG1327" si="9689">HF1327+HG1325-HG1326</f>
        <v>711.43204999999989</v>
      </c>
      <c r="HH1327" s="26">
        <f t="shared" ref="HH1327" si="9690">HG1327+HH1325-HH1326</f>
        <v>711.43204999999989</v>
      </c>
      <c r="HI1327" s="26">
        <f t="shared" ref="HI1327" si="9691">HH1327+HI1325-HI1326</f>
        <v>711.43204999999989</v>
      </c>
      <c r="HJ1327" s="26">
        <f t="shared" ref="HJ1327" si="9692">HI1327+HJ1325-HJ1326</f>
        <v>711.43204999999989</v>
      </c>
      <c r="HK1327" s="26">
        <f t="shared" ref="HK1327" si="9693">HJ1327+HK1325-HK1326</f>
        <v>711.43204999999989</v>
      </c>
      <c r="HL1327" s="26">
        <f t="shared" ref="HL1327" si="9694">HK1327+HL1325-HL1326</f>
        <v>711.43204999999989</v>
      </c>
      <c r="HM1327" s="26">
        <f t="shared" ref="HM1327" si="9695">HL1327+HM1325-HM1326</f>
        <v>711.43204999999989</v>
      </c>
      <c r="HN1327" s="26">
        <f t="shared" ref="HN1327" si="9696">HM1327+HN1325-HN1326</f>
        <v>711.43204999999989</v>
      </c>
      <c r="HO1327" s="26">
        <f t="shared" ref="HO1327" si="9697">HN1327+HO1325-HO1326</f>
        <v>711.43204999999989</v>
      </c>
      <c r="HP1327" s="26">
        <f t="shared" ref="HP1327" si="9698">HO1327+HP1325-HP1326</f>
        <v>711.43204999999989</v>
      </c>
      <c r="HQ1327" s="26">
        <f t="shared" ref="HQ1327" si="9699">HP1327+HQ1325-HQ1326</f>
        <v>711.43204999999989</v>
      </c>
      <c r="HR1327" s="26">
        <f t="shared" ref="HR1327" si="9700">HQ1327+HR1325-HR1326</f>
        <v>711.43204999999989</v>
      </c>
      <c r="HS1327" s="26">
        <f t="shared" ref="HS1327" si="9701">HR1327+HS1325-HS1326</f>
        <v>711.43204999999989</v>
      </c>
      <c r="HT1327" s="26">
        <f t="shared" ref="HT1327" si="9702">HS1327+HT1325-HT1326</f>
        <v>711.43204999999989</v>
      </c>
      <c r="HU1327" s="22">
        <f t="shared" ref="HU1327" si="9703">COUNTIF(GZ1327:HT1327,"&lt;0")</f>
        <v>0</v>
      </c>
      <c r="HV1327" s="25"/>
      <c r="HW1327" t="str">
        <f>DIM_BILL[[#This Row],[Tipo]]</f>
        <v>MATERIA PRIMA</v>
      </c>
    </row>
    <row r="1328" spans="1:231" x14ac:dyDescent="0.3">
      <c r="A1328" s="17" t="s">
        <v>108</v>
      </c>
      <c r="F1328">
        <v>2.3873684210526315E-4</v>
      </c>
      <c r="G1328">
        <v>7.5599999999999994E-5</v>
      </c>
      <c r="H1328">
        <v>9.0719999999999999E-5</v>
      </c>
      <c r="M1328">
        <v>2.9999999999999997E-5</v>
      </c>
      <c r="BC1328">
        <v>2.4000000000000001E-4</v>
      </c>
      <c r="BD1328">
        <v>4.8000000000000001E-4</v>
      </c>
      <c r="FF1328">
        <v>7.906666666666666E-5</v>
      </c>
      <c r="FG1328">
        <v>7.906666666666666E-5</v>
      </c>
      <c r="FL1328">
        <v>1.2152380952380953E-4</v>
      </c>
      <c r="GR1328" s="17" t="s">
        <v>109</v>
      </c>
      <c r="GS1328" s="17">
        <v>1</v>
      </c>
      <c r="GT1328" s="17" t="s">
        <v>1835</v>
      </c>
      <c r="GU1328" s="17" t="s">
        <v>1793</v>
      </c>
      <c r="GV1328" s="17">
        <f>SUMIF(FACT_A1[cve_prod],DIM_BILL[[#This Row],[CODIGO]],FACT_A1[Existencia])</f>
        <v>0</v>
      </c>
      <c r="GW1328" s="18">
        <f>SUMIF(FACT_A2[cve_prod],DIM_BILL[[#This Row],[CODIGO]],FACT_A2[Existencia])</f>
        <v>25.638000000000002</v>
      </c>
      <c r="GX1328" s="17"/>
      <c r="GY1328" s="16" t="s">
        <v>2220</v>
      </c>
      <c r="GZ1328" s="15">
        <f>SUMIFS(POs[saldo],POs[cve_prod],DIM_BILL[[#This Row],[CODIGO]],POs[status],$GY1328,POs[f_ent],GZ$1)</f>
        <v>0</v>
      </c>
      <c r="HA1328" s="15">
        <f>SUMIFS(POs[saldo],POs[cve_prod],DIM_BILL[[#This Row],[CODIGO]],POs[status],$GY1328,POs[f_ent],HA$1)</f>
        <v>0</v>
      </c>
      <c r="HB1328" s="15">
        <f>SUMIFS(POs[saldo],POs[cve_prod],DIM_BILL[[#This Row],[CODIGO]],POs[status],$GY1328,POs[f_ent],HB$1)</f>
        <v>0</v>
      </c>
      <c r="HC1328" s="15">
        <f>SUMIFS(POs[saldo],POs[cve_prod],DIM_BILL[[#This Row],[CODIGO]],POs[status],$GY1328,POs[f_ent],HC$1)</f>
        <v>0</v>
      </c>
      <c r="HD1328" s="15">
        <f>SUMIFS(POs[saldo],POs[cve_prod],DIM_BILL[[#This Row],[CODIGO]],POs[status],$GY1328,POs[f_ent],HD$1)</f>
        <v>0</v>
      </c>
      <c r="HE1328" s="15">
        <f>SUMIFS(POs[saldo],POs[cve_prod],DIM_BILL[[#This Row],[CODIGO]],POs[status],$GY1328,POs[f_ent],HE$1)</f>
        <v>0</v>
      </c>
      <c r="HF1328" s="15">
        <f>SUMIFS(POs[saldo],POs[cve_prod],DIM_BILL[[#This Row],[CODIGO]],POs[status],$GY1328,POs[Semana],WEEKNUM(HF$1))</f>
        <v>0</v>
      </c>
      <c r="HG1328" s="15">
        <f>SUMIFS(POs[saldo],POs[cve_prod],DIM_BILL[[#This Row],[CODIGO]],POs[status],$GY1328,POs[Semana],WEEKNUM(HG$1))</f>
        <v>0</v>
      </c>
      <c r="HH1328" s="15">
        <f>SUMIFS(POs[saldo],POs[cve_prod],DIM_BILL[[#This Row],[CODIGO]],POs[status],$GY1328,POs[Semana],WEEKNUM(HH$1))</f>
        <v>0</v>
      </c>
      <c r="HI1328" s="15">
        <f>SUMIFS(POs[saldo],POs[cve_prod],DIM_BILL[[#This Row],[CODIGO]],POs[status],$GY1328,POs[Semana],WEEKNUM(HI$1))</f>
        <v>0</v>
      </c>
      <c r="HJ1328" s="15">
        <f>SUMIFS(POs[saldo],POs[cve_prod],DIM_BILL[[#This Row],[CODIGO]],POs[status],$GY1328,POs[Semana],WEEKNUM(HJ$1))</f>
        <v>0</v>
      </c>
      <c r="HK1328" s="15">
        <f>SUMIFS(POs[saldo],POs[cve_prod],DIM_BILL[[#This Row],[CODIGO]],POs[status],$GY1328,POs[Semana],WEEKNUM(HK$1))</f>
        <v>0</v>
      </c>
      <c r="HL1328" s="15">
        <f>SUMIFS(POs[saldo],POs[cve_prod],DIM_BILL[[#This Row],[CODIGO]],POs[status],$GY1328,POs[Semana],WEEKNUM(HL$1))</f>
        <v>0</v>
      </c>
      <c r="HM1328" s="15">
        <f>SUMIFS(POs[saldo],POs[cve_prod],DIM_BILL[[#This Row],[CODIGO]],POs[status],$GY1328,POs[Semana],WEEKNUM(HM$1))</f>
        <v>0</v>
      </c>
      <c r="HN1328" s="15">
        <f>SUMIFS(POs[saldo],POs[cve_prod],DIM_BILL[[#This Row],[CODIGO]],POs[status],$GY1328,POs[Semana],WEEKNUM(HN$1))</f>
        <v>0</v>
      </c>
      <c r="HO1328" s="15">
        <f>SUMIFS(POs[saldo],POs[cve_prod],DIM_BILL[[#This Row],[CODIGO]],POs[status],$GY1328,POs[Semana],WEEKNUM(HO$1))</f>
        <v>0</v>
      </c>
      <c r="HP1328" s="15">
        <f>SUMIFS(POs[saldo],POs[cve_prod],DIM_BILL[[#This Row],[CODIGO]],POs[status],$GY1328,POs[Semana],WEEKNUM(HP$1))</f>
        <v>0</v>
      </c>
      <c r="HQ1328" s="15">
        <f>SUMIFS(POs[saldo],POs[cve_prod],DIM_BILL[[#This Row],[CODIGO]],POs[status],$GY1328,POs[Semana],WEEKNUM(HQ$1))</f>
        <v>0</v>
      </c>
      <c r="HR1328" s="15">
        <f>SUMIFS(POs[saldo],POs[cve_prod],DIM_BILL[[#This Row],[CODIGO]],POs[status],$GY1328,POs[Semana],WEEKNUM(HR$1))</f>
        <v>0</v>
      </c>
      <c r="HS1328" s="15">
        <f>SUMIFS(POs[saldo],POs[cve_prod],DIM_BILL[[#This Row],[CODIGO]],POs[status],$GY1328,POs[Semana],WEEKNUM(HS$1))</f>
        <v>0</v>
      </c>
      <c r="HT1328" s="15">
        <f>SUMIFS(POs[saldo],POs[cve_prod],DIM_BILL[[#This Row],[CODIGO]],POs[status],$GY1328,POs[Semana],WEEKNUM(HT$1))</f>
        <v>0</v>
      </c>
      <c r="HU1328" s="22"/>
      <c r="HV1328" s="25"/>
      <c r="HW1328" t="str">
        <f>DIM_BILL[[#This Row],[Tipo]]</f>
        <v>MATERIA PRIMA</v>
      </c>
    </row>
    <row r="1329" spans="1:231" x14ac:dyDescent="0.3">
      <c r="A1329" s="17" t="s">
        <v>108</v>
      </c>
      <c r="F1329">
        <v>2.3873684210526315E-4</v>
      </c>
      <c r="G1329">
        <v>7.5599999999999994E-5</v>
      </c>
      <c r="H1329">
        <v>9.0719999999999999E-5</v>
      </c>
      <c r="M1329">
        <v>2.9999999999999997E-5</v>
      </c>
      <c r="BC1329">
        <v>2.4000000000000001E-4</v>
      </c>
      <c r="BD1329">
        <v>4.8000000000000001E-4</v>
      </c>
      <c r="FF1329">
        <v>7.906666666666666E-5</v>
      </c>
      <c r="FG1329">
        <v>7.906666666666666E-5</v>
      </c>
      <c r="FL1329">
        <v>1.2152380952380953E-4</v>
      </c>
      <c r="GR1329" s="17" t="s">
        <v>109</v>
      </c>
      <c r="GS1329" s="17">
        <v>1</v>
      </c>
      <c r="GT1329" s="17" t="s">
        <v>1835</v>
      </c>
      <c r="GU1329" s="17" t="s">
        <v>1793</v>
      </c>
      <c r="GV1329" s="17">
        <f>SUMIF(FACT_A1[cve_prod],DIM_BILL[[#This Row],[CODIGO]],FACT_A1[Existencia])</f>
        <v>0</v>
      </c>
      <c r="GW1329" s="18">
        <f>SUMIF(FACT_A2[cve_prod],DIM_BILL[[#This Row],[CODIGO]],FACT_A2[Existencia])</f>
        <v>25.638000000000002</v>
      </c>
      <c r="GX1329" s="17"/>
      <c r="GY1329" s="16" t="s">
        <v>2221</v>
      </c>
      <c r="GZ1329" s="24">
        <f>SUMPRODUCT($B1329:$GQ1329,INDEX(PLAN_PRODUCCION!$B$4:$GQ$24,COLUMN()-COLUMN($GZ$1)+1,0))</f>
        <v>6.5792799999999998</v>
      </c>
      <c r="HA1329" s="24">
        <f>SUMPRODUCT($B1329:$GQ1329,INDEX(PLAN_PRODUCCION!$B$4:$GQ$24,COLUMN()-COLUMN($GZ$1)+1,0))</f>
        <v>0</v>
      </c>
      <c r="HB1329" s="24">
        <f>SUMPRODUCT($B1329:$GQ1329,INDEX(PLAN_PRODUCCION!$B$4:$GQ$24,COLUMN()-COLUMN($GZ$1)+1,0))</f>
        <v>0</v>
      </c>
      <c r="HC1329" s="24">
        <f>SUMPRODUCT($B1329:$GQ1329,INDEX(PLAN_PRODUCCION!$B$4:$GQ$24,COLUMN()-COLUMN($GZ$1)+1,0))</f>
        <v>0</v>
      </c>
      <c r="HD1329" s="24">
        <f>SUMPRODUCT($B1329:$GQ1329,INDEX(PLAN_PRODUCCION!$B$4:$GQ$24,COLUMN()-COLUMN($GZ$1)+1,0))</f>
        <v>0</v>
      </c>
      <c r="HE1329" s="24">
        <f>SUMPRODUCT($B1329:$GQ1329,INDEX(PLAN_PRODUCCION!$B$4:$GQ$24,COLUMN()-COLUMN($GZ$1)+1,0))</f>
        <v>0</v>
      </c>
      <c r="HF1329" s="24">
        <f>SUMPRODUCT($B1329:$GQ1329,INDEX(PLAN_PRODUCCION!$B$4:$GQ$24,COLUMN()-COLUMN($GZ$1)+1,0))</f>
        <v>0</v>
      </c>
      <c r="HG1329" s="24">
        <f>SUMPRODUCT($B1329:$GQ1329,INDEX(PLAN_PRODUCCION!$B$4:$GQ$24,COLUMN()-COLUMN($GZ$1)+1,0))</f>
        <v>0</v>
      </c>
      <c r="HH1329" s="24">
        <f>SUMPRODUCT($B1329:$GQ1329,INDEX(PLAN_PRODUCCION!$B$4:$GQ$24,COLUMN()-COLUMN($GZ$1)+1,0))</f>
        <v>0</v>
      </c>
      <c r="HI1329" s="24">
        <f>SUMPRODUCT($B1329:$GQ1329,INDEX(PLAN_PRODUCCION!$B$4:$GQ$24,COLUMN()-COLUMN($GZ$1)+1,0))</f>
        <v>0</v>
      </c>
      <c r="HJ1329" s="24">
        <f>SUMPRODUCT($B1329:$GQ1329,INDEX(PLAN_PRODUCCION!$B$4:$GQ$24,COLUMN()-COLUMN($GZ$1)+1,0))</f>
        <v>0</v>
      </c>
      <c r="HK1329" s="24">
        <f>SUMPRODUCT($B1329:$GQ1329,INDEX(PLAN_PRODUCCION!$B$4:$GQ$24,COLUMN()-COLUMN($GZ$1)+1,0))</f>
        <v>0</v>
      </c>
      <c r="HL1329" s="24">
        <f>SUMPRODUCT($B1329:$GQ1329,INDEX(PLAN_PRODUCCION!$B$4:$GQ$24,COLUMN()-COLUMN($GZ$1)+1,0))</f>
        <v>0</v>
      </c>
      <c r="HM1329" s="24">
        <f>SUMPRODUCT($B1329:$GQ1329,INDEX(PLAN_PRODUCCION!$B$4:$GQ$24,COLUMN()-COLUMN($GZ$1)+1,0))</f>
        <v>0</v>
      </c>
      <c r="HN1329" s="24">
        <f>SUMPRODUCT($B1329:$GQ1329,INDEX(PLAN_PRODUCCION!$B$4:$GQ$24,COLUMN()-COLUMN($GZ$1)+1,0))</f>
        <v>0</v>
      </c>
      <c r="HO1329" s="24">
        <f>SUMPRODUCT($B1329:$GQ1329,INDEX(PLAN_PRODUCCION!$B$4:$GQ$24,COLUMN()-COLUMN($GZ$1)+1,0))</f>
        <v>0</v>
      </c>
      <c r="HP1329" s="24">
        <f>SUMPRODUCT($B1329:$GQ1329,INDEX(PLAN_PRODUCCION!$B$4:$GQ$24,COLUMN()-COLUMN($GZ$1)+1,0))</f>
        <v>0</v>
      </c>
      <c r="HQ1329" s="24">
        <f>SUMPRODUCT($B1329:$GQ1329,INDEX(PLAN_PRODUCCION!$B$4:$GQ$24,COLUMN()-COLUMN($GZ$1)+1,0))</f>
        <v>0</v>
      </c>
      <c r="HR1329" s="24">
        <f>SUMPRODUCT($B1329:$GQ1329,INDEX(PLAN_PRODUCCION!$B$4:$GQ$24,COLUMN()-COLUMN($GZ$1)+1,0))</f>
        <v>0</v>
      </c>
      <c r="HS1329" s="24">
        <f>SUMPRODUCT($B1329:$GQ1329,INDEX(PLAN_PRODUCCION!$B$4:$GQ$24,COLUMN()-COLUMN($GZ$1)+1,0))</f>
        <v>0</v>
      </c>
      <c r="HT1329" s="24">
        <f>SUMPRODUCT($B1329:$GQ1329,INDEX(PLAN_PRODUCCION!$B$4:$GQ$24,COLUMN()-COLUMN($GZ$1)+1,0))</f>
        <v>0</v>
      </c>
      <c r="HU1329" s="22"/>
      <c r="HV1329" s="25"/>
      <c r="HW1329" t="str">
        <f>DIM_BILL[[#This Row],[Tipo]]</f>
        <v>MATERIA PRIMA</v>
      </c>
    </row>
    <row r="1330" spans="1:231" x14ac:dyDescent="0.3">
      <c r="A1330" s="18" t="s">
        <v>108</v>
      </c>
      <c r="F1330">
        <v>2.3873684210526315E-4</v>
      </c>
      <c r="G1330">
        <v>7.5599999999999994E-5</v>
      </c>
      <c r="H1330">
        <v>9.0719999999999999E-5</v>
      </c>
      <c r="M1330">
        <v>2.9999999999999997E-5</v>
      </c>
      <c r="BC1330">
        <v>2.4000000000000001E-4</v>
      </c>
      <c r="BD1330">
        <v>4.8000000000000001E-4</v>
      </c>
      <c r="FF1330">
        <v>7.906666666666666E-5</v>
      </c>
      <c r="FG1330">
        <v>7.906666666666666E-5</v>
      </c>
      <c r="FL1330">
        <v>1.2152380952380953E-4</v>
      </c>
      <c r="GR1330" s="18" t="s">
        <v>109</v>
      </c>
      <c r="GS1330" s="18">
        <v>1</v>
      </c>
      <c r="GT1330" s="18" t="s">
        <v>1835</v>
      </c>
      <c r="GU1330" s="18" t="s">
        <v>1793</v>
      </c>
      <c r="GV1330" s="18">
        <f>SUMIF(FACT_A1[cve_prod],DIM_BILL[[#This Row],[CODIGO]],FACT_A1[Existencia])</f>
        <v>0</v>
      </c>
      <c r="GW1330" s="18">
        <f>SUMIF(FACT_A2[cve_prod],DIM_BILL[[#This Row],[CODIGO]],FACT_A2[Existencia])</f>
        <v>25.638000000000002</v>
      </c>
      <c r="GX1330" s="18">
        <v>12.5</v>
      </c>
      <c r="GY1330" s="16" t="s">
        <v>2222</v>
      </c>
      <c r="GZ1330" s="26">
        <f t="shared" ref="GZ1330" si="9704">GV1330+GW1330+GX1330+GZ1328-GZ1329</f>
        <v>31.558720000000005</v>
      </c>
      <c r="HA1330" s="26">
        <f t="shared" ref="HA1330" si="9705">GZ1330+HA1328-HA1329</f>
        <v>31.558720000000005</v>
      </c>
      <c r="HB1330" s="26">
        <f t="shared" ref="HB1330" si="9706">HA1330+HB1328-HB1329</f>
        <v>31.558720000000005</v>
      </c>
      <c r="HC1330" s="26">
        <f t="shared" ref="HC1330" si="9707">HB1330+HC1328-HC1329</f>
        <v>31.558720000000005</v>
      </c>
      <c r="HD1330" s="26">
        <f t="shared" ref="HD1330" si="9708">HC1330+HD1328-HD1329</f>
        <v>31.558720000000005</v>
      </c>
      <c r="HE1330" s="26">
        <f t="shared" ref="HE1330" si="9709">HD1330+HE1328-HE1329</f>
        <v>31.558720000000005</v>
      </c>
      <c r="HF1330" s="26">
        <f t="shared" ref="HF1330" si="9710">HE1330+HF1328-HF1329</f>
        <v>31.558720000000005</v>
      </c>
      <c r="HG1330" s="26">
        <f t="shared" ref="HG1330" si="9711">HF1330+HG1328-HG1329</f>
        <v>31.558720000000005</v>
      </c>
      <c r="HH1330" s="26">
        <f t="shared" ref="HH1330" si="9712">HG1330+HH1328-HH1329</f>
        <v>31.558720000000005</v>
      </c>
      <c r="HI1330" s="26">
        <f t="shared" ref="HI1330" si="9713">HH1330+HI1328-HI1329</f>
        <v>31.558720000000005</v>
      </c>
      <c r="HJ1330" s="26">
        <f t="shared" ref="HJ1330" si="9714">HI1330+HJ1328-HJ1329</f>
        <v>31.558720000000005</v>
      </c>
      <c r="HK1330" s="26">
        <f t="shared" ref="HK1330" si="9715">HJ1330+HK1328-HK1329</f>
        <v>31.558720000000005</v>
      </c>
      <c r="HL1330" s="26">
        <f t="shared" ref="HL1330" si="9716">HK1330+HL1328-HL1329</f>
        <v>31.558720000000005</v>
      </c>
      <c r="HM1330" s="26">
        <f t="shared" ref="HM1330" si="9717">HL1330+HM1328-HM1329</f>
        <v>31.558720000000005</v>
      </c>
      <c r="HN1330" s="26">
        <f t="shared" ref="HN1330" si="9718">HM1330+HN1328-HN1329</f>
        <v>31.558720000000005</v>
      </c>
      <c r="HO1330" s="26">
        <f t="shared" ref="HO1330" si="9719">HN1330+HO1328-HO1329</f>
        <v>31.558720000000005</v>
      </c>
      <c r="HP1330" s="26">
        <f t="shared" ref="HP1330" si="9720">HO1330+HP1328-HP1329</f>
        <v>31.558720000000005</v>
      </c>
      <c r="HQ1330" s="26">
        <f t="shared" ref="HQ1330" si="9721">HP1330+HQ1328-HQ1329</f>
        <v>31.558720000000005</v>
      </c>
      <c r="HR1330" s="26">
        <f t="shared" ref="HR1330" si="9722">HQ1330+HR1328-HR1329</f>
        <v>31.558720000000005</v>
      </c>
      <c r="HS1330" s="26">
        <f t="shared" ref="HS1330" si="9723">HR1330+HS1328-HS1329</f>
        <v>31.558720000000005</v>
      </c>
      <c r="HT1330" s="26">
        <f t="shared" ref="HT1330" si="9724">HS1330+HT1328-HT1329</f>
        <v>31.558720000000005</v>
      </c>
      <c r="HU1330" s="22">
        <f t="shared" ref="HU1330" si="9725">COUNTIF(GZ1330:HT1330,"&lt;0")</f>
        <v>0</v>
      </c>
      <c r="HV1330" s="25" t="s">
        <v>2548</v>
      </c>
      <c r="HW1330" t="str">
        <f>DIM_BILL[[#This Row],[Tipo]]</f>
        <v>MATERIA PRIMA</v>
      </c>
    </row>
    <row r="1331" spans="1:231" x14ac:dyDescent="0.3">
      <c r="A1331" s="17" t="s">
        <v>292</v>
      </c>
      <c r="R1331">
        <v>1.6200000000000001E-3</v>
      </c>
      <c r="AW1331">
        <v>8.5475000000000004E-4</v>
      </c>
      <c r="AX1331">
        <v>3.4190000000000002E-4</v>
      </c>
      <c r="BA1331">
        <v>1.6199999999999999E-3</v>
      </c>
      <c r="DE1331">
        <v>1.1799999999999998E-3</v>
      </c>
      <c r="DF1331">
        <v>1.1799999999999998E-3</v>
      </c>
      <c r="DP1331">
        <v>1.2059999999999998E-3</v>
      </c>
      <c r="DQ1331">
        <v>1.2059999999999998E-3</v>
      </c>
      <c r="DR1331">
        <v>1.2059999999999998E-3</v>
      </c>
      <c r="DS1331">
        <v>1.4471999999999998E-3</v>
      </c>
      <c r="DT1331">
        <v>1.4471999999999998E-3</v>
      </c>
      <c r="DU1331">
        <v>1.4471999999999998E-3</v>
      </c>
      <c r="DV1331">
        <v>1.4471999999999998E-3</v>
      </c>
      <c r="DW1331">
        <v>1.4471999999999998E-3</v>
      </c>
      <c r="DZ1331">
        <v>5.4266666666666673E-3</v>
      </c>
      <c r="EB1331">
        <v>1.2059999999999998E-3</v>
      </c>
      <c r="EC1331">
        <v>1.2059999999999998E-3</v>
      </c>
      <c r="ED1331">
        <v>1.2059999999999998E-3</v>
      </c>
      <c r="EE1331">
        <v>1.2059999999999998E-3</v>
      </c>
      <c r="EF1331">
        <v>1.2059999999999998E-3</v>
      </c>
      <c r="EG1331">
        <v>1.2059999999999998E-3</v>
      </c>
      <c r="EH1331">
        <v>7.2359999999999985E-3</v>
      </c>
      <c r="EI1331">
        <v>1.2059999999999998E-3</v>
      </c>
      <c r="EJ1331">
        <v>1.2059999999999998E-3</v>
      </c>
      <c r="EK1331">
        <v>1.2059999999999998E-3</v>
      </c>
      <c r="EL1331">
        <v>1.2059999999999998E-3</v>
      </c>
      <c r="EM1331">
        <v>1.2059999999999998E-3</v>
      </c>
      <c r="EN1331">
        <v>1.2059999999999998E-3</v>
      </c>
      <c r="EO1331">
        <v>5.9999999999999995E-4</v>
      </c>
      <c r="EP1331">
        <v>6.0300000000000002E-4</v>
      </c>
      <c r="EQ1331">
        <v>6.0300000000000002E-4</v>
      </c>
      <c r="GR1331" s="17" t="s">
        <v>293</v>
      </c>
      <c r="GS1331" s="17">
        <v>1</v>
      </c>
      <c r="GT1331" s="17" t="s">
        <v>1850</v>
      </c>
      <c r="GU1331" s="17" t="s">
        <v>1793</v>
      </c>
      <c r="GV1331" s="17">
        <f>SUMIF(FACT_A1[cve_prod],DIM_BILL[[#This Row],[CODIGO]],FACT_A1[Existencia])</f>
        <v>0</v>
      </c>
      <c r="GW1331" s="18">
        <f>SUMIF(FACT_A2[cve_prod],DIM_BILL[[#This Row],[CODIGO]],FACT_A2[Existencia])</f>
        <v>73.52</v>
      </c>
      <c r="GX1331" s="17"/>
      <c r="GY1331" s="16" t="s">
        <v>2220</v>
      </c>
      <c r="GZ1331" s="15">
        <f>SUMIFS(POs[saldo],POs[cve_prod],DIM_BILL[[#This Row],[CODIGO]],POs[status],$GY1331,POs[f_ent],GZ$1)</f>
        <v>0</v>
      </c>
      <c r="HA1331" s="15">
        <f>SUMIFS(POs[saldo],POs[cve_prod],DIM_BILL[[#This Row],[CODIGO]],POs[status],$GY1331,POs[f_ent],HA$1)</f>
        <v>0</v>
      </c>
      <c r="HB1331" s="15">
        <f>SUMIFS(POs[saldo],POs[cve_prod],DIM_BILL[[#This Row],[CODIGO]],POs[status],$GY1331,POs[f_ent],HB$1)</f>
        <v>0</v>
      </c>
      <c r="HC1331" s="15">
        <f>SUMIFS(POs[saldo],POs[cve_prod],DIM_BILL[[#This Row],[CODIGO]],POs[status],$GY1331,POs[f_ent],HC$1)</f>
        <v>0</v>
      </c>
      <c r="HD1331" s="15">
        <f>SUMIFS(POs[saldo],POs[cve_prod],DIM_BILL[[#This Row],[CODIGO]],POs[status],$GY1331,POs[f_ent],HD$1)</f>
        <v>100</v>
      </c>
      <c r="HE1331" s="15">
        <f>SUMIFS(POs[saldo],POs[cve_prod],DIM_BILL[[#This Row],[CODIGO]],POs[status],$GY1331,POs[f_ent],HE$1)</f>
        <v>0</v>
      </c>
      <c r="HF1331" s="15">
        <f>SUMIFS(POs[saldo],POs[cve_prod],DIM_BILL[[#This Row],[CODIGO]],POs[status],$GY1331,POs[Semana],WEEKNUM(HF$1))</f>
        <v>0</v>
      </c>
      <c r="HG1331" s="15">
        <f>SUMIFS(POs[saldo],POs[cve_prod],DIM_BILL[[#This Row],[CODIGO]],POs[status],$GY1331,POs[Semana],WEEKNUM(HG$1))</f>
        <v>0</v>
      </c>
      <c r="HH1331" s="15">
        <f>SUMIFS(POs[saldo],POs[cve_prod],DIM_BILL[[#This Row],[CODIGO]],POs[status],$GY1331,POs[Semana],WEEKNUM(HH$1))</f>
        <v>0</v>
      </c>
      <c r="HI1331" s="15">
        <f>SUMIFS(POs[saldo],POs[cve_prod],DIM_BILL[[#This Row],[CODIGO]],POs[status],$GY1331,POs[Semana],WEEKNUM(HI$1))</f>
        <v>0</v>
      </c>
      <c r="HJ1331" s="15">
        <f>SUMIFS(POs[saldo],POs[cve_prod],DIM_BILL[[#This Row],[CODIGO]],POs[status],$GY1331,POs[Semana],WEEKNUM(HJ$1))</f>
        <v>0</v>
      </c>
      <c r="HK1331" s="15">
        <f>SUMIFS(POs[saldo],POs[cve_prod],DIM_BILL[[#This Row],[CODIGO]],POs[status],$GY1331,POs[Semana],WEEKNUM(HK$1))</f>
        <v>0</v>
      </c>
      <c r="HL1331" s="15">
        <f>SUMIFS(POs[saldo],POs[cve_prod],DIM_BILL[[#This Row],[CODIGO]],POs[status],$GY1331,POs[Semana],WEEKNUM(HL$1))</f>
        <v>0</v>
      </c>
      <c r="HM1331" s="15">
        <f>SUMIFS(POs[saldo],POs[cve_prod],DIM_BILL[[#This Row],[CODIGO]],POs[status],$GY1331,POs[Semana],WEEKNUM(HM$1))</f>
        <v>0</v>
      </c>
      <c r="HN1331" s="15">
        <f>SUMIFS(POs[saldo],POs[cve_prod],DIM_BILL[[#This Row],[CODIGO]],POs[status],$GY1331,POs[Semana],WEEKNUM(HN$1))</f>
        <v>0</v>
      </c>
      <c r="HO1331" s="15">
        <f>SUMIFS(POs[saldo],POs[cve_prod],DIM_BILL[[#This Row],[CODIGO]],POs[status],$GY1331,POs[Semana],WEEKNUM(HO$1))</f>
        <v>0</v>
      </c>
      <c r="HP1331" s="15">
        <f>SUMIFS(POs[saldo],POs[cve_prod],DIM_BILL[[#This Row],[CODIGO]],POs[status],$GY1331,POs[Semana],WEEKNUM(HP$1))</f>
        <v>0</v>
      </c>
      <c r="HQ1331" s="15">
        <f>SUMIFS(POs[saldo],POs[cve_prod],DIM_BILL[[#This Row],[CODIGO]],POs[status],$GY1331,POs[Semana],WEEKNUM(HQ$1))</f>
        <v>0</v>
      </c>
      <c r="HR1331" s="15">
        <f>SUMIFS(POs[saldo],POs[cve_prod],DIM_BILL[[#This Row],[CODIGO]],POs[status],$GY1331,POs[Semana],WEEKNUM(HR$1))</f>
        <v>0</v>
      </c>
      <c r="HS1331" s="15">
        <f>SUMIFS(POs[saldo],POs[cve_prod],DIM_BILL[[#This Row],[CODIGO]],POs[status],$GY1331,POs[Semana],WEEKNUM(HS$1))</f>
        <v>0</v>
      </c>
      <c r="HT1331" s="15">
        <f>SUMIFS(POs[saldo],POs[cve_prod],DIM_BILL[[#This Row],[CODIGO]],POs[status],$GY1331,POs[Semana],WEEKNUM(HT$1))</f>
        <v>0</v>
      </c>
      <c r="HU1331" s="22"/>
      <c r="HV1331" s="25"/>
      <c r="HW1331" t="str">
        <f>DIM_BILL[[#This Row],[Tipo]]</f>
        <v>MATERIA PRIMA</v>
      </c>
    </row>
    <row r="1332" spans="1:231" x14ac:dyDescent="0.3">
      <c r="A1332" s="17" t="s">
        <v>292</v>
      </c>
      <c r="R1332">
        <v>1.6200000000000001E-3</v>
      </c>
      <c r="AW1332">
        <v>8.5475000000000004E-4</v>
      </c>
      <c r="AX1332">
        <v>3.4190000000000002E-4</v>
      </c>
      <c r="BA1332">
        <v>1.6199999999999999E-3</v>
      </c>
      <c r="DE1332">
        <v>1.1799999999999998E-3</v>
      </c>
      <c r="DF1332">
        <v>1.1799999999999998E-3</v>
      </c>
      <c r="DP1332">
        <v>1.2059999999999998E-3</v>
      </c>
      <c r="DQ1332">
        <v>1.2059999999999998E-3</v>
      </c>
      <c r="DR1332">
        <v>1.2059999999999998E-3</v>
      </c>
      <c r="DS1332">
        <v>1.4471999999999998E-3</v>
      </c>
      <c r="DT1332">
        <v>1.4471999999999998E-3</v>
      </c>
      <c r="DU1332">
        <v>1.4471999999999998E-3</v>
      </c>
      <c r="DV1332">
        <v>1.4471999999999998E-3</v>
      </c>
      <c r="DW1332">
        <v>1.4471999999999998E-3</v>
      </c>
      <c r="DZ1332">
        <v>5.4266666666666673E-3</v>
      </c>
      <c r="EB1332">
        <v>1.2059999999999998E-3</v>
      </c>
      <c r="EC1332">
        <v>1.2059999999999998E-3</v>
      </c>
      <c r="ED1332">
        <v>1.2059999999999998E-3</v>
      </c>
      <c r="EE1332">
        <v>1.2059999999999998E-3</v>
      </c>
      <c r="EF1332">
        <v>1.2059999999999998E-3</v>
      </c>
      <c r="EG1332">
        <v>1.2059999999999998E-3</v>
      </c>
      <c r="EH1332">
        <v>7.2359999999999985E-3</v>
      </c>
      <c r="EI1332">
        <v>1.2059999999999998E-3</v>
      </c>
      <c r="EJ1332">
        <v>1.2059999999999998E-3</v>
      </c>
      <c r="EK1332">
        <v>1.2059999999999998E-3</v>
      </c>
      <c r="EL1332">
        <v>1.2059999999999998E-3</v>
      </c>
      <c r="EM1332">
        <v>1.2059999999999998E-3</v>
      </c>
      <c r="EN1332">
        <v>1.2059999999999998E-3</v>
      </c>
      <c r="EO1332">
        <v>5.9999999999999995E-4</v>
      </c>
      <c r="EP1332">
        <v>6.0300000000000002E-4</v>
      </c>
      <c r="EQ1332">
        <v>6.0300000000000002E-4</v>
      </c>
      <c r="GR1332" s="17" t="s">
        <v>293</v>
      </c>
      <c r="GS1332" s="17">
        <v>1</v>
      </c>
      <c r="GT1332" s="17" t="s">
        <v>1850</v>
      </c>
      <c r="GU1332" s="17" t="s">
        <v>1793</v>
      </c>
      <c r="GV1332" s="17">
        <f>SUMIF(FACT_A1[cve_prod],DIM_BILL[[#This Row],[CODIGO]],FACT_A1[Existencia])</f>
        <v>0</v>
      </c>
      <c r="GW1332" s="18">
        <f>SUMIF(FACT_A2[cve_prod],DIM_BILL[[#This Row],[CODIGO]],FACT_A2[Existencia])</f>
        <v>73.52</v>
      </c>
      <c r="GX1332" s="17"/>
      <c r="GY1332" s="16" t="s">
        <v>2221</v>
      </c>
      <c r="GZ1332" s="24">
        <f>SUMPRODUCT($B1332:$GQ1332,INDEX(PLAN_PRODUCCION!$B$4:$GQ$24,COLUMN()-COLUMN($GZ$1)+1,0))</f>
        <v>64.136399999999995</v>
      </c>
      <c r="HA1332" s="24">
        <f>SUMPRODUCT($B1332:$GQ1332,INDEX(PLAN_PRODUCCION!$B$4:$GQ$24,COLUMN()-COLUMN($GZ$1)+1,0))</f>
        <v>0</v>
      </c>
      <c r="HB1332" s="24">
        <f>SUMPRODUCT($B1332:$GQ1332,INDEX(PLAN_PRODUCCION!$B$4:$GQ$24,COLUMN()-COLUMN($GZ$1)+1,0))</f>
        <v>0</v>
      </c>
      <c r="HC1332" s="24">
        <f>SUMPRODUCT($B1332:$GQ1332,INDEX(PLAN_PRODUCCION!$B$4:$GQ$24,COLUMN()-COLUMN($GZ$1)+1,0))</f>
        <v>0</v>
      </c>
      <c r="HD1332" s="24">
        <f>SUMPRODUCT($B1332:$GQ1332,INDEX(PLAN_PRODUCCION!$B$4:$GQ$24,COLUMN()-COLUMN($GZ$1)+1,0))</f>
        <v>0</v>
      </c>
      <c r="HE1332" s="24">
        <f>SUMPRODUCT($B1332:$GQ1332,INDEX(PLAN_PRODUCCION!$B$4:$GQ$24,COLUMN()-COLUMN($GZ$1)+1,0))</f>
        <v>0</v>
      </c>
      <c r="HF1332" s="24">
        <f>SUMPRODUCT($B1332:$GQ1332,INDEX(PLAN_PRODUCCION!$B$4:$GQ$24,COLUMN()-COLUMN($GZ$1)+1,0))</f>
        <v>0</v>
      </c>
      <c r="HG1332" s="24">
        <f>SUMPRODUCT($B1332:$GQ1332,INDEX(PLAN_PRODUCCION!$B$4:$GQ$24,COLUMN()-COLUMN($GZ$1)+1,0))</f>
        <v>21.24</v>
      </c>
      <c r="HH1332" s="24">
        <f>SUMPRODUCT($B1332:$GQ1332,INDEX(PLAN_PRODUCCION!$B$4:$GQ$24,COLUMN()-COLUMN($GZ$1)+1,0))</f>
        <v>0</v>
      </c>
      <c r="HI1332" s="24">
        <f>SUMPRODUCT($B1332:$GQ1332,INDEX(PLAN_PRODUCCION!$B$4:$GQ$24,COLUMN()-COLUMN($GZ$1)+1,0))</f>
        <v>0</v>
      </c>
      <c r="HJ1332" s="24">
        <f>SUMPRODUCT($B1332:$GQ1332,INDEX(PLAN_PRODUCCION!$B$4:$GQ$24,COLUMN()-COLUMN($GZ$1)+1,0))</f>
        <v>0</v>
      </c>
      <c r="HK1332" s="24">
        <f>SUMPRODUCT($B1332:$GQ1332,INDEX(PLAN_PRODUCCION!$B$4:$GQ$24,COLUMN()-COLUMN($GZ$1)+1,0))</f>
        <v>0</v>
      </c>
      <c r="HL1332" s="24">
        <f>SUMPRODUCT($B1332:$GQ1332,INDEX(PLAN_PRODUCCION!$B$4:$GQ$24,COLUMN()-COLUMN($GZ$1)+1,0))</f>
        <v>0</v>
      </c>
      <c r="HM1332" s="24">
        <f>SUMPRODUCT($B1332:$GQ1332,INDEX(PLAN_PRODUCCION!$B$4:$GQ$24,COLUMN()-COLUMN($GZ$1)+1,0))</f>
        <v>0</v>
      </c>
      <c r="HN1332" s="24">
        <f>SUMPRODUCT($B1332:$GQ1332,INDEX(PLAN_PRODUCCION!$B$4:$GQ$24,COLUMN()-COLUMN($GZ$1)+1,0))</f>
        <v>0</v>
      </c>
      <c r="HO1332" s="24">
        <f>SUMPRODUCT($B1332:$GQ1332,INDEX(PLAN_PRODUCCION!$B$4:$GQ$24,COLUMN()-COLUMN($GZ$1)+1,0))</f>
        <v>0</v>
      </c>
      <c r="HP1332" s="24">
        <f>SUMPRODUCT($B1332:$GQ1332,INDEX(PLAN_PRODUCCION!$B$4:$GQ$24,COLUMN()-COLUMN($GZ$1)+1,0))</f>
        <v>0</v>
      </c>
      <c r="HQ1332" s="24">
        <f>SUMPRODUCT($B1332:$GQ1332,INDEX(PLAN_PRODUCCION!$B$4:$GQ$24,COLUMN()-COLUMN($GZ$1)+1,0))</f>
        <v>0</v>
      </c>
      <c r="HR1332" s="24">
        <f>SUMPRODUCT($B1332:$GQ1332,INDEX(PLAN_PRODUCCION!$B$4:$GQ$24,COLUMN()-COLUMN($GZ$1)+1,0))</f>
        <v>0</v>
      </c>
      <c r="HS1332" s="24">
        <f>SUMPRODUCT($B1332:$GQ1332,INDEX(PLAN_PRODUCCION!$B$4:$GQ$24,COLUMN()-COLUMN($GZ$1)+1,0))</f>
        <v>0</v>
      </c>
      <c r="HT1332" s="24">
        <f>SUMPRODUCT($B1332:$GQ1332,INDEX(PLAN_PRODUCCION!$B$4:$GQ$24,COLUMN()-COLUMN($GZ$1)+1,0))</f>
        <v>0</v>
      </c>
      <c r="HU1332" s="22"/>
      <c r="HV1332" s="25"/>
      <c r="HW1332" t="str">
        <f>DIM_BILL[[#This Row],[Tipo]]</f>
        <v>MATERIA PRIMA</v>
      </c>
    </row>
    <row r="1333" spans="1:231" x14ac:dyDescent="0.3">
      <c r="A1333" s="18" t="s">
        <v>292</v>
      </c>
      <c r="R1333">
        <v>1.6200000000000001E-3</v>
      </c>
      <c r="AW1333">
        <v>8.5475000000000004E-4</v>
      </c>
      <c r="AX1333">
        <v>3.4190000000000002E-4</v>
      </c>
      <c r="BA1333">
        <v>1.6199999999999999E-3</v>
      </c>
      <c r="DE1333">
        <v>1.1799999999999998E-3</v>
      </c>
      <c r="DF1333">
        <v>1.1799999999999998E-3</v>
      </c>
      <c r="DP1333">
        <v>1.2059999999999998E-3</v>
      </c>
      <c r="DQ1333">
        <v>1.2059999999999998E-3</v>
      </c>
      <c r="DR1333">
        <v>1.2059999999999998E-3</v>
      </c>
      <c r="DS1333">
        <v>1.4471999999999998E-3</v>
      </c>
      <c r="DT1333">
        <v>1.4471999999999998E-3</v>
      </c>
      <c r="DU1333">
        <v>1.4471999999999998E-3</v>
      </c>
      <c r="DV1333">
        <v>1.4471999999999998E-3</v>
      </c>
      <c r="DW1333">
        <v>1.4471999999999998E-3</v>
      </c>
      <c r="DZ1333">
        <v>5.4266666666666673E-3</v>
      </c>
      <c r="EB1333">
        <v>1.2059999999999998E-3</v>
      </c>
      <c r="EC1333">
        <v>1.2059999999999998E-3</v>
      </c>
      <c r="ED1333">
        <v>1.2059999999999998E-3</v>
      </c>
      <c r="EE1333">
        <v>1.2059999999999998E-3</v>
      </c>
      <c r="EF1333">
        <v>1.2059999999999998E-3</v>
      </c>
      <c r="EG1333">
        <v>1.2059999999999998E-3</v>
      </c>
      <c r="EH1333">
        <v>7.2359999999999985E-3</v>
      </c>
      <c r="EI1333">
        <v>1.2059999999999998E-3</v>
      </c>
      <c r="EJ1333">
        <v>1.2059999999999998E-3</v>
      </c>
      <c r="EK1333">
        <v>1.2059999999999998E-3</v>
      </c>
      <c r="EL1333">
        <v>1.2059999999999998E-3</v>
      </c>
      <c r="EM1333">
        <v>1.2059999999999998E-3</v>
      </c>
      <c r="EN1333">
        <v>1.2059999999999998E-3</v>
      </c>
      <c r="EO1333">
        <v>5.9999999999999995E-4</v>
      </c>
      <c r="EP1333">
        <v>6.0300000000000002E-4</v>
      </c>
      <c r="EQ1333">
        <v>6.0300000000000002E-4</v>
      </c>
      <c r="GR1333" s="18" t="s">
        <v>293</v>
      </c>
      <c r="GS1333" s="18">
        <v>1</v>
      </c>
      <c r="GT1333" s="18" t="s">
        <v>1850</v>
      </c>
      <c r="GU1333" s="18" t="s">
        <v>1793</v>
      </c>
      <c r="GV1333" s="18">
        <f>SUMIF(FACT_A1[cve_prod],DIM_BILL[[#This Row],[CODIGO]],FACT_A1[Existencia])</f>
        <v>0</v>
      </c>
      <c r="GW1333" s="18">
        <f>SUMIF(FACT_A2[cve_prod],DIM_BILL[[#This Row],[CODIGO]],FACT_A2[Existencia])</f>
        <v>73.52</v>
      </c>
      <c r="GX1333" s="18"/>
      <c r="GY1333" s="16" t="s">
        <v>2222</v>
      </c>
      <c r="GZ1333" s="26">
        <f t="shared" ref="GZ1333" si="9726">GV1333+GW1333+GX1333+GZ1331-GZ1332</f>
        <v>9.3836000000000013</v>
      </c>
      <c r="HA1333" s="26">
        <f t="shared" ref="HA1333" si="9727">GZ1333+HA1331-HA1332</f>
        <v>9.3836000000000013</v>
      </c>
      <c r="HB1333" s="26">
        <f t="shared" ref="HB1333" si="9728">HA1333+HB1331-HB1332</f>
        <v>9.3836000000000013</v>
      </c>
      <c r="HC1333" s="26">
        <f t="shared" ref="HC1333" si="9729">HB1333+HC1331-HC1332</f>
        <v>9.3836000000000013</v>
      </c>
      <c r="HD1333" s="26">
        <f t="shared" ref="HD1333" si="9730">HC1333+HD1331-HD1332</f>
        <v>109.3836</v>
      </c>
      <c r="HE1333" s="26">
        <f t="shared" ref="HE1333" si="9731">HD1333+HE1331-HE1332</f>
        <v>109.3836</v>
      </c>
      <c r="HF1333" s="26">
        <f t="shared" ref="HF1333" si="9732">HE1333+HF1331-HF1332</f>
        <v>109.3836</v>
      </c>
      <c r="HG1333" s="26">
        <f t="shared" ref="HG1333" si="9733">HF1333+HG1331-HG1332</f>
        <v>88.143600000000006</v>
      </c>
      <c r="HH1333" s="26">
        <f t="shared" ref="HH1333" si="9734">HG1333+HH1331-HH1332</f>
        <v>88.143600000000006</v>
      </c>
      <c r="HI1333" s="26">
        <f t="shared" ref="HI1333" si="9735">HH1333+HI1331-HI1332</f>
        <v>88.143600000000006</v>
      </c>
      <c r="HJ1333" s="26">
        <f t="shared" ref="HJ1333" si="9736">HI1333+HJ1331-HJ1332</f>
        <v>88.143600000000006</v>
      </c>
      <c r="HK1333" s="26">
        <f t="shared" ref="HK1333" si="9737">HJ1333+HK1331-HK1332</f>
        <v>88.143600000000006</v>
      </c>
      <c r="HL1333" s="26">
        <f t="shared" ref="HL1333" si="9738">HK1333+HL1331-HL1332</f>
        <v>88.143600000000006</v>
      </c>
      <c r="HM1333" s="26">
        <f t="shared" ref="HM1333" si="9739">HL1333+HM1331-HM1332</f>
        <v>88.143600000000006</v>
      </c>
      <c r="HN1333" s="26">
        <f t="shared" ref="HN1333" si="9740">HM1333+HN1331-HN1332</f>
        <v>88.143600000000006</v>
      </c>
      <c r="HO1333" s="26">
        <f t="shared" ref="HO1333" si="9741">HN1333+HO1331-HO1332</f>
        <v>88.143600000000006</v>
      </c>
      <c r="HP1333" s="26">
        <f t="shared" ref="HP1333" si="9742">HO1333+HP1331-HP1332</f>
        <v>88.143600000000006</v>
      </c>
      <c r="HQ1333" s="26">
        <f t="shared" ref="HQ1333" si="9743">HP1333+HQ1331-HQ1332</f>
        <v>88.143600000000006</v>
      </c>
      <c r="HR1333" s="26">
        <f t="shared" ref="HR1333" si="9744">HQ1333+HR1331-HR1332</f>
        <v>88.143600000000006</v>
      </c>
      <c r="HS1333" s="26">
        <f t="shared" ref="HS1333" si="9745">HR1333+HS1331-HS1332</f>
        <v>88.143600000000006</v>
      </c>
      <c r="HT1333" s="26">
        <f t="shared" ref="HT1333" si="9746">HS1333+HT1331-HT1332</f>
        <v>88.143600000000006</v>
      </c>
      <c r="HU1333" s="22">
        <f t="shared" ref="HU1333" si="9747">COUNTIF(GZ1333:HT1333,"&lt;0")</f>
        <v>0</v>
      </c>
      <c r="HV1333" s="25"/>
      <c r="HW1333" t="str">
        <f>DIM_BILL[[#This Row],[Tipo]]</f>
        <v>MATERIA PRIMA</v>
      </c>
    </row>
    <row r="1334" spans="1:231" x14ac:dyDescent="0.3">
      <c r="A1334" s="17" t="s">
        <v>106</v>
      </c>
      <c r="F1334">
        <v>3.2589473684210526E-4</v>
      </c>
      <c r="G1334">
        <v>1.032E-4</v>
      </c>
      <c r="H1334">
        <v>1.2384000000000001E-4</v>
      </c>
      <c r="M1334">
        <v>2.9999999999999997E-5</v>
      </c>
      <c r="CQ1334">
        <v>2.9799999999999998E-6</v>
      </c>
      <c r="CR1334">
        <v>3.0000000000000001E-6</v>
      </c>
      <c r="CT1334">
        <v>2.9799999999999998E-6</v>
      </c>
      <c r="CU1334">
        <v>3.0400000000000001E-6</v>
      </c>
      <c r="FF1334">
        <v>9.7033333333333338E-5</v>
      </c>
      <c r="FG1334">
        <v>9.7033333333333338E-5</v>
      </c>
      <c r="FL1334">
        <v>1.6438095238095239E-4</v>
      </c>
      <c r="GR1334" s="17" t="s">
        <v>107</v>
      </c>
      <c r="GS1334" s="17">
        <v>1</v>
      </c>
      <c r="GT1334" s="17" t="s">
        <v>1838</v>
      </c>
      <c r="GU1334" s="17" t="s">
        <v>1793</v>
      </c>
      <c r="GV1334" s="17">
        <f>SUMIF(FACT_A1[cve_prod],DIM_BILL[[#This Row],[CODIGO]],FACT_A1[Existencia])</f>
        <v>0</v>
      </c>
      <c r="GW1334" s="18">
        <f>SUMIF(FACT_A2[cve_prod],DIM_BILL[[#This Row],[CODIGO]],FACT_A2[Existencia])</f>
        <v>13.992000000000001</v>
      </c>
      <c r="GX1334" s="17"/>
      <c r="GY1334" s="16" t="s">
        <v>2220</v>
      </c>
      <c r="GZ1334" s="15">
        <f>SUMIFS(POs[saldo],POs[cve_prod],DIM_BILL[[#This Row],[CODIGO]],POs[status],$GY1334,POs[f_ent],GZ$1)</f>
        <v>0</v>
      </c>
      <c r="HA1334" s="15">
        <f>SUMIFS(POs[saldo],POs[cve_prod],DIM_BILL[[#This Row],[CODIGO]],POs[status],$GY1334,POs[f_ent],HA$1)</f>
        <v>0</v>
      </c>
      <c r="HB1334" s="15">
        <f>SUMIFS(POs[saldo],POs[cve_prod],DIM_BILL[[#This Row],[CODIGO]],POs[status],$GY1334,POs[f_ent],HB$1)</f>
        <v>0</v>
      </c>
      <c r="HC1334" s="15">
        <f>SUMIFS(POs[saldo],POs[cve_prod],DIM_BILL[[#This Row],[CODIGO]],POs[status],$GY1334,POs[f_ent],HC$1)</f>
        <v>0</v>
      </c>
      <c r="HD1334" s="15">
        <f>SUMIFS(POs[saldo],POs[cve_prod],DIM_BILL[[#This Row],[CODIGO]],POs[status],$GY1334,POs[f_ent],HD$1)</f>
        <v>0</v>
      </c>
      <c r="HE1334" s="15">
        <f>SUMIFS(POs[saldo],POs[cve_prod],DIM_BILL[[#This Row],[CODIGO]],POs[status],$GY1334,POs[f_ent],HE$1)</f>
        <v>0</v>
      </c>
      <c r="HF1334" s="15">
        <f>SUMIFS(POs[saldo],POs[cve_prod],DIM_BILL[[#This Row],[CODIGO]],POs[status],$GY1334,POs[Semana],WEEKNUM(HF$1))</f>
        <v>0</v>
      </c>
      <c r="HG1334" s="15">
        <f>SUMIFS(POs[saldo],POs[cve_prod],DIM_BILL[[#This Row],[CODIGO]],POs[status],$GY1334,POs[Semana],WEEKNUM(HG$1))</f>
        <v>0</v>
      </c>
      <c r="HH1334" s="15">
        <f>SUMIFS(POs[saldo],POs[cve_prod],DIM_BILL[[#This Row],[CODIGO]],POs[status],$GY1334,POs[Semana],WEEKNUM(HH$1))</f>
        <v>0</v>
      </c>
      <c r="HI1334" s="15">
        <f>SUMIFS(POs[saldo],POs[cve_prod],DIM_BILL[[#This Row],[CODIGO]],POs[status],$GY1334,POs[Semana],WEEKNUM(HI$1))</f>
        <v>0</v>
      </c>
      <c r="HJ1334" s="15">
        <f>SUMIFS(POs[saldo],POs[cve_prod],DIM_BILL[[#This Row],[CODIGO]],POs[status],$GY1334,POs[Semana],WEEKNUM(HJ$1))</f>
        <v>0</v>
      </c>
      <c r="HK1334" s="15">
        <f>SUMIFS(POs[saldo],POs[cve_prod],DIM_BILL[[#This Row],[CODIGO]],POs[status],$GY1334,POs[Semana],WEEKNUM(HK$1))</f>
        <v>0</v>
      </c>
      <c r="HL1334" s="15">
        <f>SUMIFS(POs[saldo],POs[cve_prod],DIM_BILL[[#This Row],[CODIGO]],POs[status],$GY1334,POs[Semana],WEEKNUM(HL$1))</f>
        <v>0</v>
      </c>
      <c r="HM1334" s="15">
        <f>SUMIFS(POs[saldo],POs[cve_prod],DIM_BILL[[#This Row],[CODIGO]],POs[status],$GY1334,POs[Semana],WEEKNUM(HM$1))</f>
        <v>0</v>
      </c>
      <c r="HN1334" s="15">
        <f>SUMIFS(POs[saldo],POs[cve_prod],DIM_BILL[[#This Row],[CODIGO]],POs[status],$GY1334,POs[Semana],WEEKNUM(HN$1))</f>
        <v>0</v>
      </c>
      <c r="HO1334" s="15">
        <f>SUMIFS(POs[saldo],POs[cve_prod],DIM_BILL[[#This Row],[CODIGO]],POs[status],$GY1334,POs[Semana],WEEKNUM(HO$1))</f>
        <v>0</v>
      </c>
      <c r="HP1334" s="15">
        <f>SUMIFS(POs[saldo],POs[cve_prod],DIM_BILL[[#This Row],[CODIGO]],POs[status],$GY1334,POs[Semana],WEEKNUM(HP$1))</f>
        <v>0</v>
      </c>
      <c r="HQ1334" s="15">
        <f>SUMIFS(POs[saldo],POs[cve_prod],DIM_BILL[[#This Row],[CODIGO]],POs[status],$GY1334,POs[Semana],WEEKNUM(HQ$1))</f>
        <v>0</v>
      </c>
      <c r="HR1334" s="15">
        <f>SUMIFS(POs[saldo],POs[cve_prod],DIM_BILL[[#This Row],[CODIGO]],POs[status],$GY1334,POs[Semana],WEEKNUM(HR$1))</f>
        <v>0</v>
      </c>
      <c r="HS1334" s="15">
        <f>SUMIFS(POs[saldo],POs[cve_prod],DIM_BILL[[#This Row],[CODIGO]],POs[status],$GY1334,POs[Semana],WEEKNUM(HS$1))</f>
        <v>0</v>
      </c>
      <c r="HT1334" s="15">
        <f>SUMIFS(POs[saldo],POs[cve_prod],DIM_BILL[[#This Row],[CODIGO]],POs[status],$GY1334,POs[Semana],WEEKNUM(HT$1))</f>
        <v>0</v>
      </c>
      <c r="HU1334" s="22"/>
      <c r="HV1334" s="25"/>
      <c r="HW1334" t="str">
        <f>DIM_BILL[[#This Row],[Tipo]]</f>
        <v>MATERIA PRIMA</v>
      </c>
    </row>
    <row r="1335" spans="1:231" x14ac:dyDescent="0.3">
      <c r="A1335" s="17" t="s">
        <v>106</v>
      </c>
      <c r="F1335">
        <v>3.2589473684210526E-4</v>
      </c>
      <c r="G1335">
        <v>1.032E-4</v>
      </c>
      <c r="H1335">
        <v>1.2384000000000001E-4</v>
      </c>
      <c r="M1335">
        <v>2.9999999999999997E-5</v>
      </c>
      <c r="CQ1335">
        <v>2.9799999999999998E-6</v>
      </c>
      <c r="CR1335">
        <v>3.0000000000000001E-6</v>
      </c>
      <c r="CT1335">
        <v>2.9799999999999998E-6</v>
      </c>
      <c r="CU1335">
        <v>3.0400000000000001E-6</v>
      </c>
      <c r="FF1335">
        <v>9.7033333333333338E-5</v>
      </c>
      <c r="FG1335">
        <v>9.7033333333333338E-5</v>
      </c>
      <c r="FL1335">
        <v>1.6438095238095239E-4</v>
      </c>
      <c r="GR1335" s="17" t="s">
        <v>107</v>
      </c>
      <c r="GS1335" s="17">
        <v>1</v>
      </c>
      <c r="GT1335" s="17" t="s">
        <v>1838</v>
      </c>
      <c r="GU1335" s="17" t="s">
        <v>1793</v>
      </c>
      <c r="GV1335" s="17">
        <f>SUMIF(FACT_A1[cve_prod],DIM_BILL[[#This Row],[CODIGO]],FACT_A1[Existencia])</f>
        <v>0</v>
      </c>
      <c r="GW1335" s="18">
        <f>SUMIF(FACT_A2[cve_prod],DIM_BILL[[#This Row],[CODIGO]],FACT_A2[Existencia])</f>
        <v>13.992000000000001</v>
      </c>
      <c r="GX1335" s="17"/>
      <c r="GY1335" s="16" t="s">
        <v>2221</v>
      </c>
      <c r="GZ1335" s="24">
        <f>SUMPRODUCT($B1335:$GQ1335,INDEX(PLAN_PRODUCCION!$B$4:$GQ$24,COLUMN()-COLUMN($GZ$1)+1,0))</f>
        <v>4.9141725000000003</v>
      </c>
      <c r="HA1335" s="24">
        <f>SUMPRODUCT($B1335:$GQ1335,INDEX(PLAN_PRODUCCION!$B$4:$GQ$24,COLUMN()-COLUMN($GZ$1)+1,0))</f>
        <v>0</v>
      </c>
      <c r="HB1335" s="24">
        <f>SUMPRODUCT($B1335:$GQ1335,INDEX(PLAN_PRODUCCION!$B$4:$GQ$24,COLUMN()-COLUMN($GZ$1)+1,0))</f>
        <v>0</v>
      </c>
      <c r="HC1335" s="24">
        <f>SUMPRODUCT($B1335:$GQ1335,INDEX(PLAN_PRODUCCION!$B$4:$GQ$24,COLUMN()-COLUMN($GZ$1)+1,0))</f>
        <v>0</v>
      </c>
      <c r="HD1335" s="24">
        <f>SUMPRODUCT($B1335:$GQ1335,INDEX(PLAN_PRODUCCION!$B$4:$GQ$24,COLUMN()-COLUMN($GZ$1)+1,0))</f>
        <v>0</v>
      </c>
      <c r="HE1335" s="24">
        <f>SUMPRODUCT($B1335:$GQ1335,INDEX(PLAN_PRODUCCION!$B$4:$GQ$24,COLUMN()-COLUMN($GZ$1)+1,0))</f>
        <v>0</v>
      </c>
      <c r="HF1335" s="24">
        <f>SUMPRODUCT($B1335:$GQ1335,INDEX(PLAN_PRODUCCION!$B$4:$GQ$24,COLUMN()-COLUMN($GZ$1)+1,0))</f>
        <v>0</v>
      </c>
      <c r="HG1335" s="24">
        <f>SUMPRODUCT($B1335:$GQ1335,INDEX(PLAN_PRODUCCION!$B$4:$GQ$24,COLUMN()-COLUMN($GZ$1)+1,0))</f>
        <v>0</v>
      </c>
      <c r="HH1335" s="24">
        <f>SUMPRODUCT($B1335:$GQ1335,INDEX(PLAN_PRODUCCION!$B$4:$GQ$24,COLUMN()-COLUMN($GZ$1)+1,0))</f>
        <v>0</v>
      </c>
      <c r="HI1335" s="24">
        <f>SUMPRODUCT($B1335:$GQ1335,INDEX(PLAN_PRODUCCION!$B$4:$GQ$24,COLUMN()-COLUMN($GZ$1)+1,0))</f>
        <v>0</v>
      </c>
      <c r="HJ1335" s="24">
        <f>SUMPRODUCT($B1335:$GQ1335,INDEX(PLAN_PRODUCCION!$B$4:$GQ$24,COLUMN()-COLUMN($GZ$1)+1,0))</f>
        <v>0</v>
      </c>
      <c r="HK1335" s="24">
        <f>SUMPRODUCT($B1335:$GQ1335,INDEX(PLAN_PRODUCCION!$B$4:$GQ$24,COLUMN()-COLUMN($GZ$1)+1,0))</f>
        <v>0</v>
      </c>
      <c r="HL1335" s="24">
        <f>SUMPRODUCT($B1335:$GQ1335,INDEX(PLAN_PRODUCCION!$B$4:$GQ$24,COLUMN()-COLUMN($GZ$1)+1,0))</f>
        <v>0</v>
      </c>
      <c r="HM1335" s="24">
        <f>SUMPRODUCT($B1335:$GQ1335,INDEX(PLAN_PRODUCCION!$B$4:$GQ$24,COLUMN()-COLUMN($GZ$1)+1,0))</f>
        <v>0</v>
      </c>
      <c r="HN1335" s="24">
        <f>SUMPRODUCT($B1335:$GQ1335,INDEX(PLAN_PRODUCCION!$B$4:$GQ$24,COLUMN()-COLUMN($GZ$1)+1,0))</f>
        <v>0</v>
      </c>
      <c r="HO1335" s="24">
        <f>SUMPRODUCT($B1335:$GQ1335,INDEX(PLAN_PRODUCCION!$B$4:$GQ$24,COLUMN()-COLUMN($GZ$1)+1,0))</f>
        <v>0</v>
      </c>
      <c r="HP1335" s="24">
        <f>SUMPRODUCT($B1335:$GQ1335,INDEX(PLAN_PRODUCCION!$B$4:$GQ$24,COLUMN()-COLUMN($GZ$1)+1,0))</f>
        <v>0</v>
      </c>
      <c r="HQ1335" s="24">
        <f>SUMPRODUCT($B1335:$GQ1335,INDEX(PLAN_PRODUCCION!$B$4:$GQ$24,COLUMN()-COLUMN($GZ$1)+1,0))</f>
        <v>0</v>
      </c>
      <c r="HR1335" s="24">
        <f>SUMPRODUCT($B1335:$GQ1335,INDEX(PLAN_PRODUCCION!$B$4:$GQ$24,COLUMN()-COLUMN($GZ$1)+1,0))</f>
        <v>0</v>
      </c>
      <c r="HS1335" s="24">
        <f>SUMPRODUCT($B1335:$GQ1335,INDEX(PLAN_PRODUCCION!$B$4:$GQ$24,COLUMN()-COLUMN($GZ$1)+1,0))</f>
        <v>0</v>
      </c>
      <c r="HT1335" s="24">
        <f>SUMPRODUCT($B1335:$GQ1335,INDEX(PLAN_PRODUCCION!$B$4:$GQ$24,COLUMN()-COLUMN($GZ$1)+1,0))</f>
        <v>0</v>
      </c>
      <c r="HU1335" s="22"/>
      <c r="HV1335" s="25"/>
      <c r="HW1335" t="str">
        <f>DIM_BILL[[#This Row],[Tipo]]</f>
        <v>MATERIA PRIMA</v>
      </c>
    </row>
    <row r="1336" spans="1:231" x14ac:dyDescent="0.3">
      <c r="A1336" s="18" t="s">
        <v>106</v>
      </c>
      <c r="F1336">
        <v>3.2589473684210526E-4</v>
      </c>
      <c r="G1336">
        <v>1.032E-4</v>
      </c>
      <c r="H1336">
        <v>1.2384000000000001E-4</v>
      </c>
      <c r="M1336">
        <v>2.9999999999999997E-5</v>
      </c>
      <c r="CQ1336">
        <v>2.9799999999999998E-6</v>
      </c>
      <c r="CR1336">
        <v>3.0000000000000001E-6</v>
      </c>
      <c r="CT1336">
        <v>2.9799999999999998E-6</v>
      </c>
      <c r="CU1336">
        <v>3.0400000000000001E-6</v>
      </c>
      <c r="FF1336">
        <v>9.7033333333333338E-5</v>
      </c>
      <c r="FG1336">
        <v>9.7033333333333338E-5</v>
      </c>
      <c r="FL1336">
        <v>1.6438095238095239E-4</v>
      </c>
      <c r="GR1336" s="18" t="s">
        <v>107</v>
      </c>
      <c r="GS1336" s="18">
        <v>1</v>
      </c>
      <c r="GT1336" s="18" t="s">
        <v>1838</v>
      </c>
      <c r="GU1336" s="18" t="s">
        <v>1793</v>
      </c>
      <c r="GV1336" s="18">
        <f>SUMIF(FACT_A1[cve_prod],DIM_BILL[[#This Row],[CODIGO]],FACT_A1[Existencia])</f>
        <v>0</v>
      </c>
      <c r="GW1336" s="18">
        <f>SUMIF(FACT_A2[cve_prod],DIM_BILL[[#This Row],[CODIGO]],FACT_A2[Existencia])</f>
        <v>13.992000000000001</v>
      </c>
      <c r="GX1336" s="18"/>
      <c r="GY1336" s="16" t="s">
        <v>2222</v>
      </c>
      <c r="GZ1336" s="26">
        <f t="shared" ref="GZ1336" si="9748">GV1336+GW1336+GX1336+GZ1334-GZ1335</f>
        <v>9.0778275000000015</v>
      </c>
      <c r="HA1336" s="26">
        <f t="shared" ref="HA1336" si="9749">GZ1336+HA1334-HA1335</f>
        <v>9.0778275000000015</v>
      </c>
      <c r="HB1336" s="26">
        <f t="shared" ref="HB1336" si="9750">HA1336+HB1334-HB1335</f>
        <v>9.0778275000000015</v>
      </c>
      <c r="HC1336" s="26">
        <f t="shared" ref="HC1336" si="9751">HB1336+HC1334-HC1335</f>
        <v>9.0778275000000015</v>
      </c>
      <c r="HD1336" s="26">
        <f t="shared" ref="HD1336" si="9752">HC1336+HD1334-HD1335</f>
        <v>9.0778275000000015</v>
      </c>
      <c r="HE1336" s="26">
        <f t="shared" ref="HE1336" si="9753">HD1336+HE1334-HE1335</f>
        <v>9.0778275000000015</v>
      </c>
      <c r="HF1336" s="26">
        <f t="shared" ref="HF1336" si="9754">HE1336+HF1334-HF1335</f>
        <v>9.0778275000000015</v>
      </c>
      <c r="HG1336" s="26">
        <f t="shared" ref="HG1336" si="9755">HF1336+HG1334-HG1335</f>
        <v>9.0778275000000015</v>
      </c>
      <c r="HH1336" s="26">
        <f t="shared" ref="HH1336" si="9756">HG1336+HH1334-HH1335</f>
        <v>9.0778275000000015</v>
      </c>
      <c r="HI1336" s="26">
        <f t="shared" ref="HI1336" si="9757">HH1336+HI1334-HI1335</f>
        <v>9.0778275000000015</v>
      </c>
      <c r="HJ1336" s="26">
        <f t="shared" ref="HJ1336" si="9758">HI1336+HJ1334-HJ1335</f>
        <v>9.0778275000000015</v>
      </c>
      <c r="HK1336" s="26">
        <f t="shared" ref="HK1336" si="9759">HJ1336+HK1334-HK1335</f>
        <v>9.0778275000000015</v>
      </c>
      <c r="HL1336" s="26">
        <f t="shared" ref="HL1336" si="9760">HK1336+HL1334-HL1335</f>
        <v>9.0778275000000015</v>
      </c>
      <c r="HM1336" s="26">
        <f t="shared" ref="HM1336" si="9761">HL1336+HM1334-HM1335</f>
        <v>9.0778275000000015</v>
      </c>
      <c r="HN1336" s="26">
        <f t="shared" ref="HN1336" si="9762">HM1336+HN1334-HN1335</f>
        <v>9.0778275000000015</v>
      </c>
      <c r="HO1336" s="26">
        <f t="shared" ref="HO1336" si="9763">HN1336+HO1334-HO1335</f>
        <v>9.0778275000000015</v>
      </c>
      <c r="HP1336" s="26">
        <f t="shared" ref="HP1336" si="9764">HO1336+HP1334-HP1335</f>
        <v>9.0778275000000015</v>
      </c>
      <c r="HQ1336" s="26">
        <f t="shared" ref="HQ1336" si="9765">HP1336+HQ1334-HQ1335</f>
        <v>9.0778275000000015</v>
      </c>
      <c r="HR1336" s="26">
        <f t="shared" ref="HR1336" si="9766">HQ1336+HR1334-HR1335</f>
        <v>9.0778275000000015</v>
      </c>
      <c r="HS1336" s="26">
        <f t="shared" ref="HS1336" si="9767">HR1336+HS1334-HS1335</f>
        <v>9.0778275000000015</v>
      </c>
      <c r="HT1336" s="26">
        <f t="shared" ref="HT1336" si="9768">HS1336+HT1334-HT1335</f>
        <v>9.0778275000000015</v>
      </c>
      <c r="HU1336" s="22">
        <f t="shared" ref="HU1336" si="9769">COUNTIF(GZ1336:HT1336,"&lt;0")</f>
        <v>0</v>
      </c>
      <c r="HV1336" s="25"/>
      <c r="HW1336" t="str">
        <f>DIM_BILL[[#This Row],[Tipo]]</f>
        <v>MATERIA PRIMA</v>
      </c>
    </row>
    <row r="1337" spans="1:231" x14ac:dyDescent="0.3">
      <c r="A1337" s="17" t="s">
        <v>88</v>
      </c>
      <c r="F1337">
        <v>1.0553684210526315E-3</v>
      </c>
      <c r="G1337">
        <v>3.3419999999999999E-4</v>
      </c>
      <c r="H1337">
        <v>4.0103999999999997E-4</v>
      </c>
      <c r="GR1337" s="17" t="s">
        <v>89</v>
      </c>
      <c r="GS1337" s="17">
        <v>1</v>
      </c>
      <c r="GT1337" s="17" t="s">
        <v>1851</v>
      </c>
      <c r="GU1337" s="17" t="s">
        <v>1793</v>
      </c>
      <c r="GV1337" s="17">
        <f>SUMIF(FACT_A1[cve_prod],DIM_BILL[[#This Row],[CODIGO]],FACT_A1[Existencia])</f>
        <v>0</v>
      </c>
      <c r="GW1337" s="18">
        <f>SUMIF(FACT_A2[cve_prod],DIM_BILL[[#This Row],[CODIGO]],FACT_A2[Existencia])</f>
        <v>5</v>
      </c>
      <c r="GX1337" s="17"/>
      <c r="GY1337" s="16" t="s">
        <v>2220</v>
      </c>
      <c r="GZ1337" s="15">
        <f>SUMIFS(POs[saldo],POs[cve_prod],DIM_BILL[[#This Row],[CODIGO]],POs[status],$GY1337,POs[f_ent],GZ$1)</f>
        <v>0</v>
      </c>
      <c r="HA1337" s="15">
        <f>SUMIFS(POs[saldo],POs[cve_prod],DIM_BILL[[#This Row],[CODIGO]],POs[status],$GY1337,POs[f_ent],HA$1)</f>
        <v>0</v>
      </c>
      <c r="HB1337" s="15">
        <f>SUMIFS(POs[saldo],POs[cve_prod],DIM_BILL[[#This Row],[CODIGO]],POs[status],$GY1337,POs[f_ent],HB$1)</f>
        <v>5</v>
      </c>
      <c r="HC1337" s="15">
        <f>SUMIFS(POs[saldo],POs[cve_prod],DIM_BILL[[#This Row],[CODIGO]],POs[status],$GY1337,POs[f_ent],HC$1)</f>
        <v>0</v>
      </c>
      <c r="HD1337" s="15">
        <f>SUMIFS(POs[saldo],POs[cve_prod],DIM_BILL[[#This Row],[CODIGO]],POs[status],$GY1337,POs[f_ent],HD$1)</f>
        <v>0</v>
      </c>
      <c r="HE1337" s="15">
        <f>SUMIFS(POs[saldo],POs[cve_prod],DIM_BILL[[#This Row],[CODIGO]],POs[status],$GY1337,POs[f_ent],HE$1)</f>
        <v>0</v>
      </c>
      <c r="HF1337" s="15">
        <f>SUMIFS(POs[saldo],POs[cve_prod],DIM_BILL[[#This Row],[CODIGO]],POs[status],$GY1337,POs[Semana],WEEKNUM(HF$1))</f>
        <v>0</v>
      </c>
      <c r="HG1337" s="15">
        <f>SUMIFS(POs[saldo],POs[cve_prod],DIM_BILL[[#This Row],[CODIGO]],POs[status],$GY1337,POs[Semana],WEEKNUM(HG$1))</f>
        <v>0</v>
      </c>
      <c r="HH1337" s="15">
        <f>SUMIFS(POs[saldo],POs[cve_prod],DIM_BILL[[#This Row],[CODIGO]],POs[status],$GY1337,POs[Semana],WEEKNUM(HH$1))</f>
        <v>0</v>
      </c>
      <c r="HI1337" s="15">
        <f>SUMIFS(POs[saldo],POs[cve_prod],DIM_BILL[[#This Row],[CODIGO]],POs[status],$GY1337,POs[Semana],WEEKNUM(HI$1))</f>
        <v>0</v>
      </c>
      <c r="HJ1337" s="15">
        <f>SUMIFS(POs[saldo],POs[cve_prod],DIM_BILL[[#This Row],[CODIGO]],POs[status],$GY1337,POs[Semana],WEEKNUM(HJ$1))</f>
        <v>0</v>
      </c>
      <c r="HK1337" s="15">
        <f>SUMIFS(POs[saldo],POs[cve_prod],DIM_BILL[[#This Row],[CODIGO]],POs[status],$GY1337,POs[Semana],WEEKNUM(HK$1))</f>
        <v>0</v>
      </c>
      <c r="HL1337" s="15">
        <f>SUMIFS(POs[saldo],POs[cve_prod],DIM_BILL[[#This Row],[CODIGO]],POs[status],$GY1337,POs[Semana],WEEKNUM(HL$1))</f>
        <v>0</v>
      </c>
      <c r="HM1337" s="15">
        <f>SUMIFS(POs[saldo],POs[cve_prod],DIM_BILL[[#This Row],[CODIGO]],POs[status],$GY1337,POs[Semana],WEEKNUM(HM$1))</f>
        <v>0</v>
      </c>
      <c r="HN1337" s="15">
        <f>SUMIFS(POs[saldo],POs[cve_prod],DIM_BILL[[#This Row],[CODIGO]],POs[status],$GY1337,POs[Semana],WEEKNUM(HN$1))</f>
        <v>0</v>
      </c>
      <c r="HO1337" s="15">
        <f>SUMIFS(POs[saldo],POs[cve_prod],DIM_BILL[[#This Row],[CODIGO]],POs[status],$GY1337,POs[Semana],WEEKNUM(HO$1))</f>
        <v>0</v>
      </c>
      <c r="HP1337" s="15">
        <f>SUMIFS(POs[saldo],POs[cve_prod],DIM_BILL[[#This Row],[CODIGO]],POs[status],$GY1337,POs[Semana],WEEKNUM(HP$1))</f>
        <v>0</v>
      </c>
      <c r="HQ1337" s="15">
        <f>SUMIFS(POs[saldo],POs[cve_prod],DIM_BILL[[#This Row],[CODIGO]],POs[status],$GY1337,POs[Semana],WEEKNUM(HQ$1))</f>
        <v>0</v>
      </c>
      <c r="HR1337" s="15">
        <f>SUMIFS(POs[saldo],POs[cve_prod],DIM_BILL[[#This Row],[CODIGO]],POs[status],$GY1337,POs[Semana],WEEKNUM(HR$1))</f>
        <v>0</v>
      </c>
      <c r="HS1337" s="15">
        <f>SUMIFS(POs[saldo],POs[cve_prod],DIM_BILL[[#This Row],[CODIGO]],POs[status],$GY1337,POs[Semana],WEEKNUM(HS$1))</f>
        <v>0</v>
      </c>
      <c r="HT1337" s="15">
        <f>SUMIFS(POs[saldo],POs[cve_prod],DIM_BILL[[#This Row],[CODIGO]],POs[status],$GY1337,POs[Semana],WEEKNUM(HT$1))</f>
        <v>0</v>
      </c>
      <c r="HU1337" s="22"/>
      <c r="HV1337" s="25"/>
      <c r="HW1337" t="str">
        <f>DIM_BILL[[#This Row],[Tipo]]</f>
        <v>MATERIA PRIMA</v>
      </c>
    </row>
    <row r="1338" spans="1:231" x14ac:dyDescent="0.3">
      <c r="A1338" s="17" t="s">
        <v>88</v>
      </c>
      <c r="F1338">
        <v>1.0553684210526315E-3</v>
      </c>
      <c r="G1338">
        <v>3.3419999999999999E-4</v>
      </c>
      <c r="H1338">
        <v>4.0103999999999997E-4</v>
      </c>
      <c r="GR1338" s="17" t="s">
        <v>89</v>
      </c>
      <c r="GS1338" s="17">
        <v>1</v>
      </c>
      <c r="GT1338" s="17" t="s">
        <v>1851</v>
      </c>
      <c r="GU1338" s="17" t="s">
        <v>1793</v>
      </c>
      <c r="GV1338" s="17">
        <f>SUMIF(FACT_A1[cve_prod],DIM_BILL[[#This Row],[CODIGO]],FACT_A1[Existencia])</f>
        <v>0</v>
      </c>
      <c r="GW1338" s="18">
        <f>SUMIF(FACT_A2[cve_prod],DIM_BILL[[#This Row],[CODIGO]],FACT_A2[Existencia])</f>
        <v>5</v>
      </c>
      <c r="GX1338" s="17"/>
      <c r="GY1338" s="16" t="s">
        <v>2221</v>
      </c>
      <c r="GZ1338" s="24">
        <f>SUMPRODUCT($B1338:$GQ1338,INDEX(PLAN_PRODUCCION!$B$4:$GQ$24,COLUMN()-COLUMN($GZ$1)+1,0))</f>
        <v>9.6918000000000006</v>
      </c>
      <c r="HA1338" s="24">
        <f>SUMPRODUCT($B1338:$GQ1338,INDEX(PLAN_PRODUCCION!$B$4:$GQ$24,COLUMN()-COLUMN($GZ$1)+1,0))</f>
        <v>0</v>
      </c>
      <c r="HB1338" s="24">
        <f>SUMPRODUCT($B1338:$GQ1338,INDEX(PLAN_PRODUCCION!$B$4:$GQ$24,COLUMN()-COLUMN($GZ$1)+1,0))</f>
        <v>0</v>
      </c>
      <c r="HC1338" s="24">
        <f>SUMPRODUCT($B1338:$GQ1338,INDEX(PLAN_PRODUCCION!$B$4:$GQ$24,COLUMN()-COLUMN($GZ$1)+1,0))</f>
        <v>0</v>
      </c>
      <c r="HD1338" s="24">
        <f>SUMPRODUCT($B1338:$GQ1338,INDEX(PLAN_PRODUCCION!$B$4:$GQ$24,COLUMN()-COLUMN($GZ$1)+1,0))</f>
        <v>0</v>
      </c>
      <c r="HE1338" s="24">
        <f>SUMPRODUCT($B1338:$GQ1338,INDEX(PLAN_PRODUCCION!$B$4:$GQ$24,COLUMN()-COLUMN($GZ$1)+1,0))</f>
        <v>0</v>
      </c>
      <c r="HF1338" s="24">
        <f>SUMPRODUCT($B1338:$GQ1338,INDEX(PLAN_PRODUCCION!$B$4:$GQ$24,COLUMN()-COLUMN($GZ$1)+1,0))</f>
        <v>0</v>
      </c>
      <c r="HG1338" s="24">
        <f>SUMPRODUCT($B1338:$GQ1338,INDEX(PLAN_PRODUCCION!$B$4:$GQ$24,COLUMN()-COLUMN($GZ$1)+1,0))</f>
        <v>0</v>
      </c>
      <c r="HH1338" s="24">
        <f>SUMPRODUCT($B1338:$GQ1338,INDEX(PLAN_PRODUCCION!$B$4:$GQ$24,COLUMN()-COLUMN($GZ$1)+1,0))</f>
        <v>0</v>
      </c>
      <c r="HI1338" s="24">
        <f>SUMPRODUCT($B1338:$GQ1338,INDEX(PLAN_PRODUCCION!$B$4:$GQ$24,COLUMN()-COLUMN($GZ$1)+1,0))</f>
        <v>0</v>
      </c>
      <c r="HJ1338" s="24">
        <f>SUMPRODUCT($B1338:$GQ1338,INDEX(PLAN_PRODUCCION!$B$4:$GQ$24,COLUMN()-COLUMN($GZ$1)+1,0))</f>
        <v>0</v>
      </c>
      <c r="HK1338" s="24">
        <f>SUMPRODUCT($B1338:$GQ1338,INDEX(PLAN_PRODUCCION!$B$4:$GQ$24,COLUMN()-COLUMN($GZ$1)+1,0))</f>
        <v>0</v>
      </c>
      <c r="HL1338" s="24">
        <f>SUMPRODUCT($B1338:$GQ1338,INDEX(PLAN_PRODUCCION!$B$4:$GQ$24,COLUMN()-COLUMN($GZ$1)+1,0))</f>
        <v>0</v>
      </c>
      <c r="HM1338" s="24">
        <f>SUMPRODUCT($B1338:$GQ1338,INDEX(PLAN_PRODUCCION!$B$4:$GQ$24,COLUMN()-COLUMN($GZ$1)+1,0))</f>
        <v>0</v>
      </c>
      <c r="HN1338" s="24">
        <f>SUMPRODUCT($B1338:$GQ1338,INDEX(PLAN_PRODUCCION!$B$4:$GQ$24,COLUMN()-COLUMN($GZ$1)+1,0))</f>
        <v>0</v>
      </c>
      <c r="HO1338" s="24">
        <f>SUMPRODUCT($B1338:$GQ1338,INDEX(PLAN_PRODUCCION!$B$4:$GQ$24,COLUMN()-COLUMN($GZ$1)+1,0))</f>
        <v>0</v>
      </c>
      <c r="HP1338" s="24">
        <f>SUMPRODUCT($B1338:$GQ1338,INDEX(PLAN_PRODUCCION!$B$4:$GQ$24,COLUMN()-COLUMN($GZ$1)+1,0))</f>
        <v>0</v>
      </c>
      <c r="HQ1338" s="24">
        <f>SUMPRODUCT($B1338:$GQ1338,INDEX(PLAN_PRODUCCION!$B$4:$GQ$24,COLUMN()-COLUMN($GZ$1)+1,0))</f>
        <v>0</v>
      </c>
      <c r="HR1338" s="24">
        <f>SUMPRODUCT($B1338:$GQ1338,INDEX(PLAN_PRODUCCION!$B$4:$GQ$24,COLUMN()-COLUMN($GZ$1)+1,0))</f>
        <v>0</v>
      </c>
      <c r="HS1338" s="24">
        <f>SUMPRODUCT($B1338:$GQ1338,INDEX(PLAN_PRODUCCION!$B$4:$GQ$24,COLUMN()-COLUMN($GZ$1)+1,0))</f>
        <v>0</v>
      </c>
      <c r="HT1338" s="24">
        <f>SUMPRODUCT($B1338:$GQ1338,INDEX(PLAN_PRODUCCION!$B$4:$GQ$24,COLUMN()-COLUMN($GZ$1)+1,0))</f>
        <v>0</v>
      </c>
      <c r="HU1338" s="22"/>
      <c r="HV1338" s="25"/>
      <c r="HW1338" t="str">
        <f>DIM_BILL[[#This Row],[Tipo]]</f>
        <v>MATERIA PRIMA</v>
      </c>
    </row>
    <row r="1339" spans="1:231" x14ac:dyDescent="0.3">
      <c r="A1339" s="18" t="s">
        <v>88</v>
      </c>
      <c r="F1339">
        <v>1.0553684210526315E-3</v>
      </c>
      <c r="G1339">
        <v>3.3419999999999999E-4</v>
      </c>
      <c r="H1339">
        <v>4.0103999999999997E-4</v>
      </c>
      <c r="GR1339" s="18" t="s">
        <v>89</v>
      </c>
      <c r="GS1339" s="18">
        <v>1</v>
      </c>
      <c r="GT1339" s="18" t="s">
        <v>1851</v>
      </c>
      <c r="GU1339" s="18" t="s">
        <v>1793</v>
      </c>
      <c r="GV1339" s="18">
        <f>SUMIF(FACT_A1[cve_prod],DIM_BILL[[#This Row],[CODIGO]],FACT_A1[Existencia])</f>
        <v>0</v>
      </c>
      <c r="GW1339" s="18">
        <f>SUMIF(FACT_A2[cve_prod],DIM_BILL[[#This Row],[CODIGO]],FACT_A2[Existencia])</f>
        <v>5</v>
      </c>
      <c r="GX1339" s="18"/>
      <c r="GY1339" s="16" t="s">
        <v>2222</v>
      </c>
      <c r="GZ1339" s="26">
        <f t="shared" ref="GZ1339" si="9770">GV1339+GW1339+GX1339+GZ1337-GZ1338</f>
        <v>-4.6918000000000006</v>
      </c>
      <c r="HA1339" s="26">
        <f t="shared" ref="HA1339" si="9771">GZ1339+HA1337-HA1338</f>
        <v>-4.6918000000000006</v>
      </c>
      <c r="HB1339" s="26">
        <f t="shared" ref="HB1339" si="9772">HA1339+HB1337-HB1338</f>
        <v>0.30819999999999936</v>
      </c>
      <c r="HC1339" s="26">
        <f t="shared" ref="HC1339" si="9773">HB1339+HC1337-HC1338</f>
        <v>0.30819999999999936</v>
      </c>
      <c r="HD1339" s="26">
        <f t="shared" ref="HD1339" si="9774">HC1339+HD1337-HD1338</f>
        <v>0.30819999999999936</v>
      </c>
      <c r="HE1339" s="26">
        <f t="shared" ref="HE1339" si="9775">HD1339+HE1337-HE1338</f>
        <v>0.30819999999999936</v>
      </c>
      <c r="HF1339" s="26">
        <f t="shared" ref="HF1339" si="9776">HE1339+HF1337-HF1338</f>
        <v>0.30819999999999936</v>
      </c>
      <c r="HG1339" s="26">
        <f t="shared" ref="HG1339" si="9777">HF1339+HG1337-HG1338</f>
        <v>0.30819999999999936</v>
      </c>
      <c r="HH1339" s="26">
        <f t="shared" ref="HH1339" si="9778">HG1339+HH1337-HH1338</f>
        <v>0.30819999999999936</v>
      </c>
      <c r="HI1339" s="26">
        <f t="shared" ref="HI1339" si="9779">HH1339+HI1337-HI1338</f>
        <v>0.30819999999999936</v>
      </c>
      <c r="HJ1339" s="26">
        <f t="shared" ref="HJ1339" si="9780">HI1339+HJ1337-HJ1338</f>
        <v>0.30819999999999936</v>
      </c>
      <c r="HK1339" s="26">
        <f t="shared" ref="HK1339" si="9781">HJ1339+HK1337-HK1338</f>
        <v>0.30819999999999936</v>
      </c>
      <c r="HL1339" s="26">
        <f t="shared" ref="HL1339" si="9782">HK1339+HL1337-HL1338</f>
        <v>0.30819999999999936</v>
      </c>
      <c r="HM1339" s="26">
        <f t="shared" ref="HM1339" si="9783">HL1339+HM1337-HM1338</f>
        <v>0.30819999999999936</v>
      </c>
      <c r="HN1339" s="26">
        <f t="shared" ref="HN1339" si="9784">HM1339+HN1337-HN1338</f>
        <v>0.30819999999999936</v>
      </c>
      <c r="HO1339" s="26">
        <f t="shared" ref="HO1339" si="9785">HN1339+HO1337-HO1338</f>
        <v>0.30819999999999936</v>
      </c>
      <c r="HP1339" s="26">
        <f t="shared" ref="HP1339" si="9786">HO1339+HP1337-HP1338</f>
        <v>0.30819999999999936</v>
      </c>
      <c r="HQ1339" s="26">
        <f t="shared" ref="HQ1339" si="9787">HP1339+HQ1337-HQ1338</f>
        <v>0.30819999999999936</v>
      </c>
      <c r="HR1339" s="26">
        <f t="shared" ref="HR1339" si="9788">HQ1339+HR1337-HR1338</f>
        <v>0.30819999999999936</v>
      </c>
      <c r="HS1339" s="26">
        <f t="shared" ref="HS1339" si="9789">HR1339+HS1337-HS1338</f>
        <v>0.30819999999999936</v>
      </c>
      <c r="HT1339" s="26">
        <f t="shared" ref="HT1339" si="9790">HS1339+HT1337-HT1338</f>
        <v>0.30819999999999936</v>
      </c>
      <c r="HU1339" s="22">
        <f t="shared" ref="HU1339" si="9791">COUNTIF(GZ1339:HT1339,"&lt;0")</f>
        <v>2</v>
      </c>
      <c r="HV1339" s="25"/>
      <c r="HW1339" t="str">
        <f>DIM_BILL[[#This Row],[Tipo]]</f>
        <v>MATERIA PRIMA</v>
      </c>
    </row>
    <row r="1340" spans="1:231" x14ac:dyDescent="0.3">
      <c r="A1340" s="17" t="s">
        <v>316</v>
      </c>
      <c r="U1340">
        <v>1.9791599999999998E-3</v>
      </c>
      <c r="BB1340">
        <v>1.98E-3</v>
      </c>
      <c r="BC1340">
        <v>2.0273653846153844E-3</v>
      </c>
      <c r="BD1340">
        <v>4.0547307692307688E-3</v>
      </c>
      <c r="CQ1340">
        <v>4.8311999999999997E-4</v>
      </c>
      <c r="CR1340">
        <v>4.84E-4</v>
      </c>
      <c r="CT1340">
        <v>4.84E-4</v>
      </c>
      <c r="CU1340">
        <v>4.84E-4</v>
      </c>
      <c r="ER1340">
        <v>5.2750000000000001E-5</v>
      </c>
      <c r="FF1340">
        <v>8.6466666666666658E-4</v>
      </c>
      <c r="FG1340">
        <v>6.4860000000000004E-4</v>
      </c>
      <c r="FL1340">
        <v>5.5561904761904763E-4</v>
      </c>
      <c r="FN1340">
        <v>4.1100000000000002E-4</v>
      </c>
      <c r="GR1340" s="17" t="s">
        <v>317</v>
      </c>
      <c r="GS1340" s="17">
        <v>1</v>
      </c>
      <c r="GT1340" s="17" t="s">
        <v>1838</v>
      </c>
      <c r="GU1340" s="17" t="s">
        <v>1793</v>
      </c>
      <c r="GV1340" s="17">
        <f>SUMIF(FACT_A1[cve_prod],DIM_BILL[[#This Row],[CODIGO]],FACT_A1[Existencia])</f>
        <v>0</v>
      </c>
      <c r="GW1340" s="18">
        <f>SUMIF(FACT_A2[cve_prod],DIM_BILL[[#This Row],[CODIGO]],FACT_A2[Existencia])</f>
        <v>145.76</v>
      </c>
      <c r="GX1340" s="17"/>
      <c r="GY1340" s="16" t="s">
        <v>2220</v>
      </c>
      <c r="GZ1340" s="15">
        <f>SUMIFS(POs[saldo],POs[cve_prod],DIM_BILL[[#This Row],[CODIGO]],POs[status],$GY1340,POs[f_ent],GZ$1)</f>
        <v>0</v>
      </c>
      <c r="HA1340" s="15">
        <f>SUMIFS(POs[saldo],POs[cve_prod],DIM_BILL[[#This Row],[CODIGO]],POs[status],$GY1340,POs[f_ent],HA$1)</f>
        <v>0</v>
      </c>
      <c r="HB1340" s="15">
        <f>SUMIFS(POs[saldo],POs[cve_prod],DIM_BILL[[#This Row],[CODIGO]],POs[status],$GY1340,POs[f_ent],HB$1)</f>
        <v>0</v>
      </c>
      <c r="HC1340" s="15">
        <f>SUMIFS(POs[saldo],POs[cve_prod],DIM_BILL[[#This Row],[CODIGO]],POs[status],$GY1340,POs[f_ent],HC$1)</f>
        <v>0</v>
      </c>
      <c r="HD1340" s="15">
        <f>SUMIFS(POs[saldo],POs[cve_prod],DIM_BILL[[#This Row],[CODIGO]],POs[status],$GY1340,POs[f_ent],HD$1)</f>
        <v>0</v>
      </c>
      <c r="HE1340" s="15">
        <f>SUMIFS(POs[saldo],POs[cve_prod],DIM_BILL[[#This Row],[CODIGO]],POs[status],$GY1340,POs[f_ent],HE$1)</f>
        <v>0</v>
      </c>
      <c r="HF1340" s="15">
        <f>SUMIFS(POs[saldo],POs[cve_prod],DIM_BILL[[#This Row],[CODIGO]],POs[status],$GY1340,POs[Semana],WEEKNUM(HF$1))</f>
        <v>0</v>
      </c>
      <c r="HG1340" s="15">
        <f>SUMIFS(POs[saldo],POs[cve_prod],DIM_BILL[[#This Row],[CODIGO]],POs[status],$GY1340,POs[Semana],WEEKNUM(HG$1))</f>
        <v>0</v>
      </c>
      <c r="HH1340" s="15">
        <f>SUMIFS(POs[saldo],POs[cve_prod],DIM_BILL[[#This Row],[CODIGO]],POs[status],$GY1340,POs[Semana],WEEKNUM(HH$1))</f>
        <v>0</v>
      </c>
      <c r="HI1340" s="15">
        <f>SUMIFS(POs[saldo],POs[cve_prod],DIM_BILL[[#This Row],[CODIGO]],POs[status],$GY1340,POs[Semana],WEEKNUM(HI$1))</f>
        <v>0</v>
      </c>
      <c r="HJ1340" s="15">
        <f>SUMIFS(POs[saldo],POs[cve_prod],DIM_BILL[[#This Row],[CODIGO]],POs[status],$GY1340,POs[Semana],WEEKNUM(HJ$1))</f>
        <v>0</v>
      </c>
      <c r="HK1340" s="15">
        <f>SUMIFS(POs[saldo],POs[cve_prod],DIM_BILL[[#This Row],[CODIGO]],POs[status],$GY1340,POs[Semana],WEEKNUM(HK$1))</f>
        <v>0</v>
      </c>
      <c r="HL1340" s="15">
        <f>SUMIFS(POs[saldo],POs[cve_prod],DIM_BILL[[#This Row],[CODIGO]],POs[status],$GY1340,POs[Semana],WEEKNUM(HL$1))</f>
        <v>0</v>
      </c>
      <c r="HM1340" s="15">
        <f>SUMIFS(POs[saldo],POs[cve_prod],DIM_BILL[[#This Row],[CODIGO]],POs[status],$GY1340,POs[Semana],WEEKNUM(HM$1))</f>
        <v>0</v>
      </c>
      <c r="HN1340" s="15">
        <f>SUMIFS(POs[saldo],POs[cve_prod],DIM_BILL[[#This Row],[CODIGO]],POs[status],$GY1340,POs[Semana],WEEKNUM(HN$1))</f>
        <v>0</v>
      </c>
      <c r="HO1340" s="15">
        <f>SUMIFS(POs[saldo],POs[cve_prod],DIM_BILL[[#This Row],[CODIGO]],POs[status],$GY1340,POs[Semana],WEEKNUM(HO$1))</f>
        <v>0</v>
      </c>
      <c r="HP1340" s="15">
        <f>SUMIFS(POs[saldo],POs[cve_prod],DIM_BILL[[#This Row],[CODIGO]],POs[status],$GY1340,POs[Semana],WEEKNUM(HP$1))</f>
        <v>0</v>
      </c>
      <c r="HQ1340" s="15">
        <f>SUMIFS(POs[saldo],POs[cve_prod],DIM_BILL[[#This Row],[CODIGO]],POs[status],$GY1340,POs[Semana],WEEKNUM(HQ$1))</f>
        <v>0</v>
      </c>
      <c r="HR1340" s="15">
        <f>SUMIFS(POs[saldo],POs[cve_prod],DIM_BILL[[#This Row],[CODIGO]],POs[status],$GY1340,POs[Semana],WEEKNUM(HR$1))</f>
        <v>0</v>
      </c>
      <c r="HS1340" s="15">
        <f>SUMIFS(POs[saldo],POs[cve_prod],DIM_BILL[[#This Row],[CODIGO]],POs[status],$GY1340,POs[Semana],WEEKNUM(HS$1))</f>
        <v>0</v>
      </c>
      <c r="HT1340" s="15">
        <f>SUMIFS(POs[saldo],POs[cve_prod],DIM_BILL[[#This Row],[CODIGO]],POs[status],$GY1340,POs[Semana],WEEKNUM(HT$1))</f>
        <v>0</v>
      </c>
      <c r="HU1340" s="22"/>
      <c r="HV1340" s="25"/>
      <c r="HW1340" t="str">
        <f>DIM_BILL[[#This Row],[Tipo]]</f>
        <v>MATERIA PRIMA</v>
      </c>
    </row>
    <row r="1341" spans="1:231" x14ac:dyDescent="0.3">
      <c r="A1341" s="17" t="s">
        <v>316</v>
      </c>
      <c r="U1341">
        <v>1.9791599999999998E-3</v>
      </c>
      <c r="BB1341">
        <v>1.98E-3</v>
      </c>
      <c r="BC1341">
        <v>2.0273653846153844E-3</v>
      </c>
      <c r="BD1341">
        <v>4.0547307692307688E-3</v>
      </c>
      <c r="CQ1341">
        <v>4.8311999999999997E-4</v>
      </c>
      <c r="CR1341">
        <v>4.84E-4</v>
      </c>
      <c r="CT1341">
        <v>4.84E-4</v>
      </c>
      <c r="CU1341">
        <v>4.84E-4</v>
      </c>
      <c r="ER1341">
        <v>5.2750000000000001E-5</v>
      </c>
      <c r="FF1341">
        <v>8.6466666666666658E-4</v>
      </c>
      <c r="FG1341">
        <v>6.4860000000000004E-4</v>
      </c>
      <c r="FL1341">
        <v>5.5561904761904763E-4</v>
      </c>
      <c r="FN1341">
        <v>4.1100000000000002E-4</v>
      </c>
      <c r="GR1341" s="17" t="s">
        <v>317</v>
      </c>
      <c r="GS1341" s="17">
        <v>1</v>
      </c>
      <c r="GT1341" s="17" t="s">
        <v>1838</v>
      </c>
      <c r="GU1341" s="17" t="s">
        <v>1793</v>
      </c>
      <c r="GV1341" s="17">
        <f>SUMIF(FACT_A1[cve_prod],DIM_BILL[[#This Row],[CODIGO]],FACT_A1[Existencia])</f>
        <v>0</v>
      </c>
      <c r="GW1341" s="18">
        <f>SUMIF(FACT_A2[cve_prod],DIM_BILL[[#This Row],[CODIGO]],FACT_A2[Existencia])</f>
        <v>145.76</v>
      </c>
      <c r="GX1341" s="17"/>
      <c r="GY1341" s="16" t="s">
        <v>2221</v>
      </c>
      <c r="GZ1341" s="24">
        <f>SUMPRODUCT($B1341:$GQ1341,INDEX(PLAN_PRODUCCION!$B$4:$GQ$24,COLUMN()-COLUMN($GZ$1)+1,0))</f>
        <v>101.63282151923077</v>
      </c>
      <c r="HA1341" s="24">
        <f>SUMPRODUCT($B1341:$GQ1341,INDEX(PLAN_PRODUCCION!$B$4:$GQ$24,COLUMN()-COLUMN($GZ$1)+1,0))</f>
        <v>0</v>
      </c>
      <c r="HB1341" s="24">
        <f>SUMPRODUCT($B1341:$GQ1341,INDEX(PLAN_PRODUCCION!$B$4:$GQ$24,COLUMN()-COLUMN($GZ$1)+1,0))</f>
        <v>0</v>
      </c>
      <c r="HC1341" s="24">
        <f>SUMPRODUCT($B1341:$GQ1341,INDEX(PLAN_PRODUCCION!$B$4:$GQ$24,COLUMN()-COLUMN($GZ$1)+1,0))</f>
        <v>0</v>
      </c>
      <c r="HD1341" s="24">
        <f>SUMPRODUCT($B1341:$GQ1341,INDEX(PLAN_PRODUCCION!$B$4:$GQ$24,COLUMN()-COLUMN($GZ$1)+1,0))</f>
        <v>0</v>
      </c>
      <c r="HE1341" s="24">
        <f>SUMPRODUCT($B1341:$GQ1341,INDEX(PLAN_PRODUCCION!$B$4:$GQ$24,COLUMN()-COLUMN($GZ$1)+1,0))</f>
        <v>0</v>
      </c>
      <c r="HF1341" s="24">
        <f>SUMPRODUCT($B1341:$GQ1341,INDEX(PLAN_PRODUCCION!$B$4:$GQ$24,COLUMN()-COLUMN($GZ$1)+1,0))</f>
        <v>0</v>
      </c>
      <c r="HG1341" s="24">
        <f>SUMPRODUCT($B1341:$GQ1341,INDEX(PLAN_PRODUCCION!$B$4:$GQ$24,COLUMN()-COLUMN($GZ$1)+1,0))</f>
        <v>0</v>
      </c>
      <c r="HH1341" s="24">
        <f>SUMPRODUCT($B1341:$GQ1341,INDEX(PLAN_PRODUCCION!$B$4:$GQ$24,COLUMN()-COLUMN($GZ$1)+1,0))</f>
        <v>0</v>
      </c>
      <c r="HI1341" s="24">
        <f>SUMPRODUCT($B1341:$GQ1341,INDEX(PLAN_PRODUCCION!$B$4:$GQ$24,COLUMN()-COLUMN($GZ$1)+1,0))</f>
        <v>0</v>
      </c>
      <c r="HJ1341" s="24">
        <f>SUMPRODUCT($B1341:$GQ1341,INDEX(PLAN_PRODUCCION!$B$4:$GQ$24,COLUMN()-COLUMN($GZ$1)+1,0))</f>
        <v>0</v>
      </c>
      <c r="HK1341" s="24">
        <f>SUMPRODUCT($B1341:$GQ1341,INDEX(PLAN_PRODUCCION!$B$4:$GQ$24,COLUMN()-COLUMN($GZ$1)+1,0))</f>
        <v>0</v>
      </c>
      <c r="HL1341" s="24">
        <f>SUMPRODUCT($B1341:$GQ1341,INDEX(PLAN_PRODUCCION!$B$4:$GQ$24,COLUMN()-COLUMN($GZ$1)+1,0))</f>
        <v>0</v>
      </c>
      <c r="HM1341" s="24">
        <f>SUMPRODUCT($B1341:$GQ1341,INDEX(PLAN_PRODUCCION!$B$4:$GQ$24,COLUMN()-COLUMN($GZ$1)+1,0))</f>
        <v>0</v>
      </c>
      <c r="HN1341" s="24">
        <f>SUMPRODUCT($B1341:$GQ1341,INDEX(PLAN_PRODUCCION!$B$4:$GQ$24,COLUMN()-COLUMN($GZ$1)+1,0))</f>
        <v>0</v>
      </c>
      <c r="HO1341" s="24">
        <f>SUMPRODUCT($B1341:$GQ1341,INDEX(PLAN_PRODUCCION!$B$4:$GQ$24,COLUMN()-COLUMN($GZ$1)+1,0))</f>
        <v>0</v>
      </c>
      <c r="HP1341" s="24">
        <f>SUMPRODUCT($B1341:$GQ1341,INDEX(PLAN_PRODUCCION!$B$4:$GQ$24,COLUMN()-COLUMN($GZ$1)+1,0))</f>
        <v>0</v>
      </c>
      <c r="HQ1341" s="24">
        <f>SUMPRODUCT($B1341:$GQ1341,INDEX(PLAN_PRODUCCION!$B$4:$GQ$24,COLUMN()-COLUMN($GZ$1)+1,0))</f>
        <v>0</v>
      </c>
      <c r="HR1341" s="24">
        <f>SUMPRODUCT($B1341:$GQ1341,INDEX(PLAN_PRODUCCION!$B$4:$GQ$24,COLUMN()-COLUMN($GZ$1)+1,0))</f>
        <v>0</v>
      </c>
      <c r="HS1341" s="24">
        <f>SUMPRODUCT($B1341:$GQ1341,INDEX(PLAN_PRODUCCION!$B$4:$GQ$24,COLUMN()-COLUMN($GZ$1)+1,0))</f>
        <v>0</v>
      </c>
      <c r="HT1341" s="24">
        <f>SUMPRODUCT($B1341:$GQ1341,INDEX(PLAN_PRODUCCION!$B$4:$GQ$24,COLUMN()-COLUMN($GZ$1)+1,0))</f>
        <v>0</v>
      </c>
      <c r="HU1341" s="22"/>
      <c r="HV1341" s="25"/>
      <c r="HW1341" t="str">
        <f>DIM_BILL[[#This Row],[Tipo]]</f>
        <v>MATERIA PRIMA</v>
      </c>
    </row>
    <row r="1342" spans="1:231" x14ac:dyDescent="0.3">
      <c r="A1342" s="18" t="s">
        <v>316</v>
      </c>
      <c r="U1342">
        <v>1.9791599999999998E-3</v>
      </c>
      <c r="BB1342">
        <v>1.98E-3</v>
      </c>
      <c r="BC1342">
        <v>2.0273653846153844E-3</v>
      </c>
      <c r="BD1342">
        <v>4.0547307692307688E-3</v>
      </c>
      <c r="CQ1342">
        <v>4.8311999999999997E-4</v>
      </c>
      <c r="CR1342">
        <v>4.84E-4</v>
      </c>
      <c r="CT1342">
        <v>4.84E-4</v>
      </c>
      <c r="CU1342">
        <v>4.84E-4</v>
      </c>
      <c r="ER1342">
        <v>5.2750000000000001E-5</v>
      </c>
      <c r="FF1342">
        <v>8.6466666666666658E-4</v>
      </c>
      <c r="FG1342">
        <v>6.4860000000000004E-4</v>
      </c>
      <c r="FL1342">
        <v>5.5561904761904763E-4</v>
      </c>
      <c r="FN1342">
        <v>4.1100000000000002E-4</v>
      </c>
      <c r="GR1342" s="18" t="s">
        <v>317</v>
      </c>
      <c r="GS1342" s="18">
        <v>1</v>
      </c>
      <c r="GT1342" s="18" t="s">
        <v>1838</v>
      </c>
      <c r="GU1342" s="18" t="s">
        <v>1793</v>
      </c>
      <c r="GV1342" s="18">
        <f>SUMIF(FACT_A1[cve_prod],DIM_BILL[[#This Row],[CODIGO]],FACT_A1[Existencia])</f>
        <v>0</v>
      </c>
      <c r="GW1342" s="18">
        <f>SUMIF(FACT_A2[cve_prod],DIM_BILL[[#This Row],[CODIGO]],FACT_A2[Existencia])</f>
        <v>145.76</v>
      </c>
      <c r="GX1342" s="18"/>
      <c r="GY1342" s="16" t="s">
        <v>2222</v>
      </c>
      <c r="GZ1342" s="26">
        <f t="shared" ref="GZ1342" si="9792">GV1342+GW1342+GX1342+GZ1340-GZ1341</f>
        <v>44.127178480769217</v>
      </c>
      <c r="HA1342" s="26">
        <f t="shared" ref="HA1342" si="9793">GZ1342+HA1340-HA1341</f>
        <v>44.127178480769217</v>
      </c>
      <c r="HB1342" s="26">
        <f t="shared" ref="HB1342" si="9794">HA1342+HB1340-HB1341</f>
        <v>44.127178480769217</v>
      </c>
      <c r="HC1342" s="26">
        <f t="shared" ref="HC1342" si="9795">HB1342+HC1340-HC1341</f>
        <v>44.127178480769217</v>
      </c>
      <c r="HD1342" s="26">
        <f t="shared" ref="HD1342" si="9796">HC1342+HD1340-HD1341</f>
        <v>44.127178480769217</v>
      </c>
      <c r="HE1342" s="26">
        <f t="shared" ref="HE1342" si="9797">HD1342+HE1340-HE1341</f>
        <v>44.127178480769217</v>
      </c>
      <c r="HF1342" s="26">
        <f t="shared" ref="HF1342" si="9798">HE1342+HF1340-HF1341</f>
        <v>44.127178480769217</v>
      </c>
      <c r="HG1342" s="26">
        <f t="shared" ref="HG1342" si="9799">HF1342+HG1340-HG1341</f>
        <v>44.127178480769217</v>
      </c>
      <c r="HH1342" s="26">
        <f t="shared" ref="HH1342" si="9800">HG1342+HH1340-HH1341</f>
        <v>44.127178480769217</v>
      </c>
      <c r="HI1342" s="26">
        <f t="shared" ref="HI1342" si="9801">HH1342+HI1340-HI1341</f>
        <v>44.127178480769217</v>
      </c>
      <c r="HJ1342" s="26">
        <f t="shared" ref="HJ1342" si="9802">HI1342+HJ1340-HJ1341</f>
        <v>44.127178480769217</v>
      </c>
      <c r="HK1342" s="26">
        <f t="shared" ref="HK1342" si="9803">HJ1342+HK1340-HK1341</f>
        <v>44.127178480769217</v>
      </c>
      <c r="HL1342" s="26">
        <f t="shared" ref="HL1342" si="9804">HK1342+HL1340-HL1341</f>
        <v>44.127178480769217</v>
      </c>
      <c r="HM1342" s="26">
        <f t="shared" ref="HM1342" si="9805">HL1342+HM1340-HM1341</f>
        <v>44.127178480769217</v>
      </c>
      <c r="HN1342" s="26">
        <f t="shared" ref="HN1342" si="9806">HM1342+HN1340-HN1341</f>
        <v>44.127178480769217</v>
      </c>
      <c r="HO1342" s="26">
        <f t="shared" ref="HO1342" si="9807">HN1342+HO1340-HO1341</f>
        <v>44.127178480769217</v>
      </c>
      <c r="HP1342" s="26">
        <f t="shared" ref="HP1342" si="9808">HO1342+HP1340-HP1341</f>
        <v>44.127178480769217</v>
      </c>
      <c r="HQ1342" s="26">
        <f t="shared" ref="HQ1342" si="9809">HP1342+HQ1340-HQ1341</f>
        <v>44.127178480769217</v>
      </c>
      <c r="HR1342" s="26">
        <f t="shared" ref="HR1342" si="9810">HQ1342+HR1340-HR1341</f>
        <v>44.127178480769217</v>
      </c>
      <c r="HS1342" s="26">
        <f t="shared" ref="HS1342" si="9811">HR1342+HS1340-HS1341</f>
        <v>44.127178480769217</v>
      </c>
      <c r="HT1342" s="26">
        <f t="shared" ref="HT1342" si="9812">HS1342+HT1340-HT1341</f>
        <v>44.127178480769217</v>
      </c>
      <c r="HU1342" s="22">
        <f t="shared" ref="HU1342" si="9813">COUNTIF(GZ1342:HT1342,"&lt;0")</f>
        <v>0</v>
      </c>
      <c r="HV1342" s="25"/>
      <c r="HW1342" t="str">
        <f>DIM_BILL[[#This Row],[Tipo]]</f>
        <v>MATERIA PRIMA</v>
      </c>
    </row>
    <row r="1343" spans="1:231" x14ac:dyDescent="0.3">
      <c r="A1343" s="17" t="s">
        <v>116</v>
      </c>
      <c r="F1343">
        <v>1.4210526315789474E-4</v>
      </c>
      <c r="G1343">
        <v>4.5000000000000003E-5</v>
      </c>
      <c r="H1343">
        <v>5.4000000000000005E-5</v>
      </c>
      <c r="M1343">
        <v>2.2499999999999999E-4</v>
      </c>
      <c r="N1343">
        <v>4.492307692307692E-4</v>
      </c>
      <c r="R1343">
        <v>4.5000000000000004E-4</v>
      </c>
      <c r="U1343">
        <v>1.4999999999999999E-4</v>
      </c>
      <c r="BA1343">
        <v>4.4999999999999999E-4</v>
      </c>
      <c r="BB1343">
        <v>4.5000000000000003E-5</v>
      </c>
      <c r="BC1343">
        <v>3.9596153846153846E-5</v>
      </c>
      <c r="BD1343">
        <v>7.9192307692307692E-5</v>
      </c>
      <c r="BG1343">
        <v>7.3333333333333331E-6</v>
      </c>
      <c r="CQ1343">
        <v>3.9600000000000002E-6</v>
      </c>
      <c r="CR1343">
        <v>3.9999999999999998E-6</v>
      </c>
      <c r="CT1343">
        <v>3.9600000000000002E-6</v>
      </c>
      <c r="CU1343">
        <v>3.9600000000000002E-6</v>
      </c>
      <c r="ER1343">
        <v>1.2500000000000001E-6</v>
      </c>
      <c r="FF1343">
        <v>2.3626666666666667E-4</v>
      </c>
      <c r="FG1343">
        <v>2.3626666666666667E-4</v>
      </c>
      <c r="FI1343">
        <v>4.7259259259259253E-5</v>
      </c>
      <c r="FJ1343">
        <v>1.5257142857142858E-5</v>
      </c>
      <c r="FO1343">
        <v>2.94E-5</v>
      </c>
      <c r="FV1343">
        <v>6.0000000000000002E-6</v>
      </c>
      <c r="GE1343">
        <v>2.8E-5</v>
      </c>
      <c r="GG1343">
        <v>6.0000000000000006E-4</v>
      </c>
      <c r="GR1343" s="17" t="s">
        <v>117</v>
      </c>
      <c r="GS1343" s="17">
        <v>1</v>
      </c>
      <c r="GT1343" s="17" t="s">
        <v>1838</v>
      </c>
      <c r="GU1343" s="17" t="s">
        <v>1793</v>
      </c>
      <c r="GV1343" s="17">
        <f>SUMIF(FACT_A1[cve_prod],DIM_BILL[[#This Row],[CODIGO]],FACT_A1[Existencia])</f>
        <v>0</v>
      </c>
      <c r="GW1343" s="18">
        <f>SUMIF(FACT_A2[cve_prod],DIM_BILL[[#This Row],[CODIGO]],FACT_A2[Existencia])</f>
        <v>50.548900000000003</v>
      </c>
      <c r="GX1343" s="17"/>
      <c r="GY1343" s="16" t="s">
        <v>2220</v>
      </c>
      <c r="GZ1343" s="15">
        <f>SUMIFS(POs[saldo],POs[cve_prod],DIM_BILL[[#This Row],[CODIGO]],POs[status],$GY1343,POs[f_ent],GZ$1)</f>
        <v>0</v>
      </c>
      <c r="HA1343" s="15">
        <f>SUMIFS(POs[saldo],POs[cve_prod],DIM_BILL[[#This Row],[CODIGO]],POs[status],$GY1343,POs[f_ent],HA$1)</f>
        <v>0</v>
      </c>
      <c r="HB1343" s="15">
        <f>SUMIFS(POs[saldo],POs[cve_prod],DIM_BILL[[#This Row],[CODIGO]],POs[status],$GY1343,POs[f_ent],HB$1)</f>
        <v>0</v>
      </c>
      <c r="HC1343" s="15">
        <f>SUMIFS(POs[saldo],POs[cve_prod],DIM_BILL[[#This Row],[CODIGO]],POs[status],$GY1343,POs[f_ent],HC$1)</f>
        <v>0</v>
      </c>
      <c r="HD1343" s="15">
        <f>SUMIFS(POs[saldo],POs[cve_prod],DIM_BILL[[#This Row],[CODIGO]],POs[status],$GY1343,POs[f_ent],HD$1)</f>
        <v>0</v>
      </c>
      <c r="HE1343" s="15">
        <f>SUMIFS(POs[saldo],POs[cve_prod],DIM_BILL[[#This Row],[CODIGO]],POs[status],$GY1343,POs[f_ent],HE$1)</f>
        <v>0</v>
      </c>
      <c r="HF1343" s="15">
        <f>SUMIFS(POs[saldo],POs[cve_prod],DIM_BILL[[#This Row],[CODIGO]],POs[status],$GY1343,POs[Semana],WEEKNUM(HF$1))</f>
        <v>0</v>
      </c>
      <c r="HG1343" s="15">
        <f>SUMIFS(POs[saldo],POs[cve_prod],DIM_BILL[[#This Row],[CODIGO]],POs[status],$GY1343,POs[Semana],WEEKNUM(HG$1))</f>
        <v>0</v>
      </c>
      <c r="HH1343" s="15">
        <f>SUMIFS(POs[saldo],POs[cve_prod],DIM_BILL[[#This Row],[CODIGO]],POs[status],$GY1343,POs[Semana],WEEKNUM(HH$1))</f>
        <v>0</v>
      </c>
      <c r="HI1343" s="15">
        <f>SUMIFS(POs[saldo],POs[cve_prod],DIM_BILL[[#This Row],[CODIGO]],POs[status],$GY1343,POs[Semana],WEEKNUM(HI$1))</f>
        <v>0</v>
      </c>
      <c r="HJ1343" s="15">
        <f>SUMIFS(POs[saldo],POs[cve_prod],DIM_BILL[[#This Row],[CODIGO]],POs[status],$GY1343,POs[Semana],WEEKNUM(HJ$1))</f>
        <v>0</v>
      </c>
      <c r="HK1343" s="15">
        <f>SUMIFS(POs[saldo],POs[cve_prod],DIM_BILL[[#This Row],[CODIGO]],POs[status],$GY1343,POs[Semana],WEEKNUM(HK$1))</f>
        <v>0</v>
      </c>
      <c r="HL1343" s="15">
        <f>SUMIFS(POs[saldo],POs[cve_prod],DIM_BILL[[#This Row],[CODIGO]],POs[status],$GY1343,POs[Semana],WEEKNUM(HL$1))</f>
        <v>0</v>
      </c>
      <c r="HM1343" s="15">
        <f>SUMIFS(POs[saldo],POs[cve_prod],DIM_BILL[[#This Row],[CODIGO]],POs[status],$GY1343,POs[Semana],WEEKNUM(HM$1))</f>
        <v>0</v>
      </c>
      <c r="HN1343" s="15">
        <f>SUMIFS(POs[saldo],POs[cve_prod],DIM_BILL[[#This Row],[CODIGO]],POs[status],$GY1343,POs[Semana],WEEKNUM(HN$1))</f>
        <v>0</v>
      </c>
      <c r="HO1343" s="15">
        <f>SUMIFS(POs[saldo],POs[cve_prod],DIM_BILL[[#This Row],[CODIGO]],POs[status],$GY1343,POs[Semana],WEEKNUM(HO$1))</f>
        <v>0</v>
      </c>
      <c r="HP1343" s="15">
        <f>SUMIFS(POs[saldo],POs[cve_prod],DIM_BILL[[#This Row],[CODIGO]],POs[status],$GY1343,POs[Semana],WEEKNUM(HP$1))</f>
        <v>0</v>
      </c>
      <c r="HQ1343" s="15">
        <f>SUMIFS(POs[saldo],POs[cve_prod],DIM_BILL[[#This Row],[CODIGO]],POs[status],$GY1343,POs[Semana],WEEKNUM(HQ$1))</f>
        <v>0</v>
      </c>
      <c r="HR1343" s="15">
        <f>SUMIFS(POs[saldo],POs[cve_prod],DIM_BILL[[#This Row],[CODIGO]],POs[status],$GY1343,POs[Semana],WEEKNUM(HR$1))</f>
        <v>0</v>
      </c>
      <c r="HS1343" s="15">
        <f>SUMIFS(POs[saldo],POs[cve_prod],DIM_BILL[[#This Row],[CODIGO]],POs[status],$GY1343,POs[Semana],WEEKNUM(HS$1))</f>
        <v>0</v>
      </c>
      <c r="HT1343" s="15">
        <f>SUMIFS(POs[saldo],POs[cve_prod],DIM_BILL[[#This Row],[CODIGO]],POs[status],$GY1343,POs[Semana],WEEKNUM(HT$1))</f>
        <v>0</v>
      </c>
      <c r="HU1343" s="22"/>
      <c r="HV1343" s="25"/>
      <c r="HW1343" t="str">
        <f>DIM_BILL[[#This Row],[Tipo]]</f>
        <v>MATERIA PRIMA</v>
      </c>
    </row>
    <row r="1344" spans="1:231" x14ac:dyDescent="0.3">
      <c r="A1344" s="17" t="s">
        <v>116</v>
      </c>
      <c r="F1344">
        <v>1.4210526315789474E-4</v>
      </c>
      <c r="G1344">
        <v>4.5000000000000003E-5</v>
      </c>
      <c r="H1344">
        <v>5.4000000000000005E-5</v>
      </c>
      <c r="M1344">
        <v>2.2499999999999999E-4</v>
      </c>
      <c r="N1344">
        <v>4.492307692307692E-4</v>
      </c>
      <c r="R1344">
        <v>4.5000000000000004E-4</v>
      </c>
      <c r="U1344">
        <v>1.4999999999999999E-4</v>
      </c>
      <c r="BA1344">
        <v>4.4999999999999999E-4</v>
      </c>
      <c r="BB1344">
        <v>4.5000000000000003E-5</v>
      </c>
      <c r="BC1344">
        <v>3.9596153846153846E-5</v>
      </c>
      <c r="BD1344">
        <v>7.9192307692307692E-5</v>
      </c>
      <c r="BG1344">
        <v>7.3333333333333331E-6</v>
      </c>
      <c r="CQ1344">
        <v>3.9600000000000002E-6</v>
      </c>
      <c r="CR1344">
        <v>3.9999999999999998E-6</v>
      </c>
      <c r="CT1344">
        <v>3.9600000000000002E-6</v>
      </c>
      <c r="CU1344">
        <v>3.9600000000000002E-6</v>
      </c>
      <c r="ER1344">
        <v>1.2500000000000001E-6</v>
      </c>
      <c r="FF1344">
        <v>2.3626666666666667E-4</v>
      </c>
      <c r="FG1344">
        <v>2.3626666666666667E-4</v>
      </c>
      <c r="FI1344">
        <v>4.7259259259259253E-5</v>
      </c>
      <c r="FJ1344">
        <v>1.5257142857142858E-5</v>
      </c>
      <c r="FO1344">
        <v>2.94E-5</v>
      </c>
      <c r="FV1344">
        <v>6.0000000000000002E-6</v>
      </c>
      <c r="GE1344">
        <v>2.8E-5</v>
      </c>
      <c r="GG1344">
        <v>6.0000000000000006E-4</v>
      </c>
      <c r="GR1344" s="17" t="s">
        <v>117</v>
      </c>
      <c r="GS1344" s="17">
        <v>1</v>
      </c>
      <c r="GT1344" s="17" t="s">
        <v>1838</v>
      </c>
      <c r="GU1344" s="17" t="s">
        <v>1793</v>
      </c>
      <c r="GV1344" s="17">
        <f>SUMIF(FACT_A1[cve_prod],DIM_BILL[[#This Row],[CODIGO]],FACT_A1[Existencia])</f>
        <v>0</v>
      </c>
      <c r="GW1344" s="18">
        <f>SUMIF(FACT_A2[cve_prod],DIM_BILL[[#This Row],[CODIGO]],FACT_A2[Existencia])</f>
        <v>50.548900000000003</v>
      </c>
      <c r="GX1344" s="17"/>
      <c r="GY1344" s="16" t="s">
        <v>2221</v>
      </c>
      <c r="GZ1344" s="24">
        <f>SUMPRODUCT($B1344:$GQ1344,INDEX(PLAN_PRODUCCION!$B$4:$GQ$24,COLUMN()-COLUMN($GZ$1)+1,0))</f>
        <v>28.90405255769231</v>
      </c>
      <c r="HA1344" s="24">
        <f>SUMPRODUCT($B1344:$GQ1344,INDEX(PLAN_PRODUCCION!$B$4:$GQ$24,COLUMN()-COLUMN($GZ$1)+1,0))</f>
        <v>0</v>
      </c>
      <c r="HB1344" s="24">
        <f>SUMPRODUCT($B1344:$GQ1344,INDEX(PLAN_PRODUCCION!$B$4:$GQ$24,COLUMN()-COLUMN($GZ$1)+1,0))</f>
        <v>0</v>
      </c>
      <c r="HC1344" s="24">
        <f>SUMPRODUCT($B1344:$GQ1344,INDEX(PLAN_PRODUCCION!$B$4:$GQ$24,COLUMN()-COLUMN($GZ$1)+1,0))</f>
        <v>0</v>
      </c>
      <c r="HD1344" s="24">
        <f>SUMPRODUCT($B1344:$GQ1344,INDEX(PLAN_PRODUCCION!$B$4:$GQ$24,COLUMN()-COLUMN($GZ$1)+1,0))</f>
        <v>0</v>
      </c>
      <c r="HE1344" s="24">
        <f>SUMPRODUCT($B1344:$GQ1344,INDEX(PLAN_PRODUCCION!$B$4:$GQ$24,COLUMN()-COLUMN($GZ$1)+1,0))</f>
        <v>0</v>
      </c>
      <c r="HF1344" s="24">
        <f>SUMPRODUCT($B1344:$GQ1344,INDEX(PLAN_PRODUCCION!$B$4:$GQ$24,COLUMN()-COLUMN($GZ$1)+1,0))</f>
        <v>0</v>
      </c>
      <c r="HG1344" s="24">
        <f>SUMPRODUCT($B1344:$GQ1344,INDEX(PLAN_PRODUCCION!$B$4:$GQ$24,COLUMN()-COLUMN($GZ$1)+1,0))</f>
        <v>0</v>
      </c>
      <c r="HH1344" s="24">
        <f>SUMPRODUCT($B1344:$GQ1344,INDEX(PLAN_PRODUCCION!$B$4:$GQ$24,COLUMN()-COLUMN($GZ$1)+1,0))</f>
        <v>0</v>
      </c>
      <c r="HI1344" s="24">
        <f>SUMPRODUCT($B1344:$GQ1344,INDEX(PLAN_PRODUCCION!$B$4:$GQ$24,COLUMN()-COLUMN($GZ$1)+1,0))</f>
        <v>0</v>
      </c>
      <c r="HJ1344" s="24">
        <f>SUMPRODUCT($B1344:$GQ1344,INDEX(PLAN_PRODUCCION!$B$4:$GQ$24,COLUMN()-COLUMN($GZ$1)+1,0))</f>
        <v>0</v>
      </c>
      <c r="HK1344" s="24">
        <f>SUMPRODUCT($B1344:$GQ1344,INDEX(PLAN_PRODUCCION!$B$4:$GQ$24,COLUMN()-COLUMN($GZ$1)+1,0))</f>
        <v>0.25519999999999998</v>
      </c>
      <c r="HL1344" s="24">
        <f>SUMPRODUCT($B1344:$GQ1344,INDEX(PLAN_PRODUCCION!$B$4:$GQ$24,COLUMN()-COLUMN($GZ$1)+1,0))</f>
        <v>0</v>
      </c>
      <c r="HM1344" s="24">
        <f>SUMPRODUCT($B1344:$GQ1344,INDEX(PLAN_PRODUCCION!$B$4:$GQ$24,COLUMN()-COLUMN($GZ$1)+1,0))</f>
        <v>0</v>
      </c>
      <c r="HN1344" s="24">
        <f>SUMPRODUCT($B1344:$GQ1344,INDEX(PLAN_PRODUCCION!$B$4:$GQ$24,COLUMN()-COLUMN($GZ$1)+1,0))</f>
        <v>0</v>
      </c>
      <c r="HO1344" s="24">
        <f>SUMPRODUCT($B1344:$GQ1344,INDEX(PLAN_PRODUCCION!$B$4:$GQ$24,COLUMN()-COLUMN($GZ$1)+1,0))</f>
        <v>0</v>
      </c>
      <c r="HP1344" s="24">
        <f>SUMPRODUCT($B1344:$GQ1344,INDEX(PLAN_PRODUCCION!$B$4:$GQ$24,COLUMN()-COLUMN($GZ$1)+1,0))</f>
        <v>0</v>
      </c>
      <c r="HQ1344" s="24">
        <f>SUMPRODUCT($B1344:$GQ1344,INDEX(PLAN_PRODUCCION!$B$4:$GQ$24,COLUMN()-COLUMN($GZ$1)+1,0))</f>
        <v>0</v>
      </c>
      <c r="HR1344" s="24">
        <f>SUMPRODUCT($B1344:$GQ1344,INDEX(PLAN_PRODUCCION!$B$4:$GQ$24,COLUMN()-COLUMN($GZ$1)+1,0))</f>
        <v>0</v>
      </c>
      <c r="HS1344" s="24">
        <f>SUMPRODUCT($B1344:$GQ1344,INDEX(PLAN_PRODUCCION!$B$4:$GQ$24,COLUMN()-COLUMN($GZ$1)+1,0))</f>
        <v>0</v>
      </c>
      <c r="HT1344" s="24">
        <f>SUMPRODUCT($B1344:$GQ1344,INDEX(PLAN_PRODUCCION!$B$4:$GQ$24,COLUMN()-COLUMN($GZ$1)+1,0))</f>
        <v>0</v>
      </c>
      <c r="HU1344" s="22"/>
      <c r="HV1344" s="25"/>
      <c r="HW1344" t="str">
        <f>DIM_BILL[[#This Row],[Tipo]]</f>
        <v>MATERIA PRIMA</v>
      </c>
    </row>
    <row r="1345" spans="1:231" x14ac:dyDescent="0.3">
      <c r="A1345" s="18" t="s">
        <v>116</v>
      </c>
      <c r="F1345">
        <v>1.4210526315789474E-4</v>
      </c>
      <c r="G1345">
        <v>4.5000000000000003E-5</v>
      </c>
      <c r="H1345">
        <v>5.4000000000000005E-5</v>
      </c>
      <c r="M1345">
        <v>2.2499999999999999E-4</v>
      </c>
      <c r="N1345">
        <v>4.492307692307692E-4</v>
      </c>
      <c r="R1345">
        <v>4.5000000000000004E-4</v>
      </c>
      <c r="U1345">
        <v>1.4999999999999999E-4</v>
      </c>
      <c r="BA1345">
        <v>4.4999999999999999E-4</v>
      </c>
      <c r="BB1345">
        <v>4.5000000000000003E-5</v>
      </c>
      <c r="BC1345">
        <v>3.9596153846153846E-5</v>
      </c>
      <c r="BD1345">
        <v>7.9192307692307692E-5</v>
      </c>
      <c r="BG1345">
        <v>7.3333333333333331E-6</v>
      </c>
      <c r="CQ1345">
        <v>3.9600000000000002E-6</v>
      </c>
      <c r="CR1345">
        <v>3.9999999999999998E-6</v>
      </c>
      <c r="CT1345">
        <v>3.9600000000000002E-6</v>
      </c>
      <c r="CU1345">
        <v>3.9600000000000002E-6</v>
      </c>
      <c r="ER1345">
        <v>1.2500000000000001E-6</v>
      </c>
      <c r="FF1345">
        <v>2.3626666666666667E-4</v>
      </c>
      <c r="FG1345">
        <v>2.3626666666666667E-4</v>
      </c>
      <c r="FI1345">
        <v>4.7259259259259253E-5</v>
      </c>
      <c r="FJ1345">
        <v>1.5257142857142858E-5</v>
      </c>
      <c r="FO1345">
        <v>2.94E-5</v>
      </c>
      <c r="FV1345">
        <v>6.0000000000000002E-6</v>
      </c>
      <c r="GE1345">
        <v>2.8E-5</v>
      </c>
      <c r="GG1345">
        <v>6.0000000000000006E-4</v>
      </c>
      <c r="GR1345" s="18" t="s">
        <v>117</v>
      </c>
      <c r="GS1345" s="18">
        <v>1</v>
      </c>
      <c r="GT1345" s="18" t="s">
        <v>1838</v>
      </c>
      <c r="GU1345" s="18" t="s">
        <v>1793</v>
      </c>
      <c r="GV1345" s="18">
        <f>SUMIF(FACT_A1[cve_prod],DIM_BILL[[#This Row],[CODIGO]],FACT_A1[Existencia])</f>
        <v>0</v>
      </c>
      <c r="GW1345" s="18">
        <f>SUMIF(FACT_A2[cve_prod],DIM_BILL[[#This Row],[CODIGO]],FACT_A2[Existencia])</f>
        <v>50.548900000000003</v>
      </c>
      <c r="GX1345" s="18"/>
      <c r="GY1345" s="16" t="s">
        <v>2222</v>
      </c>
      <c r="GZ1345" s="26">
        <f t="shared" ref="GZ1345" si="9814">GV1345+GW1345+GX1345+GZ1343-GZ1344</f>
        <v>21.644847442307693</v>
      </c>
      <c r="HA1345" s="26">
        <f t="shared" ref="HA1345" si="9815">GZ1345+HA1343-HA1344</f>
        <v>21.644847442307693</v>
      </c>
      <c r="HB1345" s="26">
        <f t="shared" ref="HB1345" si="9816">HA1345+HB1343-HB1344</f>
        <v>21.644847442307693</v>
      </c>
      <c r="HC1345" s="26">
        <f t="shared" ref="HC1345" si="9817">HB1345+HC1343-HC1344</f>
        <v>21.644847442307693</v>
      </c>
      <c r="HD1345" s="26">
        <f t="shared" ref="HD1345" si="9818">HC1345+HD1343-HD1344</f>
        <v>21.644847442307693</v>
      </c>
      <c r="HE1345" s="26">
        <f t="shared" ref="HE1345" si="9819">HD1345+HE1343-HE1344</f>
        <v>21.644847442307693</v>
      </c>
      <c r="HF1345" s="26">
        <f t="shared" ref="HF1345" si="9820">HE1345+HF1343-HF1344</f>
        <v>21.644847442307693</v>
      </c>
      <c r="HG1345" s="26">
        <f t="shared" ref="HG1345" si="9821">HF1345+HG1343-HG1344</f>
        <v>21.644847442307693</v>
      </c>
      <c r="HH1345" s="26">
        <f t="shared" ref="HH1345" si="9822">HG1345+HH1343-HH1344</f>
        <v>21.644847442307693</v>
      </c>
      <c r="HI1345" s="26">
        <f t="shared" ref="HI1345" si="9823">HH1345+HI1343-HI1344</f>
        <v>21.644847442307693</v>
      </c>
      <c r="HJ1345" s="26">
        <f t="shared" ref="HJ1345" si="9824">HI1345+HJ1343-HJ1344</f>
        <v>21.644847442307693</v>
      </c>
      <c r="HK1345" s="26">
        <f t="shared" ref="HK1345" si="9825">HJ1345+HK1343-HK1344</f>
        <v>21.389647442307695</v>
      </c>
      <c r="HL1345" s="26">
        <f t="shared" ref="HL1345" si="9826">HK1345+HL1343-HL1344</f>
        <v>21.389647442307695</v>
      </c>
      <c r="HM1345" s="26">
        <f t="shared" ref="HM1345" si="9827">HL1345+HM1343-HM1344</f>
        <v>21.389647442307695</v>
      </c>
      <c r="HN1345" s="26">
        <f t="shared" ref="HN1345" si="9828">HM1345+HN1343-HN1344</f>
        <v>21.389647442307695</v>
      </c>
      <c r="HO1345" s="26">
        <f t="shared" ref="HO1345" si="9829">HN1345+HO1343-HO1344</f>
        <v>21.389647442307695</v>
      </c>
      <c r="HP1345" s="26">
        <f t="shared" ref="HP1345" si="9830">HO1345+HP1343-HP1344</f>
        <v>21.389647442307695</v>
      </c>
      <c r="HQ1345" s="26">
        <f t="shared" ref="HQ1345" si="9831">HP1345+HQ1343-HQ1344</f>
        <v>21.389647442307695</v>
      </c>
      <c r="HR1345" s="26">
        <f t="shared" ref="HR1345" si="9832">HQ1345+HR1343-HR1344</f>
        <v>21.389647442307695</v>
      </c>
      <c r="HS1345" s="26">
        <f t="shared" ref="HS1345" si="9833">HR1345+HS1343-HS1344</f>
        <v>21.389647442307695</v>
      </c>
      <c r="HT1345" s="26">
        <f t="shared" ref="HT1345" si="9834">HS1345+HT1343-HT1344</f>
        <v>21.389647442307695</v>
      </c>
      <c r="HU1345" s="22">
        <f t="shared" ref="HU1345" si="9835">COUNTIF(GZ1345:HT1345,"&lt;0")</f>
        <v>0</v>
      </c>
      <c r="HV1345" s="25"/>
      <c r="HW1345" t="str">
        <f>DIM_BILL[[#This Row],[Tipo]]</f>
        <v>MATERIA PRIMA</v>
      </c>
    </row>
    <row r="1346" spans="1:231" x14ac:dyDescent="0.3">
      <c r="A1346" s="17" t="s">
        <v>86</v>
      </c>
      <c r="F1346">
        <v>1.8947368421052633E-3</v>
      </c>
      <c r="G1346">
        <v>5.9999999999999995E-4</v>
      </c>
      <c r="H1346">
        <v>7.2000000000000005E-4</v>
      </c>
      <c r="M1346">
        <v>6.7500000000000004E-4</v>
      </c>
      <c r="N1346">
        <v>7.4923076923076929E-4</v>
      </c>
      <c r="R1346">
        <v>6.0000000000000006E-4</v>
      </c>
      <c r="BA1346">
        <v>5.9999999999999995E-4</v>
      </c>
      <c r="BB1346">
        <v>3.0000000000000003E-4</v>
      </c>
      <c r="BC1346">
        <v>6.0899999999999995E-4</v>
      </c>
      <c r="BD1346">
        <v>1.2179999999999999E-3</v>
      </c>
      <c r="BG1346">
        <v>4.7999999999999996E-4</v>
      </c>
      <c r="CQ1346">
        <v>4.3559999999999996E-5</v>
      </c>
      <c r="CR1346">
        <v>4.3999999999999999E-5</v>
      </c>
      <c r="CT1346">
        <v>4.3999999999999999E-5</v>
      </c>
      <c r="CU1346">
        <v>4.3559999999999996E-5</v>
      </c>
      <c r="EB1346">
        <v>1.9999999999999998E-4</v>
      </c>
      <c r="EC1346">
        <v>1.9999999999999998E-4</v>
      </c>
      <c r="ED1346">
        <v>1.9999999999999998E-4</v>
      </c>
      <c r="EE1346">
        <v>1.9999999999999998E-4</v>
      </c>
      <c r="EF1346">
        <v>1.9999999999999998E-4</v>
      </c>
      <c r="EG1346">
        <v>1.9999999999999998E-4</v>
      </c>
      <c r="EH1346">
        <v>1.2000000000000001E-3</v>
      </c>
      <c r="EI1346">
        <v>1.9999999999999998E-4</v>
      </c>
      <c r="EJ1346">
        <v>1.9999999999999998E-4</v>
      </c>
      <c r="EK1346">
        <v>1.9999999999999998E-4</v>
      </c>
      <c r="EL1346">
        <v>1.9999999999999998E-4</v>
      </c>
      <c r="EM1346">
        <v>1.9999999999999998E-4</v>
      </c>
      <c r="EN1346">
        <v>1.9999999999999998E-4</v>
      </c>
      <c r="ER1346">
        <v>1.7999999999999997E-5</v>
      </c>
      <c r="FF1346">
        <v>3.9373333333333333E-4</v>
      </c>
      <c r="FG1346">
        <v>3.9373333333333333E-4</v>
      </c>
      <c r="FI1346">
        <v>6.3000000000000003E-4</v>
      </c>
      <c r="FJ1346">
        <v>1.65E-4</v>
      </c>
      <c r="FO1346">
        <v>1.6800000000000002E-4</v>
      </c>
      <c r="FV1346">
        <v>8.3999999999999995E-5</v>
      </c>
      <c r="GE1346">
        <v>1.6000000000000001E-4</v>
      </c>
      <c r="GR1346" s="17" t="s">
        <v>87</v>
      </c>
      <c r="GS1346" s="17">
        <v>1</v>
      </c>
      <c r="GT1346" s="17" t="s">
        <v>1838</v>
      </c>
      <c r="GU1346" s="17" t="s">
        <v>1793</v>
      </c>
      <c r="GV1346" s="17">
        <f>SUMIF(FACT_A1[cve_prod],DIM_BILL[[#This Row],[CODIGO]],FACT_A1[Existencia])</f>
        <v>0</v>
      </c>
      <c r="GW1346" s="18">
        <f>SUMIF(FACT_A2[cve_prod],DIM_BILL[[#This Row],[CODIGO]],FACT_A2[Existencia])</f>
        <v>142.45600000000002</v>
      </c>
      <c r="GX1346" s="17"/>
      <c r="GY1346" s="16" t="s">
        <v>2220</v>
      </c>
      <c r="GZ1346" s="15">
        <f>SUMIFS(POs[saldo],POs[cve_prod],DIM_BILL[[#This Row],[CODIGO]],POs[status],$GY1346,POs[f_ent],GZ$1)</f>
        <v>0</v>
      </c>
      <c r="HA1346" s="15">
        <f>SUMIFS(POs[saldo],POs[cve_prod],DIM_BILL[[#This Row],[CODIGO]],POs[status],$GY1346,POs[f_ent],HA$1)</f>
        <v>0</v>
      </c>
      <c r="HB1346" s="15">
        <f>SUMIFS(POs[saldo],POs[cve_prod],DIM_BILL[[#This Row],[CODIGO]],POs[status],$GY1346,POs[f_ent],HB$1)</f>
        <v>0</v>
      </c>
      <c r="HC1346" s="15">
        <f>SUMIFS(POs[saldo],POs[cve_prod],DIM_BILL[[#This Row],[CODIGO]],POs[status],$GY1346,POs[f_ent],HC$1)</f>
        <v>0</v>
      </c>
      <c r="HD1346" s="15">
        <f>SUMIFS(POs[saldo],POs[cve_prod],DIM_BILL[[#This Row],[CODIGO]],POs[status],$GY1346,POs[f_ent],HD$1)</f>
        <v>0</v>
      </c>
      <c r="HE1346" s="15">
        <f>SUMIFS(POs[saldo],POs[cve_prod],DIM_BILL[[#This Row],[CODIGO]],POs[status],$GY1346,POs[f_ent],HE$1)</f>
        <v>0</v>
      </c>
      <c r="HF1346" s="15">
        <f>SUMIFS(POs[saldo],POs[cve_prod],DIM_BILL[[#This Row],[CODIGO]],POs[status],$GY1346,POs[Semana],WEEKNUM(HF$1))</f>
        <v>0</v>
      </c>
      <c r="HG1346" s="15">
        <f>SUMIFS(POs[saldo],POs[cve_prod],DIM_BILL[[#This Row],[CODIGO]],POs[status],$GY1346,POs[Semana],WEEKNUM(HG$1))</f>
        <v>0</v>
      </c>
      <c r="HH1346" s="15">
        <f>SUMIFS(POs[saldo],POs[cve_prod],DIM_BILL[[#This Row],[CODIGO]],POs[status],$GY1346,POs[Semana],WEEKNUM(HH$1))</f>
        <v>0</v>
      </c>
      <c r="HI1346" s="15">
        <f>SUMIFS(POs[saldo],POs[cve_prod],DIM_BILL[[#This Row],[CODIGO]],POs[status],$GY1346,POs[Semana],WEEKNUM(HI$1))</f>
        <v>0</v>
      </c>
      <c r="HJ1346" s="15">
        <f>SUMIFS(POs[saldo],POs[cve_prod],DIM_BILL[[#This Row],[CODIGO]],POs[status],$GY1346,POs[Semana],WEEKNUM(HJ$1))</f>
        <v>0</v>
      </c>
      <c r="HK1346" s="15">
        <f>SUMIFS(POs[saldo],POs[cve_prod],DIM_BILL[[#This Row],[CODIGO]],POs[status],$GY1346,POs[Semana],WEEKNUM(HK$1))</f>
        <v>0</v>
      </c>
      <c r="HL1346" s="15">
        <f>SUMIFS(POs[saldo],POs[cve_prod],DIM_BILL[[#This Row],[CODIGO]],POs[status],$GY1346,POs[Semana],WEEKNUM(HL$1))</f>
        <v>0</v>
      </c>
      <c r="HM1346" s="15">
        <f>SUMIFS(POs[saldo],POs[cve_prod],DIM_BILL[[#This Row],[CODIGO]],POs[status],$GY1346,POs[Semana],WEEKNUM(HM$1))</f>
        <v>0</v>
      </c>
      <c r="HN1346" s="15">
        <f>SUMIFS(POs[saldo],POs[cve_prod],DIM_BILL[[#This Row],[CODIGO]],POs[status],$GY1346,POs[Semana],WEEKNUM(HN$1))</f>
        <v>0</v>
      </c>
      <c r="HO1346" s="15">
        <f>SUMIFS(POs[saldo],POs[cve_prod],DIM_BILL[[#This Row],[CODIGO]],POs[status],$GY1346,POs[Semana],WEEKNUM(HO$1))</f>
        <v>0</v>
      </c>
      <c r="HP1346" s="15">
        <f>SUMIFS(POs[saldo],POs[cve_prod],DIM_BILL[[#This Row],[CODIGO]],POs[status],$GY1346,POs[Semana],WEEKNUM(HP$1))</f>
        <v>0</v>
      </c>
      <c r="HQ1346" s="15">
        <f>SUMIFS(POs[saldo],POs[cve_prod],DIM_BILL[[#This Row],[CODIGO]],POs[status],$GY1346,POs[Semana],WEEKNUM(HQ$1))</f>
        <v>0</v>
      </c>
      <c r="HR1346" s="15">
        <f>SUMIFS(POs[saldo],POs[cve_prod],DIM_BILL[[#This Row],[CODIGO]],POs[status],$GY1346,POs[Semana],WEEKNUM(HR$1))</f>
        <v>0</v>
      </c>
      <c r="HS1346" s="15">
        <f>SUMIFS(POs[saldo],POs[cve_prod],DIM_BILL[[#This Row],[CODIGO]],POs[status],$GY1346,POs[Semana],WEEKNUM(HS$1))</f>
        <v>0</v>
      </c>
      <c r="HT1346" s="15">
        <f>SUMIFS(POs[saldo],POs[cve_prod],DIM_BILL[[#This Row],[CODIGO]],POs[status],$GY1346,POs[Semana],WEEKNUM(HT$1))</f>
        <v>0</v>
      </c>
      <c r="HU1346" s="22"/>
      <c r="HV1346" s="25"/>
      <c r="HW1346" t="str">
        <f>DIM_BILL[[#This Row],[Tipo]]</f>
        <v>MATERIA PRIMA</v>
      </c>
    </row>
    <row r="1347" spans="1:231" x14ac:dyDescent="0.3">
      <c r="A1347" s="17" t="s">
        <v>86</v>
      </c>
      <c r="F1347">
        <v>1.8947368421052633E-3</v>
      </c>
      <c r="G1347">
        <v>5.9999999999999995E-4</v>
      </c>
      <c r="H1347">
        <v>7.2000000000000005E-4</v>
      </c>
      <c r="M1347">
        <v>6.7500000000000004E-4</v>
      </c>
      <c r="N1347">
        <v>7.4923076923076929E-4</v>
      </c>
      <c r="R1347">
        <v>6.0000000000000006E-4</v>
      </c>
      <c r="BA1347">
        <v>5.9999999999999995E-4</v>
      </c>
      <c r="BB1347">
        <v>3.0000000000000003E-4</v>
      </c>
      <c r="BC1347">
        <v>6.0899999999999995E-4</v>
      </c>
      <c r="BD1347">
        <v>1.2179999999999999E-3</v>
      </c>
      <c r="BG1347">
        <v>4.7999999999999996E-4</v>
      </c>
      <c r="CQ1347">
        <v>4.3559999999999996E-5</v>
      </c>
      <c r="CR1347">
        <v>4.3999999999999999E-5</v>
      </c>
      <c r="CT1347">
        <v>4.3999999999999999E-5</v>
      </c>
      <c r="CU1347">
        <v>4.3559999999999996E-5</v>
      </c>
      <c r="EB1347">
        <v>1.9999999999999998E-4</v>
      </c>
      <c r="EC1347">
        <v>1.9999999999999998E-4</v>
      </c>
      <c r="ED1347">
        <v>1.9999999999999998E-4</v>
      </c>
      <c r="EE1347">
        <v>1.9999999999999998E-4</v>
      </c>
      <c r="EF1347">
        <v>1.9999999999999998E-4</v>
      </c>
      <c r="EG1347">
        <v>1.9999999999999998E-4</v>
      </c>
      <c r="EH1347">
        <v>1.2000000000000001E-3</v>
      </c>
      <c r="EI1347">
        <v>1.9999999999999998E-4</v>
      </c>
      <c r="EJ1347">
        <v>1.9999999999999998E-4</v>
      </c>
      <c r="EK1347">
        <v>1.9999999999999998E-4</v>
      </c>
      <c r="EL1347">
        <v>1.9999999999999998E-4</v>
      </c>
      <c r="EM1347">
        <v>1.9999999999999998E-4</v>
      </c>
      <c r="EN1347">
        <v>1.9999999999999998E-4</v>
      </c>
      <c r="ER1347">
        <v>1.7999999999999997E-5</v>
      </c>
      <c r="FF1347">
        <v>3.9373333333333333E-4</v>
      </c>
      <c r="FG1347">
        <v>3.9373333333333333E-4</v>
      </c>
      <c r="FI1347">
        <v>6.3000000000000003E-4</v>
      </c>
      <c r="FJ1347">
        <v>1.65E-4</v>
      </c>
      <c r="FO1347">
        <v>1.6800000000000002E-4</v>
      </c>
      <c r="FV1347">
        <v>8.3999999999999995E-5</v>
      </c>
      <c r="GE1347">
        <v>1.6000000000000001E-4</v>
      </c>
      <c r="GR1347" s="17" t="s">
        <v>87</v>
      </c>
      <c r="GS1347" s="17">
        <v>1</v>
      </c>
      <c r="GT1347" s="17" t="s">
        <v>1838</v>
      </c>
      <c r="GU1347" s="17" t="s">
        <v>1793</v>
      </c>
      <c r="GV1347" s="17">
        <f>SUMIF(FACT_A1[cve_prod],DIM_BILL[[#This Row],[CODIGO]],FACT_A1[Existencia])</f>
        <v>0</v>
      </c>
      <c r="GW1347" s="18">
        <f>SUMIF(FACT_A2[cve_prod],DIM_BILL[[#This Row],[CODIGO]],FACT_A2[Existencia])</f>
        <v>142.45600000000002</v>
      </c>
      <c r="GX1347" s="17"/>
      <c r="GY1347" s="16" t="s">
        <v>2221</v>
      </c>
      <c r="GZ1347" s="24">
        <f>SUMPRODUCT($B1347:$GQ1347,INDEX(PLAN_PRODUCCION!$B$4:$GQ$24,COLUMN()-COLUMN($GZ$1)+1,0))</f>
        <v>52.519615999999985</v>
      </c>
      <c r="HA1347" s="24">
        <f>SUMPRODUCT($B1347:$GQ1347,INDEX(PLAN_PRODUCCION!$B$4:$GQ$24,COLUMN()-COLUMN($GZ$1)+1,0))</f>
        <v>0</v>
      </c>
      <c r="HB1347" s="24">
        <f>SUMPRODUCT($B1347:$GQ1347,INDEX(PLAN_PRODUCCION!$B$4:$GQ$24,COLUMN()-COLUMN($GZ$1)+1,0))</f>
        <v>0</v>
      </c>
      <c r="HC1347" s="24">
        <f>SUMPRODUCT($B1347:$GQ1347,INDEX(PLAN_PRODUCCION!$B$4:$GQ$24,COLUMN()-COLUMN($GZ$1)+1,0))</f>
        <v>0</v>
      </c>
      <c r="HD1347" s="24">
        <f>SUMPRODUCT($B1347:$GQ1347,INDEX(PLAN_PRODUCCION!$B$4:$GQ$24,COLUMN()-COLUMN($GZ$1)+1,0))</f>
        <v>0</v>
      </c>
      <c r="HE1347" s="24">
        <f>SUMPRODUCT($B1347:$GQ1347,INDEX(PLAN_PRODUCCION!$B$4:$GQ$24,COLUMN()-COLUMN($GZ$1)+1,0))</f>
        <v>0</v>
      </c>
      <c r="HF1347" s="24">
        <f>SUMPRODUCT($B1347:$GQ1347,INDEX(PLAN_PRODUCCION!$B$4:$GQ$24,COLUMN()-COLUMN($GZ$1)+1,0))</f>
        <v>0</v>
      </c>
      <c r="HG1347" s="24">
        <f>SUMPRODUCT($B1347:$GQ1347,INDEX(PLAN_PRODUCCION!$B$4:$GQ$24,COLUMN()-COLUMN($GZ$1)+1,0))</f>
        <v>0</v>
      </c>
      <c r="HH1347" s="24">
        <f>SUMPRODUCT($B1347:$GQ1347,INDEX(PLAN_PRODUCCION!$B$4:$GQ$24,COLUMN()-COLUMN($GZ$1)+1,0))</f>
        <v>0</v>
      </c>
      <c r="HI1347" s="24">
        <f>SUMPRODUCT($B1347:$GQ1347,INDEX(PLAN_PRODUCCION!$B$4:$GQ$24,COLUMN()-COLUMN($GZ$1)+1,0))</f>
        <v>0</v>
      </c>
      <c r="HJ1347" s="24">
        <f>SUMPRODUCT($B1347:$GQ1347,INDEX(PLAN_PRODUCCION!$B$4:$GQ$24,COLUMN()-COLUMN($GZ$1)+1,0))</f>
        <v>0</v>
      </c>
      <c r="HK1347" s="24">
        <f>SUMPRODUCT($B1347:$GQ1347,INDEX(PLAN_PRODUCCION!$B$4:$GQ$24,COLUMN()-COLUMN($GZ$1)+1,0))</f>
        <v>3.4020000000000001</v>
      </c>
      <c r="HL1347" s="24">
        <f>SUMPRODUCT($B1347:$GQ1347,INDEX(PLAN_PRODUCCION!$B$4:$GQ$24,COLUMN()-COLUMN($GZ$1)+1,0))</f>
        <v>0</v>
      </c>
      <c r="HM1347" s="24">
        <f>SUMPRODUCT($B1347:$GQ1347,INDEX(PLAN_PRODUCCION!$B$4:$GQ$24,COLUMN()-COLUMN($GZ$1)+1,0))</f>
        <v>0</v>
      </c>
      <c r="HN1347" s="24">
        <f>SUMPRODUCT($B1347:$GQ1347,INDEX(PLAN_PRODUCCION!$B$4:$GQ$24,COLUMN()-COLUMN($GZ$1)+1,0))</f>
        <v>0</v>
      </c>
      <c r="HO1347" s="24">
        <f>SUMPRODUCT($B1347:$GQ1347,INDEX(PLAN_PRODUCCION!$B$4:$GQ$24,COLUMN()-COLUMN($GZ$1)+1,0))</f>
        <v>0</v>
      </c>
      <c r="HP1347" s="24">
        <f>SUMPRODUCT($B1347:$GQ1347,INDEX(PLAN_PRODUCCION!$B$4:$GQ$24,COLUMN()-COLUMN($GZ$1)+1,0))</f>
        <v>0</v>
      </c>
      <c r="HQ1347" s="24">
        <f>SUMPRODUCT($B1347:$GQ1347,INDEX(PLAN_PRODUCCION!$B$4:$GQ$24,COLUMN()-COLUMN($GZ$1)+1,0))</f>
        <v>0</v>
      </c>
      <c r="HR1347" s="24">
        <f>SUMPRODUCT($B1347:$GQ1347,INDEX(PLAN_PRODUCCION!$B$4:$GQ$24,COLUMN()-COLUMN($GZ$1)+1,0))</f>
        <v>0</v>
      </c>
      <c r="HS1347" s="24">
        <f>SUMPRODUCT($B1347:$GQ1347,INDEX(PLAN_PRODUCCION!$B$4:$GQ$24,COLUMN()-COLUMN($GZ$1)+1,0))</f>
        <v>0</v>
      </c>
      <c r="HT1347" s="24">
        <f>SUMPRODUCT($B1347:$GQ1347,INDEX(PLAN_PRODUCCION!$B$4:$GQ$24,COLUMN()-COLUMN($GZ$1)+1,0))</f>
        <v>0</v>
      </c>
      <c r="HU1347" s="22"/>
      <c r="HV1347" s="25"/>
      <c r="HW1347" t="str">
        <f>DIM_BILL[[#This Row],[Tipo]]</f>
        <v>MATERIA PRIMA</v>
      </c>
    </row>
    <row r="1348" spans="1:231" x14ac:dyDescent="0.3">
      <c r="A1348" s="18" t="s">
        <v>86</v>
      </c>
      <c r="F1348">
        <v>1.8947368421052633E-3</v>
      </c>
      <c r="G1348">
        <v>5.9999999999999995E-4</v>
      </c>
      <c r="H1348">
        <v>7.2000000000000005E-4</v>
      </c>
      <c r="M1348">
        <v>6.7500000000000004E-4</v>
      </c>
      <c r="N1348">
        <v>7.4923076923076929E-4</v>
      </c>
      <c r="R1348">
        <v>6.0000000000000006E-4</v>
      </c>
      <c r="BA1348">
        <v>5.9999999999999995E-4</v>
      </c>
      <c r="BB1348">
        <v>3.0000000000000003E-4</v>
      </c>
      <c r="BC1348">
        <v>6.0899999999999995E-4</v>
      </c>
      <c r="BD1348">
        <v>1.2179999999999999E-3</v>
      </c>
      <c r="BG1348">
        <v>4.7999999999999996E-4</v>
      </c>
      <c r="CQ1348">
        <v>4.3559999999999996E-5</v>
      </c>
      <c r="CR1348">
        <v>4.3999999999999999E-5</v>
      </c>
      <c r="CT1348">
        <v>4.3999999999999999E-5</v>
      </c>
      <c r="CU1348">
        <v>4.3559999999999996E-5</v>
      </c>
      <c r="EB1348">
        <v>1.9999999999999998E-4</v>
      </c>
      <c r="EC1348">
        <v>1.9999999999999998E-4</v>
      </c>
      <c r="ED1348">
        <v>1.9999999999999998E-4</v>
      </c>
      <c r="EE1348">
        <v>1.9999999999999998E-4</v>
      </c>
      <c r="EF1348">
        <v>1.9999999999999998E-4</v>
      </c>
      <c r="EG1348">
        <v>1.9999999999999998E-4</v>
      </c>
      <c r="EH1348">
        <v>1.2000000000000001E-3</v>
      </c>
      <c r="EI1348">
        <v>1.9999999999999998E-4</v>
      </c>
      <c r="EJ1348">
        <v>1.9999999999999998E-4</v>
      </c>
      <c r="EK1348">
        <v>1.9999999999999998E-4</v>
      </c>
      <c r="EL1348">
        <v>1.9999999999999998E-4</v>
      </c>
      <c r="EM1348">
        <v>1.9999999999999998E-4</v>
      </c>
      <c r="EN1348">
        <v>1.9999999999999998E-4</v>
      </c>
      <c r="ER1348">
        <v>1.7999999999999997E-5</v>
      </c>
      <c r="FF1348">
        <v>3.9373333333333333E-4</v>
      </c>
      <c r="FG1348">
        <v>3.9373333333333333E-4</v>
      </c>
      <c r="FI1348">
        <v>6.3000000000000003E-4</v>
      </c>
      <c r="FJ1348">
        <v>1.65E-4</v>
      </c>
      <c r="FO1348">
        <v>1.6800000000000002E-4</v>
      </c>
      <c r="FV1348">
        <v>8.3999999999999995E-5</v>
      </c>
      <c r="GE1348">
        <v>1.6000000000000001E-4</v>
      </c>
      <c r="GR1348" s="18" t="s">
        <v>87</v>
      </c>
      <c r="GS1348" s="18">
        <v>1</v>
      </c>
      <c r="GT1348" s="18" t="s">
        <v>1838</v>
      </c>
      <c r="GU1348" s="18" t="s">
        <v>1793</v>
      </c>
      <c r="GV1348" s="18">
        <f>SUMIF(FACT_A1[cve_prod],DIM_BILL[[#This Row],[CODIGO]],FACT_A1[Existencia])</f>
        <v>0</v>
      </c>
      <c r="GW1348" s="18">
        <f>SUMIF(FACT_A2[cve_prod],DIM_BILL[[#This Row],[CODIGO]],FACT_A2[Existencia])</f>
        <v>142.45600000000002</v>
      </c>
      <c r="GX1348" s="18"/>
      <c r="GY1348" s="16" t="s">
        <v>2222</v>
      </c>
      <c r="GZ1348" s="26">
        <f t="shared" ref="GZ1348" si="9836">GV1348+GW1348+GX1348+GZ1346-GZ1347</f>
        <v>89.936384000000032</v>
      </c>
      <c r="HA1348" s="26">
        <f t="shared" ref="HA1348" si="9837">GZ1348+HA1346-HA1347</f>
        <v>89.936384000000032</v>
      </c>
      <c r="HB1348" s="26">
        <f t="shared" ref="HB1348" si="9838">HA1348+HB1346-HB1347</f>
        <v>89.936384000000032</v>
      </c>
      <c r="HC1348" s="26">
        <f t="shared" ref="HC1348" si="9839">HB1348+HC1346-HC1347</f>
        <v>89.936384000000032</v>
      </c>
      <c r="HD1348" s="26">
        <f t="shared" ref="HD1348" si="9840">HC1348+HD1346-HD1347</f>
        <v>89.936384000000032</v>
      </c>
      <c r="HE1348" s="26">
        <f t="shared" ref="HE1348" si="9841">HD1348+HE1346-HE1347</f>
        <v>89.936384000000032</v>
      </c>
      <c r="HF1348" s="26">
        <f t="shared" ref="HF1348" si="9842">HE1348+HF1346-HF1347</f>
        <v>89.936384000000032</v>
      </c>
      <c r="HG1348" s="26">
        <f t="shared" ref="HG1348" si="9843">HF1348+HG1346-HG1347</f>
        <v>89.936384000000032</v>
      </c>
      <c r="HH1348" s="26">
        <f t="shared" ref="HH1348" si="9844">HG1348+HH1346-HH1347</f>
        <v>89.936384000000032</v>
      </c>
      <c r="HI1348" s="26">
        <f t="shared" ref="HI1348" si="9845">HH1348+HI1346-HI1347</f>
        <v>89.936384000000032</v>
      </c>
      <c r="HJ1348" s="26">
        <f t="shared" ref="HJ1348" si="9846">HI1348+HJ1346-HJ1347</f>
        <v>89.936384000000032</v>
      </c>
      <c r="HK1348" s="26">
        <f t="shared" ref="HK1348" si="9847">HJ1348+HK1346-HK1347</f>
        <v>86.534384000000031</v>
      </c>
      <c r="HL1348" s="26">
        <f t="shared" ref="HL1348" si="9848">HK1348+HL1346-HL1347</f>
        <v>86.534384000000031</v>
      </c>
      <c r="HM1348" s="26">
        <f t="shared" ref="HM1348" si="9849">HL1348+HM1346-HM1347</f>
        <v>86.534384000000031</v>
      </c>
      <c r="HN1348" s="26">
        <f t="shared" ref="HN1348" si="9850">HM1348+HN1346-HN1347</f>
        <v>86.534384000000031</v>
      </c>
      <c r="HO1348" s="26">
        <f t="shared" ref="HO1348" si="9851">HN1348+HO1346-HO1347</f>
        <v>86.534384000000031</v>
      </c>
      <c r="HP1348" s="26">
        <f t="shared" ref="HP1348" si="9852">HO1348+HP1346-HP1347</f>
        <v>86.534384000000031</v>
      </c>
      <c r="HQ1348" s="26">
        <f t="shared" ref="HQ1348" si="9853">HP1348+HQ1346-HQ1347</f>
        <v>86.534384000000031</v>
      </c>
      <c r="HR1348" s="26">
        <f t="shared" ref="HR1348" si="9854">HQ1348+HR1346-HR1347</f>
        <v>86.534384000000031</v>
      </c>
      <c r="HS1348" s="26">
        <f t="shared" ref="HS1348" si="9855">HR1348+HS1346-HS1347</f>
        <v>86.534384000000031</v>
      </c>
      <c r="HT1348" s="26">
        <f t="shared" ref="HT1348" si="9856">HS1348+HT1346-HT1347</f>
        <v>86.534384000000031</v>
      </c>
      <c r="HU1348" s="22">
        <f t="shared" ref="HU1348" si="9857">COUNTIF(GZ1348:HT1348,"&lt;0")</f>
        <v>0</v>
      </c>
      <c r="HV1348" s="25"/>
      <c r="HW1348" t="str">
        <f>DIM_BILL[[#This Row],[Tipo]]</f>
        <v>MATERIA PRIMA</v>
      </c>
    </row>
    <row r="1349" spans="1:231" x14ac:dyDescent="0.3">
      <c r="A1349" s="17" t="s">
        <v>90</v>
      </c>
      <c r="F1349">
        <v>9.4736842105263164E-4</v>
      </c>
      <c r="G1349">
        <v>2.9999999999999997E-4</v>
      </c>
      <c r="H1349">
        <v>3.6000000000000002E-4</v>
      </c>
      <c r="M1349">
        <v>5.4000000000000001E-4</v>
      </c>
      <c r="N1349">
        <v>5.9999999999999995E-4</v>
      </c>
      <c r="R1349">
        <v>1.5000000000000001E-4</v>
      </c>
      <c r="BA1349">
        <v>1.4999999999999999E-4</v>
      </c>
      <c r="BB1349">
        <v>3.2250000000000003E-4</v>
      </c>
      <c r="BE1349">
        <v>8.4000000000000003E-4</v>
      </c>
      <c r="BG1349">
        <v>3.0000000000000003E-4</v>
      </c>
      <c r="CQ1349">
        <v>2.6740000000000001E-5</v>
      </c>
      <c r="CR1349">
        <v>2.6800000000000001E-5</v>
      </c>
      <c r="CT1349">
        <v>2.6000000000000002E-5</v>
      </c>
      <c r="CU1349">
        <v>2.6740000000000001E-5</v>
      </c>
      <c r="EB1349">
        <v>9.9999999999999991E-5</v>
      </c>
      <c r="EC1349">
        <v>9.9999999999999991E-5</v>
      </c>
      <c r="ED1349">
        <v>9.9999999999999991E-5</v>
      </c>
      <c r="EE1349">
        <v>9.9999999999999991E-5</v>
      </c>
      <c r="EF1349">
        <v>9.9999999999999991E-5</v>
      </c>
      <c r="EG1349">
        <v>9.9999999999999991E-5</v>
      </c>
      <c r="EH1349">
        <v>6.0000000000000006E-4</v>
      </c>
      <c r="EI1349">
        <v>9.9999999999999991E-5</v>
      </c>
      <c r="EJ1349">
        <v>9.9999999999999991E-5</v>
      </c>
      <c r="EK1349">
        <v>9.9999999999999991E-5</v>
      </c>
      <c r="EL1349">
        <v>9.9999999999999991E-5</v>
      </c>
      <c r="EM1349">
        <v>9.9999999999999991E-5</v>
      </c>
      <c r="EN1349">
        <v>9.9999999999999991E-5</v>
      </c>
      <c r="ER1349">
        <v>6.0000000000000002E-6</v>
      </c>
      <c r="FF1349">
        <v>3.1499999999999996E-4</v>
      </c>
      <c r="FG1349">
        <v>3.1499999999999996E-4</v>
      </c>
      <c r="FI1349">
        <v>3.1500000000000001E-4</v>
      </c>
      <c r="FJ1349">
        <v>6.7500000000000001E-5</v>
      </c>
      <c r="FO1349">
        <v>1.26E-4</v>
      </c>
      <c r="FV1349">
        <v>2.8000000000000003E-5</v>
      </c>
      <c r="GE1349">
        <v>1.2E-4</v>
      </c>
      <c r="GR1349" s="17" t="s">
        <v>91</v>
      </c>
      <c r="GS1349" s="17">
        <v>1</v>
      </c>
      <c r="GT1349" s="17" t="s">
        <v>1838</v>
      </c>
      <c r="GU1349" s="17" t="s">
        <v>1793</v>
      </c>
      <c r="GV1349" s="17">
        <f>SUMIF(FACT_A1[cve_prod],DIM_BILL[[#This Row],[CODIGO]],FACT_A1[Existencia])</f>
        <v>0</v>
      </c>
      <c r="GW1349" s="18">
        <f>SUMIF(FACT_A2[cve_prod],DIM_BILL[[#This Row],[CODIGO]],FACT_A2[Existencia])</f>
        <v>38.7408</v>
      </c>
      <c r="GX1349" s="17"/>
      <c r="GY1349" s="16" t="s">
        <v>2220</v>
      </c>
      <c r="GZ1349" s="15">
        <f>SUMIFS(POs[saldo],POs[cve_prod],DIM_BILL[[#This Row],[CODIGO]],POs[status],$GY1349,POs[f_ent],GZ$1)</f>
        <v>0</v>
      </c>
      <c r="HA1349" s="15">
        <f>SUMIFS(POs[saldo],POs[cve_prod],DIM_BILL[[#This Row],[CODIGO]],POs[status],$GY1349,POs[f_ent],HA$1)</f>
        <v>0</v>
      </c>
      <c r="HB1349" s="15">
        <f>SUMIFS(POs[saldo],POs[cve_prod],DIM_BILL[[#This Row],[CODIGO]],POs[status],$GY1349,POs[f_ent],HB$1)</f>
        <v>0</v>
      </c>
      <c r="HC1349" s="15">
        <f>SUMIFS(POs[saldo],POs[cve_prod],DIM_BILL[[#This Row],[CODIGO]],POs[status],$GY1349,POs[f_ent],HC$1)</f>
        <v>0</v>
      </c>
      <c r="HD1349" s="15">
        <f>SUMIFS(POs[saldo],POs[cve_prod],DIM_BILL[[#This Row],[CODIGO]],POs[status],$GY1349,POs[f_ent],HD$1)</f>
        <v>0</v>
      </c>
      <c r="HE1349" s="15">
        <f>SUMIFS(POs[saldo],POs[cve_prod],DIM_BILL[[#This Row],[CODIGO]],POs[status],$GY1349,POs[f_ent],HE$1)</f>
        <v>0</v>
      </c>
      <c r="HF1349" s="15">
        <f>SUMIFS(POs[saldo],POs[cve_prod],DIM_BILL[[#This Row],[CODIGO]],POs[status],$GY1349,POs[Semana],WEEKNUM(HF$1))</f>
        <v>0</v>
      </c>
      <c r="HG1349" s="15">
        <f>SUMIFS(POs[saldo],POs[cve_prod],DIM_BILL[[#This Row],[CODIGO]],POs[status],$GY1349,POs[Semana],WEEKNUM(HG$1))</f>
        <v>0</v>
      </c>
      <c r="HH1349" s="15">
        <f>SUMIFS(POs[saldo],POs[cve_prod],DIM_BILL[[#This Row],[CODIGO]],POs[status],$GY1349,POs[Semana],WEEKNUM(HH$1))</f>
        <v>0</v>
      </c>
      <c r="HI1349" s="15">
        <f>SUMIFS(POs[saldo],POs[cve_prod],DIM_BILL[[#This Row],[CODIGO]],POs[status],$GY1349,POs[Semana],WEEKNUM(HI$1))</f>
        <v>0</v>
      </c>
      <c r="HJ1349" s="15">
        <f>SUMIFS(POs[saldo],POs[cve_prod],DIM_BILL[[#This Row],[CODIGO]],POs[status],$GY1349,POs[Semana],WEEKNUM(HJ$1))</f>
        <v>0</v>
      </c>
      <c r="HK1349" s="15">
        <f>SUMIFS(POs[saldo],POs[cve_prod],DIM_BILL[[#This Row],[CODIGO]],POs[status],$GY1349,POs[Semana],WEEKNUM(HK$1))</f>
        <v>0</v>
      </c>
      <c r="HL1349" s="15">
        <f>SUMIFS(POs[saldo],POs[cve_prod],DIM_BILL[[#This Row],[CODIGO]],POs[status],$GY1349,POs[Semana],WEEKNUM(HL$1))</f>
        <v>0</v>
      </c>
      <c r="HM1349" s="15">
        <f>SUMIFS(POs[saldo],POs[cve_prod],DIM_BILL[[#This Row],[CODIGO]],POs[status],$GY1349,POs[Semana],WEEKNUM(HM$1))</f>
        <v>0</v>
      </c>
      <c r="HN1349" s="15">
        <f>SUMIFS(POs[saldo],POs[cve_prod],DIM_BILL[[#This Row],[CODIGO]],POs[status],$GY1349,POs[Semana],WEEKNUM(HN$1))</f>
        <v>0</v>
      </c>
      <c r="HO1349" s="15">
        <f>SUMIFS(POs[saldo],POs[cve_prod],DIM_BILL[[#This Row],[CODIGO]],POs[status],$GY1349,POs[Semana],WEEKNUM(HO$1))</f>
        <v>0</v>
      </c>
      <c r="HP1349" s="15">
        <f>SUMIFS(POs[saldo],POs[cve_prod],DIM_BILL[[#This Row],[CODIGO]],POs[status],$GY1349,POs[Semana],WEEKNUM(HP$1))</f>
        <v>0</v>
      </c>
      <c r="HQ1349" s="15">
        <f>SUMIFS(POs[saldo],POs[cve_prod],DIM_BILL[[#This Row],[CODIGO]],POs[status],$GY1349,POs[Semana],WEEKNUM(HQ$1))</f>
        <v>0</v>
      </c>
      <c r="HR1349" s="15">
        <f>SUMIFS(POs[saldo],POs[cve_prod],DIM_BILL[[#This Row],[CODIGO]],POs[status],$GY1349,POs[Semana],WEEKNUM(HR$1))</f>
        <v>0</v>
      </c>
      <c r="HS1349" s="15">
        <f>SUMIFS(POs[saldo],POs[cve_prod],DIM_BILL[[#This Row],[CODIGO]],POs[status],$GY1349,POs[Semana],WEEKNUM(HS$1))</f>
        <v>0</v>
      </c>
      <c r="HT1349" s="15">
        <f>SUMIFS(POs[saldo],POs[cve_prod],DIM_BILL[[#This Row],[CODIGO]],POs[status],$GY1349,POs[Semana],WEEKNUM(HT$1))</f>
        <v>0</v>
      </c>
      <c r="HU1349" s="22"/>
      <c r="HV1349" s="25"/>
      <c r="HW1349" t="str">
        <f>DIM_BILL[[#This Row],[Tipo]]</f>
        <v>MATERIA PRIMA</v>
      </c>
    </row>
    <row r="1350" spans="1:231" x14ac:dyDescent="0.3">
      <c r="A1350" s="17" t="s">
        <v>90</v>
      </c>
      <c r="F1350">
        <v>9.4736842105263164E-4</v>
      </c>
      <c r="G1350">
        <v>2.9999999999999997E-4</v>
      </c>
      <c r="H1350">
        <v>3.6000000000000002E-4</v>
      </c>
      <c r="M1350">
        <v>5.4000000000000001E-4</v>
      </c>
      <c r="N1350">
        <v>5.9999999999999995E-4</v>
      </c>
      <c r="R1350">
        <v>1.5000000000000001E-4</v>
      </c>
      <c r="BA1350">
        <v>1.4999999999999999E-4</v>
      </c>
      <c r="BB1350">
        <v>3.2250000000000003E-4</v>
      </c>
      <c r="BE1350">
        <v>8.4000000000000003E-4</v>
      </c>
      <c r="BG1350">
        <v>3.0000000000000003E-4</v>
      </c>
      <c r="CQ1350">
        <v>2.6740000000000001E-5</v>
      </c>
      <c r="CR1350">
        <v>2.6800000000000001E-5</v>
      </c>
      <c r="CT1350">
        <v>2.6000000000000002E-5</v>
      </c>
      <c r="CU1350">
        <v>2.6740000000000001E-5</v>
      </c>
      <c r="EB1350">
        <v>9.9999999999999991E-5</v>
      </c>
      <c r="EC1350">
        <v>9.9999999999999991E-5</v>
      </c>
      <c r="ED1350">
        <v>9.9999999999999991E-5</v>
      </c>
      <c r="EE1350">
        <v>9.9999999999999991E-5</v>
      </c>
      <c r="EF1350">
        <v>9.9999999999999991E-5</v>
      </c>
      <c r="EG1350">
        <v>9.9999999999999991E-5</v>
      </c>
      <c r="EH1350">
        <v>6.0000000000000006E-4</v>
      </c>
      <c r="EI1350">
        <v>9.9999999999999991E-5</v>
      </c>
      <c r="EJ1350">
        <v>9.9999999999999991E-5</v>
      </c>
      <c r="EK1350">
        <v>9.9999999999999991E-5</v>
      </c>
      <c r="EL1350">
        <v>9.9999999999999991E-5</v>
      </c>
      <c r="EM1350">
        <v>9.9999999999999991E-5</v>
      </c>
      <c r="EN1350">
        <v>9.9999999999999991E-5</v>
      </c>
      <c r="ER1350">
        <v>6.0000000000000002E-6</v>
      </c>
      <c r="FF1350">
        <v>3.1499999999999996E-4</v>
      </c>
      <c r="FG1350">
        <v>3.1499999999999996E-4</v>
      </c>
      <c r="FI1350">
        <v>3.1500000000000001E-4</v>
      </c>
      <c r="FJ1350">
        <v>6.7500000000000001E-5</v>
      </c>
      <c r="FO1350">
        <v>1.26E-4</v>
      </c>
      <c r="FV1350">
        <v>2.8000000000000003E-5</v>
      </c>
      <c r="GE1350">
        <v>1.2E-4</v>
      </c>
      <c r="GR1350" s="17" t="s">
        <v>91</v>
      </c>
      <c r="GS1350" s="17">
        <v>1</v>
      </c>
      <c r="GT1350" s="17" t="s">
        <v>1838</v>
      </c>
      <c r="GU1350" s="17" t="s">
        <v>1793</v>
      </c>
      <c r="GV1350" s="17">
        <f>SUMIF(FACT_A1[cve_prod],DIM_BILL[[#This Row],[CODIGO]],FACT_A1[Existencia])</f>
        <v>0</v>
      </c>
      <c r="GW1350" s="18">
        <f>SUMIF(FACT_A2[cve_prod],DIM_BILL[[#This Row],[CODIGO]],FACT_A2[Existencia])</f>
        <v>38.7408</v>
      </c>
      <c r="GX1350" s="17"/>
      <c r="GY1350" s="16" t="s">
        <v>2221</v>
      </c>
      <c r="GZ1350" s="24">
        <f>SUMPRODUCT($B1350:$GQ1350,INDEX(PLAN_PRODUCCION!$B$4:$GQ$24,COLUMN()-COLUMN($GZ$1)+1,0))</f>
        <v>27.587996</v>
      </c>
      <c r="HA1350" s="24">
        <f>SUMPRODUCT($B1350:$GQ1350,INDEX(PLAN_PRODUCCION!$B$4:$GQ$24,COLUMN()-COLUMN($GZ$1)+1,0))</f>
        <v>0</v>
      </c>
      <c r="HB1350" s="24">
        <f>SUMPRODUCT($B1350:$GQ1350,INDEX(PLAN_PRODUCCION!$B$4:$GQ$24,COLUMN()-COLUMN($GZ$1)+1,0))</f>
        <v>0</v>
      </c>
      <c r="HC1350" s="24">
        <f>SUMPRODUCT($B1350:$GQ1350,INDEX(PLAN_PRODUCCION!$B$4:$GQ$24,COLUMN()-COLUMN($GZ$1)+1,0))</f>
        <v>0</v>
      </c>
      <c r="HD1350" s="24">
        <f>SUMPRODUCT($B1350:$GQ1350,INDEX(PLAN_PRODUCCION!$B$4:$GQ$24,COLUMN()-COLUMN($GZ$1)+1,0))</f>
        <v>0</v>
      </c>
      <c r="HE1350" s="24">
        <f>SUMPRODUCT($B1350:$GQ1350,INDEX(PLAN_PRODUCCION!$B$4:$GQ$24,COLUMN()-COLUMN($GZ$1)+1,0))</f>
        <v>0</v>
      </c>
      <c r="HF1350" s="24">
        <f>SUMPRODUCT($B1350:$GQ1350,INDEX(PLAN_PRODUCCION!$B$4:$GQ$24,COLUMN()-COLUMN($GZ$1)+1,0))</f>
        <v>0</v>
      </c>
      <c r="HG1350" s="24">
        <f>SUMPRODUCT($B1350:$GQ1350,INDEX(PLAN_PRODUCCION!$B$4:$GQ$24,COLUMN()-COLUMN($GZ$1)+1,0))</f>
        <v>0</v>
      </c>
      <c r="HH1350" s="24">
        <f>SUMPRODUCT($B1350:$GQ1350,INDEX(PLAN_PRODUCCION!$B$4:$GQ$24,COLUMN()-COLUMN($GZ$1)+1,0))</f>
        <v>0</v>
      </c>
      <c r="HI1350" s="24">
        <f>SUMPRODUCT($B1350:$GQ1350,INDEX(PLAN_PRODUCCION!$B$4:$GQ$24,COLUMN()-COLUMN($GZ$1)+1,0))</f>
        <v>0</v>
      </c>
      <c r="HJ1350" s="24">
        <f>SUMPRODUCT($B1350:$GQ1350,INDEX(PLAN_PRODUCCION!$B$4:$GQ$24,COLUMN()-COLUMN($GZ$1)+1,0))</f>
        <v>0</v>
      </c>
      <c r="HK1350" s="24">
        <f>SUMPRODUCT($B1350:$GQ1350,INDEX(PLAN_PRODUCCION!$B$4:$GQ$24,COLUMN()-COLUMN($GZ$1)+1,0))</f>
        <v>1.7010000000000001</v>
      </c>
      <c r="HL1350" s="24">
        <f>SUMPRODUCT($B1350:$GQ1350,INDEX(PLAN_PRODUCCION!$B$4:$GQ$24,COLUMN()-COLUMN($GZ$1)+1,0))</f>
        <v>0</v>
      </c>
      <c r="HM1350" s="24">
        <f>SUMPRODUCT($B1350:$GQ1350,INDEX(PLAN_PRODUCCION!$B$4:$GQ$24,COLUMN()-COLUMN($GZ$1)+1,0))</f>
        <v>0</v>
      </c>
      <c r="HN1350" s="24">
        <f>SUMPRODUCT($B1350:$GQ1350,INDEX(PLAN_PRODUCCION!$B$4:$GQ$24,COLUMN()-COLUMN($GZ$1)+1,0))</f>
        <v>0</v>
      </c>
      <c r="HO1350" s="24">
        <f>SUMPRODUCT($B1350:$GQ1350,INDEX(PLAN_PRODUCCION!$B$4:$GQ$24,COLUMN()-COLUMN($GZ$1)+1,0))</f>
        <v>0</v>
      </c>
      <c r="HP1350" s="24">
        <f>SUMPRODUCT($B1350:$GQ1350,INDEX(PLAN_PRODUCCION!$B$4:$GQ$24,COLUMN()-COLUMN($GZ$1)+1,0))</f>
        <v>0</v>
      </c>
      <c r="HQ1350" s="24">
        <f>SUMPRODUCT($B1350:$GQ1350,INDEX(PLAN_PRODUCCION!$B$4:$GQ$24,COLUMN()-COLUMN($GZ$1)+1,0))</f>
        <v>0</v>
      </c>
      <c r="HR1350" s="24">
        <f>SUMPRODUCT($B1350:$GQ1350,INDEX(PLAN_PRODUCCION!$B$4:$GQ$24,COLUMN()-COLUMN($GZ$1)+1,0))</f>
        <v>0</v>
      </c>
      <c r="HS1350" s="24">
        <f>SUMPRODUCT($B1350:$GQ1350,INDEX(PLAN_PRODUCCION!$B$4:$GQ$24,COLUMN()-COLUMN($GZ$1)+1,0))</f>
        <v>0</v>
      </c>
      <c r="HT1350" s="24">
        <f>SUMPRODUCT($B1350:$GQ1350,INDEX(PLAN_PRODUCCION!$B$4:$GQ$24,COLUMN()-COLUMN($GZ$1)+1,0))</f>
        <v>0</v>
      </c>
      <c r="HU1350" s="22"/>
      <c r="HV1350" s="25"/>
      <c r="HW1350" t="str">
        <f>DIM_BILL[[#This Row],[Tipo]]</f>
        <v>MATERIA PRIMA</v>
      </c>
    </row>
    <row r="1351" spans="1:231" x14ac:dyDescent="0.3">
      <c r="A1351" s="18" t="s">
        <v>90</v>
      </c>
      <c r="F1351">
        <v>9.4736842105263164E-4</v>
      </c>
      <c r="G1351">
        <v>2.9999999999999997E-4</v>
      </c>
      <c r="H1351">
        <v>3.6000000000000002E-4</v>
      </c>
      <c r="M1351">
        <v>5.4000000000000001E-4</v>
      </c>
      <c r="N1351">
        <v>5.9999999999999995E-4</v>
      </c>
      <c r="R1351">
        <v>1.5000000000000001E-4</v>
      </c>
      <c r="BA1351">
        <v>1.4999999999999999E-4</v>
      </c>
      <c r="BB1351">
        <v>3.2250000000000003E-4</v>
      </c>
      <c r="BE1351">
        <v>8.4000000000000003E-4</v>
      </c>
      <c r="BG1351">
        <v>3.0000000000000003E-4</v>
      </c>
      <c r="CQ1351">
        <v>2.6740000000000001E-5</v>
      </c>
      <c r="CR1351">
        <v>2.6800000000000001E-5</v>
      </c>
      <c r="CT1351">
        <v>2.6000000000000002E-5</v>
      </c>
      <c r="CU1351">
        <v>2.6740000000000001E-5</v>
      </c>
      <c r="EB1351">
        <v>9.9999999999999991E-5</v>
      </c>
      <c r="EC1351">
        <v>9.9999999999999991E-5</v>
      </c>
      <c r="ED1351">
        <v>9.9999999999999991E-5</v>
      </c>
      <c r="EE1351">
        <v>9.9999999999999991E-5</v>
      </c>
      <c r="EF1351">
        <v>9.9999999999999991E-5</v>
      </c>
      <c r="EG1351">
        <v>9.9999999999999991E-5</v>
      </c>
      <c r="EH1351">
        <v>6.0000000000000006E-4</v>
      </c>
      <c r="EI1351">
        <v>9.9999999999999991E-5</v>
      </c>
      <c r="EJ1351">
        <v>9.9999999999999991E-5</v>
      </c>
      <c r="EK1351">
        <v>9.9999999999999991E-5</v>
      </c>
      <c r="EL1351">
        <v>9.9999999999999991E-5</v>
      </c>
      <c r="EM1351">
        <v>9.9999999999999991E-5</v>
      </c>
      <c r="EN1351">
        <v>9.9999999999999991E-5</v>
      </c>
      <c r="ER1351">
        <v>6.0000000000000002E-6</v>
      </c>
      <c r="FF1351">
        <v>3.1499999999999996E-4</v>
      </c>
      <c r="FG1351">
        <v>3.1499999999999996E-4</v>
      </c>
      <c r="FI1351">
        <v>3.1500000000000001E-4</v>
      </c>
      <c r="FJ1351">
        <v>6.7500000000000001E-5</v>
      </c>
      <c r="FO1351">
        <v>1.26E-4</v>
      </c>
      <c r="FV1351">
        <v>2.8000000000000003E-5</v>
      </c>
      <c r="GE1351">
        <v>1.2E-4</v>
      </c>
      <c r="GR1351" s="18" t="s">
        <v>91</v>
      </c>
      <c r="GS1351" s="18">
        <v>1</v>
      </c>
      <c r="GT1351" s="18" t="s">
        <v>1838</v>
      </c>
      <c r="GU1351" s="18" t="s">
        <v>1793</v>
      </c>
      <c r="GV1351" s="18">
        <f>SUMIF(FACT_A1[cve_prod],DIM_BILL[[#This Row],[CODIGO]],FACT_A1[Existencia])</f>
        <v>0</v>
      </c>
      <c r="GW1351" s="18">
        <f>SUMIF(FACT_A2[cve_prod],DIM_BILL[[#This Row],[CODIGO]],FACT_A2[Existencia])</f>
        <v>38.7408</v>
      </c>
      <c r="GX1351" s="18"/>
      <c r="GY1351" s="16" t="s">
        <v>2222</v>
      </c>
      <c r="GZ1351" s="26">
        <f t="shared" ref="GZ1351" si="9858">GV1351+GW1351+GX1351+GZ1349-GZ1350</f>
        <v>11.152804</v>
      </c>
      <c r="HA1351" s="26">
        <f t="shared" ref="HA1351" si="9859">GZ1351+HA1349-HA1350</f>
        <v>11.152804</v>
      </c>
      <c r="HB1351" s="26">
        <f t="shared" ref="HB1351" si="9860">HA1351+HB1349-HB1350</f>
        <v>11.152804</v>
      </c>
      <c r="HC1351" s="26">
        <f t="shared" ref="HC1351" si="9861">HB1351+HC1349-HC1350</f>
        <v>11.152804</v>
      </c>
      <c r="HD1351" s="26">
        <f t="shared" ref="HD1351" si="9862">HC1351+HD1349-HD1350</f>
        <v>11.152804</v>
      </c>
      <c r="HE1351" s="26">
        <f t="shared" ref="HE1351" si="9863">HD1351+HE1349-HE1350</f>
        <v>11.152804</v>
      </c>
      <c r="HF1351" s="26">
        <f t="shared" ref="HF1351" si="9864">HE1351+HF1349-HF1350</f>
        <v>11.152804</v>
      </c>
      <c r="HG1351" s="26">
        <f t="shared" ref="HG1351" si="9865">HF1351+HG1349-HG1350</f>
        <v>11.152804</v>
      </c>
      <c r="HH1351" s="26">
        <f t="shared" ref="HH1351" si="9866">HG1351+HH1349-HH1350</f>
        <v>11.152804</v>
      </c>
      <c r="HI1351" s="26">
        <f t="shared" ref="HI1351" si="9867">HH1351+HI1349-HI1350</f>
        <v>11.152804</v>
      </c>
      <c r="HJ1351" s="26">
        <f t="shared" ref="HJ1351" si="9868">HI1351+HJ1349-HJ1350</f>
        <v>11.152804</v>
      </c>
      <c r="HK1351" s="26">
        <f t="shared" ref="HK1351" si="9869">HJ1351+HK1349-HK1350</f>
        <v>9.4518039999999992</v>
      </c>
      <c r="HL1351" s="26">
        <f t="shared" ref="HL1351" si="9870">HK1351+HL1349-HL1350</f>
        <v>9.4518039999999992</v>
      </c>
      <c r="HM1351" s="26">
        <f t="shared" ref="HM1351" si="9871">HL1351+HM1349-HM1350</f>
        <v>9.4518039999999992</v>
      </c>
      <c r="HN1351" s="26">
        <f t="shared" ref="HN1351" si="9872">HM1351+HN1349-HN1350</f>
        <v>9.4518039999999992</v>
      </c>
      <c r="HO1351" s="26">
        <f t="shared" ref="HO1351" si="9873">HN1351+HO1349-HO1350</f>
        <v>9.4518039999999992</v>
      </c>
      <c r="HP1351" s="26">
        <f t="shared" ref="HP1351" si="9874">HO1351+HP1349-HP1350</f>
        <v>9.4518039999999992</v>
      </c>
      <c r="HQ1351" s="26">
        <f t="shared" ref="HQ1351" si="9875">HP1351+HQ1349-HQ1350</f>
        <v>9.4518039999999992</v>
      </c>
      <c r="HR1351" s="26">
        <f t="shared" ref="HR1351" si="9876">HQ1351+HR1349-HR1350</f>
        <v>9.4518039999999992</v>
      </c>
      <c r="HS1351" s="26">
        <f t="shared" ref="HS1351" si="9877">HR1351+HS1349-HS1350</f>
        <v>9.4518039999999992</v>
      </c>
      <c r="HT1351" s="26">
        <f t="shared" ref="HT1351" si="9878">HS1351+HT1349-HT1350</f>
        <v>9.4518039999999992</v>
      </c>
      <c r="HU1351" s="22">
        <f t="shared" ref="HU1351" si="9879">COUNTIF(GZ1351:HT1351,"&lt;0")</f>
        <v>0</v>
      </c>
      <c r="HV1351" s="25"/>
      <c r="HW1351" t="str">
        <f>DIM_BILL[[#This Row],[Tipo]]</f>
        <v>MATERIA PRIMA</v>
      </c>
    </row>
    <row r="1352" spans="1:231" x14ac:dyDescent="0.3">
      <c r="A1352" s="17" t="s">
        <v>110</v>
      </c>
      <c r="F1352">
        <v>1.894736842105263E-4</v>
      </c>
      <c r="G1352">
        <v>5.9999999999999995E-5</v>
      </c>
      <c r="H1352">
        <v>7.2000000000000002E-5</v>
      </c>
      <c r="M1352">
        <v>1.4999999999999999E-4</v>
      </c>
      <c r="N1352">
        <v>2.9999999999999997E-4</v>
      </c>
      <c r="R1352">
        <v>3.0000000000000003E-4</v>
      </c>
      <c r="U1352">
        <v>5.9999999999999995E-5</v>
      </c>
      <c r="V1352">
        <v>5.9999999999999995E-5</v>
      </c>
      <c r="BA1352">
        <v>2.9999999999999997E-4</v>
      </c>
      <c r="BB1352">
        <v>3.0000000000000001E-5</v>
      </c>
      <c r="BC1352">
        <v>3.3000000000000003E-5</v>
      </c>
      <c r="BD1352">
        <v>6.6000000000000005E-5</v>
      </c>
      <c r="BG1352">
        <v>1.02E-4</v>
      </c>
      <c r="CQ1352">
        <v>1.1E-4</v>
      </c>
      <c r="CR1352">
        <v>1.1E-4</v>
      </c>
      <c r="CT1352">
        <v>1.1E-4</v>
      </c>
      <c r="CU1352">
        <v>1.1E-4</v>
      </c>
      <c r="DO1352">
        <v>7.3400000000000009E-5</v>
      </c>
      <c r="EB1352">
        <v>1.9999999999999998E-5</v>
      </c>
      <c r="EC1352">
        <v>1.9999999999999998E-5</v>
      </c>
      <c r="ED1352">
        <v>1.9999999999999998E-5</v>
      </c>
      <c r="EE1352">
        <v>1.9999999999999998E-5</v>
      </c>
      <c r="EF1352">
        <v>1.9999999999999998E-5</v>
      </c>
      <c r="EG1352">
        <v>1.9999999999999998E-5</v>
      </c>
      <c r="EH1352">
        <v>1.1999999999999999E-4</v>
      </c>
      <c r="EI1352">
        <v>1.9999999999999998E-5</v>
      </c>
      <c r="EJ1352">
        <v>1.9999999999999998E-5</v>
      </c>
      <c r="EK1352">
        <v>1.9999999999999998E-5</v>
      </c>
      <c r="EL1352">
        <v>1.9999999999999998E-5</v>
      </c>
      <c r="EM1352">
        <v>1.9999999999999998E-5</v>
      </c>
      <c r="EN1352">
        <v>1.9999999999999998E-5</v>
      </c>
      <c r="ER1352">
        <v>1.2500000000000001E-6</v>
      </c>
      <c r="EU1352">
        <v>2.5000000000000001E-4</v>
      </c>
      <c r="EV1352">
        <v>5.0000000000000001E-4</v>
      </c>
      <c r="EW1352">
        <v>1.4285714285714287E-4</v>
      </c>
      <c r="FF1352">
        <v>1.5749999999999998E-4</v>
      </c>
      <c r="FG1352">
        <v>1.5749999999999998E-4</v>
      </c>
      <c r="FI1352">
        <v>3.7814814814814817E-5</v>
      </c>
      <c r="FJ1352">
        <v>1.6952380952380951E-5</v>
      </c>
      <c r="FO1352">
        <v>4.2000000000000004E-5</v>
      </c>
      <c r="FV1352">
        <v>7.9999999999999996E-6</v>
      </c>
      <c r="GE1352">
        <v>4.0000000000000003E-5</v>
      </c>
      <c r="GG1352">
        <v>4.0000000000000002E-4</v>
      </c>
      <c r="GR1352" s="17" t="s">
        <v>111</v>
      </c>
      <c r="GS1352" s="17">
        <v>1</v>
      </c>
      <c r="GT1352" s="17" t="s">
        <v>1852</v>
      </c>
      <c r="GU1352" s="17" t="s">
        <v>1793</v>
      </c>
      <c r="GV1352" s="17">
        <f>SUMIF(FACT_A1[cve_prod],DIM_BILL[[#This Row],[CODIGO]],FACT_A1[Existencia])</f>
        <v>0</v>
      </c>
      <c r="GW1352" s="18">
        <f>SUMIF(FACT_A2[cve_prod],DIM_BILL[[#This Row],[CODIGO]],FACT_A2[Existencia])</f>
        <v>25.311</v>
      </c>
      <c r="GX1352" s="17"/>
      <c r="GY1352" s="16" t="s">
        <v>2220</v>
      </c>
      <c r="GZ1352" s="15">
        <f>SUMIFS(POs[saldo],POs[cve_prod],DIM_BILL[[#This Row],[CODIGO]],POs[status],$GY1352,POs[f_ent],GZ$1)</f>
        <v>0</v>
      </c>
      <c r="HA1352" s="15">
        <f>SUMIFS(POs[saldo],POs[cve_prod],DIM_BILL[[#This Row],[CODIGO]],POs[status],$GY1352,POs[f_ent],HA$1)</f>
        <v>0</v>
      </c>
      <c r="HB1352" s="15">
        <f>SUMIFS(POs[saldo],POs[cve_prod],DIM_BILL[[#This Row],[CODIGO]],POs[status],$GY1352,POs[f_ent],HB$1)</f>
        <v>0</v>
      </c>
      <c r="HC1352" s="15">
        <f>SUMIFS(POs[saldo],POs[cve_prod],DIM_BILL[[#This Row],[CODIGO]],POs[status],$GY1352,POs[f_ent],HC$1)</f>
        <v>0</v>
      </c>
      <c r="HD1352" s="15">
        <f>SUMIFS(POs[saldo],POs[cve_prod],DIM_BILL[[#This Row],[CODIGO]],POs[status],$GY1352,POs[f_ent],HD$1)</f>
        <v>25</v>
      </c>
      <c r="HE1352" s="15">
        <f>SUMIFS(POs[saldo],POs[cve_prod],DIM_BILL[[#This Row],[CODIGO]],POs[status],$GY1352,POs[f_ent],HE$1)</f>
        <v>0</v>
      </c>
      <c r="HF1352" s="15">
        <f>SUMIFS(POs[saldo],POs[cve_prod],DIM_BILL[[#This Row],[CODIGO]],POs[status],$GY1352,POs[Semana],WEEKNUM(HF$1))</f>
        <v>0</v>
      </c>
      <c r="HG1352" s="15">
        <f>SUMIFS(POs[saldo],POs[cve_prod],DIM_BILL[[#This Row],[CODIGO]],POs[status],$GY1352,POs[Semana],WEEKNUM(HG$1))</f>
        <v>0</v>
      </c>
      <c r="HH1352" s="15">
        <f>SUMIFS(POs[saldo],POs[cve_prod],DIM_BILL[[#This Row],[CODIGO]],POs[status],$GY1352,POs[Semana],WEEKNUM(HH$1))</f>
        <v>0</v>
      </c>
      <c r="HI1352" s="15">
        <f>SUMIFS(POs[saldo],POs[cve_prod],DIM_BILL[[#This Row],[CODIGO]],POs[status],$GY1352,POs[Semana],WEEKNUM(HI$1))</f>
        <v>0</v>
      </c>
      <c r="HJ1352" s="15">
        <f>SUMIFS(POs[saldo],POs[cve_prod],DIM_BILL[[#This Row],[CODIGO]],POs[status],$GY1352,POs[Semana],WEEKNUM(HJ$1))</f>
        <v>0</v>
      </c>
      <c r="HK1352" s="15">
        <f>SUMIFS(POs[saldo],POs[cve_prod],DIM_BILL[[#This Row],[CODIGO]],POs[status],$GY1352,POs[Semana],WEEKNUM(HK$1))</f>
        <v>0</v>
      </c>
      <c r="HL1352" s="15">
        <f>SUMIFS(POs[saldo],POs[cve_prod],DIM_BILL[[#This Row],[CODIGO]],POs[status],$GY1352,POs[Semana],WEEKNUM(HL$1))</f>
        <v>0</v>
      </c>
      <c r="HM1352" s="15">
        <f>SUMIFS(POs[saldo],POs[cve_prod],DIM_BILL[[#This Row],[CODIGO]],POs[status],$GY1352,POs[Semana],WEEKNUM(HM$1))</f>
        <v>0</v>
      </c>
      <c r="HN1352" s="15">
        <f>SUMIFS(POs[saldo],POs[cve_prod],DIM_BILL[[#This Row],[CODIGO]],POs[status],$GY1352,POs[Semana],WEEKNUM(HN$1))</f>
        <v>0</v>
      </c>
      <c r="HO1352" s="15">
        <f>SUMIFS(POs[saldo],POs[cve_prod],DIM_BILL[[#This Row],[CODIGO]],POs[status],$GY1352,POs[Semana],WEEKNUM(HO$1))</f>
        <v>0</v>
      </c>
      <c r="HP1352" s="15">
        <f>SUMIFS(POs[saldo],POs[cve_prod],DIM_BILL[[#This Row],[CODIGO]],POs[status],$GY1352,POs[Semana],WEEKNUM(HP$1))</f>
        <v>0</v>
      </c>
      <c r="HQ1352" s="15">
        <f>SUMIFS(POs[saldo],POs[cve_prod],DIM_BILL[[#This Row],[CODIGO]],POs[status],$GY1352,POs[Semana],WEEKNUM(HQ$1))</f>
        <v>0</v>
      </c>
      <c r="HR1352" s="15">
        <f>SUMIFS(POs[saldo],POs[cve_prod],DIM_BILL[[#This Row],[CODIGO]],POs[status],$GY1352,POs[Semana],WEEKNUM(HR$1))</f>
        <v>0</v>
      </c>
      <c r="HS1352" s="15">
        <f>SUMIFS(POs[saldo],POs[cve_prod],DIM_BILL[[#This Row],[CODIGO]],POs[status],$GY1352,POs[Semana],WEEKNUM(HS$1))</f>
        <v>0</v>
      </c>
      <c r="HT1352" s="15">
        <f>SUMIFS(POs[saldo],POs[cve_prod],DIM_BILL[[#This Row],[CODIGO]],POs[status],$GY1352,POs[Semana],WEEKNUM(HT$1))</f>
        <v>0</v>
      </c>
      <c r="HU1352" s="22"/>
      <c r="HV1352" s="25"/>
      <c r="HW1352" t="str">
        <f>DIM_BILL[[#This Row],[Tipo]]</f>
        <v>MATERIA PRIMA</v>
      </c>
    </row>
    <row r="1353" spans="1:231" x14ac:dyDescent="0.3">
      <c r="A1353" s="17" t="s">
        <v>110</v>
      </c>
      <c r="F1353">
        <v>1.894736842105263E-4</v>
      </c>
      <c r="G1353">
        <v>5.9999999999999995E-5</v>
      </c>
      <c r="H1353">
        <v>7.2000000000000002E-5</v>
      </c>
      <c r="M1353">
        <v>1.4999999999999999E-4</v>
      </c>
      <c r="N1353">
        <v>2.9999999999999997E-4</v>
      </c>
      <c r="R1353">
        <v>3.0000000000000003E-4</v>
      </c>
      <c r="U1353">
        <v>5.9999999999999995E-5</v>
      </c>
      <c r="V1353">
        <v>5.9999999999999995E-5</v>
      </c>
      <c r="BA1353">
        <v>2.9999999999999997E-4</v>
      </c>
      <c r="BB1353">
        <v>3.0000000000000001E-5</v>
      </c>
      <c r="BC1353">
        <v>3.3000000000000003E-5</v>
      </c>
      <c r="BD1353">
        <v>6.6000000000000005E-5</v>
      </c>
      <c r="BG1353">
        <v>1.02E-4</v>
      </c>
      <c r="CQ1353">
        <v>1.1E-4</v>
      </c>
      <c r="CR1353">
        <v>1.1E-4</v>
      </c>
      <c r="CT1353">
        <v>1.1E-4</v>
      </c>
      <c r="CU1353">
        <v>1.1E-4</v>
      </c>
      <c r="DO1353">
        <v>7.3400000000000009E-5</v>
      </c>
      <c r="EB1353">
        <v>1.9999999999999998E-5</v>
      </c>
      <c r="EC1353">
        <v>1.9999999999999998E-5</v>
      </c>
      <c r="ED1353">
        <v>1.9999999999999998E-5</v>
      </c>
      <c r="EE1353">
        <v>1.9999999999999998E-5</v>
      </c>
      <c r="EF1353">
        <v>1.9999999999999998E-5</v>
      </c>
      <c r="EG1353">
        <v>1.9999999999999998E-5</v>
      </c>
      <c r="EH1353">
        <v>1.1999999999999999E-4</v>
      </c>
      <c r="EI1353">
        <v>1.9999999999999998E-5</v>
      </c>
      <c r="EJ1353">
        <v>1.9999999999999998E-5</v>
      </c>
      <c r="EK1353">
        <v>1.9999999999999998E-5</v>
      </c>
      <c r="EL1353">
        <v>1.9999999999999998E-5</v>
      </c>
      <c r="EM1353">
        <v>1.9999999999999998E-5</v>
      </c>
      <c r="EN1353">
        <v>1.9999999999999998E-5</v>
      </c>
      <c r="ER1353">
        <v>1.2500000000000001E-6</v>
      </c>
      <c r="EU1353">
        <v>2.5000000000000001E-4</v>
      </c>
      <c r="EV1353">
        <v>5.0000000000000001E-4</v>
      </c>
      <c r="EW1353">
        <v>1.4285714285714287E-4</v>
      </c>
      <c r="FF1353">
        <v>1.5749999999999998E-4</v>
      </c>
      <c r="FG1353">
        <v>1.5749999999999998E-4</v>
      </c>
      <c r="FI1353">
        <v>3.7814814814814817E-5</v>
      </c>
      <c r="FJ1353">
        <v>1.6952380952380951E-5</v>
      </c>
      <c r="FO1353">
        <v>4.2000000000000004E-5</v>
      </c>
      <c r="FV1353">
        <v>7.9999999999999996E-6</v>
      </c>
      <c r="GE1353">
        <v>4.0000000000000003E-5</v>
      </c>
      <c r="GG1353">
        <v>4.0000000000000002E-4</v>
      </c>
      <c r="GR1353" s="17" t="s">
        <v>111</v>
      </c>
      <c r="GS1353" s="17">
        <v>1</v>
      </c>
      <c r="GT1353" s="17" t="s">
        <v>1852</v>
      </c>
      <c r="GU1353" s="17" t="s">
        <v>1793</v>
      </c>
      <c r="GV1353" s="17">
        <f>SUMIF(FACT_A1[cve_prod],DIM_BILL[[#This Row],[CODIGO]],FACT_A1[Existencia])</f>
        <v>0</v>
      </c>
      <c r="GW1353" s="18">
        <f>SUMIF(FACT_A2[cve_prod],DIM_BILL[[#This Row],[CODIGO]],FACT_A2[Existencia])</f>
        <v>25.311</v>
      </c>
      <c r="GX1353" s="17"/>
      <c r="GY1353" s="16" t="s">
        <v>2221</v>
      </c>
      <c r="GZ1353" s="24">
        <f>SUMPRODUCT($B1353:$GQ1353,INDEX(PLAN_PRODUCCION!$B$4:$GQ$24,COLUMN()-COLUMN($GZ$1)+1,0))</f>
        <v>25.984260583333334</v>
      </c>
      <c r="HA1353" s="24">
        <f>SUMPRODUCT($B1353:$GQ1353,INDEX(PLAN_PRODUCCION!$B$4:$GQ$24,COLUMN()-COLUMN($GZ$1)+1,0))</f>
        <v>0</v>
      </c>
      <c r="HB1353" s="24">
        <f>SUMPRODUCT($B1353:$GQ1353,INDEX(PLAN_PRODUCCION!$B$4:$GQ$24,COLUMN()-COLUMN($GZ$1)+1,0))</f>
        <v>0</v>
      </c>
      <c r="HC1353" s="24">
        <f>SUMPRODUCT($B1353:$GQ1353,INDEX(PLAN_PRODUCCION!$B$4:$GQ$24,COLUMN()-COLUMN($GZ$1)+1,0))</f>
        <v>0</v>
      </c>
      <c r="HD1353" s="24">
        <f>SUMPRODUCT($B1353:$GQ1353,INDEX(PLAN_PRODUCCION!$B$4:$GQ$24,COLUMN()-COLUMN($GZ$1)+1,0))</f>
        <v>0</v>
      </c>
      <c r="HE1353" s="24">
        <f>SUMPRODUCT($B1353:$GQ1353,INDEX(PLAN_PRODUCCION!$B$4:$GQ$24,COLUMN()-COLUMN($GZ$1)+1,0))</f>
        <v>0</v>
      </c>
      <c r="HF1353" s="24">
        <f>SUMPRODUCT($B1353:$GQ1353,INDEX(PLAN_PRODUCCION!$B$4:$GQ$24,COLUMN()-COLUMN($GZ$1)+1,0))</f>
        <v>0</v>
      </c>
      <c r="HG1353" s="24">
        <f>SUMPRODUCT($B1353:$GQ1353,INDEX(PLAN_PRODUCCION!$B$4:$GQ$24,COLUMN()-COLUMN($GZ$1)+1,0))</f>
        <v>0</v>
      </c>
      <c r="HH1353" s="24">
        <f>SUMPRODUCT($B1353:$GQ1353,INDEX(PLAN_PRODUCCION!$B$4:$GQ$24,COLUMN()-COLUMN($GZ$1)+1,0))</f>
        <v>0</v>
      </c>
      <c r="HI1353" s="24">
        <f>SUMPRODUCT($B1353:$GQ1353,INDEX(PLAN_PRODUCCION!$B$4:$GQ$24,COLUMN()-COLUMN($GZ$1)+1,0))</f>
        <v>0</v>
      </c>
      <c r="HJ1353" s="24">
        <f>SUMPRODUCT($B1353:$GQ1353,INDEX(PLAN_PRODUCCION!$B$4:$GQ$24,COLUMN()-COLUMN($GZ$1)+1,0))</f>
        <v>0</v>
      </c>
      <c r="HK1353" s="24">
        <f>SUMPRODUCT($B1353:$GQ1353,INDEX(PLAN_PRODUCCION!$B$4:$GQ$24,COLUMN()-COLUMN($GZ$1)+1,0))</f>
        <v>0.20420000000000002</v>
      </c>
      <c r="HL1353" s="24">
        <f>SUMPRODUCT($B1353:$GQ1353,INDEX(PLAN_PRODUCCION!$B$4:$GQ$24,COLUMN()-COLUMN($GZ$1)+1,0))</f>
        <v>0</v>
      </c>
      <c r="HM1353" s="24">
        <f>SUMPRODUCT($B1353:$GQ1353,INDEX(PLAN_PRODUCCION!$B$4:$GQ$24,COLUMN()-COLUMN($GZ$1)+1,0))</f>
        <v>0</v>
      </c>
      <c r="HN1353" s="24">
        <f>SUMPRODUCT($B1353:$GQ1353,INDEX(PLAN_PRODUCCION!$B$4:$GQ$24,COLUMN()-COLUMN($GZ$1)+1,0))</f>
        <v>0</v>
      </c>
      <c r="HO1353" s="24">
        <f>SUMPRODUCT($B1353:$GQ1353,INDEX(PLAN_PRODUCCION!$B$4:$GQ$24,COLUMN()-COLUMN($GZ$1)+1,0))</f>
        <v>0</v>
      </c>
      <c r="HP1353" s="24">
        <f>SUMPRODUCT($B1353:$GQ1353,INDEX(PLAN_PRODUCCION!$B$4:$GQ$24,COLUMN()-COLUMN($GZ$1)+1,0))</f>
        <v>0</v>
      </c>
      <c r="HQ1353" s="24">
        <f>SUMPRODUCT($B1353:$GQ1353,INDEX(PLAN_PRODUCCION!$B$4:$GQ$24,COLUMN()-COLUMN($GZ$1)+1,0))</f>
        <v>0</v>
      </c>
      <c r="HR1353" s="24">
        <f>SUMPRODUCT($B1353:$GQ1353,INDEX(PLAN_PRODUCCION!$B$4:$GQ$24,COLUMN()-COLUMN($GZ$1)+1,0))</f>
        <v>0</v>
      </c>
      <c r="HS1353" s="24">
        <f>SUMPRODUCT($B1353:$GQ1353,INDEX(PLAN_PRODUCCION!$B$4:$GQ$24,COLUMN()-COLUMN($GZ$1)+1,0))</f>
        <v>0</v>
      </c>
      <c r="HT1353" s="24">
        <f>SUMPRODUCT($B1353:$GQ1353,INDEX(PLAN_PRODUCCION!$B$4:$GQ$24,COLUMN()-COLUMN($GZ$1)+1,0))</f>
        <v>0</v>
      </c>
      <c r="HU1353" s="22"/>
      <c r="HV1353" s="25"/>
      <c r="HW1353" t="str">
        <f>DIM_BILL[[#This Row],[Tipo]]</f>
        <v>MATERIA PRIMA</v>
      </c>
    </row>
    <row r="1354" spans="1:231" x14ac:dyDescent="0.3">
      <c r="A1354" s="18" t="s">
        <v>110</v>
      </c>
      <c r="F1354">
        <v>1.894736842105263E-4</v>
      </c>
      <c r="G1354">
        <v>5.9999999999999995E-5</v>
      </c>
      <c r="H1354">
        <v>7.2000000000000002E-5</v>
      </c>
      <c r="M1354">
        <v>1.4999999999999999E-4</v>
      </c>
      <c r="N1354">
        <v>2.9999999999999997E-4</v>
      </c>
      <c r="R1354">
        <v>3.0000000000000003E-4</v>
      </c>
      <c r="U1354">
        <v>5.9999999999999995E-5</v>
      </c>
      <c r="V1354">
        <v>5.9999999999999995E-5</v>
      </c>
      <c r="BA1354">
        <v>2.9999999999999997E-4</v>
      </c>
      <c r="BB1354">
        <v>3.0000000000000001E-5</v>
      </c>
      <c r="BC1354">
        <v>3.3000000000000003E-5</v>
      </c>
      <c r="BD1354">
        <v>6.6000000000000005E-5</v>
      </c>
      <c r="BG1354">
        <v>1.02E-4</v>
      </c>
      <c r="CQ1354">
        <v>1.1E-4</v>
      </c>
      <c r="CR1354">
        <v>1.1E-4</v>
      </c>
      <c r="CT1354">
        <v>1.1E-4</v>
      </c>
      <c r="CU1354">
        <v>1.1E-4</v>
      </c>
      <c r="DO1354">
        <v>7.3400000000000009E-5</v>
      </c>
      <c r="EB1354">
        <v>1.9999999999999998E-5</v>
      </c>
      <c r="EC1354">
        <v>1.9999999999999998E-5</v>
      </c>
      <c r="ED1354">
        <v>1.9999999999999998E-5</v>
      </c>
      <c r="EE1354">
        <v>1.9999999999999998E-5</v>
      </c>
      <c r="EF1354">
        <v>1.9999999999999998E-5</v>
      </c>
      <c r="EG1354">
        <v>1.9999999999999998E-5</v>
      </c>
      <c r="EH1354">
        <v>1.1999999999999999E-4</v>
      </c>
      <c r="EI1354">
        <v>1.9999999999999998E-5</v>
      </c>
      <c r="EJ1354">
        <v>1.9999999999999998E-5</v>
      </c>
      <c r="EK1354">
        <v>1.9999999999999998E-5</v>
      </c>
      <c r="EL1354">
        <v>1.9999999999999998E-5</v>
      </c>
      <c r="EM1354">
        <v>1.9999999999999998E-5</v>
      </c>
      <c r="EN1354">
        <v>1.9999999999999998E-5</v>
      </c>
      <c r="ER1354">
        <v>1.2500000000000001E-6</v>
      </c>
      <c r="EU1354">
        <v>2.5000000000000001E-4</v>
      </c>
      <c r="EV1354">
        <v>5.0000000000000001E-4</v>
      </c>
      <c r="EW1354">
        <v>1.4285714285714287E-4</v>
      </c>
      <c r="FF1354">
        <v>1.5749999999999998E-4</v>
      </c>
      <c r="FG1354">
        <v>1.5749999999999998E-4</v>
      </c>
      <c r="FI1354">
        <v>3.7814814814814817E-5</v>
      </c>
      <c r="FJ1354">
        <v>1.6952380952380951E-5</v>
      </c>
      <c r="FO1354">
        <v>4.2000000000000004E-5</v>
      </c>
      <c r="FV1354">
        <v>7.9999999999999996E-6</v>
      </c>
      <c r="GE1354">
        <v>4.0000000000000003E-5</v>
      </c>
      <c r="GG1354">
        <v>4.0000000000000002E-4</v>
      </c>
      <c r="GR1354" s="18" t="s">
        <v>111</v>
      </c>
      <c r="GS1354" s="18">
        <v>1</v>
      </c>
      <c r="GT1354" s="18" t="s">
        <v>1852</v>
      </c>
      <c r="GU1354" s="18" t="s">
        <v>1793</v>
      </c>
      <c r="GV1354" s="18">
        <f>SUMIF(FACT_A1[cve_prod],DIM_BILL[[#This Row],[CODIGO]],FACT_A1[Existencia])</f>
        <v>0</v>
      </c>
      <c r="GW1354" s="18">
        <f>SUMIF(FACT_A2[cve_prod],DIM_BILL[[#This Row],[CODIGO]],FACT_A2[Existencia])</f>
        <v>25.311</v>
      </c>
      <c r="GX1354" s="18"/>
      <c r="GY1354" s="16" t="s">
        <v>2222</v>
      </c>
      <c r="GZ1354" s="26">
        <f t="shared" ref="GZ1354" si="9880">GV1354+GW1354+GX1354+GZ1352-GZ1353</f>
        <v>-0.67326058333333449</v>
      </c>
      <c r="HA1354" s="26">
        <f t="shared" ref="HA1354" si="9881">GZ1354+HA1352-HA1353</f>
        <v>-0.67326058333333449</v>
      </c>
      <c r="HB1354" s="26">
        <f t="shared" ref="HB1354" si="9882">HA1354+HB1352-HB1353</f>
        <v>-0.67326058333333449</v>
      </c>
      <c r="HC1354" s="26">
        <f t="shared" ref="HC1354" si="9883">HB1354+HC1352-HC1353</f>
        <v>-0.67326058333333449</v>
      </c>
      <c r="HD1354" s="26">
        <f t="shared" ref="HD1354" si="9884">HC1354+HD1352-HD1353</f>
        <v>24.326739416666666</v>
      </c>
      <c r="HE1354" s="26">
        <f t="shared" ref="HE1354" si="9885">HD1354+HE1352-HE1353</f>
        <v>24.326739416666666</v>
      </c>
      <c r="HF1354" s="26">
        <f t="shared" ref="HF1354" si="9886">HE1354+HF1352-HF1353</f>
        <v>24.326739416666666</v>
      </c>
      <c r="HG1354" s="26">
        <f t="shared" ref="HG1354" si="9887">HF1354+HG1352-HG1353</f>
        <v>24.326739416666666</v>
      </c>
      <c r="HH1354" s="26">
        <f t="shared" ref="HH1354" si="9888">HG1354+HH1352-HH1353</f>
        <v>24.326739416666666</v>
      </c>
      <c r="HI1354" s="26">
        <f t="shared" ref="HI1354" si="9889">HH1354+HI1352-HI1353</f>
        <v>24.326739416666666</v>
      </c>
      <c r="HJ1354" s="26">
        <f t="shared" ref="HJ1354" si="9890">HI1354+HJ1352-HJ1353</f>
        <v>24.326739416666666</v>
      </c>
      <c r="HK1354" s="26">
        <f t="shared" ref="HK1354" si="9891">HJ1354+HK1352-HK1353</f>
        <v>24.122539416666665</v>
      </c>
      <c r="HL1354" s="26">
        <f t="shared" ref="HL1354" si="9892">HK1354+HL1352-HL1353</f>
        <v>24.122539416666665</v>
      </c>
      <c r="HM1354" s="26">
        <f t="shared" ref="HM1354" si="9893">HL1354+HM1352-HM1353</f>
        <v>24.122539416666665</v>
      </c>
      <c r="HN1354" s="26">
        <f t="shared" ref="HN1354" si="9894">HM1354+HN1352-HN1353</f>
        <v>24.122539416666665</v>
      </c>
      <c r="HO1354" s="26">
        <f t="shared" ref="HO1354" si="9895">HN1354+HO1352-HO1353</f>
        <v>24.122539416666665</v>
      </c>
      <c r="HP1354" s="26">
        <f t="shared" ref="HP1354" si="9896">HO1354+HP1352-HP1353</f>
        <v>24.122539416666665</v>
      </c>
      <c r="HQ1354" s="26">
        <f t="shared" ref="HQ1354" si="9897">HP1354+HQ1352-HQ1353</f>
        <v>24.122539416666665</v>
      </c>
      <c r="HR1354" s="26">
        <f t="shared" ref="HR1354" si="9898">HQ1354+HR1352-HR1353</f>
        <v>24.122539416666665</v>
      </c>
      <c r="HS1354" s="26">
        <f t="shared" ref="HS1354" si="9899">HR1354+HS1352-HS1353</f>
        <v>24.122539416666665</v>
      </c>
      <c r="HT1354" s="26">
        <f t="shared" ref="HT1354" si="9900">HS1354+HT1352-HT1353</f>
        <v>24.122539416666665</v>
      </c>
      <c r="HU1354" s="22">
        <f t="shared" ref="HU1354" si="9901">COUNTIF(GZ1354:HT1354,"&lt;0")</f>
        <v>4</v>
      </c>
      <c r="HV1354" s="25"/>
      <c r="HW1354" t="str">
        <f>DIM_BILL[[#This Row],[Tipo]]</f>
        <v>MATERIA PRIMA</v>
      </c>
    </row>
    <row r="1355" spans="1:231" x14ac:dyDescent="0.3">
      <c r="A1355" s="17" t="s">
        <v>290</v>
      </c>
      <c r="R1355">
        <v>1.8000000000000002E-3</v>
      </c>
      <c r="AH1355">
        <v>3.0000000000000001E-3</v>
      </c>
      <c r="AI1355">
        <v>1.5E-3</v>
      </c>
      <c r="BB1355">
        <v>7.5000000000000002E-4</v>
      </c>
      <c r="BE1355">
        <v>2.3999999999999998E-3</v>
      </c>
      <c r="BK1355">
        <v>2.3999999999999998E-3</v>
      </c>
      <c r="BV1355">
        <v>6.0000000000000001E-3</v>
      </c>
      <c r="CM1355">
        <v>1.8569999999999999E-3</v>
      </c>
      <c r="CO1355">
        <v>1.8569999999999999E-3</v>
      </c>
      <c r="CQ1355">
        <v>3.3E-3</v>
      </c>
      <c r="CR1355">
        <v>3.3E-3</v>
      </c>
      <c r="CT1355">
        <v>3.3E-3</v>
      </c>
      <c r="CU1355">
        <v>3.3E-3</v>
      </c>
      <c r="EB1355">
        <v>6.1855555555555557E-4</v>
      </c>
      <c r="EC1355">
        <v>6.1855555555555557E-4</v>
      </c>
      <c r="ED1355">
        <v>6.1855555555555557E-4</v>
      </c>
      <c r="EE1355">
        <v>6.1855555555555557E-4</v>
      </c>
      <c r="EF1355">
        <v>6.1855555555555557E-4</v>
      </c>
      <c r="EG1355">
        <v>6.1855555555555557E-4</v>
      </c>
      <c r="EH1355">
        <v>3.711333333333333E-3</v>
      </c>
      <c r="EI1355">
        <v>6.1855555555555557E-4</v>
      </c>
      <c r="EJ1355">
        <v>6.1855555555555557E-4</v>
      </c>
      <c r="EK1355">
        <v>6.1855555555555557E-4</v>
      </c>
      <c r="EL1355">
        <v>6.1855555555555557E-4</v>
      </c>
      <c r="EM1355">
        <v>6.1855555555555557E-4</v>
      </c>
      <c r="EN1355">
        <v>6.1855555555555557E-4</v>
      </c>
      <c r="EO1355">
        <v>1.031E-3</v>
      </c>
      <c r="EP1355">
        <v>1.031E-3</v>
      </c>
      <c r="EQ1355">
        <v>1.031E-3</v>
      </c>
      <c r="ER1355">
        <v>3.1000000000000001E-5</v>
      </c>
      <c r="ET1355">
        <v>1.8569999999999999E-3</v>
      </c>
      <c r="EU1355">
        <v>2.5000000000000001E-3</v>
      </c>
      <c r="EV1355">
        <v>5.0000000000000001E-3</v>
      </c>
      <c r="EW1355">
        <v>1.4285714285714286E-3</v>
      </c>
      <c r="EZ1355">
        <v>7.9620000000000003E-3</v>
      </c>
      <c r="FV1355">
        <v>3.6000000000000002E-4</v>
      </c>
      <c r="GR1355" s="17" t="s">
        <v>291</v>
      </c>
      <c r="GS1355" s="17">
        <v>1</v>
      </c>
      <c r="GT1355" s="17" t="s">
        <v>1834</v>
      </c>
      <c r="GU1355" s="17" t="s">
        <v>1793</v>
      </c>
      <c r="GV1355" s="17">
        <f>SUMIF(FACT_A1[cve_prod],DIM_BILL[[#This Row],[CODIGO]],FACT_A1[Existencia])</f>
        <v>100</v>
      </c>
      <c r="GW1355" s="18">
        <f>SUMIF(FACT_A2[cve_prod],DIM_BILL[[#This Row],[CODIGO]],FACT_A2[Existencia])</f>
        <v>95.557999999999993</v>
      </c>
      <c r="GX1355" s="17"/>
      <c r="GY1355" s="16" t="s">
        <v>2220</v>
      </c>
      <c r="GZ1355" s="15">
        <f>SUMIFS(POs[saldo],POs[cve_prod],DIM_BILL[[#This Row],[CODIGO]],POs[status],$GY1355,POs[f_ent],GZ$1)</f>
        <v>0</v>
      </c>
      <c r="HA1355" s="15">
        <f>SUMIFS(POs[saldo],POs[cve_prod],DIM_BILL[[#This Row],[CODIGO]],POs[status],$GY1355,POs[f_ent],HA$1)</f>
        <v>0</v>
      </c>
      <c r="HB1355" s="15">
        <f>SUMIFS(POs[saldo],POs[cve_prod],DIM_BILL[[#This Row],[CODIGO]],POs[status],$GY1355,POs[f_ent],HB$1)</f>
        <v>0</v>
      </c>
      <c r="HC1355" s="15">
        <f>SUMIFS(POs[saldo],POs[cve_prod],DIM_BILL[[#This Row],[CODIGO]],POs[status],$GY1355,POs[f_ent],HC$1)</f>
        <v>0</v>
      </c>
      <c r="HD1355" s="15">
        <f>SUMIFS(POs[saldo],POs[cve_prod],DIM_BILL[[#This Row],[CODIGO]],POs[status],$GY1355,POs[f_ent],HD$1)</f>
        <v>100</v>
      </c>
      <c r="HE1355" s="15">
        <f>SUMIFS(POs[saldo],POs[cve_prod],DIM_BILL[[#This Row],[CODIGO]],POs[status],$GY1355,POs[f_ent],HE$1)</f>
        <v>0</v>
      </c>
      <c r="HF1355" s="15">
        <f>SUMIFS(POs[saldo],POs[cve_prod],DIM_BILL[[#This Row],[CODIGO]],POs[status],$GY1355,POs[Semana],WEEKNUM(HF$1))</f>
        <v>0</v>
      </c>
      <c r="HG1355" s="15">
        <f>SUMIFS(POs[saldo],POs[cve_prod],DIM_BILL[[#This Row],[CODIGO]],POs[status],$GY1355,POs[Semana],WEEKNUM(HG$1))</f>
        <v>0</v>
      </c>
      <c r="HH1355" s="15">
        <f>SUMIFS(POs[saldo],POs[cve_prod],DIM_BILL[[#This Row],[CODIGO]],POs[status],$GY1355,POs[Semana],WEEKNUM(HH$1))</f>
        <v>0</v>
      </c>
      <c r="HI1355" s="15">
        <f>SUMIFS(POs[saldo],POs[cve_prod],DIM_BILL[[#This Row],[CODIGO]],POs[status],$GY1355,POs[Semana],WEEKNUM(HI$1))</f>
        <v>0</v>
      </c>
      <c r="HJ1355" s="15">
        <f>SUMIFS(POs[saldo],POs[cve_prod],DIM_BILL[[#This Row],[CODIGO]],POs[status],$GY1355,POs[Semana],WEEKNUM(HJ$1))</f>
        <v>0</v>
      </c>
      <c r="HK1355" s="15">
        <f>SUMIFS(POs[saldo],POs[cve_prod],DIM_BILL[[#This Row],[CODIGO]],POs[status],$GY1355,POs[Semana],WEEKNUM(HK$1))</f>
        <v>0</v>
      </c>
      <c r="HL1355" s="15">
        <f>SUMIFS(POs[saldo],POs[cve_prod],DIM_BILL[[#This Row],[CODIGO]],POs[status],$GY1355,POs[Semana],WEEKNUM(HL$1))</f>
        <v>0</v>
      </c>
      <c r="HM1355" s="15">
        <f>SUMIFS(POs[saldo],POs[cve_prod],DIM_BILL[[#This Row],[CODIGO]],POs[status],$GY1355,POs[Semana],WEEKNUM(HM$1))</f>
        <v>0</v>
      </c>
      <c r="HN1355" s="15">
        <f>SUMIFS(POs[saldo],POs[cve_prod],DIM_BILL[[#This Row],[CODIGO]],POs[status],$GY1355,POs[Semana],WEEKNUM(HN$1))</f>
        <v>0</v>
      </c>
      <c r="HO1355" s="15">
        <f>SUMIFS(POs[saldo],POs[cve_prod],DIM_BILL[[#This Row],[CODIGO]],POs[status],$GY1355,POs[Semana],WEEKNUM(HO$1))</f>
        <v>0</v>
      </c>
      <c r="HP1355" s="15">
        <f>SUMIFS(POs[saldo],POs[cve_prod],DIM_BILL[[#This Row],[CODIGO]],POs[status],$GY1355,POs[Semana],WEEKNUM(HP$1))</f>
        <v>0</v>
      </c>
      <c r="HQ1355" s="15">
        <f>SUMIFS(POs[saldo],POs[cve_prod],DIM_BILL[[#This Row],[CODIGO]],POs[status],$GY1355,POs[Semana],WEEKNUM(HQ$1))</f>
        <v>0</v>
      </c>
      <c r="HR1355" s="15">
        <f>SUMIFS(POs[saldo],POs[cve_prod],DIM_BILL[[#This Row],[CODIGO]],POs[status],$GY1355,POs[Semana],WEEKNUM(HR$1))</f>
        <v>0</v>
      </c>
      <c r="HS1355" s="15">
        <f>SUMIFS(POs[saldo],POs[cve_prod],DIM_BILL[[#This Row],[CODIGO]],POs[status],$GY1355,POs[Semana],WEEKNUM(HS$1))</f>
        <v>0</v>
      </c>
      <c r="HT1355" s="15">
        <f>SUMIFS(POs[saldo],POs[cve_prod],DIM_BILL[[#This Row],[CODIGO]],POs[status],$GY1355,POs[Semana],WEEKNUM(HT$1))</f>
        <v>0</v>
      </c>
      <c r="HU1355" s="22"/>
      <c r="HV1355" s="25"/>
      <c r="HW1355" t="str">
        <f>DIM_BILL[[#This Row],[Tipo]]</f>
        <v>MATERIA PRIMA</v>
      </c>
    </row>
    <row r="1356" spans="1:231" x14ac:dyDescent="0.3">
      <c r="A1356" s="17" t="s">
        <v>290</v>
      </c>
      <c r="R1356">
        <v>1.8000000000000002E-3</v>
      </c>
      <c r="AH1356">
        <v>3.0000000000000001E-3</v>
      </c>
      <c r="AI1356">
        <v>1.5E-3</v>
      </c>
      <c r="BB1356">
        <v>7.5000000000000002E-4</v>
      </c>
      <c r="BE1356">
        <v>2.3999999999999998E-3</v>
      </c>
      <c r="BK1356">
        <v>2.3999999999999998E-3</v>
      </c>
      <c r="BV1356">
        <v>6.0000000000000001E-3</v>
      </c>
      <c r="CM1356">
        <v>1.8569999999999999E-3</v>
      </c>
      <c r="CO1356">
        <v>1.8569999999999999E-3</v>
      </c>
      <c r="CQ1356">
        <v>3.3E-3</v>
      </c>
      <c r="CR1356">
        <v>3.3E-3</v>
      </c>
      <c r="CT1356">
        <v>3.3E-3</v>
      </c>
      <c r="CU1356">
        <v>3.3E-3</v>
      </c>
      <c r="EB1356">
        <v>6.1855555555555557E-4</v>
      </c>
      <c r="EC1356">
        <v>6.1855555555555557E-4</v>
      </c>
      <c r="ED1356">
        <v>6.1855555555555557E-4</v>
      </c>
      <c r="EE1356">
        <v>6.1855555555555557E-4</v>
      </c>
      <c r="EF1356">
        <v>6.1855555555555557E-4</v>
      </c>
      <c r="EG1356">
        <v>6.1855555555555557E-4</v>
      </c>
      <c r="EH1356">
        <v>3.711333333333333E-3</v>
      </c>
      <c r="EI1356">
        <v>6.1855555555555557E-4</v>
      </c>
      <c r="EJ1356">
        <v>6.1855555555555557E-4</v>
      </c>
      <c r="EK1356">
        <v>6.1855555555555557E-4</v>
      </c>
      <c r="EL1356">
        <v>6.1855555555555557E-4</v>
      </c>
      <c r="EM1356">
        <v>6.1855555555555557E-4</v>
      </c>
      <c r="EN1356">
        <v>6.1855555555555557E-4</v>
      </c>
      <c r="EO1356">
        <v>1.031E-3</v>
      </c>
      <c r="EP1356">
        <v>1.031E-3</v>
      </c>
      <c r="EQ1356">
        <v>1.031E-3</v>
      </c>
      <c r="ER1356">
        <v>3.1000000000000001E-5</v>
      </c>
      <c r="ET1356">
        <v>1.8569999999999999E-3</v>
      </c>
      <c r="EU1356">
        <v>2.5000000000000001E-3</v>
      </c>
      <c r="EV1356">
        <v>5.0000000000000001E-3</v>
      </c>
      <c r="EW1356">
        <v>1.4285714285714286E-3</v>
      </c>
      <c r="EZ1356">
        <v>7.9620000000000003E-3</v>
      </c>
      <c r="FV1356">
        <v>3.6000000000000002E-4</v>
      </c>
      <c r="GR1356" s="17" t="s">
        <v>291</v>
      </c>
      <c r="GS1356" s="17">
        <v>1</v>
      </c>
      <c r="GT1356" s="17" t="s">
        <v>1834</v>
      </c>
      <c r="GU1356" s="17" t="s">
        <v>1793</v>
      </c>
      <c r="GV1356" s="17">
        <f>SUMIF(FACT_A1[cve_prod],DIM_BILL[[#This Row],[CODIGO]],FACT_A1[Existencia])</f>
        <v>100</v>
      </c>
      <c r="GW1356" s="18">
        <f>SUMIF(FACT_A2[cve_prod],DIM_BILL[[#This Row],[CODIGO]],FACT_A2[Existencia])</f>
        <v>95.557999999999993</v>
      </c>
      <c r="GX1356" s="17"/>
      <c r="GY1356" s="16" t="s">
        <v>2221</v>
      </c>
      <c r="GZ1356" s="24">
        <f>SUMPRODUCT($B1356:$GQ1356,INDEX(PLAN_PRODUCCION!$B$4:$GQ$24,COLUMN()-COLUMN($GZ$1)+1,0))</f>
        <v>278.21796700000004</v>
      </c>
      <c r="HA1356" s="24">
        <f>SUMPRODUCT($B1356:$GQ1356,INDEX(PLAN_PRODUCCION!$B$4:$GQ$24,COLUMN()-COLUMN($GZ$1)+1,0))</f>
        <v>0</v>
      </c>
      <c r="HB1356" s="24">
        <f>SUMPRODUCT($B1356:$GQ1356,INDEX(PLAN_PRODUCCION!$B$4:$GQ$24,COLUMN()-COLUMN($GZ$1)+1,0))</f>
        <v>0</v>
      </c>
      <c r="HC1356" s="24">
        <f>SUMPRODUCT($B1356:$GQ1356,INDEX(PLAN_PRODUCCION!$B$4:$GQ$24,COLUMN()-COLUMN($GZ$1)+1,0))</f>
        <v>0</v>
      </c>
      <c r="HD1356" s="24">
        <f>SUMPRODUCT($B1356:$GQ1356,INDEX(PLAN_PRODUCCION!$B$4:$GQ$24,COLUMN()-COLUMN($GZ$1)+1,0))</f>
        <v>0</v>
      </c>
      <c r="HE1356" s="24">
        <f>SUMPRODUCT($B1356:$GQ1356,INDEX(PLAN_PRODUCCION!$B$4:$GQ$24,COLUMN()-COLUMN($GZ$1)+1,0))</f>
        <v>0</v>
      </c>
      <c r="HF1356" s="24">
        <f>SUMPRODUCT($B1356:$GQ1356,INDEX(PLAN_PRODUCCION!$B$4:$GQ$24,COLUMN()-COLUMN($GZ$1)+1,0))</f>
        <v>0</v>
      </c>
      <c r="HG1356" s="24">
        <f>SUMPRODUCT($B1356:$GQ1356,INDEX(PLAN_PRODUCCION!$B$4:$GQ$24,COLUMN()-COLUMN($GZ$1)+1,0))</f>
        <v>0</v>
      </c>
      <c r="HH1356" s="24">
        <f>SUMPRODUCT($B1356:$GQ1356,INDEX(PLAN_PRODUCCION!$B$4:$GQ$24,COLUMN()-COLUMN($GZ$1)+1,0))</f>
        <v>0</v>
      </c>
      <c r="HI1356" s="24">
        <f>SUMPRODUCT($B1356:$GQ1356,INDEX(PLAN_PRODUCCION!$B$4:$GQ$24,COLUMN()-COLUMN($GZ$1)+1,0))</f>
        <v>0</v>
      </c>
      <c r="HJ1356" s="24">
        <f>SUMPRODUCT($B1356:$GQ1356,INDEX(PLAN_PRODUCCION!$B$4:$GQ$24,COLUMN()-COLUMN($GZ$1)+1,0))</f>
        <v>0</v>
      </c>
      <c r="HK1356" s="24">
        <f>SUMPRODUCT($B1356:$GQ1356,INDEX(PLAN_PRODUCCION!$B$4:$GQ$24,COLUMN()-COLUMN($GZ$1)+1,0))</f>
        <v>0</v>
      </c>
      <c r="HL1356" s="24">
        <f>SUMPRODUCT($B1356:$GQ1356,INDEX(PLAN_PRODUCCION!$B$4:$GQ$24,COLUMN()-COLUMN($GZ$1)+1,0))</f>
        <v>0</v>
      </c>
      <c r="HM1356" s="24">
        <f>SUMPRODUCT($B1356:$GQ1356,INDEX(PLAN_PRODUCCION!$B$4:$GQ$24,COLUMN()-COLUMN($GZ$1)+1,0))</f>
        <v>0</v>
      </c>
      <c r="HN1356" s="24">
        <f>SUMPRODUCT($B1356:$GQ1356,INDEX(PLAN_PRODUCCION!$B$4:$GQ$24,COLUMN()-COLUMN($GZ$1)+1,0))</f>
        <v>0</v>
      </c>
      <c r="HO1356" s="24">
        <f>SUMPRODUCT($B1356:$GQ1356,INDEX(PLAN_PRODUCCION!$B$4:$GQ$24,COLUMN()-COLUMN($GZ$1)+1,0))</f>
        <v>0</v>
      </c>
      <c r="HP1356" s="24">
        <f>SUMPRODUCT($B1356:$GQ1356,INDEX(PLAN_PRODUCCION!$B$4:$GQ$24,COLUMN()-COLUMN($GZ$1)+1,0))</f>
        <v>0</v>
      </c>
      <c r="HQ1356" s="24">
        <f>SUMPRODUCT($B1356:$GQ1356,INDEX(PLAN_PRODUCCION!$B$4:$GQ$24,COLUMN()-COLUMN($GZ$1)+1,0))</f>
        <v>0</v>
      </c>
      <c r="HR1356" s="24">
        <f>SUMPRODUCT($B1356:$GQ1356,INDEX(PLAN_PRODUCCION!$B$4:$GQ$24,COLUMN()-COLUMN($GZ$1)+1,0))</f>
        <v>0</v>
      </c>
      <c r="HS1356" s="24">
        <f>SUMPRODUCT($B1356:$GQ1356,INDEX(PLAN_PRODUCCION!$B$4:$GQ$24,COLUMN()-COLUMN($GZ$1)+1,0))</f>
        <v>0</v>
      </c>
      <c r="HT1356" s="24">
        <f>SUMPRODUCT($B1356:$GQ1356,INDEX(PLAN_PRODUCCION!$B$4:$GQ$24,COLUMN()-COLUMN($GZ$1)+1,0))</f>
        <v>0</v>
      </c>
      <c r="HU1356" s="22"/>
      <c r="HV1356" s="25"/>
      <c r="HW1356" t="str">
        <f>DIM_BILL[[#This Row],[Tipo]]</f>
        <v>MATERIA PRIMA</v>
      </c>
    </row>
    <row r="1357" spans="1:231" x14ac:dyDescent="0.3">
      <c r="A1357" s="18" t="s">
        <v>290</v>
      </c>
      <c r="R1357">
        <v>1.8000000000000002E-3</v>
      </c>
      <c r="AH1357">
        <v>3.0000000000000001E-3</v>
      </c>
      <c r="AI1357">
        <v>1.5E-3</v>
      </c>
      <c r="BB1357">
        <v>7.5000000000000002E-4</v>
      </c>
      <c r="BE1357">
        <v>2.3999999999999998E-3</v>
      </c>
      <c r="BK1357">
        <v>2.3999999999999998E-3</v>
      </c>
      <c r="BV1357">
        <v>6.0000000000000001E-3</v>
      </c>
      <c r="CM1357">
        <v>1.8569999999999999E-3</v>
      </c>
      <c r="CO1357">
        <v>1.8569999999999999E-3</v>
      </c>
      <c r="CQ1357">
        <v>3.3E-3</v>
      </c>
      <c r="CR1357">
        <v>3.3E-3</v>
      </c>
      <c r="CT1357">
        <v>3.3E-3</v>
      </c>
      <c r="CU1357">
        <v>3.3E-3</v>
      </c>
      <c r="EB1357">
        <v>6.1855555555555557E-4</v>
      </c>
      <c r="EC1357">
        <v>6.1855555555555557E-4</v>
      </c>
      <c r="ED1357">
        <v>6.1855555555555557E-4</v>
      </c>
      <c r="EE1357">
        <v>6.1855555555555557E-4</v>
      </c>
      <c r="EF1357">
        <v>6.1855555555555557E-4</v>
      </c>
      <c r="EG1357">
        <v>6.1855555555555557E-4</v>
      </c>
      <c r="EH1357">
        <v>3.711333333333333E-3</v>
      </c>
      <c r="EI1357">
        <v>6.1855555555555557E-4</v>
      </c>
      <c r="EJ1357">
        <v>6.1855555555555557E-4</v>
      </c>
      <c r="EK1357">
        <v>6.1855555555555557E-4</v>
      </c>
      <c r="EL1357">
        <v>6.1855555555555557E-4</v>
      </c>
      <c r="EM1357">
        <v>6.1855555555555557E-4</v>
      </c>
      <c r="EN1357">
        <v>6.1855555555555557E-4</v>
      </c>
      <c r="EO1357">
        <v>1.031E-3</v>
      </c>
      <c r="EP1357">
        <v>1.031E-3</v>
      </c>
      <c r="EQ1357">
        <v>1.031E-3</v>
      </c>
      <c r="ER1357">
        <v>3.1000000000000001E-5</v>
      </c>
      <c r="ET1357">
        <v>1.8569999999999999E-3</v>
      </c>
      <c r="EU1357">
        <v>2.5000000000000001E-3</v>
      </c>
      <c r="EV1357">
        <v>5.0000000000000001E-3</v>
      </c>
      <c r="EW1357">
        <v>1.4285714285714286E-3</v>
      </c>
      <c r="EZ1357">
        <v>7.9620000000000003E-3</v>
      </c>
      <c r="FV1357">
        <v>3.6000000000000002E-4</v>
      </c>
      <c r="GR1357" s="18" t="s">
        <v>291</v>
      </c>
      <c r="GS1357" s="18">
        <v>1</v>
      </c>
      <c r="GT1357" s="18" t="s">
        <v>1834</v>
      </c>
      <c r="GU1357" s="18" t="s">
        <v>1793</v>
      </c>
      <c r="GV1357" s="18">
        <f>SUMIF(FACT_A1[cve_prod],DIM_BILL[[#This Row],[CODIGO]],FACT_A1[Existencia])</f>
        <v>100</v>
      </c>
      <c r="GW1357" s="18">
        <f>SUMIF(FACT_A2[cve_prod],DIM_BILL[[#This Row],[CODIGO]],FACT_A2[Existencia])</f>
        <v>95.557999999999993</v>
      </c>
      <c r="GX1357" s="18"/>
      <c r="GY1357" s="16" t="s">
        <v>2222</v>
      </c>
      <c r="GZ1357" s="26">
        <f t="shared" ref="GZ1357" si="9902">GV1357+GW1357+GX1357+GZ1355-GZ1356</f>
        <v>-82.659967000000051</v>
      </c>
      <c r="HA1357" s="26">
        <f t="shared" ref="HA1357" si="9903">GZ1357+HA1355-HA1356</f>
        <v>-82.659967000000051</v>
      </c>
      <c r="HB1357" s="26">
        <f t="shared" ref="HB1357" si="9904">HA1357+HB1355-HB1356</f>
        <v>-82.659967000000051</v>
      </c>
      <c r="HC1357" s="26">
        <f t="shared" ref="HC1357" si="9905">HB1357+HC1355-HC1356</f>
        <v>-82.659967000000051</v>
      </c>
      <c r="HD1357" s="26">
        <f t="shared" ref="HD1357" si="9906">HC1357+HD1355-HD1356</f>
        <v>17.340032999999949</v>
      </c>
      <c r="HE1357" s="26">
        <f t="shared" ref="HE1357" si="9907">HD1357+HE1355-HE1356</f>
        <v>17.340032999999949</v>
      </c>
      <c r="HF1357" s="26">
        <f t="shared" ref="HF1357" si="9908">HE1357+HF1355-HF1356</f>
        <v>17.340032999999949</v>
      </c>
      <c r="HG1357" s="26">
        <f t="shared" ref="HG1357" si="9909">HF1357+HG1355-HG1356</f>
        <v>17.340032999999949</v>
      </c>
      <c r="HH1357" s="26">
        <f t="shared" ref="HH1357" si="9910">HG1357+HH1355-HH1356</f>
        <v>17.340032999999949</v>
      </c>
      <c r="HI1357" s="26">
        <f t="shared" ref="HI1357" si="9911">HH1357+HI1355-HI1356</f>
        <v>17.340032999999949</v>
      </c>
      <c r="HJ1357" s="26">
        <f t="shared" ref="HJ1357" si="9912">HI1357+HJ1355-HJ1356</f>
        <v>17.340032999999949</v>
      </c>
      <c r="HK1357" s="26">
        <f t="shared" ref="HK1357" si="9913">HJ1357+HK1355-HK1356</f>
        <v>17.340032999999949</v>
      </c>
      <c r="HL1357" s="26">
        <f t="shared" ref="HL1357" si="9914">HK1357+HL1355-HL1356</f>
        <v>17.340032999999949</v>
      </c>
      <c r="HM1357" s="26">
        <f t="shared" ref="HM1357" si="9915">HL1357+HM1355-HM1356</f>
        <v>17.340032999999949</v>
      </c>
      <c r="HN1357" s="26">
        <f t="shared" ref="HN1357" si="9916">HM1357+HN1355-HN1356</f>
        <v>17.340032999999949</v>
      </c>
      <c r="HO1357" s="26">
        <f t="shared" ref="HO1357" si="9917">HN1357+HO1355-HO1356</f>
        <v>17.340032999999949</v>
      </c>
      <c r="HP1357" s="26">
        <f t="shared" ref="HP1357" si="9918">HO1357+HP1355-HP1356</f>
        <v>17.340032999999949</v>
      </c>
      <c r="HQ1357" s="26">
        <f t="shared" ref="HQ1357" si="9919">HP1357+HQ1355-HQ1356</f>
        <v>17.340032999999949</v>
      </c>
      <c r="HR1357" s="26">
        <f t="shared" ref="HR1357" si="9920">HQ1357+HR1355-HR1356</f>
        <v>17.340032999999949</v>
      </c>
      <c r="HS1357" s="26">
        <f t="shared" ref="HS1357" si="9921">HR1357+HS1355-HS1356</f>
        <v>17.340032999999949</v>
      </c>
      <c r="HT1357" s="26">
        <f t="shared" ref="HT1357" si="9922">HS1357+HT1355-HT1356</f>
        <v>17.340032999999949</v>
      </c>
      <c r="HU1357" s="22">
        <f t="shared" ref="HU1357" si="9923">COUNTIF(GZ1357:HT1357,"&lt;0")</f>
        <v>4</v>
      </c>
      <c r="HV1357" s="25"/>
      <c r="HW1357" t="str">
        <f>DIM_BILL[[#This Row],[Tipo]]</f>
        <v>MATERIA PRIMA</v>
      </c>
    </row>
    <row r="1358" spans="1:231" x14ac:dyDescent="0.3">
      <c r="A1358" s="17" t="s">
        <v>143</v>
      </c>
      <c r="G1358">
        <v>2.9999999999999999E-7</v>
      </c>
      <c r="U1358">
        <v>1.4999999999999999E-7</v>
      </c>
      <c r="AM1358">
        <v>2.8571428571428569E-7</v>
      </c>
      <c r="CQ1358">
        <v>9.9999999999999995E-8</v>
      </c>
      <c r="CR1358">
        <v>9.9999999999999995E-8</v>
      </c>
      <c r="CT1358">
        <v>9.9999999999999995E-8</v>
      </c>
      <c r="ER1358">
        <v>1.5000000000000002E-8</v>
      </c>
      <c r="FN1358">
        <v>1.3533333333333335E-7</v>
      </c>
      <c r="GR1358" s="17" t="s">
        <v>144</v>
      </c>
      <c r="GS1358" s="17">
        <v>2</v>
      </c>
      <c r="GT1358" s="17" t="s">
        <v>1853</v>
      </c>
      <c r="GU1358" s="17" t="s">
        <v>1793</v>
      </c>
      <c r="GV1358" s="17">
        <f>SUMIF(FACT_A1[cve_prod],DIM_BILL[[#This Row],[CODIGO]],FACT_A1[Existencia])</f>
        <v>0</v>
      </c>
      <c r="GW1358" s="18">
        <f>SUMIF(FACT_A2[cve_prod],DIM_BILL[[#This Row],[CODIGO]],FACT_A2[Existencia])</f>
        <v>2.5460000000000001E-3</v>
      </c>
      <c r="GX1358" s="17"/>
      <c r="GY1358" s="16" t="s">
        <v>2220</v>
      </c>
      <c r="GZ1358" s="15">
        <f>SUMIFS(POs[saldo],POs[cve_prod],DIM_BILL[[#This Row],[CODIGO]],POs[status],$GY1358,POs[f_ent],GZ$1)</f>
        <v>0</v>
      </c>
      <c r="HA1358" s="15">
        <f>SUMIFS(POs[saldo],POs[cve_prod],DIM_BILL[[#This Row],[CODIGO]],POs[status],$GY1358,POs[f_ent],HA$1)</f>
        <v>0</v>
      </c>
      <c r="HB1358" s="15">
        <f>SUMIFS(POs[saldo],POs[cve_prod],DIM_BILL[[#This Row],[CODIGO]],POs[status],$GY1358,POs[f_ent],HB$1)</f>
        <v>0</v>
      </c>
      <c r="HC1358" s="15">
        <f>SUMIFS(POs[saldo],POs[cve_prod],DIM_BILL[[#This Row],[CODIGO]],POs[status],$GY1358,POs[f_ent],HC$1)</f>
        <v>0</v>
      </c>
      <c r="HD1358" s="15">
        <f>SUMIFS(POs[saldo],POs[cve_prod],DIM_BILL[[#This Row],[CODIGO]],POs[status],$GY1358,POs[f_ent],HD$1)</f>
        <v>0</v>
      </c>
      <c r="HE1358" s="15">
        <f>SUMIFS(POs[saldo],POs[cve_prod],DIM_BILL[[#This Row],[CODIGO]],POs[status],$GY1358,POs[f_ent],HE$1)</f>
        <v>0</v>
      </c>
      <c r="HF1358" s="15">
        <f>SUMIFS(POs[saldo],POs[cve_prod],DIM_BILL[[#This Row],[CODIGO]],POs[status],$GY1358,POs[Semana],WEEKNUM(HF$1))</f>
        <v>0</v>
      </c>
      <c r="HG1358" s="15">
        <f>SUMIFS(POs[saldo],POs[cve_prod],DIM_BILL[[#This Row],[CODIGO]],POs[status],$GY1358,POs[Semana],WEEKNUM(HG$1))</f>
        <v>0</v>
      </c>
      <c r="HH1358" s="15">
        <f>SUMIFS(POs[saldo],POs[cve_prod],DIM_BILL[[#This Row],[CODIGO]],POs[status],$GY1358,POs[Semana],WEEKNUM(HH$1))</f>
        <v>0</v>
      </c>
      <c r="HI1358" s="15">
        <f>SUMIFS(POs[saldo],POs[cve_prod],DIM_BILL[[#This Row],[CODIGO]],POs[status],$GY1358,POs[Semana],WEEKNUM(HI$1))</f>
        <v>0</v>
      </c>
      <c r="HJ1358" s="15">
        <f>SUMIFS(POs[saldo],POs[cve_prod],DIM_BILL[[#This Row],[CODIGO]],POs[status],$GY1358,POs[Semana],WEEKNUM(HJ$1))</f>
        <v>0</v>
      </c>
      <c r="HK1358" s="15">
        <f>SUMIFS(POs[saldo],POs[cve_prod],DIM_BILL[[#This Row],[CODIGO]],POs[status],$GY1358,POs[Semana],WEEKNUM(HK$1))</f>
        <v>0</v>
      </c>
      <c r="HL1358" s="15">
        <f>SUMIFS(POs[saldo],POs[cve_prod],DIM_BILL[[#This Row],[CODIGO]],POs[status],$GY1358,POs[Semana],WEEKNUM(HL$1))</f>
        <v>0</v>
      </c>
      <c r="HM1358" s="15">
        <f>SUMIFS(POs[saldo],POs[cve_prod],DIM_BILL[[#This Row],[CODIGO]],POs[status],$GY1358,POs[Semana],WEEKNUM(HM$1))</f>
        <v>0</v>
      </c>
      <c r="HN1358" s="15">
        <f>SUMIFS(POs[saldo],POs[cve_prod],DIM_BILL[[#This Row],[CODIGO]],POs[status],$GY1358,POs[Semana],WEEKNUM(HN$1))</f>
        <v>0</v>
      </c>
      <c r="HO1358" s="15">
        <f>SUMIFS(POs[saldo],POs[cve_prod],DIM_BILL[[#This Row],[CODIGO]],POs[status],$GY1358,POs[Semana],WEEKNUM(HO$1))</f>
        <v>0</v>
      </c>
      <c r="HP1358" s="15">
        <f>SUMIFS(POs[saldo],POs[cve_prod],DIM_BILL[[#This Row],[CODIGO]],POs[status],$GY1358,POs[Semana],WEEKNUM(HP$1))</f>
        <v>0</v>
      </c>
      <c r="HQ1358" s="15">
        <f>SUMIFS(POs[saldo],POs[cve_prod],DIM_BILL[[#This Row],[CODIGO]],POs[status],$GY1358,POs[Semana],WEEKNUM(HQ$1))</f>
        <v>0</v>
      </c>
      <c r="HR1358" s="15">
        <f>SUMIFS(POs[saldo],POs[cve_prod],DIM_BILL[[#This Row],[CODIGO]],POs[status],$GY1358,POs[Semana],WEEKNUM(HR$1))</f>
        <v>0</v>
      </c>
      <c r="HS1358" s="15">
        <f>SUMIFS(POs[saldo],POs[cve_prod],DIM_BILL[[#This Row],[CODIGO]],POs[status],$GY1358,POs[Semana],WEEKNUM(HS$1))</f>
        <v>0</v>
      </c>
      <c r="HT1358" s="15">
        <f>SUMIFS(POs[saldo],POs[cve_prod],DIM_BILL[[#This Row],[CODIGO]],POs[status],$GY1358,POs[Semana],WEEKNUM(HT$1))</f>
        <v>0</v>
      </c>
      <c r="HU1358" s="22"/>
      <c r="HV1358" s="25"/>
      <c r="HW1358" t="str">
        <f>DIM_BILL[[#This Row],[Tipo]]</f>
        <v>MATERIA PRIMA</v>
      </c>
    </row>
    <row r="1359" spans="1:231" x14ac:dyDescent="0.3">
      <c r="A1359" s="17" t="s">
        <v>143</v>
      </c>
      <c r="G1359">
        <v>2.9999999999999999E-7</v>
      </c>
      <c r="U1359">
        <v>1.4999999999999999E-7</v>
      </c>
      <c r="AM1359">
        <v>2.8571428571428569E-7</v>
      </c>
      <c r="CQ1359">
        <v>9.9999999999999995E-8</v>
      </c>
      <c r="CR1359">
        <v>9.9999999999999995E-8</v>
      </c>
      <c r="CT1359">
        <v>9.9999999999999995E-8</v>
      </c>
      <c r="ER1359">
        <v>1.5000000000000002E-8</v>
      </c>
      <c r="FN1359">
        <v>1.3533333333333335E-7</v>
      </c>
      <c r="GR1359" s="17" t="s">
        <v>144</v>
      </c>
      <c r="GS1359" s="17">
        <v>2</v>
      </c>
      <c r="GT1359" s="17" t="s">
        <v>1853</v>
      </c>
      <c r="GU1359" s="17" t="s">
        <v>1793</v>
      </c>
      <c r="GV1359" s="17">
        <f>SUMIF(FACT_A1[cve_prod],DIM_BILL[[#This Row],[CODIGO]],FACT_A1[Existencia])</f>
        <v>0</v>
      </c>
      <c r="GW1359" s="18">
        <f>SUMIF(FACT_A2[cve_prod],DIM_BILL[[#This Row],[CODIGO]],FACT_A2[Existencia])</f>
        <v>2.5460000000000001E-3</v>
      </c>
      <c r="GX1359" s="17"/>
      <c r="GY1359" s="16" t="s">
        <v>2221</v>
      </c>
      <c r="GZ1359" s="24">
        <f>SUMPRODUCT($B1359:$GQ1359,INDEX(PLAN_PRODUCCION!$B$4:$GQ$24,COLUMN()-COLUMN($GZ$1)+1,0))</f>
        <v>7.3859150000000007E-3</v>
      </c>
      <c r="HA1359" s="24">
        <f>SUMPRODUCT($B1359:$GQ1359,INDEX(PLAN_PRODUCCION!$B$4:$GQ$24,COLUMN()-COLUMN($GZ$1)+1,0))</f>
        <v>0</v>
      </c>
      <c r="HB1359" s="24">
        <f>SUMPRODUCT($B1359:$GQ1359,INDEX(PLAN_PRODUCCION!$B$4:$GQ$24,COLUMN()-COLUMN($GZ$1)+1,0))</f>
        <v>0</v>
      </c>
      <c r="HC1359" s="24">
        <f>SUMPRODUCT($B1359:$GQ1359,INDEX(PLAN_PRODUCCION!$B$4:$GQ$24,COLUMN()-COLUMN($GZ$1)+1,0))</f>
        <v>0</v>
      </c>
      <c r="HD1359" s="24">
        <f>SUMPRODUCT($B1359:$GQ1359,INDEX(PLAN_PRODUCCION!$B$4:$GQ$24,COLUMN()-COLUMN($GZ$1)+1,0))</f>
        <v>0</v>
      </c>
      <c r="HE1359" s="24">
        <f>SUMPRODUCT($B1359:$GQ1359,INDEX(PLAN_PRODUCCION!$B$4:$GQ$24,COLUMN()-COLUMN($GZ$1)+1,0))</f>
        <v>0</v>
      </c>
      <c r="HF1359" s="24">
        <f>SUMPRODUCT($B1359:$GQ1359,INDEX(PLAN_PRODUCCION!$B$4:$GQ$24,COLUMN()-COLUMN($GZ$1)+1,0))</f>
        <v>0</v>
      </c>
      <c r="HG1359" s="24">
        <f>SUMPRODUCT($B1359:$GQ1359,INDEX(PLAN_PRODUCCION!$B$4:$GQ$24,COLUMN()-COLUMN($GZ$1)+1,0))</f>
        <v>0</v>
      </c>
      <c r="HH1359" s="24">
        <f>SUMPRODUCT($B1359:$GQ1359,INDEX(PLAN_PRODUCCION!$B$4:$GQ$24,COLUMN()-COLUMN($GZ$1)+1,0))</f>
        <v>0</v>
      </c>
      <c r="HI1359" s="24">
        <f>SUMPRODUCT($B1359:$GQ1359,INDEX(PLAN_PRODUCCION!$B$4:$GQ$24,COLUMN()-COLUMN($GZ$1)+1,0))</f>
        <v>0</v>
      </c>
      <c r="HJ1359" s="24">
        <f>SUMPRODUCT($B1359:$GQ1359,INDEX(PLAN_PRODUCCION!$B$4:$GQ$24,COLUMN()-COLUMN($GZ$1)+1,0))</f>
        <v>0</v>
      </c>
      <c r="HK1359" s="24">
        <f>SUMPRODUCT($B1359:$GQ1359,INDEX(PLAN_PRODUCCION!$B$4:$GQ$24,COLUMN()-COLUMN($GZ$1)+1,0))</f>
        <v>0</v>
      </c>
      <c r="HL1359" s="24">
        <f>SUMPRODUCT($B1359:$GQ1359,INDEX(PLAN_PRODUCCION!$B$4:$GQ$24,COLUMN()-COLUMN($GZ$1)+1,0))</f>
        <v>0</v>
      </c>
      <c r="HM1359" s="24">
        <f>SUMPRODUCT($B1359:$GQ1359,INDEX(PLAN_PRODUCCION!$B$4:$GQ$24,COLUMN()-COLUMN($GZ$1)+1,0))</f>
        <v>0</v>
      </c>
      <c r="HN1359" s="24">
        <f>SUMPRODUCT($B1359:$GQ1359,INDEX(PLAN_PRODUCCION!$B$4:$GQ$24,COLUMN()-COLUMN($GZ$1)+1,0))</f>
        <v>0</v>
      </c>
      <c r="HO1359" s="24">
        <f>SUMPRODUCT($B1359:$GQ1359,INDEX(PLAN_PRODUCCION!$B$4:$GQ$24,COLUMN()-COLUMN($GZ$1)+1,0))</f>
        <v>0</v>
      </c>
      <c r="HP1359" s="24">
        <f>SUMPRODUCT($B1359:$GQ1359,INDEX(PLAN_PRODUCCION!$B$4:$GQ$24,COLUMN()-COLUMN($GZ$1)+1,0))</f>
        <v>0</v>
      </c>
      <c r="HQ1359" s="24">
        <f>SUMPRODUCT($B1359:$GQ1359,INDEX(PLAN_PRODUCCION!$B$4:$GQ$24,COLUMN()-COLUMN($GZ$1)+1,0))</f>
        <v>0</v>
      </c>
      <c r="HR1359" s="24">
        <f>SUMPRODUCT($B1359:$GQ1359,INDEX(PLAN_PRODUCCION!$B$4:$GQ$24,COLUMN()-COLUMN($GZ$1)+1,0))</f>
        <v>0</v>
      </c>
      <c r="HS1359" s="24">
        <f>SUMPRODUCT($B1359:$GQ1359,INDEX(PLAN_PRODUCCION!$B$4:$GQ$24,COLUMN()-COLUMN($GZ$1)+1,0))</f>
        <v>0</v>
      </c>
      <c r="HT1359" s="24">
        <f>SUMPRODUCT($B1359:$GQ1359,INDEX(PLAN_PRODUCCION!$B$4:$GQ$24,COLUMN()-COLUMN($GZ$1)+1,0))</f>
        <v>0</v>
      </c>
      <c r="HU1359" s="22"/>
      <c r="HV1359" s="25"/>
      <c r="HW1359" t="str">
        <f>DIM_BILL[[#This Row],[Tipo]]</f>
        <v>MATERIA PRIMA</v>
      </c>
    </row>
    <row r="1360" spans="1:231" x14ac:dyDescent="0.3">
      <c r="A1360" s="18" t="s">
        <v>143</v>
      </c>
      <c r="G1360">
        <v>2.9999999999999999E-7</v>
      </c>
      <c r="U1360">
        <v>1.4999999999999999E-7</v>
      </c>
      <c r="AM1360">
        <v>2.8571428571428569E-7</v>
      </c>
      <c r="CQ1360">
        <v>9.9999999999999995E-8</v>
      </c>
      <c r="CR1360">
        <v>9.9999999999999995E-8</v>
      </c>
      <c r="CT1360">
        <v>9.9999999999999995E-8</v>
      </c>
      <c r="ER1360">
        <v>1.5000000000000002E-8</v>
      </c>
      <c r="FN1360">
        <v>1.3533333333333335E-7</v>
      </c>
      <c r="GR1360" s="18" t="s">
        <v>144</v>
      </c>
      <c r="GS1360" s="18">
        <v>2</v>
      </c>
      <c r="GT1360" s="18" t="s">
        <v>1853</v>
      </c>
      <c r="GU1360" s="18" t="s">
        <v>1793</v>
      </c>
      <c r="GV1360" s="18">
        <f>SUMIF(FACT_A1[cve_prod],DIM_BILL[[#This Row],[CODIGO]],FACT_A1[Existencia])</f>
        <v>0</v>
      </c>
      <c r="GW1360" s="18">
        <f>SUMIF(FACT_A2[cve_prod],DIM_BILL[[#This Row],[CODIGO]],FACT_A2[Existencia])</f>
        <v>2.5460000000000001E-3</v>
      </c>
      <c r="GX1360" s="18"/>
      <c r="GY1360" s="16" t="s">
        <v>2222</v>
      </c>
      <c r="GZ1360" s="26">
        <f t="shared" ref="GZ1360" si="9924">GV1360+GW1360+GX1360+GZ1358-GZ1359</f>
        <v>-4.8399150000000002E-3</v>
      </c>
      <c r="HA1360" s="26">
        <f t="shared" ref="HA1360" si="9925">GZ1360+HA1358-HA1359</f>
        <v>-4.8399150000000002E-3</v>
      </c>
      <c r="HB1360" s="26">
        <f t="shared" ref="HB1360" si="9926">HA1360+HB1358-HB1359</f>
        <v>-4.8399150000000002E-3</v>
      </c>
      <c r="HC1360" s="26">
        <f t="shared" ref="HC1360" si="9927">HB1360+HC1358-HC1359</f>
        <v>-4.8399150000000002E-3</v>
      </c>
      <c r="HD1360" s="26">
        <f t="shared" ref="HD1360" si="9928">HC1360+HD1358-HD1359</f>
        <v>-4.8399150000000002E-3</v>
      </c>
      <c r="HE1360" s="26">
        <f t="shared" ref="HE1360" si="9929">HD1360+HE1358-HE1359</f>
        <v>-4.8399150000000002E-3</v>
      </c>
      <c r="HF1360" s="26">
        <f t="shared" ref="HF1360" si="9930">HE1360+HF1358-HF1359</f>
        <v>-4.8399150000000002E-3</v>
      </c>
      <c r="HG1360" s="26">
        <f t="shared" ref="HG1360" si="9931">HF1360+HG1358-HG1359</f>
        <v>-4.8399150000000002E-3</v>
      </c>
      <c r="HH1360" s="26">
        <f t="shared" ref="HH1360" si="9932">HG1360+HH1358-HH1359</f>
        <v>-4.8399150000000002E-3</v>
      </c>
      <c r="HI1360" s="26">
        <f t="shared" ref="HI1360" si="9933">HH1360+HI1358-HI1359</f>
        <v>-4.8399150000000002E-3</v>
      </c>
      <c r="HJ1360" s="26">
        <f t="shared" ref="HJ1360" si="9934">HI1360+HJ1358-HJ1359</f>
        <v>-4.8399150000000002E-3</v>
      </c>
      <c r="HK1360" s="26">
        <f t="shared" ref="HK1360" si="9935">HJ1360+HK1358-HK1359</f>
        <v>-4.8399150000000002E-3</v>
      </c>
      <c r="HL1360" s="26">
        <f t="shared" ref="HL1360" si="9936">HK1360+HL1358-HL1359</f>
        <v>-4.8399150000000002E-3</v>
      </c>
      <c r="HM1360" s="26">
        <f t="shared" ref="HM1360" si="9937">HL1360+HM1358-HM1359</f>
        <v>-4.8399150000000002E-3</v>
      </c>
      <c r="HN1360" s="26">
        <f t="shared" ref="HN1360" si="9938">HM1360+HN1358-HN1359</f>
        <v>-4.8399150000000002E-3</v>
      </c>
      <c r="HO1360" s="26">
        <f t="shared" ref="HO1360" si="9939">HN1360+HO1358-HO1359</f>
        <v>-4.8399150000000002E-3</v>
      </c>
      <c r="HP1360" s="26">
        <f t="shared" ref="HP1360" si="9940">HO1360+HP1358-HP1359</f>
        <v>-4.8399150000000002E-3</v>
      </c>
      <c r="HQ1360" s="26">
        <f t="shared" ref="HQ1360" si="9941">HP1360+HQ1358-HQ1359</f>
        <v>-4.8399150000000002E-3</v>
      </c>
      <c r="HR1360" s="26">
        <f t="shared" ref="HR1360" si="9942">HQ1360+HR1358-HR1359</f>
        <v>-4.8399150000000002E-3</v>
      </c>
      <c r="HS1360" s="26">
        <f t="shared" ref="HS1360" si="9943">HR1360+HS1358-HS1359</f>
        <v>-4.8399150000000002E-3</v>
      </c>
      <c r="HT1360" s="26">
        <f t="shared" ref="HT1360" si="9944">HS1360+HT1358-HT1359</f>
        <v>-4.8399150000000002E-3</v>
      </c>
      <c r="HU1360" s="22">
        <f t="shared" ref="HU1360" si="9945">COUNTIF(GZ1360:HT1360,"&lt;0")</f>
        <v>21</v>
      </c>
      <c r="HV1360" s="25" t="s">
        <v>2549</v>
      </c>
      <c r="HW1360" t="str">
        <f>DIM_BILL[[#This Row],[Tipo]]</f>
        <v>MATERIA PRIMA</v>
      </c>
    </row>
    <row r="1361" spans="1:231" x14ac:dyDescent="0.3">
      <c r="A1361" s="17" t="s">
        <v>74</v>
      </c>
      <c r="F1361">
        <v>5.6842105263157899E-3</v>
      </c>
      <c r="G1361">
        <v>1.8E-3</v>
      </c>
      <c r="H1361">
        <v>2.16E-3</v>
      </c>
      <c r="K1361">
        <v>2.3999999999999998E-3</v>
      </c>
      <c r="M1361">
        <v>5.9499999999999993E-4</v>
      </c>
      <c r="R1361">
        <v>4.5000000000000004E-4</v>
      </c>
      <c r="U1361">
        <v>3.0000000000000001E-3</v>
      </c>
      <c r="AP1361">
        <v>3.0000000000000001E-3</v>
      </c>
      <c r="BA1361">
        <v>4.4999999999999999E-4</v>
      </c>
      <c r="BB1361">
        <v>1.2000000000000001E-3</v>
      </c>
      <c r="BC1361">
        <v>1.8E-3</v>
      </c>
      <c r="BD1361">
        <v>3.5999999999999999E-3</v>
      </c>
      <c r="BE1361">
        <v>4.7999999999999996E-3</v>
      </c>
      <c r="BG1361">
        <v>1.8000000000000002E-3</v>
      </c>
      <c r="ER1361">
        <v>1.7999999999999997E-5</v>
      </c>
      <c r="ET1361">
        <v>5.9999999999999995E-4</v>
      </c>
      <c r="FF1361">
        <v>6.961333333333333E-4</v>
      </c>
      <c r="FG1361">
        <v>6.961333333333333E-4</v>
      </c>
      <c r="FV1361">
        <v>8.3999999999999995E-5</v>
      </c>
      <c r="GE1361">
        <v>3.9999999999999996E-4</v>
      </c>
      <c r="GG1361">
        <v>8.0000000000000004E-4</v>
      </c>
      <c r="GR1361" s="17" t="s">
        <v>75</v>
      </c>
      <c r="GS1361" s="17">
        <v>1</v>
      </c>
      <c r="GT1361" s="17" t="s">
        <v>1834</v>
      </c>
      <c r="GU1361" s="17" t="s">
        <v>1793</v>
      </c>
      <c r="GV1361" s="17">
        <f>SUMIF(FACT_A1[cve_prod],DIM_BILL[[#This Row],[CODIGO]],FACT_A1[Existencia])</f>
        <v>0</v>
      </c>
      <c r="GW1361" s="18">
        <f>SUMIF(FACT_A2[cve_prod],DIM_BILL[[#This Row],[CODIGO]],FACT_A2[Existencia])</f>
        <v>138.80360000000002</v>
      </c>
      <c r="GX1361" s="17"/>
      <c r="GY1361" s="16" t="s">
        <v>2220</v>
      </c>
      <c r="GZ1361" s="15">
        <f>SUMIFS(POs[saldo],POs[cve_prod],DIM_BILL[[#This Row],[CODIGO]],POs[status],$GY1361,POs[f_ent],GZ$1)</f>
        <v>0</v>
      </c>
      <c r="HA1361" s="15">
        <f>SUMIFS(POs[saldo],POs[cve_prod],DIM_BILL[[#This Row],[CODIGO]],POs[status],$GY1361,POs[f_ent],HA$1)</f>
        <v>0</v>
      </c>
      <c r="HB1361" s="15">
        <f>SUMIFS(POs[saldo],POs[cve_prod],DIM_BILL[[#This Row],[CODIGO]],POs[status],$GY1361,POs[f_ent],HB$1)</f>
        <v>0</v>
      </c>
      <c r="HC1361" s="15">
        <f>SUMIFS(POs[saldo],POs[cve_prod],DIM_BILL[[#This Row],[CODIGO]],POs[status],$GY1361,POs[f_ent],HC$1)</f>
        <v>0</v>
      </c>
      <c r="HD1361" s="15">
        <f>SUMIFS(POs[saldo],POs[cve_prod],DIM_BILL[[#This Row],[CODIGO]],POs[status],$GY1361,POs[f_ent],HD$1)</f>
        <v>100</v>
      </c>
      <c r="HE1361" s="15">
        <f>SUMIFS(POs[saldo],POs[cve_prod],DIM_BILL[[#This Row],[CODIGO]],POs[status],$GY1361,POs[f_ent],HE$1)</f>
        <v>0</v>
      </c>
      <c r="HF1361" s="15">
        <f>SUMIFS(POs[saldo],POs[cve_prod],DIM_BILL[[#This Row],[CODIGO]],POs[status],$GY1361,POs[Semana],WEEKNUM(HF$1))</f>
        <v>0</v>
      </c>
      <c r="HG1361" s="15">
        <f>SUMIFS(POs[saldo],POs[cve_prod],DIM_BILL[[#This Row],[CODIGO]],POs[status],$GY1361,POs[Semana],WEEKNUM(HG$1))</f>
        <v>0</v>
      </c>
      <c r="HH1361" s="15">
        <f>SUMIFS(POs[saldo],POs[cve_prod],DIM_BILL[[#This Row],[CODIGO]],POs[status],$GY1361,POs[Semana],WEEKNUM(HH$1))</f>
        <v>0</v>
      </c>
      <c r="HI1361" s="15">
        <f>SUMIFS(POs[saldo],POs[cve_prod],DIM_BILL[[#This Row],[CODIGO]],POs[status],$GY1361,POs[Semana],WEEKNUM(HI$1))</f>
        <v>0</v>
      </c>
      <c r="HJ1361" s="15">
        <f>SUMIFS(POs[saldo],POs[cve_prod],DIM_BILL[[#This Row],[CODIGO]],POs[status],$GY1361,POs[Semana],WEEKNUM(HJ$1))</f>
        <v>0</v>
      </c>
      <c r="HK1361" s="15">
        <f>SUMIFS(POs[saldo],POs[cve_prod],DIM_BILL[[#This Row],[CODIGO]],POs[status],$GY1361,POs[Semana],WEEKNUM(HK$1))</f>
        <v>0</v>
      </c>
      <c r="HL1361" s="15">
        <f>SUMIFS(POs[saldo],POs[cve_prod],DIM_BILL[[#This Row],[CODIGO]],POs[status],$GY1361,POs[Semana],WEEKNUM(HL$1))</f>
        <v>0</v>
      </c>
      <c r="HM1361" s="15">
        <f>SUMIFS(POs[saldo],POs[cve_prod],DIM_BILL[[#This Row],[CODIGO]],POs[status],$GY1361,POs[Semana],WEEKNUM(HM$1))</f>
        <v>0</v>
      </c>
      <c r="HN1361" s="15">
        <f>SUMIFS(POs[saldo],POs[cve_prod],DIM_BILL[[#This Row],[CODIGO]],POs[status],$GY1361,POs[Semana],WEEKNUM(HN$1))</f>
        <v>0</v>
      </c>
      <c r="HO1361" s="15">
        <f>SUMIFS(POs[saldo],POs[cve_prod],DIM_BILL[[#This Row],[CODIGO]],POs[status],$GY1361,POs[Semana],WEEKNUM(HO$1))</f>
        <v>0</v>
      </c>
      <c r="HP1361" s="15">
        <f>SUMIFS(POs[saldo],POs[cve_prod],DIM_BILL[[#This Row],[CODIGO]],POs[status],$GY1361,POs[Semana],WEEKNUM(HP$1))</f>
        <v>0</v>
      </c>
      <c r="HQ1361" s="15">
        <f>SUMIFS(POs[saldo],POs[cve_prod],DIM_BILL[[#This Row],[CODIGO]],POs[status],$GY1361,POs[Semana],WEEKNUM(HQ$1))</f>
        <v>0</v>
      </c>
      <c r="HR1361" s="15">
        <f>SUMIFS(POs[saldo],POs[cve_prod],DIM_BILL[[#This Row],[CODIGO]],POs[status],$GY1361,POs[Semana],WEEKNUM(HR$1))</f>
        <v>0</v>
      </c>
      <c r="HS1361" s="15">
        <f>SUMIFS(POs[saldo],POs[cve_prod],DIM_BILL[[#This Row],[CODIGO]],POs[status],$GY1361,POs[Semana],WEEKNUM(HS$1))</f>
        <v>0</v>
      </c>
      <c r="HT1361" s="15">
        <f>SUMIFS(POs[saldo],POs[cve_prod],DIM_BILL[[#This Row],[CODIGO]],POs[status],$GY1361,POs[Semana],WEEKNUM(HT$1))</f>
        <v>0</v>
      </c>
      <c r="HU1361" s="22"/>
      <c r="HV1361" s="25"/>
      <c r="HW1361" t="str">
        <f>DIM_BILL[[#This Row],[Tipo]]</f>
        <v>MATERIA PRIMA</v>
      </c>
    </row>
    <row r="1362" spans="1:231" x14ac:dyDescent="0.3">
      <c r="A1362" s="17" t="s">
        <v>74</v>
      </c>
      <c r="F1362">
        <v>5.6842105263157899E-3</v>
      </c>
      <c r="G1362">
        <v>1.8E-3</v>
      </c>
      <c r="H1362">
        <v>2.16E-3</v>
      </c>
      <c r="K1362">
        <v>2.3999999999999998E-3</v>
      </c>
      <c r="M1362">
        <v>5.9499999999999993E-4</v>
      </c>
      <c r="R1362">
        <v>4.5000000000000004E-4</v>
      </c>
      <c r="U1362">
        <v>3.0000000000000001E-3</v>
      </c>
      <c r="AP1362">
        <v>3.0000000000000001E-3</v>
      </c>
      <c r="BA1362">
        <v>4.4999999999999999E-4</v>
      </c>
      <c r="BB1362">
        <v>1.2000000000000001E-3</v>
      </c>
      <c r="BC1362">
        <v>1.8E-3</v>
      </c>
      <c r="BD1362">
        <v>3.5999999999999999E-3</v>
      </c>
      <c r="BE1362">
        <v>4.7999999999999996E-3</v>
      </c>
      <c r="BG1362">
        <v>1.8000000000000002E-3</v>
      </c>
      <c r="ER1362">
        <v>1.7999999999999997E-5</v>
      </c>
      <c r="ET1362">
        <v>5.9999999999999995E-4</v>
      </c>
      <c r="FF1362">
        <v>6.961333333333333E-4</v>
      </c>
      <c r="FG1362">
        <v>6.961333333333333E-4</v>
      </c>
      <c r="FV1362">
        <v>8.3999999999999995E-5</v>
      </c>
      <c r="GE1362">
        <v>3.9999999999999996E-4</v>
      </c>
      <c r="GG1362">
        <v>8.0000000000000004E-4</v>
      </c>
      <c r="GR1362" s="17" t="s">
        <v>75</v>
      </c>
      <c r="GS1362" s="17">
        <v>1</v>
      </c>
      <c r="GT1362" s="17" t="s">
        <v>1834</v>
      </c>
      <c r="GU1362" s="17" t="s">
        <v>1793</v>
      </c>
      <c r="GV1362" s="17">
        <f>SUMIF(FACT_A1[cve_prod],DIM_BILL[[#This Row],[CODIGO]],FACT_A1[Existencia])</f>
        <v>0</v>
      </c>
      <c r="GW1362" s="18">
        <f>SUMIF(FACT_A2[cve_prod],DIM_BILL[[#This Row],[CODIGO]],FACT_A2[Existencia])</f>
        <v>138.80360000000002</v>
      </c>
      <c r="GX1362" s="17"/>
      <c r="GY1362" s="16" t="s">
        <v>2221</v>
      </c>
      <c r="GZ1362" s="24">
        <f>SUMPRODUCT($B1362:$GQ1362,INDEX(PLAN_PRODUCCION!$B$4:$GQ$24,COLUMN()-COLUMN($GZ$1)+1,0))</f>
        <v>220.80825799999997</v>
      </c>
      <c r="HA1362" s="24">
        <f>SUMPRODUCT($B1362:$GQ1362,INDEX(PLAN_PRODUCCION!$B$4:$GQ$24,COLUMN()-COLUMN($GZ$1)+1,0))</f>
        <v>0</v>
      </c>
      <c r="HB1362" s="24">
        <f>SUMPRODUCT($B1362:$GQ1362,INDEX(PLAN_PRODUCCION!$B$4:$GQ$24,COLUMN()-COLUMN($GZ$1)+1,0))</f>
        <v>0</v>
      </c>
      <c r="HC1362" s="24">
        <f>SUMPRODUCT($B1362:$GQ1362,INDEX(PLAN_PRODUCCION!$B$4:$GQ$24,COLUMN()-COLUMN($GZ$1)+1,0))</f>
        <v>0</v>
      </c>
      <c r="HD1362" s="24">
        <f>SUMPRODUCT($B1362:$GQ1362,INDEX(PLAN_PRODUCCION!$B$4:$GQ$24,COLUMN()-COLUMN($GZ$1)+1,0))</f>
        <v>0</v>
      </c>
      <c r="HE1362" s="24">
        <f>SUMPRODUCT($B1362:$GQ1362,INDEX(PLAN_PRODUCCION!$B$4:$GQ$24,COLUMN()-COLUMN($GZ$1)+1,0))</f>
        <v>0</v>
      </c>
      <c r="HF1362" s="24">
        <f>SUMPRODUCT($B1362:$GQ1362,INDEX(PLAN_PRODUCCION!$B$4:$GQ$24,COLUMN()-COLUMN($GZ$1)+1,0))</f>
        <v>0</v>
      </c>
      <c r="HG1362" s="24">
        <f>SUMPRODUCT($B1362:$GQ1362,INDEX(PLAN_PRODUCCION!$B$4:$GQ$24,COLUMN()-COLUMN($GZ$1)+1,0))</f>
        <v>0</v>
      </c>
      <c r="HH1362" s="24">
        <f>SUMPRODUCT($B1362:$GQ1362,INDEX(PLAN_PRODUCCION!$B$4:$GQ$24,COLUMN()-COLUMN($GZ$1)+1,0))</f>
        <v>0</v>
      </c>
      <c r="HI1362" s="24">
        <f>SUMPRODUCT($B1362:$GQ1362,INDEX(PLAN_PRODUCCION!$B$4:$GQ$24,COLUMN()-COLUMN($GZ$1)+1,0))</f>
        <v>0</v>
      </c>
      <c r="HJ1362" s="24">
        <f>SUMPRODUCT($B1362:$GQ1362,INDEX(PLAN_PRODUCCION!$B$4:$GQ$24,COLUMN()-COLUMN($GZ$1)+1,0))</f>
        <v>0</v>
      </c>
      <c r="HK1362" s="24">
        <f>SUMPRODUCT($B1362:$GQ1362,INDEX(PLAN_PRODUCCION!$B$4:$GQ$24,COLUMN()-COLUMN($GZ$1)+1,0))</f>
        <v>0</v>
      </c>
      <c r="HL1362" s="24">
        <f>SUMPRODUCT($B1362:$GQ1362,INDEX(PLAN_PRODUCCION!$B$4:$GQ$24,COLUMN()-COLUMN($GZ$1)+1,0))</f>
        <v>0</v>
      </c>
      <c r="HM1362" s="24">
        <f>SUMPRODUCT($B1362:$GQ1362,INDEX(PLAN_PRODUCCION!$B$4:$GQ$24,COLUMN()-COLUMN($GZ$1)+1,0))</f>
        <v>0</v>
      </c>
      <c r="HN1362" s="24">
        <f>SUMPRODUCT($B1362:$GQ1362,INDEX(PLAN_PRODUCCION!$B$4:$GQ$24,COLUMN()-COLUMN($GZ$1)+1,0))</f>
        <v>0</v>
      </c>
      <c r="HO1362" s="24">
        <f>SUMPRODUCT($B1362:$GQ1362,INDEX(PLAN_PRODUCCION!$B$4:$GQ$24,COLUMN()-COLUMN($GZ$1)+1,0))</f>
        <v>0</v>
      </c>
      <c r="HP1362" s="24">
        <f>SUMPRODUCT($B1362:$GQ1362,INDEX(PLAN_PRODUCCION!$B$4:$GQ$24,COLUMN()-COLUMN($GZ$1)+1,0))</f>
        <v>0</v>
      </c>
      <c r="HQ1362" s="24">
        <f>SUMPRODUCT($B1362:$GQ1362,INDEX(PLAN_PRODUCCION!$B$4:$GQ$24,COLUMN()-COLUMN($GZ$1)+1,0))</f>
        <v>0</v>
      </c>
      <c r="HR1362" s="24">
        <f>SUMPRODUCT($B1362:$GQ1362,INDEX(PLAN_PRODUCCION!$B$4:$GQ$24,COLUMN()-COLUMN($GZ$1)+1,0))</f>
        <v>0</v>
      </c>
      <c r="HS1362" s="24">
        <f>SUMPRODUCT($B1362:$GQ1362,INDEX(PLAN_PRODUCCION!$B$4:$GQ$24,COLUMN()-COLUMN($GZ$1)+1,0))</f>
        <v>0</v>
      </c>
      <c r="HT1362" s="24">
        <f>SUMPRODUCT($B1362:$GQ1362,INDEX(PLAN_PRODUCCION!$B$4:$GQ$24,COLUMN()-COLUMN($GZ$1)+1,0))</f>
        <v>0</v>
      </c>
      <c r="HU1362" s="22"/>
      <c r="HV1362" s="25"/>
      <c r="HW1362" t="str">
        <f>DIM_BILL[[#This Row],[Tipo]]</f>
        <v>MATERIA PRIMA</v>
      </c>
    </row>
    <row r="1363" spans="1:231" x14ac:dyDescent="0.3">
      <c r="A1363" s="18" t="s">
        <v>74</v>
      </c>
      <c r="F1363">
        <v>5.6842105263157899E-3</v>
      </c>
      <c r="G1363">
        <v>1.8E-3</v>
      </c>
      <c r="H1363">
        <v>2.16E-3</v>
      </c>
      <c r="K1363">
        <v>2.3999999999999998E-3</v>
      </c>
      <c r="M1363">
        <v>5.9499999999999993E-4</v>
      </c>
      <c r="R1363">
        <v>4.5000000000000004E-4</v>
      </c>
      <c r="U1363">
        <v>3.0000000000000001E-3</v>
      </c>
      <c r="AP1363">
        <v>3.0000000000000001E-3</v>
      </c>
      <c r="BA1363">
        <v>4.4999999999999999E-4</v>
      </c>
      <c r="BB1363">
        <v>1.2000000000000001E-3</v>
      </c>
      <c r="BC1363">
        <v>1.8E-3</v>
      </c>
      <c r="BD1363">
        <v>3.5999999999999999E-3</v>
      </c>
      <c r="BE1363">
        <v>4.7999999999999996E-3</v>
      </c>
      <c r="BG1363">
        <v>1.8000000000000002E-3</v>
      </c>
      <c r="ER1363">
        <v>1.7999999999999997E-5</v>
      </c>
      <c r="ET1363">
        <v>5.9999999999999995E-4</v>
      </c>
      <c r="FF1363">
        <v>6.961333333333333E-4</v>
      </c>
      <c r="FG1363">
        <v>6.961333333333333E-4</v>
      </c>
      <c r="FV1363">
        <v>8.3999999999999995E-5</v>
      </c>
      <c r="GE1363">
        <v>3.9999999999999996E-4</v>
      </c>
      <c r="GG1363">
        <v>8.0000000000000004E-4</v>
      </c>
      <c r="GR1363" s="18" t="s">
        <v>75</v>
      </c>
      <c r="GS1363" s="18">
        <v>1</v>
      </c>
      <c r="GT1363" s="18" t="s">
        <v>1834</v>
      </c>
      <c r="GU1363" s="18" t="s">
        <v>1793</v>
      </c>
      <c r="GV1363" s="18">
        <f>SUMIF(FACT_A1[cve_prod],DIM_BILL[[#This Row],[CODIGO]],FACT_A1[Existencia])</f>
        <v>0</v>
      </c>
      <c r="GW1363" s="18">
        <f>SUMIF(FACT_A2[cve_prod],DIM_BILL[[#This Row],[CODIGO]],FACT_A2[Existencia])</f>
        <v>138.80360000000002</v>
      </c>
      <c r="GX1363" s="18"/>
      <c r="GY1363" s="16" t="s">
        <v>2222</v>
      </c>
      <c r="GZ1363" s="26">
        <f t="shared" ref="GZ1363" si="9946">GV1363+GW1363+GX1363+GZ1361-GZ1362</f>
        <v>-82.004657999999949</v>
      </c>
      <c r="HA1363" s="26">
        <f t="shared" ref="HA1363" si="9947">GZ1363+HA1361-HA1362</f>
        <v>-82.004657999999949</v>
      </c>
      <c r="HB1363" s="26">
        <f t="shared" ref="HB1363" si="9948">HA1363+HB1361-HB1362</f>
        <v>-82.004657999999949</v>
      </c>
      <c r="HC1363" s="26">
        <f t="shared" ref="HC1363" si="9949">HB1363+HC1361-HC1362</f>
        <v>-82.004657999999949</v>
      </c>
      <c r="HD1363" s="26">
        <f t="shared" ref="HD1363" si="9950">HC1363+HD1361-HD1362</f>
        <v>17.995342000000051</v>
      </c>
      <c r="HE1363" s="26">
        <f t="shared" ref="HE1363" si="9951">HD1363+HE1361-HE1362</f>
        <v>17.995342000000051</v>
      </c>
      <c r="HF1363" s="26">
        <f t="shared" ref="HF1363" si="9952">HE1363+HF1361-HF1362</f>
        <v>17.995342000000051</v>
      </c>
      <c r="HG1363" s="26">
        <f t="shared" ref="HG1363" si="9953">HF1363+HG1361-HG1362</f>
        <v>17.995342000000051</v>
      </c>
      <c r="HH1363" s="26">
        <f t="shared" ref="HH1363" si="9954">HG1363+HH1361-HH1362</f>
        <v>17.995342000000051</v>
      </c>
      <c r="HI1363" s="26">
        <f t="shared" ref="HI1363" si="9955">HH1363+HI1361-HI1362</f>
        <v>17.995342000000051</v>
      </c>
      <c r="HJ1363" s="26">
        <f t="shared" ref="HJ1363" si="9956">HI1363+HJ1361-HJ1362</f>
        <v>17.995342000000051</v>
      </c>
      <c r="HK1363" s="26">
        <f t="shared" ref="HK1363" si="9957">HJ1363+HK1361-HK1362</f>
        <v>17.995342000000051</v>
      </c>
      <c r="HL1363" s="26">
        <f t="shared" ref="HL1363" si="9958">HK1363+HL1361-HL1362</f>
        <v>17.995342000000051</v>
      </c>
      <c r="HM1363" s="26">
        <f t="shared" ref="HM1363" si="9959">HL1363+HM1361-HM1362</f>
        <v>17.995342000000051</v>
      </c>
      <c r="HN1363" s="26">
        <f t="shared" ref="HN1363" si="9960">HM1363+HN1361-HN1362</f>
        <v>17.995342000000051</v>
      </c>
      <c r="HO1363" s="26">
        <f t="shared" ref="HO1363" si="9961">HN1363+HO1361-HO1362</f>
        <v>17.995342000000051</v>
      </c>
      <c r="HP1363" s="26">
        <f t="shared" ref="HP1363" si="9962">HO1363+HP1361-HP1362</f>
        <v>17.995342000000051</v>
      </c>
      <c r="HQ1363" s="26">
        <f t="shared" ref="HQ1363" si="9963">HP1363+HQ1361-HQ1362</f>
        <v>17.995342000000051</v>
      </c>
      <c r="HR1363" s="26">
        <f t="shared" ref="HR1363" si="9964">HQ1363+HR1361-HR1362</f>
        <v>17.995342000000051</v>
      </c>
      <c r="HS1363" s="26">
        <f t="shared" ref="HS1363" si="9965">HR1363+HS1361-HS1362</f>
        <v>17.995342000000051</v>
      </c>
      <c r="HT1363" s="26">
        <f t="shared" ref="HT1363" si="9966">HS1363+HT1361-HT1362</f>
        <v>17.995342000000051</v>
      </c>
      <c r="HU1363" s="22">
        <f t="shared" ref="HU1363" si="9967">COUNTIF(GZ1363:HT1363,"&lt;0")</f>
        <v>4</v>
      </c>
      <c r="HV1363" s="25"/>
      <c r="HW1363" t="str">
        <f>DIM_BILL[[#This Row],[Tipo]]</f>
        <v>MATERIA PRIMA</v>
      </c>
    </row>
    <row r="1364" spans="1:231" x14ac:dyDescent="0.3">
      <c r="A1364" s="17" t="s">
        <v>227</v>
      </c>
      <c r="M1364">
        <v>5.0000000000000004E-6</v>
      </c>
      <c r="N1364">
        <v>8.9230769230769229E-6</v>
      </c>
      <c r="AP1364">
        <v>9.0000000000000002E-6</v>
      </c>
      <c r="BC1364">
        <v>2.9999999999999997E-6</v>
      </c>
      <c r="BD1364">
        <v>5.9999999999999993E-6</v>
      </c>
      <c r="BE1364">
        <v>1.2E-5</v>
      </c>
      <c r="BG1364">
        <v>9.0000000000000002E-6</v>
      </c>
      <c r="BS1364">
        <v>1.0526315789473684E-5</v>
      </c>
      <c r="CM1364">
        <v>8.9999999999999985E-6</v>
      </c>
      <c r="DG1364">
        <v>9.300000000000001E-7</v>
      </c>
      <c r="DO1364">
        <v>1.7999999999999999E-6</v>
      </c>
      <c r="FD1364">
        <v>9.0000000000000002E-6</v>
      </c>
      <c r="FF1364">
        <v>4.7333333333333335E-6</v>
      </c>
      <c r="FG1364">
        <v>4.7333333333333335E-6</v>
      </c>
      <c r="FI1364">
        <v>3.1481481481481483E-6</v>
      </c>
      <c r="FJ1364">
        <v>4.5238095238095237E-7</v>
      </c>
      <c r="FP1364">
        <v>2.0999999999999998E-6</v>
      </c>
      <c r="FV1364">
        <v>1.8E-7</v>
      </c>
      <c r="GE1364">
        <v>3.0000000000000001E-6</v>
      </c>
      <c r="GR1364" s="17" t="s">
        <v>228</v>
      </c>
      <c r="GS1364" s="17">
        <v>1</v>
      </c>
      <c r="GT1364" s="17" t="s">
        <v>1835</v>
      </c>
      <c r="GU1364" s="17" t="s">
        <v>1793</v>
      </c>
      <c r="GV1364" s="17">
        <f>SUMIF(FACT_A1[cve_prod],DIM_BILL[[#This Row],[CODIGO]],FACT_A1[Existencia])</f>
        <v>0</v>
      </c>
      <c r="GW1364" s="18">
        <f>SUMIF(FACT_A2[cve_prod],DIM_BILL[[#This Row],[CODIGO]],FACT_A2[Existencia])</f>
        <v>0.34587000000000001</v>
      </c>
      <c r="GX1364" s="17"/>
      <c r="GY1364" s="16" t="s">
        <v>2220</v>
      </c>
      <c r="GZ1364" s="15">
        <f>SUMIFS(POs[saldo],POs[cve_prod],DIM_BILL[[#This Row],[CODIGO]],POs[status],$GY1364,POs[f_ent],GZ$1)</f>
        <v>0</v>
      </c>
      <c r="HA1364" s="15">
        <f>SUMIFS(POs[saldo],POs[cve_prod],DIM_BILL[[#This Row],[CODIGO]],POs[status],$GY1364,POs[f_ent],HA$1)</f>
        <v>0</v>
      </c>
      <c r="HB1364" s="15">
        <f>SUMIFS(POs[saldo],POs[cve_prod],DIM_BILL[[#This Row],[CODIGO]],POs[status],$GY1364,POs[f_ent],HB$1)</f>
        <v>0</v>
      </c>
      <c r="HC1364" s="15">
        <f>SUMIFS(POs[saldo],POs[cve_prod],DIM_BILL[[#This Row],[CODIGO]],POs[status],$GY1364,POs[f_ent],HC$1)</f>
        <v>0</v>
      </c>
      <c r="HD1364" s="15">
        <f>SUMIFS(POs[saldo],POs[cve_prod],DIM_BILL[[#This Row],[CODIGO]],POs[status],$GY1364,POs[f_ent],HD$1)</f>
        <v>0</v>
      </c>
      <c r="HE1364" s="15">
        <f>SUMIFS(POs[saldo],POs[cve_prod],DIM_BILL[[#This Row],[CODIGO]],POs[status],$GY1364,POs[f_ent],HE$1)</f>
        <v>0</v>
      </c>
      <c r="HF1364" s="15">
        <f>SUMIFS(POs[saldo],POs[cve_prod],DIM_BILL[[#This Row],[CODIGO]],POs[status],$GY1364,POs[Semana],WEEKNUM(HF$1))</f>
        <v>0</v>
      </c>
      <c r="HG1364" s="15">
        <f>SUMIFS(POs[saldo],POs[cve_prod],DIM_BILL[[#This Row],[CODIGO]],POs[status],$GY1364,POs[Semana],WEEKNUM(HG$1))</f>
        <v>0</v>
      </c>
      <c r="HH1364" s="15">
        <f>SUMIFS(POs[saldo],POs[cve_prod],DIM_BILL[[#This Row],[CODIGO]],POs[status],$GY1364,POs[Semana],WEEKNUM(HH$1))</f>
        <v>0</v>
      </c>
      <c r="HI1364" s="15">
        <f>SUMIFS(POs[saldo],POs[cve_prod],DIM_BILL[[#This Row],[CODIGO]],POs[status],$GY1364,POs[Semana],WEEKNUM(HI$1))</f>
        <v>0</v>
      </c>
      <c r="HJ1364" s="15">
        <f>SUMIFS(POs[saldo],POs[cve_prod],DIM_BILL[[#This Row],[CODIGO]],POs[status],$GY1364,POs[Semana],WEEKNUM(HJ$1))</f>
        <v>0</v>
      </c>
      <c r="HK1364" s="15">
        <f>SUMIFS(POs[saldo],POs[cve_prod],DIM_BILL[[#This Row],[CODIGO]],POs[status],$GY1364,POs[Semana],WEEKNUM(HK$1))</f>
        <v>0</v>
      </c>
      <c r="HL1364" s="15">
        <f>SUMIFS(POs[saldo],POs[cve_prod],DIM_BILL[[#This Row],[CODIGO]],POs[status],$GY1364,POs[Semana],WEEKNUM(HL$1))</f>
        <v>0</v>
      </c>
      <c r="HM1364" s="15">
        <f>SUMIFS(POs[saldo],POs[cve_prod],DIM_BILL[[#This Row],[CODIGO]],POs[status],$GY1364,POs[Semana],WEEKNUM(HM$1))</f>
        <v>0</v>
      </c>
      <c r="HN1364" s="15">
        <f>SUMIFS(POs[saldo],POs[cve_prod],DIM_BILL[[#This Row],[CODIGO]],POs[status],$GY1364,POs[Semana],WEEKNUM(HN$1))</f>
        <v>0</v>
      </c>
      <c r="HO1364" s="15">
        <f>SUMIFS(POs[saldo],POs[cve_prod],DIM_BILL[[#This Row],[CODIGO]],POs[status],$GY1364,POs[Semana],WEEKNUM(HO$1))</f>
        <v>0</v>
      </c>
      <c r="HP1364" s="15">
        <f>SUMIFS(POs[saldo],POs[cve_prod],DIM_BILL[[#This Row],[CODIGO]],POs[status],$GY1364,POs[Semana],WEEKNUM(HP$1))</f>
        <v>0</v>
      </c>
      <c r="HQ1364" s="15">
        <f>SUMIFS(POs[saldo],POs[cve_prod],DIM_BILL[[#This Row],[CODIGO]],POs[status],$GY1364,POs[Semana],WEEKNUM(HQ$1))</f>
        <v>0</v>
      </c>
      <c r="HR1364" s="15">
        <f>SUMIFS(POs[saldo],POs[cve_prod],DIM_BILL[[#This Row],[CODIGO]],POs[status],$GY1364,POs[Semana],WEEKNUM(HR$1))</f>
        <v>0</v>
      </c>
      <c r="HS1364" s="15">
        <f>SUMIFS(POs[saldo],POs[cve_prod],DIM_BILL[[#This Row],[CODIGO]],POs[status],$GY1364,POs[Semana],WEEKNUM(HS$1))</f>
        <v>0</v>
      </c>
      <c r="HT1364" s="15">
        <f>SUMIFS(POs[saldo],POs[cve_prod],DIM_BILL[[#This Row],[CODIGO]],POs[status],$GY1364,POs[Semana],WEEKNUM(HT$1))</f>
        <v>0</v>
      </c>
      <c r="HU1364" s="22"/>
      <c r="HV1364" s="25"/>
      <c r="HW1364" t="str">
        <f>DIM_BILL[[#This Row],[Tipo]]</f>
        <v>MATERIA PRIMA</v>
      </c>
    </row>
    <row r="1365" spans="1:231" x14ac:dyDescent="0.3">
      <c r="A1365" s="17" t="s">
        <v>227</v>
      </c>
      <c r="M1365">
        <v>5.0000000000000004E-6</v>
      </c>
      <c r="N1365">
        <v>8.9230769230769229E-6</v>
      </c>
      <c r="AP1365">
        <v>9.0000000000000002E-6</v>
      </c>
      <c r="BC1365">
        <v>2.9999999999999997E-6</v>
      </c>
      <c r="BD1365">
        <v>5.9999999999999993E-6</v>
      </c>
      <c r="BE1365">
        <v>1.2E-5</v>
      </c>
      <c r="BG1365">
        <v>9.0000000000000002E-6</v>
      </c>
      <c r="BS1365">
        <v>1.0526315789473684E-5</v>
      </c>
      <c r="CM1365">
        <v>8.9999999999999985E-6</v>
      </c>
      <c r="DG1365">
        <v>9.300000000000001E-7</v>
      </c>
      <c r="DO1365">
        <v>1.7999999999999999E-6</v>
      </c>
      <c r="FD1365">
        <v>9.0000000000000002E-6</v>
      </c>
      <c r="FF1365">
        <v>4.7333333333333335E-6</v>
      </c>
      <c r="FG1365">
        <v>4.7333333333333335E-6</v>
      </c>
      <c r="FI1365">
        <v>3.1481481481481483E-6</v>
      </c>
      <c r="FJ1365">
        <v>4.5238095238095237E-7</v>
      </c>
      <c r="FP1365">
        <v>2.0999999999999998E-6</v>
      </c>
      <c r="FV1365">
        <v>1.8E-7</v>
      </c>
      <c r="GE1365">
        <v>3.0000000000000001E-6</v>
      </c>
      <c r="GR1365" s="17" t="s">
        <v>228</v>
      </c>
      <c r="GS1365" s="17">
        <v>1</v>
      </c>
      <c r="GT1365" s="17" t="s">
        <v>1835</v>
      </c>
      <c r="GU1365" s="17" t="s">
        <v>1793</v>
      </c>
      <c r="GV1365" s="17">
        <f>SUMIF(FACT_A1[cve_prod],DIM_BILL[[#This Row],[CODIGO]],FACT_A1[Existencia])</f>
        <v>0</v>
      </c>
      <c r="GW1365" s="18">
        <f>SUMIF(FACT_A2[cve_prod],DIM_BILL[[#This Row],[CODIGO]],FACT_A2[Existencia])</f>
        <v>0.34587000000000001</v>
      </c>
      <c r="GX1365" s="17"/>
      <c r="GY1365" s="16" t="s">
        <v>2221</v>
      </c>
      <c r="GZ1365" s="24">
        <f>SUMPRODUCT($B1365:$GQ1365,INDEX(PLAN_PRODUCCION!$B$4:$GQ$24,COLUMN()-COLUMN($GZ$1)+1,0))</f>
        <v>0.20541958333333335</v>
      </c>
      <c r="HA1365" s="24">
        <f>SUMPRODUCT($B1365:$GQ1365,INDEX(PLAN_PRODUCCION!$B$4:$GQ$24,COLUMN()-COLUMN($GZ$1)+1,0))</f>
        <v>0</v>
      </c>
      <c r="HB1365" s="24">
        <f>SUMPRODUCT($B1365:$GQ1365,INDEX(PLAN_PRODUCCION!$B$4:$GQ$24,COLUMN()-COLUMN($GZ$1)+1,0))</f>
        <v>0</v>
      </c>
      <c r="HC1365" s="24">
        <f>SUMPRODUCT($B1365:$GQ1365,INDEX(PLAN_PRODUCCION!$B$4:$GQ$24,COLUMN()-COLUMN($GZ$1)+1,0))</f>
        <v>0</v>
      </c>
      <c r="HD1365" s="24">
        <f>SUMPRODUCT($B1365:$GQ1365,INDEX(PLAN_PRODUCCION!$B$4:$GQ$24,COLUMN()-COLUMN($GZ$1)+1,0))</f>
        <v>0</v>
      </c>
      <c r="HE1365" s="24">
        <f>SUMPRODUCT($B1365:$GQ1365,INDEX(PLAN_PRODUCCION!$B$4:$GQ$24,COLUMN()-COLUMN($GZ$1)+1,0))</f>
        <v>0</v>
      </c>
      <c r="HF1365" s="24">
        <f>SUMPRODUCT($B1365:$GQ1365,INDEX(PLAN_PRODUCCION!$B$4:$GQ$24,COLUMN()-COLUMN($GZ$1)+1,0))</f>
        <v>0</v>
      </c>
      <c r="HG1365" s="24">
        <f>SUMPRODUCT($B1365:$GQ1365,INDEX(PLAN_PRODUCCION!$B$4:$GQ$24,COLUMN()-COLUMN($GZ$1)+1,0))</f>
        <v>0</v>
      </c>
      <c r="HH1365" s="24">
        <f>SUMPRODUCT($B1365:$GQ1365,INDEX(PLAN_PRODUCCION!$B$4:$GQ$24,COLUMN()-COLUMN($GZ$1)+1,0))</f>
        <v>0</v>
      </c>
      <c r="HI1365" s="24">
        <f>SUMPRODUCT($B1365:$GQ1365,INDEX(PLAN_PRODUCCION!$B$4:$GQ$24,COLUMN()-COLUMN($GZ$1)+1,0))</f>
        <v>0</v>
      </c>
      <c r="HJ1365" s="24">
        <f>SUMPRODUCT($B1365:$GQ1365,INDEX(PLAN_PRODUCCION!$B$4:$GQ$24,COLUMN()-COLUMN($GZ$1)+1,0))</f>
        <v>0</v>
      </c>
      <c r="HK1365" s="24">
        <f>SUMPRODUCT($B1365:$GQ1365,INDEX(PLAN_PRODUCCION!$B$4:$GQ$24,COLUMN()-COLUMN($GZ$1)+1,0))</f>
        <v>1.7000000000000001E-2</v>
      </c>
      <c r="HL1365" s="24">
        <f>SUMPRODUCT($B1365:$GQ1365,INDEX(PLAN_PRODUCCION!$B$4:$GQ$24,COLUMN()-COLUMN($GZ$1)+1,0))</f>
        <v>0</v>
      </c>
      <c r="HM1365" s="24">
        <f>SUMPRODUCT($B1365:$GQ1365,INDEX(PLAN_PRODUCCION!$B$4:$GQ$24,COLUMN()-COLUMN($GZ$1)+1,0))</f>
        <v>0</v>
      </c>
      <c r="HN1365" s="24">
        <f>SUMPRODUCT($B1365:$GQ1365,INDEX(PLAN_PRODUCCION!$B$4:$GQ$24,COLUMN()-COLUMN($GZ$1)+1,0))</f>
        <v>0</v>
      </c>
      <c r="HO1365" s="24">
        <f>SUMPRODUCT($B1365:$GQ1365,INDEX(PLAN_PRODUCCION!$B$4:$GQ$24,COLUMN()-COLUMN($GZ$1)+1,0))</f>
        <v>0</v>
      </c>
      <c r="HP1365" s="24">
        <f>SUMPRODUCT($B1365:$GQ1365,INDEX(PLAN_PRODUCCION!$B$4:$GQ$24,COLUMN()-COLUMN($GZ$1)+1,0))</f>
        <v>0</v>
      </c>
      <c r="HQ1365" s="24">
        <f>SUMPRODUCT($B1365:$GQ1365,INDEX(PLAN_PRODUCCION!$B$4:$GQ$24,COLUMN()-COLUMN($GZ$1)+1,0))</f>
        <v>0</v>
      </c>
      <c r="HR1365" s="24">
        <f>SUMPRODUCT($B1365:$GQ1365,INDEX(PLAN_PRODUCCION!$B$4:$GQ$24,COLUMN()-COLUMN($GZ$1)+1,0))</f>
        <v>0</v>
      </c>
      <c r="HS1365" s="24">
        <f>SUMPRODUCT($B1365:$GQ1365,INDEX(PLAN_PRODUCCION!$B$4:$GQ$24,COLUMN()-COLUMN($GZ$1)+1,0))</f>
        <v>0</v>
      </c>
      <c r="HT1365" s="24">
        <f>SUMPRODUCT($B1365:$GQ1365,INDEX(PLAN_PRODUCCION!$B$4:$GQ$24,COLUMN()-COLUMN($GZ$1)+1,0))</f>
        <v>0</v>
      </c>
      <c r="HU1365" s="22"/>
      <c r="HV1365" s="25"/>
      <c r="HW1365" t="str">
        <f>DIM_BILL[[#This Row],[Tipo]]</f>
        <v>MATERIA PRIMA</v>
      </c>
    </row>
    <row r="1366" spans="1:231" x14ac:dyDescent="0.3">
      <c r="A1366" s="18" t="s">
        <v>227</v>
      </c>
      <c r="M1366">
        <v>5.0000000000000004E-6</v>
      </c>
      <c r="N1366">
        <v>8.9230769230769229E-6</v>
      </c>
      <c r="AP1366">
        <v>9.0000000000000002E-6</v>
      </c>
      <c r="BC1366">
        <v>2.9999999999999997E-6</v>
      </c>
      <c r="BD1366">
        <v>5.9999999999999993E-6</v>
      </c>
      <c r="BE1366">
        <v>1.2E-5</v>
      </c>
      <c r="BG1366">
        <v>9.0000000000000002E-6</v>
      </c>
      <c r="BS1366">
        <v>1.0526315789473684E-5</v>
      </c>
      <c r="CM1366">
        <v>8.9999999999999985E-6</v>
      </c>
      <c r="DG1366">
        <v>9.300000000000001E-7</v>
      </c>
      <c r="DO1366">
        <v>1.7999999999999999E-6</v>
      </c>
      <c r="FD1366">
        <v>9.0000000000000002E-6</v>
      </c>
      <c r="FF1366">
        <v>4.7333333333333335E-6</v>
      </c>
      <c r="FG1366">
        <v>4.7333333333333335E-6</v>
      </c>
      <c r="FI1366">
        <v>3.1481481481481483E-6</v>
      </c>
      <c r="FJ1366">
        <v>4.5238095238095237E-7</v>
      </c>
      <c r="FP1366">
        <v>2.0999999999999998E-6</v>
      </c>
      <c r="FV1366">
        <v>1.8E-7</v>
      </c>
      <c r="GE1366">
        <v>3.0000000000000001E-6</v>
      </c>
      <c r="GR1366" s="18" t="s">
        <v>228</v>
      </c>
      <c r="GS1366" s="18">
        <v>1</v>
      </c>
      <c r="GT1366" s="18" t="s">
        <v>1835</v>
      </c>
      <c r="GU1366" s="18" t="s">
        <v>1793</v>
      </c>
      <c r="GV1366" s="18">
        <f>SUMIF(FACT_A1[cve_prod],DIM_BILL[[#This Row],[CODIGO]],FACT_A1[Existencia])</f>
        <v>0</v>
      </c>
      <c r="GW1366" s="18">
        <f>SUMIF(FACT_A2[cve_prod],DIM_BILL[[#This Row],[CODIGO]],FACT_A2[Existencia])</f>
        <v>0.34587000000000001</v>
      </c>
      <c r="GX1366" s="18"/>
      <c r="GY1366" s="16" t="s">
        <v>2222</v>
      </c>
      <c r="GZ1366" s="26">
        <f t="shared" ref="GZ1366" si="9968">GV1366+GW1366+GX1366+GZ1364-GZ1365</f>
        <v>0.14045041666666666</v>
      </c>
      <c r="HA1366" s="26">
        <f t="shared" ref="HA1366" si="9969">GZ1366+HA1364-HA1365</f>
        <v>0.14045041666666666</v>
      </c>
      <c r="HB1366" s="26">
        <f t="shared" ref="HB1366" si="9970">HA1366+HB1364-HB1365</f>
        <v>0.14045041666666666</v>
      </c>
      <c r="HC1366" s="26">
        <f t="shared" ref="HC1366" si="9971">HB1366+HC1364-HC1365</f>
        <v>0.14045041666666666</v>
      </c>
      <c r="HD1366" s="26">
        <f t="shared" ref="HD1366" si="9972">HC1366+HD1364-HD1365</f>
        <v>0.14045041666666666</v>
      </c>
      <c r="HE1366" s="26">
        <f t="shared" ref="HE1366" si="9973">HD1366+HE1364-HE1365</f>
        <v>0.14045041666666666</v>
      </c>
      <c r="HF1366" s="26">
        <f t="shared" ref="HF1366" si="9974">HE1366+HF1364-HF1365</f>
        <v>0.14045041666666666</v>
      </c>
      <c r="HG1366" s="26">
        <f t="shared" ref="HG1366" si="9975">HF1366+HG1364-HG1365</f>
        <v>0.14045041666666666</v>
      </c>
      <c r="HH1366" s="26">
        <f t="shared" ref="HH1366" si="9976">HG1366+HH1364-HH1365</f>
        <v>0.14045041666666666</v>
      </c>
      <c r="HI1366" s="26">
        <f t="shared" ref="HI1366" si="9977">HH1366+HI1364-HI1365</f>
        <v>0.14045041666666666</v>
      </c>
      <c r="HJ1366" s="26">
        <f t="shared" ref="HJ1366" si="9978">HI1366+HJ1364-HJ1365</f>
        <v>0.14045041666666666</v>
      </c>
      <c r="HK1366" s="26">
        <f t="shared" ref="HK1366" si="9979">HJ1366+HK1364-HK1365</f>
        <v>0.12345041666666666</v>
      </c>
      <c r="HL1366" s="26">
        <f t="shared" ref="HL1366" si="9980">HK1366+HL1364-HL1365</f>
        <v>0.12345041666666666</v>
      </c>
      <c r="HM1366" s="26">
        <f t="shared" ref="HM1366" si="9981">HL1366+HM1364-HM1365</f>
        <v>0.12345041666666666</v>
      </c>
      <c r="HN1366" s="26">
        <f t="shared" ref="HN1366" si="9982">HM1366+HN1364-HN1365</f>
        <v>0.12345041666666666</v>
      </c>
      <c r="HO1366" s="26">
        <f t="shared" ref="HO1366" si="9983">HN1366+HO1364-HO1365</f>
        <v>0.12345041666666666</v>
      </c>
      <c r="HP1366" s="26">
        <f t="shared" ref="HP1366" si="9984">HO1366+HP1364-HP1365</f>
        <v>0.12345041666666666</v>
      </c>
      <c r="HQ1366" s="26">
        <f t="shared" ref="HQ1366" si="9985">HP1366+HQ1364-HQ1365</f>
        <v>0.12345041666666666</v>
      </c>
      <c r="HR1366" s="26">
        <f t="shared" ref="HR1366" si="9986">HQ1366+HR1364-HR1365</f>
        <v>0.12345041666666666</v>
      </c>
      <c r="HS1366" s="26">
        <f t="shared" ref="HS1366" si="9987">HR1366+HS1364-HS1365</f>
        <v>0.12345041666666666</v>
      </c>
      <c r="HT1366" s="26">
        <f t="shared" ref="HT1366" si="9988">HS1366+HT1364-HT1365</f>
        <v>0.12345041666666666</v>
      </c>
      <c r="HU1366" s="22">
        <f t="shared" ref="HU1366" si="9989">COUNTIF(GZ1366:HT1366,"&lt;0")</f>
        <v>0</v>
      </c>
      <c r="HV1366" s="25"/>
      <c r="HW1366" t="str">
        <f>DIM_BILL[[#This Row],[Tipo]]</f>
        <v>MATERIA PRIMA</v>
      </c>
    </row>
    <row r="1367" spans="1:231" x14ac:dyDescent="0.3">
      <c r="A1367" s="17" t="s">
        <v>617</v>
      </c>
      <c r="BE1367">
        <v>1.8E-3</v>
      </c>
      <c r="CO1367">
        <v>5.9999999999999995E-4</v>
      </c>
      <c r="DO1367">
        <v>9.5999999999999992E-4</v>
      </c>
      <c r="GR1367" s="17" t="s">
        <v>618</v>
      </c>
      <c r="GS1367" s="17">
        <v>1</v>
      </c>
      <c r="GT1367" s="17" t="s">
        <v>1846</v>
      </c>
      <c r="GU1367" s="17" t="s">
        <v>1793</v>
      </c>
      <c r="GV1367" s="17">
        <f>SUMIF(FACT_A1[cve_prod],DIM_BILL[[#This Row],[CODIGO]],FACT_A1[Existencia])</f>
        <v>0</v>
      </c>
      <c r="GW1367" s="18">
        <f>SUMIF(FACT_A2[cve_prod],DIM_BILL[[#This Row],[CODIGO]],FACT_A2[Existencia])</f>
        <v>4.13</v>
      </c>
      <c r="GX1367" s="17"/>
      <c r="GY1367" s="16" t="s">
        <v>2220</v>
      </c>
      <c r="GZ1367" s="15">
        <f>SUMIFS(POs[saldo],POs[cve_prod],DIM_BILL[[#This Row],[CODIGO]],POs[status],$GY1367,POs[f_ent],GZ$1)</f>
        <v>0</v>
      </c>
      <c r="HA1367" s="15">
        <f>SUMIFS(POs[saldo],POs[cve_prod],DIM_BILL[[#This Row],[CODIGO]],POs[status],$GY1367,POs[f_ent],HA$1)</f>
        <v>0</v>
      </c>
      <c r="HB1367" s="15">
        <f>SUMIFS(POs[saldo],POs[cve_prod],DIM_BILL[[#This Row],[CODIGO]],POs[status],$GY1367,POs[f_ent],HB$1)</f>
        <v>0</v>
      </c>
      <c r="HC1367" s="15">
        <f>SUMIFS(POs[saldo],POs[cve_prod],DIM_BILL[[#This Row],[CODIGO]],POs[status],$GY1367,POs[f_ent],HC$1)</f>
        <v>10</v>
      </c>
      <c r="HD1367" s="15">
        <f>SUMIFS(POs[saldo],POs[cve_prod],DIM_BILL[[#This Row],[CODIGO]],POs[status],$GY1367,POs[f_ent],HD$1)</f>
        <v>0</v>
      </c>
      <c r="HE1367" s="15">
        <f>SUMIFS(POs[saldo],POs[cve_prod],DIM_BILL[[#This Row],[CODIGO]],POs[status],$GY1367,POs[f_ent],HE$1)</f>
        <v>0</v>
      </c>
      <c r="HF1367" s="15">
        <f>SUMIFS(POs[saldo],POs[cve_prod],DIM_BILL[[#This Row],[CODIGO]],POs[status],$GY1367,POs[Semana],WEEKNUM(HF$1))</f>
        <v>0</v>
      </c>
      <c r="HG1367" s="15">
        <f>SUMIFS(POs[saldo],POs[cve_prod],DIM_BILL[[#This Row],[CODIGO]],POs[status],$GY1367,POs[Semana],WEEKNUM(HG$1))</f>
        <v>0</v>
      </c>
      <c r="HH1367" s="15">
        <f>SUMIFS(POs[saldo],POs[cve_prod],DIM_BILL[[#This Row],[CODIGO]],POs[status],$GY1367,POs[Semana],WEEKNUM(HH$1))</f>
        <v>0</v>
      </c>
      <c r="HI1367" s="15">
        <f>SUMIFS(POs[saldo],POs[cve_prod],DIM_BILL[[#This Row],[CODIGO]],POs[status],$GY1367,POs[Semana],WEEKNUM(HI$1))</f>
        <v>0</v>
      </c>
      <c r="HJ1367" s="15">
        <f>SUMIFS(POs[saldo],POs[cve_prod],DIM_BILL[[#This Row],[CODIGO]],POs[status],$GY1367,POs[Semana],WEEKNUM(HJ$1))</f>
        <v>0</v>
      </c>
      <c r="HK1367" s="15">
        <f>SUMIFS(POs[saldo],POs[cve_prod],DIM_BILL[[#This Row],[CODIGO]],POs[status],$GY1367,POs[Semana],WEEKNUM(HK$1))</f>
        <v>0</v>
      </c>
      <c r="HL1367" s="15">
        <f>SUMIFS(POs[saldo],POs[cve_prod],DIM_BILL[[#This Row],[CODIGO]],POs[status],$GY1367,POs[Semana],WEEKNUM(HL$1))</f>
        <v>0</v>
      </c>
      <c r="HM1367" s="15">
        <f>SUMIFS(POs[saldo],POs[cve_prod],DIM_BILL[[#This Row],[CODIGO]],POs[status],$GY1367,POs[Semana],WEEKNUM(HM$1))</f>
        <v>0</v>
      </c>
      <c r="HN1367" s="15">
        <f>SUMIFS(POs[saldo],POs[cve_prod],DIM_BILL[[#This Row],[CODIGO]],POs[status],$GY1367,POs[Semana],WEEKNUM(HN$1))</f>
        <v>0</v>
      </c>
      <c r="HO1367" s="15">
        <f>SUMIFS(POs[saldo],POs[cve_prod],DIM_BILL[[#This Row],[CODIGO]],POs[status],$GY1367,POs[Semana],WEEKNUM(HO$1))</f>
        <v>0</v>
      </c>
      <c r="HP1367" s="15">
        <f>SUMIFS(POs[saldo],POs[cve_prod],DIM_BILL[[#This Row],[CODIGO]],POs[status],$GY1367,POs[Semana],WEEKNUM(HP$1))</f>
        <v>0</v>
      </c>
      <c r="HQ1367" s="15">
        <f>SUMIFS(POs[saldo],POs[cve_prod],DIM_BILL[[#This Row],[CODIGO]],POs[status],$GY1367,POs[Semana],WEEKNUM(HQ$1))</f>
        <v>0</v>
      </c>
      <c r="HR1367" s="15">
        <f>SUMIFS(POs[saldo],POs[cve_prod],DIM_BILL[[#This Row],[CODIGO]],POs[status],$GY1367,POs[Semana],WEEKNUM(HR$1))</f>
        <v>0</v>
      </c>
      <c r="HS1367" s="15">
        <f>SUMIFS(POs[saldo],POs[cve_prod],DIM_BILL[[#This Row],[CODIGO]],POs[status],$GY1367,POs[Semana],WEEKNUM(HS$1))</f>
        <v>0</v>
      </c>
      <c r="HT1367" s="15">
        <f>SUMIFS(POs[saldo],POs[cve_prod],DIM_BILL[[#This Row],[CODIGO]],POs[status],$GY1367,POs[Semana],WEEKNUM(HT$1))</f>
        <v>0</v>
      </c>
      <c r="HU1367" s="22"/>
      <c r="HV1367" s="25"/>
      <c r="HW1367" t="str">
        <f>DIM_BILL[[#This Row],[Tipo]]</f>
        <v>MATERIA PRIMA</v>
      </c>
    </row>
    <row r="1368" spans="1:231" x14ac:dyDescent="0.3">
      <c r="A1368" s="17" t="s">
        <v>617</v>
      </c>
      <c r="BE1368">
        <v>1.8E-3</v>
      </c>
      <c r="CO1368">
        <v>5.9999999999999995E-4</v>
      </c>
      <c r="DO1368">
        <v>9.5999999999999992E-4</v>
      </c>
      <c r="GR1368" s="17" t="s">
        <v>618</v>
      </c>
      <c r="GS1368" s="17">
        <v>1</v>
      </c>
      <c r="GT1368" s="17" t="s">
        <v>1846</v>
      </c>
      <c r="GU1368" s="17" t="s">
        <v>1793</v>
      </c>
      <c r="GV1368" s="17">
        <f>SUMIF(FACT_A1[cve_prod],DIM_BILL[[#This Row],[CODIGO]],FACT_A1[Existencia])</f>
        <v>0</v>
      </c>
      <c r="GW1368" s="18">
        <f>SUMIF(FACT_A2[cve_prod],DIM_BILL[[#This Row],[CODIGO]],FACT_A2[Existencia])</f>
        <v>4.13</v>
      </c>
      <c r="GX1368" s="17"/>
      <c r="GY1368" s="16" t="s">
        <v>2221</v>
      </c>
      <c r="GZ1368" s="24">
        <f>SUMPRODUCT($B1368:$GQ1368,INDEX(PLAN_PRODUCCION!$B$4:$GQ$24,COLUMN()-COLUMN($GZ$1)+1,0))</f>
        <v>10.199999999999999</v>
      </c>
      <c r="HA1368" s="24">
        <f>SUMPRODUCT($B1368:$GQ1368,INDEX(PLAN_PRODUCCION!$B$4:$GQ$24,COLUMN()-COLUMN($GZ$1)+1,0))</f>
        <v>0</v>
      </c>
      <c r="HB1368" s="24">
        <f>SUMPRODUCT($B1368:$GQ1368,INDEX(PLAN_PRODUCCION!$B$4:$GQ$24,COLUMN()-COLUMN($GZ$1)+1,0))</f>
        <v>0</v>
      </c>
      <c r="HC1368" s="24">
        <f>SUMPRODUCT($B1368:$GQ1368,INDEX(PLAN_PRODUCCION!$B$4:$GQ$24,COLUMN()-COLUMN($GZ$1)+1,0))</f>
        <v>0</v>
      </c>
      <c r="HD1368" s="24">
        <f>SUMPRODUCT($B1368:$GQ1368,INDEX(PLAN_PRODUCCION!$B$4:$GQ$24,COLUMN()-COLUMN($GZ$1)+1,0))</f>
        <v>0</v>
      </c>
      <c r="HE1368" s="24">
        <f>SUMPRODUCT($B1368:$GQ1368,INDEX(PLAN_PRODUCCION!$B$4:$GQ$24,COLUMN()-COLUMN($GZ$1)+1,0))</f>
        <v>0</v>
      </c>
      <c r="HF1368" s="24">
        <f>SUMPRODUCT($B1368:$GQ1368,INDEX(PLAN_PRODUCCION!$B$4:$GQ$24,COLUMN()-COLUMN($GZ$1)+1,0))</f>
        <v>0</v>
      </c>
      <c r="HG1368" s="24">
        <f>SUMPRODUCT($B1368:$GQ1368,INDEX(PLAN_PRODUCCION!$B$4:$GQ$24,COLUMN()-COLUMN($GZ$1)+1,0))</f>
        <v>0</v>
      </c>
      <c r="HH1368" s="24">
        <f>SUMPRODUCT($B1368:$GQ1368,INDEX(PLAN_PRODUCCION!$B$4:$GQ$24,COLUMN()-COLUMN($GZ$1)+1,0))</f>
        <v>0</v>
      </c>
      <c r="HI1368" s="24">
        <f>SUMPRODUCT($B1368:$GQ1368,INDEX(PLAN_PRODUCCION!$B$4:$GQ$24,COLUMN()-COLUMN($GZ$1)+1,0))</f>
        <v>0</v>
      </c>
      <c r="HJ1368" s="24">
        <f>SUMPRODUCT($B1368:$GQ1368,INDEX(PLAN_PRODUCCION!$B$4:$GQ$24,COLUMN()-COLUMN($GZ$1)+1,0))</f>
        <v>0</v>
      </c>
      <c r="HK1368" s="24">
        <f>SUMPRODUCT($B1368:$GQ1368,INDEX(PLAN_PRODUCCION!$B$4:$GQ$24,COLUMN()-COLUMN($GZ$1)+1,0))</f>
        <v>0</v>
      </c>
      <c r="HL1368" s="24">
        <f>SUMPRODUCT($B1368:$GQ1368,INDEX(PLAN_PRODUCCION!$B$4:$GQ$24,COLUMN()-COLUMN($GZ$1)+1,0))</f>
        <v>0</v>
      </c>
      <c r="HM1368" s="24">
        <f>SUMPRODUCT($B1368:$GQ1368,INDEX(PLAN_PRODUCCION!$B$4:$GQ$24,COLUMN()-COLUMN($GZ$1)+1,0))</f>
        <v>0</v>
      </c>
      <c r="HN1368" s="24">
        <f>SUMPRODUCT($B1368:$GQ1368,INDEX(PLAN_PRODUCCION!$B$4:$GQ$24,COLUMN()-COLUMN($GZ$1)+1,0))</f>
        <v>0</v>
      </c>
      <c r="HO1368" s="24">
        <f>SUMPRODUCT($B1368:$GQ1368,INDEX(PLAN_PRODUCCION!$B$4:$GQ$24,COLUMN()-COLUMN($GZ$1)+1,0))</f>
        <v>0</v>
      </c>
      <c r="HP1368" s="24">
        <f>SUMPRODUCT($B1368:$GQ1368,INDEX(PLAN_PRODUCCION!$B$4:$GQ$24,COLUMN()-COLUMN($GZ$1)+1,0))</f>
        <v>0</v>
      </c>
      <c r="HQ1368" s="24">
        <f>SUMPRODUCT($B1368:$GQ1368,INDEX(PLAN_PRODUCCION!$B$4:$GQ$24,COLUMN()-COLUMN($GZ$1)+1,0))</f>
        <v>0</v>
      </c>
      <c r="HR1368" s="24">
        <f>SUMPRODUCT($B1368:$GQ1368,INDEX(PLAN_PRODUCCION!$B$4:$GQ$24,COLUMN()-COLUMN($GZ$1)+1,0))</f>
        <v>0</v>
      </c>
      <c r="HS1368" s="24">
        <f>SUMPRODUCT($B1368:$GQ1368,INDEX(PLAN_PRODUCCION!$B$4:$GQ$24,COLUMN()-COLUMN($GZ$1)+1,0))</f>
        <v>0</v>
      </c>
      <c r="HT1368" s="24">
        <f>SUMPRODUCT($B1368:$GQ1368,INDEX(PLAN_PRODUCCION!$B$4:$GQ$24,COLUMN()-COLUMN($GZ$1)+1,0))</f>
        <v>0</v>
      </c>
      <c r="HU1368" s="22"/>
      <c r="HV1368" s="25"/>
      <c r="HW1368" t="str">
        <f>DIM_BILL[[#This Row],[Tipo]]</f>
        <v>MATERIA PRIMA</v>
      </c>
    </row>
    <row r="1369" spans="1:231" x14ac:dyDescent="0.3">
      <c r="A1369" s="18" t="s">
        <v>617</v>
      </c>
      <c r="BE1369">
        <v>1.8E-3</v>
      </c>
      <c r="CO1369">
        <v>5.9999999999999995E-4</v>
      </c>
      <c r="DO1369">
        <v>9.5999999999999992E-4</v>
      </c>
      <c r="GR1369" s="18" t="s">
        <v>618</v>
      </c>
      <c r="GS1369" s="18">
        <v>1</v>
      </c>
      <c r="GT1369" s="18" t="s">
        <v>1846</v>
      </c>
      <c r="GU1369" s="18" t="s">
        <v>1793</v>
      </c>
      <c r="GV1369" s="18">
        <f>SUMIF(FACT_A1[cve_prod],DIM_BILL[[#This Row],[CODIGO]],FACT_A1[Existencia])</f>
        <v>0</v>
      </c>
      <c r="GW1369" s="18">
        <f>SUMIF(FACT_A2[cve_prod],DIM_BILL[[#This Row],[CODIGO]],FACT_A2[Existencia])</f>
        <v>4.13</v>
      </c>
      <c r="GX1369" s="18"/>
      <c r="GY1369" s="16" t="s">
        <v>2222</v>
      </c>
      <c r="GZ1369" s="26">
        <f t="shared" ref="GZ1369" si="9990">GV1369+GW1369+GX1369+GZ1367-GZ1368</f>
        <v>-6.0699999999999994</v>
      </c>
      <c r="HA1369" s="26">
        <f t="shared" ref="HA1369" si="9991">GZ1369+HA1367-HA1368</f>
        <v>-6.0699999999999994</v>
      </c>
      <c r="HB1369" s="26">
        <f t="shared" ref="HB1369" si="9992">HA1369+HB1367-HB1368</f>
        <v>-6.0699999999999994</v>
      </c>
      <c r="HC1369" s="26">
        <f t="shared" ref="HC1369" si="9993">HB1369+HC1367-HC1368</f>
        <v>3.9300000000000006</v>
      </c>
      <c r="HD1369" s="26">
        <f t="shared" ref="HD1369" si="9994">HC1369+HD1367-HD1368</f>
        <v>3.9300000000000006</v>
      </c>
      <c r="HE1369" s="26">
        <f t="shared" ref="HE1369" si="9995">HD1369+HE1367-HE1368</f>
        <v>3.9300000000000006</v>
      </c>
      <c r="HF1369" s="26">
        <f t="shared" ref="HF1369" si="9996">HE1369+HF1367-HF1368</f>
        <v>3.9300000000000006</v>
      </c>
      <c r="HG1369" s="26">
        <f t="shared" ref="HG1369" si="9997">HF1369+HG1367-HG1368</f>
        <v>3.9300000000000006</v>
      </c>
      <c r="HH1369" s="26">
        <f t="shared" ref="HH1369" si="9998">HG1369+HH1367-HH1368</f>
        <v>3.9300000000000006</v>
      </c>
      <c r="HI1369" s="26">
        <f t="shared" ref="HI1369" si="9999">HH1369+HI1367-HI1368</f>
        <v>3.9300000000000006</v>
      </c>
      <c r="HJ1369" s="26">
        <f t="shared" ref="HJ1369" si="10000">HI1369+HJ1367-HJ1368</f>
        <v>3.9300000000000006</v>
      </c>
      <c r="HK1369" s="26">
        <f t="shared" ref="HK1369" si="10001">HJ1369+HK1367-HK1368</f>
        <v>3.9300000000000006</v>
      </c>
      <c r="HL1369" s="26">
        <f t="shared" ref="HL1369" si="10002">HK1369+HL1367-HL1368</f>
        <v>3.9300000000000006</v>
      </c>
      <c r="HM1369" s="26">
        <f t="shared" ref="HM1369" si="10003">HL1369+HM1367-HM1368</f>
        <v>3.9300000000000006</v>
      </c>
      <c r="HN1369" s="26">
        <f t="shared" ref="HN1369" si="10004">HM1369+HN1367-HN1368</f>
        <v>3.9300000000000006</v>
      </c>
      <c r="HO1369" s="26">
        <f t="shared" ref="HO1369" si="10005">HN1369+HO1367-HO1368</f>
        <v>3.9300000000000006</v>
      </c>
      <c r="HP1369" s="26">
        <f t="shared" ref="HP1369" si="10006">HO1369+HP1367-HP1368</f>
        <v>3.9300000000000006</v>
      </c>
      <c r="HQ1369" s="26">
        <f t="shared" ref="HQ1369" si="10007">HP1369+HQ1367-HQ1368</f>
        <v>3.9300000000000006</v>
      </c>
      <c r="HR1369" s="26">
        <f t="shared" ref="HR1369" si="10008">HQ1369+HR1367-HR1368</f>
        <v>3.9300000000000006</v>
      </c>
      <c r="HS1369" s="26">
        <f t="shared" ref="HS1369" si="10009">HR1369+HS1367-HS1368</f>
        <v>3.9300000000000006</v>
      </c>
      <c r="HT1369" s="26">
        <f t="shared" ref="HT1369" si="10010">HS1369+HT1367-HT1368</f>
        <v>3.9300000000000006</v>
      </c>
      <c r="HU1369" s="22">
        <f t="shared" ref="HU1369" si="10011">COUNTIF(GZ1369:HT1369,"&lt;0")</f>
        <v>3</v>
      </c>
      <c r="HV1369" s="25"/>
      <c r="HW1369" t="str">
        <f>DIM_BILL[[#This Row],[Tipo]]</f>
        <v>MATERIA PRIMA</v>
      </c>
    </row>
    <row r="1370" spans="1:231" x14ac:dyDescent="0.3">
      <c r="A1370" s="17" t="s">
        <v>446</v>
      </c>
      <c r="AH1370">
        <v>3.0000000000000001E-3</v>
      </c>
      <c r="AI1370">
        <v>1.5E-3</v>
      </c>
      <c r="CV1370">
        <v>4.4999999999999998E-2</v>
      </c>
      <c r="CW1370">
        <v>4.4999999999999998E-2</v>
      </c>
      <c r="CX1370">
        <v>2.2499999999999999E-2</v>
      </c>
      <c r="CY1370">
        <v>4.4999999999999998E-2</v>
      </c>
      <c r="GR1370" s="17" t="s">
        <v>447</v>
      </c>
      <c r="GS1370" s="17">
        <v>1</v>
      </c>
      <c r="GT1370" s="17" t="s">
        <v>1846</v>
      </c>
      <c r="GU1370" s="17" t="s">
        <v>1793</v>
      </c>
      <c r="GV1370" s="17">
        <f>SUMIF(FACT_A1[cve_prod],DIM_BILL[[#This Row],[CODIGO]],FACT_A1[Existencia])</f>
        <v>0</v>
      </c>
      <c r="GW1370" s="18">
        <f>SUMIF(FACT_A2[cve_prod],DIM_BILL[[#This Row],[CODIGO]],FACT_A2[Existencia])</f>
        <v>100</v>
      </c>
      <c r="GX1370" s="17"/>
      <c r="GY1370" s="16" t="s">
        <v>2220</v>
      </c>
      <c r="GZ1370" s="15">
        <f>SUMIFS(POs[saldo],POs[cve_prod],DIM_BILL[[#This Row],[CODIGO]],POs[status],$GY1370,POs[f_ent],GZ$1)</f>
        <v>0</v>
      </c>
      <c r="HA1370" s="15">
        <f>SUMIFS(POs[saldo],POs[cve_prod],DIM_BILL[[#This Row],[CODIGO]],POs[status],$GY1370,POs[f_ent],HA$1)</f>
        <v>0</v>
      </c>
      <c r="HB1370" s="15">
        <f>SUMIFS(POs[saldo],POs[cve_prod],DIM_BILL[[#This Row],[CODIGO]],POs[status],$GY1370,POs[f_ent],HB$1)</f>
        <v>0</v>
      </c>
      <c r="HC1370" s="15">
        <f>SUMIFS(POs[saldo],POs[cve_prod],DIM_BILL[[#This Row],[CODIGO]],POs[status],$GY1370,POs[f_ent],HC$1)</f>
        <v>100</v>
      </c>
      <c r="HD1370" s="15">
        <f>SUMIFS(POs[saldo],POs[cve_prod],DIM_BILL[[#This Row],[CODIGO]],POs[status],$GY1370,POs[f_ent],HD$1)</f>
        <v>0</v>
      </c>
      <c r="HE1370" s="15">
        <f>SUMIFS(POs[saldo],POs[cve_prod],DIM_BILL[[#This Row],[CODIGO]],POs[status],$GY1370,POs[f_ent],HE$1)</f>
        <v>0</v>
      </c>
      <c r="HF1370" s="15">
        <f>SUMIFS(POs[saldo],POs[cve_prod],DIM_BILL[[#This Row],[CODIGO]],POs[status],$GY1370,POs[Semana],WEEKNUM(HF$1))</f>
        <v>0</v>
      </c>
      <c r="HG1370" s="15">
        <f>SUMIFS(POs[saldo],POs[cve_prod],DIM_BILL[[#This Row],[CODIGO]],POs[status],$GY1370,POs[Semana],WEEKNUM(HG$1))</f>
        <v>0</v>
      </c>
      <c r="HH1370" s="15">
        <f>SUMIFS(POs[saldo],POs[cve_prod],DIM_BILL[[#This Row],[CODIGO]],POs[status],$GY1370,POs[Semana],WEEKNUM(HH$1))</f>
        <v>0</v>
      </c>
      <c r="HI1370" s="15">
        <f>SUMIFS(POs[saldo],POs[cve_prod],DIM_BILL[[#This Row],[CODIGO]],POs[status],$GY1370,POs[Semana],WEEKNUM(HI$1))</f>
        <v>0</v>
      </c>
      <c r="HJ1370" s="15">
        <f>SUMIFS(POs[saldo],POs[cve_prod],DIM_BILL[[#This Row],[CODIGO]],POs[status],$GY1370,POs[Semana],WEEKNUM(HJ$1))</f>
        <v>0</v>
      </c>
      <c r="HK1370" s="15">
        <f>SUMIFS(POs[saldo],POs[cve_prod],DIM_BILL[[#This Row],[CODIGO]],POs[status],$GY1370,POs[Semana],WEEKNUM(HK$1))</f>
        <v>0</v>
      </c>
      <c r="HL1370" s="15">
        <f>SUMIFS(POs[saldo],POs[cve_prod],DIM_BILL[[#This Row],[CODIGO]],POs[status],$GY1370,POs[Semana],WEEKNUM(HL$1))</f>
        <v>0</v>
      </c>
      <c r="HM1370" s="15">
        <f>SUMIFS(POs[saldo],POs[cve_prod],DIM_BILL[[#This Row],[CODIGO]],POs[status],$GY1370,POs[Semana],WEEKNUM(HM$1))</f>
        <v>0</v>
      </c>
      <c r="HN1370" s="15">
        <f>SUMIFS(POs[saldo],POs[cve_prod],DIM_BILL[[#This Row],[CODIGO]],POs[status],$GY1370,POs[Semana],WEEKNUM(HN$1))</f>
        <v>0</v>
      </c>
      <c r="HO1370" s="15">
        <f>SUMIFS(POs[saldo],POs[cve_prod],DIM_BILL[[#This Row],[CODIGO]],POs[status],$GY1370,POs[Semana],WEEKNUM(HO$1))</f>
        <v>0</v>
      </c>
      <c r="HP1370" s="15">
        <f>SUMIFS(POs[saldo],POs[cve_prod],DIM_BILL[[#This Row],[CODIGO]],POs[status],$GY1370,POs[Semana],WEEKNUM(HP$1))</f>
        <v>0</v>
      </c>
      <c r="HQ1370" s="15">
        <f>SUMIFS(POs[saldo],POs[cve_prod],DIM_BILL[[#This Row],[CODIGO]],POs[status],$GY1370,POs[Semana],WEEKNUM(HQ$1))</f>
        <v>0</v>
      </c>
      <c r="HR1370" s="15">
        <f>SUMIFS(POs[saldo],POs[cve_prod],DIM_BILL[[#This Row],[CODIGO]],POs[status],$GY1370,POs[Semana],WEEKNUM(HR$1))</f>
        <v>0</v>
      </c>
      <c r="HS1370" s="15">
        <f>SUMIFS(POs[saldo],POs[cve_prod],DIM_BILL[[#This Row],[CODIGO]],POs[status],$GY1370,POs[Semana],WEEKNUM(HS$1))</f>
        <v>0</v>
      </c>
      <c r="HT1370" s="15">
        <f>SUMIFS(POs[saldo],POs[cve_prod],DIM_BILL[[#This Row],[CODIGO]],POs[status],$GY1370,POs[Semana],WEEKNUM(HT$1))</f>
        <v>0</v>
      </c>
      <c r="HU1370" s="22"/>
      <c r="HV1370" s="25"/>
      <c r="HW1370" t="str">
        <f>DIM_BILL[[#This Row],[Tipo]]</f>
        <v>MATERIA PRIMA</v>
      </c>
    </row>
    <row r="1371" spans="1:231" x14ac:dyDescent="0.3">
      <c r="A1371" s="17" t="s">
        <v>446</v>
      </c>
      <c r="AH1371">
        <v>3.0000000000000001E-3</v>
      </c>
      <c r="AI1371">
        <v>1.5E-3</v>
      </c>
      <c r="CV1371">
        <v>4.4999999999999998E-2</v>
      </c>
      <c r="CW1371">
        <v>4.4999999999999998E-2</v>
      </c>
      <c r="CX1371">
        <v>2.2499999999999999E-2</v>
      </c>
      <c r="CY1371">
        <v>4.4999999999999998E-2</v>
      </c>
      <c r="GR1371" s="17" t="s">
        <v>447</v>
      </c>
      <c r="GS1371" s="17">
        <v>1</v>
      </c>
      <c r="GT1371" s="17" t="s">
        <v>1846</v>
      </c>
      <c r="GU1371" s="17" t="s">
        <v>1793</v>
      </c>
      <c r="GV1371" s="17">
        <f>SUMIF(FACT_A1[cve_prod],DIM_BILL[[#This Row],[CODIGO]],FACT_A1[Existencia])</f>
        <v>0</v>
      </c>
      <c r="GW1371" s="18">
        <f>SUMIF(FACT_A2[cve_prod],DIM_BILL[[#This Row],[CODIGO]],FACT_A2[Existencia])</f>
        <v>100</v>
      </c>
      <c r="GX1371" s="17"/>
      <c r="GY1371" s="16" t="s">
        <v>2221</v>
      </c>
      <c r="GZ1371" s="24">
        <f>SUMPRODUCT($B1371:$GQ1371,INDEX(PLAN_PRODUCCION!$B$4:$GQ$24,COLUMN()-COLUMN($GZ$1)+1,0))</f>
        <v>122.85000000000001</v>
      </c>
      <c r="HA1371" s="24">
        <f>SUMPRODUCT($B1371:$GQ1371,INDEX(PLAN_PRODUCCION!$B$4:$GQ$24,COLUMN()-COLUMN($GZ$1)+1,0))</f>
        <v>0</v>
      </c>
      <c r="HB1371" s="24">
        <f>SUMPRODUCT($B1371:$GQ1371,INDEX(PLAN_PRODUCCION!$B$4:$GQ$24,COLUMN()-COLUMN($GZ$1)+1,0))</f>
        <v>0</v>
      </c>
      <c r="HC1371" s="24">
        <f>SUMPRODUCT($B1371:$GQ1371,INDEX(PLAN_PRODUCCION!$B$4:$GQ$24,COLUMN()-COLUMN($GZ$1)+1,0))</f>
        <v>0</v>
      </c>
      <c r="HD1371" s="24">
        <f>SUMPRODUCT($B1371:$GQ1371,INDEX(PLAN_PRODUCCION!$B$4:$GQ$24,COLUMN()-COLUMN($GZ$1)+1,0))</f>
        <v>0</v>
      </c>
      <c r="HE1371" s="24">
        <f>SUMPRODUCT($B1371:$GQ1371,INDEX(PLAN_PRODUCCION!$B$4:$GQ$24,COLUMN()-COLUMN($GZ$1)+1,0))</f>
        <v>0</v>
      </c>
      <c r="HF1371" s="24">
        <f>SUMPRODUCT($B1371:$GQ1371,INDEX(PLAN_PRODUCCION!$B$4:$GQ$24,COLUMN()-COLUMN($GZ$1)+1,0))</f>
        <v>0</v>
      </c>
      <c r="HG1371" s="24">
        <f>SUMPRODUCT($B1371:$GQ1371,INDEX(PLAN_PRODUCCION!$B$4:$GQ$24,COLUMN()-COLUMN($GZ$1)+1,0))</f>
        <v>0</v>
      </c>
      <c r="HH1371" s="24">
        <f>SUMPRODUCT($B1371:$GQ1371,INDEX(PLAN_PRODUCCION!$B$4:$GQ$24,COLUMN()-COLUMN($GZ$1)+1,0))</f>
        <v>0</v>
      </c>
      <c r="HI1371" s="24">
        <f>SUMPRODUCT($B1371:$GQ1371,INDEX(PLAN_PRODUCCION!$B$4:$GQ$24,COLUMN()-COLUMN($GZ$1)+1,0))</f>
        <v>0</v>
      </c>
      <c r="HJ1371" s="24">
        <f>SUMPRODUCT($B1371:$GQ1371,INDEX(PLAN_PRODUCCION!$B$4:$GQ$24,COLUMN()-COLUMN($GZ$1)+1,0))</f>
        <v>0</v>
      </c>
      <c r="HK1371" s="24">
        <f>SUMPRODUCT($B1371:$GQ1371,INDEX(PLAN_PRODUCCION!$B$4:$GQ$24,COLUMN()-COLUMN($GZ$1)+1,0))</f>
        <v>90</v>
      </c>
      <c r="HL1371" s="24">
        <f>SUMPRODUCT($B1371:$GQ1371,INDEX(PLAN_PRODUCCION!$B$4:$GQ$24,COLUMN()-COLUMN($GZ$1)+1,0))</f>
        <v>0</v>
      </c>
      <c r="HM1371" s="24">
        <f>SUMPRODUCT($B1371:$GQ1371,INDEX(PLAN_PRODUCCION!$B$4:$GQ$24,COLUMN()-COLUMN($GZ$1)+1,0))</f>
        <v>0</v>
      </c>
      <c r="HN1371" s="24">
        <f>SUMPRODUCT($B1371:$GQ1371,INDEX(PLAN_PRODUCCION!$B$4:$GQ$24,COLUMN()-COLUMN($GZ$1)+1,0))</f>
        <v>0</v>
      </c>
      <c r="HO1371" s="24">
        <f>SUMPRODUCT($B1371:$GQ1371,INDEX(PLAN_PRODUCCION!$B$4:$GQ$24,COLUMN()-COLUMN($GZ$1)+1,0))</f>
        <v>0</v>
      </c>
      <c r="HP1371" s="24">
        <f>SUMPRODUCT($B1371:$GQ1371,INDEX(PLAN_PRODUCCION!$B$4:$GQ$24,COLUMN()-COLUMN($GZ$1)+1,0))</f>
        <v>0</v>
      </c>
      <c r="HQ1371" s="24">
        <f>SUMPRODUCT($B1371:$GQ1371,INDEX(PLAN_PRODUCCION!$B$4:$GQ$24,COLUMN()-COLUMN($GZ$1)+1,0))</f>
        <v>180</v>
      </c>
      <c r="HR1371" s="24">
        <f>SUMPRODUCT($B1371:$GQ1371,INDEX(PLAN_PRODUCCION!$B$4:$GQ$24,COLUMN()-COLUMN($GZ$1)+1,0))</f>
        <v>0</v>
      </c>
      <c r="HS1371" s="24">
        <f>SUMPRODUCT($B1371:$GQ1371,INDEX(PLAN_PRODUCCION!$B$4:$GQ$24,COLUMN()-COLUMN($GZ$1)+1,0))</f>
        <v>0</v>
      </c>
      <c r="HT1371" s="24">
        <f>SUMPRODUCT($B1371:$GQ1371,INDEX(PLAN_PRODUCCION!$B$4:$GQ$24,COLUMN()-COLUMN($GZ$1)+1,0))</f>
        <v>0</v>
      </c>
      <c r="HU1371" s="22"/>
      <c r="HV1371" s="25"/>
      <c r="HW1371" t="str">
        <f>DIM_BILL[[#This Row],[Tipo]]</f>
        <v>MATERIA PRIMA</v>
      </c>
    </row>
    <row r="1372" spans="1:231" x14ac:dyDescent="0.3">
      <c r="A1372" s="18" t="s">
        <v>446</v>
      </c>
      <c r="AH1372">
        <v>3.0000000000000001E-3</v>
      </c>
      <c r="AI1372">
        <v>1.5E-3</v>
      </c>
      <c r="CV1372">
        <v>4.4999999999999998E-2</v>
      </c>
      <c r="CW1372">
        <v>4.4999999999999998E-2</v>
      </c>
      <c r="CX1372">
        <v>2.2499999999999999E-2</v>
      </c>
      <c r="CY1372">
        <v>4.4999999999999998E-2</v>
      </c>
      <c r="GR1372" s="18" t="s">
        <v>447</v>
      </c>
      <c r="GS1372" s="18">
        <v>1</v>
      </c>
      <c r="GT1372" s="18" t="s">
        <v>1846</v>
      </c>
      <c r="GU1372" s="18" t="s">
        <v>1793</v>
      </c>
      <c r="GV1372" s="18">
        <f>SUMIF(FACT_A1[cve_prod],DIM_BILL[[#This Row],[CODIGO]],FACT_A1[Existencia])</f>
        <v>0</v>
      </c>
      <c r="GW1372" s="18">
        <f>SUMIF(FACT_A2[cve_prod],DIM_BILL[[#This Row],[CODIGO]],FACT_A2[Existencia])</f>
        <v>100</v>
      </c>
      <c r="GX1372" s="18"/>
      <c r="GY1372" s="16" t="s">
        <v>2222</v>
      </c>
      <c r="GZ1372" s="26">
        <f t="shared" ref="GZ1372" si="10012">GV1372+GW1372+GX1372+GZ1370-GZ1371</f>
        <v>-22.850000000000009</v>
      </c>
      <c r="HA1372" s="26">
        <f t="shared" ref="HA1372" si="10013">GZ1372+HA1370-HA1371</f>
        <v>-22.850000000000009</v>
      </c>
      <c r="HB1372" s="26">
        <f t="shared" ref="HB1372" si="10014">HA1372+HB1370-HB1371</f>
        <v>-22.850000000000009</v>
      </c>
      <c r="HC1372" s="26">
        <f t="shared" ref="HC1372" si="10015">HB1372+HC1370-HC1371</f>
        <v>77.149999999999991</v>
      </c>
      <c r="HD1372" s="26">
        <f t="shared" ref="HD1372" si="10016">HC1372+HD1370-HD1371</f>
        <v>77.149999999999991</v>
      </c>
      <c r="HE1372" s="26">
        <f t="shared" ref="HE1372" si="10017">HD1372+HE1370-HE1371</f>
        <v>77.149999999999991</v>
      </c>
      <c r="HF1372" s="26">
        <f t="shared" ref="HF1372" si="10018">HE1372+HF1370-HF1371</f>
        <v>77.149999999999991</v>
      </c>
      <c r="HG1372" s="26">
        <f t="shared" ref="HG1372" si="10019">HF1372+HG1370-HG1371</f>
        <v>77.149999999999991</v>
      </c>
      <c r="HH1372" s="26">
        <f t="shared" ref="HH1372" si="10020">HG1372+HH1370-HH1371</f>
        <v>77.149999999999991</v>
      </c>
      <c r="HI1372" s="26">
        <f t="shared" ref="HI1372" si="10021">HH1372+HI1370-HI1371</f>
        <v>77.149999999999991</v>
      </c>
      <c r="HJ1372" s="26">
        <f t="shared" ref="HJ1372" si="10022">HI1372+HJ1370-HJ1371</f>
        <v>77.149999999999991</v>
      </c>
      <c r="HK1372" s="26">
        <f t="shared" ref="HK1372" si="10023">HJ1372+HK1370-HK1371</f>
        <v>-12.850000000000009</v>
      </c>
      <c r="HL1372" s="26">
        <f t="shared" ref="HL1372" si="10024">HK1372+HL1370-HL1371</f>
        <v>-12.850000000000009</v>
      </c>
      <c r="HM1372" s="26">
        <f t="shared" ref="HM1372" si="10025">HL1372+HM1370-HM1371</f>
        <v>-12.850000000000009</v>
      </c>
      <c r="HN1372" s="26">
        <f t="shared" ref="HN1372" si="10026">HM1372+HN1370-HN1371</f>
        <v>-12.850000000000009</v>
      </c>
      <c r="HO1372" s="26">
        <f t="shared" ref="HO1372" si="10027">HN1372+HO1370-HO1371</f>
        <v>-12.850000000000009</v>
      </c>
      <c r="HP1372" s="26">
        <f t="shared" ref="HP1372" si="10028">HO1372+HP1370-HP1371</f>
        <v>-12.850000000000009</v>
      </c>
      <c r="HQ1372" s="26">
        <f t="shared" ref="HQ1372" si="10029">HP1372+HQ1370-HQ1371</f>
        <v>-192.85000000000002</v>
      </c>
      <c r="HR1372" s="26">
        <f t="shared" ref="HR1372" si="10030">HQ1372+HR1370-HR1371</f>
        <v>-192.85000000000002</v>
      </c>
      <c r="HS1372" s="26">
        <f t="shared" ref="HS1372" si="10031">HR1372+HS1370-HS1371</f>
        <v>-192.85000000000002</v>
      </c>
      <c r="HT1372" s="26">
        <f t="shared" ref="HT1372" si="10032">HS1372+HT1370-HT1371</f>
        <v>-192.85000000000002</v>
      </c>
      <c r="HU1372" s="22">
        <f t="shared" ref="HU1372" si="10033">COUNTIF(GZ1372:HT1372,"&lt;0")</f>
        <v>13</v>
      </c>
      <c r="HV1372" s="25"/>
      <c r="HW1372" t="str">
        <f>DIM_BILL[[#This Row],[Tipo]]</f>
        <v>MATERIA PRIMA</v>
      </c>
    </row>
    <row r="1373" spans="1:231" x14ac:dyDescent="0.3">
      <c r="A1373" s="17" t="s">
        <v>201</v>
      </c>
      <c r="M1373">
        <v>1.6850000000000001E-3</v>
      </c>
      <c r="GR1373" s="17" t="s">
        <v>202</v>
      </c>
      <c r="GS1373" s="17">
        <v>1</v>
      </c>
      <c r="GT1373" s="17" t="s">
        <v>1835</v>
      </c>
      <c r="GU1373" s="17" t="s">
        <v>1793</v>
      </c>
      <c r="GV1373" s="17">
        <f>SUMIF(FACT_A1[cve_prod],DIM_BILL[[#This Row],[CODIGO]],FACT_A1[Existencia])</f>
        <v>0</v>
      </c>
      <c r="GW1373" s="18">
        <f>SUMIF(FACT_A2[cve_prod],DIM_BILL[[#This Row],[CODIGO]],FACT_A2[Existencia])</f>
        <v>5</v>
      </c>
      <c r="GX1373" s="17"/>
      <c r="GY1373" s="16" t="s">
        <v>2220</v>
      </c>
      <c r="GZ1373" s="15">
        <f>SUMIFS(POs[saldo],POs[cve_prod],DIM_BILL[[#This Row],[CODIGO]],POs[status],$GY1373,POs[f_ent],GZ$1)</f>
        <v>0</v>
      </c>
      <c r="HA1373" s="15">
        <f>SUMIFS(POs[saldo],POs[cve_prod],DIM_BILL[[#This Row],[CODIGO]],POs[status],$GY1373,POs[f_ent],HA$1)</f>
        <v>0</v>
      </c>
      <c r="HB1373" s="15">
        <f>SUMIFS(POs[saldo],POs[cve_prod],DIM_BILL[[#This Row],[CODIGO]],POs[status],$GY1373,POs[f_ent],HB$1)</f>
        <v>0</v>
      </c>
      <c r="HC1373" s="15">
        <f>SUMIFS(POs[saldo],POs[cve_prod],DIM_BILL[[#This Row],[CODIGO]],POs[status],$GY1373,POs[f_ent],HC$1)</f>
        <v>0</v>
      </c>
      <c r="HD1373" s="15">
        <f>SUMIFS(POs[saldo],POs[cve_prod],DIM_BILL[[#This Row],[CODIGO]],POs[status],$GY1373,POs[f_ent],HD$1)</f>
        <v>0</v>
      </c>
      <c r="HE1373" s="15">
        <f>SUMIFS(POs[saldo],POs[cve_prod],DIM_BILL[[#This Row],[CODIGO]],POs[status],$GY1373,POs[f_ent],HE$1)</f>
        <v>0</v>
      </c>
      <c r="HF1373" s="15">
        <f>SUMIFS(POs[saldo],POs[cve_prod],DIM_BILL[[#This Row],[CODIGO]],POs[status],$GY1373,POs[Semana],WEEKNUM(HF$1))</f>
        <v>0</v>
      </c>
      <c r="HG1373" s="15">
        <f>SUMIFS(POs[saldo],POs[cve_prod],DIM_BILL[[#This Row],[CODIGO]],POs[status],$GY1373,POs[Semana],WEEKNUM(HG$1))</f>
        <v>0</v>
      </c>
      <c r="HH1373" s="15">
        <f>SUMIFS(POs[saldo],POs[cve_prod],DIM_BILL[[#This Row],[CODIGO]],POs[status],$GY1373,POs[Semana],WEEKNUM(HH$1))</f>
        <v>0</v>
      </c>
      <c r="HI1373" s="15">
        <f>SUMIFS(POs[saldo],POs[cve_prod],DIM_BILL[[#This Row],[CODIGO]],POs[status],$GY1373,POs[Semana],WEEKNUM(HI$1))</f>
        <v>0</v>
      </c>
      <c r="HJ1373" s="15">
        <f>SUMIFS(POs[saldo],POs[cve_prod],DIM_BILL[[#This Row],[CODIGO]],POs[status],$GY1373,POs[Semana],WEEKNUM(HJ$1))</f>
        <v>0</v>
      </c>
      <c r="HK1373" s="15">
        <f>SUMIFS(POs[saldo],POs[cve_prod],DIM_BILL[[#This Row],[CODIGO]],POs[status],$GY1373,POs[Semana],WEEKNUM(HK$1))</f>
        <v>0</v>
      </c>
      <c r="HL1373" s="15">
        <f>SUMIFS(POs[saldo],POs[cve_prod],DIM_BILL[[#This Row],[CODIGO]],POs[status],$GY1373,POs[Semana],WEEKNUM(HL$1))</f>
        <v>0</v>
      </c>
      <c r="HM1373" s="15">
        <f>SUMIFS(POs[saldo],POs[cve_prod],DIM_BILL[[#This Row],[CODIGO]],POs[status],$GY1373,POs[Semana],WEEKNUM(HM$1))</f>
        <v>0</v>
      </c>
      <c r="HN1373" s="15">
        <f>SUMIFS(POs[saldo],POs[cve_prod],DIM_BILL[[#This Row],[CODIGO]],POs[status],$GY1373,POs[Semana],WEEKNUM(HN$1))</f>
        <v>0</v>
      </c>
      <c r="HO1373" s="15">
        <f>SUMIFS(POs[saldo],POs[cve_prod],DIM_BILL[[#This Row],[CODIGO]],POs[status],$GY1373,POs[Semana],WEEKNUM(HO$1))</f>
        <v>0</v>
      </c>
      <c r="HP1373" s="15">
        <f>SUMIFS(POs[saldo],POs[cve_prod],DIM_BILL[[#This Row],[CODIGO]],POs[status],$GY1373,POs[Semana],WEEKNUM(HP$1))</f>
        <v>0</v>
      </c>
      <c r="HQ1373" s="15">
        <f>SUMIFS(POs[saldo],POs[cve_prod],DIM_BILL[[#This Row],[CODIGO]],POs[status],$GY1373,POs[Semana],WEEKNUM(HQ$1))</f>
        <v>0</v>
      </c>
      <c r="HR1373" s="15">
        <f>SUMIFS(POs[saldo],POs[cve_prod],DIM_BILL[[#This Row],[CODIGO]],POs[status],$GY1373,POs[Semana],WEEKNUM(HR$1))</f>
        <v>0</v>
      </c>
      <c r="HS1373" s="15">
        <f>SUMIFS(POs[saldo],POs[cve_prod],DIM_BILL[[#This Row],[CODIGO]],POs[status],$GY1373,POs[Semana],WEEKNUM(HS$1))</f>
        <v>0</v>
      </c>
      <c r="HT1373" s="15">
        <f>SUMIFS(POs[saldo],POs[cve_prod],DIM_BILL[[#This Row],[CODIGO]],POs[status],$GY1373,POs[Semana],WEEKNUM(HT$1))</f>
        <v>0</v>
      </c>
      <c r="HU1373" s="22"/>
      <c r="HV1373" s="25"/>
      <c r="HW1373" t="str">
        <f>DIM_BILL[[#This Row],[Tipo]]</f>
        <v>MATERIA PRIMA</v>
      </c>
    </row>
    <row r="1374" spans="1:231" x14ac:dyDescent="0.3">
      <c r="A1374" s="17" t="s">
        <v>201</v>
      </c>
      <c r="M1374">
        <v>1.6850000000000001E-3</v>
      </c>
      <c r="GR1374" s="17" t="s">
        <v>202</v>
      </c>
      <c r="GS1374" s="17">
        <v>1</v>
      </c>
      <c r="GT1374" s="17" t="s">
        <v>1835</v>
      </c>
      <c r="GU1374" s="17" t="s">
        <v>1793</v>
      </c>
      <c r="GV1374" s="17">
        <f>SUMIF(FACT_A1[cve_prod],DIM_BILL[[#This Row],[CODIGO]],FACT_A1[Existencia])</f>
        <v>0</v>
      </c>
      <c r="GW1374" s="18">
        <f>SUMIF(FACT_A2[cve_prod],DIM_BILL[[#This Row],[CODIGO]],FACT_A2[Existencia])</f>
        <v>5</v>
      </c>
      <c r="GX1374" s="17"/>
      <c r="GY1374" s="16" t="s">
        <v>2221</v>
      </c>
      <c r="GZ1374" s="24">
        <f>SUMPRODUCT($B1374:$GQ1374,INDEX(PLAN_PRODUCCION!$B$4:$GQ$24,COLUMN()-COLUMN($GZ$1)+1,0))</f>
        <v>3.37</v>
      </c>
      <c r="HA1374" s="24">
        <f>SUMPRODUCT($B1374:$GQ1374,INDEX(PLAN_PRODUCCION!$B$4:$GQ$24,COLUMN()-COLUMN($GZ$1)+1,0))</f>
        <v>0</v>
      </c>
      <c r="HB1374" s="24">
        <f>SUMPRODUCT($B1374:$GQ1374,INDEX(PLAN_PRODUCCION!$B$4:$GQ$24,COLUMN()-COLUMN($GZ$1)+1,0))</f>
        <v>0</v>
      </c>
      <c r="HC1374" s="24">
        <f>SUMPRODUCT($B1374:$GQ1374,INDEX(PLAN_PRODUCCION!$B$4:$GQ$24,COLUMN()-COLUMN($GZ$1)+1,0))</f>
        <v>0</v>
      </c>
      <c r="HD1374" s="24">
        <f>SUMPRODUCT($B1374:$GQ1374,INDEX(PLAN_PRODUCCION!$B$4:$GQ$24,COLUMN()-COLUMN($GZ$1)+1,0))</f>
        <v>0</v>
      </c>
      <c r="HE1374" s="24">
        <f>SUMPRODUCT($B1374:$GQ1374,INDEX(PLAN_PRODUCCION!$B$4:$GQ$24,COLUMN()-COLUMN($GZ$1)+1,0))</f>
        <v>0</v>
      </c>
      <c r="HF1374" s="24">
        <f>SUMPRODUCT($B1374:$GQ1374,INDEX(PLAN_PRODUCCION!$B$4:$GQ$24,COLUMN()-COLUMN($GZ$1)+1,0))</f>
        <v>0</v>
      </c>
      <c r="HG1374" s="24">
        <f>SUMPRODUCT($B1374:$GQ1374,INDEX(PLAN_PRODUCCION!$B$4:$GQ$24,COLUMN()-COLUMN($GZ$1)+1,0))</f>
        <v>0</v>
      </c>
      <c r="HH1374" s="24">
        <f>SUMPRODUCT($B1374:$GQ1374,INDEX(PLAN_PRODUCCION!$B$4:$GQ$24,COLUMN()-COLUMN($GZ$1)+1,0))</f>
        <v>0</v>
      </c>
      <c r="HI1374" s="24">
        <f>SUMPRODUCT($B1374:$GQ1374,INDEX(PLAN_PRODUCCION!$B$4:$GQ$24,COLUMN()-COLUMN($GZ$1)+1,0))</f>
        <v>0</v>
      </c>
      <c r="HJ1374" s="24">
        <f>SUMPRODUCT($B1374:$GQ1374,INDEX(PLAN_PRODUCCION!$B$4:$GQ$24,COLUMN()-COLUMN($GZ$1)+1,0))</f>
        <v>0</v>
      </c>
      <c r="HK1374" s="24">
        <f>SUMPRODUCT($B1374:$GQ1374,INDEX(PLAN_PRODUCCION!$B$4:$GQ$24,COLUMN()-COLUMN($GZ$1)+1,0))</f>
        <v>0</v>
      </c>
      <c r="HL1374" s="24">
        <f>SUMPRODUCT($B1374:$GQ1374,INDEX(PLAN_PRODUCCION!$B$4:$GQ$24,COLUMN()-COLUMN($GZ$1)+1,0))</f>
        <v>0</v>
      </c>
      <c r="HM1374" s="24">
        <f>SUMPRODUCT($B1374:$GQ1374,INDEX(PLAN_PRODUCCION!$B$4:$GQ$24,COLUMN()-COLUMN($GZ$1)+1,0))</f>
        <v>0</v>
      </c>
      <c r="HN1374" s="24">
        <f>SUMPRODUCT($B1374:$GQ1374,INDEX(PLAN_PRODUCCION!$B$4:$GQ$24,COLUMN()-COLUMN($GZ$1)+1,0))</f>
        <v>0</v>
      </c>
      <c r="HO1374" s="24">
        <f>SUMPRODUCT($B1374:$GQ1374,INDEX(PLAN_PRODUCCION!$B$4:$GQ$24,COLUMN()-COLUMN($GZ$1)+1,0))</f>
        <v>0</v>
      </c>
      <c r="HP1374" s="24">
        <f>SUMPRODUCT($B1374:$GQ1374,INDEX(PLAN_PRODUCCION!$B$4:$GQ$24,COLUMN()-COLUMN($GZ$1)+1,0))</f>
        <v>0</v>
      </c>
      <c r="HQ1374" s="24">
        <f>SUMPRODUCT($B1374:$GQ1374,INDEX(PLAN_PRODUCCION!$B$4:$GQ$24,COLUMN()-COLUMN($GZ$1)+1,0))</f>
        <v>0</v>
      </c>
      <c r="HR1374" s="24">
        <f>SUMPRODUCT($B1374:$GQ1374,INDEX(PLAN_PRODUCCION!$B$4:$GQ$24,COLUMN()-COLUMN($GZ$1)+1,0))</f>
        <v>0</v>
      </c>
      <c r="HS1374" s="24">
        <f>SUMPRODUCT($B1374:$GQ1374,INDEX(PLAN_PRODUCCION!$B$4:$GQ$24,COLUMN()-COLUMN($GZ$1)+1,0))</f>
        <v>0</v>
      </c>
      <c r="HT1374" s="24">
        <f>SUMPRODUCT($B1374:$GQ1374,INDEX(PLAN_PRODUCCION!$B$4:$GQ$24,COLUMN()-COLUMN($GZ$1)+1,0))</f>
        <v>0</v>
      </c>
      <c r="HU1374" s="22"/>
      <c r="HV1374" s="25"/>
      <c r="HW1374" t="str">
        <f>DIM_BILL[[#This Row],[Tipo]]</f>
        <v>MATERIA PRIMA</v>
      </c>
    </row>
    <row r="1375" spans="1:231" x14ac:dyDescent="0.3">
      <c r="A1375" s="18" t="s">
        <v>201</v>
      </c>
      <c r="M1375">
        <v>1.6850000000000001E-3</v>
      </c>
      <c r="GR1375" s="18" t="s">
        <v>202</v>
      </c>
      <c r="GS1375" s="18">
        <v>1</v>
      </c>
      <c r="GT1375" s="18" t="s">
        <v>1835</v>
      </c>
      <c r="GU1375" s="18" t="s">
        <v>1793</v>
      </c>
      <c r="GV1375" s="18">
        <f>SUMIF(FACT_A1[cve_prod],DIM_BILL[[#This Row],[CODIGO]],FACT_A1[Existencia])</f>
        <v>0</v>
      </c>
      <c r="GW1375" s="18">
        <f>SUMIF(FACT_A2[cve_prod],DIM_BILL[[#This Row],[CODIGO]],FACT_A2[Existencia])</f>
        <v>5</v>
      </c>
      <c r="GX1375" s="18"/>
      <c r="GY1375" s="16" t="s">
        <v>2222</v>
      </c>
      <c r="GZ1375" s="26">
        <f t="shared" ref="GZ1375" si="10034">GV1375+GW1375+GX1375+GZ1373-GZ1374</f>
        <v>1.63</v>
      </c>
      <c r="HA1375" s="26">
        <f t="shared" ref="HA1375" si="10035">GZ1375+HA1373-HA1374</f>
        <v>1.63</v>
      </c>
      <c r="HB1375" s="26">
        <f t="shared" ref="HB1375" si="10036">HA1375+HB1373-HB1374</f>
        <v>1.63</v>
      </c>
      <c r="HC1375" s="26">
        <f t="shared" ref="HC1375" si="10037">HB1375+HC1373-HC1374</f>
        <v>1.63</v>
      </c>
      <c r="HD1375" s="26">
        <f t="shared" ref="HD1375" si="10038">HC1375+HD1373-HD1374</f>
        <v>1.63</v>
      </c>
      <c r="HE1375" s="26">
        <f t="shared" ref="HE1375" si="10039">HD1375+HE1373-HE1374</f>
        <v>1.63</v>
      </c>
      <c r="HF1375" s="26">
        <f t="shared" ref="HF1375" si="10040">HE1375+HF1373-HF1374</f>
        <v>1.63</v>
      </c>
      <c r="HG1375" s="26">
        <f t="shared" ref="HG1375" si="10041">HF1375+HG1373-HG1374</f>
        <v>1.63</v>
      </c>
      <c r="HH1375" s="26">
        <f t="shared" ref="HH1375" si="10042">HG1375+HH1373-HH1374</f>
        <v>1.63</v>
      </c>
      <c r="HI1375" s="26">
        <f t="shared" ref="HI1375" si="10043">HH1375+HI1373-HI1374</f>
        <v>1.63</v>
      </c>
      <c r="HJ1375" s="26">
        <f t="shared" ref="HJ1375" si="10044">HI1375+HJ1373-HJ1374</f>
        <v>1.63</v>
      </c>
      <c r="HK1375" s="26">
        <f t="shared" ref="HK1375" si="10045">HJ1375+HK1373-HK1374</f>
        <v>1.63</v>
      </c>
      <c r="HL1375" s="26">
        <f t="shared" ref="HL1375" si="10046">HK1375+HL1373-HL1374</f>
        <v>1.63</v>
      </c>
      <c r="HM1375" s="26">
        <f t="shared" ref="HM1375" si="10047">HL1375+HM1373-HM1374</f>
        <v>1.63</v>
      </c>
      <c r="HN1375" s="26">
        <f t="shared" ref="HN1375" si="10048">HM1375+HN1373-HN1374</f>
        <v>1.63</v>
      </c>
      <c r="HO1375" s="26">
        <f t="shared" ref="HO1375" si="10049">HN1375+HO1373-HO1374</f>
        <v>1.63</v>
      </c>
      <c r="HP1375" s="26">
        <f t="shared" ref="HP1375" si="10050">HO1375+HP1373-HP1374</f>
        <v>1.63</v>
      </c>
      <c r="HQ1375" s="26">
        <f t="shared" ref="HQ1375" si="10051">HP1375+HQ1373-HQ1374</f>
        <v>1.63</v>
      </c>
      <c r="HR1375" s="26">
        <f t="shared" ref="HR1375" si="10052">HQ1375+HR1373-HR1374</f>
        <v>1.63</v>
      </c>
      <c r="HS1375" s="26">
        <f t="shared" ref="HS1375" si="10053">HR1375+HS1373-HS1374</f>
        <v>1.63</v>
      </c>
      <c r="HT1375" s="26">
        <f t="shared" ref="HT1375" si="10054">HS1375+HT1373-HT1374</f>
        <v>1.63</v>
      </c>
      <c r="HU1375" s="22">
        <f t="shared" ref="HU1375" si="10055">COUNTIF(GZ1375:HT1375,"&lt;0")</f>
        <v>0</v>
      </c>
      <c r="HV1375" s="25"/>
      <c r="HW1375" t="str">
        <f>DIM_BILL[[#This Row],[Tipo]]</f>
        <v>MATERIA PRIMA</v>
      </c>
    </row>
    <row r="1376" spans="1:231" x14ac:dyDescent="0.3">
      <c r="A1376" s="17" t="s">
        <v>1741</v>
      </c>
      <c r="GH1376">
        <v>3.3E-3</v>
      </c>
      <c r="GI1376">
        <v>4.9497525123743816E-3</v>
      </c>
      <c r="GR1376" s="17" t="s">
        <v>1742</v>
      </c>
      <c r="GS1376" s="17">
        <v>2</v>
      </c>
      <c r="GT1376" s="17" t="s">
        <v>1847</v>
      </c>
      <c r="GU1376" s="17" t="s">
        <v>1793</v>
      </c>
      <c r="GV1376" s="17">
        <f>SUMIF(FACT_A1[cve_prod],DIM_BILL[[#This Row],[CODIGO]],FACT_A1[Existencia])</f>
        <v>0</v>
      </c>
      <c r="GW1376" s="18">
        <f>SUMIF(FACT_A2[cve_prod],DIM_BILL[[#This Row],[CODIGO]],FACT_A2[Existencia])</f>
        <v>150</v>
      </c>
      <c r="GX1376" s="17"/>
      <c r="GY1376" s="16" t="s">
        <v>2220</v>
      </c>
      <c r="GZ1376" s="15">
        <f>SUMIFS(POs[saldo],POs[cve_prod],DIM_BILL[[#This Row],[CODIGO]],POs[status],$GY1376,POs[f_ent],GZ$1)</f>
        <v>0</v>
      </c>
      <c r="HA1376" s="15">
        <f>SUMIFS(POs[saldo],POs[cve_prod],DIM_BILL[[#This Row],[CODIGO]],POs[status],$GY1376,POs[f_ent],HA$1)</f>
        <v>0</v>
      </c>
      <c r="HB1376" s="15">
        <f>SUMIFS(POs[saldo],POs[cve_prod],DIM_BILL[[#This Row],[CODIGO]],POs[status],$GY1376,POs[f_ent],HB$1)</f>
        <v>0</v>
      </c>
      <c r="HC1376" s="15">
        <f>SUMIFS(POs[saldo],POs[cve_prod],DIM_BILL[[#This Row],[CODIGO]],POs[status],$GY1376,POs[f_ent],HC$1)</f>
        <v>0</v>
      </c>
      <c r="HD1376" s="15">
        <f>SUMIFS(POs[saldo],POs[cve_prod],DIM_BILL[[#This Row],[CODIGO]],POs[status],$GY1376,POs[f_ent],HD$1)</f>
        <v>0</v>
      </c>
      <c r="HE1376" s="15">
        <f>SUMIFS(POs[saldo],POs[cve_prod],DIM_BILL[[#This Row],[CODIGO]],POs[status],$GY1376,POs[f_ent],HE$1)</f>
        <v>0</v>
      </c>
      <c r="HF1376" s="15">
        <f>SUMIFS(POs[saldo],POs[cve_prod],DIM_BILL[[#This Row],[CODIGO]],POs[status],$GY1376,POs[Semana],WEEKNUM(HF$1))</f>
        <v>0</v>
      </c>
      <c r="HG1376" s="15">
        <f>SUMIFS(POs[saldo],POs[cve_prod],DIM_BILL[[#This Row],[CODIGO]],POs[status],$GY1376,POs[Semana],WEEKNUM(HG$1))</f>
        <v>0</v>
      </c>
      <c r="HH1376" s="15">
        <f>SUMIFS(POs[saldo],POs[cve_prod],DIM_BILL[[#This Row],[CODIGO]],POs[status],$GY1376,POs[Semana],WEEKNUM(HH$1))</f>
        <v>0</v>
      </c>
      <c r="HI1376" s="15">
        <f>SUMIFS(POs[saldo],POs[cve_prod],DIM_BILL[[#This Row],[CODIGO]],POs[status],$GY1376,POs[Semana],WEEKNUM(HI$1))</f>
        <v>0</v>
      </c>
      <c r="HJ1376" s="15">
        <f>SUMIFS(POs[saldo],POs[cve_prod],DIM_BILL[[#This Row],[CODIGO]],POs[status],$GY1376,POs[Semana],WEEKNUM(HJ$1))</f>
        <v>0</v>
      </c>
      <c r="HK1376" s="15">
        <f>SUMIFS(POs[saldo],POs[cve_prod],DIM_BILL[[#This Row],[CODIGO]],POs[status],$GY1376,POs[Semana],WEEKNUM(HK$1))</f>
        <v>0</v>
      </c>
      <c r="HL1376" s="15">
        <f>SUMIFS(POs[saldo],POs[cve_prod],DIM_BILL[[#This Row],[CODIGO]],POs[status],$GY1376,POs[Semana],WEEKNUM(HL$1))</f>
        <v>0</v>
      </c>
      <c r="HM1376" s="15">
        <f>SUMIFS(POs[saldo],POs[cve_prod],DIM_BILL[[#This Row],[CODIGO]],POs[status],$GY1376,POs[Semana],WEEKNUM(HM$1))</f>
        <v>0</v>
      </c>
      <c r="HN1376" s="15">
        <f>SUMIFS(POs[saldo],POs[cve_prod],DIM_BILL[[#This Row],[CODIGO]],POs[status],$GY1376,POs[Semana],WEEKNUM(HN$1))</f>
        <v>0</v>
      </c>
      <c r="HO1376" s="15">
        <f>SUMIFS(POs[saldo],POs[cve_prod],DIM_BILL[[#This Row],[CODIGO]],POs[status],$GY1376,POs[Semana],WEEKNUM(HO$1))</f>
        <v>0</v>
      </c>
      <c r="HP1376" s="15">
        <f>SUMIFS(POs[saldo],POs[cve_prod],DIM_BILL[[#This Row],[CODIGO]],POs[status],$GY1376,POs[Semana],WEEKNUM(HP$1))</f>
        <v>0</v>
      </c>
      <c r="HQ1376" s="15">
        <f>SUMIFS(POs[saldo],POs[cve_prod],DIM_BILL[[#This Row],[CODIGO]],POs[status],$GY1376,POs[Semana],WEEKNUM(HQ$1))</f>
        <v>0</v>
      </c>
      <c r="HR1376" s="15">
        <f>SUMIFS(POs[saldo],POs[cve_prod],DIM_BILL[[#This Row],[CODIGO]],POs[status],$GY1376,POs[Semana],WEEKNUM(HR$1))</f>
        <v>0</v>
      </c>
      <c r="HS1376" s="15">
        <f>SUMIFS(POs[saldo],POs[cve_prod],DIM_BILL[[#This Row],[CODIGO]],POs[status],$GY1376,POs[Semana],WEEKNUM(HS$1))</f>
        <v>0</v>
      </c>
      <c r="HT1376" s="15">
        <f>SUMIFS(POs[saldo],POs[cve_prod],DIM_BILL[[#This Row],[CODIGO]],POs[status],$GY1376,POs[Semana],WEEKNUM(HT$1))</f>
        <v>0</v>
      </c>
      <c r="HU1376" s="22"/>
      <c r="HV1376" s="25"/>
      <c r="HW1376" t="str">
        <f>DIM_BILL[[#This Row],[Tipo]]</f>
        <v>MATERIA PRIMA</v>
      </c>
    </row>
    <row r="1377" spans="1:231" x14ac:dyDescent="0.3">
      <c r="A1377" s="17" t="s">
        <v>1741</v>
      </c>
      <c r="GH1377">
        <v>3.3E-3</v>
      </c>
      <c r="GI1377">
        <v>4.9497525123743816E-3</v>
      </c>
      <c r="GR1377" s="17" t="s">
        <v>1742</v>
      </c>
      <c r="GS1377" s="17">
        <v>2</v>
      </c>
      <c r="GT1377" s="17" t="s">
        <v>1847</v>
      </c>
      <c r="GU1377" s="17" t="s">
        <v>1793</v>
      </c>
      <c r="GV1377" s="17">
        <f>SUMIF(FACT_A1[cve_prod],DIM_BILL[[#This Row],[CODIGO]],FACT_A1[Existencia])</f>
        <v>0</v>
      </c>
      <c r="GW1377" s="18">
        <f>SUMIF(FACT_A2[cve_prod],DIM_BILL[[#This Row],[CODIGO]],FACT_A2[Existencia])</f>
        <v>150</v>
      </c>
      <c r="GX1377" s="17"/>
      <c r="GY1377" s="16" t="s">
        <v>2221</v>
      </c>
      <c r="GZ1377" s="24">
        <f>SUMPRODUCT($B1377:$GQ1377,INDEX(PLAN_PRODUCCION!$B$4:$GQ$24,COLUMN()-COLUMN($GZ$1)+1,0))</f>
        <v>100.32</v>
      </c>
      <c r="HA1377" s="24">
        <f>SUMPRODUCT($B1377:$GQ1377,INDEX(PLAN_PRODUCCION!$B$4:$GQ$24,COLUMN()-COLUMN($GZ$1)+1,0))</f>
        <v>0</v>
      </c>
      <c r="HB1377" s="24">
        <f>SUMPRODUCT($B1377:$GQ1377,INDEX(PLAN_PRODUCCION!$B$4:$GQ$24,COLUMN()-COLUMN($GZ$1)+1,0))</f>
        <v>0</v>
      </c>
      <c r="HC1377" s="24">
        <f>SUMPRODUCT($B1377:$GQ1377,INDEX(PLAN_PRODUCCION!$B$4:$GQ$24,COLUMN()-COLUMN($GZ$1)+1,0))</f>
        <v>0</v>
      </c>
      <c r="HD1377" s="24">
        <f>SUMPRODUCT($B1377:$GQ1377,INDEX(PLAN_PRODUCCION!$B$4:$GQ$24,COLUMN()-COLUMN($GZ$1)+1,0))</f>
        <v>0</v>
      </c>
      <c r="HE1377" s="24">
        <f>SUMPRODUCT($B1377:$GQ1377,INDEX(PLAN_PRODUCCION!$B$4:$GQ$24,COLUMN()-COLUMN($GZ$1)+1,0))</f>
        <v>0</v>
      </c>
      <c r="HF1377" s="24">
        <f>SUMPRODUCT($B1377:$GQ1377,INDEX(PLAN_PRODUCCION!$B$4:$GQ$24,COLUMN()-COLUMN($GZ$1)+1,0))</f>
        <v>0</v>
      </c>
      <c r="HG1377" s="24">
        <f>SUMPRODUCT($B1377:$GQ1377,INDEX(PLAN_PRODUCCION!$B$4:$GQ$24,COLUMN()-COLUMN($GZ$1)+1,0))</f>
        <v>0</v>
      </c>
      <c r="HH1377" s="24">
        <f>SUMPRODUCT($B1377:$GQ1377,INDEX(PLAN_PRODUCCION!$B$4:$GQ$24,COLUMN()-COLUMN($GZ$1)+1,0))</f>
        <v>0</v>
      </c>
      <c r="HI1377" s="24">
        <f>SUMPRODUCT($B1377:$GQ1377,INDEX(PLAN_PRODUCCION!$B$4:$GQ$24,COLUMN()-COLUMN($GZ$1)+1,0))</f>
        <v>0</v>
      </c>
      <c r="HJ1377" s="24">
        <f>SUMPRODUCT($B1377:$GQ1377,INDEX(PLAN_PRODUCCION!$B$4:$GQ$24,COLUMN()-COLUMN($GZ$1)+1,0))</f>
        <v>0</v>
      </c>
      <c r="HK1377" s="24">
        <f>SUMPRODUCT($B1377:$GQ1377,INDEX(PLAN_PRODUCCION!$B$4:$GQ$24,COLUMN()-COLUMN($GZ$1)+1,0))</f>
        <v>0</v>
      </c>
      <c r="HL1377" s="24">
        <f>SUMPRODUCT($B1377:$GQ1377,INDEX(PLAN_PRODUCCION!$B$4:$GQ$24,COLUMN()-COLUMN($GZ$1)+1,0))</f>
        <v>0</v>
      </c>
      <c r="HM1377" s="24">
        <f>SUMPRODUCT($B1377:$GQ1377,INDEX(PLAN_PRODUCCION!$B$4:$GQ$24,COLUMN()-COLUMN($GZ$1)+1,0))</f>
        <v>0</v>
      </c>
      <c r="HN1377" s="24">
        <f>SUMPRODUCT($B1377:$GQ1377,INDEX(PLAN_PRODUCCION!$B$4:$GQ$24,COLUMN()-COLUMN($GZ$1)+1,0))</f>
        <v>0</v>
      </c>
      <c r="HO1377" s="24">
        <f>SUMPRODUCT($B1377:$GQ1377,INDEX(PLAN_PRODUCCION!$B$4:$GQ$24,COLUMN()-COLUMN($GZ$1)+1,0))</f>
        <v>0</v>
      </c>
      <c r="HP1377" s="24">
        <f>SUMPRODUCT($B1377:$GQ1377,INDEX(PLAN_PRODUCCION!$B$4:$GQ$24,COLUMN()-COLUMN($GZ$1)+1,0))</f>
        <v>0</v>
      </c>
      <c r="HQ1377" s="24">
        <f>SUMPRODUCT($B1377:$GQ1377,INDEX(PLAN_PRODUCCION!$B$4:$GQ$24,COLUMN()-COLUMN($GZ$1)+1,0))</f>
        <v>0</v>
      </c>
      <c r="HR1377" s="24">
        <f>SUMPRODUCT($B1377:$GQ1377,INDEX(PLAN_PRODUCCION!$B$4:$GQ$24,COLUMN()-COLUMN($GZ$1)+1,0))</f>
        <v>0</v>
      </c>
      <c r="HS1377" s="24">
        <f>SUMPRODUCT($B1377:$GQ1377,INDEX(PLAN_PRODUCCION!$B$4:$GQ$24,COLUMN()-COLUMN($GZ$1)+1,0))</f>
        <v>0</v>
      </c>
      <c r="HT1377" s="24">
        <f>SUMPRODUCT($B1377:$GQ1377,INDEX(PLAN_PRODUCCION!$B$4:$GQ$24,COLUMN()-COLUMN($GZ$1)+1,0))</f>
        <v>0</v>
      </c>
      <c r="HU1377" s="22"/>
      <c r="HV1377" s="25"/>
      <c r="HW1377" t="str">
        <f>DIM_BILL[[#This Row],[Tipo]]</f>
        <v>MATERIA PRIMA</v>
      </c>
    </row>
    <row r="1378" spans="1:231" x14ac:dyDescent="0.3">
      <c r="A1378" s="18" t="s">
        <v>1741</v>
      </c>
      <c r="GH1378">
        <v>3.3E-3</v>
      </c>
      <c r="GI1378">
        <v>4.9497525123743816E-3</v>
      </c>
      <c r="GR1378" s="18" t="s">
        <v>1742</v>
      </c>
      <c r="GS1378" s="18">
        <v>2</v>
      </c>
      <c r="GT1378" s="18" t="s">
        <v>1847</v>
      </c>
      <c r="GU1378" s="18" t="s">
        <v>1793</v>
      </c>
      <c r="GV1378" s="18">
        <f>SUMIF(FACT_A1[cve_prod],DIM_BILL[[#This Row],[CODIGO]],FACT_A1[Existencia])</f>
        <v>0</v>
      </c>
      <c r="GW1378" s="18">
        <f>SUMIF(FACT_A2[cve_prod],DIM_BILL[[#This Row],[CODIGO]],FACT_A2[Existencia])</f>
        <v>150</v>
      </c>
      <c r="GX1378" s="18"/>
      <c r="GY1378" s="16" t="s">
        <v>2222</v>
      </c>
      <c r="GZ1378" s="26">
        <f t="shared" ref="GZ1378" si="10056">GV1378+GW1378+GX1378+GZ1376-GZ1377</f>
        <v>49.680000000000007</v>
      </c>
      <c r="HA1378" s="26">
        <f t="shared" ref="HA1378" si="10057">GZ1378+HA1376-HA1377</f>
        <v>49.680000000000007</v>
      </c>
      <c r="HB1378" s="26">
        <f t="shared" ref="HB1378" si="10058">HA1378+HB1376-HB1377</f>
        <v>49.680000000000007</v>
      </c>
      <c r="HC1378" s="26">
        <f t="shared" ref="HC1378" si="10059">HB1378+HC1376-HC1377</f>
        <v>49.680000000000007</v>
      </c>
      <c r="HD1378" s="26">
        <f t="shared" ref="HD1378" si="10060">HC1378+HD1376-HD1377</f>
        <v>49.680000000000007</v>
      </c>
      <c r="HE1378" s="26">
        <f t="shared" ref="HE1378" si="10061">HD1378+HE1376-HE1377</f>
        <v>49.680000000000007</v>
      </c>
      <c r="HF1378" s="26">
        <f t="shared" ref="HF1378" si="10062">HE1378+HF1376-HF1377</f>
        <v>49.680000000000007</v>
      </c>
      <c r="HG1378" s="26">
        <f t="shared" ref="HG1378" si="10063">HF1378+HG1376-HG1377</f>
        <v>49.680000000000007</v>
      </c>
      <c r="HH1378" s="26">
        <f t="shared" ref="HH1378" si="10064">HG1378+HH1376-HH1377</f>
        <v>49.680000000000007</v>
      </c>
      <c r="HI1378" s="26">
        <f t="shared" ref="HI1378" si="10065">HH1378+HI1376-HI1377</f>
        <v>49.680000000000007</v>
      </c>
      <c r="HJ1378" s="26">
        <f t="shared" ref="HJ1378" si="10066">HI1378+HJ1376-HJ1377</f>
        <v>49.680000000000007</v>
      </c>
      <c r="HK1378" s="26">
        <f t="shared" ref="HK1378" si="10067">HJ1378+HK1376-HK1377</f>
        <v>49.680000000000007</v>
      </c>
      <c r="HL1378" s="26">
        <f t="shared" ref="HL1378" si="10068">HK1378+HL1376-HL1377</f>
        <v>49.680000000000007</v>
      </c>
      <c r="HM1378" s="26">
        <f t="shared" ref="HM1378" si="10069">HL1378+HM1376-HM1377</f>
        <v>49.680000000000007</v>
      </c>
      <c r="HN1378" s="26">
        <f t="shared" ref="HN1378" si="10070">HM1378+HN1376-HN1377</f>
        <v>49.680000000000007</v>
      </c>
      <c r="HO1378" s="26">
        <f t="shared" ref="HO1378" si="10071">HN1378+HO1376-HO1377</f>
        <v>49.680000000000007</v>
      </c>
      <c r="HP1378" s="26">
        <f t="shared" ref="HP1378" si="10072">HO1378+HP1376-HP1377</f>
        <v>49.680000000000007</v>
      </c>
      <c r="HQ1378" s="26">
        <f t="shared" ref="HQ1378" si="10073">HP1378+HQ1376-HQ1377</f>
        <v>49.680000000000007</v>
      </c>
      <c r="HR1378" s="26">
        <f t="shared" ref="HR1378" si="10074">HQ1378+HR1376-HR1377</f>
        <v>49.680000000000007</v>
      </c>
      <c r="HS1378" s="26">
        <f t="shared" ref="HS1378" si="10075">HR1378+HS1376-HS1377</f>
        <v>49.680000000000007</v>
      </c>
      <c r="HT1378" s="26">
        <f t="shared" ref="HT1378" si="10076">HS1378+HT1376-HT1377</f>
        <v>49.680000000000007</v>
      </c>
      <c r="HU1378" s="22">
        <f t="shared" ref="HU1378" si="10077">COUNTIF(GZ1378:HT1378,"&lt;0")</f>
        <v>0</v>
      </c>
      <c r="HV1378" s="25"/>
      <c r="HW1378" t="str">
        <f>DIM_BILL[[#This Row],[Tipo]]</f>
        <v>MATERIA PRIMA</v>
      </c>
    </row>
    <row r="1379" spans="1:231" x14ac:dyDescent="0.3">
      <c r="A1379" s="17" t="s">
        <v>1743</v>
      </c>
      <c r="GH1379">
        <v>3.0000000000000001E-3</v>
      </c>
      <c r="GI1379">
        <v>4.4997750112494373E-3</v>
      </c>
      <c r="GR1379" s="17" t="s">
        <v>1744</v>
      </c>
      <c r="GS1379" s="17">
        <v>2</v>
      </c>
      <c r="GT1379" s="17" t="s">
        <v>1847</v>
      </c>
      <c r="GU1379" s="17" t="s">
        <v>1793</v>
      </c>
      <c r="GV1379" s="17">
        <f>SUMIF(FACT_A1[cve_prod],DIM_BILL[[#This Row],[CODIGO]],FACT_A1[Existencia])</f>
        <v>0</v>
      </c>
      <c r="GW1379" s="18">
        <f>SUMIF(FACT_A2[cve_prod],DIM_BILL[[#This Row],[CODIGO]],FACT_A2[Existencia])</f>
        <v>145</v>
      </c>
      <c r="GX1379" s="17"/>
      <c r="GY1379" s="16" t="s">
        <v>2220</v>
      </c>
      <c r="GZ1379" s="15">
        <f>SUMIFS(POs[saldo],POs[cve_prod],DIM_BILL[[#This Row],[CODIGO]],POs[status],$GY1379,POs[f_ent],GZ$1)</f>
        <v>0</v>
      </c>
      <c r="HA1379" s="15">
        <f>SUMIFS(POs[saldo],POs[cve_prod],DIM_BILL[[#This Row],[CODIGO]],POs[status],$GY1379,POs[f_ent],HA$1)</f>
        <v>0</v>
      </c>
      <c r="HB1379" s="15">
        <f>SUMIFS(POs[saldo],POs[cve_prod],DIM_BILL[[#This Row],[CODIGO]],POs[status],$GY1379,POs[f_ent],HB$1)</f>
        <v>0</v>
      </c>
      <c r="HC1379" s="15">
        <f>SUMIFS(POs[saldo],POs[cve_prod],DIM_BILL[[#This Row],[CODIGO]],POs[status],$GY1379,POs[f_ent],HC$1)</f>
        <v>0</v>
      </c>
      <c r="HD1379" s="15">
        <f>SUMIFS(POs[saldo],POs[cve_prod],DIM_BILL[[#This Row],[CODIGO]],POs[status],$GY1379,POs[f_ent],HD$1)</f>
        <v>0</v>
      </c>
      <c r="HE1379" s="15">
        <f>SUMIFS(POs[saldo],POs[cve_prod],DIM_BILL[[#This Row],[CODIGO]],POs[status],$GY1379,POs[f_ent],HE$1)</f>
        <v>0</v>
      </c>
      <c r="HF1379" s="15">
        <f>SUMIFS(POs[saldo],POs[cve_prod],DIM_BILL[[#This Row],[CODIGO]],POs[status],$GY1379,POs[Semana],WEEKNUM(HF$1))</f>
        <v>0</v>
      </c>
      <c r="HG1379" s="15">
        <f>SUMIFS(POs[saldo],POs[cve_prod],DIM_BILL[[#This Row],[CODIGO]],POs[status],$GY1379,POs[Semana],WEEKNUM(HG$1))</f>
        <v>0</v>
      </c>
      <c r="HH1379" s="15">
        <f>SUMIFS(POs[saldo],POs[cve_prod],DIM_BILL[[#This Row],[CODIGO]],POs[status],$GY1379,POs[Semana],WEEKNUM(HH$1))</f>
        <v>0</v>
      </c>
      <c r="HI1379" s="15">
        <f>SUMIFS(POs[saldo],POs[cve_prod],DIM_BILL[[#This Row],[CODIGO]],POs[status],$GY1379,POs[Semana],WEEKNUM(HI$1))</f>
        <v>0</v>
      </c>
      <c r="HJ1379" s="15">
        <f>SUMIFS(POs[saldo],POs[cve_prod],DIM_BILL[[#This Row],[CODIGO]],POs[status],$GY1379,POs[Semana],WEEKNUM(HJ$1))</f>
        <v>0</v>
      </c>
      <c r="HK1379" s="15">
        <f>SUMIFS(POs[saldo],POs[cve_prod],DIM_BILL[[#This Row],[CODIGO]],POs[status],$GY1379,POs[Semana],WEEKNUM(HK$1))</f>
        <v>0</v>
      </c>
      <c r="HL1379" s="15">
        <f>SUMIFS(POs[saldo],POs[cve_prod],DIM_BILL[[#This Row],[CODIGO]],POs[status],$GY1379,POs[Semana],WEEKNUM(HL$1))</f>
        <v>0</v>
      </c>
      <c r="HM1379" s="15">
        <f>SUMIFS(POs[saldo],POs[cve_prod],DIM_BILL[[#This Row],[CODIGO]],POs[status],$GY1379,POs[Semana],WEEKNUM(HM$1))</f>
        <v>0</v>
      </c>
      <c r="HN1379" s="15">
        <f>SUMIFS(POs[saldo],POs[cve_prod],DIM_BILL[[#This Row],[CODIGO]],POs[status],$GY1379,POs[Semana],WEEKNUM(HN$1))</f>
        <v>0</v>
      </c>
      <c r="HO1379" s="15">
        <f>SUMIFS(POs[saldo],POs[cve_prod],DIM_BILL[[#This Row],[CODIGO]],POs[status],$GY1379,POs[Semana],WEEKNUM(HO$1))</f>
        <v>0</v>
      </c>
      <c r="HP1379" s="15">
        <f>SUMIFS(POs[saldo],POs[cve_prod],DIM_BILL[[#This Row],[CODIGO]],POs[status],$GY1379,POs[Semana],WEEKNUM(HP$1))</f>
        <v>0</v>
      </c>
      <c r="HQ1379" s="15">
        <f>SUMIFS(POs[saldo],POs[cve_prod],DIM_BILL[[#This Row],[CODIGO]],POs[status],$GY1379,POs[Semana],WEEKNUM(HQ$1))</f>
        <v>0</v>
      </c>
      <c r="HR1379" s="15">
        <f>SUMIFS(POs[saldo],POs[cve_prod],DIM_BILL[[#This Row],[CODIGO]],POs[status],$GY1379,POs[Semana],WEEKNUM(HR$1))</f>
        <v>0</v>
      </c>
      <c r="HS1379" s="15">
        <f>SUMIFS(POs[saldo],POs[cve_prod],DIM_BILL[[#This Row],[CODIGO]],POs[status],$GY1379,POs[Semana],WEEKNUM(HS$1))</f>
        <v>0</v>
      </c>
      <c r="HT1379" s="15">
        <f>SUMIFS(POs[saldo],POs[cve_prod],DIM_BILL[[#This Row],[CODIGO]],POs[status],$GY1379,POs[Semana],WEEKNUM(HT$1))</f>
        <v>0</v>
      </c>
      <c r="HU1379" s="22"/>
      <c r="HV1379" s="25"/>
      <c r="HW1379" t="str">
        <f>DIM_BILL[[#This Row],[Tipo]]</f>
        <v>MATERIA PRIMA</v>
      </c>
    </row>
    <row r="1380" spans="1:231" x14ac:dyDescent="0.3">
      <c r="A1380" s="17" t="s">
        <v>1743</v>
      </c>
      <c r="GH1380">
        <v>3.0000000000000001E-3</v>
      </c>
      <c r="GI1380">
        <v>4.4997750112494373E-3</v>
      </c>
      <c r="GR1380" s="17" t="s">
        <v>1744</v>
      </c>
      <c r="GS1380" s="17">
        <v>2</v>
      </c>
      <c r="GT1380" s="17" t="s">
        <v>1847</v>
      </c>
      <c r="GU1380" s="17" t="s">
        <v>1793</v>
      </c>
      <c r="GV1380" s="17">
        <f>SUMIF(FACT_A1[cve_prod],DIM_BILL[[#This Row],[CODIGO]],FACT_A1[Existencia])</f>
        <v>0</v>
      </c>
      <c r="GW1380" s="18">
        <f>SUMIF(FACT_A2[cve_prod],DIM_BILL[[#This Row],[CODIGO]],FACT_A2[Existencia])</f>
        <v>145</v>
      </c>
      <c r="GX1380" s="17"/>
      <c r="GY1380" s="16" t="s">
        <v>2221</v>
      </c>
      <c r="GZ1380" s="24">
        <f>SUMPRODUCT($B1380:$GQ1380,INDEX(PLAN_PRODUCCION!$B$4:$GQ$24,COLUMN()-COLUMN($GZ$1)+1,0))</f>
        <v>91.2</v>
      </c>
      <c r="HA1380" s="24">
        <f>SUMPRODUCT($B1380:$GQ1380,INDEX(PLAN_PRODUCCION!$B$4:$GQ$24,COLUMN()-COLUMN($GZ$1)+1,0))</f>
        <v>0</v>
      </c>
      <c r="HB1380" s="24">
        <f>SUMPRODUCT($B1380:$GQ1380,INDEX(PLAN_PRODUCCION!$B$4:$GQ$24,COLUMN()-COLUMN($GZ$1)+1,0))</f>
        <v>0</v>
      </c>
      <c r="HC1380" s="24">
        <f>SUMPRODUCT($B1380:$GQ1380,INDEX(PLAN_PRODUCCION!$B$4:$GQ$24,COLUMN()-COLUMN($GZ$1)+1,0))</f>
        <v>0</v>
      </c>
      <c r="HD1380" s="24">
        <f>SUMPRODUCT($B1380:$GQ1380,INDEX(PLAN_PRODUCCION!$B$4:$GQ$24,COLUMN()-COLUMN($GZ$1)+1,0))</f>
        <v>0</v>
      </c>
      <c r="HE1380" s="24">
        <f>SUMPRODUCT($B1380:$GQ1380,INDEX(PLAN_PRODUCCION!$B$4:$GQ$24,COLUMN()-COLUMN($GZ$1)+1,0))</f>
        <v>0</v>
      </c>
      <c r="HF1380" s="24">
        <f>SUMPRODUCT($B1380:$GQ1380,INDEX(PLAN_PRODUCCION!$B$4:$GQ$24,COLUMN()-COLUMN($GZ$1)+1,0))</f>
        <v>0</v>
      </c>
      <c r="HG1380" s="24">
        <f>SUMPRODUCT($B1380:$GQ1380,INDEX(PLAN_PRODUCCION!$B$4:$GQ$24,COLUMN()-COLUMN($GZ$1)+1,0))</f>
        <v>0</v>
      </c>
      <c r="HH1380" s="24">
        <f>SUMPRODUCT($B1380:$GQ1380,INDEX(PLAN_PRODUCCION!$B$4:$GQ$24,COLUMN()-COLUMN($GZ$1)+1,0))</f>
        <v>0</v>
      </c>
      <c r="HI1380" s="24">
        <f>SUMPRODUCT($B1380:$GQ1380,INDEX(PLAN_PRODUCCION!$B$4:$GQ$24,COLUMN()-COLUMN($GZ$1)+1,0))</f>
        <v>0</v>
      </c>
      <c r="HJ1380" s="24">
        <f>SUMPRODUCT($B1380:$GQ1380,INDEX(PLAN_PRODUCCION!$B$4:$GQ$24,COLUMN()-COLUMN($GZ$1)+1,0))</f>
        <v>0</v>
      </c>
      <c r="HK1380" s="24">
        <f>SUMPRODUCT($B1380:$GQ1380,INDEX(PLAN_PRODUCCION!$B$4:$GQ$24,COLUMN()-COLUMN($GZ$1)+1,0))</f>
        <v>0</v>
      </c>
      <c r="HL1380" s="24">
        <f>SUMPRODUCT($B1380:$GQ1380,INDEX(PLAN_PRODUCCION!$B$4:$GQ$24,COLUMN()-COLUMN($GZ$1)+1,0))</f>
        <v>0</v>
      </c>
      <c r="HM1380" s="24">
        <f>SUMPRODUCT($B1380:$GQ1380,INDEX(PLAN_PRODUCCION!$B$4:$GQ$24,COLUMN()-COLUMN($GZ$1)+1,0))</f>
        <v>0</v>
      </c>
      <c r="HN1380" s="24">
        <f>SUMPRODUCT($B1380:$GQ1380,INDEX(PLAN_PRODUCCION!$B$4:$GQ$24,COLUMN()-COLUMN($GZ$1)+1,0))</f>
        <v>0</v>
      </c>
      <c r="HO1380" s="24">
        <f>SUMPRODUCT($B1380:$GQ1380,INDEX(PLAN_PRODUCCION!$B$4:$GQ$24,COLUMN()-COLUMN($GZ$1)+1,0))</f>
        <v>0</v>
      </c>
      <c r="HP1380" s="24">
        <f>SUMPRODUCT($B1380:$GQ1380,INDEX(PLAN_PRODUCCION!$B$4:$GQ$24,COLUMN()-COLUMN($GZ$1)+1,0))</f>
        <v>0</v>
      </c>
      <c r="HQ1380" s="24">
        <f>SUMPRODUCT($B1380:$GQ1380,INDEX(PLAN_PRODUCCION!$B$4:$GQ$24,COLUMN()-COLUMN($GZ$1)+1,0))</f>
        <v>0</v>
      </c>
      <c r="HR1380" s="24">
        <f>SUMPRODUCT($B1380:$GQ1380,INDEX(PLAN_PRODUCCION!$B$4:$GQ$24,COLUMN()-COLUMN($GZ$1)+1,0))</f>
        <v>0</v>
      </c>
      <c r="HS1380" s="24">
        <f>SUMPRODUCT($B1380:$GQ1380,INDEX(PLAN_PRODUCCION!$B$4:$GQ$24,COLUMN()-COLUMN($GZ$1)+1,0))</f>
        <v>0</v>
      </c>
      <c r="HT1380" s="24">
        <f>SUMPRODUCT($B1380:$GQ1380,INDEX(PLAN_PRODUCCION!$B$4:$GQ$24,COLUMN()-COLUMN($GZ$1)+1,0))</f>
        <v>0</v>
      </c>
      <c r="HU1380" s="22"/>
      <c r="HV1380" s="25"/>
      <c r="HW1380" t="str">
        <f>DIM_BILL[[#This Row],[Tipo]]</f>
        <v>MATERIA PRIMA</v>
      </c>
    </row>
    <row r="1381" spans="1:231" x14ac:dyDescent="0.3">
      <c r="A1381" s="18" t="s">
        <v>1743</v>
      </c>
      <c r="GH1381">
        <v>3.0000000000000001E-3</v>
      </c>
      <c r="GI1381">
        <v>4.4997750112494373E-3</v>
      </c>
      <c r="GR1381" s="18" t="s">
        <v>1744</v>
      </c>
      <c r="GS1381" s="18">
        <v>2</v>
      </c>
      <c r="GT1381" s="18" t="s">
        <v>1847</v>
      </c>
      <c r="GU1381" s="18" t="s">
        <v>1793</v>
      </c>
      <c r="GV1381" s="18">
        <f>SUMIF(FACT_A1[cve_prod],DIM_BILL[[#This Row],[CODIGO]],FACT_A1[Existencia])</f>
        <v>0</v>
      </c>
      <c r="GW1381" s="18">
        <f>SUMIF(FACT_A2[cve_prod],DIM_BILL[[#This Row],[CODIGO]],FACT_A2[Existencia])</f>
        <v>145</v>
      </c>
      <c r="GX1381" s="18"/>
      <c r="GY1381" s="16" t="s">
        <v>2222</v>
      </c>
      <c r="GZ1381" s="26">
        <f t="shared" ref="GZ1381" si="10078">GV1381+GW1381+GX1381+GZ1379-GZ1380</f>
        <v>53.8</v>
      </c>
      <c r="HA1381" s="26">
        <f t="shared" ref="HA1381" si="10079">GZ1381+HA1379-HA1380</f>
        <v>53.8</v>
      </c>
      <c r="HB1381" s="26">
        <f t="shared" ref="HB1381" si="10080">HA1381+HB1379-HB1380</f>
        <v>53.8</v>
      </c>
      <c r="HC1381" s="26">
        <f t="shared" ref="HC1381" si="10081">HB1381+HC1379-HC1380</f>
        <v>53.8</v>
      </c>
      <c r="HD1381" s="26">
        <f t="shared" ref="HD1381" si="10082">HC1381+HD1379-HD1380</f>
        <v>53.8</v>
      </c>
      <c r="HE1381" s="26">
        <f t="shared" ref="HE1381" si="10083">HD1381+HE1379-HE1380</f>
        <v>53.8</v>
      </c>
      <c r="HF1381" s="26">
        <f t="shared" ref="HF1381" si="10084">HE1381+HF1379-HF1380</f>
        <v>53.8</v>
      </c>
      <c r="HG1381" s="26">
        <f t="shared" ref="HG1381" si="10085">HF1381+HG1379-HG1380</f>
        <v>53.8</v>
      </c>
      <c r="HH1381" s="26">
        <f t="shared" ref="HH1381" si="10086">HG1381+HH1379-HH1380</f>
        <v>53.8</v>
      </c>
      <c r="HI1381" s="26">
        <f t="shared" ref="HI1381" si="10087">HH1381+HI1379-HI1380</f>
        <v>53.8</v>
      </c>
      <c r="HJ1381" s="26">
        <f t="shared" ref="HJ1381" si="10088">HI1381+HJ1379-HJ1380</f>
        <v>53.8</v>
      </c>
      <c r="HK1381" s="26">
        <f t="shared" ref="HK1381" si="10089">HJ1381+HK1379-HK1380</f>
        <v>53.8</v>
      </c>
      <c r="HL1381" s="26">
        <f t="shared" ref="HL1381" si="10090">HK1381+HL1379-HL1380</f>
        <v>53.8</v>
      </c>
      <c r="HM1381" s="26">
        <f t="shared" ref="HM1381" si="10091">HL1381+HM1379-HM1380</f>
        <v>53.8</v>
      </c>
      <c r="HN1381" s="26">
        <f t="shared" ref="HN1381" si="10092">HM1381+HN1379-HN1380</f>
        <v>53.8</v>
      </c>
      <c r="HO1381" s="26">
        <f t="shared" ref="HO1381" si="10093">HN1381+HO1379-HO1380</f>
        <v>53.8</v>
      </c>
      <c r="HP1381" s="26">
        <f t="shared" ref="HP1381" si="10094">HO1381+HP1379-HP1380</f>
        <v>53.8</v>
      </c>
      <c r="HQ1381" s="26">
        <f t="shared" ref="HQ1381" si="10095">HP1381+HQ1379-HQ1380</f>
        <v>53.8</v>
      </c>
      <c r="HR1381" s="26">
        <f t="shared" ref="HR1381" si="10096">HQ1381+HR1379-HR1380</f>
        <v>53.8</v>
      </c>
      <c r="HS1381" s="26">
        <f t="shared" ref="HS1381" si="10097">HR1381+HS1379-HS1380</f>
        <v>53.8</v>
      </c>
      <c r="HT1381" s="26">
        <f t="shared" ref="HT1381" si="10098">HS1381+HT1379-HT1380</f>
        <v>53.8</v>
      </c>
      <c r="HU1381" s="22">
        <f t="shared" ref="HU1381" si="10099">COUNTIF(GZ1381:HT1381,"&lt;0")</f>
        <v>0</v>
      </c>
      <c r="HV1381" s="25"/>
      <c r="HW1381" t="str">
        <f>DIM_BILL[[#This Row],[Tipo]]</f>
        <v>MATERIA PRIMA</v>
      </c>
    </row>
    <row r="1382" spans="1:231" x14ac:dyDescent="0.3">
      <c r="A1382" s="17" t="s">
        <v>1487</v>
      </c>
      <c r="EY1382">
        <v>1.7844155844155843E-4</v>
      </c>
      <c r="GR1382" s="17" t="s">
        <v>1488</v>
      </c>
      <c r="GS1382" s="17">
        <v>1</v>
      </c>
      <c r="GT1382" s="17" t="s">
        <v>1843</v>
      </c>
      <c r="GU1382" s="17" t="s">
        <v>1793</v>
      </c>
      <c r="GV1382" s="17">
        <f>SUMIF(FACT_A1[cve_prod],DIM_BILL[[#This Row],[CODIGO]],FACT_A1[Existencia])</f>
        <v>0</v>
      </c>
      <c r="GW1382" s="18">
        <f>SUMIF(FACT_A2[cve_prod],DIM_BILL[[#This Row],[CODIGO]],FACT_A2[Existencia])</f>
        <v>0</v>
      </c>
      <c r="GX1382" s="17"/>
      <c r="GY1382" s="16" t="s">
        <v>2220</v>
      </c>
      <c r="GZ1382" s="15">
        <f>SUMIFS(POs[saldo],POs[cve_prod],DIM_BILL[[#This Row],[CODIGO]],POs[status],$GY1382,POs[f_ent],GZ$1)</f>
        <v>0</v>
      </c>
      <c r="HA1382" s="15">
        <f>SUMIFS(POs[saldo],POs[cve_prod],DIM_BILL[[#This Row],[CODIGO]],POs[status],$GY1382,POs[f_ent],HA$1)</f>
        <v>0</v>
      </c>
      <c r="HB1382" s="15">
        <f>SUMIFS(POs[saldo],POs[cve_prod],DIM_BILL[[#This Row],[CODIGO]],POs[status],$GY1382,POs[f_ent],HB$1)</f>
        <v>0</v>
      </c>
      <c r="HC1382" s="15">
        <f>SUMIFS(POs[saldo],POs[cve_prod],DIM_BILL[[#This Row],[CODIGO]],POs[status],$GY1382,POs[f_ent],HC$1)</f>
        <v>0</v>
      </c>
      <c r="HD1382" s="15">
        <f>SUMIFS(POs[saldo],POs[cve_prod],DIM_BILL[[#This Row],[CODIGO]],POs[status],$GY1382,POs[f_ent],HD$1)</f>
        <v>0</v>
      </c>
      <c r="HE1382" s="15">
        <f>SUMIFS(POs[saldo],POs[cve_prod],DIM_BILL[[#This Row],[CODIGO]],POs[status],$GY1382,POs[f_ent],HE$1)</f>
        <v>0</v>
      </c>
      <c r="HF1382" s="15">
        <f>SUMIFS(POs[saldo],POs[cve_prod],DIM_BILL[[#This Row],[CODIGO]],POs[status],$GY1382,POs[Semana],WEEKNUM(HF$1))</f>
        <v>0</v>
      </c>
      <c r="HG1382" s="15">
        <f>SUMIFS(POs[saldo],POs[cve_prod],DIM_BILL[[#This Row],[CODIGO]],POs[status],$GY1382,POs[Semana],WEEKNUM(HG$1))</f>
        <v>0</v>
      </c>
      <c r="HH1382" s="15">
        <f>SUMIFS(POs[saldo],POs[cve_prod],DIM_BILL[[#This Row],[CODIGO]],POs[status],$GY1382,POs[Semana],WEEKNUM(HH$1))</f>
        <v>0</v>
      </c>
      <c r="HI1382" s="15">
        <f>SUMIFS(POs[saldo],POs[cve_prod],DIM_BILL[[#This Row],[CODIGO]],POs[status],$GY1382,POs[Semana],WEEKNUM(HI$1))</f>
        <v>0</v>
      </c>
      <c r="HJ1382" s="15">
        <f>SUMIFS(POs[saldo],POs[cve_prod],DIM_BILL[[#This Row],[CODIGO]],POs[status],$GY1382,POs[Semana],WEEKNUM(HJ$1))</f>
        <v>0</v>
      </c>
      <c r="HK1382" s="15">
        <f>SUMIFS(POs[saldo],POs[cve_prod],DIM_BILL[[#This Row],[CODIGO]],POs[status],$GY1382,POs[Semana],WEEKNUM(HK$1))</f>
        <v>0</v>
      </c>
      <c r="HL1382" s="15">
        <f>SUMIFS(POs[saldo],POs[cve_prod],DIM_BILL[[#This Row],[CODIGO]],POs[status],$GY1382,POs[Semana],WEEKNUM(HL$1))</f>
        <v>0</v>
      </c>
      <c r="HM1382" s="15">
        <f>SUMIFS(POs[saldo],POs[cve_prod],DIM_BILL[[#This Row],[CODIGO]],POs[status],$GY1382,POs[Semana],WEEKNUM(HM$1))</f>
        <v>0</v>
      </c>
      <c r="HN1382" s="15">
        <f>SUMIFS(POs[saldo],POs[cve_prod],DIM_BILL[[#This Row],[CODIGO]],POs[status],$GY1382,POs[Semana],WEEKNUM(HN$1))</f>
        <v>0</v>
      </c>
      <c r="HO1382" s="15">
        <f>SUMIFS(POs[saldo],POs[cve_prod],DIM_BILL[[#This Row],[CODIGO]],POs[status],$GY1382,POs[Semana],WEEKNUM(HO$1))</f>
        <v>0</v>
      </c>
      <c r="HP1382" s="15">
        <f>SUMIFS(POs[saldo],POs[cve_prod],DIM_BILL[[#This Row],[CODIGO]],POs[status],$GY1382,POs[Semana],WEEKNUM(HP$1))</f>
        <v>0</v>
      </c>
      <c r="HQ1382" s="15">
        <f>SUMIFS(POs[saldo],POs[cve_prod],DIM_BILL[[#This Row],[CODIGO]],POs[status],$GY1382,POs[Semana],WEEKNUM(HQ$1))</f>
        <v>0</v>
      </c>
      <c r="HR1382" s="15">
        <f>SUMIFS(POs[saldo],POs[cve_prod],DIM_BILL[[#This Row],[CODIGO]],POs[status],$GY1382,POs[Semana],WEEKNUM(HR$1))</f>
        <v>0</v>
      </c>
      <c r="HS1382" s="15">
        <f>SUMIFS(POs[saldo],POs[cve_prod],DIM_BILL[[#This Row],[CODIGO]],POs[status],$GY1382,POs[Semana],WEEKNUM(HS$1))</f>
        <v>0</v>
      </c>
      <c r="HT1382" s="15">
        <f>SUMIFS(POs[saldo],POs[cve_prod],DIM_BILL[[#This Row],[CODIGO]],POs[status],$GY1382,POs[Semana],WEEKNUM(HT$1))</f>
        <v>0</v>
      </c>
      <c r="HU1382" s="22"/>
      <c r="HV1382" s="25"/>
      <c r="HW1382" t="str">
        <f>DIM_BILL[[#This Row],[Tipo]]</f>
        <v>MATERIA PRIMA</v>
      </c>
    </row>
    <row r="1383" spans="1:231" x14ac:dyDescent="0.3">
      <c r="A1383" s="17" t="s">
        <v>1487</v>
      </c>
      <c r="EY1383">
        <v>1.7844155844155843E-4</v>
      </c>
      <c r="GR1383" s="17" t="s">
        <v>1488</v>
      </c>
      <c r="GS1383" s="17">
        <v>1</v>
      </c>
      <c r="GT1383" s="17" t="s">
        <v>1843</v>
      </c>
      <c r="GU1383" s="17" t="s">
        <v>1793</v>
      </c>
      <c r="GV1383" s="17">
        <f>SUMIF(FACT_A1[cve_prod],DIM_BILL[[#This Row],[CODIGO]],FACT_A1[Existencia])</f>
        <v>0</v>
      </c>
      <c r="GW1383" s="18">
        <f>SUMIF(FACT_A2[cve_prod],DIM_BILL[[#This Row],[CODIGO]],FACT_A2[Existencia])</f>
        <v>0</v>
      </c>
      <c r="GX1383" s="17"/>
      <c r="GY1383" s="16" t="s">
        <v>2221</v>
      </c>
      <c r="GZ1383" s="24">
        <f>SUMPRODUCT($B1383:$GQ1383,INDEX(PLAN_PRODUCCION!$B$4:$GQ$24,COLUMN()-COLUMN($GZ$1)+1,0))</f>
        <v>0</v>
      </c>
      <c r="HA1383" s="24">
        <f>SUMPRODUCT($B1383:$GQ1383,INDEX(PLAN_PRODUCCION!$B$4:$GQ$24,COLUMN()-COLUMN($GZ$1)+1,0))</f>
        <v>0</v>
      </c>
      <c r="HB1383" s="24">
        <f>SUMPRODUCT($B1383:$GQ1383,INDEX(PLAN_PRODUCCION!$B$4:$GQ$24,COLUMN()-COLUMN($GZ$1)+1,0))</f>
        <v>0</v>
      </c>
      <c r="HC1383" s="24">
        <f>SUMPRODUCT($B1383:$GQ1383,INDEX(PLAN_PRODUCCION!$B$4:$GQ$24,COLUMN()-COLUMN($GZ$1)+1,0))</f>
        <v>0</v>
      </c>
      <c r="HD1383" s="24">
        <f>SUMPRODUCT($B1383:$GQ1383,INDEX(PLAN_PRODUCCION!$B$4:$GQ$24,COLUMN()-COLUMN($GZ$1)+1,0))</f>
        <v>0</v>
      </c>
      <c r="HE1383" s="24">
        <f>SUMPRODUCT($B1383:$GQ1383,INDEX(PLAN_PRODUCCION!$B$4:$GQ$24,COLUMN()-COLUMN($GZ$1)+1,0))</f>
        <v>0</v>
      </c>
      <c r="HF1383" s="24">
        <f>SUMPRODUCT($B1383:$GQ1383,INDEX(PLAN_PRODUCCION!$B$4:$GQ$24,COLUMN()-COLUMN($GZ$1)+1,0))</f>
        <v>0</v>
      </c>
      <c r="HG1383" s="24">
        <f>SUMPRODUCT($B1383:$GQ1383,INDEX(PLAN_PRODUCCION!$B$4:$GQ$24,COLUMN()-COLUMN($GZ$1)+1,0))</f>
        <v>0</v>
      </c>
      <c r="HH1383" s="24">
        <f>SUMPRODUCT($B1383:$GQ1383,INDEX(PLAN_PRODUCCION!$B$4:$GQ$24,COLUMN()-COLUMN($GZ$1)+1,0))</f>
        <v>0</v>
      </c>
      <c r="HI1383" s="24">
        <f>SUMPRODUCT($B1383:$GQ1383,INDEX(PLAN_PRODUCCION!$B$4:$GQ$24,COLUMN()-COLUMN($GZ$1)+1,0))</f>
        <v>0</v>
      </c>
      <c r="HJ1383" s="24">
        <f>SUMPRODUCT($B1383:$GQ1383,INDEX(PLAN_PRODUCCION!$B$4:$GQ$24,COLUMN()-COLUMN($GZ$1)+1,0))</f>
        <v>0</v>
      </c>
      <c r="HK1383" s="24">
        <f>SUMPRODUCT($B1383:$GQ1383,INDEX(PLAN_PRODUCCION!$B$4:$GQ$24,COLUMN()-COLUMN($GZ$1)+1,0))</f>
        <v>0</v>
      </c>
      <c r="HL1383" s="24">
        <f>SUMPRODUCT($B1383:$GQ1383,INDEX(PLAN_PRODUCCION!$B$4:$GQ$24,COLUMN()-COLUMN($GZ$1)+1,0))</f>
        <v>0</v>
      </c>
      <c r="HM1383" s="24">
        <f>SUMPRODUCT($B1383:$GQ1383,INDEX(PLAN_PRODUCCION!$B$4:$GQ$24,COLUMN()-COLUMN($GZ$1)+1,0))</f>
        <v>0</v>
      </c>
      <c r="HN1383" s="24">
        <f>SUMPRODUCT($B1383:$GQ1383,INDEX(PLAN_PRODUCCION!$B$4:$GQ$24,COLUMN()-COLUMN($GZ$1)+1,0))</f>
        <v>0</v>
      </c>
      <c r="HO1383" s="24">
        <f>SUMPRODUCT($B1383:$GQ1383,INDEX(PLAN_PRODUCCION!$B$4:$GQ$24,COLUMN()-COLUMN($GZ$1)+1,0))</f>
        <v>0</v>
      </c>
      <c r="HP1383" s="24">
        <f>SUMPRODUCT($B1383:$GQ1383,INDEX(PLAN_PRODUCCION!$B$4:$GQ$24,COLUMN()-COLUMN($GZ$1)+1,0))</f>
        <v>0</v>
      </c>
      <c r="HQ1383" s="24">
        <f>SUMPRODUCT($B1383:$GQ1383,INDEX(PLAN_PRODUCCION!$B$4:$GQ$24,COLUMN()-COLUMN($GZ$1)+1,0))</f>
        <v>0</v>
      </c>
      <c r="HR1383" s="24">
        <f>SUMPRODUCT($B1383:$GQ1383,INDEX(PLAN_PRODUCCION!$B$4:$GQ$24,COLUMN()-COLUMN($GZ$1)+1,0))</f>
        <v>0</v>
      </c>
      <c r="HS1383" s="24">
        <f>SUMPRODUCT($B1383:$GQ1383,INDEX(PLAN_PRODUCCION!$B$4:$GQ$24,COLUMN()-COLUMN($GZ$1)+1,0))</f>
        <v>0</v>
      </c>
      <c r="HT1383" s="24">
        <f>SUMPRODUCT($B1383:$GQ1383,INDEX(PLAN_PRODUCCION!$B$4:$GQ$24,COLUMN()-COLUMN($GZ$1)+1,0))</f>
        <v>0</v>
      </c>
      <c r="HU1383" s="22"/>
      <c r="HV1383" s="25"/>
      <c r="HW1383" t="str">
        <f>DIM_BILL[[#This Row],[Tipo]]</f>
        <v>MATERIA PRIMA</v>
      </c>
    </row>
    <row r="1384" spans="1:231" x14ac:dyDescent="0.3">
      <c r="A1384" s="18" t="s">
        <v>1487</v>
      </c>
      <c r="EY1384">
        <v>1.7844155844155843E-4</v>
      </c>
      <c r="GR1384" s="18" t="s">
        <v>1488</v>
      </c>
      <c r="GS1384" s="18">
        <v>1</v>
      </c>
      <c r="GT1384" s="18" t="s">
        <v>1843</v>
      </c>
      <c r="GU1384" s="18" t="s">
        <v>1793</v>
      </c>
      <c r="GV1384" s="18">
        <f>SUMIF(FACT_A1[cve_prod],DIM_BILL[[#This Row],[CODIGO]],FACT_A1[Existencia])</f>
        <v>0</v>
      </c>
      <c r="GW1384" s="18">
        <f>SUMIF(FACT_A2[cve_prod],DIM_BILL[[#This Row],[CODIGO]],FACT_A2[Existencia])</f>
        <v>0</v>
      </c>
      <c r="GX1384" s="18"/>
      <c r="GY1384" s="16" t="s">
        <v>2222</v>
      </c>
      <c r="GZ1384" s="26">
        <f t="shared" ref="GZ1384" si="10100">GV1384+GW1384+GX1384+GZ1382-GZ1383</f>
        <v>0</v>
      </c>
      <c r="HA1384" s="26">
        <f t="shared" ref="HA1384" si="10101">GZ1384+HA1382-HA1383</f>
        <v>0</v>
      </c>
      <c r="HB1384" s="26">
        <f t="shared" ref="HB1384" si="10102">HA1384+HB1382-HB1383</f>
        <v>0</v>
      </c>
      <c r="HC1384" s="26">
        <f t="shared" ref="HC1384" si="10103">HB1384+HC1382-HC1383</f>
        <v>0</v>
      </c>
      <c r="HD1384" s="26">
        <f t="shared" ref="HD1384" si="10104">HC1384+HD1382-HD1383</f>
        <v>0</v>
      </c>
      <c r="HE1384" s="26">
        <f t="shared" ref="HE1384" si="10105">HD1384+HE1382-HE1383</f>
        <v>0</v>
      </c>
      <c r="HF1384" s="26">
        <f t="shared" ref="HF1384" si="10106">HE1384+HF1382-HF1383</f>
        <v>0</v>
      </c>
      <c r="HG1384" s="26">
        <f t="shared" ref="HG1384" si="10107">HF1384+HG1382-HG1383</f>
        <v>0</v>
      </c>
      <c r="HH1384" s="26">
        <f t="shared" ref="HH1384" si="10108">HG1384+HH1382-HH1383</f>
        <v>0</v>
      </c>
      <c r="HI1384" s="26">
        <f t="shared" ref="HI1384" si="10109">HH1384+HI1382-HI1383</f>
        <v>0</v>
      </c>
      <c r="HJ1384" s="26">
        <f t="shared" ref="HJ1384" si="10110">HI1384+HJ1382-HJ1383</f>
        <v>0</v>
      </c>
      <c r="HK1384" s="26">
        <f t="shared" ref="HK1384" si="10111">HJ1384+HK1382-HK1383</f>
        <v>0</v>
      </c>
      <c r="HL1384" s="26">
        <f t="shared" ref="HL1384" si="10112">HK1384+HL1382-HL1383</f>
        <v>0</v>
      </c>
      <c r="HM1384" s="26">
        <f t="shared" ref="HM1384" si="10113">HL1384+HM1382-HM1383</f>
        <v>0</v>
      </c>
      <c r="HN1384" s="26">
        <f t="shared" ref="HN1384" si="10114">HM1384+HN1382-HN1383</f>
        <v>0</v>
      </c>
      <c r="HO1384" s="26">
        <f t="shared" ref="HO1384" si="10115">HN1384+HO1382-HO1383</f>
        <v>0</v>
      </c>
      <c r="HP1384" s="26">
        <f t="shared" ref="HP1384" si="10116">HO1384+HP1382-HP1383</f>
        <v>0</v>
      </c>
      <c r="HQ1384" s="26">
        <f t="shared" ref="HQ1384" si="10117">HP1384+HQ1382-HQ1383</f>
        <v>0</v>
      </c>
      <c r="HR1384" s="26">
        <f t="shared" ref="HR1384" si="10118">HQ1384+HR1382-HR1383</f>
        <v>0</v>
      </c>
      <c r="HS1384" s="26">
        <f t="shared" ref="HS1384" si="10119">HR1384+HS1382-HS1383</f>
        <v>0</v>
      </c>
      <c r="HT1384" s="26">
        <f t="shared" ref="HT1384" si="10120">HS1384+HT1382-HT1383</f>
        <v>0</v>
      </c>
      <c r="HU1384" s="22">
        <f t="shared" ref="HU1384" si="10121">COUNTIF(GZ1384:HT1384,"&lt;0")</f>
        <v>0</v>
      </c>
      <c r="HV1384" s="25"/>
      <c r="HW1384" t="str">
        <f>DIM_BILL[[#This Row],[Tipo]]</f>
        <v>MATERIA PRIMA</v>
      </c>
    </row>
    <row r="1385" spans="1:231" x14ac:dyDescent="0.3">
      <c r="A1385" s="17" t="s">
        <v>78</v>
      </c>
      <c r="F1385">
        <v>4.8833421052631573E-3</v>
      </c>
      <c r="G1385">
        <v>1.5463919999999999E-3</v>
      </c>
      <c r="H1385">
        <v>1.85567E-3</v>
      </c>
      <c r="M1385">
        <v>4.9500000000000004E-3</v>
      </c>
      <c r="U1385">
        <v>1.85568E-3</v>
      </c>
      <c r="AP1385">
        <v>3.0000000000000001E-3</v>
      </c>
      <c r="AV1385">
        <v>1.8E-3</v>
      </c>
      <c r="BA1385">
        <v>1.8E-3</v>
      </c>
      <c r="BC1385">
        <v>1.65E-3</v>
      </c>
      <c r="BD1385">
        <v>3.3E-3</v>
      </c>
      <c r="BG1385">
        <v>2.784E-3</v>
      </c>
      <c r="BL1385">
        <v>1.6701035294117647E-3</v>
      </c>
      <c r="BM1385">
        <v>5.5670117647058823E-5</v>
      </c>
      <c r="BS1385">
        <v>1.8E-3</v>
      </c>
      <c r="CK1385">
        <v>9.2705263157894739E-3</v>
      </c>
      <c r="CL1385">
        <v>1.6842105263157896E-3</v>
      </c>
      <c r="CW1385">
        <v>8.9999999999999993E-3</v>
      </c>
      <c r="CX1385">
        <v>4.4999999999999997E-3</v>
      </c>
      <c r="DO1385">
        <v>1.4846E-3</v>
      </c>
      <c r="FD1385">
        <v>6.0000000000000006E-4</v>
      </c>
      <c r="FE1385">
        <v>1.1999999999999999E-3</v>
      </c>
      <c r="FF1385">
        <v>4.8711666666666669E-3</v>
      </c>
      <c r="FG1385">
        <v>1.9482666666666667E-3</v>
      </c>
      <c r="FH1385">
        <v>2.5000000000000001E-3</v>
      </c>
      <c r="FK1385">
        <v>6.0000000000000006E-4</v>
      </c>
      <c r="FM1385">
        <v>5.0000000000000001E-3</v>
      </c>
      <c r="FN1385">
        <v>4.6391999999999996E-3</v>
      </c>
      <c r="FO1385">
        <v>1.2997799999999999E-3</v>
      </c>
      <c r="FS1385">
        <v>6.1999999999999998E-3</v>
      </c>
      <c r="FT1385">
        <v>4.2395799999999997E-3</v>
      </c>
      <c r="FU1385">
        <v>4.2397199999999998E-3</v>
      </c>
      <c r="FW1385">
        <v>6.0000000000000001E-3</v>
      </c>
      <c r="FX1385">
        <v>2.0600000000000002E-3</v>
      </c>
      <c r="GA1385">
        <v>2.0600000000000002E-3</v>
      </c>
      <c r="GB1385">
        <v>2.0600000000000002E-3</v>
      </c>
      <c r="GD1385">
        <v>2.0600000000000002E-3</v>
      </c>
      <c r="GE1385">
        <v>1.2378857142857143E-3</v>
      </c>
      <c r="GG1385">
        <v>2.4000000000000002E-3</v>
      </c>
      <c r="GK1385">
        <v>6.1799999999999997E-3</v>
      </c>
      <c r="GL1385">
        <v>9.2790000000000008E-3</v>
      </c>
      <c r="GN1385">
        <v>6.1799999999999997E-3</v>
      </c>
      <c r="GP1385">
        <v>9.0000000000000011E-3</v>
      </c>
      <c r="GR1385" s="17" t="s">
        <v>79</v>
      </c>
      <c r="GS1385" s="17">
        <v>7</v>
      </c>
      <c r="GT1385" s="17" t="s">
        <v>1834</v>
      </c>
      <c r="GU1385" s="17" t="s">
        <v>1793</v>
      </c>
      <c r="GV1385" s="17">
        <f>SUMIF(FACT_A1[cve_prod],DIM_BILL[[#This Row],[CODIGO]],FACT_A1[Existencia])</f>
        <v>0</v>
      </c>
      <c r="GW1385" s="18">
        <f>SUMIF(FACT_A2[cve_prod],DIM_BILL[[#This Row],[CODIGO]],FACT_A2[Existencia])</f>
        <v>688.37571200000002</v>
      </c>
      <c r="GX1385" s="17"/>
      <c r="GY1385" s="16" t="s">
        <v>2220</v>
      </c>
      <c r="GZ1385" s="15">
        <f>SUMIFS(POs[saldo],POs[cve_prod],DIM_BILL[[#This Row],[CODIGO]],POs[status],$GY1385,POs[f_ent],GZ$1)</f>
        <v>0</v>
      </c>
      <c r="HA1385" s="15">
        <f>SUMIFS(POs[saldo],POs[cve_prod],DIM_BILL[[#This Row],[CODIGO]],POs[status],$GY1385,POs[f_ent],HA$1)</f>
        <v>0</v>
      </c>
      <c r="HB1385" s="15">
        <f>SUMIFS(POs[saldo],POs[cve_prod],DIM_BILL[[#This Row],[CODIGO]],POs[status],$GY1385,POs[f_ent],HB$1)</f>
        <v>0</v>
      </c>
      <c r="HC1385" s="15">
        <f>SUMIFS(POs[saldo],POs[cve_prod],DIM_BILL[[#This Row],[CODIGO]],POs[status],$GY1385,POs[f_ent],HC$1)</f>
        <v>0</v>
      </c>
      <c r="HD1385" s="15">
        <f>SUMIFS(POs[saldo],POs[cve_prod],DIM_BILL[[#This Row],[CODIGO]],POs[status],$GY1385,POs[f_ent],HD$1)</f>
        <v>0</v>
      </c>
      <c r="HE1385" s="15">
        <f>SUMIFS(POs[saldo],POs[cve_prod],DIM_BILL[[#This Row],[CODIGO]],POs[status],$GY1385,POs[f_ent],HE$1)</f>
        <v>0</v>
      </c>
      <c r="HF1385" s="15">
        <f>SUMIFS(POs[saldo],POs[cve_prod],DIM_BILL[[#This Row],[CODIGO]],POs[status],$GY1385,POs[Semana],WEEKNUM(HF$1))</f>
        <v>0</v>
      </c>
      <c r="HG1385" s="15">
        <f>SUMIFS(POs[saldo],POs[cve_prod],DIM_BILL[[#This Row],[CODIGO]],POs[status],$GY1385,POs[Semana],WEEKNUM(HG$1))</f>
        <v>0</v>
      </c>
      <c r="HH1385" s="15">
        <f>SUMIFS(POs[saldo],POs[cve_prod],DIM_BILL[[#This Row],[CODIGO]],POs[status],$GY1385,POs[Semana],WEEKNUM(HH$1))</f>
        <v>0</v>
      </c>
      <c r="HI1385" s="15">
        <f>SUMIFS(POs[saldo],POs[cve_prod],DIM_BILL[[#This Row],[CODIGO]],POs[status],$GY1385,POs[Semana],WEEKNUM(HI$1))</f>
        <v>0</v>
      </c>
      <c r="HJ1385" s="15">
        <f>SUMIFS(POs[saldo],POs[cve_prod],DIM_BILL[[#This Row],[CODIGO]],POs[status],$GY1385,POs[Semana],WEEKNUM(HJ$1))</f>
        <v>0</v>
      </c>
      <c r="HK1385" s="15">
        <f>SUMIFS(POs[saldo],POs[cve_prod],DIM_BILL[[#This Row],[CODIGO]],POs[status],$GY1385,POs[Semana],WEEKNUM(HK$1))</f>
        <v>0</v>
      </c>
      <c r="HL1385" s="15">
        <f>SUMIFS(POs[saldo],POs[cve_prod],DIM_BILL[[#This Row],[CODIGO]],POs[status],$GY1385,POs[Semana],WEEKNUM(HL$1))</f>
        <v>0</v>
      </c>
      <c r="HM1385" s="15">
        <f>SUMIFS(POs[saldo],POs[cve_prod],DIM_BILL[[#This Row],[CODIGO]],POs[status],$GY1385,POs[Semana],WEEKNUM(HM$1))</f>
        <v>0</v>
      </c>
      <c r="HN1385" s="15">
        <f>SUMIFS(POs[saldo],POs[cve_prod],DIM_BILL[[#This Row],[CODIGO]],POs[status],$GY1385,POs[Semana],WEEKNUM(HN$1))</f>
        <v>0</v>
      </c>
      <c r="HO1385" s="15">
        <f>SUMIFS(POs[saldo],POs[cve_prod],DIM_BILL[[#This Row],[CODIGO]],POs[status],$GY1385,POs[Semana],WEEKNUM(HO$1))</f>
        <v>0</v>
      </c>
      <c r="HP1385" s="15">
        <f>SUMIFS(POs[saldo],POs[cve_prod],DIM_BILL[[#This Row],[CODIGO]],POs[status],$GY1385,POs[Semana],WEEKNUM(HP$1))</f>
        <v>0</v>
      </c>
      <c r="HQ1385" s="15">
        <f>SUMIFS(POs[saldo],POs[cve_prod],DIM_BILL[[#This Row],[CODIGO]],POs[status],$GY1385,POs[Semana],WEEKNUM(HQ$1))</f>
        <v>0</v>
      </c>
      <c r="HR1385" s="15">
        <f>SUMIFS(POs[saldo],POs[cve_prod],DIM_BILL[[#This Row],[CODIGO]],POs[status],$GY1385,POs[Semana],WEEKNUM(HR$1))</f>
        <v>0</v>
      </c>
      <c r="HS1385" s="15">
        <f>SUMIFS(POs[saldo],POs[cve_prod],DIM_BILL[[#This Row],[CODIGO]],POs[status],$GY1385,POs[Semana],WEEKNUM(HS$1))</f>
        <v>0</v>
      </c>
      <c r="HT1385" s="15">
        <f>SUMIFS(POs[saldo],POs[cve_prod],DIM_BILL[[#This Row],[CODIGO]],POs[status],$GY1385,POs[Semana],WEEKNUM(HT$1))</f>
        <v>0</v>
      </c>
      <c r="HU1385" s="22"/>
      <c r="HV1385" s="25"/>
      <c r="HW1385" t="str">
        <f>DIM_BILL[[#This Row],[Tipo]]</f>
        <v>MATERIA PRIMA</v>
      </c>
    </row>
    <row r="1386" spans="1:231" x14ac:dyDescent="0.3">
      <c r="A1386" s="17" t="s">
        <v>78</v>
      </c>
      <c r="F1386">
        <v>4.8833421052631573E-3</v>
      </c>
      <c r="G1386">
        <v>1.5463919999999999E-3</v>
      </c>
      <c r="H1386">
        <v>1.85567E-3</v>
      </c>
      <c r="M1386">
        <v>4.9500000000000004E-3</v>
      </c>
      <c r="U1386">
        <v>1.85568E-3</v>
      </c>
      <c r="AP1386">
        <v>3.0000000000000001E-3</v>
      </c>
      <c r="AV1386">
        <v>1.8E-3</v>
      </c>
      <c r="BA1386">
        <v>1.8E-3</v>
      </c>
      <c r="BC1386">
        <v>1.65E-3</v>
      </c>
      <c r="BD1386">
        <v>3.3E-3</v>
      </c>
      <c r="BG1386">
        <v>2.784E-3</v>
      </c>
      <c r="BL1386">
        <v>1.6701035294117647E-3</v>
      </c>
      <c r="BM1386">
        <v>5.5670117647058823E-5</v>
      </c>
      <c r="BS1386">
        <v>1.8E-3</v>
      </c>
      <c r="CK1386">
        <v>9.2705263157894739E-3</v>
      </c>
      <c r="CL1386">
        <v>1.6842105263157896E-3</v>
      </c>
      <c r="CW1386">
        <v>8.9999999999999993E-3</v>
      </c>
      <c r="CX1386">
        <v>4.4999999999999997E-3</v>
      </c>
      <c r="DO1386">
        <v>1.4846E-3</v>
      </c>
      <c r="FD1386">
        <v>6.0000000000000006E-4</v>
      </c>
      <c r="FE1386">
        <v>1.1999999999999999E-3</v>
      </c>
      <c r="FF1386">
        <v>4.8711666666666669E-3</v>
      </c>
      <c r="FG1386">
        <v>1.9482666666666667E-3</v>
      </c>
      <c r="FH1386">
        <v>2.5000000000000001E-3</v>
      </c>
      <c r="FK1386">
        <v>6.0000000000000006E-4</v>
      </c>
      <c r="FM1386">
        <v>5.0000000000000001E-3</v>
      </c>
      <c r="FN1386">
        <v>4.6391999999999996E-3</v>
      </c>
      <c r="FO1386">
        <v>1.2997799999999999E-3</v>
      </c>
      <c r="FS1386">
        <v>6.1999999999999998E-3</v>
      </c>
      <c r="FT1386">
        <v>4.2395799999999997E-3</v>
      </c>
      <c r="FU1386">
        <v>4.2397199999999998E-3</v>
      </c>
      <c r="FW1386">
        <v>6.0000000000000001E-3</v>
      </c>
      <c r="FX1386">
        <v>2.0600000000000002E-3</v>
      </c>
      <c r="GA1386">
        <v>2.0600000000000002E-3</v>
      </c>
      <c r="GB1386">
        <v>2.0600000000000002E-3</v>
      </c>
      <c r="GD1386">
        <v>2.0600000000000002E-3</v>
      </c>
      <c r="GE1386">
        <v>1.2378857142857143E-3</v>
      </c>
      <c r="GG1386">
        <v>2.4000000000000002E-3</v>
      </c>
      <c r="GK1386">
        <v>6.1799999999999997E-3</v>
      </c>
      <c r="GL1386">
        <v>9.2790000000000008E-3</v>
      </c>
      <c r="GN1386">
        <v>6.1799999999999997E-3</v>
      </c>
      <c r="GP1386">
        <v>9.0000000000000011E-3</v>
      </c>
      <c r="GR1386" s="17" t="s">
        <v>79</v>
      </c>
      <c r="GS1386" s="17">
        <v>7</v>
      </c>
      <c r="GT1386" s="17" t="s">
        <v>1834</v>
      </c>
      <c r="GU1386" s="17" t="s">
        <v>1793</v>
      </c>
      <c r="GV1386" s="17">
        <f>SUMIF(FACT_A1[cve_prod],DIM_BILL[[#This Row],[CODIGO]],FACT_A1[Existencia])</f>
        <v>0</v>
      </c>
      <c r="GW1386" s="18">
        <f>SUMIF(FACT_A2[cve_prod],DIM_BILL[[#This Row],[CODIGO]],FACT_A2[Existencia])</f>
        <v>688.37571200000002</v>
      </c>
      <c r="GX1386" s="17"/>
      <c r="GY1386" s="16" t="s">
        <v>2221</v>
      </c>
      <c r="GZ1386" s="24">
        <f>SUMPRODUCT($B1386:$GQ1386,INDEX(PLAN_PRODUCCION!$B$4:$GQ$24,COLUMN()-COLUMN($GZ$1)+1,0))</f>
        <v>555.25619919789483</v>
      </c>
      <c r="HA1386" s="24">
        <f>SUMPRODUCT($B1386:$GQ1386,INDEX(PLAN_PRODUCCION!$B$4:$GQ$24,COLUMN()-COLUMN($GZ$1)+1,0))</f>
        <v>0</v>
      </c>
      <c r="HB1386" s="24">
        <f>SUMPRODUCT($B1386:$GQ1386,INDEX(PLAN_PRODUCCION!$B$4:$GQ$24,COLUMN()-COLUMN($GZ$1)+1,0))</f>
        <v>0</v>
      </c>
      <c r="HC1386" s="24">
        <f>SUMPRODUCT($B1386:$GQ1386,INDEX(PLAN_PRODUCCION!$B$4:$GQ$24,COLUMN()-COLUMN($GZ$1)+1,0))</f>
        <v>0</v>
      </c>
      <c r="HD1386" s="24">
        <f>SUMPRODUCT($B1386:$GQ1386,INDEX(PLAN_PRODUCCION!$B$4:$GQ$24,COLUMN()-COLUMN($GZ$1)+1,0))</f>
        <v>0</v>
      </c>
      <c r="HE1386" s="24">
        <f>SUMPRODUCT($B1386:$GQ1386,INDEX(PLAN_PRODUCCION!$B$4:$GQ$24,COLUMN()-COLUMN($GZ$1)+1,0))</f>
        <v>0</v>
      </c>
      <c r="HF1386" s="24">
        <f>SUMPRODUCT($B1386:$GQ1386,INDEX(PLAN_PRODUCCION!$B$4:$GQ$24,COLUMN()-COLUMN($GZ$1)+1,0))</f>
        <v>11.356704000000001</v>
      </c>
      <c r="HG1386" s="24">
        <f>SUMPRODUCT($B1386:$GQ1386,INDEX(PLAN_PRODUCCION!$B$4:$GQ$24,COLUMN()-COLUMN($GZ$1)+1,0))</f>
        <v>11.356704000000001</v>
      </c>
      <c r="HH1386" s="24">
        <f>SUMPRODUCT($B1386:$GQ1386,INDEX(PLAN_PRODUCCION!$B$4:$GQ$24,COLUMN()-COLUMN($GZ$1)+1,0))</f>
        <v>0</v>
      </c>
      <c r="HI1386" s="24">
        <f>SUMPRODUCT($B1386:$GQ1386,INDEX(PLAN_PRODUCCION!$B$4:$GQ$24,COLUMN()-COLUMN($GZ$1)+1,0))</f>
        <v>0</v>
      </c>
      <c r="HJ1386" s="24">
        <f>SUMPRODUCT($B1386:$GQ1386,INDEX(PLAN_PRODUCCION!$B$4:$GQ$24,COLUMN()-COLUMN($GZ$1)+1,0))</f>
        <v>0</v>
      </c>
      <c r="HK1386" s="24">
        <f>SUMPRODUCT($B1386:$GQ1386,INDEX(PLAN_PRODUCCION!$B$4:$GQ$24,COLUMN()-COLUMN($GZ$1)+1,0))</f>
        <v>0</v>
      </c>
      <c r="HL1386" s="24">
        <f>SUMPRODUCT($B1386:$GQ1386,INDEX(PLAN_PRODUCCION!$B$4:$GQ$24,COLUMN()-COLUMN($GZ$1)+1,0))</f>
        <v>0</v>
      </c>
      <c r="HM1386" s="24">
        <f>SUMPRODUCT($B1386:$GQ1386,INDEX(PLAN_PRODUCCION!$B$4:$GQ$24,COLUMN()-COLUMN($GZ$1)+1,0))</f>
        <v>0</v>
      </c>
      <c r="HN1386" s="24">
        <f>SUMPRODUCT($B1386:$GQ1386,INDEX(PLAN_PRODUCCION!$B$4:$GQ$24,COLUMN()-COLUMN($GZ$1)+1,0))</f>
        <v>0</v>
      </c>
      <c r="HO1386" s="24">
        <f>SUMPRODUCT($B1386:$GQ1386,INDEX(PLAN_PRODUCCION!$B$4:$GQ$24,COLUMN()-COLUMN($GZ$1)+1,0))</f>
        <v>0</v>
      </c>
      <c r="HP1386" s="24">
        <f>SUMPRODUCT($B1386:$GQ1386,INDEX(PLAN_PRODUCCION!$B$4:$GQ$24,COLUMN()-COLUMN($GZ$1)+1,0))</f>
        <v>0</v>
      </c>
      <c r="HQ1386" s="24">
        <f>SUMPRODUCT($B1386:$GQ1386,INDEX(PLAN_PRODUCCION!$B$4:$GQ$24,COLUMN()-COLUMN($GZ$1)+1,0))</f>
        <v>0</v>
      </c>
      <c r="HR1386" s="24">
        <f>SUMPRODUCT($B1386:$GQ1386,INDEX(PLAN_PRODUCCION!$B$4:$GQ$24,COLUMN()-COLUMN($GZ$1)+1,0))</f>
        <v>0</v>
      </c>
      <c r="HS1386" s="24">
        <f>SUMPRODUCT($B1386:$GQ1386,INDEX(PLAN_PRODUCCION!$B$4:$GQ$24,COLUMN()-COLUMN($GZ$1)+1,0))</f>
        <v>0</v>
      </c>
      <c r="HT1386" s="24">
        <f>SUMPRODUCT($B1386:$GQ1386,INDEX(PLAN_PRODUCCION!$B$4:$GQ$24,COLUMN()-COLUMN($GZ$1)+1,0))</f>
        <v>0</v>
      </c>
      <c r="HU1386" s="22"/>
      <c r="HV1386" s="25"/>
      <c r="HW1386" t="str">
        <f>DIM_BILL[[#This Row],[Tipo]]</f>
        <v>MATERIA PRIMA</v>
      </c>
    </row>
    <row r="1387" spans="1:231" x14ac:dyDescent="0.3">
      <c r="A1387" s="18" t="s">
        <v>78</v>
      </c>
      <c r="F1387">
        <v>4.8833421052631573E-3</v>
      </c>
      <c r="G1387">
        <v>1.5463919999999999E-3</v>
      </c>
      <c r="H1387">
        <v>1.85567E-3</v>
      </c>
      <c r="M1387">
        <v>4.9500000000000004E-3</v>
      </c>
      <c r="U1387">
        <v>1.85568E-3</v>
      </c>
      <c r="AP1387">
        <v>3.0000000000000001E-3</v>
      </c>
      <c r="AV1387">
        <v>1.8E-3</v>
      </c>
      <c r="BA1387">
        <v>1.8E-3</v>
      </c>
      <c r="BC1387">
        <v>1.65E-3</v>
      </c>
      <c r="BD1387">
        <v>3.3E-3</v>
      </c>
      <c r="BG1387">
        <v>2.784E-3</v>
      </c>
      <c r="BL1387">
        <v>1.6701035294117647E-3</v>
      </c>
      <c r="BM1387">
        <v>5.5670117647058823E-5</v>
      </c>
      <c r="BS1387">
        <v>1.8E-3</v>
      </c>
      <c r="CK1387">
        <v>9.2705263157894739E-3</v>
      </c>
      <c r="CL1387">
        <v>1.6842105263157896E-3</v>
      </c>
      <c r="CW1387">
        <v>8.9999999999999993E-3</v>
      </c>
      <c r="CX1387">
        <v>4.4999999999999997E-3</v>
      </c>
      <c r="DO1387">
        <v>1.4846E-3</v>
      </c>
      <c r="FD1387">
        <v>6.0000000000000006E-4</v>
      </c>
      <c r="FE1387">
        <v>1.1999999999999999E-3</v>
      </c>
      <c r="FF1387">
        <v>4.8711666666666669E-3</v>
      </c>
      <c r="FG1387">
        <v>1.9482666666666667E-3</v>
      </c>
      <c r="FH1387">
        <v>2.5000000000000001E-3</v>
      </c>
      <c r="FK1387">
        <v>6.0000000000000006E-4</v>
      </c>
      <c r="FM1387">
        <v>5.0000000000000001E-3</v>
      </c>
      <c r="FN1387">
        <v>4.6391999999999996E-3</v>
      </c>
      <c r="FO1387">
        <v>1.2997799999999999E-3</v>
      </c>
      <c r="FS1387">
        <v>6.1999999999999998E-3</v>
      </c>
      <c r="FT1387">
        <v>4.2395799999999997E-3</v>
      </c>
      <c r="FU1387">
        <v>4.2397199999999998E-3</v>
      </c>
      <c r="FW1387">
        <v>6.0000000000000001E-3</v>
      </c>
      <c r="FX1387">
        <v>2.0600000000000002E-3</v>
      </c>
      <c r="GA1387">
        <v>2.0600000000000002E-3</v>
      </c>
      <c r="GB1387">
        <v>2.0600000000000002E-3</v>
      </c>
      <c r="GD1387">
        <v>2.0600000000000002E-3</v>
      </c>
      <c r="GE1387">
        <v>1.2378857142857143E-3</v>
      </c>
      <c r="GG1387">
        <v>2.4000000000000002E-3</v>
      </c>
      <c r="GK1387">
        <v>6.1799999999999997E-3</v>
      </c>
      <c r="GL1387">
        <v>9.2790000000000008E-3</v>
      </c>
      <c r="GN1387">
        <v>6.1799999999999997E-3</v>
      </c>
      <c r="GP1387">
        <v>9.0000000000000011E-3</v>
      </c>
      <c r="GR1387" s="18" t="s">
        <v>79</v>
      </c>
      <c r="GS1387" s="18">
        <v>7</v>
      </c>
      <c r="GT1387" s="18" t="s">
        <v>1834</v>
      </c>
      <c r="GU1387" s="18" t="s">
        <v>1793</v>
      </c>
      <c r="GV1387" s="18">
        <f>SUMIF(FACT_A1[cve_prod],DIM_BILL[[#This Row],[CODIGO]],FACT_A1[Existencia])</f>
        <v>0</v>
      </c>
      <c r="GW1387" s="18">
        <f>SUMIF(FACT_A2[cve_prod],DIM_BILL[[#This Row],[CODIGO]],FACT_A2[Existencia])</f>
        <v>688.37571200000002</v>
      </c>
      <c r="GX1387" s="18"/>
      <c r="GY1387" s="16" t="s">
        <v>2222</v>
      </c>
      <c r="GZ1387" s="26">
        <f t="shared" ref="GZ1387" si="10122">GV1387+GW1387+GX1387+GZ1385-GZ1386</f>
        <v>133.11951280210519</v>
      </c>
      <c r="HA1387" s="26">
        <f t="shared" ref="HA1387" si="10123">GZ1387+HA1385-HA1386</f>
        <v>133.11951280210519</v>
      </c>
      <c r="HB1387" s="26">
        <f t="shared" ref="HB1387" si="10124">HA1387+HB1385-HB1386</f>
        <v>133.11951280210519</v>
      </c>
      <c r="HC1387" s="26">
        <f t="shared" ref="HC1387" si="10125">HB1387+HC1385-HC1386</f>
        <v>133.11951280210519</v>
      </c>
      <c r="HD1387" s="26">
        <f t="shared" ref="HD1387" si="10126">HC1387+HD1385-HD1386</f>
        <v>133.11951280210519</v>
      </c>
      <c r="HE1387" s="26">
        <f t="shared" ref="HE1387" si="10127">HD1387+HE1385-HE1386</f>
        <v>133.11951280210519</v>
      </c>
      <c r="HF1387" s="26">
        <f t="shared" ref="HF1387" si="10128">HE1387+HF1385-HF1386</f>
        <v>121.76280880210518</v>
      </c>
      <c r="HG1387" s="26">
        <f t="shared" ref="HG1387" si="10129">HF1387+HG1385-HG1386</f>
        <v>110.40610480210518</v>
      </c>
      <c r="HH1387" s="26">
        <f t="shared" ref="HH1387" si="10130">HG1387+HH1385-HH1386</f>
        <v>110.40610480210518</v>
      </c>
      <c r="HI1387" s="26">
        <f t="shared" ref="HI1387" si="10131">HH1387+HI1385-HI1386</f>
        <v>110.40610480210518</v>
      </c>
      <c r="HJ1387" s="26">
        <f t="shared" ref="HJ1387" si="10132">HI1387+HJ1385-HJ1386</f>
        <v>110.40610480210518</v>
      </c>
      <c r="HK1387" s="26">
        <f t="shared" ref="HK1387" si="10133">HJ1387+HK1385-HK1386</f>
        <v>110.40610480210518</v>
      </c>
      <c r="HL1387" s="26">
        <f t="shared" ref="HL1387" si="10134">HK1387+HL1385-HL1386</f>
        <v>110.40610480210518</v>
      </c>
      <c r="HM1387" s="26">
        <f t="shared" ref="HM1387" si="10135">HL1387+HM1385-HM1386</f>
        <v>110.40610480210518</v>
      </c>
      <c r="HN1387" s="26">
        <f t="shared" ref="HN1387" si="10136">HM1387+HN1385-HN1386</f>
        <v>110.40610480210518</v>
      </c>
      <c r="HO1387" s="26">
        <f t="shared" ref="HO1387" si="10137">HN1387+HO1385-HO1386</f>
        <v>110.40610480210518</v>
      </c>
      <c r="HP1387" s="26">
        <f t="shared" ref="HP1387" si="10138">HO1387+HP1385-HP1386</f>
        <v>110.40610480210518</v>
      </c>
      <c r="HQ1387" s="26">
        <f t="shared" ref="HQ1387" si="10139">HP1387+HQ1385-HQ1386</f>
        <v>110.40610480210518</v>
      </c>
      <c r="HR1387" s="26">
        <f t="shared" ref="HR1387" si="10140">HQ1387+HR1385-HR1386</f>
        <v>110.40610480210518</v>
      </c>
      <c r="HS1387" s="26">
        <f t="shared" ref="HS1387" si="10141">HR1387+HS1385-HS1386</f>
        <v>110.40610480210518</v>
      </c>
      <c r="HT1387" s="26">
        <f t="shared" ref="HT1387" si="10142">HS1387+HT1385-HT1386</f>
        <v>110.40610480210518</v>
      </c>
      <c r="HU1387" s="22">
        <f t="shared" ref="HU1387" si="10143">COUNTIF(GZ1387:HT1387,"&lt;0")</f>
        <v>0</v>
      </c>
      <c r="HV1387" s="25"/>
      <c r="HW1387" t="str">
        <f>DIM_BILL[[#This Row],[Tipo]]</f>
        <v>MATERIA PRIMA</v>
      </c>
    </row>
    <row r="1388" spans="1:231" x14ac:dyDescent="0.3">
      <c r="A1388" s="17" t="s">
        <v>124</v>
      </c>
      <c r="F1388">
        <v>2.842105263157895E-6</v>
      </c>
      <c r="G1388">
        <v>8.9999999999999996E-7</v>
      </c>
      <c r="H1388">
        <v>1.08E-6</v>
      </c>
      <c r="FF1388">
        <v>2.3626666666666667E-4</v>
      </c>
      <c r="FG1388">
        <v>7.8766666666666666E-5</v>
      </c>
      <c r="FQ1388">
        <v>6.3E-7</v>
      </c>
      <c r="FR1388">
        <v>6.3E-7</v>
      </c>
      <c r="GR1388" s="17" t="s">
        <v>125</v>
      </c>
      <c r="GS1388" s="17">
        <v>1</v>
      </c>
      <c r="GT1388" s="17" t="s">
        <v>1854</v>
      </c>
      <c r="GU1388" s="17" t="s">
        <v>1793</v>
      </c>
      <c r="GV1388" s="17">
        <f>SUMIF(FACT_A1[cve_prod],DIM_BILL[[#This Row],[CODIGO]],FACT_A1[Existencia])</f>
        <v>0</v>
      </c>
      <c r="GW1388" s="18">
        <f>SUMIF(FACT_A2[cve_prod],DIM_BILL[[#This Row],[CODIGO]],FACT_A2[Existencia])</f>
        <v>0.90004000000000006</v>
      </c>
      <c r="GX1388" s="17"/>
      <c r="GY1388" s="16" t="s">
        <v>2220</v>
      </c>
      <c r="GZ1388" s="15">
        <f>SUMIFS(POs[saldo],POs[cve_prod],DIM_BILL[[#This Row],[CODIGO]],POs[status],$GY1388,POs[f_ent],GZ$1)</f>
        <v>0</v>
      </c>
      <c r="HA1388" s="15">
        <f>SUMIFS(POs[saldo],POs[cve_prod],DIM_BILL[[#This Row],[CODIGO]],POs[status],$GY1388,POs[f_ent],HA$1)</f>
        <v>0</v>
      </c>
      <c r="HB1388" s="15">
        <f>SUMIFS(POs[saldo],POs[cve_prod],DIM_BILL[[#This Row],[CODIGO]],POs[status],$GY1388,POs[f_ent],HB$1)</f>
        <v>0</v>
      </c>
      <c r="HC1388" s="15">
        <f>SUMIFS(POs[saldo],POs[cve_prod],DIM_BILL[[#This Row],[CODIGO]],POs[status],$GY1388,POs[f_ent],HC$1)</f>
        <v>0</v>
      </c>
      <c r="HD1388" s="15">
        <f>SUMIFS(POs[saldo],POs[cve_prod],DIM_BILL[[#This Row],[CODIGO]],POs[status],$GY1388,POs[f_ent],HD$1)</f>
        <v>0</v>
      </c>
      <c r="HE1388" s="15">
        <f>SUMIFS(POs[saldo],POs[cve_prod],DIM_BILL[[#This Row],[CODIGO]],POs[status],$GY1388,POs[f_ent],HE$1)</f>
        <v>0</v>
      </c>
      <c r="HF1388" s="15">
        <f>SUMIFS(POs[saldo],POs[cve_prod],DIM_BILL[[#This Row],[CODIGO]],POs[status],$GY1388,POs[Semana],WEEKNUM(HF$1))</f>
        <v>0</v>
      </c>
      <c r="HG1388" s="15">
        <f>SUMIFS(POs[saldo],POs[cve_prod],DIM_BILL[[#This Row],[CODIGO]],POs[status],$GY1388,POs[Semana],WEEKNUM(HG$1))</f>
        <v>0</v>
      </c>
      <c r="HH1388" s="15">
        <f>SUMIFS(POs[saldo],POs[cve_prod],DIM_BILL[[#This Row],[CODIGO]],POs[status],$GY1388,POs[Semana],WEEKNUM(HH$1))</f>
        <v>0</v>
      </c>
      <c r="HI1388" s="15">
        <f>SUMIFS(POs[saldo],POs[cve_prod],DIM_BILL[[#This Row],[CODIGO]],POs[status],$GY1388,POs[Semana],WEEKNUM(HI$1))</f>
        <v>0</v>
      </c>
      <c r="HJ1388" s="15">
        <f>SUMIFS(POs[saldo],POs[cve_prod],DIM_BILL[[#This Row],[CODIGO]],POs[status],$GY1388,POs[Semana],WEEKNUM(HJ$1))</f>
        <v>0</v>
      </c>
      <c r="HK1388" s="15">
        <f>SUMIFS(POs[saldo],POs[cve_prod],DIM_BILL[[#This Row],[CODIGO]],POs[status],$GY1388,POs[Semana],WEEKNUM(HK$1))</f>
        <v>0</v>
      </c>
      <c r="HL1388" s="15">
        <f>SUMIFS(POs[saldo],POs[cve_prod],DIM_BILL[[#This Row],[CODIGO]],POs[status],$GY1388,POs[Semana],WEEKNUM(HL$1))</f>
        <v>0</v>
      </c>
      <c r="HM1388" s="15">
        <f>SUMIFS(POs[saldo],POs[cve_prod],DIM_BILL[[#This Row],[CODIGO]],POs[status],$GY1388,POs[Semana],WEEKNUM(HM$1))</f>
        <v>0</v>
      </c>
      <c r="HN1388" s="15">
        <f>SUMIFS(POs[saldo],POs[cve_prod],DIM_BILL[[#This Row],[CODIGO]],POs[status],$GY1388,POs[Semana],WEEKNUM(HN$1))</f>
        <v>0</v>
      </c>
      <c r="HO1388" s="15">
        <f>SUMIFS(POs[saldo],POs[cve_prod],DIM_BILL[[#This Row],[CODIGO]],POs[status],$GY1388,POs[Semana],WEEKNUM(HO$1))</f>
        <v>0</v>
      </c>
      <c r="HP1388" s="15">
        <f>SUMIFS(POs[saldo],POs[cve_prod],DIM_BILL[[#This Row],[CODIGO]],POs[status],$GY1388,POs[Semana],WEEKNUM(HP$1))</f>
        <v>0</v>
      </c>
      <c r="HQ1388" s="15">
        <f>SUMIFS(POs[saldo],POs[cve_prod],DIM_BILL[[#This Row],[CODIGO]],POs[status],$GY1388,POs[Semana],WEEKNUM(HQ$1))</f>
        <v>0</v>
      </c>
      <c r="HR1388" s="15">
        <f>SUMIFS(POs[saldo],POs[cve_prod],DIM_BILL[[#This Row],[CODIGO]],POs[status],$GY1388,POs[Semana],WEEKNUM(HR$1))</f>
        <v>0</v>
      </c>
      <c r="HS1388" s="15">
        <f>SUMIFS(POs[saldo],POs[cve_prod],DIM_BILL[[#This Row],[CODIGO]],POs[status],$GY1388,POs[Semana],WEEKNUM(HS$1))</f>
        <v>0</v>
      </c>
      <c r="HT1388" s="15">
        <f>SUMIFS(POs[saldo],POs[cve_prod],DIM_BILL[[#This Row],[CODIGO]],POs[status],$GY1388,POs[Semana],WEEKNUM(HT$1))</f>
        <v>0</v>
      </c>
      <c r="HU1388" s="22"/>
      <c r="HV1388" s="25"/>
      <c r="HW1388" t="str">
        <f>DIM_BILL[[#This Row],[Tipo]]</f>
        <v>MATERIA PRIMA</v>
      </c>
    </row>
    <row r="1389" spans="1:231" x14ac:dyDescent="0.3">
      <c r="A1389" s="17" t="s">
        <v>124</v>
      </c>
      <c r="F1389">
        <v>2.842105263157895E-6</v>
      </c>
      <c r="G1389">
        <v>8.9999999999999996E-7</v>
      </c>
      <c r="H1389">
        <v>1.08E-6</v>
      </c>
      <c r="FF1389">
        <v>2.3626666666666667E-4</v>
      </c>
      <c r="FG1389">
        <v>7.8766666666666666E-5</v>
      </c>
      <c r="FQ1389">
        <v>6.3E-7</v>
      </c>
      <c r="FR1389">
        <v>6.3E-7</v>
      </c>
      <c r="GR1389" s="17" t="s">
        <v>125</v>
      </c>
      <c r="GS1389" s="17">
        <v>1</v>
      </c>
      <c r="GT1389" s="17" t="s">
        <v>1854</v>
      </c>
      <c r="GU1389" s="17" t="s">
        <v>1793</v>
      </c>
      <c r="GV1389" s="17">
        <f>SUMIF(FACT_A1[cve_prod],DIM_BILL[[#This Row],[CODIGO]],FACT_A1[Existencia])</f>
        <v>0</v>
      </c>
      <c r="GW1389" s="18">
        <f>SUMIF(FACT_A2[cve_prod],DIM_BILL[[#This Row],[CODIGO]],FACT_A2[Existencia])</f>
        <v>0.90004000000000006</v>
      </c>
      <c r="GX1389" s="17"/>
      <c r="GY1389" s="16" t="s">
        <v>2221</v>
      </c>
      <c r="GZ1389" s="24">
        <f>SUMPRODUCT($B1389:$GQ1389,INDEX(PLAN_PRODUCCION!$B$4:$GQ$24,COLUMN()-COLUMN($GZ$1)+1,0))</f>
        <v>3.1140000000000004E-2</v>
      </c>
      <c r="HA1389" s="24">
        <f>SUMPRODUCT($B1389:$GQ1389,INDEX(PLAN_PRODUCCION!$B$4:$GQ$24,COLUMN()-COLUMN($GZ$1)+1,0))</f>
        <v>0</v>
      </c>
      <c r="HB1389" s="24">
        <f>SUMPRODUCT($B1389:$GQ1389,INDEX(PLAN_PRODUCCION!$B$4:$GQ$24,COLUMN()-COLUMN($GZ$1)+1,0))</f>
        <v>0</v>
      </c>
      <c r="HC1389" s="24">
        <f>SUMPRODUCT($B1389:$GQ1389,INDEX(PLAN_PRODUCCION!$B$4:$GQ$24,COLUMN()-COLUMN($GZ$1)+1,0))</f>
        <v>0</v>
      </c>
      <c r="HD1389" s="24">
        <f>SUMPRODUCT($B1389:$GQ1389,INDEX(PLAN_PRODUCCION!$B$4:$GQ$24,COLUMN()-COLUMN($GZ$1)+1,0))</f>
        <v>0</v>
      </c>
      <c r="HE1389" s="24">
        <f>SUMPRODUCT($B1389:$GQ1389,INDEX(PLAN_PRODUCCION!$B$4:$GQ$24,COLUMN()-COLUMN($GZ$1)+1,0))</f>
        <v>0</v>
      </c>
      <c r="HF1389" s="24">
        <f>SUMPRODUCT($B1389:$GQ1389,INDEX(PLAN_PRODUCCION!$B$4:$GQ$24,COLUMN()-COLUMN($GZ$1)+1,0))</f>
        <v>0</v>
      </c>
      <c r="HG1389" s="24">
        <f>SUMPRODUCT($B1389:$GQ1389,INDEX(PLAN_PRODUCCION!$B$4:$GQ$24,COLUMN()-COLUMN($GZ$1)+1,0))</f>
        <v>0</v>
      </c>
      <c r="HH1389" s="24">
        <f>SUMPRODUCT($B1389:$GQ1389,INDEX(PLAN_PRODUCCION!$B$4:$GQ$24,COLUMN()-COLUMN($GZ$1)+1,0))</f>
        <v>0</v>
      </c>
      <c r="HI1389" s="24">
        <f>SUMPRODUCT($B1389:$GQ1389,INDEX(PLAN_PRODUCCION!$B$4:$GQ$24,COLUMN()-COLUMN($GZ$1)+1,0))</f>
        <v>0</v>
      </c>
      <c r="HJ1389" s="24">
        <f>SUMPRODUCT($B1389:$GQ1389,INDEX(PLAN_PRODUCCION!$B$4:$GQ$24,COLUMN()-COLUMN($GZ$1)+1,0))</f>
        <v>0</v>
      </c>
      <c r="HK1389" s="24">
        <f>SUMPRODUCT($B1389:$GQ1389,INDEX(PLAN_PRODUCCION!$B$4:$GQ$24,COLUMN()-COLUMN($GZ$1)+1,0))</f>
        <v>0</v>
      </c>
      <c r="HL1389" s="24">
        <f>SUMPRODUCT($B1389:$GQ1389,INDEX(PLAN_PRODUCCION!$B$4:$GQ$24,COLUMN()-COLUMN($GZ$1)+1,0))</f>
        <v>0</v>
      </c>
      <c r="HM1389" s="24">
        <f>SUMPRODUCT($B1389:$GQ1389,INDEX(PLAN_PRODUCCION!$B$4:$GQ$24,COLUMN()-COLUMN($GZ$1)+1,0))</f>
        <v>0</v>
      </c>
      <c r="HN1389" s="24">
        <f>SUMPRODUCT($B1389:$GQ1389,INDEX(PLAN_PRODUCCION!$B$4:$GQ$24,COLUMN()-COLUMN($GZ$1)+1,0))</f>
        <v>0</v>
      </c>
      <c r="HO1389" s="24">
        <f>SUMPRODUCT($B1389:$GQ1389,INDEX(PLAN_PRODUCCION!$B$4:$GQ$24,COLUMN()-COLUMN($GZ$1)+1,0))</f>
        <v>0</v>
      </c>
      <c r="HP1389" s="24">
        <f>SUMPRODUCT($B1389:$GQ1389,INDEX(PLAN_PRODUCCION!$B$4:$GQ$24,COLUMN()-COLUMN($GZ$1)+1,0))</f>
        <v>0</v>
      </c>
      <c r="HQ1389" s="24">
        <f>SUMPRODUCT($B1389:$GQ1389,INDEX(PLAN_PRODUCCION!$B$4:$GQ$24,COLUMN()-COLUMN($GZ$1)+1,0))</f>
        <v>0</v>
      </c>
      <c r="HR1389" s="24">
        <f>SUMPRODUCT($B1389:$GQ1389,INDEX(PLAN_PRODUCCION!$B$4:$GQ$24,COLUMN()-COLUMN($GZ$1)+1,0))</f>
        <v>0</v>
      </c>
      <c r="HS1389" s="24">
        <f>SUMPRODUCT($B1389:$GQ1389,INDEX(PLAN_PRODUCCION!$B$4:$GQ$24,COLUMN()-COLUMN($GZ$1)+1,0))</f>
        <v>0</v>
      </c>
      <c r="HT1389" s="24">
        <f>SUMPRODUCT($B1389:$GQ1389,INDEX(PLAN_PRODUCCION!$B$4:$GQ$24,COLUMN()-COLUMN($GZ$1)+1,0))</f>
        <v>0</v>
      </c>
      <c r="HU1389" s="22"/>
      <c r="HV1389" s="25"/>
      <c r="HW1389" t="str">
        <f>DIM_BILL[[#This Row],[Tipo]]</f>
        <v>MATERIA PRIMA</v>
      </c>
    </row>
    <row r="1390" spans="1:231" x14ac:dyDescent="0.3">
      <c r="A1390" s="18" t="s">
        <v>124</v>
      </c>
      <c r="F1390">
        <v>2.842105263157895E-6</v>
      </c>
      <c r="G1390">
        <v>8.9999999999999996E-7</v>
      </c>
      <c r="H1390">
        <v>1.08E-6</v>
      </c>
      <c r="FF1390">
        <v>2.3626666666666667E-4</v>
      </c>
      <c r="FG1390">
        <v>7.8766666666666666E-5</v>
      </c>
      <c r="FQ1390">
        <v>6.3E-7</v>
      </c>
      <c r="FR1390">
        <v>6.3E-7</v>
      </c>
      <c r="GR1390" s="18" t="s">
        <v>125</v>
      </c>
      <c r="GS1390" s="18">
        <v>1</v>
      </c>
      <c r="GT1390" s="18" t="s">
        <v>1854</v>
      </c>
      <c r="GU1390" s="18" t="s">
        <v>1793</v>
      </c>
      <c r="GV1390" s="18">
        <f>SUMIF(FACT_A1[cve_prod],DIM_BILL[[#This Row],[CODIGO]],FACT_A1[Existencia])</f>
        <v>0</v>
      </c>
      <c r="GW1390" s="18">
        <f>SUMIF(FACT_A2[cve_prod],DIM_BILL[[#This Row],[CODIGO]],FACT_A2[Existencia])</f>
        <v>0.90004000000000006</v>
      </c>
      <c r="GX1390" s="18"/>
      <c r="GY1390" s="16" t="s">
        <v>2222</v>
      </c>
      <c r="GZ1390" s="26">
        <f t="shared" ref="GZ1390" si="10144">GV1390+GW1390+GX1390+GZ1388-GZ1389</f>
        <v>0.86890000000000001</v>
      </c>
      <c r="HA1390" s="26">
        <f t="shared" ref="HA1390" si="10145">GZ1390+HA1388-HA1389</f>
        <v>0.86890000000000001</v>
      </c>
      <c r="HB1390" s="26">
        <f t="shared" ref="HB1390" si="10146">HA1390+HB1388-HB1389</f>
        <v>0.86890000000000001</v>
      </c>
      <c r="HC1390" s="26">
        <f t="shared" ref="HC1390" si="10147">HB1390+HC1388-HC1389</f>
        <v>0.86890000000000001</v>
      </c>
      <c r="HD1390" s="26">
        <f t="shared" ref="HD1390" si="10148">HC1390+HD1388-HD1389</f>
        <v>0.86890000000000001</v>
      </c>
      <c r="HE1390" s="26">
        <f t="shared" ref="HE1390" si="10149">HD1390+HE1388-HE1389</f>
        <v>0.86890000000000001</v>
      </c>
      <c r="HF1390" s="26">
        <f t="shared" ref="HF1390" si="10150">HE1390+HF1388-HF1389</f>
        <v>0.86890000000000001</v>
      </c>
      <c r="HG1390" s="26">
        <f t="shared" ref="HG1390" si="10151">HF1390+HG1388-HG1389</f>
        <v>0.86890000000000001</v>
      </c>
      <c r="HH1390" s="26">
        <f t="shared" ref="HH1390" si="10152">HG1390+HH1388-HH1389</f>
        <v>0.86890000000000001</v>
      </c>
      <c r="HI1390" s="26">
        <f t="shared" ref="HI1390" si="10153">HH1390+HI1388-HI1389</f>
        <v>0.86890000000000001</v>
      </c>
      <c r="HJ1390" s="26">
        <f t="shared" ref="HJ1390" si="10154">HI1390+HJ1388-HJ1389</f>
        <v>0.86890000000000001</v>
      </c>
      <c r="HK1390" s="26">
        <f t="shared" ref="HK1390" si="10155">HJ1390+HK1388-HK1389</f>
        <v>0.86890000000000001</v>
      </c>
      <c r="HL1390" s="26">
        <f t="shared" ref="HL1390" si="10156">HK1390+HL1388-HL1389</f>
        <v>0.86890000000000001</v>
      </c>
      <c r="HM1390" s="26">
        <f t="shared" ref="HM1390" si="10157">HL1390+HM1388-HM1389</f>
        <v>0.86890000000000001</v>
      </c>
      <c r="HN1390" s="26">
        <f t="shared" ref="HN1390" si="10158">HM1390+HN1388-HN1389</f>
        <v>0.86890000000000001</v>
      </c>
      <c r="HO1390" s="26">
        <f t="shared" ref="HO1390" si="10159">HN1390+HO1388-HO1389</f>
        <v>0.86890000000000001</v>
      </c>
      <c r="HP1390" s="26">
        <f t="shared" ref="HP1390" si="10160">HO1390+HP1388-HP1389</f>
        <v>0.86890000000000001</v>
      </c>
      <c r="HQ1390" s="26">
        <f t="shared" ref="HQ1390" si="10161">HP1390+HQ1388-HQ1389</f>
        <v>0.86890000000000001</v>
      </c>
      <c r="HR1390" s="26">
        <f t="shared" ref="HR1390" si="10162">HQ1390+HR1388-HR1389</f>
        <v>0.86890000000000001</v>
      </c>
      <c r="HS1390" s="26">
        <f t="shared" ref="HS1390" si="10163">HR1390+HS1388-HS1389</f>
        <v>0.86890000000000001</v>
      </c>
      <c r="HT1390" s="26">
        <f t="shared" ref="HT1390" si="10164">HS1390+HT1388-HT1389</f>
        <v>0.86890000000000001</v>
      </c>
      <c r="HU1390" s="22">
        <f t="shared" ref="HU1390" si="10165">COUNTIF(GZ1390:HT1390,"&lt;0")</f>
        <v>0</v>
      </c>
      <c r="HV1390" s="25"/>
      <c r="HW1390" t="str">
        <f>DIM_BILL[[#This Row],[Tipo]]</f>
        <v>MATERIA PRIMA</v>
      </c>
    </row>
    <row r="1391" spans="1:231" x14ac:dyDescent="0.3">
      <c r="A1391" s="17" t="s">
        <v>1319</v>
      </c>
      <c r="EB1391">
        <v>1.0000000000000001E-7</v>
      </c>
      <c r="EC1391">
        <v>1.0000000000000001E-7</v>
      </c>
      <c r="ED1391">
        <v>1.0000000000000001E-7</v>
      </c>
      <c r="EE1391">
        <v>1.0000000000000001E-7</v>
      </c>
      <c r="EF1391">
        <v>1.0000000000000001E-7</v>
      </c>
      <c r="EG1391">
        <v>1.0000000000000001E-7</v>
      </c>
      <c r="EH1391">
        <v>6.0000000000000008E-7</v>
      </c>
      <c r="EI1391">
        <v>1.0000000000000001E-7</v>
      </c>
      <c r="EJ1391">
        <v>1.0000000000000001E-7</v>
      </c>
      <c r="EK1391">
        <v>1.0000000000000001E-7</v>
      </c>
      <c r="EL1391">
        <v>1.0000000000000001E-7</v>
      </c>
      <c r="EM1391">
        <v>1.0000000000000001E-7</v>
      </c>
      <c r="EN1391">
        <v>1.0000000000000001E-7</v>
      </c>
      <c r="FS1391">
        <v>3.0095238095238094E-5</v>
      </c>
      <c r="FX1391">
        <v>2.1538461538461538E-6</v>
      </c>
      <c r="GA1391">
        <v>6.153846153846154E-6</v>
      </c>
      <c r="GB1391">
        <v>2.1538461538461538E-6</v>
      </c>
      <c r="GD1391">
        <v>2.1538461538461538E-6</v>
      </c>
      <c r="GR1391" s="17" t="s">
        <v>1320</v>
      </c>
      <c r="GS1391" s="17">
        <v>2</v>
      </c>
      <c r="GT1391" s="17" t="s">
        <v>1794</v>
      </c>
      <c r="GU1391" s="17" t="s">
        <v>1793</v>
      </c>
      <c r="GV1391" s="17">
        <f>SUMIF(FACT_A1[cve_prod],DIM_BILL[[#This Row],[CODIGO]],FACT_A1[Existencia])</f>
        <v>0</v>
      </c>
      <c r="GW1391" s="18">
        <f>SUMIF(FACT_A2[cve_prod],DIM_BILL[[#This Row],[CODIGO]],FACT_A2[Existencia])</f>
        <v>4.5259999999999998</v>
      </c>
      <c r="GX1391" s="17"/>
      <c r="GY1391" s="16" t="s">
        <v>2220</v>
      </c>
      <c r="GZ1391" s="15">
        <f>SUMIFS(POs[saldo],POs[cve_prod],DIM_BILL[[#This Row],[CODIGO]],POs[status],$GY1391,POs[f_ent],GZ$1)</f>
        <v>0</v>
      </c>
      <c r="HA1391" s="15">
        <f>SUMIFS(POs[saldo],POs[cve_prod],DIM_BILL[[#This Row],[CODIGO]],POs[status],$GY1391,POs[f_ent],HA$1)</f>
        <v>0</v>
      </c>
      <c r="HB1391" s="15">
        <f>SUMIFS(POs[saldo],POs[cve_prod],DIM_BILL[[#This Row],[CODIGO]],POs[status],$GY1391,POs[f_ent],HB$1)</f>
        <v>0</v>
      </c>
      <c r="HC1391" s="15">
        <f>SUMIFS(POs[saldo],POs[cve_prod],DIM_BILL[[#This Row],[CODIGO]],POs[status],$GY1391,POs[f_ent],HC$1)</f>
        <v>0</v>
      </c>
      <c r="HD1391" s="15">
        <f>SUMIFS(POs[saldo],POs[cve_prod],DIM_BILL[[#This Row],[CODIGO]],POs[status],$GY1391,POs[f_ent],HD$1)</f>
        <v>0</v>
      </c>
      <c r="HE1391" s="15">
        <f>SUMIFS(POs[saldo],POs[cve_prod],DIM_BILL[[#This Row],[CODIGO]],POs[status],$GY1391,POs[f_ent],HE$1)</f>
        <v>0</v>
      </c>
      <c r="HF1391" s="15">
        <f>SUMIFS(POs[saldo],POs[cve_prod],DIM_BILL[[#This Row],[CODIGO]],POs[status],$GY1391,POs[Semana],WEEKNUM(HF$1))</f>
        <v>0</v>
      </c>
      <c r="HG1391" s="15">
        <f>SUMIFS(POs[saldo],POs[cve_prod],DIM_BILL[[#This Row],[CODIGO]],POs[status],$GY1391,POs[Semana],WEEKNUM(HG$1))</f>
        <v>0</v>
      </c>
      <c r="HH1391" s="15">
        <f>SUMIFS(POs[saldo],POs[cve_prod],DIM_BILL[[#This Row],[CODIGO]],POs[status],$GY1391,POs[Semana],WEEKNUM(HH$1))</f>
        <v>0</v>
      </c>
      <c r="HI1391" s="15">
        <f>SUMIFS(POs[saldo],POs[cve_prod],DIM_BILL[[#This Row],[CODIGO]],POs[status],$GY1391,POs[Semana],WEEKNUM(HI$1))</f>
        <v>0</v>
      </c>
      <c r="HJ1391" s="15">
        <f>SUMIFS(POs[saldo],POs[cve_prod],DIM_BILL[[#This Row],[CODIGO]],POs[status],$GY1391,POs[Semana],WEEKNUM(HJ$1))</f>
        <v>0</v>
      </c>
      <c r="HK1391" s="15">
        <f>SUMIFS(POs[saldo],POs[cve_prod],DIM_BILL[[#This Row],[CODIGO]],POs[status],$GY1391,POs[Semana],WEEKNUM(HK$1))</f>
        <v>0</v>
      </c>
      <c r="HL1391" s="15">
        <f>SUMIFS(POs[saldo],POs[cve_prod],DIM_BILL[[#This Row],[CODIGO]],POs[status],$GY1391,POs[Semana],WEEKNUM(HL$1))</f>
        <v>0</v>
      </c>
      <c r="HM1391" s="15">
        <f>SUMIFS(POs[saldo],POs[cve_prod],DIM_BILL[[#This Row],[CODIGO]],POs[status],$GY1391,POs[Semana],WEEKNUM(HM$1))</f>
        <v>0</v>
      </c>
      <c r="HN1391" s="15">
        <f>SUMIFS(POs[saldo],POs[cve_prod],DIM_BILL[[#This Row],[CODIGO]],POs[status],$GY1391,POs[Semana],WEEKNUM(HN$1))</f>
        <v>0</v>
      </c>
      <c r="HO1391" s="15">
        <f>SUMIFS(POs[saldo],POs[cve_prod],DIM_BILL[[#This Row],[CODIGO]],POs[status],$GY1391,POs[Semana],WEEKNUM(HO$1))</f>
        <v>0</v>
      </c>
      <c r="HP1391" s="15">
        <f>SUMIFS(POs[saldo],POs[cve_prod],DIM_BILL[[#This Row],[CODIGO]],POs[status],$GY1391,POs[Semana],WEEKNUM(HP$1))</f>
        <v>0</v>
      </c>
      <c r="HQ1391" s="15">
        <f>SUMIFS(POs[saldo],POs[cve_prod],DIM_BILL[[#This Row],[CODIGO]],POs[status],$GY1391,POs[Semana],WEEKNUM(HQ$1))</f>
        <v>0</v>
      </c>
      <c r="HR1391" s="15">
        <f>SUMIFS(POs[saldo],POs[cve_prod],DIM_BILL[[#This Row],[CODIGO]],POs[status],$GY1391,POs[Semana],WEEKNUM(HR$1))</f>
        <v>0</v>
      </c>
      <c r="HS1391" s="15">
        <f>SUMIFS(POs[saldo],POs[cve_prod],DIM_BILL[[#This Row],[CODIGO]],POs[status],$GY1391,POs[Semana],WEEKNUM(HS$1))</f>
        <v>0</v>
      </c>
      <c r="HT1391" s="15">
        <f>SUMIFS(POs[saldo],POs[cve_prod],DIM_BILL[[#This Row],[CODIGO]],POs[status],$GY1391,POs[Semana],WEEKNUM(HT$1))</f>
        <v>0</v>
      </c>
      <c r="HU1391" s="22"/>
      <c r="HV1391" s="25"/>
      <c r="HW1391" t="str">
        <f>DIM_BILL[[#This Row],[Tipo]]</f>
        <v>MATERIA PRIMA</v>
      </c>
    </row>
    <row r="1392" spans="1:231" x14ac:dyDescent="0.3">
      <c r="A1392" s="17" t="s">
        <v>1319</v>
      </c>
      <c r="EB1392">
        <v>1.0000000000000001E-7</v>
      </c>
      <c r="EC1392">
        <v>1.0000000000000001E-7</v>
      </c>
      <c r="ED1392">
        <v>1.0000000000000001E-7</v>
      </c>
      <c r="EE1392">
        <v>1.0000000000000001E-7</v>
      </c>
      <c r="EF1392">
        <v>1.0000000000000001E-7</v>
      </c>
      <c r="EG1392">
        <v>1.0000000000000001E-7</v>
      </c>
      <c r="EH1392">
        <v>6.0000000000000008E-7</v>
      </c>
      <c r="EI1392">
        <v>1.0000000000000001E-7</v>
      </c>
      <c r="EJ1392">
        <v>1.0000000000000001E-7</v>
      </c>
      <c r="EK1392">
        <v>1.0000000000000001E-7</v>
      </c>
      <c r="EL1392">
        <v>1.0000000000000001E-7</v>
      </c>
      <c r="EM1392">
        <v>1.0000000000000001E-7</v>
      </c>
      <c r="EN1392">
        <v>1.0000000000000001E-7</v>
      </c>
      <c r="FS1392">
        <v>3.0095238095238094E-5</v>
      </c>
      <c r="FX1392">
        <v>2.1538461538461538E-6</v>
      </c>
      <c r="GA1392">
        <v>6.153846153846154E-6</v>
      </c>
      <c r="GB1392">
        <v>2.1538461538461538E-6</v>
      </c>
      <c r="GD1392">
        <v>2.1538461538461538E-6</v>
      </c>
      <c r="GR1392" s="17" t="s">
        <v>1320</v>
      </c>
      <c r="GS1392" s="17">
        <v>2</v>
      </c>
      <c r="GT1392" s="17" t="s">
        <v>1794</v>
      </c>
      <c r="GU1392" s="17" t="s">
        <v>1793</v>
      </c>
      <c r="GV1392" s="17">
        <f>SUMIF(FACT_A1[cve_prod],DIM_BILL[[#This Row],[CODIGO]],FACT_A1[Existencia])</f>
        <v>0</v>
      </c>
      <c r="GW1392" s="18">
        <f>SUMIF(FACT_A2[cve_prod],DIM_BILL[[#This Row],[CODIGO]],FACT_A2[Existencia])</f>
        <v>4.5259999999999998</v>
      </c>
      <c r="GX1392" s="17"/>
      <c r="GY1392" s="16" t="s">
        <v>2221</v>
      </c>
      <c r="GZ1392" s="24">
        <f>SUMPRODUCT($B1392:$GQ1392,INDEX(PLAN_PRODUCCION!$B$4:$GQ$24,COLUMN()-COLUMN($GZ$1)+1,0))</f>
        <v>0.19242285714285712</v>
      </c>
      <c r="HA1392" s="24">
        <f>SUMPRODUCT($B1392:$GQ1392,INDEX(PLAN_PRODUCCION!$B$4:$GQ$24,COLUMN()-COLUMN($GZ$1)+1,0))</f>
        <v>0</v>
      </c>
      <c r="HB1392" s="24">
        <f>SUMPRODUCT($B1392:$GQ1392,INDEX(PLAN_PRODUCCION!$B$4:$GQ$24,COLUMN()-COLUMN($GZ$1)+1,0))</f>
        <v>0</v>
      </c>
      <c r="HC1392" s="24">
        <f>SUMPRODUCT($B1392:$GQ1392,INDEX(PLAN_PRODUCCION!$B$4:$GQ$24,COLUMN()-COLUMN($GZ$1)+1,0))</f>
        <v>0</v>
      </c>
      <c r="HD1392" s="24">
        <f>SUMPRODUCT($B1392:$GQ1392,INDEX(PLAN_PRODUCCION!$B$4:$GQ$24,COLUMN()-COLUMN($GZ$1)+1,0))</f>
        <v>0</v>
      </c>
      <c r="HE1392" s="24">
        <f>SUMPRODUCT($B1392:$GQ1392,INDEX(PLAN_PRODUCCION!$B$4:$GQ$24,COLUMN()-COLUMN($GZ$1)+1,0))</f>
        <v>0</v>
      </c>
      <c r="HF1392" s="24">
        <f>SUMPRODUCT($B1392:$GQ1392,INDEX(PLAN_PRODUCCION!$B$4:$GQ$24,COLUMN()-COLUMN($GZ$1)+1,0))</f>
        <v>0</v>
      </c>
      <c r="HG1392" s="24">
        <f>SUMPRODUCT($B1392:$GQ1392,INDEX(PLAN_PRODUCCION!$B$4:$GQ$24,COLUMN()-COLUMN($GZ$1)+1,0))</f>
        <v>0</v>
      </c>
      <c r="HH1392" s="24">
        <f>SUMPRODUCT($B1392:$GQ1392,INDEX(PLAN_PRODUCCION!$B$4:$GQ$24,COLUMN()-COLUMN($GZ$1)+1,0))</f>
        <v>0</v>
      </c>
      <c r="HI1392" s="24">
        <f>SUMPRODUCT($B1392:$GQ1392,INDEX(PLAN_PRODUCCION!$B$4:$GQ$24,COLUMN()-COLUMN($GZ$1)+1,0))</f>
        <v>0</v>
      </c>
      <c r="HJ1392" s="24">
        <f>SUMPRODUCT($B1392:$GQ1392,INDEX(PLAN_PRODUCCION!$B$4:$GQ$24,COLUMN()-COLUMN($GZ$1)+1,0))</f>
        <v>0</v>
      </c>
      <c r="HK1392" s="24">
        <f>SUMPRODUCT($B1392:$GQ1392,INDEX(PLAN_PRODUCCION!$B$4:$GQ$24,COLUMN()-COLUMN($GZ$1)+1,0))</f>
        <v>0</v>
      </c>
      <c r="HL1392" s="24">
        <f>SUMPRODUCT($B1392:$GQ1392,INDEX(PLAN_PRODUCCION!$B$4:$GQ$24,COLUMN()-COLUMN($GZ$1)+1,0))</f>
        <v>0</v>
      </c>
      <c r="HM1392" s="24">
        <f>SUMPRODUCT($B1392:$GQ1392,INDEX(PLAN_PRODUCCION!$B$4:$GQ$24,COLUMN()-COLUMN($GZ$1)+1,0))</f>
        <v>0</v>
      </c>
      <c r="HN1392" s="24">
        <f>SUMPRODUCT($B1392:$GQ1392,INDEX(PLAN_PRODUCCION!$B$4:$GQ$24,COLUMN()-COLUMN($GZ$1)+1,0))</f>
        <v>0</v>
      </c>
      <c r="HO1392" s="24">
        <f>SUMPRODUCT($B1392:$GQ1392,INDEX(PLAN_PRODUCCION!$B$4:$GQ$24,COLUMN()-COLUMN($GZ$1)+1,0))</f>
        <v>0</v>
      </c>
      <c r="HP1392" s="24">
        <f>SUMPRODUCT($B1392:$GQ1392,INDEX(PLAN_PRODUCCION!$B$4:$GQ$24,COLUMN()-COLUMN($GZ$1)+1,0))</f>
        <v>0</v>
      </c>
      <c r="HQ1392" s="24">
        <f>SUMPRODUCT($B1392:$GQ1392,INDEX(PLAN_PRODUCCION!$B$4:$GQ$24,COLUMN()-COLUMN($GZ$1)+1,0))</f>
        <v>0</v>
      </c>
      <c r="HR1392" s="24">
        <f>SUMPRODUCT($B1392:$GQ1392,INDEX(PLAN_PRODUCCION!$B$4:$GQ$24,COLUMN()-COLUMN($GZ$1)+1,0))</f>
        <v>0</v>
      </c>
      <c r="HS1392" s="24">
        <f>SUMPRODUCT($B1392:$GQ1392,INDEX(PLAN_PRODUCCION!$B$4:$GQ$24,COLUMN()-COLUMN($GZ$1)+1,0))</f>
        <v>0</v>
      </c>
      <c r="HT1392" s="24">
        <f>SUMPRODUCT($B1392:$GQ1392,INDEX(PLAN_PRODUCCION!$B$4:$GQ$24,COLUMN()-COLUMN($GZ$1)+1,0))</f>
        <v>0</v>
      </c>
      <c r="HU1392" s="22"/>
      <c r="HV1392" s="25"/>
      <c r="HW1392" t="str">
        <f>DIM_BILL[[#This Row],[Tipo]]</f>
        <v>MATERIA PRIMA</v>
      </c>
    </row>
    <row r="1393" spans="1:231" x14ac:dyDescent="0.3">
      <c r="A1393" s="18" t="s">
        <v>1319</v>
      </c>
      <c r="EB1393">
        <v>1.0000000000000001E-7</v>
      </c>
      <c r="EC1393">
        <v>1.0000000000000001E-7</v>
      </c>
      <c r="ED1393">
        <v>1.0000000000000001E-7</v>
      </c>
      <c r="EE1393">
        <v>1.0000000000000001E-7</v>
      </c>
      <c r="EF1393">
        <v>1.0000000000000001E-7</v>
      </c>
      <c r="EG1393">
        <v>1.0000000000000001E-7</v>
      </c>
      <c r="EH1393">
        <v>6.0000000000000008E-7</v>
      </c>
      <c r="EI1393">
        <v>1.0000000000000001E-7</v>
      </c>
      <c r="EJ1393">
        <v>1.0000000000000001E-7</v>
      </c>
      <c r="EK1393">
        <v>1.0000000000000001E-7</v>
      </c>
      <c r="EL1393">
        <v>1.0000000000000001E-7</v>
      </c>
      <c r="EM1393">
        <v>1.0000000000000001E-7</v>
      </c>
      <c r="EN1393">
        <v>1.0000000000000001E-7</v>
      </c>
      <c r="FS1393">
        <v>3.0095238095238094E-5</v>
      </c>
      <c r="FX1393">
        <v>2.1538461538461538E-6</v>
      </c>
      <c r="GA1393">
        <v>6.153846153846154E-6</v>
      </c>
      <c r="GB1393">
        <v>2.1538461538461538E-6</v>
      </c>
      <c r="GD1393">
        <v>2.1538461538461538E-6</v>
      </c>
      <c r="GR1393" s="18" t="s">
        <v>1320</v>
      </c>
      <c r="GS1393" s="18">
        <v>2</v>
      </c>
      <c r="GT1393" s="18" t="s">
        <v>1794</v>
      </c>
      <c r="GU1393" s="18" t="s">
        <v>1793</v>
      </c>
      <c r="GV1393" s="18">
        <f>SUMIF(FACT_A1[cve_prod],DIM_BILL[[#This Row],[CODIGO]],FACT_A1[Existencia])</f>
        <v>0</v>
      </c>
      <c r="GW1393" s="18">
        <f>SUMIF(FACT_A2[cve_prod],DIM_BILL[[#This Row],[CODIGO]],FACT_A2[Existencia])</f>
        <v>4.5259999999999998</v>
      </c>
      <c r="GX1393" s="18"/>
      <c r="GY1393" s="16" t="s">
        <v>2222</v>
      </c>
      <c r="GZ1393" s="26">
        <f t="shared" ref="GZ1393" si="10166">GV1393+GW1393+GX1393+GZ1391-GZ1392</f>
        <v>4.333577142857143</v>
      </c>
      <c r="HA1393" s="26">
        <f t="shared" ref="HA1393" si="10167">GZ1393+HA1391-HA1392</f>
        <v>4.333577142857143</v>
      </c>
      <c r="HB1393" s="26">
        <f t="shared" ref="HB1393" si="10168">HA1393+HB1391-HB1392</f>
        <v>4.333577142857143</v>
      </c>
      <c r="HC1393" s="26">
        <f t="shared" ref="HC1393" si="10169">HB1393+HC1391-HC1392</f>
        <v>4.333577142857143</v>
      </c>
      <c r="HD1393" s="26">
        <f t="shared" ref="HD1393" si="10170">HC1393+HD1391-HD1392</f>
        <v>4.333577142857143</v>
      </c>
      <c r="HE1393" s="26">
        <f t="shared" ref="HE1393" si="10171">HD1393+HE1391-HE1392</f>
        <v>4.333577142857143</v>
      </c>
      <c r="HF1393" s="26">
        <f t="shared" ref="HF1393" si="10172">HE1393+HF1391-HF1392</f>
        <v>4.333577142857143</v>
      </c>
      <c r="HG1393" s="26">
        <f t="shared" ref="HG1393" si="10173">HF1393+HG1391-HG1392</f>
        <v>4.333577142857143</v>
      </c>
      <c r="HH1393" s="26">
        <f t="shared" ref="HH1393" si="10174">HG1393+HH1391-HH1392</f>
        <v>4.333577142857143</v>
      </c>
      <c r="HI1393" s="26">
        <f t="shared" ref="HI1393" si="10175">HH1393+HI1391-HI1392</f>
        <v>4.333577142857143</v>
      </c>
      <c r="HJ1393" s="26">
        <f t="shared" ref="HJ1393" si="10176">HI1393+HJ1391-HJ1392</f>
        <v>4.333577142857143</v>
      </c>
      <c r="HK1393" s="26">
        <f t="shared" ref="HK1393" si="10177">HJ1393+HK1391-HK1392</f>
        <v>4.333577142857143</v>
      </c>
      <c r="HL1393" s="26">
        <f t="shared" ref="HL1393" si="10178">HK1393+HL1391-HL1392</f>
        <v>4.333577142857143</v>
      </c>
      <c r="HM1393" s="26">
        <f t="shared" ref="HM1393" si="10179">HL1393+HM1391-HM1392</f>
        <v>4.333577142857143</v>
      </c>
      <c r="HN1393" s="26">
        <f t="shared" ref="HN1393" si="10180">HM1393+HN1391-HN1392</f>
        <v>4.333577142857143</v>
      </c>
      <c r="HO1393" s="26">
        <f t="shared" ref="HO1393" si="10181">HN1393+HO1391-HO1392</f>
        <v>4.333577142857143</v>
      </c>
      <c r="HP1393" s="26">
        <f t="shared" ref="HP1393" si="10182">HO1393+HP1391-HP1392</f>
        <v>4.333577142857143</v>
      </c>
      <c r="HQ1393" s="26">
        <f t="shared" ref="HQ1393" si="10183">HP1393+HQ1391-HQ1392</f>
        <v>4.333577142857143</v>
      </c>
      <c r="HR1393" s="26">
        <f t="shared" ref="HR1393" si="10184">HQ1393+HR1391-HR1392</f>
        <v>4.333577142857143</v>
      </c>
      <c r="HS1393" s="26">
        <f t="shared" ref="HS1393" si="10185">HR1393+HS1391-HS1392</f>
        <v>4.333577142857143</v>
      </c>
      <c r="HT1393" s="26">
        <f t="shared" ref="HT1393" si="10186">HS1393+HT1391-HT1392</f>
        <v>4.333577142857143</v>
      </c>
      <c r="HU1393" s="22">
        <f t="shared" ref="HU1393" si="10187">COUNTIF(GZ1393:HT1393,"&lt;0")</f>
        <v>0</v>
      </c>
      <c r="HV1393" s="25"/>
      <c r="HW1393" t="str">
        <f>DIM_BILL[[#This Row],[Tipo]]</f>
        <v>MATERIA PRIMA</v>
      </c>
    </row>
    <row r="1394" spans="1:231" x14ac:dyDescent="0.3">
      <c r="A1394" s="17" t="s">
        <v>611</v>
      </c>
      <c r="BE1394">
        <v>2.2559999999999998E-3</v>
      </c>
      <c r="BG1394">
        <v>1.8733333333333335E-4</v>
      </c>
      <c r="GR1394" s="17" t="s">
        <v>612</v>
      </c>
      <c r="GS1394" s="17">
        <v>1</v>
      </c>
      <c r="GT1394" s="17" t="s">
        <v>2556</v>
      </c>
      <c r="GU1394" s="17" t="s">
        <v>1793</v>
      </c>
      <c r="GV1394" s="17">
        <f>SUMIF(FACT_A1[cve_prod],DIM_BILL[[#This Row],[CODIGO]],FACT_A1[Existencia])</f>
        <v>0</v>
      </c>
      <c r="GW1394" s="18">
        <f>SUMIF(FACT_A2[cve_prod],DIM_BILL[[#This Row],[CODIGO]],FACT_A2[Existencia])</f>
        <v>45.06</v>
      </c>
      <c r="GX1394" s="17"/>
      <c r="GY1394" s="16" t="s">
        <v>2220</v>
      </c>
      <c r="GZ1394" s="15">
        <f>SUMIFS(POs[saldo],POs[cve_prod],DIM_BILL[[#This Row],[CODIGO]],POs[status],$GY1394,POs[f_ent],GZ$1)</f>
        <v>0</v>
      </c>
      <c r="HA1394" s="15">
        <f>SUMIFS(POs[saldo],POs[cve_prod],DIM_BILL[[#This Row],[CODIGO]],POs[status],$GY1394,POs[f_ent],HA$1)</f>
        <v>0</v>
      </c>
      <c r="HB1394" s="15">
        <f>SUMIFS(POs[saldo],POs[cve_prod],DIM_BILL[[#This Row],[CODIGO]],POs[status],$GY1394,POs[f_ent],HB$1)</f>
        <v>0</v>
      </c>
      <c r="HC1394" s="15">
        <f>SUMIFS(POs[saldo],POs[cve_prod],DIM_BILL[[#This Row],[CODIGO]],POs[status],$GY1394,POs[f_ent],HC$1)</f>
        <v>0</v>
      </c>
      <c r="HD1394" s="15">
        <f>SUMIFS(POs[saldo],POs[cve_prod],DIM_BILL[[#This Row],[CODIGO]],POs[status],$GY1394,POs[f_ent],HD$1)</f>
        <v>0</v>
      </c>
      <c r="HE1394" s="15">
        <f>SUMIFS(POs[saldo],POs[cve_prod],DIM_BILL[[#This Row],[CODIGO]],POs[status],$GY1394,POs[f_ent],HE$1)</f>
        <v>0</v>
      </c>
      <c r="HF1394" s="15">
        <f>SUMIFS(POs[saldo],POs[cve_prod],DIM_BILL[[#This Row],[CODIGO]],POs[status],$GY1394,POs[Semana],WEEKNUM(HF$1))</f>
        <v>0</v>
      </c>
      <c r="HG1394" s="15">
        <f>SUMIFS(POs[saldo],POs[cve_prod],DIM_BILL[[#This Row],[CODIGO]],POs[status],$GY1394,POs[Semana],WEEKNUM(HG$1))</f>
        <v>0</v>
      </c>
      <c r="HH1394" s="15">
        <f>SUMIFS(POs[saldo],POs[cve_prod],DIM_BILL[[#This Row],[CODIGO]],POs[status],$GY1394,POs[Semana],WEEKNUM(HH$1))</f>
        <v>0</v>
      </c>
      <c r="HI1394" s="15">
        <f>SUMIFS(POs[saldo],POs[cve_prod],DIM_BILL[[#This Row],[CODIGO]],POs[status],$GY1394,POs[Semana],WEEKNUM(HI$1))</f>
        <v>0</v>
      </c>
      <c r="HJ1394" s="15">
        <f>SUMIFS(POs[saldo],POs[cve_prod],DIM_BILL[[#This Row],[CODIGO]],POs[status],$GY1394,POs[Semana],WEEKNUM(HJ$1))</f>
        <v>0</v>
      </c>
      <c r="HK1394" s="15">
        <f>SUMIFS(POs[saldo],POs[cve_prod],DIM_BILL[[#This Row],[CODIGO]],POs[status],$GY1394,POs[Semana],WEEKNUM(HK$1))</f>
        <v>0</v>
      </c>
      <c r="HL1394" s="15">
        <f>SUMIFS(POs[saldo],POs[cve_prod],DIM_BILL[[#This Row],[CODIGO]],POs[status],$GY1394,POs[Semana],WEEKNUM(HL$1))</f>
        <v>0</v>
      </c>
      <c r="HM1394" s="15">
        <f>SUMIFS(POs[saldo],POs[cve_prod],DIM_BILL[[#This Row],[CODIGO]],POs[status],$GY1394,POs[Semana],WEEKNUM(HM$1))</f>
        <v>0</v>
      </c>
      <c r="HN1394" s="15">
        <f>SUMIFS(POs[saldo],POs[cve_prod],DIM_BILL[[#This Row],[CODIGO]],POs[status],$GY1394,POs[Semana],WEEKNUM(HN$1))</f>
        <v>0</v>
      </c>
      <c r="HO1394" s="15">
        <f>SUMIFS(POs[saldo],POs[cve_prod],DIM_BILL[[#This Row],[CODIGO]],POs[status],$GY1394,POs[Semana],WEEKNUM(HO$1))</f>
        <v>0</v>
      </c>
      <c r="HP1394" s="15">
        <f>SUMIFS(POs[saldo],POs[cve_prod],DIM_BILL[[#This Row],[CODIGO]],POs[status],$GY1394,POs[Semana],WEEKNUM(HP$1))</f>
        <v>0</v>
      </c>
      <c r="HQ1394" s="15">
        <f>SUMIFS(POs[saldo],POs[cve_prod],DIM_BILL[[#This Row],[CODIGO]],POs[status],$GY1394,POs[Semana],WEEKNUM(HQ$1))</f>
        <v>0</v>
      </c>
      <c r="HR1394" s="15">
        <f>SUMIFS(POs[saldo],POs[cve_prod],DIM_BILL[[#This Row],[CODIGO]],POs[status],$GY1394,POs[Semana],WEEKNUM(HR$1))</f>
        <v>0</v>
      </c>
      <c r="HS1394" s="15">
        <f>SUMIFS(POs[saldo],POs[cve_prod],DIM_BILL[[#This Row],[CODIGO]],POs[status],$GY1394,POs[Semana],WEEKNUM(HS$1))</f>
        <v>0</v>
      </c>
      <c r="HT1394" s="15">
        <f>SUMIFS(POs[saldo],POs[cve_prod],DIM_BILL[[#This Row],[CODIGO]],POs[status],$GY1394,POs[Semana],WEEKNUM(HT$1))</f>
        <v>0</v>
      </c>
      <c r="HU1394" s="22"/>
      <c r="HV1394" s="25"/>
      <c r="HW1394" t="str">
        <f>DIM_BILL[[#This Row],[Tipo]]</f>
        <v>MATERIA PRIMA</v>
      </c>
    </row>
    <row r="1395" spans="1:231" x14ac:dyDescent="0.3">
      <c r="A1395" s="17" t="s">
        <v>611</v>
      </c>
      <c r="BE1395">
        <v>2.2559999999999998E-3</v>
      </c>
      <c r="BG1395">
        <v>1.8733333333333335E-4</v>
      </c>
      <c r="GR1395" s="17" t="s">
        <v>612</v>
      </c>
      <c r="GS1395" s="17">
        <v>1</v>
      </c>
      <c r="GT1395" s="17" t="s">
        <v>2556</v>
      </c>
      <c r="GU1395" s="17" t="s">
        <v>1793</v>
      </c>
      <c r="GV1395" s="17">
        <f>SUMIF(FACT_A1[cve_prod],DIM_BILL[[#This Row],[CODIGO]],FACT_A1[Existencia])</f>
        <v>0</v>
      </c>
      <c r="GW1395" s="18">
        <f>SUMIF(FACT_A2[cve_prod],DIM_BILL[[#This Row],[CODIGO]],FACT_A2[Existencia])</f>
        <v>45.06</v>
      </c>
      <c r="GX1395" s="17"/>
      <c r="GY1395" s="16" t="s">
        <v>2221</v>
      </c>
      <c r="GZ1395" s="24">
        <f>SUMPRODUCT($B1395:$GQ1395,INDEX(PLAN_PRODUCCION!$B$4:$GQ$24,COLUMN()-COLUMN($GZ$1)+1,0))</f>
        <v>11.841999999999999</v>
      </c>
      <c r="HA1395" s="24">
        <f>SUMPRODUCT($B1395:$GQ1395,INDEX(PLAN_PRODUCCION!$B$4:$GQ$24,COLUMN()-COLUMN($GZ$1)+1,0))</f>
        <v>0</v>
      </c>
      <c r="HB1395" s="24">
        <f>SUMPRODUCT($B1395:$GQ1395,INDEX(PLAN_PRODUCCION!$B$4:$GQ$24,COLUMN()-COLUMN($GZ$1)+1,0))</f>
        <v>0</v>
      </c>
      <c r="HC1395" s="24">
        <f>SUMPRODUCT($B1395:$GQ1395,INDEX(PLAN_PRODUCCION!$B$4:$GQ$24,COLUMN()-COLUMN($GZ$1)+1,0))</f>
        <v>0</v>
      </c>
      <c r="HD1395" s="24">
        <f>SUMPRODUCT($B1395:$GQ1395,INDEX(PLAN_PRODUCCION!$B$4:$GQ$24,COLUMN()-COLUMN($GZ$1)+1,0))</f>
        <v>0</v>
      </c>
      <c r="HE1395" s="24">
        <f>SUMPRODUCT($B1395:$GQ1395,INDEX(PLAN_PRODUCCION!$B$4:$GQ$24,COLUMN()-COLUMN($GZ$1)+1,0))</f>
        <v>0</v>
      </c>
      <c r="HF1395" s="24">
        <f>SUMPRODUCT($B1395:$GQ1395,INDEX(PLAN_PRODUCCION!$B$4:$GQ$24,COLUMN()-COLUMN($GZ$1)+1,0))</f>
        <v>0</v>
      </c>
      <c r="HG1395" s="24">
        <f>SUMPRODUCT($B1395:$GQ1395,INDEX(PLAN_PRODUCCION!$B$4:$GQ$24,COLUMN()-COLUMN($GZ$1)+1,0))</f>
        <v>0</v>
      </c>
      <c r="HH1395" s="24">
        <f>SUMPRODUCT($B1395:$GQ1395,INDEX(PLAN_PRODUCCION!$B$4:$GQ$24,COLUMN()-COLUMN($GZ$1)+1,0))</f>
        <v>0</v>
      </c>
      <c r="HI1395" s="24">
        <f>SUMPRODUCT($B1395:$GQ1395,INDEX(PLAN_PRODUCCION!$B$4:$GQ$24,COLUMN()-COLUMN($GZ$1)+1,0))</f>
        <v>0</v>
      </c>
      <c r="HJ1395" s="24">
        <f>SUMPRODUCT($B1395:$GQ1395,INDEX(PLAN_PRODUCCION!$B$4:$GQ$24,COLUMN()-COLUMN($GZ$1)+1,0))</f>
        <v>0</v>
      </c>
      <c r="HK1395" s="24">
        <f>SUMPRODUCT($B1395:$GQ1395,INDEX(PLAN_PRODUCCION!$B$4:$GQ$24,COLUMN()-COLUMN($GZ$1)+1,0))</f>
        <v>0</v>
      </c>
      <c r="HL1395" s="24">
        <f>SUMPRODUCT($B1395:$GQ1395,INDEX(PLAN_PRODUCCION!$B$4:$GQ$24,COLUMN()-COLUMN($GZ$1)+1,0))</f>
        <v>0</v>
      </c>
      <c r="HM1395" s="24">
        <f>SUMPRODUCT($B1395:$GQ1395,INDEX(PLAN_PRODUCCION!$B$4:$GQ$24,COLUMN()-COLUMN($GZ$1)+1,0))</f>
        <v>0</v>
      </c>
      <c r="HN1395" s="24">
        <f>SUMPRODUCT($B1395:$GQ1395,INDEX(PLAN_PRODUCCION!$B$4:$GQ$24,COLUMN()-COLUMN($GZ$1)+1,0))</f>
        <v>0</v>
      </c>
      <c r="HO1395" s="24">
        <f>SUMPRODUCT($B1395:$GQ1395,INDEX(PLAN_PRODUCCION!$B$4:$GQ$24,COLUMN()-COLUMN($GZ$1)+1,0))</f>
        <v>0</v>
      </c>
      <c r="HP1395" s="24">
        <f>SUMPRODUCT($B1395:$GQ1395,INDEX(PLAN_PRODUCCION!$B$4:$GQ$24,COLUMN()-COLUMN($GZ$1)+1,0))</f>
        <v>0</v>
      </c>
      <c r="HQ1395" s="24">
        <f>SUMPRODUCT($B1395:$GQ1395,INDEX(PLAN_PRODUCCION!$B$4:$GQ$24,COLUMN()-COLUMN($GZ$1)+1,0))</f>
        <v>0</v>
      </c>
      <c r="HR1395" s="24">
        <f>SUMPRODUCT($B1395:$GQ1395,INDEX(PLAN_PRODUCCION!$B$4:$GQ$24,COLUMN()-COLUMN($GZ$1)+1,0))</f>
        <v>0</v>
      </c>
      <c r="HS1395" s="24">
        <f>SUMPRODUCT($B1395:$GQ1395,INDEX(PLAN_PRODUCCION!$B$4:$GQ$24,COLUMN()-COLUMN($GZ$1)+1,0))</f>
        <v>0</v>
      </c>
      <c r="HT1395" s="24">
        <f>SUMPRODUCT($B1395:$GQ1395,INDEX(PLAN_PRODUCCION!$B$4:$GQ$24,COLUMN()-COLUMN($GZ$1)+1,0))</f>
        <v>0</v>
      </c>
      <c r="HU1395" s="22"/>
      <c r="HV1395" s="25"/>
      <c r="HW1395" t="str">
        <f>DIM_BILL[[#This Row],[Tipo]]</f>
        <v>MATERIA PRIMA</v>
      </c>
    </row>
    <row r="1396" spans="1:231" x14ac:dyDescent="0.3">
      <c r="A1396" s="18" t="s">
        <v>611</v>
      </c>
      <c r="BE1396">
        <v>2.2559999999999998E-3</v>
      </c>
      <c r="BG1396">
        <v>1.8733333333333335E-4</v>
      </c>
      <c r="GR1396" s="18" t="s">
        <v>612</v>
      </c>
      <c r="GS1396" s="18">
        <v>1</v>
      </c>
      <c r="GT1396" s="18" t="s">
        <v>2556</v>
      </c>
      <c r="GU1396" s="18" t="s">
        <v>1793</v>
      </c>
      <c r="GV1396" s="18">
        <f>SUMIF(FACT_A1[cve_prod],DIM_BILL[[#This Row],[CODIGO]],FACT_A1[Existencia])</f>
        <v>0</v>
      </c>
      <c r="GW1396" s="18">
        <f>SUMIF(FACT_A2[cve_prod],DIM_BILL[[#This Row],[CODIGO]],FACT_A2[Existencia])</f>
        <v>45.06</v>
      </c>
      <c r="GX1396" s="18"/>
      <c r="GY1396" s="16" t="s">
        <v>2222</v>
      </c>
      <c r="GZ1396" s="26">
        <f t="shared" ref="GZ1396" si="10188">GV1396+GW1396+GX1396+GZ1394-GZ1395</f>
        <v>33.218000000000004</v>
      </c>
      <c r="HA1396" s="26">
        <f t="shared" ref="HA1396" si="10189">GZ1396+HA1394-HA1395</f>
        <v>33.218000000000004</v>
      </c>
      <c r="HB1396" s="26">
        <f t="shared" ref="HB1396" si="10190">HA1396+HB1394-HB1395</f>
        <v>33.218000000000004</v>
      </c>
      <c r="HC1396" s="26">
        <f t="shared" ref="HC1396" si="10191">HB1396+HC1394-HC1395</f>
        <v>33.218000000000004</v>
      </c>
      <c r="HD1396" s="26">
        <f t="shared" ref="HD1396" si="10192">HC1396+HD1394-HD1395</f>
        <v>33.218000000000004</v>
      </c>
      <c r="HE1396" s="26">
        <f t="shared" ref="HE1396" si="10193">HD1396+HE1394-HE1395</f>
        <v>33.218000000000004</v>
      </c>
      <c r="HF1396" s="26">
        <f t="shared" ref="HF1396" si="10194">HE1396+HF1394-HF1395</f>
        <v>33.218000000000004</v>
      </c>
      <c r="HG1396" s="26">
        <f t="shared" ref="HG1396" si="10195">HF1396+HG1394-HG1395</f>
        <v>33.218000000000004</v>
      </c>
      <c r="HH1396" s="26">
        <f t="shared" ref="HH1396" si="10196">HG1396+HH1394-HH1395</f>
        <v>33.218000000000004</v>
      </c>
      <c r="HI1396" s="26">
        <f t="shared" ref="HI1396" si="10197">HH1396+HI1394-HI1395</f>
        <v>33.218000000000004</v>
      </c>
      <c r="HJ1396" s="26">
        <f t="shared" ref="HJ1396" si="10198">HI1396+HJ1394-HJ1395</f>
        <v>33.218000000000004</v>
      </c>
      <c r="HK1396" s="26">
        <f t="shared" ref="HK1396" si="10199">HJ1396+HK1394-HK1395</f>
        <v>33.218000000000004</v>
      </c>
      <c r="HL1396" s="26">
        <f t="shared" ref="HL1396" si="10200">HK1396+HL1394-HL1395</f>
        <v>33.218000000000004</v>
      </c>
      <c r="HM1396" s="26">
        <f t="shared" ref="HM1396" si="10201">HL1396+HM1394-HM1395</f>
        <v>33.218000000000004</v>
      </c>
      <c r="HN1396" s="26">
        <f t="shared" ref="HN1396" si="10202">HM1396+HN1394-HN1395</f>
        <v>33.218000000000004</v>
      </c>
      <c r="HO1396" s="26">
        <f t="shared" ref="HO1396" si="10203">HN1396+HO1394-HO1395</f>
        <v>33.218000000000004</v>
      </c>
      <c r="HP1396" s="26">
        <f t="shared" ref="HP1396" si="10204">HO1396+HP1394-HP1395</f>
        <v>33.218000000000004</v>
      </c>
      <c r="HQ1396" s="26">
        <f t="shared" ref="HQ1396" si="10205">HP1396+HQ1394-HQ1395</f>
        <v>33.218000000000004</v>
      </c>
      <c r="HR1396" s="26">
        <f t="shared" ref="HR1396" si="10206">HQ1396+HR1394-HR1395</f>
        <v>33.218000000000004</v>
      </c>
      <c r="HS1396" s="26">
        <f t="shared" ref="HS1396" si="10207">HR1396+HS1394-HS1395</f>
        <v>33.218000000000004</v>
      </c>
      <c r="HT1396" s="26">
        <f t="shared" ref="HT1396" si="10208">HS1396+HT1394-HT1395</f>
        <v>33.218000000000004</v>
      </c>
      <c r="HU1396" s="22">
        <f t="shared" ref="HU1396" si="10209">COUNTIF(GZ1396:HT1396,"&lt;0")</f>
        <v>0</v>
      </c>
      <c r="HV1396" s="25"/>
      <c r="HW1396" t="str">
        <f>DIM_BILL[[#This Row],[Tipo]]</f>
        <v>MATERIA PRIMA</v>
      </c>
    </row>
    <row r="1397" spans="1:231" x14ac:dyDescent="0.3">
      <c r="A1397" s="17" t="s">
        <v>869</v>
      </c>
      <c r="BV1397">
        <v>1.5999999999999999E-3</v>
      </c>
      <c r="GR1397" s="17" t="s">
        <v>870</v>
      </c>
      <c r="GS1397" s="17">
        <v>1</v>
      </c>
      <c r="GT1397" s="17" t="s">
        <v>1838</v>
      </c>
      <c r="GU1397" s="17" t="s">
        <v>1793</v>
      </c>
      <c r="GV1397" s="17">
        <f>SUMIF(FACT_A1[cve_prod],DIM_BILL[[#This Row],[CODIGO]],FACT_A1[Existencia])</f>
        <v>0</v>
      </c>
      <c r="GW1397" s="18">
        <f>SUMIF(FACT_A2[cve_prod],DIM_BILL[[#This Row],[CODIGO]],FACT_A2[Existencia])</f>
        <v>0</v>
      </c>
      <c r="GX1397" s="17"/>
      <c r="GY1397" s="16" t="s">
        <v>2220</v>
      </c>
      <c r="GZ1397" s="15">
        <f>SUMIFS(POs[saldo],POs[cve_prod],DIM_BILL[[#This Row],[CODIGO]],POs[status],$GY1397,POs[f_ent],GZ$1)</f>
        <v>0</v>
      </c>
      <c r="HA1397" s="15">
        <f>SUMIFS(POs[saldo],POs[cve_prod],DIM_BILL[[#This Row],[CODIGO]],POs[status],$GY1397,POs[f_ent],HA$1)</f>
        <v>0</v>
      </c>
      <c r="HB1397" s="15">
        <f>SUMIFS(POs[saldo],POs[cve_prod],DIM_BILL[[#This Row],[CODIGO]],POs[status],$GY1397,POs[f_ent],HB$1)</f>
        <v>0</v>
      </c>
      <c r="HC1397" s="15">
        <f>SUMIFS(POs[saldo],POs[cve_prod],DIM_BILL[[#This Row],[CODIGO]],POs[status],$GY1397,POs[f_ent],HC$1)</f>
        <v>0</v>
      </c>
      <c r="HD1397" s="15">
        <f>SUMIFS(POs[saldo],POs[cve_prod],DIM_BILL[[#This Row],[CODIGO]],POs[status],$GY1397,POs[f_ent],HD$1)</f>
        <v>0</v>
      </c>
      <c r="HE1397" s="15">
        <f>SUMIFS(POs[saldo],POs[cve_prod],DIM_BILL[[#This Row],[CODIGO]],POs[status],$GY1397,POs[f_ent],HE$1)</f>
        <v>0</v>
      </c>
      <c r="HF1397" s="15">
        <f>SUMIFS(POs[saldo],POs[cve_prod],DIM_BILL[[#This Row],[CODIGO]],POs[status],$GY1397,POs[Semana],WEEKNUM(HF$1))</f>
        <v>0</v>
      </c>
      <c r="HG1397" s="15">
        <f>SUMIFS(POs[saldo],POs[cve_prod],DIM_BILL[[#This Row],[CODIGO]],POs[status],$GY1397,POs[Semana],WEEKNUM(HG$1))</f>
        <v>0</v>
      </c>
      <c r="HH1397" s="15">
        <f>SUMIFS(POs[saldo],POs[cve_prod],DIM_BILL[[#This Row],[CODIGO]],POs[status],$GY1397,POs[Semana],WEEKNUM(HH$1))</f>
        <v>0</v>
      </c>
      <c r="HI1397" s="15">
        <f>SUMIFS(POs[saldo],POs[cve_prod],DIM_BILL[[#This Row],[CODIGO]],POs[status],$GY1397,POs[Semana],WEEKNUM(HI$1))</f>
        <v>0</v>
      </c>
      <c r="HJ1397" s="15">
        <f>SUMIFS(POs[saldo],POs[cve_prod],DIM_BILL[[#This Row],[CODIGO]],POs[status],$GY1397,POs[Semana],WEEKNUM(HJ$1))</f>
        <v>0</v>
      </c>
      <c r="HK1397" s="15">
        <f>SUMIFS(POs[saldo],POs[cve_prod],DIM_BILL[[#This Row],[CODIGO]],POs[status],$GY1397,POs[Semana],WEEKNUM(HK$1))</f>
        <v>0</v>
      </c>
      <c r="HL1397" s="15">
        <f>SUMIFS(POs[saldo],POs[cve_prod],DIM_BILL[[#This Row],[CODIGO]],POs[status],$GY1397,POs[Semana],WEEKNUM(HL$1))</f>
        <v>0</v>
      </c>
      <c r="HM1397" s="15">
        <f>SUMIFS(POs[saldo],POs[cve_prod],DIM_BILL[[#This Row],[CODIGO]],POs[status],$GY1397,POs[Semana],WEEKNUM(HM$1))</f>
        <v>0</v>
      </c>
      <c r="HN1397" s="15">
        <f>SUMIFS(POs[saldo],POs[cve_prod],DIM_BILL[[#This Row],[CODIGO]],POs[status],$GY1397,POs[Semana],WEEKNUM(HN$1))</f>
        <v>0</v>
      </c>
      <c r="HO1397" s="15">
        <f>SUMIFS(POs[saldo],POs[cve_prod],DIM_BILL[[#This Row],[CODIGO]],POs[status],$GY1397,POs[Semana],WEEKNUM(HO$1))</f>
        <v>0</v>
      </c>
      <c r="HP1397" s="15">
        <f>SUMIFS(POs[saldo],POs[cve_prod],DIM_BILL[[#This Row],[CODIGO]],POs[status],$GY1397,POs[Semana],WEEKNUM(HP$1))</f>
        <v>0</v>
      </c>
      <c r="HQ1397" s="15">
        <f>SUMIFS(POs[saldo],POs[cve_prod],DIM_BILL[[#This Row],[CODIGO]],POs[status],$GY1397,POs[Semana],WEEKNUM(HQ$1))</f>
        <v>0</v>
      </c>
      <c r="HR1397" s="15">
        <f>SUMIFS(POs[saldo],POs[cve_prod],DIM_BILL[[#This Row],[CODIGO]],POs[status],$GY1397,POs[Semana],WEEKNUM(HR$1))</f>
        <v>0</v>
      </c>
      <c r="HS1397" s="15">
        <f>SUMIFS(POs[saldo],POs[cve_prod],DIM_BILL[[#This Row],[CODIGO]],POs[status],$GY1397,POs[Semana],WEEKNUM(HS$1))</f>
        <v>0</v>
      </c>
      <c r="HT1397" s="15">
        <f>SUMIFS(POs[saldo],POs[cve_prod],DIM_BILL[[#This Row],[CODIGO]],POs[status],$GY1397,POs[Semana],WEEKNUM(HT$1))</f>
        <v>0</v>
      </c>
      <c r="HU1397" s="22"/>
      <c r="HV1397" s="25"/>
      <c r="HW1397" t="str">
        <f>DIM_BILL[[#This Row],[Tipo]]</f>
        <v>MATERIA PRIMA</v>
      </c>
    </row>
    <row r="1398" spans="1:231" x14ac:dyDescent="0.3">
      <c r="A1398" s="17" t="s">
        <v>869</v>
      </c>
      <c r="BV1398">
        <v>1.5999999999999999E-3</v>
      </c>
      <c r="GR1398" s="17" t="s">
        <v>870</v>
      </c>
      <c r="GS1398" s="17">
        <v>1</v>
      </c>
      <c r="GT1398" s="17" t="s">
        <v>1838</v>
      </c>
      <c r="GU1398" s="17" t="s">
        <v>1793</v>
      </c>
      <c r="GV1398" s="17">
        <f>SUMIF(FACT_A1[cve_prod],DIM_BILL[[#This Row],[CODIGO]],FACT_A1[Existencia])</f>
        <v>0</v>
      </c>
      <c r="GW1398" s="18">
        <f>SUMIF(FACT_A2[cve_prod],DIM_BILL[[#This Row],[CODIGO]],FACT_A2[Existencia])</f>
        <v>0</v>
      </c>
      <c r="GX1398" s="17"/>
      <c r="GY1398" s="16" t="s">
        <v>2221</v>
      </c>
      <c r="GZ1398" s="24">
        <f>SUMPRODUCT($B1398:$GQ1398,INDEX(PLAN_PRODUCCION!$B$4:$GQ$24,COLUMN()-COLUMN($GZ$1)+1,0))</f>
        <v>0</v>
      </c>
      <c r="HA1398" s="24">
        <f>SUMPRODUCT($B1398:$GQ1398,INDEX(PLAN_PRODUCCION!$B$4:$GQ$24,COLUMN()-COLUMN($GZ$1)+1,0))</f>
        <v>0</v>
      </c>
      <c r="HB1398" s="24">
        <f>SUMPRODUCT($B1398:$GQ1398,INDEX(PLAN_PRODUCCION!$B$4:$GQ$24,COLUMN()-COLUMN($GZ$1)+1,0))</f>
        <v>0</v>
      </c>
      <c r="HC1398" s="24">
        <f>SUMPRODUCT($B1398:$GQ1398,INDEX(PLAN_PRODUCCION!$B$4:$GQ$24,COLUMN()-COLUMN($GZ$1)+1,0))</f>
        <v>0</v>
      </c>
      <c r="HD1398" s="24">
        <f>SUMPRODUCT($B1398:$GQ1398,INDEX(PLAN_PRODUCCION!$B$4:$GQ$24,COLUMN()-COLUMN($GZ$1)+1,0))</f>
        <v>0</v>
      </c>
      <c r="HE1398" s="24">
        <f>SUMPRODUCT($B1398:$GQ1398,INDEX(PLAN_PRODUCCION!$B$4:$GQ$24,COLUMN()-COLUMN($GZ$1)+1,0))</f>
        <v>0</v>
      </c>
      <c r="HF1398" s="24">
        <f>SUMPRODUCT($B1398:$GQ1398,INDEX(PLAN_PRODUCCION!$B$4:$GQ$24,COLUMN()-COLUMN($GZ$1)+1,0))</f>
        <v>0</v>
      </c>
      <c r="HG1398" s="24">
        <f>SUMPRODUCT($B1398:$GQ1398,INDEX(PLAN_PRODUCCION!$B$4:$GQ$24,COLUMN()-COLUMN($GZ$1)+1,0))</f>
        <v>0</v>
      </c>
      <c r="HH1398" s="24">
        <f>SUMPRODUCT($B1398:$GQ1398,INDEX(PLAN_PRODUCCION!$B$4:$GQ$24,COLUMN()-COLUMN($GZ$1)+1,0))</f>
        <v>0</v>
      </c>
      <c r="HI1398" s="24">
        <f>SUMPRODUCT($B1398:$GQ1398,INDEX(PLAN_PRODUCCION!$B$4:$GQ$24,COLUMN()-COLUMN($GZ$1)+1,0))</f>
        <v>0</v>
      </c>
      <c r="HJ1398" s="24">
        <f>SUMPRODUCT($B1398:$GQ1398,INDEX(PLAN_PRODUCCION!$B$4:$GQ$24,COLUMN()-COLUMN($GZ$1)+1,0))</f>
        <v>0</v>
      </c>
      <c r="HK1398" s="24">
        <f>SUMPRODUCT($B1398:$GQ1398,INDEX(PLAN_PRODUCCION!$B$4:$GQ$24,COLUMN()-COLUMN($GZ$1)+1,0))</f>
        <v>0</v>
      </c>
      <c r="HL1398" s="24">
        <f>SUMPRODUCT($B1398:$GQ1398,INDEX(PLAN_PRODUCCION!$B$4:$GQ$24,COLUMN()-COLUMN($GZ$1)+1,0))</f>
        <v>0</v>
      </c>
      <c r="HM1398" s="24">
        <f>SUMPRODUCT($B1398:$GQ1398,INDEX(PLAN_PRODUCCION!$B$4:$GQ$24,COLUMN()-COLUMN($GZ$1)+1,0))</f>
        <v>0</v>
      </c>
      <c r="HN1398" s="24">
        <f>SUMPRODUCT($B1398:$GQ1398,INDEX(PLAN_PRODUCCION!$B$4:$GQ$24,COLUMN()-COLUMN($GZ$1)+1,0))</f>
        <v>0</v>
      </c>
      <c r="HO1398" s="24">
        <f>SUMPRODUCT($B1398:$GQ1398,INDEX(PLAN_PRODUCCION!$B$4:$GQ$24,COLUMN()-COLUMN($GZ$1)+1,0))</f>
        <v>0</v>
      </c>
      <c r="HP1398" s="24">
        <f>SUMPRODUCT($B1398:$GQ1398,INDEX(PLAN_PRODUCCION!$B$4:$GQ$24,COLUMN()-COLUMN($GZ$1)+1,0))</f>
        <v>0</v>
      </c>
      <c r="HQ1398" s="24">
        <f>SUMPRODUCT($B1398:$GQ1398,INDEX(PLAN_PRODUCCION!$B$4:$GQ$24,COLUMN()-COLUMN($GZ$1)+1,0))</f>
        <v>0</v>
      </c>
      <c r="HR1398" s="24">
        <f>SUMPRODUCT($B1398:$GQ1398,INDEX(PLAN_PRODUCCION!$B$4:$GQ$24,COLUMN()-COLUMN($GZ$1)+1,0))</f>
        <v>0</v>
      </c>
      <c r="HS1398" s="24">
        <f>SUMPRODUCT($B1398:$GQ1398,INDEX(PLAN_PRODUCCION!$B$4:$GQ$24,COLUMN()-COLUMN($GZ$1)+1,0))</f>
        <v>0</v>
      </c>
      <c r="HT1398" s="24">
        <f>SUMPRODUCT($B1398:$GQ1398,INDEX(PLAN_PRODUCCION!$B$4:$GQ$24,COLUMN()-COLUMN($GZ$1)+1,0))</f>
        <v>0</v>
      </c>
      <c r="HU1398" s="22"/>
      <c r="HV1398" s="25"/>
      <c r="HW1398" t="str">
        <f>DIM_BILL[[#This Row],[Tipo]]</f>
        <v>MATERIA PRIMA</v>
      </c>
    </row>
    <row r="1399" spans="1:231" x14ac:dyDescent="0.3">
      <c r="A1399" s="18" t="s">
        <v>869</v>
      </c>
      <c r="BV1399">
        <v>1.5999999999999999E-3</v>
      </c>
      <c r="GR1399" s="18" t="s">
        <v>870</v>
      </c>
      <c r="GS1399" s="18">
        <v>1</v>
      </c>
      <c r="GT1399" s="18" t="s">
        <v>1838</v>
      </c>
      <c r="GU1399" s="18" t="s">
        <v>1793</v>
      </c>
      <c r="GV1399" s="18">
        <f>SUMIF(FACT_A1[cve_prod],DIM_BILL[[#This Row],[CODIGO]],FACT_A1[Existencia])</f>
        <v>0</v>
      </c>
      <c r="GW1399" s="18">
        <f>SUMIF(FACT_A2[cve_prod],DIM_BILL[[#This Row],[CODIGO]],FACT_A2[Existencia])</f>
        <v>0</v>
      </c>
      <c r="GX1399" s="18"/>
      <c r="GY1399" s="16" t="s">
        <v>2222</v>
      </c>
      <c r="GZ1399" s="26">
        <f t="shared" ref="GZ1399" si="10210">GV1399+GW1399+GX1399+GZ1397-GZ1398</f>
        <v>0</v>
      </c>
      <c r="HA1399" s="26">
        <f t="shared" ref="HA1399" si="10211">GZ1399+HA1397-HA1398</f>
        <v>0</v>
      </c>
      <c r="HB1399" s="26">
        <f t="shared" ref="HB1399" si="10212">HA1399+HB1397-HB1398</f>
        <v>0</v>
      </c>
      <c r="HC1399" s="26">
        <f t="shared" ref="HC1399" si="10213">HB1399+HC1397-HC1398</f>
        <v>0</v>
      </c>
      <c r="HD1399" s="26">
        <f t="shared" ref="HD1399" si="10214">HC1399+HD1397-HD1398</f>
        <v>0</v>
      </c>
      <c r="HE1399" s="26">
        <f t="shared" ref="HE1399" si="10215">HD1399+HE1397-HE1398</f>
        <v>0</v>
      </c>
      <c r="HF1399" s="26">
        <f t="shared" ref="HF1399" si="10216">HE1399+HF1397-HF1398</f>
        <v>0</v>
      </c>
      <c r="HG1399" s="26">
        <f t="shared" ref="HG1399" si="10217">HF1399+HG1397-HG1398</f>
        <v>0</v>
      </c>
      <c r="HH1399" s="26">
        <f t="shared" ref="HH1399" si="10218">HG1399+HH1397-HH1398</f>
        <v>0</v>
      </c>
      <c r="HI1399" s="26">
        <f t="shared" ref="HI1399" si="10219">HH1399+HI1397-HI1398</f>
        <v>0</v>
      </c>
      <c r="HJ1399" s="26">
        <f t="shared" ref="HJ1399" si="10220">HI1399+HJ1397-HJ1398</f>
        <v>0</v>
      </c>
      <c r="HK1399" s="26">
        <f t="shared" ref="HK1399" si="10221">HJ1399+HK1397-HK1398</f>
        <v>0</v>
      </c>
      <c r="HL1399" s="26">
        <f t="shared" ref="HL1399" si="10222">HK1399+HL1397-HL1398</f>
        <v>0</v>
      </c>
      <c r="HM1399" s="26">
        <f t="shared" ref="HM1399" si="10223">HL1399+HM1397-HM1398</f>
        <v>0</v>
      </c>
      <c r="HN1399" s="26">
        <f t="shared" ref="HN1399" si="10224">HM1399+HN1397-HN1398</f>
        <v>0</v>
      </c>
      <c r="HO1399" s="26">
        <f t="shared" ref="HO1399" si="10225">HN1399+HO1397-HO1398</f>
        <v>0</v>
      </c>
      <c r="HP1399" s="26">
        <f t="shared" ref="HP1399" si="10226">HO1399+HP1397-HP1398</f>
        <v>0</v>
      </c>
      <c r="HQ1399" s="26">
        <f t="shared" ref="HQ1399" si="10227">HP1399+HQ1397-HQ1398</f>
        <v>0</v>
      </c>
      <c r="HR1399" s="26">
        <f t="shared" ref="HR1399" si="10228">HQ1399+HR1397-HR1398</f>
        <v>0</v>
      </c>
      <c r="HS1399" s="26">
        <f t="shared" ref="HS1399" si="10229">HR1399+HS1397-HS1398</f>
        <v>0</v>
      </c>
      <c r="HT1399" s="26">
        <f t="shared" ref="HT1399" si="10230">HS1399+HT1397-HT1398</f>
        <v>0</v>
      </c>
      <c r="HU1399" s="22">
        <f t="shared" ref="HU1399" si="10231">COUNTIF(GZ1399:HT1399,"&lt;0")</f>
        <v>0</v>
      </c>
      <c r="HV1399" s="25"/>
      <c r="HW1399" t="str">
        <f>DIM_BILL[[#This Row],[Tipo]]</f>
        <v>MATERIA PRIMA</v>
      </c>
    </row>
    <row r="1400" spans="1:231" x14ac:dyDescent="0.3">
      <c r="A1400" s="17" t="s">
        <v>1745</v>
      </c>
      <c r="GH1400">
        <v>5.9999999999999995E-4</v>
      </c>
      <c r="GI1400">
        <v>8.9995500224988748E-4</v>
      </c>
      <c r="GR1400" s="17" t="s">
        <v>1746</v>
      </c>
      <c r="GS1400" s="17">
        <v>1</v>
      </c>
      <c r="GT1400" s="17" t="s">
        <v>1842</v>
      </c>
      <c r="GU1400" s="17" t="s">
        <v>1793</v>
      </c>
      <c r="GV1400" s="17">
        <f>SUMIF(FACT_A1[cve_prod],DIM_BILL[[#This Row],[CODIGO]],FACT_A1[Existencia])</f>
        <v>0</v>
      </c>
      <c r="GW1400" s="18">
        <f>SUMIF(FACT_A2[cve_prod],DIM_BILL[[#This Row],[CODIGO]],FACT_A2[Existencia])</f>
        <v>2</v>
      </c>
      <c r="GX1400" s="17"/>
      <c r="GY1400" s="16" t="s">
        <v>2220</v>
      </c>
      <c r="GZ1400" s="15">
        <f>SUMIFS(POs[saldo],POs[cve_prod],DIM_BILL[[#This Row],[CODIGO]],POs[status],$GY1400,POs[f_ent],GZ$1)</f>
        <v>0</v>
      </c>
      <c r="HA1400" s="15">
        <f>SUMIFS(POs[saldo],POs[cve_prod],DIM_BILL[[#This Row],[CODIGO]],POs[status],$GY1400,POs[f_ent],HA$1)</f>
        <v>0</v>
      </c>
      <c r="HB1400" s="15">
        <f>SUMIFS(POs[saldo],POs[cve_prod],DIM_BILL[[#This Row],[CODIGO]],POs[status],$GY1400,POs[f_ent],HB$1)</f>
        <v>0</v>
      </c>
      <c r="HC1400" s="15">
        <f>SUMIFS(POs[saldo],POs[cve_prod],DIM_BILL[[#This Row],[CODIGO]],POs[status],$GY1400,POs[f_ent],HC$1)</f>
        <v>0</v>
      </c>
      <c r="HD1400" s="15">
        <f>SUMIFS(POs[saldo],POs[cve_prod],DIM_BILL[[#This Row],[CODIGO]],POs[status],$GY1400,POs[f_ent],HD$1)</f>
        <v>0</v>
      </c>
      <c r="HE1400" s="15">
        <f>SUMIFS(POs[saldo],POs[cve_prod],DIM_BILL[[#This Row],[CODIGO]],POs[status],$GY1400,POs[f_ent],HE$1)</f>
        <v>0</v>
      </c>
      <c r="HF1400" s="15">
        <f>SUMIFS(POs[saldo],POs[cve_prod],DIM_BILL[[#This Row],[CODIGO]],POs[status],$GY1400,POs[Semana],WEEKNUM(HF$1))</f>
        <v>0</v>
      </c>
      <c r="HG1400" s="15">
        <f>SUMIFS(POs[saldo],POs[cve_prod],DIM_BILL[[#This Row],[CODIGO]],POs[status],$GY1400,POs[Semana],WEEKNUM(HG$1))</f>
        <v>0</v>
      </c>
      <c r="HH1400" s="15">
        <f>SUMIFS(POs[saldo],POs[cve_prod],DIM_BILL[[#This Row],[CODIGO]],POs[status],$GY1400,POs[Semana],WEEKNUM(HH$1))</f>
        <v>0</v>
      </c>
      <c r="HI1400" s="15">
        <f>SUMIFS(POs[saldo],POs[cve_prod],DIM_BILL[[#This Row],[CODIGO]],POs[status],$GY1400,POs[Semana],WEEKNUM(HI$1))</f>
        <v>0</v>
      </c>
      <c r="HJ1400" s="15">
        <f>SUMIFS(POs[saldo],POs[cve_prod],DIM_BILL[[#This Row],[CODIGO]],POs[status],$GY1400,POs[Semana],WEEKNUM(HJ$1))</f>
        <v>0</v>
      </c>
      <c r="HK1400" s="15">
        <f>SUMIFS(POs[saldo],POs[cve_prod],DIM_BILL[[#This Row],[CODIGO]],POs[status],$GY1400,POs[Semana],WEEKNUM(HK$1))</f>
        <v>0</v>
      </c>
      <c r="HL1400" s="15">
        <f>SUMIFS(POs[saldo],POs[cve_prod],DIM_BILL[[#This Row],[CODIGO]],POs[status],$GY1400,POs[Semana],WEEKNUM(HL$1))</f>
        <v>0</v>
      </c>
      <c r="HM1400" s="15">
        <f>SUMIFS(POs[saldo],POs[cve_prod],DIM_BILL[[#This Row],[CODIGO]],POs[status],$GY1400,POs[Semana],WEEKNUM(HM$1))</f>
        <v>0</v>
      </c>
      <c r="HN1400" s="15">
        <f>SUMIFS(POs[saldo],POs[cve_prod],DIM_BILL[[#This Row],[CODIGO]],POs[status],$GY1400,POs[Semana],WEEKNUM(HN$1))</f>
        <v>0</v>
      </c>
      <c r="HO1400" s="15">
        <f>SUMIFS(POs[saldo],POs[cve_prod],DIM_BILL[[#This Row],[CODIGO]],POs[status],$GY1400,POs[Semana],WEEKNUM(HO$1))</f>
        <v>0</v>
      </c>
      <c r="HP1400" s="15">
        <f>SUMIFS(POs[saldo],POs[cve_prod],DIM_BILL[[#This Row],[CODIGO]],POs[status],$GY1400,POs[Semana],WEEKNUM(HP$1))</f>
        <v>0</v>
      </c>
      <c r="HQ1400" s="15">
        <f>SUMIFS(POs[saldo],POs[cve_prod],DIM_BILL[[#This Row],[CODIGO]],POs[status],$GY1400,POs[Semana],WEEKNUM(HQ$1))</f>
        <v>0</v>
      </c>
      <c r="HR1400" s="15">
        <f>SUMIFS(POs[saldo],POs[cve_prod],DIM_BILL[[#This Row],[CODIGO]],POs[status],$GY1400,POs[Semana],WEEKNUM(HR$1))</f>
        <v>0</v>
      </c>
      <c r="HS1400" s="15">
        <f>SUMIFS(POs[saldo],POs[cve_prod],DIM_BILL[[#This Row],[CODIGO]],POs[status],$GY1400,POs[Semana],WEEKNUM(HS$1))</f>
        <v>0</v>
      </c>
      <c r="HT1400" s="15">
        <f>SUMIFS(POs[saldo],POs[cve_prod],DIM_BILL[[#This Row],[CODIGO]],POs[status],$GY1400,POs[Semana],WEEKNUM(HT$1))</f>
        <v>0</v>
      </c>
      <c r="HU1400" s="22"/>
      <c r="HV1400" s="25"/>
      <c r="HW1400" t="str">
        <f>DIM_BILL[[#This Row],[Tipo]]</f>
        <v>MATERIA PRIMA</v>
      </c>
    </row>
    <row r="1401" spans="1:231" x14ac:dyDescent="0.3">
      <c r="A1401" s="17" t="s">
        <v>1745</v>
      </c>
      <c r="GH1401">
        <v>5.9999999999999995E-4</v>
      </c>
      <c r="GI1401">
        <v>8.9995500224988748E-4</v>
      </c>
      <c r="GR1401" s="17" t="s">
        <v>1746</v>
      </c>
      <c r="GS1401" s="17">
        <v>1</v>
      </c>
      <c r="GT1401" s="17" t="s">
        <v>1842</v>
      </c>
      <c r="GU1401" s="17" t="s">
        <v>1793</v>
      </c>
      <c r="GV1401" s="17">
        <f>SUMIF(FACT_A1[cve_prod],DIM_BILL[[#This Row],[CODIGO]],FACT_A1[Existencia])</f>
        <v>0</v>
      </c>
      <c r="GW1401" s="18">
        <f>SUMIF(FACT_A2[cve_prod],DIM_BILL[[#This Row],[CODIGO]],FACT_A2[Existencia])</f>
        <v>2</v>
      </c>
      <c r="GX1401" s="17"/>
      <c r="GY1401" s="16" t="s">
        <v>2221</v>
      </c>
      <c r="GZ1401" s="24">
        <f>SUMPRODUCT($B1401:$GQ1401,INDEX(PLAN_PRODUCCION!$B$4:$GQ$24,COLUMN()-COLUMN($GZ$1)+1,0))</f>
        <v>18.239999999999998</v>
      </c>
      <c r="HA1401" s="24">
        <f>SUMPRODUCT($B1401:$GQ1401,INDEX(PLAN_PRODUCCION!$B$4:$GQ$24,COLUMN()-COLUMN($GZ$1)+1,0))</f>
        <v>0</v>
      </c>
      <c r="HB1401" s="24">
        <f>SUMPRODUCT($B1401:$GQ1401,INDEX(PLAN_PRODUCCION!$B$4:$GQ$24,COLUMN()-COLUMN($GZ$1)+1,0))</f>
        <v>0</v>
      </c>
      <c r="HC1401" s="24">
        <f>SUMPRODUCT($B1401:$GQ1401,INDEX(PLAN_PRODUCCION!$B$4:$GQ$24,COLUMN()-COLUMN($GZ$1)+1,0))</f>
        <v>0</v>
      </c>
      <c r="HD1401" s="24">
        <f>SUMPRODUCT($B1401:$GQ1401,INDEX(PLAN_PRODUCCION!$B$4:$GQ$24,COLUMN()-COLUMN($GZ$1)+1,0))</f>
        <v>0</v>
      </c>
      <c r="HE1401" s="24">
        <f>SUMPRODUCT($B1401:$GQ1401,INDEX(PLAN_PRODUCCION!$B$4:$GQ$24,COLUMN()-COLUMN($GZ$1)+1,0))</f>
        <v>0</v>
      </c>
      <c r="HF1401" s="24">
        <f>SUMPRODUCT($B1401:$GQ1401,INDEX(PLAN_PRODUCCION!$B$4:$GQ$24,COLUMN()-COLUMN($GZ$1)+1,0))</f>
        <v>0</v>
      </c>
      <c r="HG1401" s="24">
        <f>SUMPRODUCT($B1401:$GQ1401,INDEX(PLAN_PRODUCCION!$B$4:$GQ$24,COLUMN()-COLUMN($GZ$1)+1,0))</f>
        <v>0</v>
      </c>
      <c r="HH1401" s="24">
        <f>SUMPRODUCT($B1401:$GQ1401,INDEX(PLAN_PRODUCCION!$B$4:$GQ$24,COLUMN()-COLUMN($GZ$1)+1,0))</f>
        <v>0</v>
      </c>
      <c r="HI1401" s="24">
        <f>SUMPRODUCT($B1401:$GQ1401,INDEX(PLAN_PRODUCCION!$B$4:$GQ$24,COLUMN()-COLUMN($GZ$1)+1,0))</f>
        <v>0</v>
      </c>
      <c r="HJ1401" s="24">
        <f>SUMPRODUCT($B1401:$GQ1401,INDEX(PLAN_PRODUCCION!$B$4:$GQ$24,COLUMN()-COLUMN($GZ$1)+1,0))</f>
        <v>0</v>
      </c>
      <c r="HK1401" s="24">
        <f>SUMPRODUCT($B1401:$GQ1401,INDEX(PLAN_PRODUCCION!$B$4:$GQ$24,COLUMN()-COLUMN($GZ$1)+1,0))</f>
        <v>0</v>
      </c>
      <c r="HL1401" s="24">
        <f>SUMPRODUCT($B1401:$GQ1401,INDEX(PLAN_PRODUCCION!$B$4:$GQ$24,COLUMN()-COLUMN($GZ$1)+1,0))</f>
        <v>0</v>
      </c>
      <c r="HM1401" s="24">
        <f>SUMPRODUCT($B1401:$GQ1401,INDEX(PLAN_PRODUCCION!$B$4:$GQ$24,COLUMN()-COLUMN($GZ$1)+1,0))</f>
        <v>0</v>
      </c>
      <c r="HN1401" s="24">
        <f>SUMPRODUCT($B1401:$GQ1401,INDEX(PLAN_PRODUCCION!$B$4:$GQ$24,COLUMN()-COLUMN($GZ$1)+1,0))</f>
        <v>0</v>
      </c>
      <c r="HO1401" s="24">
        <f>SUMPRODUCT($B1401:$GQ1401,INDEX(PLAN_PRODUCCION!$B$4:$GQ$24,COLUMN()-COLUMN($GZ$1)+1,0))</f>
        <v>0</v>
      </c>
      <c r="HP1401" s="24">
        <f>SUMPRODUCT($B1401:$GQ1401,INDEX(PLAN_PRODUCCION!$B$4:$GQ$24,COLUMN()-COLUMN($GZ$1)+1,0))</f>
        <v>0</v>
      </c>
      <c r="HQ1401" s="24">
        <f>SUMPRODUCT($B1401:$GQ1401,INDEX(PLAN_PRODUCCION!$B$4:$GQ$24,COLUMN()-COLUMN($GZ$1)+1,0))</f>
        <v>0</v>
      </c>
      <c r="HR1401" s="24">
        <f>SUMPRODUCT($B1401:$GQ1401,INDEX(PLAN_PRODUCCION!$B$4:$GQ$24,COLUMN()-COLUMN($GZ$1)+1,0))</f>
        <v>0</v>
      </c>
      <c r="HS1401" s="24">
        <f>SUMPRODUCT($B1401:$GQ1401,INDEX(PLAN_PRODUCCION!$B$4:$GQ$24,COLUMN()-COLUMN($GZ$1)+1,0))</f>
        <v>0</v>
      </c>
      <c r="HT1401" s="24">
        <f>SUMPRODUCT($B1401:$GQ1401,INDEX(PLAN_PRODUCCION!$B$4:$GQ$24,COLUMN()-COLUMN($GZ$1)+1,0))</f>
        <v>0</v>
      </c>
      <c r="HU1401" s="22"/>
      <c r="HV1401" s="25"/>
      <c r="HW1401" t="str">
        <f>DIM_BILL[[#This Row],[Tipo]]</f>
        <v>MATERIA PRIMA</v>
      </c>
    </row>
    <row r="1402" spans="1:231" x14ac:dyDescent="0.3">
      <c r="A1402" s="18" t="s">
        <v>1745</v>
      </c>
      <c r="GH1402">
        <v>5.9999999999999995E-4</v>
      </c>
      <c r="GI1402">
        <v>8.9995500224988748E-4</v>
      </c>
      <c r="GR1402" s="18" t="s">
        <v>1746</v>
      </c>
      <c r="GS1402" s="18">
        <v>1</v>
      </c>
      <c r="GT1402" s="18" t="s">
        <v>1842</v>
      </c>
      <c r="GU1402" s="18" t="s">
        <v>1793</v>
      </c>
      <c r="GV1402" s="18">
        <f>SUMIF(FACT_A1[cve_prod],DIM_BILL[[#This Row],[CODIGO]],FACT_A1[Existencia])</f>
        <v>0</v>
      </c>
      <c r="GW1402" s="18">
        <f>SUMIF(FACT_A2[cve_prod],DIM_BILL[[#This Row],[CODIGO]],FACT_A2[Existencia])</f>
        <v>2</v>
      </c>
      <c r="GX1402" s="18"/>
      <c r="GY1402" s="16" t="s">
        <v>2222</v>
      </c>
      <c r="GZ1402" s="26">
        <f t="shared" ref="GZ1402" si="10232">GV1402+GW1402+GX1402+GZ1400-GZ1401</f>
        <v>-16.239999999999998</v>
      </c>
      <c r="HA1402" s="26">
        <f t="shared" ref="HA1402" si="10233">GZ1402+HA1400-HA1401</f>
        <v>-16.239999999999998</v>
      </c>
      <c r="HB1402" s="26">
        <f t="shared" ref="HB1402" si="10234">HA1402+HB1400-HB1401</f>
        <v>-16.239999999999998</v>
      </c>
      <c r="HC1402" s="26">
        <f t="shared" ref="HC1402" si="10235">HB1402+HC1400-HC1401</f>
        <v>-16.239999999999998</v>
      </c>
      <c r="HD1402" s="26">
        <f t="shared" ref="HD1402" si="10236">HC1402+HD1400-HD1401</f>
        <v>-16.239999999999998</v>
      </c>
      <c r="HE1402" s="26">
        <f t="shared" ref="HE1402" si="10237">HD1402+HE1400-HE1401</f>
        <v>-16.239999999999998</v>
      </c>
      <c r="HF1402" s="26">
        <f t="shared" ref="HF1402" si="10238">HE1402+HF1400-HF1401</f>
        <v>-16.239999999999998</v>
      </c>
      <c r="HG1402" s="26">
        <f t="shared" ref="HG1402" si="10239">HF1402+HG1400-HG1401</f>
        <v>-16.239999999999998</v>
      </c>
      <c r="HH1402" s="26">
        <f t="shared" ref="HH1402" si="10240">HG1402+HH1400-HH1401</f>
        <v>-16.239999999999998</v>
      </c>
      <c r="HI1402" s="26">
        <f t="shared" ref="HI1402" si="10241">HH1402+HI1400-HI1401</f>
        <v>-16.239999999999998</v>
      </c>
      <c r="HJ1402" s="26">
        <f t="shared" ref="HJ1402" si="10242">HI1402+HJ1400-HJ1401</f>
        <v>-16.239999999999998</v>
      </c>
      <c r="HK1402" s="26">
        <f t="shared" ref="HK1402" si="10243">HJ1402+HK1400-HK1401</f>
        <v>-16.239999999999998</v>
      </c>
      <c r="HL1402" s="26">
        <f t="shared" ref="HL1402" si="10244">HK1402+HL1400-HL1401</f>
        <v>-16.239999999999998</v>
      </c>
      <c r="HM1402" s="26">
        <f t="shared" ref="HM1402" si="10245">HL1402+HM1400-HM1401</f>
        <v>-16.239999999999998</v>
      </c>
      <c r="HN1402" s="26">
        <f t="shared" ref="HN1402" si="10246">HM1402+HN1400-HN1401</f>
        <v>-16.239999999999998</v>
      </c>
      <c r="HO1402" s="26">
        <f t="shared" ref="HO1402" si="10247">HN1402+HO1400-HO1401</f>
        <v>-16.239999999999998</v>
      </c>
      <c r="HP1402" s="26">
        <f t="shared" ref="HP1402" si="10248">HO1402+HP1400-HP1401</f>
        <v>-16.239999999999998</v>
      </c>
      <c r="HQ1402" s="26">
        <f t="shared" ref="HQ1402" si="10249">HP1402+HQ1400-HQ1401</f>
        <v>-16.239999999999998</v>
      </c>
      <c r="HR1402" s="26">
        <f t="shared" ref="HR1402" si="10250">HQ1402+HR1400-HR1401</f>
        <v>-16.239999999999998</v>
      </c>
      <c r="HS1402" s="26">
        <f t="shared" ref="HS1402" si="10251">HR1402+HS1400-HS1401</f>
        <v>-16.239999999999998</v>
      </c>
      <c r="HT1402" s="26">
        <f t="shared" ref="HT1402" si="10252">HS1402+HT1400-HT1401</f>
        <v>-16.239999999999998</v>
      </c>
      <c r="HU1402" s="22">
        <f t="shared" ref="HU1402" si="10253">COUNTIF(GZ1402:HT1402,"&lt;0")</f>
        <v>21</v>
      </c>
      <c r="HV1402" s="25"/>
      <c r="HW1402" t="str">
        <f>DIM_BILL[[#This Row],[Tipo]]</f>
        <v>MATERIA PRIMA</v>
      </c>
    </row>
    <row r="1403" spans="1:231" x14ac:dyDescent="0.3">
      <c r="A1403" s="17" t="s">
        <v>1173</v>
      </c>
      <c r="DJ1403">
        <v>0.05</v>
      </c>
      <c r="DK1403">
        <v>0.05</v>
      </c>
      <c r="DL1403">
        <v>0.15</v>
      </c>
      <c r="GR1403" s="17" t="s">
        <v>1174</v>
      </c>
      <c r="GS1403" s="17">
        <v>2</v>
      </c>
      <c r="GT1403" s="17" t="s">
        <v>1855</v>
      </c>
      <c r="GU1403" s="17" t="s">
        <v>1793</v>
      </c>
      <c r="GV1403" s="17">
        <f>SUMIF(FACT_A1[cve_prod],DIM_BILL[[#This Row],[CODIGO]],FACT_A1[Existencia])</f>
        <v>0</v>
      </c>
      <c r="GW1403" s="18">
        <f>SUMIF(FACT_A2[cve_prod],DIM_BILL[[#This Row],[CODIGO]],FACT_A2[Existencia])</f>
        <v>1459.25</v>
      </c>
      <c r="GX1403" s="17"/>
      <c r="GY1403" s="16" t="s">
        <v>2220</v>
      </c>
      <c r="GZ1403" s="15">
        <f>SUMIFS(POs[saldo],POs[cve_prod],DIM_BILL[[#This Row],[CODIGO]],POs[status],$GY1403,POs[f_ent],GZ$1)</f>
        <v>0</v>
      </c>
      <c r="HA1403" s="15">
        <f>SUMIFS(POs[saldo],POs[cve_prod],DIM_BILL[[#This Row],[CODIGO]],POs[status],$GY1403,POs[f_ent],HA$1)</f>
        <v>0</v>
      </c>
      <c r="HB1403" s="15">
        <f>SUMIFS(POs[saldo],POs[cve_prod],DIM_BILL[[#This Row],[CODIGO]],POs[status],$GY1403,POs[f_ent],HB$1)</f>
        <v>0</v>
      </c>
      <c r="HC1403" s="15">
        <f>SUMIFS(POs[saldo],POs[cve_prod],DIM_BILL[[#This Row],[CODIGO]],POs[status],$GY1403,POs[f_ent],HC$1)</f>
        <v>0</v>
      </c>
      <c r="HD1403" s="15">
        <f>SUMIFS(POs[saldo],POs[cve_prod],DIM_BILL[[#This Row],[CODIGO]],POs[status],$GY1403,POs[f_ent],HD$1)</f>
        <v>0</v>
      </c>
      <c r="HE1403" s="15">
        <f>SUMIFS(POs[saldo],POs[cve_prod],DIM_BILL[[#This Row],[CODIGO]],POs[status],$GY1403,POs[f_ent],HE$1)</f>
        <v>0</v>
      </c>
      <c r="HF1403" s="15">
        <f>SUMIFS(POs[saldo],POs[cve_prod],DIM_BILL[[#This Row],[CODIGO]],POs[status],$GY1403,POs[Semana],WEEKNUM(HF$1))</f>
        <v>0</v>
      </c>
      <c r="HG1403" s="15">
        <f>SUMIFS(POs[saldo],POs[cve_prod],DIM_BILL[[#This Row],[CODIGO]],POs[status],$GY1403,POs[Semana],WEEKNUM(HG$1))</f>
        <v>0</v>
      </c>
      <c r="HH1403" s="15">
        <f>SUMIFS(POs[saldo],POs[cve_prod],DIM_BILL[[#This Row],[CODIGO]],POs[status],$GY1403,POs[Semana],WEEKNUM(HH$1))</f>
        <v>0</v>
      </c>
      <c r="HI1403" s="15">
        <f>SUMIFS(POs[saldo],POs[cve_prod],DIM_BILL[[#This Row],[CODIGO]],POs[status],$GY1403,POs[Semana],WEEKNUM(HI$1))</f>
        <v>0</v>
      </c>
      <c r="HJ1403" s="15">
        <f>SUMIFS(POs[saldo],POs[cve_prod],DIM_BILL[[#This Row],[CODIGO]],POs[status],$GY1403,POs[Semana],WEEKNUM(HJ$1))</f>
        <v>0</v>
      </c>
      <c r="HK1403" s="15">
        <f>SUMIFS(POs[saldo],POs[cve_prod],DIM_BILL[[#This Row],[CODIGO]],POs[status],$GY1403,POs[Semana],WEEKNUM(HK$1))</f>
        <v>0</v>
      </c>
      <c r="HL1403" s="15">
        <f>SUMIFS(POs[saldo],POs[cve_prod],DIM_BILL[[#This Row],[CODIGO]],POs[status],$GY1403,POs[Semana],WEEKNUM(HL$1))</f>
        <v>0</v>
      </c>
      <c r="HM1403" s="15">
        <f>SUMIFS(POs[saldo],POs[cve_prod],DIM_BILL[[#This Row],[CODIGO]],POs[status],$GY1403,POs[Semana],WEEKNUM(HM$1))</f>
        <v>0</v>
      </c>
      <c r="HN1403" s="15">
        <f>SUMIFS(POs[saldo],POs[cve_prod],DIM_BILL[[#This Row],[CODIGO]],POs[status],$GY1403,POs[Semana],WEEKNUM(HN$1))</f>
        <v>0</v>
      </c>
      <c r="HO1403" s="15">
        <f>SUMIFS(POs[saldo],POs[cve_prod],DIM_BILL[[#This Row],[CODIGO]],POs[status],$GY1403,POs[Semana],WEEKNUM(HO$1))</f>
        <v>0</v>
      </c>
      <c r="HP1403" s="15">
        <f>SUMIFS(POs[saldo],POs[cve_prod],DIM_BILL[[#This Row],[CODIGO]],POs[status],$GY1403,POs[Semana],WEEKNUM(HP$1))</f>
        <v>0</v>
      </c>
      <c r="HQ1403" s="15">
        <f>SUMIFS(POs[saldo],POs[cve_prod],DIM_BILL[[#This Row],[CODIGO]],POs[status],$GY1403,POs[Semana],WEEKNUM(HQ$1))</f>
        <v>0</v>
      </c>
      <c r="HR1403" s="15">
        <f>SUMIFS(POs[saldo],POs[cve_prod],DIM_BILL[[#This Row],[CODIGO]],POs[status],$GY1403,POs[Semana],WEEKNUM(HR$1))</f>
        <v>0</v>
      </c>
      <c r="HS1403" s="15">
        <f>SUMIFS(POs[saldo],POs[cve_prod],DIM_BILL[[#This Row],[CODIGO]],POs[status],$GY1403,POs[Semana],WEEKNUM(HS$1))</f>
        <v>0</v>
      </c>
      <c r="HT1403" s="15">
        <f>SUMIFS(POs[saldo],POs[cve_prod],DIM_BILL[[#This Row],[CODIGO]],POs[status],$GY1403,POs[Semana],WEEKNUM(HT$1))</f>
        <v>0</v>
      </c>
      <c r="HU1403" s="22"/>
      <c r="HV1403" s="25"/>
      <c r="HW1403" t="str">
        <f>DIM_BILL[[#This Row],[Tipo]]</f>
        <v>MATERIA PRIMA</v>
      </c>
    </row>
    <row r="1404" spans="1:231" x14ac:dyDescent="0.3">
      <c r="A1404" s="17" t="s">
        <v>1173</v>
      </c>
      <c r="DJ1404">
        <v>0.05</v>
      </c>
      <c r="DK1404">
        <v>0.05</v>
      </c>
      <c r="DL1404">
        <v>0.15</v>
      </c>
      <c r="GR1404" s="17" t="s">
        <v>1174</v>
      </c>
      <c r="GS1404" s="17">
        <v>2</v>
      </c>
      <c r="GT1404" s="17" t="s">
        <v>1855</v>
      </c>
      <c r="GU1404" s="17" t="s">
        <v>1793</v>
      </c>
      <c r="GV1404" s="17">
        <f>SUMIF(FACT_A1[cve_prod],DIM_BILL[[#This Row],[CODIGO]],FACT_A1[Existencia])</f>
        <v>0</v>
      </c>
      <c r="GW1404" s="18">
        <f>SUMIF(FACT_A2[cve_prod],DIM_BILL[[#This Row],[CODIGO]],FACT_A2[Existencia])</f>
        <v>1459.25</v>
      </c>
      <c r="GX1404" s="17"/>
      <c r="GY1404" s="16" t="s">
        <v>2221</v>
      </c>
      <c r="GZ1404" s="24">
        <f>SUMPRODUCT($B1404:$GQ1404,INDEX(PLAN_PRODUCCION!$B$4:$GQ$24,COLUMN()-COLUMN($GZ$1)+1,0))</f>
        <v>185.6</v>
      </c>
      <c r="HA1404" s="24">
        <f>SUMPRODUCT($B1404:$GQ1404,INDEX(PLAN_PRODUCCION!$B$4:$GQ$24,COLUMN()-COLUMN($GZ$1)+1,0))</f>
        <v>0</v>
      </c>
      <c r="HB1404" s="24">
        <f>SUMPRODUCT($B1404:$GQ1404,INDEX(PLAN_PRODUCCION!$B$4:$GQ$24,COLUMN()-COLUMN($GZ$1)+1,0))</f>
        <v>0</v>
      </c>
      <c r="HC1404" s="24">
        <f>SUMPRODUCT($B1404:$GQ1404,INDEX(PLAN_PRODUCCION!$B$4:$GQ$24,COLUMN()-COLUMN($GZ$1)+1,0))</f>
        <v>0</v>
      </c>
      <c r="HD1404" s="24">
        <f>SUMPRODUCT($B1404:$GQ1404,INDEX(PLAN_PRODUCCION!$B$4:$GQ$24,COLUMN()-COLUMN($GZ$1)+1,0))</f>
        <v>0</v>
      </c>
      <c r="HE1404" s="24">
        <f>SUMPRODUCT($B1404:$GQ1404,INDEX(PLAN_PRODUCCION!$B$4:$GQ$24,COLUMN()-COLUMN($GZ$1)+1,0))</f>
        <v>0</v>
      </c>
      <c r="HF1404" s="24">
        <f>SUMPRODUCT($B1404:$GQ1404,INDEX(PLAN_PRODUCCION!$B$4:$GQ$24,COLUMN()-COLUMN($GZ$1)+1,0))</f>
        <v>0</v>
      </c>
      <c r="HG1404" s="24">
        <f>SUMPRODUCT($B1404:$GQ1404,INDEX(PLAN_PRODUCCION!$B$4:$GQ$24,COLUMN()-COLUMN($GZ$1)+1,0))</f>
        <v>0</v>
      </c>
      <c r="HH1404" s="24">
        <f>SUMPRODUCT($B1404:$GQ1404,INDEX(PLAN_PRODUCCION!$B$4:$GQ$24,COLUMN()-COLUMN($GZ$1)+1,0))</f>
        <v>0</v>
      </c>
      <c r="HI1404" s="24">
        <f>SUMPRODUCT($B1404:$GQ1404,INDEX(PLAN_PRODUCCION!$B$4:$GQ$24,COLUMN()-COLUMN($GZ$1)+1,0))</f>
        <v>0</v>
      </c>
      <c r="HJ1404" s="24">
        <f>SUMPRODUCT($B1404:$GQ1404,INDEX(PLAN_PRODUCCION!$B$4:$GQ$24,COLUMN()-COLUMN($GZ$1)+1,0))</f>
        <v>0</v>
      </c>
      <c r="HK1404" s="24">
        <f>SUMPRODUCT($B1404:$GQ1404,INDEX(PLAN_PRODUCCION!$B$4:$GQ$24,COLUMN()-COLUMN($GZ$1)+1,0))</f>
        <v>0</v>
      </c>
      <c r="HL1404" s="24">
        <f>SUMPRODUCT($B1404:$GQ1404,INDEX(PLAN_PRODUCCION!$B$4:$GQ$24,COLUMN()-COLUMN($GZ$1)+1,0))</f>
        <v>0</v>
      </c>
      <c r="HM1404" s="24">
        <f>SUMPRODUCT($B1404:$GQ1404,INDEX(PLAN_PRODUCCION!$B$4:$GQ$24,COLUMN()-COLUMN($GZ$1)+1,0))</f>
        <v>0</v>
      </c>
      <c r="HN1404" s="24">
        <f>SUMPRODUCT($B1404:$GQ1404,INDEX(PLAN_PRODUCCION!$B$4:$GQ$24,COLUMN()-COLUMN($GZ$1)+1,0))</f>
        <v>0</v>
      </c>
      <c r="HO1404" s="24">
        <f>SUMPRODUCT($B1404:$GQ1404,INDEX(PLAN_PRODUCCION!$B$4:$GQ$24,COLUMN()-COLUMN($GZ$1)+1,0))</f>
        <v>0</v>
      </c>
      <c r="HP1404" s="24">
        <f>SUMPRODUCT($B1404:$GQ1404,INDEX(PLAN_PRODUCCION!$B$4:$GQ$24,COLUMN()-COLUMN($GZ$1)+1,0))</f>
        <v>0</v>
      </c>
      <c r="HQ1404" s="24">
        <f>SUMPRODUCT($B1404:$GQ1404,INDEX(PLAN_PRODUCCION!$B$4:$GQ$24,COLUMN()-COLUMN($GZ$1)+1,0))</f>
        <v>0</v>
      </c>
      <c r="HR1404" s="24">
        <f>SUMPRODUCT($B1404:$GQ1404,INDEX(PLAN_PRODUCCION!$B$4:$GQ$24,COLUMN()-COLUMN($GZ$1)+1,0))</f>
        <v>0</v>
      </c>
      <c r="HS1404" s="24">
        <f>SUMPRODUCT($B1404:$GQ1404,INDEX(PLAN_PRODUCCION!$B$4:$GQ$24,COLUMN()-COLUMN($GZ$1)+1,0))</f>
        <v>0</v>
      </c>
      <c r="HT1404" s="24">
        <f>SUMPRODUCT($B1404:$GQ1404,INDEX(PLAN_PRODUCCION!$B$4:$GQ$24,COLUMN()-COLUMN($GZ$1)+1,0))</f>
        <v>0</v>
      </c>
      <c r="HU1404" s="22"/>
      <c r="HV1404" s="25"/>
      <c r="HW1404" t="str">
        <f>DIM_BILL[[#This Row],[Tipo]]</f>
        <v>MATERIA PRIMA</v>
      </c>
    </row>
    <row r="1405" spans="1:231" x14ac:dyDescent="0.3">
      <c r="A1405" s="18" t="s">
        <v>1173</v>
      </c>
      <c r="DJ1405">
        <v>0.05</v>
      </c>
      <c r="DK1405">
        <v>0.05</v>
      </c>
      <c r="DL1405">
        <v>0.15</v>
      </c>
      <c r="GR1405" s="18" t="s">
        <v>1174</v>
      </c>
      <c r="GS1405" s="18">
        <v>2</v>
      </c>
      <c r="GT1405" s="18" t="s">
        <v>1855</v>
      </c>
      <c r="GU1405" s="18" t="s">
        <v>1793</v>
      </c>
      <c r="GV1405" s="18">
        <f>SUMIF(FACT_A1[cve_prod],DIM_BILL[[#This Row],[CODIGO]],FACT_A1[Existencia])</f>
        <v>0</v>
      </c>
      <c r="GW1405" s="18">
        <f>SUMIF(FACT_A2[cve_prod],DIM_BILL[[#This Row],[CODIGO]],FACT_A2[Existencia])</f>
        <v>1459.25</v>
      </c>
      <c r="GX1405" s="18"/>
      <c r="GY1405" s="16" t="s">
        <v>2222</v>
      </c>
      <c r="GZ1405" s="26">
        <f t="shared" ref="GZ1405" si="10254">GV1405+GW1405+GX1405+GZ1403-GZ1404</f>
        <v>1273.6500000000001</v>
      </c>
      <c r="HA1405" s="26">
        <f t="shared" ref="HA1405" si="10255">GZ1405+HA1403-HA1404</f>
        <v>1273.6500000000001</v>
      </c>
      <c r="HB1405" s="26">
        <f t="shared" ref="HB1405" si="10256">HA1405+HB1403-HB1404</f>
        <v>1273.6500000000001</v>
      </c>
      <c r="HC1405" s="26">
        <f t="shared" ref="HC1405" si="10257">HB1405+HC1403-HC1404</f>
        <v>1273.6500000000001</v>
      </c>
      <c r="HD1405" s="26">
        <f t="shared" ref="HD1405" si="10258">HC1405+HD1403-HD1404</f>
        <v>1273.6500000000001</v>
      </c>
      <c r="HE1405" s="26">
        <f t="shared" ref="HE1405" si="10259">HD1405+HE1403-HE1404</f>
        <v>1273.6500000000001</v>
      </c>
      <c r="HF1405" s="26">
        <f t="shared" ref="HF1405" si="10260">HE1405+HF1403-HF1404</f>
        <v>1273.6500000000001</v>
      </c>
      <c r="HG1405" s="26">
        <f t="shared" ref="HG1405" si="10261">HF1405+HG1403-HG1404</f>
        <v>1273.6500000000001</v>
      </c>
      <c r="HH1405" s="26">
        <f t="shared" ref="HH1405" si="10262">HG1405+HH1403-HH1404</f>
        <v>1273.6500000000001</v>
      </c>
      <c r="HI1405" s="26">
        <f t="shared" ref="HI1405" si="10263">HH1405+HI1403-HI1404</f>
        <v>1273.6500000000001</v>
      </c>
      <c r="HJ1405" s="26">
        <f t="shared" ref="HJ1405" si="10264">HI1405+HJ1403-HJ1404</f>
        <v>1273.6500000000001</v>
      </c>
      <c r="HK1405" s="26">
        <f t="shared" ref="HK1405" si="10265">HJ1405+HK1403-HK1404</f>
        <v>1273.6500000000001</v>
      </c>
      <c r="HL1405" s="26">
        <f t="shared" ref="HL1405" si="10266">HK1405+HL1403-HL1404</f>
        <v>1273.6500000000001</v>
      </c>
      <c r="HM1405" s="26">
        <f t="shared" ref="HM1405" si="10267">HL1405+HM1403-HM1404</f>
        <v>1273.6500000000001</v>
      </c>
      <c r="HN1405" s="26">
        <f t="shared" ref="HN1405" si="10268">HM1405+HN1403-HN1404</f>
        <v>1273.6500000000001</v>
      </c>
      <c r="HO1405" s="26">
        <f t="shared" ref="HO1405" si="10269">HN1405+HO1403-HO1404</f>
        <v>1273.6500000000001</v>
      </c>
      <c r="HP1405" s="26">
        <f t="shared" ref="HP1405" si="10270">HO1405+HP1403-HP1404</f>
        <v>1273.6500000000001</v>
      </c>
      <c r="HQ1405" s="26">
        <f t="shared" ref="HQ1405" si="10271">HP1405+HQ1403-HQ1404</f>
        <v>1273.6500000000001</v>
      </c>
      <c r="HR1405" s="26">
        <f t="shared" ref="HR1405" si="10272">HQ1405+HR1403-HR1404</f>
        <v>1273.6500000000001</v>
      </c>
      <c r="HS1405" s="26">
        <f t="shared" ref="HS1405" si="10273">HR1405+HS1403-HS1404</f>
        <v>1273.6500000000001</v>
      </c>
      <c r="HT1405" s="26">
        <f t="shared" ref="HT1405" si="10274">HS1405+HT1403-HT1404</f>
        <v>1273.6500000000001</v>
      </c>
      <c r="HU1405" s="22">
        <f t="shared" ref="HU1405" si="10275">COUNTIF(GZ1405:HT1405,"&lt;0")</f>
        <v>0</v>
      </c>
      <c r="HV1405" s="25"/>
      <c r="HW1405" t="str">
        <f>DIM_BILL[[#This Row],[Tipo]]</f>
        <v>MATERIA PRIMA</v>
      </c>
    </row>
    <row r="1406" spans="1:231" x14ac:dyDescent="0.3">
      <c r="A1406" s="17" t="s">
        <v>253</v>
      </c>
      <c r="O1406">
        <v>3.0000000000000001E-3</v>
      </c>
      <c r="AH1406">
        <v>8.9999999999999993E-3</v>
      </c>
      <c r="AI1406">
        <v>4.4999999999999997E-3</v>
      </c>
      <c r="AP1406">
        <v>4.7999999999999996E-3</v>
      </c>
      <c r="BE1406">
        <v>4.2000000000000003E-2</v>
      </c>
      <c r="BG1406">
        <v>2.436E-2</v>
      </c>
      <c r="BN1406">
        <v>7.3999999999999996E-2</v>
      </c>
      <c r="BO1406">
        <v>7.3999999999999996E-2</v>
      </c>
      <c r="BS1406">
        <v>0.28498947368421051</v>
      </c>
      <c r="BV1406">
        <v>5.0000000000000001E-4</v>
      </c>
      <c r="CK1406">
        <v>0.28205999999999998</v>
      </c>
      <c r="CL1406">
        <v>0.29820000000000002</v>
      </c>
      <c r="CM1406">
        <v>0.09</v>
      </c>
      <c r="CO1406">
        <v>0.3</v>
      </c>
      <c r="CP1406">
        <v>0.5</v>
      </c>
      <c r="CV1406">
        <v>0.3</v>
      </c>
      <c r="CW1406">
        <v>0.6</v>
      </c>
      <c r="CX1406">
        <v>0.3</v>
      </c>
      <c r="CY1406">
        <v>0.3</v>
      </c>
      <c r="DG1406">
        <v>0.29016500000000001</v>
      </c>
      <c r="DO1406">
        <v>7.0000000000000007E-2</v>
      </c>
      <c r="ET1406">
        <v>0.18</v>
      </c>
      <c r="EZ1406">
        <v>0.56616999999999995</v>
      </c>
      <c r="FA1406">
        <v>9.4500000000000001E-3</v>
      </c>
      <c r="FD1406">
        <v>0.03</v>
      </c>
      <c r="FI1406">
        <v>9.4500000000000001E-3</v>
      </c>
      <c r="FK1406">
        <v>0.03</v>
      </c>
      <c r="FP1406">
        <v>6.3E-3</v>
      </c>
      <c r="FW1406">
        <v>0.3</v>
      </c>
      <c r="GJ1406">
        <v>9.450054644808744E-3</v>
      </c>
      <c r="GQ1406">
        <v>7.8750000000000001E-3</v>
      </c>
      <c r="GR1406" s="17" t="s">
        <v>254</v>
      </c>
      <c r="GS1406" s="17">
        <v>5</v>
      </c>
      <c r="GT1406" s="17" t="s">
        <v>1856</v>
      </c>
      <c r="GU1406" s="17" t="s">
        <v>1793</v>
      </c>
      <c r="GV1406" s="17">
        <f>SUMIF(FACT_A1[cve_prod],DIM_BILL[[#This Row],[CODIGO]],FACT_A1[Existencia])</f>
        <v>2010</v>
      </c>
      <c r="GW1406" s="18">
        <f>SUMIF(FACT_A2[cve_prod],DIM_BILL[[#This Row],[CODIGO]],FACT_A2[Existencia])</f>
        <v>4086.232</v>
      </c>
      <c r="GX1406" s="17"/>
      <c r="GY1406" s="16" t="s">
        <v>2220</v>
      </c>
      <c r="GZ1406" s="15">
        <f>SUMIFS(POs[saldo],POs[cve_prod],DIM_BILL[[#This Row],[CODIGO]],POs[status],$GY1406,POs[f_ent],GZ$1)</f>
        <v>0</v>
      </c>
      <c r="HA1406" s="15">
        <f>SUMIFS(POs[saldo],POs[cve_prod],DIM_BILL[[#This Row],[CODIGO]],POs[status],$GY1406,POs[f_ent],HA$1)</f>
        <v>0</v>
      </c>
      <c r="HB1406" s="15">
        <f>SUMIFS(POs[saldo],POs[cve_prod],DIM_BILL[[#This Row],[CODIGO]],POs[status],$GY1406,POs[f_ent],HB$1)</f>
        <v>0</v>
      </c>
      <c r="HC1406" s="15">
        <f>SUMIFS(POs[saldo],POs[cve_prod],DIM_BILL[[#This Row],[CODIGO]],POs[status],$GY1406,POs[f_ent],HC$1)</f>
        <v>0</v>
      </c>
      <c r="HD1406" s="15">
        <f>SUMIFS(POs[saldo],POs[cve_prod],DIM_BILL[[#This Row],[CODIGO]],POs[status],$GY1406,POs[f_ent],HD$1)</f>
        <v>0</v>
      </c>
      <c r="HE1406" s="15">
        <f>SUMIFS(POs[saldo],POs[cve_prod],DIM_BILL[[#This Row],[CODIGO]],POs[status],$GY1406,POs[f_ent],HE$1)</f>
        <v>0</v>
      </c>
      <c r="HF1406" s="15">
        <f>SUMIFS(POs[saldo],POs[cve_prod],DIM_BILL[[#This Row],[CODIGO]],POs[status],$GY1406,POs[Semana],WEEKNUM(HF$1))</f>
        <v>0</v>
      </c>
      <c r="HG1406" s="15">
        <f>SUMIFS(POs[saldo],POs[cve_prod],DIM_BILL[[#This Row],[CODIGO]],POs[status],$GY1406,POs[Semana],WEEKNUM(HG$1))</f>
        <v>0</v>
      </c>
      <c r="HH1406" s="15">
        <f>SUMIFS(POs[saldo],POs[cve_prod],DIM_BILL[[#This Row],[CODIGO]],POs[status],$GY1406,POs[Semana],WEEKNUM(HH$1))</f>
        <v>0</v>
      </c>
      <c r="HI1406" s="15">
        <f>SUMIFS(POs[saldo],POs[cve_prod],DIM_BILL[[#This Row],[CODIGO]],POs[status],$GY1406,POs[Semana],WEEKNUM(HI$1))</f>
        <v>0</v>
      </c>
      <c r="HJ1406" s="15">
        <f>SUMIFS(POs[saldo],POs[cve_prod],DIM_BILL[[#This Row],[CODIGO]],POs[status],$GY1406,POs[Semana],WEEKNUM(HJ$1))</f>
        <v>0</v>
      </c>
      <c r="HK1406" s="15">
        <f>SUMIFS(POs[saldo],POs[cve_prod],DIM_BILL[[#This Row],[CODIGO]],POs[status],$GY1406,POs[Semana],WEEKNUM(HK$1))</f>
        <v>0</v>
      </c>
      <c r="HL1406" s="15">
        <f>SUMIFS(POs[saldo],POs[cve_prod],DIM_BILL[[#This Row],[CODIGO]],POs[status],$GY1406,POs[Semana],WEEKNUM(HL$1))</f>
        <v>0</v>
      </c>
      <c r="HM1406" s="15">
        <f>SUMIFS(POs[saldo],POs[cve_prod],DIM_BILL[[#This Row],[CODIGO]],POs[status],$GY1406,POs[Semana],WEEKNUM(HM$1))</f>
        <v>0</v>
      </c>
      <c r="HN1406" s="15">
        <f>SUMIFS(POs[saldo],POs[cve_prod],DIM_BILL[[#This Row],[CODIGO]],POs[status],$GY1406,POs[Semana],WEEKNUM(HN$1))</f>
        <v>0</v>
      </c>
      <c r="HO1406" s="15">
        <f>SUMIFS(POs[saldo],POs[cve_prod],DIM_BILL[[#This Row],[CODIGO]],POs[status],$GY1406,POs[Semana],WEEKNUM(HO$1))</f>
        <v>0</v>
      </c>
      <c r="HP1406" s="15">
        <f>SUMIFS(POs[saldo],POs[cve_prod],DIM_BILL[[#This Row],[CODIGO]],POs[status],$GY1406,POs[Semana],WEEKNUM(HP$1))</f>
        <v>0</v>
      </c>
      <c r="HQ1406" s="15">
        <f>SUMIFS(POs[saldo],POs[cve_prod],DIM_BILL[[#This Row],[CODIGO]],POs[status],$GY1406,POs[Semana],WEEKNUM(HQ$1))</f>
        <v>0</v>
      </c>
      <c r="HR1406" s="15">
        <f>SUMIFS(POs[saldo],POs[cve_prod],DIM_BILL[[#This Row],[CODIGO]],POs[status],$GY1406,POs[Semana],WEEKNUM(HR$1))</f>
        <v>0</v>
      </c>
      <c r="HS1406" s="15">
        <f>SUMIFS(POs[saldo],POs[cve_prod],DIM_BILL[[#This Row],[CODIGO]],POs[status],$GY1406,POs[Semana],WEEKNUM(HS$1))</f>
        <v>0</v>
      </c>
      <c r="HT1406" s="15">
        <f>SUMIFS(POs[saldo],POs[cve_prod],DIM_BILL[[#This Row],[CODIGO]],POs[status],$GY1406,POs[Semana],WEEKNUM(HT$1))</f>
        <v>0</v>
      </c>
      <c r="HU1406" s="22"/>
      <c r="HV1406" s="25"/>
      <c r="HW1406" t="str">
        <f>DIM_BILL[[#This Row],[Tipo]]</f>
        <v>MATERIA PRIMA</v>
      </c>
    </row>
    <row r="1407" spans="1:231" x14ac:dyDescent="0.3">
      <c r="A1407" s="17" t="s">
        <v>253</v>
      </c>
      <c r="O1407">
        <v>3.0000000000000001E-3</v>
      </c>
      <c r="AH1407">
        <v>8.9999999999999993E-3</v>
      </c>
      <c r="AI1407">
        <v>4.4999999999999997E-3</v>
      </c>
      <c r="AP1407">
        <v>4.7999999999999996E-3</v>
      </c>
      <c r="BE1407">
        <v>4.2000000000000003E-2</v>
      </c>
      <c r="BG1407">
        <v>2.436E-2</v>
      </c>
      <c r="BN1407">
        <v>7.3999999999999996E-2</v>
      </c>
      <c r="BO1407">
        <v>7.3999999999999996E-2</v>
      </c>
      <c r="BS1407">
        <v>0.28498947368421051</v>
      </c>
      <c r="BV1407">
        <v>5.0000000000000001E-4</v>
      </c>
      <c r="CK1407">
        <v>0.28205999999999998</v>
      </c>
      <c r="CL1407">
        <v>0.29820000000000002</v>
      </c>
      <c r="CM1407">
        <v>0.09</v>
      </c>
      <c r="CO1407">
        <v>0.3</v>
      </c>
      <c r="CP1407">
        <v>0.5</v>
      </c>
      <c r="CV1407">
        <v>0.3</v>
      </c>
      <c r="CW1407">
        <v>0.6</v>
      </c>
      <c r="CX1407">
        <v>0.3</v>
      </c>
      <c r="CY1407">
        <v>0.3</v>
      </c>
      <c r="DG1407">
        <v>0.29016500000000001</v>
      </c>
      <c r="DO1407">
        <v>7.0000000000000007E-2</v>
      </c>
      <c r="ET1407">
        <v>0.18</v>
      </c>
      <c r="EZ1407">
        <v>0.56616999999999995</v>
      </c>
      <c r="FA1407">
        <v>9.4500000000000001E-3</v>
      </c>
      <c r="FD1407">
        <v>0.03</v>
      </c>
      <c r="FI1407">
        <v>9.4500000000000001E-3</v>
      </c>
      <c r="FK1407">
        <v>0.03</v>
      </c>
      <c r="FP1407">
        <v>6.3E-3</v>
      </c>
      <c r="FW1407">
        <v>0.3</v>
      </c>
      <c r="GJ1407">
        <v>9.450054644808744E-3</v>
      </c>
      <c r="GQ1407">
        <v>7.8750000000000001E-3</v>
      </c>
      <c r="GR1407" s="17" t="s">
        <v>254</v>
      </c>
      <c r="GS1407" s="17">
        <v>5</v>
      </c>
      <c r="GT1407" s="17" t="s">
        <v>1856</v>
      </c>
      <c r="GU1407" s="17" t="s">
        <v>1793</v>
      </c>
      <c r="GV1407" s="17">
        <f>SUMIF(FACT_A1[cve_prod],DIM_BILL[[#This Row],[CODIGO]],FACT_A1[Existencia])</f>
        <v>2010</v>
      </c>
      <c r="GW1407" s="18">
        <f>SUMIF(FACT_A2[cve_prod],DIM_BILL[[#This Row],[CODIGO]],FACT_A2[Existencia])</f>
        <v>4086.232</v>
      </c>
      <c r="GX1407" s="17"/>
      <c r="GY1407" s="16" t="s">
        <v>2221</v>
      </c>
      <c r="GZ1407" s="24">
        <f>SUMPRODUCT($B1407:$GQ1407,INDEX(PLAN_PRODUCCION!$B$4:$GQ$24,COLUMN()-COLUMN($GZ$1)+1,0))</f>
        <v>4318.1540650000006</v>
      </c>
      <c r="HA1407" s="24">
        <f>SUMPRODUCT($B1407:$GQ1407,INDEX(PLAN_PRODUCCION!$B$4:$GQ$24,COLUMN()-COLUMN($GZ$1)+1,0))</f>
        <v>0</v>
      </c>
      <c r="HB1407" s="24">
        <f>SUMPRODUCT($B1407:$GQ1407,INDEX(PLAN_PRODUCCION!$B$4:$GQ$24,COLUMN()-COLUMN($GZ$1)+1,0))</f>
        <v>0</v>
      </c>
      <c r="HC1407" s="24">
        <f>SUMPRODUCT($B1407:$GQ1407,INDEX(PLAN_PRODUCCION!$B$4:$GQ$24,COLUMN()-COLUMN($GZ$1)+1,0))</f>
        <v>0</v>
      </c>
      <c r="HD1407" s="24">
        <f>SUMPRODUCT($B1407:$GQ1407,INDEX(PLAN_PRODUCCION!$B$4:$GQ$24,COLUMN()-COLUMN($GZ$1)+1,0))</f>
        <v>0</v>
      </c>
      <c r="HE1407" s="24">
        <f>SUMPRODUCT($B1407:$GQ1407,INDEX(PLAN_PRODUCCION!$B$4:$GQ$24,COLUMN()-COLUMN($GZ$1)+1,0))</f>
        <v>0</v>
      </c>
      <c r="HF1407" s="24">
        <f>SUMPRODUCT($B1407:$GQ1407,INDEX(PLAN_PRODUCCION!$B$4:$GQ$24,COLUMN()-COLUMN($GZ$1)+1,0))</f>
        <v>0</v>
      </c>
      <c r="HG1407" s="24">
        <f>SUMPRODUCT($B1407:$GQ1407,INDEX(PLAN_PRODUCCION!$B$4:$GQ$24,COLUMN()-COLUMN($GZ$1)+1,0))</f>
        <v>0</v>
      </c>
      <c r="HH1407" s="24">
        <f>SUMPRODUCT($B1407:$GQ1407,INDEX(PLAN_PRODUCCION!$B$4:$GQ$24,COLUMN()-COLUMN($GZ$1)+1,0))</f>
        <v>0</v>
      </c>
      <c r="HI1407" s="24">
        <f>SUMPRODUCT($B1407:$GQ1407,INDEX(PLAN_PRODUCCION!$B$4:$GQ$24,COLUMN()-COLUMN($GZ$1)+1,0))</f>
        <v>0</v>
      </c>
      <c r="HJ1407" s="24">
        <f>SUMPRODUCT($B1407:$GQ1407,INDEX(PLAN_PRODUCCION!$B$4:$GQ$24,COLUMN()-COLUMN($GZ$1)+1,0))</f>
        <v>0</v>
      </c>
      <c r="HK1407" s="24">
        <f>SUMPRODUCT($B1407:$GQ1407,INDEX(PLAN_PRODUCCION!$B$4:$GQ$24,COLUMN()-COLUMN($GZ$1)+1,0))</f>
        <v>651.03</v>
      </c>
      <c r="HL1407" s="24">
        <f>SUMPRODUCT($B1407:$GQ1407,INDEX(PLAN_PRODUCCION!$B$4:$GQ$24,COLUMN()-COLUMN($GZ$1)+1,0))</f>
        <v>0</v>
      </c>
      <c r="HM1407" s="24">
        <f>SUMPRODUCT($B1407:$GQ1407,INDEX(PLAN_PRODUCCION!$B$4:$GQ$24,COLUMN()-COLUMN($GZ$1)+1,0))</f>
        <v>0</v>
      </c>
      <c r="HN1407" s="24">
        <f>SUMPRODUCT($B1407:$GQ1407,INDEX(PLAN_PRODUCCION!$B$4:$GQ$24,COLUMN()-COLUMN($GZ$1)+1,0))</f>
        <v>0</v>
      </c>
      <c r="HO1407" s="24">
        <f>SUMPRODUCT($B1407:$GQ1407,INDEX(PLAN_PRODUCCION!$B$4:$GQ$24,COLUMN()-COLUMN($GZ$1)+1,0))</f>
        <v>0</v>
      </c>
      <c r="HP1407" s="24">
        <f>SUMPRODUCT($B1407:$GQ1407,INDEX(PLAN_PRODUCCION!$B$4:$GQ$24,COLUMN()-COLUMN($GZ$1)+1,0))</f>
        <v>0</v>
      </c>
      <c r="HQ1407" s="24">
        <f>SUMPRODUCT($B1407:$GQ1407,INDEX(PLAN_PRODUCCION!$B$4:$GQ$24,COLUMN()-COLUMN($GZ$1)+1,0))</f>
        <v>1200</v>
      </c>
      <c r="HR1407" s="24">
        <f>SUMPRODUCT($B1407:$GQ1407,INDEX(PLAN_PRODUCCION!$B$4:$GQ$24,COLUMN()-COLUMN($GZ$1)+1,0))</f>
        <v>0</v>
      </c>
      <c r="HS1407" s="24">
        <f>SUMPRODUCT($B1407:$GQ1407,INDEX(PLAN_PRODUCCION!$B$4:$GQ$24,COLUMN()-COLUMN($GZ$1)+1,0))</f>
        <v>0</v>
      </c>
      <c r="HT1407" s="24">
        <f>SUMPRODUCT($B1407:$GQ1407,INDEX(PLAN_PRODUCCION!$B$4:$GQ$24,COLUMN()-COLUMN($GZ$1)+1,0))</f>
        <v>0</v>
      </c>
      <c r="HU1407" s="22"/>
      <c r="HV1407" s="25"/>
      <c r="HW1407" t="str">
        <f>DIM_BILL[[#This Row],[Tipo]]</f>
        <v>MATERIA PRIMA</v>
      </c>
    </row>
    <row r="1408" spans="1:231" x14ac:dyDescent="0.3">
      <c r="A1408" s="18" t="s">
        <v>253</v>
      </c>
      <c r="O1408">
        <v>3.0000000000000001E-3</v>
      </c>
      <c r="AH1408">
        <v>8.9999999999999993E-3</v>
      </c>
      <c r="AI1408">
        <v>4.4999999999999997E-3</v>
      </c>
      <c r="AP1408">
        <v>4.7999999999999996E-3</v>
      </c>
      <c r="BE1408">
        <v>4.2000000000000003E-2</v>
      </c>
      <c r="BG1408">
        <v>2.436E-2</v>
      </c>
      <c r="BN1408">
        <v>7.3999999999999996E-2</v>
      </c>
      <c r="BO1408">
        <v>7.3999999999999996E-2</v>
      </c>
      <c r="BS1408">
        <v>0.28498947368421051</v>
      </c>
      <c r="BV1408">
        <v>5.0000000000000001E-4</v>
      </c>
      <c r="CK1408">
        <v>0.28205999999999998</v>
      </c>
      <c r="CL1408">
        <v>0.29820000000000002</v>
      </c>
      <c r="CM1408">
        <v>0.09</v>
      </c>
      <c r="CO1408">
        <v>0.3</v>
      </c>
      <c r="CP1408">
        <v>0.5</v>
      </c>
      <c r="CV1408">
        <v>0.3</v>
      </c>
      <c r="CW1408">
        <v>0.6</v>
      </c>
      <c r="CX1408">
        <v>0.3</v>
      </c>
      <c r="CY1408">
        <v>0.3</v>
      </c>
      <c r="DG1408">
        <v>0.29016500000000001</v>
      </c>
      <c r="DO1408">
        <v>7.0000000000000007E-2</v>
      </c>
      <c r="ET1408">
        <v>0.18</v>
      </c>
      <c r="EZ1408">
        <v>0.56616999999999995</v>
      </c>
      <c r="FA1408">
        <v>9.4500000000000001E-3</v>
      </c>
      <c r="FD1408">
        <v>0.03</v>
      </c>
      <c r="FI1408">
        <v>9.4500000000000001E-3</v>
      </c>
      <c r="FK1408">
        <v>0.03</v>
      </c>
      <c r="FP1408">
        <v>6.3E-3</v>
      </c>
      <c r="FW1408">
        <v>0.3</v>
      </c>
      <c r="GJ1408">
        <v>9.450054644808744E-3</v>
      </c>
      <c r="GQ1408">
        <v>7.8750000000000001E-3</v>
      </c>
      <c r="GR1408" s="18" t="s">
        <v>254</v>
      </c>
      <c r="GS1408" s="18">
        <v>5</v>
      </c>
      <c r="GT1408" s="18" t="s">
        <v>1856</v>
      </c>
      <c r="GU1408" s="18" t="s">
        <v>1793</v>
      </c>
      <c r="GV1408" s="18">
        <f>SUMIF(FACT_A1[cve_prod],DIM_BILL[[#This Row],[CODIGO]],FACT_A1[Existencia])</f>
        <v>2010</v>
      </c>
      <c r="GW1408" s="18">
        <f>SUMIF(FACT_A2[cve_prod],DIM_BILL[[#This Row],[CODIGO]],FACT_A2[Existencia])</f>
        <v>4086.232</v>
      </c>
      <c r="GX1408" s="18"/>
      <c r="GY1408" s="16" t="s">
        <v>2222</v>
      </c>
      <c r="GZ1408" s="26">
        <f t="shared" ref="GZ1408" si="10276">GV1408+GW1408+GX1408+GZ1406-GZ1407</f>
        <v>1778.0779349999993</v>
      </c>
      <c r="HA1408" s="26">
        <f t="shared" ref="HA1408" si="10277">GZ1408+HA1406-HA1407</f>
        <v>1778.0779349999993</v>
      </c>
      <c r="HB1408" s="26">
        <f t="shared" ref="HB1408" si="10278">HA1408+HB1406-HB1407</f>
        <v>1778.0779349999993</v>
      </c>
      <c r="HC1408" s="26">
        <f t="shared" ref="HC1408" si="10279">HB1408+HC1406-HC1407</f>
        <v>1778.0779349999993</v>
      </c>
      <c r="HD1408" s="26">
        <f t="shared" ref="HD1408" si="10280">HC1408+HD1406-HD1407</f>
        <v>1778.0779349999993</v>
      </c>
      <c r="HE1408" s="26">
        <f t="shared" ref="HE1408" si="10281">HD1408+HE1406-HE1407</f>
        <v>1778.0779349999993</v>
      </c>
      <c r="HF1408" s="26">
        <f t="shared" ref="HF1408" si="10282">HE1408+HF1406-HF1407</f>
        <v>1778.0779349999993</v>
      </c>
      <c r="HG1408" s="26">
        <f t="shared" ref="HG1408" si="10283">HF1408+HG1406-HG1407</f>
        <v>1778.0779349999993</v>
      </c>
      <c r="HH1408" s="26">
        <f t="shared" ref="HH1408" si="10284">HG1408+HH1406-HH1407</f>
        <v>1778.0779349999993</v>
      </c>
      <c r="HI1408" s="26">
        <f t="shared" ref="HI1408" si="10285">HH1408+HI1406-HI1407</f>
        <v>1778.0779349999993</v>
      </c>
      <c r="HJ1408" s="26">
        <f t="shared" ref="HJ1408" si="10286">HI1408+HJ1406-HJ1407</f>
        <v>1778.0779349999993</v>
      </c>
      <c r="HK1408" s="26">
        <f t="shared" ref="HK1408" si="10287">HJ1408+HK1406-HK1407</f>
        <v>1127.0479349999994</v>
      </c>
      <c r="HL1408" s="26">
        <f t="shared" ref="HL1408" si="10288">HK1408+HL1406-HL1407</f>
        <v>1127.0479349999994</v>
      </c>
      <c r="HM1408" s="26">
        <f t="shared" ref="HM1408" si="10289">HL1408+HM1406-HM1407</f>
        <v>1127.0479349999994</v>
      </c>
      <c r="HN1408" s="26">
        <f t="shared" ref="HN1408" si="10290">HM1408+HN1406-HN1407</f>
        <v>1127.0479349999994</v>
      </c>
      <c r="HO1408" s="26">
        <f t="shared" ref="HO1408" si="10291">HN1408+HO1406-HO1407</f>
        <v>1127.0479349999994</v>
      </c>
      <c r="HP1408" s="26">
        <f t="shared" ref="HP1408" si="10292">HO1408+HP1406-HP1407</f>
        <v>1127.0479349999994</v>
      </c>
      <c r="HQ1408" s="26">
        <f t="shared" ref="HQ1408" si="10293">HP1408+HQ1406-HQ1407</f>
        <v>-72.95206500000063</v>
      </c>
      <c r="HR1408" s="26">
        <f t="shared" ref="HR1408" si="10294">HQ1408+HR1406-HR1407</f>
        <v>-72.95206500000063</v>
      </c>
      <c r="HS1408" s="26">
        <f t="shared" ref="HS1408" si="10295">HR1408+HS1406-HS1407</f>
        <v>-72.95206500000063</v>
      </c>
      <c r="HT1408" s="26">
        <f t="shared" ref="HT1408" si="10296">HS1408+HT1406-HT1407</f>
        <v>-72.95206500000063</v>
      </c>
      <c r="HU1408" s="22">
        <f t="shared" ref="HU1408" si="10297">COUNTIF(GZ1408:HT1408,"&lt;0")</f>
        <v>4</v>
      </c>
      <c r="HV1408" s="25"/>
      <c r="HW1408" t="str">
        <f>DIM_BILL[[#This Row],[Tipo]]</f>
        <v>MATERIA PRIMA</v>
      </c>
    </row>
    <row r="1409" spans="1:231" x14ac:dyDescent="0.3">
      <c r="A1409" s="17" t="s">
        <v>1050</v>
      </c>
      <c r="CV1409">
        <v>1.2E-2</v>
      </c>
      <c r="CW1409">
        <v>1.2E-2</v>
      </c>
      <c r="CX1409">
        <v>6.0000000000000001E-3</v>
      </c>
      <c r="CY1409">
        <v>1.2E-2</v>
      </c>
      <c r="DO1409">
        <v>1.238E-2</v>
      </c>
      <c r="GR1409" s="17" t="s">
        <v>1051</v>
      </c>
      <c r="GS1409" s="17">
        <v>1</v>
      </c>
      <c r="GT1409" s="17" t="s">
        <v>1857</v>
      </c>
      <c r="GU1409" s="17" t="s">
        <v>1793</v>
      </c>
      <c r="GV1409" s="17">
        <f>SUMIF(FACT_A1[cve_prod],DIM_BILL[[#This Row],[CODIGO]],FACT_A1[Existencia])</f>
        <v>0</v>
      </c>
      <c r="GW1409" s="18">
        <f>SUMIF(FACT_A2[cve_prod],DIM_BILL[[#This Row],[CODIGO]],FACT_A2[Existencia])</f>
        <v>56</v>
      </c>
      <c r="GX1409" s="17"/>
      <c r="GY1409" s="16" t="s">
        <v>2220</v>
      </c>
      <c r="GZ1409" s="15">
        <f>SUMIFS(POs[saldo],POs[cve_prod],DIM_BILL[[#This Row],[CODIGO]],POs[status],$GY1409,POs[f_ent],GZ$1)</f>
        <v>0</v>
      </c>
      <c r="HA1409" s="15">
        <f>SUMIFS(POs[saldo],POs[cve_prod],DIM_BILL[[#This Row],[CODIGO]],POs[status],$GY1409,POs[f_ent],HA$1)</f>
        <v>0</v>
      </c>
      <c r="HB1409" s="15">
        <f>SUMIFS(POs[saldo],POs[cve_prod],DIM_BILL[[#This Row],[CODIGO]],POs[status],$GY1409,POs[f_ent],HB$1)</f>
        <v>0</v>
      </c>
      <c r="HC1409" s="15">
        <f>SUMIFS(POs[saldo],POs[cve_prod],DIM_BILL[[#This Row],[CODIGO]],POs[status],$GY1409,POs[f_ent],HC$1)</f>
        <v>0</v>
      </c>
      <c r="HD1409" s="15">
        <f>SUMIFS(POs[saldo],POs[cve_prod],DIM_BILL[[#This Row],[CODIGO]],POs[status],$GY1409,POs[f_ent],HD$1)</f>
        <v>0</v>
      </c>
      <c r="HE1409" s="15">
        <f>SUMIFS(POs[saldo],POs[cve_prod],DIM_BILL[[#This Row],[CODIGO]],POs[status],$GY1409,POs[f_ent],HE$1)</f>
        <v>0</v>
      </c>
      <c r="HF1409" s="15">
        <f>SUMIFS(POs[saldo],POs[cve_prod],DIM_BILL[[#This Row],[CODIGO]],POs[status],$GY1409,POs[Semana],WEEKNUM(HF$1))</f>
        <v>0</v>
      </c>
      <c r="HG1409" s="15">
        <f>SUMIFS(POs[saldo],POs[cve_prod],DIM_BILL[[#This Row],[CODIGO]],POs[status],$GY1409,POs[Semana],WEEKNUM(HG$1))</f>
        <v>0</v>
      </c>
      <c r="HH1409" s="15">
        <f>SUMIFS(POs[saldo],POs[cve_prod],DIM_BILL[[#This Row],[CODIGO]],POs[status],$GY1409,POs[Semana],WEEKNUM(HH$1))</f>
        <v>0</v>
      </c>
      <c r="HI1409" s="15">
        <f>SUMIFS(POs[saldo],POs[cve_prod],DIM_BILL[[#This Row],[CODIGO]],POs[status],$GY1409,POs[Semana],WEEKNUM(HI$1))</f>
        <v>0</v>
      </c>
      <c r="HJ1409" s="15">
        <f>SUMIFS(POs[saldo],POs[cve_prod],DIM_BILL[[#This Row],[CODIGO]],POs[status],$GY1409,POs[Semana],WEEKNUM(HJ$1))</f>
        <v>0</v>
      </c>
      <c r="HK1409" s="15">
        <f>SUMIFS(POs[saldo],POs[cve_prod],DIM_BILL[[#This Row],[CODIGO]],POs[status],$GY1409,POs[Semana],WEEKNUM(HK$1))</f>
        <v>0</v>
      </c>
      <c r="HL1409" s="15">
        <f>SUMIFS(POs[saldo],POs[cve_prod],DIM_BILL[[#This Row],[CODIGO]],POs[status],$GY1409,POs[Semana],WEEKNUM(HL$1))</f>
        <v>0</v>
      </c>
      <c r="HM1409" s="15">
        <f>SUMIFS(POs[saldo],POs[cve_prod],DIM_BILL[[#This Row],[CODIGO]],POs[status],$GY1409,POs[Semana],WEEKNUM(HM$1))</f>
        <v>0</v>
      </c>
      <c r="HN1409" s="15">
        <f>SUMIFS(POs[saldo],POs[cve_prod],DIM_BILL[[#This Row],[CODIGO]],POs[status],$GY1409,POs[Semana],WEEKNUM(HN$1))</f>
        <v>0</v>
      </c>
      <c r="HO1409" s="15">
        <f>SUMIFS(POs[saldo],POs[cve_prod],DIM_BILL[[#This Row],[CODIGO]],POs[status],$GY1409,POs[Semana],WEEKNUM(HO$1))</f>
        <v>0</v>
      </c>
      <c r="HP1409" s="15">
        <f>SUMIFS(POs[saldo],POs[cve_prod],DIM_BILL[[#This Row],[CODIGO]],POs[status],$GY1409,POs[Semana],WEEKNUM(HP$1))</f>
        <v>0</v>
      </c>
      <c r="HQ1409" s="15">
        <f>SUMIFS(POs[saldo],POs[cve_prod],DIM_BILL[[#This Row],[CODIGO]],POs[status],$GY1409,POs[Semana],WEEKNUM(HQ$1))</f>
        <v>0</v>
      </c>
      <c r="HR1409" s="15">
        <f>SUMIFS(POs[saldo],POs[cve_prod],DIM_BILL[[#This Row],[CODIGO]],POs[status],$GY1409,POs[Semana],WEEKNUM(HR$1))</f>
        <v>0</v>
      </c>
      <c r="HS1409" s="15">
        <f>SUMIFS(POs[saldo],POs[cve_prod],DIM_BILL[[#This Row],[CODIGO]],POs[status],$GY1409,POs[Semana],WEEKNUM(HS$1))</f>
        <v>0</v>
      </c>
      <c r="HT1409" s="15">
        <f>SUMIFS(POs[saldo],POs[cve_prod],DIM_BILL[[#This Row],[CODIGO]],POs[status],$GY1409,POs[Semana],WEEKNUM(HT$1))</f>
        <v>0</v>
      </c>
      <c r="HU1409" s="22"/>
      <c r="HV1409" s="25"/>
      <c r="HW1409" t="str">
        <f>DIM_BILL[[#This Row],[Tipo]]</f>
        <v>MATERIA PRIMA</v>
      </c>
    </row>
    <row r="1410" spans="1:231" x14ac:dyDescent="0.3">
      <c r="A1410" s="17" t="s">
        <v>1050</v>
      </c>
      <c r="CV1410">
        <v>1.2E-2</v>
      </c>
      <c r="CW1410">
        <v>1.2E-2</v>
      </c>
      <c r="CX1410">
        <v>6.0000000000000001E-3</v>
      </c>
      <c r="CY1410">
        <v>1.2E-2</v>
      </c>
      <c r="DO1410">
        <v>1.238E-2</v>
      </c>
      <c r="GR1410" s="17" t="s">
        <v>1051</v>
      </c>
      <c r="GS1410" s="17">
        <v>1</v>
      </c>
      <c r="GT1410" s="17" t="s">
        <v>1857</v>
      </c>
      <c r="GU1410" s="17" t="s">
        <v>1793</v>
      </c>
      <c r="GV1410" s="17">
        <f>SUMIF(FACT_A1[cve_prod],DIM_BILL[[#This Row],[CODIGO]],FACT_A1[Existencia])</f>
        <v>0</v>
      </c>
      <c r="GW1410" s="18">
        <f>SUMIF(FACT_A2[cve_prod],DIM_BILL[[#This Row],[CODIGO]],FACT_A2[Existencia])</f>
        <v>56</v>
      </c>
      <c r="GX1410" s="17"/>
      <c r="GY1410" s="16" t="s">
        <v>2221</v>
      </c>
      <c r="GZ1410" s="24">
        <f>SUMPRODUCT($B1410:$GQ1410,INDEX(PLAN_PRODUCCION!$B$4:$GQ$24,COLUMN()-COLUMN($GZ$1)+1,0))</f>
        <v>24.72</v>
      </c>
      <c r="HA1410" s="24">
        <f>SUMPRODUCT($B1410:$GQ1410,INDEX(PLAN_PRODUCCION!$B$4:$GQ$24,COLUMN()-COLUMN($GZ$1)+1,0))</f>
        <v>0</v>
      </c>
      <c r="HB1410" s="24">
        <f>SUMPRODUCT($B1410:$GQ1410,INDEX(PLAN_PRODUCCION!$B$4:$GQ$24,COLUMN()-COLUMN($GZ$1)+1,0))</f>
        <v>0</v>
      </c>
      <c r="HC1410" s="24">
        <f>SUMPRODUCT($B1410:$GQ1410,INDEX(PLAN_PRODUCCION!$B$4:$GQ$24,COLUMN()-COLUMN($GZ$1)+1,0))</f>
        <v>0</v>
      </c>
      <c r="HD1410" s="24">
        <f>SUMPRODUCT($B1410:$GQ1410,INDEX(PLAN_PRODUCCION!$B$4:$GQ$24,COLUMN()-COLUMN($GZ$1)+1,0))</f>
        <v>0</v>
      </c>
      <c r="HE1410" s="24">
        <f>SUMPRODUCT($B1410:$GQ1410,INDEX(PLAN_PRODUCCION!$B$4:$GQ$24,COLUMN()-COLUMN($GZ$1)+1,0))</f>
        <v>0</v>
      </c>
      <c r="HF1410" s="24">
        <f>SUMPRODUCT($B1410:$GQ1410,INDEX(PLAN_PRODUCCION!$B$4:$GQ$24,COLUMN()-COLUMN($GZ$1)+1,0))</f>
        <v>0</v>
      </c>
      <c r="HG1410" s="24">
        <f>SUMPRODUCT($B1410:$GQ1410,INDEX(PLAN_PRODUCCION!$B$4:$GQ$24,COLUMN()-COLUMN($GZ$1)+1,0))</f>
        <v>0</v>
      </c>
      <c r="HH1410" s="24">
        <f>SUMPRODUCT($B1410:$GQ1410,INDEX(PLAN_PRODUCCION!$B$4:$GQ$24,COLUMN()-COLUMN($GZ$1)+1,0))</f>
        <v>0</v>
      </c>
      <c r="HI1410" s="24">
        <f>SUMPRODUCT($B1410:$GQ1410,INDEX(PLAN_PRODUCCION!$B$4:$GQ$24,COLUMN()-COLUMN($GZ$1)+1,0))</f>
        <v>0</v>
      </c>
      <c r="HJ1410" s="24">
        <f>SUMPRODUCT($B1410:$GQ1410,INDEX(PLAN_PRODUCCION!$B$4:$GQ$24,COLUMN()-COLUMN($GZ$1)+1,0))</f>
        <v>0</v>
      </c>
      <c r="HK1410" s="24">
        <f>SUMPRODUCT($B1410:$GQ1410,INDEX(PLAN_PRODUCCION!$B$4:$GQ$24,COLUMN()-COLUMN($GZ$1)+1,0))</f>
        <v>24</v>
      </c>
      <c r="HL1410" s="24">
        <f>SUMPRODUCT($B1410:$GQ1410,INDEX(PLAN_PRODUCCION!$B$4:$GQ$24,COLUMN()-COLUMN($GZ$1)+1,0))</f>
        <v>0</v>
      </c>
      <c r="HM1410" s="24">
        <f>SUMPRODUCT($B1410:$GQ1410,INDEX(PLAN_PRODUCCION!$B$4:$GQ$24,COLUMN()-COLUMN($GZ$1)+1,0))</f>
        <v>0</v>
      </c>
      <c r="HN1410" s="24">
        <f>SUMPRODUCT($B1410:$GQ1410,INDEX(PLAN_PRODUCCION!$B$4:$GQ$24,COLUMN()-COLUMN($GZ$1)+1,0))</f>
        <v>0</v>
      </c>
      <c r="HO1410" s="24">
        <f>SUMPRODUCT($B1410:$GQ1410,INDEX(PLAN_PRODUCCION!$B$4:$GQ$24,COLUMN()-COLUMN($GZ$1)+1,0))</f>
        <v>0</v>
      </c>
      <c r="HP1410" s="24">
        <f>SUMPRODUCT($B1410:$GQ1410,INDEX(PLAN_PRODUCCION!$B$4:$GQ$24,COLUMN()-COLUMN($GZ$1)+1,0))</f>
        <v>0</v>
      </c>
      <c r="HQ1410" s="24">
        <f>SUMPRODUCT($B1410:$GQ1410,INDEX(PLAN_PRODUCCION!$B$4:$GQ$24,COLUMN()-COLUMN($GZ$1)+1,0))</f>
        <v>48</v>
      </c>
      <c r="HR1410" s="24">
        <f>SUMPRODUCT($B1410:$GQ1410,INDEX(PLAN_PRODUCCION!$B$4:$GQ$24,COLUMN()-COLUMN($GZ$1)+1,0))</f>
        <v>0</v>
      </c>
      <c r="HS1410" s="24">
        <f>SUMPRODUCT($B1410:$GQ1410,INDEX(PLAN_PRODUCCION!$B$4:$GQ$24,COLUMN()-COLUMN($GZ$1)+1,0))</f>
        <v>0</v>
      </c>
      <c r="HT1410" s="24">
        <f>SUMPRODUCT($B1410:$GQ1410,INDEX(PLAN_PRODUCCION!$B$4:$GQ$24,COLUMN()-COLUMN($GZ$1)+1,0))</f>
        <v>0</v>
      </c>
      <c r="HU1410" s="22"/>
      <c r="HV1410" s="25"/>
      <c r="HW1410" t="str">
        <f>DIM_BILL[[#This Row],[Tipo]]</f>
        <v>MATERIA PRIMA</v>
      </c>
    </row>
    <row r="1411" spans="1:231" x14ac:dyDescent="0.3">
      <c r="A1411" s="18" t="s">
        <v>1050</v>
      </c>
      <c r="CV1411">
        <v>1.2E-2</v>
      </c>
      <c r="CW1411">
        <v>1.2E-2</v>
      </c>
      <c r="CX1411">
        <v>6.0000000000000001E-3</v>
      </c>
      <c r="CY1411">
        <v>1.2E-2</v>
      </c>
      <c r="DO1411">
        <v>1.238E-2</v>
      </c>
      <c r="GR1411" s="18" t="s">
        <v>1051</v>
      </c>
      <c r="GS1411" s="18">
        <v>1</v>
      </c>
      <c r="GT1411" s="18" t="s">
        <v>1857</v>
      </c>
      <c r="GU1411" s="18" t="s">
        <v>1793</v>
      </c>
      <c r="GV1411" s="18">
        <f>SUMIF(FACT_A1[cve_prod],DIM_BILL[[#This Row],[CODIGO]],FACT_A1[Existencia])</f>
        <v>0</v>
      </c>
      <c r="GW1411" s="18">
        <f>SUMIF(FACT_A2[cve_prod],DIM_BILL[[#This Row],[CODIGO]],FACT_A2[Existencia])</f>
        <v>56</v>
      </c>
      <c r="GX1411" s="18"/>
      <c r="GY1411" s="16" t="s">
        <v>2222</v>
      </c>
      <c r="GZ1411" s="26">
        <f t="shared" ref="GZ1411" si="10298">GV1411+GW1411+GX1411+GZ1409-GZ1410</f>
        <v>31.28</v>
      </c>
      <c r="HA1411" s="26">
        <f t="shared" ref="HA1411" si="10299">GZ1411+HA1409-HA1410</f>
        <v>31.28</v>
      </c>
      <c r="HB1411" s="26">
        <f t="shared" ref="HB1411" si="10300">HA1411+HB1409-HB1410</f>
        <v>31.28</v>
      </c>
      <c r="HC1411" s="26">
        <f t="shared" ref="HC1411" si="10301">HB1411+HC1409-HC1410</f>
        <v>31.28</v>
      </c>
      <c r="HD1411" s="26">
        <f t="shared" ref="HD1411" si="10302">HC1411+HD1409-HD1410</f>
        <v>31.28</v>
      </c>
      <c r="HE1411" s="26">
        <f t="shared" ref="HE1411" si="10303">HD1411+HE1409-HE1410</f>
        <v>31.28</v>
      </c>
      <c r="HF1411" s="26">
        <f t="shared" ref="HF1411" si="10304">HE1411+HF1409-HF1410</f>
        <v>31.28</v>
      </c>
      <c r="HG1411" s="26">
        <f t="shared" ref="HG1411" si="10305">HF1411+HG1409-HG1410</f>
        <v>31.28</v>
      </c>
      <c r="HH1411" s="26">
        <f t="shared" ref="HH1411" si="10306">HG1411+HH1409-HH1410</f>
        <v>31.28</v>
      </c>
      <c r="HI1411" s="26">
        <f t="shared" ref="HI1411" si="10307">HH1411+HI1409-HI1410</f>
        <v>31.28</v>
      </c>
      <c r="HJ1411" s="26">
        <f t="shared" ref="HJ1411" si="10308">HI1411+HJ1409-HJ1410</f>
        <v>31.28</v>
      </c>
      <c r="HK1411" s="26">
        <f t="shared" ref="HK1411" si="10309">HJ1411+HK1409-HK1410</f>
        <v>7.2800000000000011</v>
      </c>
      <c r="HL1411" s="26">
        <f t="shared" ref="HL1411" si="10310">HK1411+HL1409-HL1410</f>
        <v>7.2800000000000011</v>
      </c>
      <c r="HM1411" s="26">
        <f t="shared" ref="HM1411" si="10311">HL1411+HM1409-HM1410</f>
        <v>7.2800000000000011</v>
      </c>
      <c r="HN1411" s="26">
        <f t="shared" ref="HN1411" si="10312">HM1411+HN1409-HN1410</f>
        <v>7.2800000000000011</v>
      </c>
      <c r="HO1411" s="26">
        <f t="shared" ref="HO1411" si="10313">HN1411+HO1409-HO1410</f>
        <v>7.2800000000000011</v>
      </c>
      <c r="HP1411" s="26">
        <f t="shared" ref="HP1411" si="10314">HO1411+HP1409-HP1410</f>
        <v>7.2800000000000011</v>
      </c>
      <c r="HQ1411" s="26">
        <f t="shared" ref="HQ1411" si="10315">HP1411+HQ1409-HQ1410</f>
        <v>-40.72</v>
      </c>
      <c r="HR1411" s="26">
        <f t="shared" ref="HR1411" si="10316">HQ1411+HR1409-HR1410</f>
        <v>-40.72</v>
      </c>
      <c r="HS1411" s="26">
        <f t="shared" ref="HS1411" si="10317">HR1411+HS1409-HS1410</f>
        <v>-40.72</v>
      </c>
      <c r="HT1411" s="26">
        <f t="shared" ref="HT1411" si="10318">HS1411+HT1409-HT1410</f>
        <v>-40.72</v>
      </c>
      <c r="HU1411" s="22">
        <f t="shared" ref="HU1411" si="10319">COUNTIF(GZ1411:HT1411,"&lt;0")</f>
        <v>4</v>
      </c>
      <c r="HV1411" s="25"/>
      <c r="HW1411" t="str">
        <f>DIM_BILL[[#This Row],[Tipo]]</f>
        <v>MATERIA PRIMA</v>
      </c>
    </row>
    <row r="1412" spans="1:231" x14ac:dyDescent="0.3">
      <c r="A1412" s="17" t="s">
        <v>567</v>
      </c>
      <c r="AW1412">
        <v>8.7500000000000002E-4</v>
      </c>
      <c r="AX1412">
        <v>3.5E-4</v>
      </c>
      <c r="EY1412">
        <v>1.428051948051948E-3</v>
      </c>
      <c r="FY1412">
        <v>5.9999999999999995E-4</v>
      </c>
      <c r="FZ1412">
        <v>9.0009000900090005E-4</v>
      </c>
      <c r="GR1412" s="17" t="s">
        <v>568</v>
      </c>
      <c r="GS1412" s="17">
        <v>2</v>
      </c>
      <c r="GT1412" s="17" t="s">
        <v>1834</v>
      </c>
      <c r="GU1412" s="17" t="s">
        <v>1793</v>
      </c>
      <c r="GV1412" s="17">
        <f>SUMIF(FACT_A1[cve_prod],DIM_BILL[[#This Row],[CODIGO]],FACT_A1[Existencia])</f>
        <v>25</v>
      </c>
      <c r="GW1412" s="18">
        <f>SUMIF(FACT_A2[cve_prod],DIM_BILL[[#This Row],[CODIGO]],FACT_A2[Existencia])</f>
        <v>25</v>
      </c>
      <c r="GX1412" s="17"/>
      <c r="GY1412" s="16" t="s">
        <v>2220</v>
      </c>
      <c r="GZ1412" s="15">
        <f>SUMIFS(POs[saldo],POs[cve_prod],DIM_BILL[[#This Row],[CODIGO]],POs[status],$GY1412,POs[f_ent],GZ$1)</f>
        <v>0</v>
      </c>
      <c r="HA1412" s="15">
        <f>SUMIFS(POs[saldo],POs[cve_prod],DIM_BILL[[#This Row],[CODIGO]],POs[status],$GY1412,POs[f_ent],HA$1)</f>
        <v>0</v>
      </c>
      <c r="HB1412" s="15">
        <f>SUMIFS(POs[saldo],POs[cve_prod],DIM_BILL[[#This Row],[CODIGO]],POs[status],$GY1412,POs[f_ent],HB$1)</f>
        <v>0</v>
      </c>
      <c r="HC1412" s="15">
        <f>SUMIFS(POs[saldo],POs[cve_prod],DIM_BILL[[#This Row],[CODIGO]],POs[status],$GY1412,POs[f_ent],HC$1)</f>
        <v>0</v>
      </c>
      <c r="HD1412" s="15">
        <f>SUMIFS(POs[saldo],POs[cve_prod],DIM_BILL[[#This Row],[CODIGO]],POs[status],$GY1412,POs[f_ent],HD$1)</f>
        <v>0</v>
      </c>
      <c r="HE1412" s="15">
        <f>SUMIFS(POs[saldo],POs[cve_prod],DIM_BILL[[#This Row],[CODIGO]],POs[status],$GY1412,POs[f_ent],HE$1)</f>
        <v>0</v>
      </c>
      <c r="HF1412" s="15">
        <f>SUMIFS(POs[saldo],POs[cve_prod],DIM_BILL[[#This Row],[CODIGO]],POs[status],$GY1412,POs[Semana],WEEKNUM(HF$1))</f>
        <v>0</v>
      </c>
      <c r="HG1412" s="15">
        <f>SUMIFS(POs[saldo],POs[cve_prod],DIM_BILL[[#This Row],[CODIGO]],POs[status],$GY1412,POs[Semana],WEEKNUM(HG$1))</f>
        <v>0</v>
      </c>
      <c r="HH1412" s="15">
        <f>SUMIFS(POs[saldo],POs[cve_prod],DIM_BILL[[#This Row],[CODIGO]],POs[status],$GY1412,POs[Semana],WEEKNUM(HH$1))</f>
        <v>0</v>
      </c>
      <c r="HI1412" s="15">
        <f>SUMIFS(POs[saldo],POs[cve_prod],DIM_BILL[[#This Row],[CODIGO]],POs[status],$GY1412,POs[Semana],WEEKNUM(HI$1))</f>
        <v>0</v>
      </c>
      <c r="HJ1412" s="15">
        <f>SUMIFS(POs[saldo],POs[cve_prod],DIM_BILL[[#This Row],[CODIGO]],POs[status],$GY1412,POs[Semana],WEEKNUM(HJ$1))</f>
        <v>0</v>
      </c>
      <c r="HK1412" s="15">
        <f>SUMIFS(POs[saldo],POs[cve_prod],DIM_BILL[[#This Row],[CODIGO]],POs[status],$GY1412,POs[Semana],WEEKNUM(HK$1))</f>
        <v>0</v>
      </c>
      <c r="HL1412" s="15">
        <f>SUMIFS(POs[saldo],POs[cve_prod],DIM_BILL[[#This Row],[CODIGO]],POs[status],$GY1412,POs[Semana],WEEKNUM(HL$1))</f>
        <v>0</v>
      </c>
      <c r="HM1412" s="15">
        <f>SUMIFS(POs[saldo],POs[cve_prod],DIM_BILL[[#This Row],[CODIGO]],POs[status],$GY1412,POs[Semana],WEEKNUM(HM$1))</f>
        <v>0</v>
      </c>
      <c r="HN1412" s="15">
        <f>SUMIFS(POs[saldo],POs[cve_prod],DIM_BILL[[#This Row],[CODIGO]],POs[status],$GY1412,POs[Semana],WEEKNUM(HN$1))</f>
        <v>0</v>
      </c>
      <c r="HO1412" s="15">
        <f>SUMIFS(POs[saldo],POs[cve_prod],DIM_BILL[[#This Row],[CODIGO]],POs[status],$GY1412,POs[Semana],WEEKNUM(HO$1))</f>
        <v>0</v>
      </c>
      <c r="HP1412" s="15">
        <f>SUMIFS(POs[saldo],POs[cve_prod],DIM_BILL[[#This Row],[CODIGO]],POs[status],$GY1412,POs[Semana],WEEKNUM(HP$1))</f>
        <v>0</v>
      </c>
      <c r="HQ1412" s="15">
        <f>SUMIFS(POs[saldo],POs[cve_prod],DIM_BILL[[#This Row],[CODIGO]],POs[status],$GY1412,POs[Semana],WEEKNUM(HQ$1))</f>
        <v>0</v>
      </c>
      <c r="HR1412" s="15">
        <f>SUMIFS(POs[saldo],POs[cve_prod],DIM_BILL[[#This Row],[CODIGO]],POs[status],$GY1412,POs[Semana],WEEKNUM(HR$1))</f>
        <v>0</v>
      </c>
      <c r="HS1412" s="15">
        <f>SUMIFS(POs[saldo],POs[cve_prod],DIM_BILL[[#This Row],[CODIGO]],POs[status],$GY1412,POs[Semana],WEEKNUM(HS$1))</f>
        <v>0</v>
      </c>
      <c r="HT1412" s="15">
        <f>SUMIFS(POs[saldo],POs[cve_prod],DIM_BILL[[#This Row],[CODIGO]],POs[status],$GY1412,POs[Semana],WEEKNUM(HT$1))</f>
        <v>0</v>
      </c>
      <c r="HU1412" s="22"/>
      <c r="HV1412" s="25"/>
      <c r="HW1412" t="str">
        <f>DIM_BILL[[#This Row],[Tipo]]</f>
        <v>MATERIA PRIMA</v>
      </c>
    </row>
    <row r="1413" spans="1:231" x14ac:dyDescent="0.3">
      <c r="A1413" s="17" t="s">
        <v>567</v>
      </c>
      <c r="AW1413">
        <v>8.7500000000000002E-4</v>
      </c>
      <c r="AX1413">
        <v>3.5E-4</v>
      </c>
      <c r="EY1413">
        <v>1.428051948051948E-3</v>
      </c>
      <c r="FY1413">
        <v>5.9999999999999995E-4</v>
      </c>
      <c r="FZ1413">
        <v>9.0009000900090005E-4</v>
      </c>
      <c r="GR1413" s="17" t="s">
        <v>568</v>
      </c>
      <c r="GS1413" s="17">
        <v>2</v>
      </c>
      <c r="GT1413" s="17" t="s">
        <v>1834</v>
      </c>
      <c r="GU1413" s="17" t="s">
        <v>1793</v>
      </c>
      <c r="GV1413" s="17">
        <f>SUMIF(FACT_A1[cve_prod],DIM_BILL[[#This Row],[CODIGO]],FACT_A1[Existencia])</f>
        <v>25</v>
      </c>
      <c r="GW1413" s="18">
        <f>SUMIF(FACT_A2[cve_prod],DIM_BILL[[#This Row],[CODIGO]],FACT_A2[Existencia])</f>
        <v>25</v>
      </c>
      <c r="GX1413" s="17"/>
      <c r="GY1413" s="16" t="s">
        <v>2221</v>
      </c>
      <c r="GZ1413" s="24">
        <f>SUMPRODUCT($B1413:$GQ1413,INDEX(PLAN_PRODUCCION!$B$4:$GQ$24,COLUMN()-COLUMN($GZ$1)+1,0))</f>
        <v>9</v>
      </c>
      <c r="HA1413" s="24">
        <f>SUMPRODUCT($B1413:$GQ1413,INDEX(PLAN_PRODUCCION!$B$4:$GQ$24,COLUMN()-COLUMN($GZ$1)+1,0))</f>
        <v>0</v>
      </c>
      <c r="HB1413" s="24">
        <f>SUMPRODUCT($B1413:$GQ1413,INDEX(PLAN_PRODUCCION!$B$4:$GQ$24,COLUMN()-COLUMN($GZ$1)+1,0))</f>
        <v>0</v>
      </c>
      <c r="HC1413" s="24">
        <f>SUMPRODUCT($B1413:$GQ1413,INDEX(PLAN_PRODUCCION!$B$4:$GQ$24,COLUMN()-COLUMN($GZ$1)+1,0))</f>
        <v>0</v>
      </c>
      <c r="HD1413" s="24">
        <f>SUMPRODUCT($B1413:$GQ1413,INDEX(PLAN_PRODUCCION!$B$4:$GQ$24,COLUMN()-COLUMN($GZ$1)+1,0))</f>
        <v>0</v>
      </c>
      <c r="HE1413" s="24">
        <f>SUMPRODUCT($B1413:$GQ1413,INDEX(PLAN_PRODUCCION!$B$4:$GQ$24,COLUMN()-COLUMN($GZ$1)+1,0))</f>
        <v>0</v>
      </c>
      <c r="HF1413" s="24">
        <f>SUMPRODUCT($B1413:$GQ1413,INDEX(PLAN_PRODUCCION!$B$4:$GQ$24,COLUMN()-COLUMN($GZ$1)+1,0))</f>
        <v>0</v>
      </c>
      <c r="HG1413" s="24">
        <f>SUMPRODUCT($B1413:$GQ1413,INDEX(PLAN_PRODUCCION!$B$4:$GQ$24,COLUMN()-COLUMN($GZ$1)+1,0))</f>
        <v>0</v>
      </c>
      <c r="HH1413" s="24">
        <f>SUMPRODUCT($B1413:$GQ1413,INDEX(PLAN_PRODUCCION!$B$4:$GQ$24,COLUMN()-COLUMN($GZ$1)+1,0))</f>
        <v>0</v>
      </c>
      <c r="HI1413" s="24">
        <f>SUMPRODUCT($B1413:$GQ1413,INDEX(PLAN_PRODUCCION!$B$4:$GQ$24,COLUMN()-COLUMN($GZ$1)+1,0))</f>
        <v>0</v>
      </c>
      <c r="HJ1413" s="24">
        <f>SUMPRODUCT($B1413:$GQ1413,INDEX(PLAN_PRODUCCION!$B$4:$GQ$24,COLUMN()-COLUMN($GZ$1)+1,0))</f>
        <v>0</v>
      </c>
      <c r="HK1413" s="24">
        <f>SUMPRODUCT($B1413:$GQ1413,INDEX(PLAN_PRODUCCION!$B$4:$GQ$24,COLUMN()-COLUMN($GZ$1)+1,0))</f>
        <v>0</v>
      </c>
      <c r="HL1413" s="24">
        <f>SUMPRODUCT($B1413:$GQ1413,INDEX(PLAN_PRODUCCION!$B$4:$GQ$24,COLUMN()-COLUMN($GZ$1)+1,0))</f>
        <v>0</v>
      </c>
      <c r="HM1413" s="24">
        <f>SUMPRODUCT($B1413:$GQ1413,INDEX(PLAN_PRODUCCION!$B$4:$GQ$24,COLUMN()-COLUMN($GZ$1)+1,0))</f>
        <v>0</v>
      </c>
      <c r="HN1413" s="24">
        <f>SUMPRODUCT($B1413:$GQ1413,INDEX(PLAN_PRODUCCION!$B$4:$GQ$24,COLUMN()-COLUMN($GZ$1)+1,0))</f>
        <v>0</v>
      </c>
      <c r="HO1413" s="24">
        <f>SUMPRODUCT($B1413:$GQ1413,INDEX(PLAN_PRODUCCION!$B$4:$GQ$24,COLUMN()-COLUMN($GZ$1)+1,0))</f>
        <v>0</v>
      </c>
      <c r="HP1413" s="24">
        <f>SUMPRODUCT($B1413:$GQ1413,INDEX(PLAN_PRODUCCION!$B$4:$GQ$24,COLUMN()-COLUMN($GZ$1)+1,0))</f>
        <v>0</v>
      </c>
      <c r="HQ1413" s="24">
        <f>SUMPRODUCT($B1413:$GQ1413,INDEX(PLAN_PRODUCCION!$B$4:$GQ$24,COLUMN()-COLUMN($GZ$1)+1,0))</f>
        <v>0</v>
      </c>
      <c r="HR1413" s="24">
        <f>SUMPRODUCT($B1413:$GQ1413,INDEX(PLAN_PRODUCCION!$B$4:$GQ$24,COLUMN()-COLUMN($GZ$1)+1,0))</f>
        <v>0</v>
      </c>
      <c r="HS1413" s="24">
        <f>SUMPRODUCT($B1413:$GQ1413,INDEX(PLAN_PRODUCCION!$B$4:$GQ$24,COLUMN()-COLUMN($GZ$1)+1,0))</f>
        <v>0</v>
      </c>
      <c r="HT1413" s="24">
        <f>SUMPRODUCT($B1413:$GQ1413,INDEX(PLAN_PRODUCCION!$B$4:$GQ$24,COLUMN()-COLUMN($GZ$1)+1,0))</f>
        <v>0</v>
      </c>
      <c r="HU1413" s="22"/>
      <c r="HV1413" s="25"/>
      <c r="HW1413" t="str">
        <f>DIM_BILL[[#This Row],[Tipo]]</f>
        <v>MATERIA PRIMA</v>
      </c>
    </row>
    <row r="1414" spans="1:231" x14ac:dyDescent="0.3">
      <c r="A1414" s="18" t="s">
        <v>567</v>
      </c>
      <c r="AW1414">
        <v>8.7500000000000002E-4</v>
      </c>
      <c r="AX1414">
        <v>3.5E-4</v>
      </c>
      <c r="EY1414">
        <v>1.428051948051948E-3</v>
      </c>
      <c r="FY1414">
        <v>5.9999999999999995E-4</v>
      </c>
      <c r="FZ1414">
        <v>9.0009000900090005E-4</v>
      </c>
      <c r="GR1414" s="18" t="s">
        <v>568</v>
      </c>
      <c r="GS1414" s="18">
        <v>2</v>
      </c>
      <c r="GT1414" s="18" t="s">
        <v>1834</v>
      </c>
      <c r="GU1414" s="18" t="s">
        <v>1793</v>
      </c>
      <c r="GV1414" s="18">
        <f>SUMIF(FACT_A1[cve_prod],DIM_BILL[[#This Row],[CODIGO]],FACT_A1[Existencia])</f>
        <v>25</v>
      </c>
      <c r="GW1414" s="18">
        <f>SUMIF(FACT_A2[cve_prod],DIM_BILL[[#This Row],[CODIGO]],FACT_A2[Existencia])</f>
        <v>25</v>
      </c>
      <c r="GX1414" s="18"/>
      <c r="GY1414" s="16" t="s">
        <v>2222</v>
      </c>
      <c r="GZ1414" s="26">
        <f t="shared" ref="GZ1414" si="10320">GV1414+GW1414+GX1414+GZ1412-GZ1413</f>
        <v>41</v>
      </c>
      <c r="HA1414" s="26">
        <f t="shared" ref="HA1414" si="10321">GZ1414+HA1412-HA1413</f>
        <v>41</v>
      </c>
      <c r="HB1414" s="26">
        <f t="shared" ref="HB1414" si="10322">HA1414+HB1412-HB1413</f>
        <v>41</v>
      </c>
      <c r="HC1414" s="26">
        <f t="shared" ref="HC1414" si="10323">HB1414+HC1412-HC1413</f>
        <v>41</v>
      </c>
      <c r="HD1414" s="26">
        <f t="shared" ref="HD1414" si="10324">HC1414+HD1412-HD1413</f>
        <v>41</v>
      </c>
      <c r="HE1414" s="26">
        <f t="shared" ref="HE1414" si="10325">HD1414+HE1412-HE1413</f>
        <v>41</v>
      </c>
      <c r="HF1414" s="26">
        <f t="shared" ref="HF1414" si="10326">HE1414+HF1412-HF1413</f>
        <v>41</v>
      </c>
      <c r="HG1414" s="26">
        <f t="shared" ref="HG1414" si="10327">HF1414+HG1412-HG1413</f>
        <v>41</v>
      </c>
      <c r="HH1414" s="26">
        <f t="shared" ref="HH1414" si="10328">HG1414+HH1412-HH1413</f>
        <v>41</v>
      </c>
      <c r="HI1414" s="26">
        <f t="shared" ref="HI1414" si="10329">HH1414+HI1412-HI1413</f>
        <v>41</v>
      </c>
      <c r="HJ1414" s="26">
        <f t="shared" ref="HJ1414" si="10330">HI1414+HJ1412-HJ1413</f>
        <v>41</v>
      </c>
      <c r="HK1414" s="26">
        <f t="shared" ref="HK1414" si="10331">HJ1414+HK1412-HK1413</f>
        <v>41</v>
      </c>
      <c r="HL1414" s="26">
        <f t="shared" ref="HL1414" si="10332">HK1414+HL1412-HL1413</f>
        <v>41</v>
      </c>
      <c r="HM1414" s="26">
        <f t="shared" ref="HM1414" si="10333">HL1414+HM1412-HM1413</f>
        <v>41</v>
      </c>
      <c r="HN1414" s="26">
        <f t="shared" ref="HN1414" si="10334">HM1414+HN1412-HN1413</f>
        <v>41</v>
      </c>
      <c r="HO1414" s="26">
        <f t="shared" ref="HO1414" si="10335">HN1414+HO1412-HO1413</f>
        <v>41</v>
      </c>
      <c r="HP1414" s="26">
        <f t="shared" ref="HP1414" si="10336">HO1414+HP1412-HP1413</f>
        <v>41</v>
      </c>
      <c r="HQ1414" s="26">
        <f t="shared" ref="HQ1414" si="10337">HP1414+HQ1412-HQ1413</f>
        <v>41</v>
      </c>
      <c r="HR1414" s="26">
        <f t="shared" ref="HR1414" si="10338">HQ1414+HR1412-HR1413</f>
        <v>41</v>
      </c>
      <c r="HS1414" s="26">
        <f t="shared" ref="HS1414" si="10339">HR1414+HS1412-HS1413</f>
        <v>41</v>
      </c>
      <c r="HT1414" s="26">
        <f t="shared" ref="HT1414" si="10340">HS1414+HT1412-HT1413</f>
        <v>41</v>
      </c>
      <c r="HU1414" s="22">
        <f t="shared" ref="HU1414" si="10341">COUNTIF(GZ1414:HT1414,"&lt;0")</f>
        <v>0</v>
      </c>
      <c r="HV1414" s="25"/>
      <c r="HW1414" t="str">
        <f>DIM_BILL[[#This Row],[Tipo]]</f>
        <v>MATERIA PRIMA</v>
      </c>
    </row>
    <row r="1415" spans="1:231" x14ac:dyDescent="0.3">
      <c r="A1415" s="17" t="s">
        <v>152</v>
      </c>
      <c r="I1415">
        <v>3.0000000000000001E-3</v>
      </c>
      <c r="J1415">
        <v>6.0000000000000001E-3</v>
      </c>
      <c r="V1415">
        <v>1.5E-3</v>
      </c>
      <c r="AL1415">
        <v>0.05</v>
      </c>
      <c r="AW1415">
        <v>8.7500000000000002E-4</v>
      </c>
      <c r="AX1415">
        <v>3.5E-4</v>
      </c>
      <c r="EU1415">
        <v>5.0000000000000001E-3</v>
      </c>
      <c r="EV1415">
        <v>0.01</v>
      </c>
      <c r="EW1415">
        <v>2.8571428571428571E-3</v>
      </c>
      <c r="FY1415">
        <v>5.9999999999999995E-4</v>
      </c>
      <c r="FZ1415">
        <v>9.0009000900090005E-4</v>
      </c>
      <c r="GR1415" s="17" t="s">
        <v>153</v>
      </c>
      <c r="GS1415" s="17">
        <v>1</v>
      </c>
      <c r="GT1415" s="17" t="s">
        <v>1834</v>
      </c>
      <c r="GU1415" s="17" t="s">
        <v>1793</v>
      </c>
      <c r="GV1415" s="17">
        <f>SUMIF(FACT_A1[cve_prod],DIM_BILL[[#This Row],[CODIGO]],FACT_A1[Existencia])</f>
        <v>100</v>
      </c>
      <c r="GW1415" s="18">
        <f>SUMIF(FACT_A2[cve_prod],DIM_BILL[[#This Row],[CODIGO]],FACT_A2[Existencia])</f>
        <v>133.82</v>
      </c>
      <c r="GX1415" s="17"/>
      <c r="GY1415" s="16" t="s">
        <v>2220</v>
      </c>
      <c r="GZ1415" s="15">
        <f>SUMIFS(POs[saldo],POs[cve_prod],DIM_BILL[[#This Row],[CODIGO]],POs[status],$GY1415,POs[f_ent],GZ$1)</f>
        <v>0</v>
      </c>
      <c r="HA1415" s="15">
        <f>SUMIFS(POs[saldo],POs[cve_prod],DIM_BILL[[#This Row],[CODIGO]],POs[status],$GY1415,POs[f_ent],HA$1)</f>
        <v>0</v>
      </c>
      <c r="HB1415" s="15">
        <f>SUMIFS(POs[saldo],POs[cve_prod],DIM_BILL[[#This Row],[CODIGO]],POs[status],$GY1415,POs[f_ent],HB$1)</f>
        <v>0</v>
      </c>
      <c r="HC1415" s="15">
        <f>SUMIFS(POs[saldo],POs[cve_prod],DIM_BILL[[#This Row],[CODIGO]],POs[status],$GY1415,POs[f_ent],HC$1)</f>
        <v>0</v>
      </c>
      <c r="HD1415" s="15">
        <f>SUMIFS(POs[saldo],POs[cve_prod],DIM_BILL[[#This Row],[CODIGO]],POs[status],$GY1415,POs[f_ent],HD$1)</f>
        <v>0</v>
      </c>
      <c r="HE1415" s="15">
        <f>SUMIFS(POs[saldo],POs[cve_prod],DIM_BILL[[#This Row],[CODIGO]],POs[status],$GY1415,POs[f_ent],HE$1)</f>
        <v>0</v>
      </c>
      <c r="HF1415" s="15">
        <f>SUMIFS(POs[saldo],POs[cve_prod],DIM_BILL[[#This Row],[CODIGO]],POs[status],$GY1415,POs[Semana],WEEKNUM(HF$1))</f>
        <v>0</v>
      </c>
      <c r="HG1415" s="15">
        <f>SUMIFS(POs[saldo],POs[cve_prod],DIM_BILL[[#This Row],[CODIGO]],POs[status],$GY1415,POs[Semana],WEEKNUM(HG$1))</f>
        <v>0</v>
      </c>
      <c r="HH1415" s="15">
        <f>SUMIFS(POs[saldo],POs[cve_prod],DIM_BILL[[#This Row],[CODIGO]],POs[status],$GY1415,POs[Semana],WEEKNUM(HH$1))</f>
        <v>0</v>
      </c>
      <c r="HI1415" s="15">
        <f>SUMIFS(POs[saldo],POs[cve_prod],DIM_BILL[[#This Row],[CODIGO]],POs[status],$GY1415,POs[Semana],WEEKNUM(HI$1))</f>
        <v>0</v>
      </c>
      <c r="HJ1415" s="15">
        <f>SUMIFS(POs[saldo],POs[cve_prod],DIM_BILL[[#This Row],[CODIGO]],POs[status],$GY1415,POs[Semana],WEEKNUM(HJ$1))</f>
        <v>0</v>
      </c>
      <c r="HK1415" s="15">
        <f>SUMIFS(POs[saldo],POs[cve_prod],DIM_BILL[[#This Row],[CODIGO]],POs[status],$GY1415,POs[Semana],WEEKNUM(HK$1))</f>
        <v>0</v>
      </c>
      <c r="HL1415" s="15">
        <f>SUMIFS(POs[saldo],POs[cve_prod],DIM_BILL[[#This Row],[CODIGO]],POs[status],$GY1415,POs[Semana],WEEKNUM(HL$1))</f>
        <v>0</v>
      </c>
      <c r="HM1415" s="15">
        <f>SUMIFS(POs[saldo],POs[cve_prod],DIM_BILL[[#This Row],[CODIGO]],POs[status],$GY1415,POs[Semana],WEEKNUM(HM$1))</f>
        <v>0</v>
      </c>
      <c r="HN1415" s="15">
        <f>SUMIFS(POs[saldo],POs[cve_prod],DIM_BILL[[#This Row],[CODIGO]],POs[status],$GY1415,POs[Semana],WEEKNUM(HN$1))</f>
        <v>0</v>
      </c>
      <c r="HO1415" s="15">
        <f>SUMIFS(POs[saldo],POs[cve_prod],DIM_BILL[[#This Row],[CODIGO]],POs[status],$GY1415,POs[Semana],WEEKNUM(HO$1))</f>
        <v>0</v>
      </c>
      <c r="HP1415" s="15">
        <f>SUMIFS(POs[saldo],POs[cve_prod],DIM_BILL[[#This Row],[CODIGO]],POs[status],$GY1415,POs[Semana],WEEKNUM(HP$1))</f>
        <v>0</v>
      </c>
      <c r="HQ1415" s="15">
        <f>SUMIFS(POs[saldo],POs[cve_prod],DIM_BILL[[#This Row],[CODIGO]],POs[status],$GY1415,POs[Semana],WEEKNUM(HQ$1))</f>
        <v>0</v>
      </c>
      <c r="HR1415" s="15">
        <f>SUMIFS(POs[saldo],POs[cve_prod],DIM_BILL[[#This Row],[CODIGO]],POs[status],$GY1415,POs[Semana],WEEKNUM(HR$1))</f>
        <v>0</v>
      </c>
      <c r="HS1415" s="15">
        <f>SUMIFS(POs[saldo],POs[cve_prod],DIM_BILL[[#This Row],[CODIGO]],POs[status],$GY1415,POs[Semana],WEEKNUM(HS$1))</f>
        <v>0</v>
      </c>
      <c r="HT1415" s="15">
        <f>SUMIFS(POs[saldo],POs[cve_prod],DIM_BILL[[#This Row],[CODIGO]],POs[status],$GY1415,POs[Semana],WEEKNUM(HT$1))</f>
        <v>0</v>
      </c>
      <c r="HU1415" s="22"/>
      <c r="HV1415" s="25"/>
      <c r="HW1415" t="str">
        <f>DIM_BILL[[#This Row],[Tipo]]</f>
        <v>MATERIA PRIMA</v>
      </c>
    </row>
    <row r="1416" spans="1:231" x14ac:dyDescent="0.3">
      <c r="A1416" s="17" t="s">
        <v>152</v>
      </c>
      <c r="I1416">
        <v>3.0000000000000001E-3</v>
      </c>
      <c r="J1416">
        <v>6.0000000000000001E-3</v>
      </c>
      <c r="V1416">
        <v>1.5E-3</v>
      </c>
      <c r="AL1416">
        <v>0.05</v>
      </c>
      <c r="AW1416">
        <v>8.7500000000000002E-4</v>
      </c>
      <c r="AX1416">
        <v>3.5E-4</v>
      </c>
      <c r="EU1416">
        <v>5.0000000000000001E-3</v>
      </c>
      <c r="EV1416">
        <v>0.01</v>
      </c>
      <c r="EW1416">
        <v>2.8571428571428571E-3</v>
      </c>
      <c r="FY1416">
        <v>5.9999999999999995E-4</v>
      </c>
      <c r="FZ1416">
        <v>9.0009000900090005E-4</v>
      </c>
      <c r="GR1416" s="17" t="s">
        <v>153</v>
      </c>
      <c r="GS1416" s="17">
        <v>1</v>
      </c>
      <c r="GT1416" s="17" t="s">
        <v>1834</v>
      </c>
      <c r="GU1416" s="17" t="s">
        <v>1793</v>
      </c>
      <c r="GV1416" s="17">
        <f>SUMIF(FACT_A1[cve_prod],DIM_BILL[[#This Row],[CODIGO]],FACT_A1[Existencia])</f>
        <v>100</v>
      </c>
      <c r="GW1416" s="18">
        <f>SUMIF(FACT_A2[cve_prod],DIM_BILL[[#This Row],[CODIGO]],FACT_A2[Existencia])</f>
        <v>133.82</v>
      </c>
      <c r="GX1416" s="17"/>
      <c r="GY1416" s="16" t="s">
        <v>2221</v>
      </c>
      <c r="GZ1416" s="24">
        <f>SUMPRODUCT($B1416:$GQ1416,INDEX(PLAN_PRODUCCION!$B$4:$GQ$24,COLUMN()-COLUMN($GZ$1)+1,0))</f>
        <v>35.5</v>
      </c>
      <c r="HA1416" s="24">
        <f>SUMPRODUCT($B1416:$GQ1416,INDEX(PLAN_PRODUCCION!$B$4:$GQ$24,COLUMN()-COLUMN($GZ$1)+1,0))</f>
        <v>0</v>
      </c>
      <c r="HB1416" s="24">
        <f>SUMPRODUCT($B1416:$GQ1416,INDEX(PLAN_PRODUCCION!$B$4:$GQ$24,COLUMN()-COLUMN($GZ$1)+1,0))</f>
        <v>0</v>
      </c>
      <c r="HC1416" s="24">
        <f>SUMPRODUCT($B1416:$GQ1416,INDEX(PLAN_PRODUCCION!$B$4:$GQ$24,COLUMN()-COLUMN($GZ$1)+1,0))</f>
        <v>0</v>
      </c>
      <c r="HD1416" s="24">
        <f>SUMPRODUCT($B1416:$GQ1416,INDEX(PLAN_PRODUCCION!$B$4:$GQ$24,COLUMN()-COLUMN($GZ$1)+1,0))</f>
        <v>0</v>
      </c>
      <c r="HE1416" s="24">
        <f>SUMPRODUCT($B1416:$GQ1416,INDEX(PLAN_PRODUCCION!$B$4:$GQ$24,COLUMN()-COLUMN($GZ$1)+1,0))</f>
        <v>0</v>
      </c>
      <c r="HF1416" s="24">
        <f>SUMPRODUCT($B1416:$GQ1416,INDEX(PLAN_PRODUCCION!$B$4:$GQ$24,COLUMN()-COLUMN($GZ$1)+1,0))</f>
        <v>0</v>
      </c>
      <c r="HG1416" s="24">
        <f>SUMPRODUCT($B1416:$GQ1416,INDEX(PLAN_PRODUCCION!$B$4:$GQ$24,COLUMN()-COLUMN($GZ$1)+1,0))</f>
        <v>0</v>
      </c>
      <c r="HH1416" s="24">
        <f>SUMPRODUCT($B1416:$GQ1416,INDEX(PLAN_PRODUCCION!$B$4:$GQ$24,COLUMN()-COLUMN($GZ$1)+1,0))</f>
        <v>0</v>
      </c>
      <c r="HI1416" s="24">
        <f>SUMPRODUCT($B1416:$GQ1416,INDEX(PLAN_PRODUCCION!$B$4:$GQ$24,COLUMN()-COLUMN($GZ$1)+1,0))</f>
        <v>0</v>
      </c>
      <c r="HJ1416" s="24">
        <f>SUMPRODUCT($B1416:$GQ1416,INDEX(PLAN_PRODUCCION!$B$4:$GQ$24,COLUMN()-COLUMN($GZ$1)+1,0))</f>
        <v>0</v>
      </c>
      <c r="HK1416" s="24">
        <f>SUMPRODUCT($B1416:$GQ1416,INDEX(PLAN_PRODUCCION!$B$4:$GQ$24,COLUMN()-COLUMN($GZ$1)+1,0))</f>
        <v>0</v>
      </c>
      <c r="HL1416" s="24">
        <f>SUMPRODUCT($B1416:$GQ1416,INDEX(PLAN_PRODUCCION!$B$4:$GQ$24,COLUMN()-COLUMN($GZ$1)+1,0))</f>
        <v>0</v>
      </c>
      <c r="HM1416" s="24">
        <f>SUMPRODUCT($B1416:$GQ1416,INDEX(PLAN_PRODUCCION!$B$4:$GQ$24,COLUMN()-COLUMN($GZ$1)+1,0))</f>
        <v>0</v>
      </c>
      <c r="HN1416" s="24">
        <f>SUMPRODUCT($B1416:$GQ1416,INDEX(PLAN_PRODUCCION!$B$4:$GQ$24,COLUMN()-COLUMN($GZ$1)+1,0))</f>
        <v>0</v>
      </c>
      <c r="HO1416" s="24">
        <f>SUMPRODUCT($B1416:$GQ1416,INDEX(PLAN_PRODUCCION!$B$4:$GQ$24,COLUMN()-COLUMN($GZ$1)+1,0))</f>
        <v>0</v>
      </c>
      <c r="HP1416" s="24">
        <f>SUMPRODUCT($B1416:$GQ1416,INDEX(PLAN_PRODUCCION!$B$4:$GQ$24,COLUMN()-COLUMN($GZ$1)+1,0))</f>
        <v>0</v>
      </c>
      <c r="HQ1416" s="24">
        <f>SUMPRODUCT($B1416:$GQ1416,INDEX(PLAN_PRODUCCION!$B$4:$GQ$24,COLUMN()-COLUMN($GZ$1)+1,0))</f>
        <v>0</v>
      </c>
      <c r="HR1416" s="24">
        <f>SUMPRODUCT($B1416:$GQ1416,INDEX(PLAN_PRODUCCION!$B$4:$GQ$24,COLUMN()-COLUMN($GZ$1)+1,0))</f>
        <v>0</v>
      </c>
      <c r="HS1416" s="24">
        <f>SUMPRODUCT($B1416:$GQ1416,INDEX(PLAN_PRODUCCION!$B$4:$GQ$24,COLUMN()-COLUMN($GZ$1)+1,0))</f>
        <v>0</v>
      </c>
      <c r="HT1416" s="24">
        <f>SUMPRODUCT($B1416:$GQ1416,INDEX(PLAN_PRODUCCION!$B$4:$GQ$24,COLUMN()-COLUMN($GZ$1)+1,0))</f>
        <v>0</v>
      </c>
      <c r="HU1416" s="22"/>
      <c r="HV1416" s="25"/>
      <c r="HW1416" t="str">
        <f>DIM_BILL[[#This Row],[Tipo]]</f>
        <v>MATERIA PRIMA</v>
      </c>
    </row>
    <row r="1417" spans="1:231" x14ac:dyDescent="0.3">
      <c r="A1417" s="18" t="s">
        <v>152</v>
      </c>
      <c r="I1417">
        <v>3.0000000000000001E-3</v>
      </c>
      <c r="J1417">
        <v>6.0000000000000001E-3</v>
      </c>
      <c r="V1417">
        <v>1.5E-3</v>
      </c>
      <c r="AL1417">
        <v>0.05</v>
      </c>
      <c r="AW1417">
        <v>8.7500000000000002E-4</v>
      </c>
      <c r="AX1417">
        <v>3.5E-4</v>
      </c>
      <c r="EU1417">
        <v>5.0000000000000001E-3</v>
      </c>
      <c r="EV1417">
        <v>0.01</v>
      </c>
      <c r="EW1417">
        <v>2.8571428571428571E-3</v>
      </c>
      <c r="FY1417">
        <v>5.9999999999999995E-4</v>
      </c>
      <c r="FZ1417">
        <v>9.0009000900090005E-4</v>
      </c>
      <c r="GR1417" s="18" t="s">
        <v>153</v>
      </c>
      <c r="GS1417" s="18">
        <v>1</v>
      </c>
      <c r="GT1417" s="18" t="s">
        <v>1834</v>
      </c>
      <c r="GU1417" s="18" t="s">
        <v>1793</v>
      </c>
      <c r="GV1417" s="18">
        <f>SUMIF(FACT_A1[cve_prod],DIM_BILL[[#This Row],[CODIGO]],FACT_A1[Existencia])</f>
        <v>100</v>
      </c>
      <c r="GW1417" s="18">
        <f>SUMIF(FACT_A2[cve_prod],DIM_BILL[[#This Row],[CODIGO]],FACT_A2[Existencia])</f>
        <v>133.82</v>
      </c>
      <c r="GX1417" s="18"/>
      <c r="GY1417" s="16" t="s">
        <v>2222</v>
      </c>
      <c r="GZ1417" s="26">
        <f t="shared" ref="GZ1417" si="10342">GV1417+GW1417+GX1417+GZ1415-GZ1416</f>
        <v>198.32</v>
      </c>
      <c r="HA1417" s="26">
        <f t="shared" ref="HA1417" si="10343">GZ1417+HA1415-HA1416</f>
        <v>198.32</v>
      </c>
      <c r="HB1417" s="26">
        <f t="shared" ref="HB1417" si="10344">HA1417+HB1415-HB1416</f>
        <v>198.32</v>
      </c>
      <c r="HC1417" s="26">
        <f t="shared" ref="HC1417" si="10345">HB1417+HC1415-HC1416</f>
        <v>198.32</v>
      </c>
      <c r="HD1417" s="26">
        <f t="shared" ref="HD1417" si="10346">HC1417+HD1415-HD1416</f>
        <v>198.32</v>
      </c>
      <c r="HE1417" s="26">
        <f t="shared" ref="HE1417" si="10347">HD1417+HE1415-HE1416</f>
        <v>198.32</v>
      </c>
      <c r="HF1417" s="26">
        <f t="shared" ref="HF1417" si="10348">HE1417+HF1415-HF1416</f>
        <v>198.32</v>
      </c>
      <c r="HG1417" s="26">
        <f t="shared" ref="HG1417" si="10349">HF1417+HG1415-HG1416</f>
        <v>198.32</v>
      </c>
      <c r="HH1417" s="26">
        <f t="shared" ref="HH1417" si="10350">HG1417+HH1415-HH1416</f>
        <v>198.32</v>
      </c>
      <c r="HI1417" s="26">
        <f t="shared" ref="HI1417" si="10351">HH1417+HI1415-HI1416</f>
        <v>198.32</v>
      </c>
      <c r="HJ1417" s="26">
        <f t="shared" ref="HJ1417" si="10352">HI1417+HJ1415-HJ1416</f>
        <v>198.32</v>
      </c>
      <c r="HK1417" s="26">
        <f t="shared" ref="HK1417" si="10353">HJ1417+HK1415-HK1416</f>
        <v>198.32</v>
      </c>
      <c r="HL1417" s="26">
        <f t="shared" ref="HL1417" si="10354">HK1417+HL1415-HL1416</f>
        <v>198.32</v>
      </c>
      <c r="HM1417" s="26">
        <f t="shared" ref="HM1417" si="10355">HL1417+HM1415-HM1416</f>
        <v>198.32</v>
      </c>
      <c r="HN1417" s="26">
        <f t="shared" ref="HN1417" si="10356">HM1417+HN1415-HN1416</f>
        <v>198.32</v>
      </c>
      <c r="HO1417" s="26">
        <f t="shared" ref="HO1417" si="10357">HN1417+HO1415-HO1416</f>
        <v>198.32</v>
      </c>
      <c r="HP1417" s="26">
        <f t="shared" ref="HP1417" si="10358">HO1417+HP1415-HP1416</f>
        <v>198.32</v>
      </c>
      <c r="HQ1417" s="26">
        <f t="shared" ref="HQ1417" si="10359">HP1417+HQ1415-HQ1416</f>
        <v>198.32</v>
      </c>
      <c r="HR1417" s="26">
        <f t="shared" ref="HR1417" si="10360">HQ1417+HR1415-HR1416</f>
        <v>198.32</v>
      </c>
      <c r="HS1417" s="26">
        <f t="shared" ref="HS1417" si="10361">HR1417+HS1415-HS1416</f>
        <v>198.32</v>
      </c>
      <c r="HT1417" s="26">
        <f t="shared" ref="HT1417" si="10362">HS1417+HT1415-HT1416</f>
        <v>198.32</v>
      </c>
      <c r="HU1417" s="22">
        <f t="shared" ref="HU1417" si="10363">COUNTIF(GZ1417:HT1417,"&lt;0")</f>
        <v>0</v>
      </c>
      <c r="HV1417" s="25"/>
      <c r="HW1417" t="str">
        <f>DIM_BILL[[#This Row],[Tipo]]</f>
        <v>MATERIA PRIMA</v>
      </c>
    </row>
    <row r="1418" spans="1:231" x14ac:dyDescent="0.3">
      <c r="A1418" s="17" t="s">
        <v>789</v>
      </c>
      <c r="BT1418">
        <v>2.8522727272727272E-4</v>
      </c>
      <c r="BU1418">
        <v>5.0199999999999995E-4</v>
      </c>
      <c r="BW1418">
        <v>5.0199999999999995E-4</v>
      </c>
      <c r="BX1418">
        <v>2.8522727272727272E-4</v>
      </c>
      <c r="BY1418">
        <v>1.0039999999999999E-3</v>
      </c>
      <c r="BZ1418">
        <v>5.0199999999999995E-4</v>
      </c>
      <c r="CA1418">
        <v>2.8522727272727272E-4</v>
      </c>
      <c r="CB1418">
        <v>1.0039999999999999E-3</v>
      </c>
      <c r="CC1418">
        <v>4.1833333333333327E-4</v>
      </c>
      <c r="CD1418">
        <v>1.2549999999999998E-3</v>
      </c>
      <c r="GR1418" s="17" t="s">
        <v>790</v>
      </c>
      <c r="GS1418" s="17">
        <v>15</v>
      </c>
      <c r="GT1418" s="17" t="s">
        <v>1848</v>
      </c>
      <c r="GU1418" s="17" t="s">
        <v>1793</v>
      </c>
      <c r="GV1418" s="17">
        <f>SUMIF(FACT_A1[cve_prod],DIM_BILL[[#This Row],[CODIGO]],FACT_A1[Existencia])</f>
        <v>50</v>
      </c>
      <c r="GW1418" s="18">
        <f>SUMIF(FACT_A2[cve_prod],DIM_BILL[[#This Row],[CODIGO]],FACT_A2[Existencia])</f>
        <v>4.8201000000000001</v>
      </c>
      <c r="GX1418" s="17"/>
      <c r="GY1418" s="16" t="s">
        <v>2220</v>
      </c>
      <c r="GZ1418" s="15">
        <f>SUMIFS(POs[saldo],POs[cve_prod],DIM_BILL[[#This Row],[CODIGO]],POs[status],$GY1418,POs[f_ent],GZ$1)</f>
        <v>0</v>
      </c>
      <c r="HA1418" s="15">
        <f>SUMIFS(POs[saldo],POs[cve_prod],DIM_BILL[[#This Row],[CODIGO]],POs[status],$GY1418,POs[f_ent],HA$1)</f>
        <v>0</v>
      </c>
      <c r="HB1418" s="15">
        <f>SUMIFS(POs[saldo],POs[cve_prod],DIM_BILL[[#This Row],[CODIGO]],POs[status],$GY1418,POs[f_ent],HB$1)</f>
        <v>0</v>
      </c>
      <c r="HC1418" s="15">
        <f>SUMIFS(POs[saldo],POs[cve_prod],DIM_BILL[[#This Row],[CODIGO]],POs[status],$GY1418,POs[f_ent],HC$1)</f>
        <v>0</v>
      </c>
      <c r="HD1418" s="15">
        <f>SUMIFS(POs[saldo],POs[cve_prod],DIM_BILL[[#This Row],[CODIGO]],POs[status],$GY1418,POs[f_ent],HD$1)</f>
        <v>0</v>
      </c>
      <c r="HE1418" s="15">
        <f>SUMIFS(POs[saldo],POs[cve_prod],DIM_BILL[[#This Row],[CODIGO]],POs[status],$GY1418,POs[f_ent],HE$1)</f>
        <v>0</v>
      </c>
      <c r="HF1418" s="15">
        <f>SUMIFS(POs[saldo],POs[cve_prod],DIM_BILL[[#This Row],[CODIGO]],POs[status],$GY1418,POs[Semana],WEEKNUM(HF$1))</f>
        <v>0</v>
      </c>
      <c r="HG1418" s="15">
        <f>SUMIFS(POs[saldo],POs[cve_prod],DIM_BILL[[#This Row],[CODIGO]],POs[status],$GY1418,POs[Semana],WEEKNUM(HG$1))</f>
        <v>0</v>
      </c>
      <c r="HH1418" s="15">
        <f>SUMIFS(POs[saldo],POs[cve_prod],DIM_BILL[[#This Row],[CODIGO]],POs[status],$GY1418,POs[Semana],WEEKNUM(HH$1))</f>
        <v>0</v>
      </c>
      <c r="HI1418" s="15">
        <f>SUMIFS(POs[saldo],POs[cve_prod],DIM_BILL[[#This Row],[CODIGO]],POs[status],$GY1418,POs[Semana],WEEKNUM(HI$1))</f>
        <v>0</v>
      </c>
      <c r="HJ1418" s="15">
        <f>SUMIFS(POs[saldo],POs[cve_prod],DIM_BILL[[#This Row],[CODIGO]],POs[status],$GY1418,POs[Semana],WEEKNUM(HJ$1))</f>
        <v>0</v>
      </c>
      <c r="HK1418" s="15">
        <f>SUMIFS(POs[saldo],POs[cve_prod],DIM_BILL[[#This Row],[CODIGO]],POs[status],$GY1418,POs[Semana],WEEKNUM(HK$1))</f>
        <v>0</v>
      </c>
      <c r="HL1418" s="15">
        <f>SUMIFS(POs[saldo],POs[cve_prod],DIM_BILL[[#This Row],[CODIGO]],POs[status],$GY1418,POs[Semana],WEEKNUM(HL$1))</f>
        <v>0</v>
      </c>
      <c r="HM1418" s="15">
        <f>SUMIFS(POs[saldo],POs[cve_prod],DIM_BILL[[#This Row],[CODIGO]],POs[status],$GY1418,POs[Semana],WEEKNUM(HM$1))</f>
        <v>0</v>
      </c>
      <c r="HN1418" s="15">
        <f>SUMIFS(POs[saldo],POs[cve_prod],DIM_BILL[[#This Row],[CODIGO]],POs[status],$GY1418,POs[Semana],WEEKNUM(HN$1))</f>
        <v>0</v>
      </c>
      <c r="HO1418" s="15">
        <f>SUMIFS(POs[saldo],POs[cve_prod],DIM_BILL[[#This Row],[CODIGO]],POs[status],$GY1418,POs[Semana],WEEKNUM(HO$1))</f>
        <v>0</v>
      </c>
      <c r="HP1418" s="15">
        <f>SUMIFS(POs[saldo],POs[cve_prod],DIM_BILL[[#This Row],[CODIGO]],POs[status],$GY1418,POs[Semana],WEEKNUM(HP$1))</f>
        <v>0</v>
      </c>
      <c r="HQ1418" s="15">
        <f>SUMIFS(POs[saldo],POs[cve_prod],DIM_BILL[[#This Row],[CODIGO]],POs[status],$GY1418,POs[Semana],WEEKNUM(HQ$1))</f>
        <v>0</v>
      </c>
      <c r="HR1418" s="15">
        <f>SUMIFS(POs[saldo],POs[cve_prod],DIM_BILL[[#This Row],[CODIGO]],POs[status],$GY1418,POs[Semana],WEEKNUM(HR$1))</f>
        <v>0</v>
      </c>
      <c r="HS1418" s="15">
        <f>SUMIFS(POs[saldo],POs[cve_prod],DIM_BILL[[#This Row],[CODIGO]],POs[status],$GY1418,POs[Semana],WEEKNUM(HS$1))</f>
        <v>0</v>
      </c>
      <c r="HT1418" s="15">
        <f>SUMIFS(POs[saldo],POs[cve_prod],DIM_BILL[[#This Row],[CODIGO]],POs[status],$GY1418,POs[Semana],WEEKNUM(HT$1))</f>
        <v>0</v>
      </c>
      <c r="HU1418" s="22"/>
      <c r="HV1418" s="25"/>
      <c r="HW1418" t="str">
        <f>DIM_BILL[[#This Row],[Tipo]]</f>
        <v>MATERIA PRIMA</v>
      </c>
    </row>
    <row r="1419" spans="1:231" x14ac:dyDescent="0.3">
      <c r="A1419" s="17" t="s">
        <v>789</v>
      </c>
      <c r="BT1419">
        <v>2.8522727272727272E-4</v>
      </c>
      <c r="BU1419">
        <v>5.0199999999999995E-4</v>
      </c>
      <c r="BW1419">
        <v>5.0199999999999995E-4</v>
      </c>
      <c r="BX1419">
        <v>2.8522727272727272E-4</v>
      </c>
      <c r="BY1419">
        <v>1.0039999999999999E-3</v>
      </c>
      <c r="BZ1419">
        <v>5.0199999999999995E-4</v>
      </c>
      <c r="CA1419">
        <v>2.8522727272727272E-4</v>
      </c>
      <c r="CB1419">
        <v>1.0039999999999999E-3</v>
      </c>
      <c r="CC1419">
        <v>4.1833333333333327E-4</v>
      </c>
      <c r="CD1419">
        <v>1.2549999999999998E-3</v>
      </c>
      <c r="GR1419" s="17" t="s">
        <v>790</v>
      </c>
      <c r="GS1419" s="17">
        <v>15</v>
      </c>
      <c r="GT1419" s="17" t="s">
        <v>1848</v>
      </c>
      <c r="GU1419" s="17" t="s">
        <v>1793</v>
      </c>
      <c r="GV1419" s="17">
        <f>SUMIF(FACT_A1[cve_prod],DIM_BILL[[#This Row],[CODIGO]],FACT_A1[Existencia])</f>
        <v>50</v>
      </c>
      <c r="GW1419" s="18">
        <f>SUMIF(FACT_A2[cve_prod],DIM_BILL[[#This Row],[CODIGO]],FACT_A2[Existencia])</f>
        <v>4.8201000000000001</v>
      </c>
      <c r="GX1419" s="17"/>
      <c r="GY1419" s="16" t="s">
        <v>2221</v>
      </c>
      <c r="GZ1419" s="24">
        <f>SUMPRODUCT($B1419:$GQ1419,INDEX(PLAN_PRODUCCION!$B$4:$GQ$24,COLUMN()-COLUMN($GZ$1)+1,0))</f>
        <v>17.57</v>
      </c>
      <c r="HA1419" s="24">
        <f>SUMPRODUCT($B1419:$GQ1419,INDEX(PLAN_PRODUCCION!$B$4:$GQ$24,COLUMN()-COLUMN($GZ$1)+1,0))</f>
        <v>0</v>
      </c>
      <c r="HB1419" s="24">
        <f>SUMPRODUCT($B1419:$GQ1419,INDEX(PLAN_PRODUCCION!$B$4:$GQ$24,COLUMN()-COLUMN($GZ$1)+1,0))</f>
        <v>0</v>
      </c>
      <c r="HC1419" s="24">
        <f>SUMPRODUCT($B1419:$GQ1419,INDEX(PLAN_PRODUCCION!$B$4:$GQ$24,COLUMN()-COLUMN($GZ$1)+1,0))</f>
        <v>0</v>
      </c>
      <c r="HD1419" s="24">
        <f>SUMPRODUCT($B1419:$GQ1419,INDEX(PLAN_PRODUCCION!$B$4:$GQ$24,COLUMN()-COLUMN($GZ$1)+1,0))</f>
        <v>0</v>
      </c>
      <c r="HE1419" s="24">
        <f>SUMPRODUCT($B1419:$GQ1419,INDEX(PLAN_PRODUCCION!$B$4:$GQ$24,COLUMN()-COLUMN($GZ$1)+1,0))</f>
        <v>0</v>
      </c>
      <c r="HF1419" s="24">
        <f>SUMPRODUCT($B1419:$GQ1419,INDEX(PLAN_PRODUCCION!$B$4:$GQ$24,COLUMN()-COLUMN($GZ$1)+1,0))</f>
        <v>0</v>
      </c>
      <c r="HG1419" s="24">
        <f>SUMPRODUCT($B1419:$GQ1419,INDEX(PLAN_PRODUCCION!$B$4:$GQ$24,COLUMN()-COLUMN($GZ$1)+1,0))</f>
        <v>0</v>
      </c>
      <c r="HH1419" s="24">
        <f>SUMPRODUCT($B1419:$GQ1419,INDEX(PLAN_PRODUCCION!$B$4:$GQ$24,COLUMN()-COLUMN($GZ$1)+1,0))</f>
        <v>0</v>
      </c>
      <c r="HI1419" s="24">
        <f>SUMPRODUCT($B1419:$GQ1419,INDEX(PLAN_PRODUCCION!$B$4:$GQ$24,COLUMN()-COLUMN($GZ$1)+1,0))</f>
        <v>0</v>
      </c>
      <c r="HJ1419" s="24">
        <f>SUMPRODUCT($B1419:$GQ1419,INDEX(PLAN_PRODUCCION!$B$4:$GQ$24,COLUMN()-COLUMN($GZ$1)+1,0))</f>
        <v>0</v>
      </c>
      <c r="HK1419" s="24">
        <f>SUMPRODUCT($B1419:$GQ1419,INDEX(PLAN_PRODUCCION!$B$4:$GQ$24,COLUMN()-COLUMN($GZ$1)+1,0))</f>
        <v>0</v>
      </c>
      <c r="HL1419" s="24">
        <f>SUMPRODUCT($B1419:$GQ1419,INDEX(PLAN_PRODUCCION!$B$4:$GQ$24,COLUMN()-COLUMN($GZ$1)+1,0))</f>
        <v>0</v>
      </c>
      <c r="HM1419" s="24">
        <f>SUMPRODUCT($B1419:$GQ1419,INDEX(PLAN_PRODUCCION!$B$4:$GQ$24,COLUMN()-COLUMN($GZ$1)+1,0))</f>
        <v>0</v>
      </c>
      <c r="HN1419" s="24">
        <f>SUMPRODUCT($B1419:$GQ1419,INDEX(PLAN_PRODUCCION!$B$4:$GQ$24,COLUMN()-COLUMN($GZ$1)+1,0))</f>
        <v>0</v>
      </c>
      <c r="HO1419" s="24">
        <f>SUMPRODUCT($B1419:$GQ1419,INDEX(PLAN_PRODUCCION!$B$4:$GQ$24,COLUMN()-COLUMN($GZ$1)+1,0))</f>
        <v>0</v>
      </c>
      <c r="HP1419" s="24">
        <f>SUMPRODUCT($B1419:$GQ1419,INDEX(PLAN_PRODUCCION!$B$4:$GQ$24,COLUMN()-COLUMN($GZ$1)+1,0))</f>
        <v>0</v>
      </c>
      <c r="HQ1419" s="24">
        <f>SUMPRODUCT($B1419:$GQ1419,INDEX(PLAN_PRODUCCION!$B$4:$GQ$24,COLUMN()-COLUMN($GZ$1)+1,0))</f>
        <v>0</v>
      </c>
      <c r="HR1419" s="24">
        <f>SUMPRODUCT($B1419:$GQ1419,INDEX(PLAN_PRODUCCION!$B$4:$GQ$24,COLUMN()-COLUMN($GZ$1)+1,0))</f>
        <v>0</v>
      </c>
      <c r="HS1419" s="24">
        <f>SUMPRODUCT($B1419:$GQ1419,INDEX(PLAN_PRODUCCION!$B$4:$GQ$24,COLUMN()-COLUMN($GZ$1)+1,0))</f>
        <v>0</v>
      </c>
      <c r="HT1419" s="24">
        <f>SUMPRODUCT($B1419:$GQ1419,INDEX(PLAN_PRODUCCION!$B$4:$GQ$24,COLUMN()-COLUMN($GZ$1)+1,0))</f>
        <v>0</v>
      </c>
      <c r="HU1419" s="22"/>
      <c r="HV1419" s="25"/>
      <c r="HW1419" t="str">
        <f>DIM_BILL[[#This Row],[Tipo]]</f>
        <v>MATERIA PRIMA</v>
      </c>
    </row>
    <row r="1420" spans="1:231" x14ac:dyDescent="0.3">
      <c r="A1420" s="18" t="s">
        <v>789</v>
      </c>
      <c r="BT1420">
        <v>2.8522727272727272E-4</v>
      </c>
      <c r="BU1420">
        <v>5.0199999999999995E-4</v>
      </c>
      <c r="BW1420">
        <v>5.0199999999999995E-4</v>
      </c>
      <c r="BX1420">
        <v>2.8522727272727272E-4</v>
      </c>
      <c r="BY1420">
        <v>1.0039999999999999E-3</v>
      </c>
      <c r="BZ1420">
        <v>5.0199999999999995E-4</v>
      </c>
      <c r="CA1420">
        <v>2.8522727272727272E-4</v>
      </c>
      <c r="CB1420">
        <v>1.0039999999999999E-3</v>
      </c>
      <c r="CC1420">
        <v>4.1833333333333327E-4</v>
      </c>
      <c r="CD1420">
        <v>1.2549999999999998E-3</v>
      </c>
      <c r="GR1420" s="18" t="s">
        <v>790</v>
      </c>
      <c r="GS1420" s="18">
        <v>15</v>
      </c>
      <c r="GT1420" s="18" t="s">
        <v>1848</v>
      </c>
      <c r="GU1420" s="18" t="s">
        <v>1793</v>
      </c>
      <c r="GV1420" s="18">
        <f>SUMIF(FACT_A1[cve_prod],DIM_BILL[[#This Row],[CODIGO]],FACT_A1[Existencia])</f>
        <v>50</v>
      </c>
      <c r="GW1420" s="18">
        <f>SUMIF(FACT_A2[cve_prod],DIM_BILL[[#This Row],[CODIGO]],FACT_A2[Existencia])</f>
        <v>4.8201000000000001</v>
      </c>
      <c r="GX1420" s="18"/>
      <c r="GY1420" s="16" t="s">
        <v>2222</v>
      </c>
      <c r="GZ1420" s="26">
        <f t="shared" ref="GZ1420" si="10364">GV1420+GW1420+GX1420+GZ1418-GZ1419</f>
        <v>37.250099999999996</v>
      </c>
      <c r="HA1420" s="26">
        <f t="shared" ref="HA1420" si="10365">GZ1420+HA1418-HA1419</f>
        <v>37.250099999999996</v>
      </c>
      <c r="HB1420" s="26">
        <f t="shared" ref="HB1420" si="10366">HA1420+HB1418-HB1419</f>
        <v>37.250099999999996</v>
      </c>
      <c r="HC1420" s="26">
        <f t="shared" ref="HC1420" si="10367">HB1420+HC1418-HC1419</f>
        <v>37.250099999999996</v>
      </c>
      <c r="HD1420" s="26">
        <f t="shared" ref="HD1420" si="10368">HC1420+HD1418-HD1419</f>
        <v>37.250099999999996</v>
      </c>
      <c r="HE1420" s="26">
        <f t="shared" ref="HE1420" si="10369">HD1420+HE1418-HE1419</f>
        <v>37.250099999999996</v>
      </c>
      <c r="HF1420" s="26">
        <f t="shared" ref="HF1420" si="10370">HE1420+HF1418-HF1419</f>
        <v>37.250099999999996</v>
      </c>
      <c r="HG1420" s="26">
        <f t="shared" ref="HG1420" si="10371">HF1420+HG1418-HG1419</f>
        <v>37.250099999999996</v>
      </c>
      <c r="HH1420" s="26">
        <f t="shared" ref="HH1420" si="10372">HG1420+HH1418-HH1419</f>
        <v>37.250099999999996</v>
      </c>
      <c r="HI1420" s="26">
        <f t="shared" ref="HI1420" si="10373">HH1420+HI1418-HI1419</f>
        <v>37.250099999999996</v>
      </c>
      <c r="HJ1420" s="26">
        <f t="shared" ref="HJ1420" si="10374">HI1420+HJ1418-HJ1419</f>
        <v>37.250099999999996</v>
      </c>
      <c r="HK1420" s="26">
        <f t="shared" ref="HK1420" si="10375">HJ1420+HK1418-HK1419</f>
        <v>37.250099999999996</v>
      </c>
      <c r="HL1420" s="26">
        <f t="shared" ref="HL1420" si="10376">HK1420+HL1418-HL1419</f>
        <v>37.250099999999996</v>
      </c>
      <c r="HM1420" s="26">
        <f t="shared" ref="HM1420" si="10377">HL1420+HM1418-HM1419</f>
        <v>37.250099999999996</v>
      </c>
      <c r="HN1420" s="26">
        <f t="shared" ref="HN1420" si="10378">HM1420+HN1418-HN1419</f>
        <v>37.250099999999996</v>
      </c>
      <c r="HO1420" s="26">
        <f t="shared" ref="HO1420" si="10379">HN1420+HO1418-HO1419</f>
        <v>37.250099999999996</v>
      </c>
      <c r="HP1420" s="26">
        <f t="shared" ref="HP1420" si="10380">HO1420+HP1418-HP1419</f>
        <v>37.250099999999996</v>
      </c>
      <c r="HQ1420" s="26">
        <f t="shared" ref="HQ1420" si="10381">HP1420+HQ1418-HQ1419</f>
        <v>37.250099999999996</v>
      </c>
      <c r="HR1420" s="26">
        <f t="shared" ref="HR1420" si="10382">HQ1420+HR1418-HR1419</f>
        <v>37.250099999999996</v>
      </c>
      <c r="HS1420" s="26">
        <f t="shared" ref="HS1420" si="10383">HR1420+HS1418-HS1419</f>
        <v>37.250099999999996</v>
      </c>
      <c r="HT1420" s="26">
        <f t="shared" ref="HT1420" si="10384">HS1420+HT1418-HT1419</f>
        <v>37.250099999999996</v>
      </c>
      <c r="HU1420" s="22">
        <f t="shared" ref="HU1420" si="10385">COUNTIF(GZ1420:HT1420,"&lt;0")</f>
        <v>0</v>
      </c>
      <c r="HV1420" s="25"/>
      <c r="HW1420" t="str">
        <f>DIM_BILL[[#This Row],[Tipo]]</f>
        <v>MATERIA PRIMA</v>
      </c>
    </row>
    <row r="1421" spans="1:231" x14ac:dyDescent="0.3">
      <c r="A1421" s="17" t="s">
        <v>314</v>
      </c>
      <c r="U1421">
        <v>3.97986E-3</v>
      </c>
      <c r="BB1421">
        <v>4.974038461538462E-4</v>
      </c>
      <c r="BC1421">
        <v>7.5750000000000004E-4</v>
      </c>
      <c r="BD1421">
        <v>1.5150000000000001E-3</v>
      </c>
      <c r="BG1421">
        <v>1.2500333333333332E-2</v>
      </c>
      <c r="CO1421">
        <v>1.7412E-2</v>
      </c>
      <c r="CR1421">
        <v>7.2919999999999994E-4</v>
      </c>
      <c r="CU1421">
        <v>7.2939999999999995E-4</v>
      </c>
      <c r="DG1421">
        <v>3.0739999999999999E-3</v>
      </c>
      <c r="ER1421">
        <v>1.515E-4</v>
      </c>
      <c r="ET1421">
        <v>1.7412E-2</v>
      </c>
      <c r="EZ1421">
        <v>2.3059999999999999E-3</v>
      </c>
      <c r="FV1421">
        <v>7.9600000000000005E-4</v>
      </c>
      <c r="GR1421" s="17" t="s">
        <v>315</v>
      </c>
      <c r="GS1421" s="17">
        <v>1</v>
      </c>
      <c r="GT1421" s="17" t="s">
        <v>1838</v>
      </c>
      <c r="GU1421" s="17" t="s">
        <v>1793</v>
      </c>
      <c r="GV1421" s="17">
        <f>SUMIF(FACT_A1[cve_prod],DIM_BILL[[#This Row],[CODIGO]],FACT_A1[Existencia])</f>
        <v>0</v>
      </c>
      <c r="GW1421" s="18">
        <f>SUMIF(FACT_A2[cve_prod],DIM_BILL[[#This Row],[CODIGO]],FACT_A2[Existencia])</f>
        <v>94.677580000000006</v>
      </c>
      <c r="GX1421" s="17"/>
      <c r="GY1421" s="16" t="s">
        <v>2220</v>
      </c>
      <c r="GZ1421" s="15">
        <f>SUMIFS(POs[saldo],POs[cve_prod],DIM_BILL[[#This Row],[CODIGO]],POs[status],$GY1421,POs[f_ent],GZ$1)</f>
        <v>0</v>
      </c>
      <c r="HA1421" s="15">
        <f>SUMIFS(POs[saldo],POs[cve_prod],DIM_BILL[[#This Row],[CODIGO]],POs[status],$GY1421,POs[f_ent],HA$1)</f>
        <v>0</v>
      </c>
      <c r="HB1421" s="15">
        <f>SUMIFS(POs[saldo],POs[cve_prod],DIM_BILL[[#This Row],[CODIGO]],POs[status],$GY1421,POs[f_ent],HB$1)</f>
        <v>0</v>
      </c>
      <c r="HC1421" s="15">
        <f>SUMIFS(POs[saldo],POs[cve_prod],DIM_BILL[[#This Row],[CODIGO]],POs[status],$GY1421,POs[f_ent],HC$1)</f>
        <v>50</v>
      </c>
      <c r="HD1421" s="15">
        <f>SUMIFS(POs[saldo],POs[cve_prod],DIM_BILL[[#This Row],[CODIGO]],POs[status],$GY1421,POs[f_ent],HD$1)</f>
        <v>0</v>
      </c>
      <c r="HE1421" s="15">
        <f>SUMIFS(POs[saldo],POs[cve_prod],DIM_BILL[[#This Row],[CODIGO]],POs[status],$GY1421,POs[f_ent],HE$1)</f>
        <v>0</v>
      </c>
      <c r="HF1421" s="15">
        <f>SUMIFS(POs[saldo],POs[cve_prod],DIM_BILL[[#This Row],[CODIGO]],POs[status],$GY1421,POs[Semana],WEEKNUM(HF$1))</f>
        <v>0</v>
      </c>
      <c r="HG1421" s="15">
        <f>SUMIFS(POs[saldo],POs[cve_prod],DIM_BILL[[#This Row],[CODIGO]],POs[status],$GY1421,POs[Semana],WEEKNUM(HG$1))</f>
        <v>0</v>
      </c>
      <c r="HH1421" s="15">
        <f>SUMIFS(POs[saldo],POs[cve_prod],DIM_BILL[[#This Row],[CODIGO]],POs[status],$GY1421,POs[Semana],WEEKNUM(HH$1))</f>
        <v>0</v>
      </c>
      <c r="HI1421" s="15">
        <f>SUMIFS(POs[saldo],POs[cve_prod],DIM_BILL[[#This Row],[CODIGO]],POs[status],$GY1421,POs[Semana],WEEKNUM(HI$1))</f>
        <v>0</v>
      </c>
      <c r="HJ1421" s="15">
        <f>SUMIFS(POs[saldo],POs[cve_prod],DIM_BILL[[#This Row],[CODIGO]],POs[status],$GY1421,POs[Semana],WEEKNUM(HJ$1))</f>
        <v>0</v>
      </c>
      <c r="HK1421" s="15">
        <f>SUMIFS(POs[saldo],POs[cve_prod],DIM_BILL[[#This Row],[CODIGO]],POs[status],$GY1421,POs[Semana],WEEKNUM(HK$1))</f>
        <v>0</v>
      </c>
      <c r="HL1421" s="15">
        <f>SUMIFS(POs[saldo],POs[cve_prod],DIM_BILL[[#This Row],[CODIGO]],POs[status],$GY1421,POs[Semana],WEEKNUM(HL$1))</f>
        <v>0</v>
      </c>
      <c r="HM1421" s="15">
        <f>SUMIFS(POs[saldo],POs[cve_prod],DIM_BILL[[#This Row],[CODIGO]],POs[status],$GY1421,POs[Semana],WEEKNUM(HM$1))</f>
        <v>0</v>
      </c>
      <c r="HN1421" s="15">
        <f>SUMIFS(POs[saldo],POs[cve_prod],DIM_BILL[[#This Row],[CODIGO]],POs[status],$GY1421,POs[Semana],WEEKNUM(HN$1))</f>
        <v>0</v>
      </c>
      <c r="HO1421" s="15">
        <f>SUMIFS(POs[saldo],POs[cve_prod],DIM_BILL[[#This Row],[CODIGO]],POs[status],$GY1421,POs[Semana],WEEKNUM(HO$1))</f>
        <v>0</v>
      </c>
      <c r="HP1421" s="15">
        <f>SUMIFS(POs[saldo],POs[cve_prod],DIM_BILL[[#This Row],[CODIGO]],POs[status],$GY1421,POs[Semana],WEEKNUM(HP$1))</f>
        <v>0</v>
      </c>
      <c r="HQ1421" s="15">
        <f>SUMIFS(POs[saldo],POs[cve_prod],DIM_BILL[[#This Row],[CODIGO]],POs[status],$GY1421,POs[Semana],WEEKNUM(HQ$1))</f>
        <v>0</v>
      </c>
      <c r="HR1421" s="15">
        <f>SUMIFS(POs[saldo],POs[cve_prod],DIM_BILL[[#This Row],[CODIGO]],POs[status],$GY1421,POs[Semana],WEEKNUM(HR$1))</f>
        <v>0</v>
      </c>
      <c r="HS1421" s="15">
        <f>SUMIFS(POs[saldo],POs[cve_prod],DIM_BILL[[#This Row],[CODIGO]],POs[status],$GY1421,POs[Semana],WEEKNUM(HS$1))</f>
        <v>0</v>
      </c>
      <c r="HT1421" s="15">
        <f>SUMIFS(POs[saldo],POs[cve_prod],DIM_BILL[[#This Row],[CODIGO]],POs[status],$GY1421,POs[Semana],WEEKNUM(HT$1))</f>
        <v>0</v>
      </c>
      <c r="HU1421" s="22"/>
      <c r="HV1421" s="25"/>
      <c r="HW1421" t="str">
        <f>DIM_BILL[[#This Row],[Tipo]]</f>
        <v>MATERIA PRIMA</v>
      </c>
    </row>
    <row r="1422" spans="1:231" x14ac:dyDescent="0.3">
      <c r="A1422" s="17" t="s">
        <v>314</v>
      </c>
      <c r="U1422">
        <v>3.97986E-3</v>
      </c>
      <c r="BB1422">
        <v>4.974038461538462E-4</v>
      </c>
      <c r="BC1422">
        <v>7.5750000000000004E-4</v>
      </c>
      <c r="BD1422">
        <v>1.5150000000000001E-3</v>
      </c>
      <c r="BG1422">
        <v>1.2500333333333332E-2</v>
      </c>
      <c r="CO1422">
        <v>1.7412E-2</v>
      </c>
      <c r="CR1422">
        <v>7.2919999999999994E-4</v>
      </c>
      <c r="CU1422">
        <v>7.2939999999999995E-4</v>
      </c>
      <c r="DG1422">
        <v>3.0739999999999999E-3</v>
      </c>
      <c r="ER1422">
        <v>1.515E-4</v>
      </c>
      <c r="ET1422">
        <v>1.7412E-2</v>
      </c>
      <c r="EZ1422">
        <v>2.3059999999999999E-3</v>
      </c>
      <c r="FV1422">
        <v>7.9600000000000005E-4</v>
      </c>
      <c r="GR1422" s="17" t="s">
        <v>315</v>
      </c>
      <c r="GS1422" s="17">
        <v>1</v>
      </c>
      <c r="GT1422" s="17" t="s">
        <v>1838</v>
      </c>
      <c r="GU1422" s="17" t="s">
        <v>1793</v>
      </c>
      <c r="GV1422" s="17">
        <f>SUMIF(FACT_A1[cve_prod],DIM_BILL[[#This Row],[CODIGO]],FACT_A1[Existencia])</f>
        <v>0</v>
      </c>
      <c r="GW1422" s="18">
        <f>SUMIF(FACT_A2[cve_prod],DIM_BILL[[#This Row],[CODIGO]],FACT_A2[Existencia])</f>
        <v>94.677580000000006</v>
      </c>
      <c r="GX1422" s="17"/>
      <c r="GY1422" s="16" t="s">
        <v>2221</v>
      </c>
      <c r="GZ1422" s="24">
        <f>SUMPRODUCT($B1422:$GQ1422,INDEX(PLAN_PRODUCCION!$B$4:$GQ$24,COLUMN()-COLUMN($GZ$1)+1,0))</f>
        <v>134.92288661538458</v>
      </c>
      <c r="HA1422" s="24">
        <f>SUMPRODUCT($B1422:$GQ1422,INDEX(PLAN_PRODUCCION!$B$4:$GQ$24,COLUMN()-COLUMN($GZ$1)+1,0))</f>
        <v>0</v>
      </c>
      <c r="HB1422" s="24">
        <f>SUMPRODUCT($B1422:$GQ1422,INDEX(PLAN_PRODUCCION!$B$4:$GQ$24,COLUMN()-COLUMN($GZ$1)+1,0))</f>
        <v>0</v>
      </c>
      <c r="HC1422" s="24">
        <f>SUMPRODUCT($B1422:$GQ1422,INDEX(PLAN_PRODUCCION!$B$4:$GQ$24,COLUMN()-COLUMN($GZ$1)+1,0))</f>
        <v>0</v>
      </c>
      <c r="HD1422" s="24">
        <f>SUMPRODUCT($B1422:$GQ1422,INDEX(PLAN_PRODUCCION!$B$4:$GQ$24,COLUMN()-COLUMN($GZ$1)+1,0))</f>
        <v>0</v>
      </c>
      <c r="HE1422" s="24">
        <f>SUMPRODUCT($B1422:$GQ1422,INDEX(PLAN_PRODUCCION!$B$4:$GQ$24,COLUMN()-COLUMN($GZ$1)+1,0))</f>
        <v>0</v>
      </c>
      <c r="HF1422" s="24">
        <f>SUMPRODUCT($B1422:$GQ1422,INDEX(PLAN_PRODUCCION!$B$4:$GQ$24,COLUMN()-COLUMN($GZ$1)+1,0))</f>
        <v>0</v>
      </c>
      <c r="HG1422" s="24">
        <f>SUMPRODUCT($B1422:$GQ1422,INDEX(PLAN_PRODUCCION!$B$4:$GQ$24,COLUMN()-COLUMN($GZ$1)+1,0))</f>
        <v>0</v>
      </c>
      <c r="HH1422" s="24">
        <f>SUMPRODUCT($B1422:$GQ1422,INDEX(PLAN_PRODUCCION!$B$4:$GQ$24,COLUMN()-COLUMN($GZ$1)+1,0))</f>
        <v>0</v>
      </c>
      <c r="HI1422" s="24">
        <f>SUMPRODUCT($B1422:$GQ1422,INDEX(PLAN_PRODUCCION!$B$4:$GQ$24,COLUMN()-COLUMN($GZ$1)+1,0))</f>
        <v>0</v>
      </c>
      <c r="HJ1422" s="24">
        <f>SUMPRODUCT($B1422:$GQ1422,INDEX(PLAN_PRODUCCION!$B$4:$GQ$24,COLUMN()-COLUMN($GZ$1)+1,0))</f>
        <v>0</v>
      </c>
      <c r="HK1422" s="24">
        <f>SUMPRODUCT($B1422:$GQ1422,INDEX(PLAN_PRODUCCION!$B$4:$GQ$24,COLUMN()-COLUMN($GZ$1)+1,0))</f>
        <v>0</v>
      </c>
      <c r="HL1422" s="24">
        <f>SUMPRODUCT($B1422:$GQ1422,INDEX(PLAN_PRODUCCION!$B$4:$GQ$24,COLUMN()-COLUMN($GZ$1)+1,0))</f>
        <v>0</v>
      </c>
      <c r="HM1422" s="24">
        <f>SUMPRODUCT($B1422:$GQ1422,INDEX(PLAN_PRODUCCION!$B$4:$GQ$24,COLUMN()-COLUMN($GZ$1)+1,0))</f>
        <v>0</v>
      </c>
      <c r="HN1422" s="24">
        <f>SUMPRODUCT($B1422:$GQ1422,INDEX(PLAN_PRODUCCION!$B$4:$GQ$24,COLUMN()-COLUMN($GZ$1)+1,0))</f>
        <v>0</v>
      </c>
      <c r="HO1422" s="24">
        <f>SUMPRODUCT($B1422:$GQ1422,INDEX(PLAN_PRODUCCION!$B$4:$GQ$24,COLUMN()-COLUMN($GZ$1)+1,0))</f>
        <v>0</v>
      </c>
      <c r="HP1422" s="24">
        <f>SUMPRODUCT($B1422:$GQ1422,INDEX(PLAN_PRODUCCION!$B$4:$GQ$24,COLUMN()-COLUMN($GZ$1)+1,0))</f>
        <v>0</v>
      </c>
      <c r="HQ1422" s="24">
        <f>SUMPRODUCT($B1422:$GQ1422,INDEX(PLAN_PRODUCCION!$B$4:$GQ$24,COLUMN()-COLUMN($GZ$1)+1,0))</f>
        <v>0</v>
      </c>
      <c r="HR1422" s="24">
        <f>SUMPRODUCT($B1422:$GQ1422,INDEX(PLAN_PRODUCCION!$B$4:$GQ$24,COLUMN()-COLUMN($GZ$1)+1,0))</f>
        <v>0</v>
      </c>
      <c r="HS1422" s="24">
        <f>SUMPRODUCT($B1422:$GQ1422,INDEX(PLAN_PRODUCCION!$B$4:$GQ$24,COLUMN()-COLUMN($GZ$1)+1,0))</f>
        <v>0</v>
      </c>
      <c r="HT1422" s="24">
        <f>SUMPRODUCT($B1422:$GQ1422,INDEX(PLAN_PRODUCCION!$B$4:$GQ$24,COLUMN()-COLUMN($GZ$1)+1,0))</f>
        <v>0</v>
      </c>
      <c r="HU1422" s="22"/>
      <c r="HV1422" s="25"/>
      <c r="HW1422" t="str">
        <f>DIM_BILL[[#This Row],[Tipo]]</f>
        <v>MATERIA PRIMA</v>
      </c>
    </row>
    <row r="1423" spans="1:231" x14ac:dyDescent="0.3">
      <c r="A1423" s="18" t="s">
        <v>314</v>
      </c>
      <c r="U1423">
        <v>3.97986E-3</v>
      </c>
      <c r="BB1423">
        <v>4.974038461538462E-4</v>
      </c>
      <c r="BC1423">
        <v>7.5750000000000004E-4</v>
      </c>
      <c r="BD1423">
        <v>1.5150000000000001E-3</v>
      </c>
      <c r="BG1423">
        <v>1.2500333333333332E-2</v>
      </c>
      <c r="CO1423">
        <v>1.7412E-2</v>
      </c>
      <c r="CR1423">
        <v>7.2919999999999994E-4</v>
      </c>
      <c r="CU1423">
        <v>7.2939999999999995E-4</v>
      </c>
      <c r="DG1423">
        <v>3.0739999999999999E-3</v>
      </c>
      <c r="ER1423">
        <v>1.515E-4</v>
      </c>
      <c r="ET1423">
        <v>1.7412E-2</v>
      </c>
      <c r="EZ1423">
        <v>2.3059999999999999E-3</v>
      </c>
      <c r="FV1423">
        <v>7.9600000000000005E-4</v>
      </c>
      <c r="GR1423" s="18" t="s">
        <v>315</v>
      </c>
      <c r="GS1423" s="18">
        <v>1</v>
      </c>
      <c r="GT1423" s="18" t="s">
        <v>1838</v>
      </c>
      <c r="GU1423" s="18" t="s">
        <v>1793</v>
      </c>
      <c r="GV1423" s="18">
        <f>SUMIF(FACT_A1[cve_prod],DIM_BILL[[#This Row],[CODIGO]],FACT_A1[Existencia])</f>
        <v>0</v>
      </c>
      <c r="GW1423" s="18">
        <f>SUMIF(FACT_A2[cve_prod],DIM_BILL[[#This Row],[CODIGO]],FACT_A2[Existencia])</f>
        <v>94.677580000000006</v>
      </c>
      <c r="GX1423" s="18"/>
      <c r="GY1423" s="16" t="s">
        <v>2222</v>
      </c>
      <c r="GZ1423" s="26">
        <f t="shared" ref="GZ1423" si="10386">GV1423+GW1423+GX1423+GZ1421-GZ1422</f>
        <v>-40.245306615384578</v>
      </c>
      <c r="HA1423" s="26">
        <f t="shared" ref="HA1423" si="10387">GZ1423+HA1421-HA1422</f>
        <v>-40.245306615384578</v>
      </c>
      <c r="HB1423" s="26">
        <f t="shared" ref="HB1423" si="10388">HA1423+HB1421-HB1422</f>
        <v>-40.245306615384578</v>
      </c>
      <c r="HC1423" s="26">
        <f t="shared" ref="HC1423" si="10389">HB1423+HC1421-HC1422</f>
        <v>9.7546933846154218</v>
      </c>
      <c r="HD1423" s="26">
        <f t="shared" ref="HD1423" si="10390">HC1423+HD1421-HD1422</f>
        <v>9.7546933846154218</v>
      </c>
      <c r="HE1423" s="26">
        <f t="shared" ref="HE1423" si="10391">HD1423+HE1421-HE1422</f>
        <v>9.7546933846154218</v>
      </c>
      <c r="HF1423" s="26">
        <f t="shared" ref="HF1423" si="10392">HE1423+HF1421-HF1422</f>
        <v>9.7546933846154218</v>
      </c>
      <c r="HG1423" s="26">
        <f t="shared" ref="HG1423" si="10393">HF1423+HG1421-HG1422</f>
        <v>9.7546933846154218</v>
      </c>
      <c r="HH1423" s="26">
        <f t="shared" ref="HH1423" si="10394">HG1423+HH1421-HH1422</f>
        <v>9.7546933846154218</v>
      </c>
      <c r="HI1423" s="26">
        <f t="shared" ref="HI1423" si="10395">HH1423+HI1421-HI1422</f>
        <v>9.7546933846154218</v>
      </c>
      <c r="HJ1423" s="26">
        <f t="shared" ref="HJ1423" si="10396">HI1423+HJ1421-HJ1422</f>
        <v>9.7546933846154218</v>
      </c>
      <c r="HK1423" s="26">
        <f t="shared" ref="HK1423" si="10397">HJ1423+HK1421-HK1422</f>
        <v>9.7546933846154218</v>
      </c>
      <c r="HL1423" s="26">
        <f t="shared" ref="HL1423" si="10398">HK1423+HL1421-HL1422</f>
        <v>9.7546933846154218</v>
      </c>
      <c r="HM1423" s="26">
        <f t="shared" ref="HM1423" si="10399">HL1423+HM1421-HM1422</f>
        <v>9.7546933846154218</v>
      </c>
      <c r="HN1423" s="26">
        <f t="shared" ref="HN1423" si="10400">HM1423+HN1421-HN1422</f>
        <v>9.7546933846154218</v>
      </c>
      <c r="HO1423" s="26">
        <f t="shared" ref="HO1423" si="10401">HN1423+HO1421-HO1422</f>
        <v>9.7546933846154218</v>
      </c>
      <c r="HP1423" s="26">
        <f t="shared" ref="HP1423" si="10402">HO1423+HP1421-HP1422</f>
        <v>9.7546933846154218</v>
      </c>
      <c r="HQ1423" s="26">
        <f t="shared" ref="HQ1423" si="10403">HP1423+HQ1421-HQ1422</f>
        <v>9.7546933846154218</v>
      </c>
      <c r="HR1423" s="26">
        <f t="shared" ref="HR1423" si="10404">HQ1423+HR1421-HR1422</f>
        <v>9.7546933846154218</v>
      </c>
      <c r="HS1423" s="26">
        <f t="shared" ref="HS1423" si="10405">HR1423+HS1421-HS1422</f>
        <v>9.7546933846154218</v>
      </c>
      <c r="HT1423" s="26">
        <f t="shared" ref="HT1423" si="10406">HS1423+HT1421-HT1422</f>
        <v>9.7546933846154218</v>
      </c>
      <c r="HU1423" s="22">
        <f t="shared" ref="HU1423" si="10407">COUNTIF(GZ1423:HT1423,"&lt;0")</f>
        <v>3</v>
      </c>
      <c r="HV1423" s="25"/>
      <c r="HW1423" t="str">
        <f>DIM_BILL[[#This Row],[Tipo]]</f>
        <v>MATERIA PRIMA</v>
      </c>
    </row>
    <row r="1424" spans="1:231" x14ac:dyDescent="0.3">
      <c r="A1424" s="17" t="s">
        <v>981</v>
      </c>
      <c r="CN1424">
        <v>0.15</v>
      </c>
      <c r="GR1424" s="17" t="s">
        <v>982</v>
      </c>
      <c r="GS1424" s="17">
        <v>2</v>
      </c>
      <c r="GT1424" s="17" t="s">
        <v>1791</v>
      </c>
      <c r="GU1424" s="17" t="s">
        <v>1791</v>
      </c>
      <c r="GV1424" s="17">
        <f>SUMIF(FACT_A1[cve_prod],DIM_BILL[[#This Row],[CODIGO]],FACT_A1[Existencia])</f>
        <v>0</v>
      </c>
      <c r="GW1424" s="18">
        <f>SUMIF(FACT_A2[cve_prod],DIM_BILL[[#This Row],[CODIGO]],FACT_A2[Existencia])</f>
        <v>0</v>
      </c>
      <c r="GX1424" s="17"/>
      <c r="GY1424" s="16" t="s">
        <v>2220</v>
      </c>
      <c r="GZ1424" s="15">
        <f>SUMIFS(POs[saldo],POs[cve_prod],DIM_BILL[[#This Row],[CODIGO]],POs[status],$GY1424,POs[f_ent],GZ$1)</f>
        <v>0</v>
      </c>
      <c r="HA1424" s="15">
        <f>SUMIFS(POs[saldo],POs[cve_prod],DIM_BILL[[#This Row],[CODIGO]],POs[status],$GY1424,POs[f_ent],HA$1)</f>
        <v>0</v>
      </c>
      <c r="HB1424" s="15">
        <f>SUMIFS(POs[saldo],POs[cve_prod],DIM_BILL[[#This Row],[CODIGO]],POs[status],$GY1424,POs[f_ent],HB$1)</f>
        <v>0</v>
      </c>
      <c r="HC1424" s="15">
        <f>SUMIFS(POs[saldo],POs[cve_prod],DIM_BILL[[#This Row],[CODIGO]],POs[status],$GY1424,POs[f_ent],HC$1)</f>
        <v>0</v>
      </c>
      <c r="HD1424" s="15">
        <f>SUMIFS(POs[saldo],POs[cve_prod],DIM_BILL[[#This Row],[CODIGO]],POs[status],$GY1424,POs[f_ent],HD$1)</f>
        <v>0</v>
      </c>
      <c r="HE1424" s="15">
        <f>SUMIFS(POs[saldo],POs[cve_prod],DIM_BILL[[#This Row],[CODIGO]],POs[status],$GY1424,POs[f_ent],HE$1)</f>
        <v>0</v>
      </c>
      <c r="HF1424" s="15">
        <f>SUMIFS(POs[saldo],POs[cve_prod],DIM_BILL[[#This Row],[CODIGO]],POs[status],$GY1424,POs[Semana],WEEKNUM(HF$1))</f>
        <v>0</v>
      </c>
      <c r="HG1424" s="15">
        <f>SUMIFS(POs[saldo],POs[cve_prod],DIM_BILL[[#This Row],[CODIGO]],POs[status],$GY1424,POs[Semana],WEEKNUM(HG$1))</f>
        <v>0</v>
      </c>
      <c r="HH1424" s="15">
        <f>SUMIFS(POs[saldo],POs[cve_prod],DIM_BILL[[#This Row],[CODIGO]],POs[status],$GY1424,POs[Semana],WEEKNUM(HH$1))</f>
        <v>0</v>
      </c>
      <c r="HI1424" s="15">
        <f>SUMIFS(POs[saldo],POs[cve_prod],DIM_BILL[[#This Row],[CODIGO]],POs[status],$GY1424,POs[Semana],WEEKNUM(HI$1))</f>
        <v>0</v>
      </c>
      <c r="HJ1424" s="15">
        <f>SUMIFS(POs[saldo],POs[cve_prod],DIM_BILL[[#This Row],[CODIGO]],POs[status],$GY1424,POs[Semana],WEEKNUM(HJ$1))</f>
        <v>0</v>
      </c>
      <c r="HK1424" s="15">
        <f>SUMIFS(POs[saldo],POs[cve_prod],DIM_BILL[[#This Row],[CODIGO]],POs[status],$GY1424,POs[Semana],WEEKNUM(HK$1))</f>
        <v>0</v>
      </c>
      <c r="HL1424" s="15">
        <f>SUMIFS(POs[saldo],POs[cve_prod],DIM_BILL[[#This Row],[CODIGO]],POs[status],$GY1424,POs[Semana],WEEKNUM(HL$1))</f>
        <v>0</v>
      </c>
      <c r="HM1424" s="15">
        <f>SUMIFS(POs[saldo],POs[cve_prod],DIM_BILL[[#This Row],[CODIGO]],POs[status],$GY1424,POs[Semana],WEEKNUM(HM$1))</f>
        <v>0</v>
      </c>
      <c r="HN1424" s="15">
        <f>SUMIFS(POs[saldo],POs[cve_prod],DIM_BILL[[#This Row],[CODIGO]],POs[status],$GY1424,POs[Semana],WEEKNUM(HN$1))</f>
        <v>0</v>
      </c>
      <c r="HO1424" s="15">
        <f>SUMIFS(POs[saldo],POs[cve_prod],DIM_BILL[[#This Row],[CODIGO]],POs[status],$GY1424,POs[Semana],WEEKNUM(HO$1))</f>
        <v>0</v>
      </c>
      <c r="HP1424" s="15">
        <f>SUMIFS(POs[saldo],POs[cve_prod],DIM_BILL[[#This Row],[CODIGO]],POs[status],$GY1424,POs[Semana],WEEKNUM(HP$1))</f>
        <v>0</v>
      </c>
      <c r="HQ1424" s="15">
        <f>SUMIFS(POs[saldo],POs[cve_prod],DIM_BILL[[#This Row],[CODIGO]],POs[status],$GY1424,POs[Semana],WEEKNUM(HQ$1))</f>
        <v>0</v>
      </c>
      <c r="HR1424" s="15">
        <f>SUMIFS(POs[saldo],POs[cve_prod],DIM_BILL[[#This Row],[CODIGO]],POs[status],$GY1424,POs[Semana],WEEKNUM(HR$1))</f>
        <v>0</v>
      </c>
      <c r="HS1424" s="15">
        <f>SUMIFS(POs[saldo],POs[cve_prod],DIM_BILL[[#This Row],[CODIGO]],POs[status],$GY1424,POs[Semana],WEEKNUM(HS$1))</f>
        <v>0</v>
      </c>
      <c r="HT1424" s="15">
        <f>SUMIFS(POs[saldo],POs[cve_prod],DIM_BILL[[#This Row],[CODIGO]],POs[status],$GY1424,POs[Semana],WEEKNUM(HT$1))</f>
        <v>0</v>
      </c>
      <c r="HU1424" s="22"/>
      <c r="HV1424" s="25"/>
      <c r="HW1424" t="str">
        <f>DIM_BILL[[#This Row],[Tipo]]</f>
        <v/>
      </c>
    </row>
    <row r="1425" spans="1:231" x14ac:dyDescent="0.3">
      <c r="A1425" s="17" t="s">
        <v>981</v>
      </c>
      <c r="CN1425">
        <v>0.15</v>
      </c>
      <c r="GR1425" s="17" t="s">
        <v>982</v>
      </c>
      <c r="GS1425" s="17">
        <v>2</v>
      </c>
      <c r="GT1425" s="17" t="s">
        <v>1791</v>
      </c>
      <c r="GU1425" s="17" t="s">
        <v>1791</v>
      </c>
      <c r="GV1425" s="17">
        <f>SUMIF(FACT_A1[cve_prod],DIM_BILL[[#This Row],[CODIGO]],FACT_A1[Existencia])</f>
        <v>0</v>
      </c>
      <c r="GW1425" s="18">
        <f>SUMIF(FACT_A2[cve_prod],DIM_BILL[[#This Row],[CODIGO]],FACT_A2[Existencia])</f>
        <v>0</v>
      </c>
      <c r="GX1425" s="17"/>
      <c r="GY1425" s="16" t="s">
        <v>2221</v>
      </c>
      <c r="GZ1425" s="24">
        <f>SUMPRODUCT($B1425:$GQ1425,INDEX(PLAN_PRODUCCION!$B$4:$GQ$24,COLUMN()-COLUMN($GZ$1)+1,0))</f>
        <v>0</v>
      </c>
      <c r="HA1425" s="24">
        <f>SUMPRODUCT($B1425:$GQ1425,INDEX(PLAN_PRODUCCION!$B$4:$GQ$24,COLUMN()-COLUMN($GZ$1)+1,0))</f>
        <v>0</v>
      </c>
      <c r="HB1425" s="24">
        <f>SUMPRODUCT($B1425:$GQ1425,INDEX(PLAN_PRODUCCION!$B$4:$GQ$24,COLUMN()-COLUMN($GZ$1)+1,0))</f>
        <v>0</v>
      </c>
      <c r="HC1425" s="24">
        <f>SUMPRODUCT($B1425:$GQ1425,INDEX(PLAN_PRODUCCION!$B$4:$GQ$24,COLUMN()-COLUMN($GZ$1)+1,0))</f>
        <v>0</v>
      </c>
      <c r="HD1425" s="24">
        <f>SUMPRODUCT($B1425:$GQ1425,INDEX(PLAN_PRODUCCION!$B$4:$GQ$24,COLUMN()-COLUMN($GZ$1)+1,0))</f>
        <v>0</v>
      </c>
      <c r="HE1425" s="24">
        <f>SUMPRODUCT($B1425:$GQ1425,INDEX(PLAN_PRODUCCION!$B$4:$GQ$24,COLUMN()-COLUMN($GZ$1)+1,0))</f>
        <v>0</v>
      </c>
      <c r="HF1425" s="24">
        <f>SUMPRODUCT($B1425:$GQ1425,INDEX(PLAN_PRODUCCION!$B$4:$GQ$24,COLUMN()-COLUMN($GZ$1)+1,0))</f>
        <v>0</v>
      </c>
      <c r="HG1425" s="24">
        <f>SUMPRODUCT($B1425:$GQ1425,INDEX(PLAN_PRODUCCION!$B$4:$GQ$24,COLUMN()-COLUMN($GZ$1)+1,0))</f>
        <v>0</v>
      </c>
      <c r="HH1425" s="24">
        <f>SUMPRODUCT($B1425:$GQ1425,INDEX(PLAN_PRODUCCION!$B$4:$GQ$24,COLUMN()-COLUMN($GZ$1)+1,0))</f>
        <v>0</v>
      </c>
      <c r="HI1425" s="24">
        <f>SUMPRODUCT($B1425:$GQ1425,INDEX(PLAN_PRODUCCION!$B$4:$GQ$24,COLUMN()-COLUMN($GZ$1)+1,0))</f>
        <v>0</v>
      </c>
      <c r="HJ1425" s="24">
        <f>SUMPRODUCT($B1425:$GQ1425,INDEX(PLAN_PRODUCCION!$B$4:$GQ$24,COLUMN()-COLUMN($GZ$1)+1,0))</f>
        <v>0</v>
      </c>
      <c r="HK1425" s="24">
        <f>SUMPRODUCT($B1425:$GQ1425,INDEX(PLAN_PRODUCCION!$B$4:$GQ$24,COLUMN()-COLUMN($GZ$1)+1,0))</f>
        <v>0</v>
      </c>
      <c r="HL1425" s="24">
        <f>SUMPRODUCT($B1425:$GQ1425,INDEX(PLAN_PRODUCCION!$B$4:$GQ$24,COLUMN()-COLUMN($GZ$1)+1,0))</f>
        <v>0</v>
      </c>
      <c r="HM1425" s="24">
        <f>SUMPRODUCT($B1425:$GQ1425,INDEX(PLAN_PRODUCCION!$B$4:$GQ$24,COLUMN()-COLUMN($GZ$1)+1,0))</f>
        <v>0</v>
      </c>
      <c r="HN1425" s="24">
        <f>SUMPRODUCT($B1425:$GQ1425,INDEX(PLAN_PRODUCCION!$B$4:$GQ$24,COLUMN()-COLUMN($GZ$1)+1,0))</f>
        <v>0</v>
      </c>
      <c r="HO1425" s="24">
        <f>SUMPRODUCT($B1425:$GQ1425,INDEX(PLAN_PRODUCCION!$B$4:$GQ$24,COLUMN()-COLUMN($GZ$1)+1,0))</f>
        <v>0</v>
      </c>
      <c r="HP1425" s="24">
        <f>SUMPRODUCT($B1425:$GQ1425,INDEX(PLAN_PRODUCCION!$B$4:$GQ$24,COLUMN()-COLUMN($GZ$1)+1,0))</f>
        <v>0</v>
      </c>
      <c r="HQ1425" s="24">
        <f>SUMPRODUCT($B1425:$GQ1425,INDEX(PLAN_PRODUCCION!$B$4:$GQ$24,COLUMN()-COLUMN($GZ$1)+1,0))</f>
        <v>0</v>
      </c>
      <c r="HR1425" s="24">
        <f>SUMPRODUCT($B1425:$GQ1425,INDEX(PLAN_PRODUCCION!$B$4:$GQ$24,COLUMN()-COLUMN($GZ$1)+1,0))</f>
        <v>0</v>
      </c>
      <c r="HS1425" s="24">
        <f>SUMPRODUCT($B1425:$GQ1425,INDEX(PLAN_PRODUCCION!$B$4:$GQ$24,COLUMN()-COLUMN($GZ$1)+1,0))</f>
        <v>0</v>
      </c>
      <c r="HT1425" s="24">
        <f>SUMPRODUCT($B1425:$GQ1425,INDEX(PLAN_PRODUCCION!$B$4:$GQ$24,COLUMN()-COLUMN($GZ$1)+1,0))</f>
        <v>0</v>
      </c>
      <c r="HU1425" s="22"/>
      <c r="HV1425" s="25"/>
      <c r="HW1425" t="str">
        <f>DIM_BILL[[#This Row],[Tipo]]</f>
        <v/>
      </c>
    </row>
    <row r="1426" spans="1:231" x14ac:dyDescent="0.3">
      <c r="A1426" s="18" t="s">
        <v>981</v>
      </c>
      <c r="CN1426">
        <v>0.15</v>
      </c>
      <c r="GR1426" s="18" t="s">
        <v>982</v>
      </c>
      <c r="GS1426" s="18">
        <v>2</v>
      </c>
      <c r="GT1426" s="18" t="s">
        <v>1791</v>
      </c>
      <c r="GU1426" s="18" t="s">
        <v>1791</v>
      </c>
      <c r="GV1426" s="18">
        <f>SUMIF(FACT_A1[cve_prod],DIM_BILL[[#This Row],[CODIGO]],FACT_A1[Existencia])</f>
        <v>0</v>
      </c>
      <c r="GW1426" s="18">
        <f>SUMIF(FACT_A2[cve_prod],DIM_BILL[[#This Row],[CODIGO]],FACT_A2[Existencia])</f>
        <v>0</v>
      </c>
      <c r="GX1426" s="18"/>
      <c r="GY1426" s="16" t="s">
        <v>2222</v>
      </c>
      <c r="GZ1426" s="26">
        <f t="shared" ref="GZ1426" si="10408">GV1426+GW1426+GX1426+GZ1424-GZ1425</f>
        <v>0</v>
      </c>
      <c r="HA1426" s="26">
        <f t="shared" ref="HA1426" si="10409">GZ1426+HA1424-HA1425</f>
        <v>0</v>
      </c>
      <c r="HB1426" s="26">
        <f t="shared" ref="HB1426" si="10410">HA1426+HB1424-HB1425</f>
        <v>0</v>
      </c>
      <c r="HC1426" s="26">
        <f t="shared" ref="HC1426" si="10411">HB1426+HC1424-HC1425</f>
        <v>0</v>
      </c>
      <c r="HD1426" s="26">
        <f t="shared" ref="HD1426" si="10412">HC1426+HD1424-HD1425</f>
        <v>0</v>
      </c>
      <c r="HE1426" s="26">
        <f t="shared" ref="HE1426" si="10413">HD1426+HE1424-HE1425</f>
        <v>0</v>
      </c>
      <c r="HF1426" s="26">
        <f t="shared" ref="HF1426" si="10414">HE1426+HF1424-HF1425</f>
        <v>0</v>
      </c>
      <c r="HG1426" s="26">
        <f t="shared" ref="HG1426" si="10415">HF1426+HG1424-HG1425</f>
        <v>0</v>
      </c>
      <c r="HH1426" s="26">
        <f t="shared" ref="HH1426" si="10416">HG1426+HH1424-HH1425</f>
        <v>0</v>
      </c>
      <c r="HI1426" s="26">
        <f t="shared" ref="HI1426" si="10417">HH1426+HI1424-HI1425</f>
        <v>0</v>
      </c>
      <c r="HJ1426" s="26">
        <f t="shared" ref="HJ1426" si="10418">HI1426+HJ1424-HJ1425</f>
        <v>0</v>
      </c>
      <c r="HK1426" s="26">
        <f t="shared" ref="HK1426" si="10419">HJ1426+HK1424-HK1425</f>
        <v>0</v>
      </c>
      <c r="HL1426" s="26">
        <f t="shared" ref="HL1426" si="10420">HK1426+HL1424-HL1425</f>
        <v>0</v>
      </c>
      <c r="HM1426" s="26">
        <f t="shared" ref="HM1426" si="10421">HL1426+HM1424-HM1425</f>
        <v>0</v>
      </c>
      <c r="HN1426" s="26">
        <f t="shared" ref="HN1426" si="10422">HM1426+HN1424-HN1425</f>
        <v>0</v>
      </c>
      <c r="HO1426" s="26">
        <f t="shared" ref="HO1426" si="10423">HN1426+HO1424-HO1425</f>
        <v>0</v>
      </c>
      <c r="HP1426" s="26">
        <f t="shared" ref="HP1426" si="10424">HO1426+HP1424-HP1425</f>
        <v>0</v>
      </c>
      <c r="HQ1426" s="26">
        <f t="shared" ref="HQ1426" si="10425">HP1426+HQ1424-HQ1425</f>
        <v>0</v>
      </c>
      <c r="HR1426" s="26">
        <f t="shared" ref="HR1426" si="10426">HQ1426+HR1424-HR1425</f>
        <v>0</v>
      </c>
      <c r="HS1426" s="26">
        <f t="shared" ref="HS1426" si="10427">HR1426+HS1424-HS1425</f>
        <v>0</v>
      </c>
      <c r="HT1426" s="26">
        <f t="shared" ref="HT1426" si="10428">HS1426+HT1424-HT1425</f>
        <v>0</v>
      </c>
      <c r="HU1426" s="22">
        <f t="shared" ref="HU1426" si="10429">COUNTIF(GZ1426:HT1426,"&lt;0")</f>
        <v>0</v>
      </c>
      <c r="HV1426" s="25"/>
      <c r="HW1426" t="str">
        <f>DIM_BILL[[#This Row],[Tipo]]</f>
        <v/>
      </c>
    </row>
    <row r="1427" spans="1:231" x14ac:dyDescent="0.3">
      <c r="A1427" s="17" t="s">
        <v>264</v>
      </c>
      <c r="P1427">
        <v>7.5000000000000002E-4</v>
      </c>
      <c r="Q1427">
        <v>5.0000000000000002E-5</v>
      </c>
      <c r="GR1427" s="17" t="s">
        <v>265</v>
      </c>
      <c r="GS1427" s="17">
        <v>2</v>
      </c>
      <c r="GT1427" s="17" t="s">
        <v>1847</v>
      </c>
      <c r="GU1427" s="17" t="s">
        <v>1793</v>
      </c>
      <c r="GV1427" s="17">
        <f>SUMIF(FACT_A1[cve_prod],DIM_BILL[[#This Row],[CODIGO]],FACT_A1[Existencia])</f>
        <v>0</v>
      </c>
      <c r="GW1427" s="18">
        <f>SUMIF(FACT_A2[cve_prod],DIM_BILL[[#This Row],[CODIGO]],FACT_A2[Existencia])</f>
        <v>0</v>
      </c>
      <c r="GX1427" s="17"/>
      <c r="GY1427" s="16" t="s">
        <v>2220</v>
      </c>
      <c r="GZ1427" s="15">
        <f>SUMIFS(POs[saldo],POs[cve_prod],DIM_BILL[[#This Row],[CODIGO]],POs[status],$GY1427,POs[f_ent],GZ$1)</f>
        <v>0</v>
      </c>
      <c r="HA1427" s="15">
        <f>SUMIFS(POs[saldo],POs[cve_prod],DIM_BILL[[#This Row],[CODIGO]],POs[status],$GY1427,POs[f_ent],HA$1)</f>
        <v>0</v>
      </c>
      <c r="HB1427" s="15">
        <f>SUMIFS(POs[saldo],POs[cve_prod],DIM_BILL[[#This Row],[CODIGO]],POs[status],$GY1427,POs[f_ent],HB$1)</f>
        <v>0</v>
      </c>
      <c r="HC1427" s="15">
        <f>SUMIFS(POs[saldo],POs[cve_prod],DIM_BILL[[#This Row],[CODIGO]],POs[status],$GY1427,POs[f_ent],HC$1)</f>
        <v>0</v>
      </c>
      <c r="HD1427" s="15">
        <f>SUMIFS(POs[saldo],POs[cve_prod],DIM_BILL[[#This Row],[CODIGO]],POs[status],$GY1427,POs[f_ent],HD$1)</f>
        <v>0</v>
      </c>
      <c r="HE1427" s="15">
        <f>SUMIFS(POs[saldo],POs[cve_prod],DIM_BILL[[#This Row],[CODIGO]],POs[status],$GY1427,POs[f_ent],HE$1)</f>
        <v>0</v>
      </c>
      <c r="HF1427" s="15">
        <f>SUMIFS(POs[saldo],POs[cve_prod],DIM_BILL[[#This Row],[CODIGO]],POs[status],$GY1427,POs[Semana],WEEKNUM(HF$1))</f>
        <v>0</v>
      </c>
      <c r="HG1427" s="15">
        <f>SUMIFS(POs[saldo],POs[cve_prod],DIM_BILL[[#This Row],[CODIGO]],POs[status],$GY1427,POs[Semana],WEEKNUM(HG$1))</f>
        <v>0</v>
      </c>
      <c r="HH1427" s="15">
        <f>SUMIFS(POs[saldo],POs[cve_prod],DIM_BILL[[#This Row],[CODIGO]],POs[status],$GY1427,POs[Semana],WEEKNUM(HH$1))</f>
        <v>0</v>
      </c>
      <c r="HI1427" s="15">
        <f>SUMIFS(POs[saldo],POs[cve_prod],DIM_BILL[[#This Row],[CODIGO]],POs[status],$GY1427,POs[Semana],WEEKNUM(HI$1))</f>
        <v>0</v>
      </c>
      <c r="HJ1427" s="15">
        <f>SUMIFS(POs[saldo],POs[cve_prod],DIM_BILL[[#This Row],[CODIGO]],POs[status],$GY1427,POs[Semana],WEEKNUM(HJ$1))</f>
        <v>0</v>
      </c>
      <c r="HK1427" s="15">
        <f>SUMIFS(POs[saldo],POs[cve_prod],DIM_BILL[[#This Row],[CODIGO]],POs[status],$GY1427,POs[Semana],WEEKNUM(HK$1))</f>
        <v>0</v>
      </c>
      <c r="HL1427" s="15">
        <f>SUMIFS(POs[saldo],POs[cve_prod],DIM_BILL[[#This Row],[CODIGO]],POs[status],$GY1427,POs[Semana],WEEKNUM(HL$1))</f>
        <v>0</v>
      </c>
      <c r="HM1427" s="15">
        <f>SUMIFS(POs[saldo],POs[cve_prod],DIM_BILL[[#This Row],[CODIGO]],POs[status],$GY1427,POs[Semana],WEEKNUM(HM$1))</f>
        <v>0</v>
      </c>
      <c r="HN1427" s="15">
        <f>SUMIFS(POs[saldo],POs[cve_prod],DIM_BILL[[#This Row],[CODIGO]],POs[status],$GY1427,POs[Semana],WEEKNUM(HN$1))</f>
        <v>0</v>
      </c>
      <c r="HO1427" s="15">
        <f>SUMIFS(POs[saldo],POs[cve_prod],DIM_BILL[[#This Row],[CODIGO]],POs[status],$GY1427,POs[Semana],WEEKNUM(HO$1))</f>
        <v>0</v>
      </c>
      <c r="HP1427" s="15">
        <f>SUMIFS(POs[saldo],POs[cve_prod],DIM_BILL[[#This Row],[CODIGO]],POs[status],$GY1427,POs[Semana],WEEKNUM(HP$1))</f>
        <v>0</v>
      </c>
      <c r="HQ1427" s="15">
        <f>SUMIFS(POs[saldo],POs[cve_prod],DIM_BILL[[#This Row],[CODIGO]],POs[status],$GY1427,POs[Semana],WEEKNUM(HQ$1))</f>
        <v>0</v>
      </c>
      <c r="HR1427" s="15">
        <f>SUMIFS(POs[saldo],POs[cve_prod],DIM_BILL[[#This Row],[CODIGO]],POs[status],$GY1427,POs[Semana],WEEKNUM(HR$1))</f>
        <v>0</v>
      </c>
      <c r="HS1427" s="15">
        <f>SUMIFS(POs[saldo],POs[cve_prod],DIM_BILL[[#This Row],[CODIGO]],POs[status],$GY1427,POs[Semana],WEEKNUM(HS$1))</f>
        <v>0</v>
      </c>
      <c r="HT1427" s="15">
        <f>SUMIFS(POs[saldo],POs[cve_prod],DIM_BILL[[#This Row],[CODIGO]],POs[status],$GY1427,POs[Semana],WEEKNUM(HT$1))</f>
        <v>0</v>
      </c>
      <c r="HU1427" s="22"/>
      <c r="HV1427" s="25"/>
      <c r="HW1427" t="str">
        <f>DIM_BILL[[#This Row],[Tipo]]</f>
        <v>MATERIA PRIMA</v>
      </c>
    </row>
    <row r="1428" spans="1:231" x14ac:dyDescent="0.3">
      <c r="A1428" s="17" t="s">
        <v>264</v>
      </c>
      <c r="P1428">
        <v>7.5000000000000002E-4</v>
      </c>
      <c r="Q1428">
        <v>5.0000000000000002E-5</v>
      </c>
      <c r="GR1428" s="17" t="s">
        <v>265</v>
      </c>
      <c r="GS1428" s="17">
        <v>2</v>
      </c>
      <c r="GT1428" s="17" t="s">
        <v>1847</v>
      </c>
      <c r="GU1428" s="17" t="s">
        <v>1793</v>
      </c>
      <c r="GV1428" s="17">
        <f>SUMIF(FACT_A1[cve_prod],DIM_BILL[[#This Row],[CODIGO]],FACT_A1[Existencia])</f>
        <v>0</v>
      </c>
      <c r="GW1428" s="18">
        <f>SUMIF(FACT_A2[cve_prod],DIM_BILL[[#This Row],[CODIGO]],FACT_A2[Existencia])</f>
        <v>0</v>
      </c>
      <c r="GX1428" s="17"/>
      <c r="GY1428" s="16" t="s">
        <v>2221</v>
      </c>
      <c r="GZ1428" s="24">
        <f>SUMPRODUCT($B1428:$GQ1428,INDEX(PLAN_PRODUCCION!$B$4:$GQ$24,COLUMN()-COLUMN($GZ$1)+1,0))</f>
        <v>0</v>
      </c>
      <c r="HA1428" s="24">
        <f>SUMPRODUCT($B1428:$GQ1428,INDEX(PLAN_PRODUCCION!$B$4:$GQ$24,COLUMN()-COLUMN($GZ$1)+1,0))</f>
        <v>0</v>
      </c>
      <c r="HB1428" s="24">
        <f>SUMPRODUCT($B1428:$GQ1428,INDEX(PLAN_PRODUCCION!$B$4:$GQ$24,COLUMN()-COLUMN($GZ$1)+1,0))</f>
        <v>0</v>
      </c>
      <c r="HC1428" s="24">
        <f>SUMPRODUCT($B1428:$GQ1428,INDEX(PLAN_PRODUCCION!$B$4:$GQ$24,COLUMN()-COLUMN($GZ$1)+1,0))</f>
        <v>0</v>
      </c>
      <c r="HD1428" s="24">
        <f>SUMPRODUCT($B1428:$GQ1428,INDEX(PLAN_PRODUCCION!$B$4:$GQ$24,COLUMN()-COLUMN($GZ$1)+1,0))</f>
        <v>0</v>
      </c>
      <c r="HE1428" s="24">
        <f>SUMPRODUCT($B1428:$GQ1428,INDEX(PLAN_PRODUCCION!$B$4:$GQ$24,COLUMN()-COLUMN($GZ$1)+1,0))</f>
        <v>0</v>
      </c>
      <c r="HF1428" s="24">
        <f>SUMPRODUCT($B1428:$GQ1428,INDEX(PLAN_PRODUCCION!$B$4:$GQ$24,COLUMN()-COLUMN($GZ$1)+1,0))</f>
        <v>0</v>
      </c>
      <c r="HG1428" s="24">
        <f>SUMPRODUCT($B1428:$GQ1428,INDEX(PLAN_PRODUCCION!$B$4:$GQ$24,COLUMN()-COLUMN($GZ$1)+1,0))</f>
        <v>0</v>
      </c>
      <c r="HH1428" s="24">
        <f>SUMPRODUCT($B1428:$GQ1428,INDEX(PLAN_PRODUCCION!$B$4:$GQ$24,COLUMN()-COLUMN($GZ$1)+1,0))</f>
        <v>0</v>
      </c>
      <c r="HI1428" s="24">
        <f>SUMPRODUCT($B1428:$GQ1428,INDEX(PLAN_PRODUCCION!$B$4:$GQ$24,COLUMN()-COLUMN($GZ$1)+1,0))</f>
        <v>0</v>
      </c>
      <c r="HJ1428" s="24">
        <f>SUMPRODUCT($B1428:$GQ1428,INDEX(PLAN_PRODUCCION!$B$4:$GQ$24,COLUMN()-COLUMN($GZ$1)+1,0))</f>
        <v>0</v>
      </c>
      <c r="HK1428" s="24">
        <f>SUMPRODUCT($B1428:$GQ1428,INDEX(PLAN_PRODUCCION!$B$4:$GQ$24,COLUMN()-COLUMN($GZ$1)+1,0))</f>
        <v>0</v>
      </c>
      <c r="HL1428" s="24">
        <f>SUMPRODUCT($B1428:$GQ1428,INDEX(PLAN_PRODUCCION!$B$4:$GQ$24,COLUMN()-COLUMN($GZ$1)+1,0))</f>
        <v>0</v>
      </c>
      <c r="HM1428" s="24">
        <f>SUMPRODUCT($B1428:$GQ1428,INDEX(PLAN_PRODUCCION!$B$4:$GQ$24,COLUMN()-COLUMN($GZ$1)+1,0))</f>
        <v>0</v>
      </c>
      <c r="HN1428" s="24">
        <f>SUMPRODUCT($B1428:$GQ1428,INDEX(PLAN_PRODUCCION!$B$4:$GQ$24,COLUMN()-COLUMN($GZ$1)+1,0))</f>
        <v>0</v>
      </c>
      <c r="HO1428" s="24">
        <f>SUMPRODUCT($B1428:$GQ1428,INDEX(PLAN_PRODUCCION!$B$4:$GQ$24,COLUMN()-COLUMN($GZ$1)+1,0))</f>
        <v>0</v>
      </c>
      <c r="HP1428" s="24">
        <f>SUMPRODUCT($B1428:$GQ1428,INDEX(PLAN_PRODUCCION!$B$4:$GQ$24,COLUMN()-COLUMN($GZ$1)+1,0))</f>
        <v>0</v>
      </c>
      <c r="HQ1428" s="24">
        <f>SUMPRODUCT($B1428:$GQ1428,INDEX(PLAN_PRODUCCION!$B$4:$GQ$24,COLUMN()-COLUMN($GZ$1)+1,0))</f>
        <v>0</v>
      </c>
      <c r="HR1428" s="24">
        <f>SUMPRODUCT($B1428:$GQ1428,INDEX(PLAN_PRODUCCION!$B$4:$GQ$24,COLUMN()-COLUMN($GZ$1)+1,0))</f>
        <v>0</v>
      </c>
      <c r="HS1428" s="24">
        <f>SUMPRODUCT($B1428:$GQ1428,INDEX(PLAN_PRODUCCION!$B$4:$GQ$24,COLUMN()-COLUMN($GZ$1)+1,0))</f>
        <v>0</v>
      </c>
      <c r="HT1428" s="24">
        <f>SUMPRODUCT($B1428:$GQ1428,INDEX(PLAN_PRODUCCION!$B$4:$GQ$24,COLUMN()-COLUMN($GZ$1)+1,0))</f>
        <v>0</v>
      </c>
      <c r="HU1428" s="22"/>
      <c r="HV1428" s="25"/>
      <c r="HW1428" t="str">
        <f>DIM_BILL[[#This Row],[Tipo]]</f>
        <v>MATERIA PRIMA</v>
      </c>
    </row>
    <row r="1429" spans="1:231" x14ac:dyDescent="0.3">
      <c r="A1429" s="18" t="s">
        <v>264</v>
      </c>
      <c r="P1429">
        <v>7.5000000000000002E-4</v>
      </c>
      <c r="Q1429">
        <v>5.0000000000000002E-5</v>
      </c>
      <c r="GR1429" s="18" t="s">
        <v>265</v>
      </c>
      <c r="GS1429" s="18">
        <v>2</v>
      </c>
      <c r="GT1429" s="18" t="s">
        <v>1847</v>
      </c>
      <c r="GU1429" s="18" t="s">
        <v>1793</v>
      </c>
      <c r="GV1429" s="18">
        <f>SUMIF(FACT_A1[cve_prod],DIM_BILL[[#This Row],[CODIGO]],FACT_A1[Existencia])</f>
        <v>0</v>
      </c>
      <c r="GW1429" s="18">
        <f>SUMIF(FACT_A2[cve_prod],DIM_BILL[[#This Row],[CODIGO]],FACT_A2[Existencia])</f>
        <v>0</v>
      </c>
      <c r="GX1429" s="18"/>
      <c r="GY1429" s="16" t="s">
        <v>2222</v>
      </c>
      <c r="GZ1429" s="26">
        <f t="shared" ref="GZ1429" si="10430">GV1429+GW1429+GX1429+GZ1427-GZ1428</f>
        <v>0</v>
      </c>
      <c r="HA1429" s="26">
        <f t="shared" ref="HA1429" si="10431">GZ1429+HA1427-HA1428</f>
        <v>0</v>
      </c>
      <c r="HB1429" s="26">
        <f t="shared" ref="HB1429" si="10432">HA1429+HB1427-HB1428</f>
        <v>0</v>
      </c>
      <c r="HC1429" s="26">
        <f t="shared" ref="HC1429" si="10433">HB1429+HC1427-HC1428</f>
        <v>0</v>
      </c>
      <c r="HD1429" s="26">
        <f t="shared" ref="HD1429" si="10434">HC1429+HD1427-HD1428</f>
        <v>0</v>
      </c>
      <c r="HE1429" s="26">
        <f t="shared" ref="HE1429" si="10435">HD1429+HE1427-HE1428</f>
        <v>0</v>
      </c>
      <c r="HF1429" s="26">
        <f t="shared" ref="HF1429" si="10436">HE1429+HF1427-HF1428</f>
        <v>0</v>
      </c>
      <c r="HG1429" s="26">
        <f t="shared" ref="HG1429" si="10437">HF1429+HG1427-HG1428</f>
        <v>0</v>
      </c>
      <c r="HH1429" s="26">
        <f t="shared" ref="HH1429" si="10438">HG1429+HH1427-HH1428</f>
        <v>0</v>
      </c>
      <c r="HI1429" s="26">
        <f t="shared" ref="HI1429" si="10439">HH1429+HI1427-HI1428</f>
        <v>0</v>
      </c>
      <c r="HJ1429" s="26">
        <f t="shared" ref="HJ1429" si="10440">HI1429+HJ1427-HJ1428</f>
        <v>0</v>
      </c>
      <c r="HK1429" s="26">
        <f t="shared" ref="HK1429" si="10441">HJ1429+HK1427-HK1428</f>
        <v>0</v>
      </c>
      <c r="HL1429" s="26">
        <f t="shared" ref="HL1429" si="10442">HK1429+HL1427-HL1428</f>
        <v>0</v>
      </c>
      <c r="HM1429" s="26">
        <f t="shared" ref="HM1429" si="10443">HL1429+HM1427-HM1428</f>
        <v>0</v>
      </c>
      <c r="HN1429" s="26">
        <f t="shared" ref="HN1429" si="10444">HM1429+HN1427-HN1428</f>
        <v>0</v>
      </c>
      <c r="HO1429" s="26">
        <f t="shared" ref="HO1429" si="10445">HN1429+HO1427-HO1428</f>
        <v>0</v>
      </c>
      <c r="HP1429" s="26">
        <f t="shared" ref="HP1429" si="10446">HO1429+HP1427-HP1428</f>
        <v>0</v>
      </c>
      <c r="HQ1429" s="26">
        <f t="shared" ref="HQ1429" si="10447">HP1429+HQ1427-HQ1428</f>
        <v>0</v>
      </c>
      <c r="HR1429" s="26">
        <f t="shared" ref="HR1429" si="10448">HQ1429+HR1427-HR1428</f>
        <v>0</v>
      </c>
      <c r="HS1429" s="26">
        <f t="shared" ref="HS1429" si="10449">HR1429+HS1427-HS1428</f>
        <v>0</v>
      </c>
      <c r="HT1429" s="26">
        <f t="shared" ref="HT1429" si="10450">HS1429+HT1427-HT1428</f>
        <v>0</v>
      </c>
      <c r="HU1429" s="22">
        <f t="shared" ref="HU1429" si="10451">COUNTIF(GZ1429:HT1429,"&lt;0")</f>
        <v>0</v>
      </c>
      <c r="HV1429" s="25"/>
      <c r="HW1429" t="str">
        <f>DIM_BILL[[#This Row],[Tipo]]</f>
        <v>MATERIA PRIMA</v>
      </c>
    </row>
    <row r="1430" spans="1:231" x14ac:dyDescent="0.3">
      <c r="A1430" s="17" t="s">
        <v>1779</v>
      </c>
      <c r="GP1430">
        <v>1.4999999999999998E-3</v>
      </c>
      <c r="GR1430" s="17" t="s">
        <v>1780</v>
      </c>
      <c r="GS1430" s="17">
        <v>2</v>
      </c>
      <c r="GT1430" s="17" t="s">
        <v>1791</v>
      </c>
      <c r="GU1430" s="17" t="s">
        <v>1791</v>
      </c>
      <c r="GV1430" s="17">
        <f>SUMIF(FACT_A1[cve_prod],DIM_BILL[[#This Row],[CODIGO]],FACT_A1[Existencia])</f>
        <v>0</v>
      </c>
      <c r="GW1430" s="18">
        <f>SUMIF(FACT_A2[cve_prod],DIM_BILL[[#This Row],[CODIGO]],FACT_A2[Existencia])</f>
        <v>0</v>
      </c>
      <c r="GX1430" s="17"/>
      <c r="GY1430" s="16" t="s">
        <v>2220</v>
      </c>
      <c r="GZ1430" s="15">
        <f>SUMIFS(POs[saldo],POs[cve_prod],DIM_BILL[[#This Row],[CODIGO]],POs[status],$GY1430,POs[f_ent],GZ$1)</f>
        <v>0</v>
      </c>
      <c r="HA1430" s="15">
        <f>SUMIFS(POs[saldo],POs[cve_prod],DIM_BILL[[#This Row],[CODIGO]],POs[status],$GY1430,POs[f_ent],HA$1)</f>
        <v>0</v>
      </c>
      <c r="HB1430" s="15">
        <f>SUMIFS(POs[saldo],POs[cve_prod],DIM_BILL[[#This Row],[CODIGO]],POs[status],$GY1430,POs[f_ent],HB$1)</f>
        <v>0</v>
      </c>
      <c r="HC1430" s="15">
        <f>SUMIFS(POs[saldo],POs[cve_prod],DIM_BILL[[#This Row],[CODIGO]],POs[status],$GY1430,POs[f_ent],HC$1)</f>
        <v>0</v>
      </c>
      <c r="HD1430" s="15">
        <f>SUMIFS(POs[saldo],POs[cve_prod],DIM_BILL[[#This Row],[CODIGO]],POs[status],$GY1430,POs[f_ent],HD$1)</f>
        <v>0</v>
      </c>
      <c r="HE1430" s="15">
        <f>SUMIFS(POs[saldo],POs[cve_prod],DIM_BILL[[#This Row],[CODIGO]],POs[status],$GY1430,POs[f_ent],HE$1)</f>
        <v>0</v>
      </c>
      <c r="HF1430" s="15">
        <f>SUMIFS(POs[saldo],POs[cve_prod],DIM_BILL[[#This Row],[CODIGO]],POs[status],$GY1430,POs[Semana],WEEKNUM(HF$1))</f>
        <v>0</v>
      </c>
      <c r="HG1430" s="15">
        <f>SUMIFS(POs[saldo],POs[cve_prod],DIM_BILL[[#This Row],[CODIGO]],POs[status],$GY1430,POs[Semana],WEEKNUM(HG$1))</f>
        <v>0</v>
      </c>
      <c r="HH1430" s="15">
        <f>SUMIFS(POs[saldo],POs[cve_prod],DIM_BILL[[#This Row],[CODIGO]],POs[status],$GY1430,POs[Semana],WEEKNUM(HH$1))</f>
        <v>0</v>
      </c>
      <c r="HI1430" s="15">
        <f>SUMIFS(POs[saldo],POs[cve_prod],DIM_BILL[[#This Row],[CODIGO]],POs[status],$GY1430,POs[Semana],WEEKNUM(HI$1))</f>
        <v>0</v>
      </c>
      <c r="HJ1430" s="15">
        <f>SUMIFS(POs[saldo],POs[cve_prod],DIM_BILL[[#This Row],[CODIGO]],POs[status],$GY1430,POs[Semana],WEEKNUM(HJ$1))</f>
        <v>0</v>
      </c>
      <c r="HK1430" s="15">
        <f>SUMIFS(POs[saldo],POs[cve_prod],DIM_BILL[[#This Row],[CODIGO]],POs[status],$GY1430,POs[Semana],WEEKNUM(HK$1))</f>
        <v>0</v>
      </c>
      <c r="HL1430" s="15">
        <f>SUMIFS(POs[saldo],POs[cve_prod],DIM_BILL[[#This Row],[CODIGO]],POs[status],$GY1430,POs[Semana],WEEKNUM(HL$1))</f>
        <v>0</v>
      </c>
      <c r="HM1430" s="15">
        <f>SUMIFS(POs[saldo],POs[cve_prod],DIM_BILL[[#This Row],[CODIGO]],POs[status],$GY1430,POs[Semana],WEEKNUM(HM$1))</f>
        <v>0</v>
      </c>
      <c r="HN1430" s="15">
        <f>SUMIFS(POs[saldo],POs[cve_prod],DIM_BILL[[#This Row],[CODIGO]],POs[status],$GY1430,POs[Semana],WEEKNUM(HN$1))</f>
        <v>0</v>
      </c>
      <c r="HO1430" s="15">
        <f>SUMIFS(POs[saldo],POs[cve_prod],DIM_BILL[[#This Row],[CODIGO]],POs[status],$GY1430,POs[Semana],WEEKNUM(HO$1))</f>
        <v>0</v>
      </c>
      <c r="HP1430" s="15">
        <f>SUMIFS(POs[saldo],POs[cve_prod],DIM_BILL[[#This Row],[CODIGO]],POs[status],$GY1430,POs[Semana],WEEKNUM(HP$1))</f>
        <v>0</v>
      </c>
      <c r="HQ1430" s="15">
        <f>SUMIFS(POs[saldo],POs[cve_prod],DIM_BILL[[#This Row],[CODIGO]],POs[status],$GY1430,POs[Semana],WEEKNUM(HQ$1))</f>
        <v>0</v>
      </c>
      <c r="HR1430" s="15">
        <f>SUMIFS(POs[saldo],POs[cve_prod],DIM_BILL[[#This Row],[CODIGO]],POs[status],$GY1430,POs[Semana],WEEKNUM(HR$1))</f>
        <v>0</v>
      </c>
      <c r="HS1430" s="15">
        <f>SUMIFS(POs[saldo],POs[cve_prod],DIM_BILL[[#This Row],[CODIGO]],POs[status],$GY1430,POs[Semana],WEEKNUM(HS$1))</f>
        <v>0</v>
      </c>
      <c r="HT1430" s="15">
        <f>SUMIFS(POs[saldo],POs[cve_prod],DIM_BILL[[#This Row],[CODIGO]],POs[status],$GY1430,POs[Semana],WEEKNUM(HT$1))</f>
        <v>0</v>
      </c>
      <c r="HU1430" s="22"/>
      <c r="HV1430" s="25"/>
      <c r="HW1430" t="str">
        <f>DIM_BILL[[#This Row],[Tipo]]</f>
        <v/>
      </c>
    </row>
    <row r="1431" spans="1:231" x14ac:dyDescent="0.3">
      <c r="A1431" s="17" t="s">
        <v>1779</v>
      </c>
      <c r="GP1431">
        <v>1.4999999999999998E-3</v>
      </c>
      <c r="GR1431" s="17" t="s">
        <v>1780</v>
      </c>
      <c r="GS1431" s="17">
        <v>2</v>
      </c>
      <c r="GT1431" s="17" t="s">
        <v>1791</v>
      </c>
      <c r="GU1431" s="17" t="s">
        <v>1791</v>
      </c>
      <c r="GV1431" s="17">
        <f>SUMIF(FACT_A1[cve_prod],DIM_BILL[[#This Row],[CODIGO]],FACT_A1[Existencia])</f>
        <v>0</v>
      </c>
      <c r="GW1431" s="18">
        <f>SUMIF(FACT_A2[cve_prod],DIM_BILL[[#This Row],[CODIGO]],FACT_A2[Existencia])</f>
        <v>0</v>
      </c>
      <c r="GX1431" s="17"/>
      <c r="GY1431" s="16" t="s">
        <v>2221</v>
      </c>
      <c r="GZ1431" s="24">
        <f>SUMPRODUCT($B1431:$GQ1431,INDEX(PLAN_PRODUCCION!$B$4:$GQ$24,COLUMN()-COLUMN($GZ$1)+1,0))</f>
        <v>0</v>
      </c>
      <c r="HA1431" s="24">
        <f>SUMPRODUCT($B1431:$GQ1431,INDEX(PLAN_PRODUCCION!$B$4:$GQ$24,COLUMN()-COLUMN($GZ$1)+1,0))</f>
        <v>0</v>
      </c>
      <c r="HB1431" s="24">
        <f>SUMPRODUCT($B1431:$GQ1431,INDEX(PLAN_PRODUCCION!$B$4:$GQ$24,COLUMN()-COLUMN($GZ$1)+1,0))</f>
        <v>0</v>
      </c>
      <c r="HC1431" s="24">
        <f>SUMPRODUCT($B1431:$GQ1431,INDEX(PLAN_PRODUCCION!$B$4:$GQ$24,COLUMN()-COLUMN($GZ$1)+1,0))</f>
        <v>0</v>
      </c>
      <c r="HD1431" s="24">
        <f>SUMPRODUCT($B1431:$GQ1431,INDEX(PLAN_PRODUCCION!$B$4:$GQ$24,COLUMN()-COLUMN($GZ$1)+1,0))</f>
        <v>0</v>
      </c>
      <c r="HE1431" s="24">
        <f>SUMPRODUCT($B1431:$GQ1431,INDEX(PLAN_PRODUCCION!$B$4:$GQ$24,COLUMN()-COLUMN($GZ$1)+1,0))</f>
        <v>0</v>
      </c>
      <c r="HF1431" s="24">
        <f>SUMPRODUCT($B1431:$GQ1431,INDEX(PLAN_PRODUCCION!$B$4:$GQ$24,COLUMN()-COLUMN($GZ$1)+1,0))</f>
        <v>0</v>
      </c>
      <c r="HG1431" s="24">
        <f>SUMPRODUCT($B1431:$GQ1431,INDEX(PLAN_PRODUCCION!$B$4:$GQ$24,COLUMN()-COLUMN($GZ$1)+1,0))</f>
        <v>0</v>
      </c>
      <c r="HH1431" s="24">
        <f>SUMPRODUCT($B1431:$GQ1431,INDEX(PLAN_PRODUCCION!$B$4:$GQ$24,COLUMN()-COLUMN($GZ$1)+1,0))</f>
        <v>0</v>
      </c>
      <c r="HI1431" s="24">
        <f>SUMPRODUCT($B1431:$GQ1431,INDEX(PLAN_PRODUCCION!$B$4:$GQ$24,COLUMN()-COLUMN($GZ$1)+1,0))</f>
        <v>0</v>
      </c>
      <c r="HJ1431" s="24">
        <f>SUMPRODUCT($B1431:$GQ1431,INDEX(PLAN_PRODUCCION!$B$4:$GQ$24,COLUMN()-COLUMN($GZ$1)+1,0))</f>
        <v>0</v>
      </c>
      <c r="HK1431" s="24">
        <f>SUMPRODUCT($B1431:$GQ1431,INDEX(PLAN_PRODUCCION!$B$4:$GQ$24,COLUMN()-COLUMN($GZ$1)+1,0))</f>
        <v>0</v>
      </c>
      <c r="HL1431" s="24">
        <f>SUMPRODUCT($B1431:$GQ1431,INDEX(PLAN_PRODUCCION!$B$4:$GQ$24,COLUMN()-COLUMN($GZ$1)+1,0))</f>
        <v>0</v>
      </c>
      <c r="HM1431" s="24">
        <f>SUMPRODUCT($B1431:$GQ1431,INDEX(PLAN_PRODUCCION!$B$4:$GQ$24,COLUMN()-COLUMN($GZ$1)+1,0))</f>
        <v>0</v>
      </c>
      <c r="HN1431" s="24">
        <f>SUMPRODUCT($B1431:$GQ1431,INDEX(PLAN_PRODUCCION!$B$4:$GQ$24,COLUMN()-COLUMN($GZ$1)+1,0))</f>
        <v>0</v>
      </c>
      <c r="HO1431" s="24">
        <f>SUMPRODUCT($B1431:$GQ1431,INDEX(PLAN_PRODUCCION!$B$4:$GQ$24,COLUMN()-COLUMN($GZ$1)+1,0))</f>
        <v>0</v>
      </c>
      <c r="HP1431" s="24">
        <f>SUMPRODUCT($B1431:$GQ1431,INDEX(PLAN_PRODUCCION!$B$4:$GQ$24,COLUMN()-COLUMN($GZ$1)+1,0))</f>
        <v>0</v>
      </c>
      <c r="HQ1431" s="24">
        <f>SUMPRODUCT($B1431:$GQ1431,INDEX(PLAN_PRODUCCION!$B$4:$GQ$24,COLUMN()-COLUMN($GZ$1)+1,0))</f>
        <v>0</v>
      </c>
      <c r="HR1431" s="24">
        <f>SUMPRODUCT($B1431:$GQ1431,INDEX(PLAN_PRODUCCION!$B$4:$GQ$24,COLUMN()-COLUMN($GZ$1)+1,0))</f>
        <v>0</v>
      </c>
      <c r="HS1431" s="24">
        <f>SUMPRODUCT($B1431:$GQ1431,INDEX(PLAN_PRODUCCION!$B$4:$GQ$24,COLUMN()-COLUMN($GZ$1)+1,0))</f>
        <v>0</v>
      </c>
      <c r="HT1431" s="24">
        <f>SUMPRODUCT($B1431:$GQ1431,INDEX(PLAN_PRODUCCION!$B$4:$GQ$24,COLUMN()-COLUMN($GZ$1)+1,0))</f>
        <v>0</v>
      </c>
      <c r="HU1431" s="22"/>
      <c r="HV1431" s="25"/>
      <c r="HW1431" t="str">
        <f>DIM_BILL[[#This Row],[Tipo]]</f>
        <v/>
      </c>
    </row>
    <row r="1432" spans="1:231" x14ac:dyDescent="0.3">
      <c r="A1432" s="18" t="s">
        <v>1779</v>
      </c>
      <c r="GP1432">
        <v>1.4999999999999998E-3</v>
      </c>
      <c r="GR1432" s="18" t="s">
        <v>1780</v>
      </c>
      <c r="GS1432" s="18">
        <v>2</v>
      </c>
      <c r="GT1432" s="18" t="s">
        <v>1791</v>
      </c>
      <c r="GU1432" s="18" t="s">
        <v>1791</v>
      </c>
      <c r="GV1432" s="18">
        <f>SUMIF(FACT_A1[cve_prod],DIM_BILL[[#This Row],[CODIGO]],FACT_A1[Existencia])</f>
        <v>0</v>
      </c>
      <c r="GW1432" s="18">
        <f>SUMIF(FACT_A2[cve_prod],DIM_BILL[[#This Row],[CODIGO]],FACT_A2[Existencia])</f>
        <v>0</v>
      </c>
      <c r="GX1432" s="18"/>
      <c r="GY1432" s="16" t="s">
        <v>2222</v>
      </c>
      <c r="GZ1432" s="26">
        <f t="shared" ref="GZ1432" si="10452">GV1432+GW1432+GX1432+GZ1430-GZ1431</f>
        <v>0</v>
      </c>
      <c r="HA1432" s="26">
        <f t="shared" ref="HA1432" si="10453">GZ1432+HA1430-HA1431</f>
        <v>0</v>
      </c>
      <c r="HB1432" s="26">
        <f t="shared" ref="HB1432" si="10454">HA1432+HB1430-HB1431</f>
        <v>0</v>
      </c>
      <c r="HC1432" s="26">
        <f t="shared" ref="HC1432" si="10455">HB1432+HC1430-HC1431</f>
        <v>0</v>
      </c>
      <c r="HD1432" s="26">
        <f t="shared" ref="HD1432" si="10456">HC1432+HD1430-HD1431</f>
        <v>0</v>
      </c>
      <c r="HE1432" s="26">
        <f t="shared" ref="HE1432" si="10457">HD1432+HE1430-HE1431</f>
        <v>0</v>
      </c>
      <c r="HF1432" s="26">
        <f t="shared" ref="HF1432" si="10458">HE1432+HF1430-HF1431</f>
        <v>0</v>
      </c>
      <c r="HG1432" s="26">
        <f t="shared" ref="HG1432" si="10459">HF1432+HG1430-HG1431</f>
        <v>0</v>
      </c>
      <c r="HH1432" s="26">
        <f t="shared" ref="HH1432" si="10460">HG1432+HH1430-HH1431</f>
        <v>0</v>
      </c>
      <c r="HI1432" s="26">
        <f t="shared" ref="HI1432" si="10461">HH1432+HI1430-HI1431</f>
        <v>0</v>
      </c>
      <c r="HJ1432" s="26">
        <f t="shared" ref="HJ1432" si="10462">HI1432+HJ1430-HJ1431</f>
        <v>0</v>
      </c>
      <c r="HK1432" s="26">
        <f t="shared" ref="HK1432" si="10463">HJ1432+HK1430-HK1431</f>
        <v>0</v>
      </c>
      <c r="HL1432" s="26">
        <f t="shared" ref="HL1432" si="10464">HK1432+HL1430-HL1431</f>
        <v>0</v>
      </c>
      <c r="HM1432" s="26">
        <f t="shared" ref="HM1432" si="10465">HL1432+HM1430-HM1431</f>
        <v>0</v>
      </c>
      <c r="HN1432" s="26">
        <f t="shared" ref="HN1432" si="10466">HM1432+HN1430-HN1431</f>
        <v>0</v>
      </c>
      <c r="HO1432" s="26">
        <f t="shared" ref="HO1432" si="10467">HN1432+HO1430-HO1431</f>
        <v>0</v>
      </c>
      <c r="HP1432" s="26">
        <f t="shared" ref="HP1432" si="10468">HO1432+HP1430-HP1431</f>
        <v>0</v>
      </c>
      <c r="HQ1432" s="26">
        <f t="shared" ref="HQ1432" si="10469">HP1432+HQ1430-HQ1431</f>
        <v>0</v>
      </c>
      <c r="HR1432" s="26">
        <f t="shared" ref="HR1432" si="10470">HQ1432+HR1430-HR1431</f>
        <v>0</v>
      </c>
      <c r="HS1432" s="26">
        <f t="shared" ref="HS1432" si="10471">HR1432+HS1430-HS1431</f>
        <v>0</v>
      </c>
      <c r="HT1432" s="26">
        <f t="shared" ref="HT1432" si="10472">HS1432+HT1430-HT1431</f>
        <v>0</v>
      </c>
      <c r="HU1432" s="22">
        <f t="shared" ref="HU1432" si="10473">COUNTIF(GZ1432:HT1432,"&lt;0")</f>
        <v>0</v>
      </c>
      <c r="HV1432" s="25"/>
      <c r="HW1432" t="str">
        <f>DIM_BILL[[#This Row],[Tipo]]</f>
        <v/>
      </c>
    </row>
    <row r="1433" spans="1:231" x14ac:dyDescent="0.3">
      <c r="A1433" s="17" t="s">
        <v>627</v>
      </c>
      <c r="BG1433">
        <v>7.7633333333333341E-4</v>
      </c>
      <c r="GR1433" s="17" t="s">
        <v>628</v>
      </c>
      <c r="GS1433" s="17">
        <v>1</v>
      </c>
      <c r="GT1433" s="17" t="s">
        <v>2556</v>
      </c>
      <c r="GU1433" s="17" t="s">
        <v>1793</v>
      </c>
      <c r="GV1433" s="17">
        <f>SUMIF(FACT_A1[cve_prod],DIM_BILL[[#This Row],[CODIGO]],FACT_A1[Existencia])</f>
        <v>0</v>
      </c>
      <c r="GW1433" s="18">
        <f>SUMIF(FACT_A2[cve_prod],DIM_BILL[[#This Row],[CODIGO]],FACT_A2[Existencia])</f>
        <v>25</v>
      </c>
      <c r="GX1433" s="17"/>
      <c r="GY1433" s="16" t="s">
        <v>2220</v>
      </c>
      <c r="GZ1433" s="15">
        <f>SUMIFS(POs[saldo],POs[cve_prod],DIM_BILL[[#This Row],[CODIGO]],POs[status],$GY1433,POs[f_ent],GZ$1)</f>
        <v>0</v>
      </c>
      <c r="HA1433" s="15">
        <f>SUMIFS(POs[saldo],POs[cve_prod],DIM_BILL[[#This Row],[CODIGO]],POs[status],$GY1433,POs[f_ent],HA$1)</f>
        <v>0</v>
      </c>
      <c r="HB1433" s="15">
        <f>SUMIFS(POs[saldo],POs[cve_prod],DIM_BILL[[#This Row],[CODIGO]],POs[status],$GY1433,POs[f_ent],HB$1)</f>
        <v>0</v>
      </c>
      <c r="HC1433" s="15">
        <f>SUMIFS(POs[saldo],POs[cve_prod],DIM_BILL[[#This Row],[CODIGO]],POs[status],$GY1433,POs[f_ent],HC$1)</f>
        <v>0</v>
      </c>
      <c r="HD1433" s="15">
        <f>SUMIFS(POs[saldo],POs[cve_prod],DIM_BILL[[#This Row],[CODIGO]],POs[status],$GY1433,POs[f_ent],HD$1)</f>
        <v>0</v>
      </c>
      <c r="HE1433" s="15">
        <f>SUMIFS(POs[saldo],POs[cve_prod],DIM_BILL[[#This Row],[CODIGO]],POs[status],$GY1433,POs[f_ent],HE$1)</f>
        <v>0</v>
      </c>
      <c r="HF1433" s="15">
        <f>SUMIFS(POs[saldo],POs[cve_prod],DIM_BILL[[#This Row],[CODIGO]],POs[status],$GY1433,POs[Semana],WEEKNUM(HF$1))</f>
        <v>0</v>
      </c>
      <c r="HG1433" s="15">
        <f>SUMIFS(POs[saldo],POs[cve_prod],DIM_BILL[[#This Row],[CODIGO]],POs[status],$GY1433,POs[Semana],WEEKNUM(HG$1))</f>
        <v>0</v>
      </c>
      <c r="HH1433" s="15">
        <f>SUMIFS(POs[saldo],POs[cve_prod],DIM_BILL[[#This Row],[CODIGO]],POs[status],$GY1433,POs[Semana],WEEKNUM(HH$1))</f>
        <v>0</v>
      </c>
      <c r="HI1433" s="15">
        <f>SUMIFS(POs[saldo],POs[cve_prod],DIM_BILL[[#This Row],[CODIGO]],POs[status],$GY1433,POs[Semana],WEEKNUM(HI$1))</f>
        <v>0</v>
      </c>
      <c r="HJ1433" s="15">
        <f>SUMIFS(POs[saldo],POs[cve_prod],DIM_BILL[[#This Row],[CODIGO]],POs[status],$GY1433,POs[Semana],WEEKNUM(HJ$1))</f>
        <v>0</v>
      </c>
      <c r="HK1433" s="15">
        <f>SUMIFS(POs[saldo],POs[cve_prod],DIM_BILL[[#This Row],[CODIGO]],POs[status],$GY1433,POs[Semana],WEEKNUM(HK$1))</f>
        <v>0</v>
      </c>
      <c r="HL1433" s="15">
        <f>SUMIFS(POs[saldo],POs[cve_prod],DIM_BILL[[#This Row],[CODIGO]],POs[status],$GY1433,POs[Semana],WEEKNUM(HL$1))</f>
        <v>0</v>
      </c>
      <c r="HM1433" s="15">
        <f>SUMIFS(POs[saldo],POs[cve_prod],DIM_BILL[[#This Row],[CODIGO]],POs[status],$GY1433,POs[Semana],WEEKNUM(HM$1))</f>
        <v>0</v>
      </c>
      <c r="HN1433" s="15">
        <f>SUMIFS(POs[saldo],POs[cve_prod],DIM_BILL[[#This Row],[CODIGO]],POs[status],$GY1433,POs[Semana],WEEKNUM(HN$1))</f>
        <v>0</v>
      </c>
      <c r="HO1433" s="15">
        <f>SUMIFS(POs[saldo],POs[cve_prod],DIM_BILL[[#This Row],[CODIGO]],POs[status],$GY1433,POs[Semana],WEEKNUM(HO$1))</f>
        <v>0</v>
      </c>
      <c r="HP1433" s="15">
        <f>SUMIFS(POs[saldo],POs[cve_prod],DIM_BILL[[#This Row],[CODIGO]],POs[status],$GY1433,POs[Semana],WEEKNUM(HP$1))</f>
        <v>0</v>
      </c>
      <c r="HQ1433" s="15">
        <f>SUMIFS(POs[saldo],POs[cve_prod],DIM_BILL[[#This Row],[CODIGO]],POs[status],$GY1433,POs[Semana],WEEKNUM(HQ$1))</f>
        <v>0</v>
      </c>
      <c r="HR1433" s="15">
        <f>SUMIFS(POs[saldo],POs[cve_prod],DIM_BILL[[#This Row],[CODIGO]],POs[status],$GY1433,POs[Semana],WEEKNUM(HR$1))</f>
        <v>0</v>
      </c>
      <c r="HS1433" s="15">
        <f>SUMIFS(POs[saldo],POs[cve_prod],DIM_BILL[[#This Row],[CODIGO]],POs[status],$GY1433,POs[Semana],WEEKNUM(HS$1))</f>
        <v>0</v>
      </c>
      <c r="HT1433" s="15">
        <f>SUMIFS(POs[saldo],POs[cve_prod],DIM_BILL[[#This Row],[CODIGO]],POs[status],$GY1433,POs[Semana],WEEKNUM(HT$1))</f>
        <v>0</v>
      </c>
      <c r="HU1433" s="22"/>
      <c r="HV1433" s="25"/>
      <c r="HW1433" t="str">
        <f>DIM_BILL[[#This Row],[Tipo]]</f>
        <v>MATERIA PRIMA</v>
      </c>
    </row>
    <row r="1434" spans="1:231" x14ac:dyDescent="0.3">
      <c r="A1434" s="17" t="s">
        <v>627</v>
      </c>
      <c r="BG1434">
        <v>7.7633333333333341E-4</v>
      </c>
      <c r="GR1434" s="17" t="s">
        <v>628</v>
      </c>
      <c r="GS1434" s="17">
        <v>1</v>
      </c>
      <c r="GT1434" s="17" t="s">
        <v>2556</v>
      </c>
      <c r="GU1434" s="17" t="s">
        <v>1793</v>
      </c>
      <c r="GV1434" s="17">
        <f>SUMIF(FACT_A1[cve_prod],DIM_BILL[[#This Row],[CODIGO]],FACT_A1[Existencia])</f>
        <v>0</v>
      </c>
      <c r="GW1434" s="18">
        <f>SUMIF(FACT_A2[cve_prod],DIM_BILL[[#This Row],[CODIGO]],FACT_A2[Existencia])</f>
        <v>25</v>
      </c>
      <c r="GX1434" s="17"/>
      <c r="GY1434" s="16" t="s">
        <v>2221</v>
      </c>
      <c r="GZ1434" s="24">
        <f>SUMPRODUCT($B1434:$GQ1434,INDEX(PLAN_PRODUCCION!$B$4:$GQ$24,COLUMN()-COLUMN($GZ$1)+1,0))</f>
        <v>2.3290000000000002</v>
      </c>
      <c r="HA1434" s="24">
        <f>SUMPRODUCT($B1434:$GQ1434,INDEX(PLAN_PRODUCCION!$B$4:$GQ$24,COLUMN()-COLUMN($GZ$1)+1,0))</f>
        <v>0</v>
      </c>
      <c r="HB1434" s="24">
        <f>SUMPRODUCT($B1434:$GQ1434,INDEX(PLAN_PRODUCCION!$B$4:$GQ$24,COLUMN()-COLUMN($GZ$1)+1,0))</f>
        <v>0</v>
      </c>
      <c r="HC1434" s="24">
        <f>SUMPRODUCT($B1434:$GQ1434,INDEX(PLAN_PRODUCCION!$B$4:$GQ$24,COLUMN()-COLUMN($GZ$1)+1,0))</f>
        <v>0</v>
      </c>
      <c r="HD1434" s="24">
        <f>SUMPRODUCT($B1434:$GQ1434,INDEX(PLAN_PRODUCCION!$B$4:$GQ$24,COLUMN()-COLUMN($GZ$1)+1,0))</f>
        <v>0</v>
      </c>
      <c r="HE1434" s="24">
        <f>SUMPRODUCT($B1434:$GQ1434,INDEX(PLAN_PRODUCCION!$B$4:$GQ$24,COLUMN()-COLUMN($GZ$1)+1,0))</f>
        <v>0</v>
      </c>
      <c r="HF1434" s="24">
        <f>SUMPRODUCT($B1434:$GQ1434,INDEX(PLAN_PRODUCCION!$B$4:$GQ$24,COLUMN()-COLUMN($GZ$1)+1,0))</f>
        <v>0</v>
      </c>
      <c r="HG1434" s="24">
        <f>SUMPRODUCT($B1434:$GQ1434,INDEX(PLAN_PRODUCCION!$B$4:$GQ$24,COLUMN()-COLUMN($GZ$1)+1,0))</f>
        <v>0</v>
      </c>
      <c r="HH1434" s="24">
        <f>SUMPRODUCT($B1434:$GQ1434,INDEX(PLAN_PRODUCCION!$B$4:$GQ$24,COLUMN()-COLUMN($GZ$1)+1,0))</f>
        <v>0</v>
      </c>
      <c r="HI1434" s="24">
        <f>SUMPRODUCT($B1434:$GQ1434,INDEX(PLAN_PRODUCCION!$B$4:$GQ$24,COLUMN()-COLUMN($GZ$1)+1,0))</f>
        <v>0</v>
      </c>
      <c r="HJ1434" s="24">
        <f>SUMPRODUCT($B1434:$GQ1434,INDEX(PLAN_PRODUCCION!$B$4:$GQ$24,COLUMN()-COLUMN($GZ$1)+1,0))</f>
        <v>0</v>
      </c>
      <c r="HK1434" s="24">
        <f>SUMPRODUCT($B1434:$GQ1434,INDEX(PLAN_PRODUCCION!$B$4:$GQ$24,COLUMN()-COLUMN($GZ$1)+1,0))</f>
        <v>0</v>
      </c>
      <c r="HL1434" s="24">
        <f>SUMPRODUCT($B1434:$GQ1434,INDEX(PLAN_PRODUCCION!$B$4:$GQ$24,COLUMN()-COLUMN($GZ$1)+1,0))</f>
        <v>0</v>
      </c>
      <c r="HM1434" s="24">
        <f>SUMPRODUCT($B1434:$GQ1434,INDEX(PLAN_PRODUCCION!$B$4:$GQ$24,COLUMN()-COLUMN($GZ$1)+1,0))</f>
        <v>0</v>
      </c>
      <c r="HN1434" s="24">
        <f>SUMPRODUCT($B1434:$GQ1434,INDEX(PLAN_PRODUCCION!$B$4:$GQ$24,COLUMN()-COLUMN($GZ$1)+1,0))</f>
        <v>0</v>
      </c>
      <c r="HO1434" s="24">
        <f>SUMPRODUCT($B1434:$GQ1434,INDEX(PLAN_PRODUCCION!$B$4:$GQ$24,COLUMN()-COLUMN($GZ$1)+1,0))</f>
        <v>0</v>
      </c>
      <c r="HP1434" s="24">
        <f>SUMPRODUCT($B1434:$GQ1434,INDEX(PLAN_PRODUCCION!$B$4:$GQ$24,COLUMN()-COLUMN($GZ$1)+1,0))</f>
        <v>0</v>
      </c>
      <c r="HQ1434" s="24">
        <f>SUMPRODUCT($B1434:$GQ1434,INDEX(PLAN_PRODUCCION!$B$4:$GQ$24,COLUMN()-COLUMN($GZ$1)+1,0))</f>
        <v>0</v>
      </c>
      <c r="HR1434" s="24">
        <f>SUMPRODUCT($B1434:$GQ1434,INDEX(PLAN_PRODUCCION!$B$4:$GQ$24,COLUMN()-COLUMN($GZ$1)+1,0))</f>
        <v>0</v>
      </c>
      <c r="HS1434" s="24">
        <f>SUMPRODUCT($B1434:$GQ1434,INDEX(PLAN_PRODUCCION!$B$4:$GQ$24,COLUMN()-COLUMN($GZ$1)+1,0))</f>
        <v>0</v>
      </c>
      <c r="HT1434" s="24">
        <f>SUMPRODUCT($B1434:$GQ1434,INDEX(PLAN_PRODUCCION!$B$4:$GQ$24,COLUMN()-COLUMN($GZ$1)+1,0))</f>
        <v>0</v>
      </c>
      <c r="HU1434" s="22"/>
      <c r="HV1434" s="25"/>
      <c r="HW1434" t="str">
        <f>DIM_BILL[[#This Row],[Tipo]]</f>
        <v>MATERIA PRIMA</v>
      </c>
    </row>
    <row r="1435" spans="1:231" x14ac:dyDescent="0.3">
      <c r="A1435" s="18" t="s">
        <v>627</v>
      </c>
      <c r="BG1435">
        <v>7.7633333333333341E-4</v>
      </c>
      <c r="GR1435" s="18" t="s">
        <v>628</v>
      </c>
      <c r="GS1435" s="18">
        <v>1</v>
      </c>
      <c r="GT1435" s="18" t="s">
        <v>2556</v>
      </c>
      <c r="GU1435" s="18" t="s">
        <v>1793</v>
      </c>
      <c r="GV1435" s="18">
        <f>SUMIF(FACT_A1[cve_prod],DIM_BILL[[#This Row],[CODIGO]],FACT_A1[Existencia])</f>
        <v>0</v>
      </c>
      <c r="GW1435" s="18">
        <f>SUMIF(FACT_A2[cve_prod],DIM_BILL[[#This Row],[CODIGO]],FACT_A2[Existencia])</f>
        <v>25</v>
      </c>
      <c r="GX1435" s="18"/>
      <c r="GY1435" s="16" t="s">
        <v>2222</v>
      </c>
      <c r="GZ1435" s="26">
        <f t="shared" ref="GZ1435" si="10474">GV1435+GW1435+GX1435+GZ1433-GZ1434</f>
        <v>22.670999999999999</v>
      </c>
      <c r="HA1435" s="26">
        <f t="shared" ref="HA1435" si="10475">GZ1435+HA1433-HA1434</f>
        <v>22.670999999999999</v>
      </c>
      <c r="HB1435" s="26">
        <f t="shared" ref="HB1435" si="10476">HA1435+HB1433-HB1434</f>
        <v>22.670999999999999</v>
      </c>
      <c r="HC1435" s="26">
        <f t="shared" ref="HC1435" si="10477">HB1435+HC1433-HC1434</f>
        <v>22.670999999999999</v>
      </c>
      <c r="HD1435" s="26">
        <f t="shared" ref="HD1435" si="10478">HC1435+HD1433-HD1434</f>
        <v>22.670999999999999</v>
      </c>
      <c r="HE1435" s="26">
        <f t="shared" ref="HE1435" si="10479">HD1435+HE1433-HE1434</f>
        <v>22.670999999999999</v>
      </c>
      <c r="HF1435" s="26">
        <f t="shared" ref="HF1435" si="10480">HE1435+HF1433-HF1434</f>
        <v>22.670999999999999</v>
      </c>
      <c r="HG1435" s="26">
        <f t="shared" ref="HG1435" si="10481">HF1435+HG1433-HG1434</f>
        <v>22.670999999999999</v>
      </c>
      <c r="HH1435" s="26">
        <f t="shared" ref="HH1435" si="10482">HG1435+HH1433-HH1434</f>
        <v>22.670999999999999</v>
      </c>
      <c r="HI1435" s="26">
        <f t="shared" ref="HI1435" si="10483">HH1435+HI1433-HI1434</f>
        <v>22.670999999999999</v>
      </c>
      <c r="HJ1435" s="26">
        <f t="shared" ref="HJ1435" si="10484">HI1435+HJ1433-HJ1434</f>
        <v>22.670999999999999</v>
      </c>
      <c r="HK1435" s="26">
        <f t="shared" ref="HK1435" si="10485">HJ1435+HK1433-HK1434</f>
        <v>22.670999999999999</v>
      </c>
      <c r="HL1435" s="26">
        <f t="shared" ref="HL1435" si="10486">HK1435+HL1433-HL1434</f>
        <v>22.670999999999999</v>
      </c>
      <c r="HM1435" s="26">
        <f t="shared" ref="HM1435" si="10487">HL1435+HM1433-HM1434</f>
        <v>22.670999999999999</v>
      </c>
      <c r="HN1435" s="26">
        <f t="shared" ref="HN1435" si="10488">HM1435+HN1433-HN1434</f>
        <v>22.670999999999999</v>
      </c>
      <c r="HO1435" s="26">
        <f t="shared" ref="HO1435" si="10489">HN1435+HO1433-HO1434</f>
        <v>22.670999999999999</v>
      </c>
      <c r="HP1435" s="26">
        <f t="shared" ref="HP1435" si="10490">HO1435+HP1433-HP1434</f>
        <v>22.670999999999999</v>
      </c>
      <c r="HQ1435" s="26">
        <f t="shared" ref="HQ1435" si="10491">HP1435+HQ1433-HQ1434</f>
        <v>22.670999999999999</v>
      </c>
      <c r="HR1435" s="26">
        <f t="shared" ref="HR1435" si="10492">HQ1435+HR1433-HR1434</f>
        <v>22.670999999999999</v>
      </c>
      <c r="HS1435" s="26">
        <f t="shared" ref="HS1435" si="10493">HR1435+HS1433-HS1434</f>
        <v>22.670999999999999</v>
      </c>
      <c r="HT1435" s="26">
        <f t="shared" ref="HT1435" si="10494">HS1435+HT1433-HT1434</f>
        <v>22.670999999999999</v>
      </c>
      <c r="HU1435" s="22">
        <f t="shared" ref="HU1435" si="10495">COUNTIF(GZ1435:HT1435,"&lt;0")</f>
        <v>0</v>
      </c>
      <c r="HV1435" s="25"/>
      <c r="HW1435" t="str">
        <f>DIM_BILL[[#This Row],[Tipo]]</f>
        <v>MATERIA PRIMA</v>
      </c>
    </row>
    <row r="1436" spans="1:231" x14ac:dyDescent="0.3">
      <c r="A1436" s="17" t="s">
        <v>391</v>
      </c>
      <c r="AB1436">
        <v>3.5000000000000001E-3</v>
      </c>
      <c r="AC1436">
        <v>1.1666666666666668E-3</v>
      </c>
      <c r="AT1436">
        <v>5.6914285714285712E-3</v>
      </c>
      <c r="DH1436">
        <v>8.0000000000000002E-3</v>
      </c>
      <c r="DI1436">
        <v>1.1663167716351762E-4</v>
      </c>
      <c r="ER1436">
        <v>1.08E-3</v>
      </c>
      <c r="GR1436" s="17" t="s">
        <v>392</v>
      </c>
      <c r="GS1436" s="17">
        <v>3</v>
      </c>
      <c r="GT1436" s="17" t="s">
        <v>1833</v>
      </c>
      <c r="GU1436" s="17" t="s">
        <v>1793</v>
      </c>
      <c r="GV1436" s="17">
        <f>SUMIF(FACT_A1[cve_prod],DIM_BILL[[#This Row],[CODIGO]],FACT_A1[Existencia])</f>
        <v>0</v>
      </c>
      <c r="GW1436" s="18">
        <f>SUMIF(FACT_A2[cve_prod],DIM_BILL[[#This Row],[CODIGO]],FACT_A2[Existencia])</f>
        <v>61.440000000000005</v>
      </c>
      <c r="GX1436" s="17"/>
      <c r="GY1436" s="16" t="s">
        <v>2220</v>
      </c>
      <c r="GZ1436" s="15">
        <f>SUMIFS(POs[saldo],POs[cve_prod],DIM_BILL[[#This Row],[CODIGO]],POs[status],$GY1436,POs[f_ent],GZ$1)</f>
        <v>0</v>
      </c>
      <c r="HA1436" s="15">
        <f>SUMIFS(POs[saldo],POs[cve_prod],DIM_BILL[[#This Row],[CODIGO]],POs[status],$GY1436,POs[f_ent],HA$1)</f>
        <v>0</v>
      </c>
      <c r="HB1436" s="15">
        <f>SUMIFS(POs[saldo],POs[cve_prod],DIM_BILL[[#This Row],[CODIGO]],POs[status],$GY1436,POs[f_ent],HB$1)</f>
        <v>0</v>
      </c>
      <c r="HC1436" s="15">
        <f>SUMIFS(POs[saldo],POs[cve_prod],DIM_BILL[[#This Row],[CODIGO]],POs[status],$GY1436,POs[f_ent],HC$1)</f>
        <v>0</v>
      </c>
      <c r="HD1436" s="15">
        <f>SUMIFS(POs[saldo],POs[cve_prod],DIM_BILL[[#This Row],[CODIGO]],POs[status],$GY1436,POs[f_ent],HD$1)</f>
        <v>0</v>
      </c>
      <c r="HE1436" s="15">
        <f>SUMIFS(POs[saldo],POs[cve_prod],DIM_BILL[[#This Row],[CODIGO]],POs[status],$GY1436,POs[f_ent],HE$1)</f>
        <v>0</v>
      </c>
      <c r="HF1436" s="15">
        <f>SUMIFS(POs[saldo],POs[cve_prod],DIM_BILL[[#This Row],[CODIGO]],POs[status],$GY1436,POs[Semana],WEEKNUM(HF$1))</f>
        <v>20</v>
      </c>
      <c r="HG1436" s="15">
        <f>SUMIFS(POs[saldo],POs[cve_prod],DIM_BILL[[#This Row],[CODIGO]],POs[status],$GY1436,POs[Semana],WEEKNUM(HG$1))</f>
        <v>0</v>
      </c>
      <c r="HH1436" s="15">
        <f>SUMIFS(POs[saldo],POs[cve_prod],DIM_BILL[[#This Row],[CODIGO]],POs[status],$GY1436,POs[Semana],WEEKNUM(HH$1))</f>
        <v>0</v>
      </c>
      <c r="HI1436" s="15">
        <f>SUMIFS(POs[saldo],POs[cve_prod],DIM_BILL[[#This Row],[CODIGO]],POs[status],$GY1436,POs[Semana],WEEKNUM(HI$1))</f>
        <v>0</v>
      </c>
      <c r="HJ1436" s="15">
        <f>SUMIFS(POs[saldo],POs[cve_prod],DIM_BILL[[#This Row],[CODIGO]],POs[status],$GY1436,POs[Semana],WEEKNUM(HJ$1))</f>
        <v>0</v>
      </c>
      <c r="HK1436" s="15">
        <f>SUMIFS(POs[saldo],POs[cve_prod],DIM_BILL[[#This Row],[CODIGO]],POs[status],$GY1436,POs[Semana],WEEKNUM(HK$1))</f>
        <v>0</v>
      </c>
      <c r="HL1436" s="15">
        <f>SUMIFS(POs[saldo],POs[cve_prod],DIM_BILL[[#This Row],[CODIGO]],POs[status],$GY1436,POs[Semana],WEEKNUM(HL$1))</f>
        <v>0</v>
      </c>
      <c r="HM1436" s="15">
        <f>SUMIFS(POs[saldo],POs[cve_prod],DIM_BILL[[#This Row],[CODIGO]],POs[status],$GY1436,POs[Semana],WEEKNUM(HM$1))</f>
        <v>0</v>
      </c>
      <c r="HN1436" s="15">
        <f>SUMIFS(POs[saldo],POs[cve_prod],DIM_BILL[[#This Row],[CODIGO]],POs[status],$GY1436,POs[Semana],WEEKNUM(HN$1))</f>
        <v>0</v>
      </c>
      <c r="HO1436" s="15">
        <f>SUMIFS(POs[saldo],POs[cve_prod],DIM_BILL[[#This Row],[CODIGO]],POs[status],$GY1436,POs[Semana],WEEKNUM(HO$1))</f>
        <v>0</v>
      </c>
      <c r="HP1436" s="15">
        <f>SUMIFS(POs[saldo],POs[cve_prod],DIM_BILL[[#This Row],[CODIGO]],POs[status],$GY1436,POs[Semana],WEEKNUM(HP$1))</f>
        <v>0</v>
      </c>
      <c r="HQ1436" s="15">
        <f>SUMIFS(POs[saldo],POs[cve_prod],DIM_BILL[[#This Row],[CODIGO]],POs[status],$GY1436,POs[Semana],WEEKNUM(HQ$1))</f>
        <v>0</v>
      </c>
      <c r="HR1436" s="15">
        <f>SUMIFS(POs[saldo],POs[cve_prod],DIM_BILL[[#This Row],[CODIGO]],POs[status],$GY1436,POs[Semana],WEEKNUM(HR$1))</f>
        <v>0</v>
      </c>
      <c r="HS1436" s="15">
        <f>SUMIFS(POs[saldo],POs[cve_prod],DIM_BILL[[#This Row],[CODIGO]],POs[status],$GY1436,POs[Semana],WEEKNUM(HS$1))</f>
        <v>0</v>
      </c>
      <c r="HT1436" s="15">
        <f>SUMIFS(POs[saldo],POs[cve_prod],DIM_BILL[[#This Row],[CODIGO]],POs[status],$GY1436,POs[Semana],WEEKNUM(HT$1))</f>
        <v>0</v>
      </c>
      <c r="HU1436" s="22"/>
      <c r="HV1436" s="25"/>
      <c r="HW1436" t="str">
        <f>DIM_BILL[[#This Row],[Tipo]]</f>
        <v>MATERIA PRIMA</v>
      </c>
    </row>
    <row r="1437" spans="1:231" x14ac:dyDescent="0.3">
      <c r="A1437" s="17" t="s">
        <v>391</v>
      </c>
      <c r="AB1437">
        <v>3.5000000000000001E-3</v>
      </c>
      <c r="AC1437">
        <v>1.1666666666666668E-3</v>
      </c>
      <c r="AT1437">
        <v>5.6914285714285712E-3</v>
      </c>
      <c r="DH1437">
        <v>8.0000000000000002E-3</v>
      </c>
      <c r="DI1437">
        <v>1.1663167716351762E-4</v>
      </c>
      <c r="ER1437">
        <v>1.08E-3</v>
      </c>
      <c r="GR1437" s="17" t="s">
        <v>392</v>
      </c>
      <c r="GS1437" s="17">
        <v>3</v>
      </c>
      <c r="GT1437" s="17" t="s">
        <v>1833</v>
      </c>
      <c r="GU1437" s="17" t="s">
        <v>1793</v>
      </c>
      <c r="GV1437" s="17">
        <f>SUMIF(FACT_A1[cve_prod],DIM_BILL[[#This Row],[CODIGO]],FACT_A1[Existencia])</f>
        <v>0</v>
      </c>
      <c r="GW1437" s="18">
        <f>SUMIF(FACT_A2[cve_prod],DIM_BILL[[#This Row],[CODIGO]],FACT_A2[Existencia])</f>
        <v>61.440000000000005</v>
      </c>
      <c r="GX1437" s="17"/>
      <c r="GY1437" s="16" t="s">
        <v>2221</v>
      </c>
      <c r="GZ1437" s="24">
        <f>SUMPRODUCT($B1437:$GQ1437,INDEX(PLAN_PRODUCCION!$B$4:$GQ$24,COLUMN()-COLUMN($GZ$1)+1,0))</f>
        <v>68.487480000000005</v>
      </c>
      <c r="HA1437" s="24">
        <f>SUMPRODUCT($B1437:$GQ1437,INDEX(PLAN_PRODUCCION!$B$4:$GQ$24,COLUMN()-COLUMN($GZ$1)+1,0))</f>
        <v>0</v>
      </c>
      <c r="HB1437" s="24">
        <f>SUMPRODUCT($B1437:$GQ1437,INDEX(PLAN_PRODUCCION!$B$4:$GQ$24,COLUMN()-COLUMN($GZ$1)+1,0))</f>
        <v>0</v>
      </c>
      <c r="HC1437" s="24">
        <f>SUMPRODUCT($B1437:$GQ1437,INDEX(PLAN_PRODUCCION!$B$4:$GQ$24,COLUMN()-COLUMN($GZ$1)+1,0))</f>
        <v>0</v>
      </c>
      <c r="HD1437" s="24">
        <f>SUMPRODUCT($B1437:$GQ1437,INDEX(PLAN_PRODUCCION!$B$4:$GQ$24,COLUMN()-COLUMN($GZ$1)+1,0))</f>
        <v>0</v>
      </c>
      <c r="HE1437" s="24">
        <f>SUMPRODUCT($B1437:$GQ1437,INDEX(PLAN_PRODUCCION!$B$4:$GQ$24,COLUMN()-COLUMN($GZ$1)+1,0))</f>
        <v>0</v>
      </c>
      <c r="HF1437" s="24">
        <f>SUMPRODUCT($B1437:$GQ1437,INDEX(PLAN_PRODUCCION!$B$4:$GQ$24,COLUMN()-COLUMN($GZ$1)+1,0))</f>
        <v>0</v>
      </c>
      <c r="HG1437" s="24">
        <f>SUMPRODUCT($B1437:$GQ1437,INDEX(PLAN_PRODUCCION!$B$4:$GQ$24,COLUMN()-COLUMN($GZ$1)+1,0))</f>
        <v>0</v>
      </c>
      <c r="HH1437" s="24">
        <f>SUMPRODUCT($B1437:$GQ1437,INDEX(PLAN_PRODUCCION!$B$4:$GQ$24,COLUMN()-COLUMN($GZ$1)+1,0))</f>
        <v>0</v>
      </c>
      <c r="HI1437" s="24">
        <f>SUMPRODUCT($B1437:$GQ1437,INDEX(PLAN_PRODUCCION!$B$4:$GQ$24,COLUMN()-COLUMN($GZ$1)+1,0))</f>
        <v>0</v>
      </c>
      <c r="HJ1437" s="24">
        <f>SUMPRODUCT($B1437:$GQ1437,INDEX(PLAN_PRODUCCION!$B$4:$GQ$24,COLUMN()-COLUMN($GZ$1)+1,0))</f>
        <v>0</v>
      </c>
      <c r="HK1437" s="24">
        <f>SUMPRODUCT($B1437:$GQ1437,INDEX(PLAN_PRODUCCION!$B$4:$GQ$24,COLUMN()-COLUMN($GZ$1)+1,0))</f>
        <v>0</v>
      </c>
      <c r="HL1437" s="24">
        <f>SUMPRODUCT($B1437:$GQ1437,INDEX(PLAN_PRODUCCION!$B$4:$GQ$24,COLUMN()-COLUMN($GZ$1)+1,0))</f>
        <v>0</v>
      </c>
      <c r="HM1437" s="24">
        <f>SUMPRODUCT($B1437:$GQ1437,INDEX(PLAN_PRODUCCION!$B$4:$GQ$24,COLUMN()-COLUMN($GZ$1)+1,0))</f>
        <v>0</v>
      </c>
      <c r="HN1437" s="24">
        <f>SUMPRODUCT($B1437:$GQ1437,INDEX(PLAN_PRODUCCION!$B$4:$GQ$24,COLUMN()-COLUMN($GZ$1)+1,0))</f>
        <v>0</v>
      </c>
      <c r="HO1437" s="24">
        <f>SUMPRODUCT($B1437:$GQ1437,INDEX(PLAN_PRODUCCION!$B$4:$GQ$24,COLUMN()-COLUMN($GZ$1)+1,0))</f>
        <v>0</v>
      </c>
      <c r="HP1437" s="24">
        <f>SUMPRODUCT($B1437:$GQ1437,INDEX(PLAN_PRODUCCION!$B$4:$GQ$24,COLUMN()-COLUMN($GZ$1)+1,0))</f>
        <v>0</v>
      </c>
      <c r="HQ1437" s="24">
        <f>SUMPRODUCT($B1437:$GQ1437,INDEX(PLAN_PRODUCCION!$B$4:$GQ$24,COLUMN()-COLUMN($GZ$1)+1,0))</f>
        <v>0</v>
      </c>
      <c r="HR1437" s="24">
        <f>SUMPRODUCT($B1437:$GQ1437,INDEX(PLAN_PRODUCCION!$B$4:$GQ$24,COLUMN()-COLUMN($GZ$1)+1,0))</f>
        <v>0</v>
      </c>
      <c r="HS1437" s="24">
        <f>SUMPRODUCT($B1437:$GQ1437,INDEX(PLAN_PRODUCCION!$B$4:$GQ$24,COLUMN()-COLUMN($GZ$1)+1,0))</f>
        <v>0</v>
      </c>
      <c r="HT1437" s="24">
        <f>SUMPRODUCT($B1437:$GQ1437,INDEX(PLAN_PRODUCCION!$B$4:$GQ$24,COLUMN()-COLUMN($GZ$1)+1,0))</f>
        <v>0</v>
      </c>
      <c r="HU1437" s="22"/>
      <c r="HV1437" s="25"/>
      <c r="HW1437" t="str">
        <f>DIM_BILL[[#This Row],[Tipo]]</f>
        <v>MATERIA PRIMA</v>
      </c>
    </row>
    <row r="1438" spans="1:231" x14ac:dyDescent="0.3">
      <c r="A1438" s="18" t="s">
        <v>391</v>
      </c>
      <c r="AB1438">
        <v>3.5000000000000001E-3</v>
      </c>
      <c r="AC1438">
        <v>1.1666666666666668E-3</v>
      </c>
      <c r="AT1438">
        <v>5.6914285714285712E-3</v>
      </c>
      <c r="DH1438">
        <v>8.0000000000000002E-3</v>
      </c>
      <c r="DI1438">
        <v>1.1663167716351762E-4</v>
      </c>
      <c r="ER1438">
        <v>1.08E-3</v>
      </c>
      <c r="GR1438" s="18" t="s">
        <v>392</v>
      </c>
      <c r="GS1438" s="18">
        <v>3</v>
      </c>
      <c r="GT1438" s="18" t="s">
        <v>1833</v>
      </c>
      <c r="GU1438" s="18" t="s">
        <v>1793</v>
      </c>
      <c r="GV1438" s="18">
        <f>SUMIF(FACT_A1[cve_prod],DIM_BILL[[#This Row],[CODIGO]],FACT_A1[Existencia])</f>
        <v>0</v>
      </c>
      <c r="GW1438" s="18">
        <f>SUMIF(FACT_A2[cve_prod],DIM_BILL[[#This Row],[CODIGO]],FACT_A2[Existencia])</f>
        <v>61.440000000000005</v>
      </c>
      <c r="GX1438" s="18"/>
      <c r="GY1438" s="16" t="s">
        <v>2222</v>
      </c>
      <c r="GZ1438" s="26">
        <f t="shared" ref="GZ1438" si="10496">GV1438+GW1438+GX1438+GZ1436-GZ1437</f>
        <v>-7.0474800000000002</v>
      </c>
      <c r="HA1438" s="26">
        <f t="shared" ref="HA1438" si="10497">GZ1438+HA1436-HA1437</f>
        <v>-7.0474800000000002</v>
      </c>
      <c r="HB1438" s="26">
        <f t="shared" ref="HB1438" si="10498">HA1438+HB1436-HB1437</f>
        <v>-7.0474800000000002</v>
      </c>
      <c r="HC1438" s="26">
        <f t="shared" ref="HC1438" si="10499">HB1438+HC1436-HC1437</f>
        <v>-7.0474800000000002</v>
      </c>
      <c r="HD1438" s="26">
        <f t="shared" ref="HD1438" si="10500">HC1438+HD1436-HD1437</f>
        <v>-7.0474800000000002</v>
      </c>
      <c r="HE1438" s="26">
        <f t="shared" ref="HE1438" si="10501">HD1438+HE1436-HE1437</f>
        <v>-7.0474800000000002</v>
      </c>
      <c r="HF1438" s="26">
        <f t="shared" ref="HF1438" si="10502">HE1438+HF1436-HF1437</f>
        <v>12.95252</v>
      </c>
      <c r="HG1438" s="26">
        <f t="shared" ref="HG1438" si="10503">HF1438+HG1436-HG1437</f>
        <v>12.95252</v>
      </c>
      <c r="HH1438" s="26">
        <f t="shared" ref="HH1438" si="10504">HG1438+HH1436-HH1437</f>
        <v>12.95252</v>
      </c>
      <c r="HI1438" s="26">
        <f t="shared" ref="HI1438" si="10505">HH1438+HI1436-HI1437</f>
        <v>12.95252</v>
      </c>
      <c r="HJ1438" s="26">
        <f t="shared" ref="HJ1438" si="10506">HI1438+HJ1436-HJ1437</f>
        <v>12.95252</v>
      </c>
      <c r="HK1438" s="26">
        <f t="shared" ref="HK1438" si="10507">HJ1438+HK1436-HK1437</f>
        <v>12.95252</v>
      </c>
      <c r="HL1438" s="26">
        <f t="shared" ref="HL1438" si="10508">HK1438+HL1436-HL1437</f>
        <v>12.95252</v>
      </c>
      <c r="HM1438" s="26">
        <f t="shared" ref="HM1438" si="10509">HL1438+HM1436-HM1437</f>
        <v>12.95252</v>
      </c>
      <c r="HN1438" s="26">
        <f t="shared" ref="HN1438" si="10510">HM1438+HN1436-HN1437</f>
        <v>12.95252</v>
      </c>
      <c r="HO1438" s="26">
        <f t="shared" ref="HO1438" si="10511">HN1438+HO1436-HO1437</f>
        <v>12.95252</v>
      </c>
      <c r="HP1438" s="26">
        <f t="shared" ref="HP1438" si="10512">HO1438+HP1436-HP1437</f>
        <v>12.95252</v>
      </c>
      <c r="HQ1438" s="26">
        <f t="shared" ref="HQ1438" si="10513">HP1438+HQ1436-HQ1437</f>
        <v>12.95252</v>
      </c>
      <c r="HR1438" s="26">
        <f t="shared" ref="HR1438" si="10514">HQ1438+HR1436-HR1437</f>
        <v>12.95252</v>
      </c>
      <c r="HS1438" s="26">
        <f t="shared" ref="HS1438" si="10515">HR1438+HS1436-HS1437</f>
        <v>12.95252</v>
      </c>
      <c r="HT1438" s="26">
        <f t="shared" ref="HT1438" si="10516">HS1438+HT1436-HT1437</f>
        <v>12.95252</v>
      </c>
      <c r="HU1438" s="22">
        <f t="shared" ref="HU1438" si="10517">COUNTIF(GZ1438:HT1438,"&lt;0")</f>
        <v>6</v>
      </c>
      <c r="HV1438" s="25"/>
      <c r="HW1438" t="str">
        <f>DIM_BILL[[#This Row],[Tipo]]</f>
        <v>MATERIA PRIMA</v>
      </c>
    </row>
    <row r="1439" spans="1:231" x14ac:dyDescent="0.3">
      <c r="A1439" s="17" t="s">
        <v>302</v>
      </c>
      <c r="S1439">
        <v>4.4999999999999999E-4</v>
      </c>
      <c r="T1439">
        <v>8.9999999999999998E-4</v>
      </c>
      <c r="AK1439">
        <v>1.4999999999999999E-2</v>
      </c>
      <c r="BT1439">
        <v>2.8522727272727272E-4</v>
      </c>
      <c r="BU1439">
        <v>5.0199999999999995E-4</v>
      </c>
      <c r="BW1439">
        <v>5.0199999999999995E-4</v>
      </c>
      <c r="BX1439">
        <v>2.8522727272727272E-4</v>
      </c>
      <c r="BY1439">
        <v>1.0039999999999999E-3</v>
      </c>
      <c r="BZ1439">
        <v>5.0199999999999995E-4</v>
      </c>
      <c r="CA1439">
        <v>2.8522727272727272E-4</v>
      </c>
      <c r="CB1439">
        <v>1.0039999999999999E-3</v>
      </c>
      <c r="CC1439">
        <v>4.1833333333333327E-4</v>
      </c>
      <c r="CD1439">
        <v>1.2549999999999998E-3</v>
      </c>
      <c r="GR1439" s="17" t="s">
        <v>303</v>
      </c>
      <c r="GS1439" s="17">
        <v>1</v>
      </c>
      <c r="GT1439" s="17" t="s">
        <v>1834</v>
      </c>
      <c r="GU1439" s="17" t="s">
        <v>1793</v>
      </c>
      <c r="GV1439" s="17">
        <f>SUMIF(FACT_A1[cve_prod],DIM_BILL[[#This Row],[CODIGO]],FACT_A1[Existencia])</f>
        <v>0</v>
      </c>
      <c r="GW1439" s="18">
        <f>SUMIF(FACT_A2[cve_prod],DIM_BILL[[#This Row],[CODIGO]],FACT_A2[Existencia])</f>
        <v>44.085000000000001</v>
      </c>
      <c r="GX1439" s="17"/>
      <c r="GY1439" s="16" t="s">
        <v>2220</v>
      </c>
      <c r="GZ1439" s="15">
        <f>SUMIFS(POs[saldo],POs[cve_prod],DIM_BILL[[#This Row],[CODIGO]],POs[status],$GY1439,POs[f_ent],GZ$1)</f>
        <v>0</v>
      </c>
      <c r="HA1439" s="15">
        <f>SUMIFS(POs[saldo],POs[cve_prod],DIM_BILL[[#This Row],[CODIGO]],POs[status],$GY1439,POs[f_ent],HA$1)</f>
        <v>0</v>
      </c>
      <c r="HB1439" s="15">
        <f>SUMIFS(POs[saldo],POs[cve_prod],DIM_BILL[[#This Row],[CODIGO]],POs[status],$GY1439,POs[f_ent],HB$1)</f>
        <v>0</v>
      </c>
      <c r="HC1439" s="15">
        <f>SUMIFS(POs[saldo],POs[cve_prod],DIM_BILL[[#This Row],[CODIGO]],POs[status],$GY1439,POs[f_ent],HC$1)</f>
        <v>0</v>
      </c>
      <c r="HD1439" s="15">
        <f>SUMIFS(POs[saldo],POs[cve_prod],DIM_BILL[[#This Row],[CODIGO]],POs[status],$GY1439,POs[f_ent],HD$1)</f>
        <v>0</v>
      </c>
      <c r="HE1439" s="15">
        <f>SUMIFS(POs[saldo],POs[cve_prod],DIM_BILL[[#This Row],[CODIGO]],POs[status],$GY1439,POs[f_ent],HE$1)</f>
        <v>0</v>
      </c>
      <c r="HF1439" s="15">
        <f>SUMIFS(POs[saldo],POs[cve_prod],DIM_BILL[[#This Row],[CODIGO]],POs[status],$GY1439,POs[Semana],WEEKNUM(HF$1))</f>
        <v>0</v>
      </c>
      <c r="HG1439" s="15">
        <f>SUMIFS(POs[saldo],POs[cve_prod],DIM_BILL[[#This Row],[CODIGO]],POs[status],$GY1439,POs[Semana],WEEKNUM(HG$1))</f>
        <v>0</v>
      </c>
      <c r="HH1439" s="15">
        <f>SUMIFS(POs[saldo],POs[cve_prod],DIM_BILL[[#This Row],[CODIGO]],POs[status],$GY1439,POs[Semana],WEEKNUM(HH$1))</f>
        <v>0</v>
      </c>
      <c r="HI1439" s="15">
        <f>SUMIFS(POs[saldo],POs[cve_prod],DIM_BILL[[#This Row],[CODIGO]],POs[status],$GY1439,POs[Semana],WEEKNUM(HI$1))</f>
        <v>0</v>
      </c>
      <c r="HJ1439" s="15">
        <f>SUMIFS(POs[saldo],POs[cve_prod],DIM_BILL[[#This Row],[CODIGO]],POs[status],$GY1439,POs[Semana],WEEKNUM(HJ$1))</f>
        <v>0</v>
      </c>
      <c r="HK1439" s="15">
        <f>SUMIFS(POs[saldo],POs[cve_prod],DIM_BILL[[#This Row],[CODIGO]],POs[status],$GY1439,POs[Semana],WEEKNUM(HK$1))</f>
        <v>0</v>
      </c>
      <c r="HL1439" s="15">
        <f>SUMIFS(POs[saldo],POs[cve_prod],DIM_BILL[[#This Row],[CODIGO]],POs[status],$GY1439,POs[Semana],WEEKNUM(HL$1))</f>
        <v>0</v>
      </c>
      <c r="HM1439" s="15">
        <f>SUMIFS(POs[saldo],POs[cve_prod],DIM_BILL[[#This Row],[CODIGO]],POs[status],$GY1439,POs[Semana],WEEKNUM(HM$1))</f>
        <v>0</v>
      </c>
      <c r="HN1439" s="15">
        <f>SUMIFS(POs[saldo],POs[cve_prod],DIM_BILL[[#This Row],[CODIGO]],POs[status],$GY1439,POs[Semana],WEEKNUM(HN$1))</f>
        <v>0</v>
      </c>
      <c r="HO1439" s="15">
        <f>SUMIFS(POs[saldo],POs[cve_prod],DIM_BILL[[#This Row],[CODIGO]],POs[status],$GY1439,POs[Semana],WEEKNUM(HO$1))</f>
        <v>0</v>
      </c>
      <c r="HP1439" s="15">
        <f>SUMIFS(POs[saldo],POs[cve_prod],DIM_BILL[[#This Row],[CODIGO]],POs[status],$GY1439,POs[Semana],WEEKNUM(HP$1))</f>
        <v>0</v>
      </c>
      <c r="HQ1439" s="15">
        <f>SUMIFS(POs[saldo],POs[cve_prod],DIM_BILL[[#This Row],[CODIGO]],POs[status],$GY1439,POs[Semana],WEEKNUM(HQ$1))</f>
        <v>0</v>
      </c>
      <c r="HR1439" s="15">
        <f>SUMIFS(POs[saldo],POs[cve_prod],DIM_BILL[[#This Row],[CODIGO]],POs[status],$GY1439,POs[Semana],WEEKNUM(HR$1))</f>
        <v>0</v>
      </c>
      <c r="HS1439" s="15">
        <f>SUMIFS(POs[saldo],POs[cve_prod],DIM_BILL[[#This Row],[CODIGO]],POs[status],$GY1439,POs[Semana],WEEKNUM(HS$1))</f>
        <v>0</v>
      </c>
      <c r="HT1439" s="15">
        <f>SUMIFS(POs[saldo],POs[cve_prod],DIM_BILL[[#This Row],[CODIGO]],POs[status],$GY1439,POs[Semana],WEEKNUM(HT$1))</f>
        <v>0</v>
      </c>
      <c r="HU1439" s="22"/>
      <c r="HV1439" s="25"/>
      <c r="HW1439" t="str">
        <f>DIM_BILL[[#This Row],[Tipo]]</f>
        <v>MATERIA PRIMA</v>
      </c>
    </row>
    <row r="1440" spans="1:231" x14ac:dyDescent="0.3">
      <c r="A1440" s="17" t="s">
        <v>302</v>
      </c>
      <c r="S1440">
        <v>4.4999999999999999E-4</v>
      </c>
      <c r="T1440">
        <v>8.9999999999999998E-4</v>
      </c>
      <c r="AK1440">
        <v>1.4999999999999999E-2</v>
      </c>
      <c r="BT1440">
        <v>2.8522727272727272E-4</v>
      </c>
      <c r="BU1440">
        <v>5.0199999999999995E-4</v>
      </c>
      <c r="BW1440">
        <v>5.0199999999999995E-4</v>
      </c>
      <c r="BX1440">
        <v>2.8522727272727272E-4</v>
      </c>
      <c r="BY1440">
        <v>1.0039999999999999E-3</v>
      </c>
      <c r="BZ1440">
        <v>5.0199999999999995E-4</v>
      </c>
      <c r="CA1440">
        <v>2.8522727272727272E-4</v>
      </c>
      <c r="CB1440">
        <v>1.0039999999999999E-3</v>
      </c>
      <c r="CC1440">
        <v>4.1833333333333327E-4</v>
      </c>
      <c r="CD1440">
        <v>1.2549999999999998E-3</v>
      </c>
      <c r="GR1440" s="17" t="s">
        <v>303</v>
      </c>
      <c r="GS1440" s="17">
        <v>1</v>
      </c>
      <c r="GT1440" s="17" t="s">
        <v>1834</v>
      </c>
      <c r="GU1440" s="17" t="s">
        <v>1793</v>
      </c>
      <c r="GV1440" s="17">
        <f>SUMIF(FACT_A1[cve_prod],DIM_BILL[[#This Row],[CODIGO]],FACT_A1[Existencia])</f>
        <v>0</v>
      </c>
      <c r="GW1440" s="18">
        <f>SUMIF(FACT_A2[cve_prod],DIM_BILL[[#This Row],[CODIGO]],FACT_A2[Existencia])</f>
        <v>44.085000000000001</v>
      </c>
      <c r="GX1440" s="17"/>
      <c r="GY1440" s="16" t="s">
        <v>2221</v>
      </c>
      <c r="GZ1440" s="24">
        <f>SUMPRODUCT($B1440:$GQ1440,INDEX(PLAN_PRODUCCION!$B$4:$GQ$24,COLUMN()-COLUMN($GZ$1)+1,0))</f>
        <v>32.11985</v>
      </c>
      <c r="HA1440" s="24">
        <f>SUMPRODUCT($B1440:$GQ1440,INDEX(PLAN_PRODUCCION!$B$4:$GQ$24,COLUMN()-COLUMN($GZ$1)+1,0))</f>
        <v>0</v>
      </c>
      <c r="HB1440" s="24">
        <f>SUMPRODUCT($B1440:$GQ1440,INDEX(PLAN_PRODUCCION!$B$4:$GQ$24,COLUMN()-COLUMN($GZ$1)+1,0))</f>
        <v>0</v>
      </c>
      <c r="HC1440" s="24">
        <f>SUMPRODUCT($B1440:$GQ1440,INDEX(PLAN_PRODUCCION!$B$4:$GQ$24,COLUMN()-COLUMN($GZ$1)+1,0))</f>
        <v>0</v>
      </c>
      <c r="HD1440" s="24">
        <f>SUMPRODUCT($B1440:$GQ1440,INDEX(PLAN_PRODUCCION!$B$4:$GQ$24,COLUMN()-COLUMN($GZ$1)+1,0))</f>
        <v>0</v>
      </c>
      <c r="HE1440" s="24">
        <f>SUMPRODUCT($B1440:$GQ1440,INDEX(PLAN_PRODUCCION!$B$4:$GQ$24,COLUMN()-COLUMN($GZ$1)+1,0))</f>
        <v>0</v>
      </c>
      <c r="HF1440" s="24">
        <f>SUMPRODUCT($B1440:$GQ1440,INDEX(PLAN_PRODUCCION!$B$4:$GQ$24,COLUMN()-COLUMN($GZ$1)+1,0))</f>
        <v>0</v>
      </c>
      <c r="HG1440" s="24">
        <f>SUMPRODUCT($B1440:$GQ1440,INDEX(PLAN_PRODUCCION!$B$4:$GQ$24,COLUMN()-COLUMN($GZ$1)+1,0))</f>
        <v>9</v>
      </c>
      <c r="HH1440" s="24">
        <f>SUMPRODUCT($B1440:$GQ1440,INDEX(PLAN_PRODUCCION!$B$4:$GQ$24,COLUMN()-COLUMN($GZ$1)+1,0))</f>
        <v>0</v>
      </c>
      <c r="HI1440" s="24">
        <f>SUMPRODUCT($B1440:$GQ1440,INDEX(PLAN_PRODUCCION!$B$4:$GQ$24,COLUMN()-COLUMN($GZ$1)+1,0))</f>
        <v>0</v>
      </c>
      <c r="HJ1440" s="24">
        <f>SUMPRODUCT($B1440:$GQ1440,INDEX(PLAN_PRODUCCION!$B$4:$GQ$24,COLUMN()-COLUMN($GZ$1)+1,0))</f>
        <v>0</v>
      </c>
      <c r="HK1440" s="24">
        <f>SUMPRODUCT($B1440:$GQ1440,INDEX(PLAN_PRODUCCION!$B$4:$GQ$24,COLUMN()-COLUMN($GZ$1)+1,0))</f>
        <v>0</v>
      </c>
      <c r="HL1440" s="24">
        <f>SUMPRODUCT($B1440:$GQ1440,INDEX(PLAN_PRODUCCION!$B$4:$GQ$24,COLUMN()-COLUMN($GZ$1)+1,0))</f>
        <v>0</v>
      </c>
      <c r="HM1440" s="24">
        <f>SUMPRODUCT($B1440:$GQ1440,INDEX(PLAN_PRODUCCION!$B$4:$GQ$24,COLUMN()-COLUMN($GZ$1)+1,0))</f>
        <v>0</v>
      </c>
      <c r="HN1440" s="24">
        <f>SUMPRODUCT($B1440:$GQ1440,INDEX(PLAN_PRODUCCION!$B$4:$GQ$24,COLUMN()-COLUMN($GZ$1)+1,0))</f>
        <v>0</v>
      </c>
      <c r="HO1440" s="24">
        <f>SUMPRODUCT($B1440:$GQ1440,INDEX(PLAN_PRODUCCION!$B$4:$GQ$24,COLUMN()-COLUMN($GZ$1)+1,0))</f>
        <v>0</v>
      </c>
      <c r="HP1440" s="24">
        <f>SUMPRODUCT($B1440:$GQ1440,INDEX(PLAN_PRODUCCION!$B$4:$GQ$24,COLUMN()-COLUMN($GZ$1)+1,0))</f>
        <v>0</v>
      </c>
      <c r="HQ1440" s="24">
        <f>SUMPRODUCT($B1440:$GQ1440,INDEX(PLAN_PRODUCCION!$B$4:$GQ$24,COLUMN()-COLUMN($GZ$1)+1,0))</f>
        <v>0</v>
      </c>
      <c r="HR1440" s="24">
        <f>SUMPRODUCT($B1440:$GQ1440,INDEX(PLAN_PRODUCCION!$B$4:$GQ$24,COLUMN()-COLUMN($GZ$1)+1,0))</f>
        <v>0</v>
      </c>
      <c r="HS1440" s="24">
        <f>SUMPRODUCT($B1440:$GQ1440,INDEX(PLAN_PRODUCCION!$B$4:$GQ$24,COLUMN()-COLUMN($GZ$1)+1,0))</f>
        <v>0</v>
      </c>
      <c r="HT1440" s="24">
        <f>SUMPRODUCT($B1440:$GQ1440,INDEX(PLAN_PRODUCCION!$B$4:$GQ$24,COLUMN()-COLUMN($GZ$1)+1,0))</f>
        <v>0</v>
      </c>
      <c r="HU1440" s="22"/>
      <c r="HV1440" s="25"/>
      <c r="HW1440" t="str">
        <f>DIM_BILL[[#This Row],[Tipo]]</f>
        <v>MATERIA PRIMA</v>
      </c>
    </row>
    <row r="1441" spans="1:231" x14ac:dyDescent="0.3">
      <c r="A1441" s="18" t="s">
        <v>302</v>
      </c>
      <c r="S1441">
        <v>4.4999999999999999E-4</v>
      </c>
      <c r="T1441">
        <v>8.9999999999999998E-4</v>
      </c>
      <c r="AK1441">
        <v>1.4999999999999999E-2</v>
      </c>
      <c r="BT1441">
        <v>2.8522727272727272E-4</v>
      </c>
      <c r="BU1441">
        <v>5.0199999999999995E-4</v>
      </c>
      <c r="BW1441">
        <v>5.0199999999999995E-4</v>
      </c>
      <c r="BX1441">
        <v>2.8522727272727272E-4</v>
      </c>
      <c r="BY1441">
        <v>1.0039999999999999E-3</v>
      </c>
      <c r="BZ1441">
        <v>5.0199999999999995E-4</v>
      </c>
      <c r="CA1441">
        <v>2.8522727272727272E-4</v>
      </c>
      <c r="CB1441">
        <v>1.0039999999999999E-3</v>
      </c>
      <c r="CC1441">
        <v>4.1833333333333327E-4</v>
      </c>
      <c r="CD1441">
        <v>1.2549999999999998E-3</v>
      </c>
      <c r="GR1441" s="18" t="s">
        <v>303</v>
      </c>
      <c r="GS1441" s="18">
        <v>1</v>
      </c>
      <c r="GT1441" s="18" t="s">
        <v>1834</v>
      </c>
      <c r="GU1441" s="18" t="s">
        <v>1793</v>
      </c>
      <c r="GV1441" s="18">
        <f>SUMIF(FACT_A1[cve_prod],DIM_BILL[[#This Row],[CODIGO]],FACT_A1[Existencia])</f>
        <v>0</v>
      </c>
      <c r="GW1441" s="18">
        <f>SUMIF(FACT_A2[cve_prod],DIM_BILL[[#This Row],[CODIGO]],FACT_A2[Existencia])</f>
        <v>44.085000000000001</v>
      </c>
      <c r="GX1441" s="18"/>
      <c r="GY1441" s="16" t="s">
        <v>2222</v>
      </c>
      <c r="GZ1441" s="26">
        <f t="shared" ref="GZ1441" si="10518">GV1441+GW1441+GX1441+GZ1439-GZ1440</f>
        <v>11.965150000000001</v>
      </c>
      <c r="HA1441" s="18" t="s">
        <v>174</v>
      </c>
      <c r="HB1441" s="26" t="e">
        <f t="shared" ref="HB1441" si="10519">HA1441+HB1439-HB1440</f>
        <v>#VALUE!</v>
      </c>
      <c r="HC1441" s="26" t="e">
        <f t="shared" ref="HC1441" si="10520">HB1441+HC1439-HC1440</f>
        <v>#VALUE!</v>
      </c>
      <c r="HD1441" s="26" t="e">
        <f t="shared" ref="HD1441" si="10521">HC1441+HD1439-HD1440</f>
        <v>#VALUE!</v>
      </c>
      <c r="HE1441" s="26" t="e">
        <f t="shared" ref="HE1441" si="10522">HD1441+HE1439-HE1440</f>
        <v>#VALUE!</v>
      </c>
      <c r="HF1441" s="26" t="e">
        <f t="shared" ref="HF1441" si="10523">HE1441+HF1439-HF1440</f>
        <v>#VALUE!</v>
      </c>
      <c r="HG1441" s="26" t="e">
        <f t="shared" ref="HG1441" si="10524">HF1441+HG1439-HG1440</f>
        <v>#VALUE!</v>
      </c>
      <c r="HH1441" s="26" t="e">
        <f t="shared" ref="HH1441" si="10525">HG1441+HH1439-HH1440</f>
        <v>#VALUE!</v>
      </c>
      <c r="HI1441" s="26" t="e">
        <f t="shared" ref="HI1441" si="10526">HH1441+HI1439-HI1440</f>
        <v>#VALUE!</v>
      </c>
      <c r="HJ1441" s="26" t="e">
        <f t="shared" ref="HJ1441" si="10527">HI1441+HJ1439-HJ1440</f>
        <v>#VALUE!</v>
      </c>
      <c r="HK1441" s="26" t="e">
        <f t="shared" ref="HK1441" si="10528">HJ1441+HK1439-HK1440</f>
        <v>#VALUE!</v>
      </c>
      <c r="HL1441" s="26" t="e">
        <f t="shared" ref="HL1441" si="10529">HK1441+HL1439-HL1440</f>
        <v>#VALUE!</v>
      </c>
      <c r="HM1441" s="26" t="e">
        <f t="shared" ref="HM1441" si="10530">HL1441+HM1439-HM1440</f>
        <v>#VALUE!</v>
      </c>
      <c r="HN1441" s="26" t="e">
        <f t="shared" ref="HN1441" si="10531">HM1441+HN1439-HN1440</f>
        <v>#VALUE!</v>
      </c>
      <c r="HO1441" s="26" t="e">
        <f t="shared" ref="HO1441" si="10532">HN1441+HO1439-HO1440</f>
        <v>#VALUE!</v>
      </c>
      <c r="HP1441" s="26" t="e">
        <f t="shared" ref="HP1441" si="10533">HO1441+HP1439-HP1440</f>
        <v>#VALUE!</v>
      </c>
      <c r="HQ1441" s="26" t="e">
        <f t="shared" ref="HQ1441" si="10534">HP1441+HQ1439-HQ1440</f>
        <v>#VALUE!</v>
      </c>
      <c r="HR1441" s="26" t="e">
        <f t="shared" ref="HR1441" si="10535">HQ1441+HR1439-HR1440</f>
        <v>#VALUE!</v>
      </c>
      <c r="HS1441" s="26" t="e">
        <f t="shared" ref="HS1441" si="10536">HR1441+HS1439-HS1440</f>
        <v>#VALUE!</v>
      </c>
      <c r="HT1441" s="26" t="e">
        <f t="shared" ref="HT1441" si="10537">HS1441+HT1439-HT1440</f>
        <v>#VALUE!</v>
      </c>
      <c r="HU1441" s="22">
        <f t="shared" ref="HU1441" si="10538">COUNTIF(GZ1441:HT1441,"&lt;0")</f>
        <v>0</v>
      </c>
      <c r="HV1441" s="25"/>
      <c r="HW1441" t="str">
        <f>DIM_BILL[[#This Row],[Tipo]]</f>
        <v>MATERIA PRIMA</v>
      </c>
    </row>
    <row r="1442" spans="1:231" x14ac:dyDescent="0.3">
      <c r="A1442" s="17" t="s">
        <v>294</v>
      </c>
      <c r="R1442">
        <v>1.5000000000000001E-4</v>
      </c>
      <c r="U1442">
        <v>1.5E-3</v>
      </c>
      <c r="AE1442">
        <v>1.0200000000000001E-2</v>
      </c>
      <c r="AF1442">
        <v>5.9999999999999995E-4</v>
      </c>
      <c r="BA1442">
        <v>1.4999999999999999E-4</v>
      </c>
      <c r="BB1442">
        <v>6.0000000000000006E-4</v>
      </c>
      <c r="BC1442">
        <v>6.0000000000000002E-5</v>
      </c>
      <c r="BD1442">
        <v>1.2E-4</v>
      </c>
      <c r="GR1442" s="17" t="s">
        <v>295</v>
      </c>
      <c r="GS1442" s="17">
        <v>1</v>
      </c>
      <c r="GT1442" s="17" t="s">
        <v>1838</v>
      </c>
      <c r="GU1442" s="17" t="s">
        <v>1793</v>
      </c>
      <c r="GV1442" s="17">
        <f>SUMIF(FACT_A1[cve_prod],DIM_BILL[[#This Row],[CODIGO]],FACT_A1[Existencia])</f>
        <v>0</v>
      </c>
      <c r="GW1442" s="18">
        <f>SUMIF(FACT_A2[cve_prod],DIM_BILL[[#This Row],[CODIGO]],FACT_A2[Existencia])</f>
        <v>92.5</v>
      </c>
      <c r="GX1442" s="17"/>
      <c r="GY1442" s="16" t="s">
        <v>2220</v>
      </c>
      <c r="GZ1442" s="15">
        <f>SUMIFS(POs[saldo],POs[cve_prod],DIM_BILL[[#This Row],[CODIGO]],POs[status],$GY1442,POs[f_ent],GZ$1)</f>
        <v>0</v>
      </c>
      <c r="HA1442" s="15">
        <f>SUMIFS(POs[saldo],POs[cve_prod],DIM_BILL[[#This Row],[CODIGO]],POs[status],$GY1442,POs[f_ent],HA$1)</f>
        <v>0</v>
      </c>
      <c r="HB1442" s="15">
        <f>SUMIFS(POs[saldo],POs[cve_prod],DIM_BILL[[#This Row],[CODIGO]],POs[status],$GY1442,POs[f_ent],HB$1)</f>
        <v>0</v>
      </c>
      <c r="HC1442" s="15">
        <f>SUMIFS(POs[saldo],POs[cve_prod],DIM_BILL[[#This Row],[CODIGO]],POs[status],$GY1442,POs[f_ent],HC$1)</f>
        <v>0</v>
      </c>
      <c r="HD1442" s="15">
        <f>SUMIFS(POs[saldo],POs[cve_prod],DIM_BILL[[#This Row],[CODIGO]],POs[status],$GY1442,POs[f_ent],HD$1)</f>
        <v>0</v>
      </c>
      <c r="HE1442" s="15">
        <f>SUMIFS(POs[saldo],POs[cve_prod],DIM_BILL[[#This Row],[CODIGO]],POs[status],$GY1442,POs[f_ent],HE$1)</f>
        <v>0</v>
      </c>
      <c r="HF1442" s="15">
        <f>SUMIFS(POs[saldo],POs[cve_prod],DIM_BILL[[#This Row],[CODIGO]],POs[status],$GY1442,POs[Semana],WEEKNUM(HF$1))</f>
        <v>0</v>
      </c>
      <c r="HG1442" s="15">
        <f>SUMIFS(POs[saldo],POs[cve_prod],DIM_BILL[[#This Row],[CODIGO]],POs[status],$GY1442,POs[Semana],WEEKNUM(HG$1))</f>
        <v>0</v>
      </c>
      <c r="HH1442" s="15">
        <f>SUMIFS(POs[saldo],POs[cve_prod],DIM_BILL[[#This Row],[CODIGO]],POs[status],$GY1442,POs[Semana],WEEKNUM(HH$1))</f>
        <v>0</v>
      </c>
      <c r="HI1442" s="15">
        <f>SUMIFS(POs[saldo],POs[cve_prod],DIM_BILL[[#This Row],[CODIGO]],POs[status],$GY1442,POs[Semana],WEEKNUM(HI$1))</f>
        <v>0</v>
      </c>
      <c r="HJ1442" s="15">
        <f>SUMIFS(POs[saldo],POs[cve_prod],DIM_BILL[[#This Row],[CODIGO]],POs[status],$GY1442,POs[Semana],WEEKNUM(HJ$1))</f>
        <v>0</v>
      </c>
      <c r="HK1442" s="15">
        <f>SUMIFS(POs[saldo],POs[cve_prod],DIM_BILL[[#This Row],[CODIGO]],POs[status],$GY1442,POs[Semana],WEEKNUM(HK$1))</f>
        <v>0</v>
      </c>
      <c r="HL1442" s="15">
        <f>SUMIFS(POs[saldo],POs[cve_prod],DIM_BILL[[#This Row],[CODIGO]],POs[status],$GY1442,POs[Semana],WEEKNUM(HL$1))</f>
        <v>0</v>
      </c>
      <c r="HM1442" s="15">
        <f>SUMIFS(POs[saldo],POs[cve_prod],DIM_BILL[[#This Row],[CODIGO]],POs[status],$GY1442,POs[Semana],WEEKNUM(HM$1))</f>
        <v>0</v>
      </c>
      <c r="HN1442" s="15">
        <f>SUMIFS(POs[saldo],POs[cve_prod],DIM_BILL[[#This Row],[CODIGO]],POs[status],$GY1442,POs[Semana],WEEKNUM(HN$1))</f>
        <v>0</v>
      </c>
      <c r="HO1442" s="15">
        <f>SUMIFS(POs[saldo],POs[cve_prod],DIM_BILL[[#This Row],[CODIGO]],POs[status],$GY1442,POs[Semana],WEEKNUM(HO$1))</f>
        <v>0</v>
      </c>
      <c r="HP1442" s="15">
        <f>SUMIFS(POs[saldo],POs[cve_prod],DIM_BILL[[#This Row],[CODIGO]],POs[status],$GY1442,POs[Semana],WEEKNUM(HP$1))</f>
        <v>0</v>
      </c>
      <c r="HQ1442" s="15">
        <f>SUMIFS(POs[saldo],POs[cve_prod],DIM_BILL[[#This Row],[CODIGO]],POs[status],$GY1442,POs[Semana],WEEKNUM(HQ$1))</f>
        <v>0</v>
      </c>
      <c r="HR1442" s="15">
        <f>SUMIFS(POs[saldo],POs[cve_prod],DIM_BILL[[#This Row],[CODIGO]],POs[status],$GY1442,POs[Semana],WEEKNUM(HR$1))</f>
        <v>0</v>
      </c>
      <c r="HS1442" s="15">
        <f>SUMIFS(POs[saldo],POs[cve_prod],DIM_BILL[[#This Row],[CODIGO]],POs[status],$GY1442,POs[Semana],WEEKNUM(HS$1))</f>
        <v>0</v>
      </c>
      <c r="HT1442" s="15">
        <f>SUMIFS(POs[saldo],POs[cve_prod],DIM_BILL[[#This Row],[CODIGO]],POs[status],$GY1442,POs[Semana],WEEKNUM(HT$1))</f>
        <v>0</v>
      </c>
      <c r="HU1442" s="22"/>
      <c r="HV1442" s="25"/>
      <c r="HW1442" t="str">
        <f>DIM_BILL[[#This Row],[Tipo]]</f>
        <v>MATERIA PRIMA</v>
      </c>
    </row>
    <row r="1443" spans="1:231" x14ac:dyDescent="0.3">
      <c r="A1443" s="17" t="s">
        <v>294</v>
      </c>
      <c r="R1443">
        <v>1.5000000000000001E-4</v>
      </c>
      <c r="U1443">
        <v>1.5E-3</v>
      </c>
      <c r="AE1443">
        <v>1.0200000000000001E-2</v>
      </c>
      <c r="AF1443">
        <v>5.9999999999999995E-4</v>
      </c>
      <c r="BA1443">
        <v>1.4999999999999999E-4</v>
      </c>
      <c r="BB1443">
        <v>6.0000000000000006E-4</v>
      </c>
      <c r="BC1443">
        <v>6.0000000000000002E-5</v>
      </c>
      <c r="BD1443">
        <v>1.2E-4</v>
      </c>
      <c r="GR1443" s="17" t="s">
        <v>295</v>
      </c>
      <c r="GS1443" s="17">
        <v>1</v>
      </c>
      <c r="GT1443" s="17" t="s">
        <v>1838</v>
      </c>
      <c r="GU1443" s="17" t="s">
        <v>1793</v>
      </c>
      <c r="GV1443" s="17">
        <f>SUMIF(FACT_A1[cve_prod],DIM_BILL[[#This Row],[CODIGO]],FACT_A1[Existencia])</f>
        <v>0</v>
      </c>
      <c r="GW1443" s="18">
        <f>SUMIF(FACT_A2[cve_prod],DIM_BILL[[#This Row],[CODIGO]],FACT_A2[Existencia])</f>
        <v>92.5</v>
      </c>
      <c r="GX1443" s="17"/>
      <c r="GY1443" s="16" t="s">
        <v>2221</v>
      </c>
      <c r="GZ1443" s="24">
        <f>SUMPRODUCT($B1443:$GQ1443,INDEX(PLAN_PRODUCCION!$B$4:$GQ$24,COLUMN()-COLUMN($GZ$1)+1,0))</f>
        <v>21.058320000000002</v>
      </c>
      <c r="HA1443" s="24">
        <f>SUMPRODUCT($B1443:$GQ1443,INDEX(PLAN_PRODUCCION!$B$4:$GQ$24,COLUMN()-COLUMN($GZ$1)+1,0))</f>
        <v>0</v>
      </c>
      <c r="HB1443" s="24">
        <f>SUMPRODUCT($B1443:$GQ1443,INDEX(PLAN_PRODUCCION!$B$4:$GQ$24,COLUMN()-COLUMN($GZ$1)+1,0))</f>
        <v>0</v>
      </c>
      <c r="HC1443" s="24">
        <f>SUMPRODUCT($B1443:$GQ1443,INDEX(PLAN_PRODUCCION!$B$4:$GQ$24,COLUMN()-COLUMN($GZ$1)+1,0))</f>
        <v>0</v>
      </c>
      <c r="HD1443" s="24">
        <f>SUMPRODUCT($B1443:$GQ1443,INDEX(PLAN_PRODUCCION!$B$4:$GQ$24,COLUMN()-COLUMN($GZ$1)+1,0))</f>
        <v>0</v>
      </c>
      <c r="HE1443" s="24">
        <f>SUMPRODUCT($B1443:$GQ1443,INDEX(PLAN_PRODUCCION!$B$4:$GQ$24,COLUMN()-COLUMN($GZ$1)+1,0))</f>
        <v>0</v>
      </c>
      <c r="HF1443" s="24">
        <f>SUMPRODUCT($B1443:$GQ1443,INDEX(PLAN_PRODUCCION!$B$4:$GQ$24,COLUMN()-COLUMN($GZ$1)+1,0))</f>
        <v>0</v>
      </c>
      <c r="HG1443" s="24">
        <f>SUMPRODUCT($B1443:$GQ1443,INDEX(PLAN_PRODUCCION!$B$4:$GQ$24,COLUMN()-COLUMN($GZ$1)+1,0))</f>
        <v>0</v>
      </c>
      <c r="HH1443" s="24">
        <f>SUMPRODUCT($B1443:$GQ1443,INDEX(PLAN_PRODUCCION!$B$4:$GQ$24,COLUMN()-COLUMN($GZ$1)+1,0))</f>
        <v>0</v>
      </c>
      <c r="HI1443" s="24">
        <f>SUMPRODUCT($B1443:$GQ1443,INDEX(PLAN_PRODUCCION!$B$4:$GQ$24,COLUMN()-COLUMN($GZ$1)+1,0))</f>
        <v>0</v>
      </c>
      <c r="HJ1443" s="24">
        <f>SUMPRODUCT($B1443:$GQ1443,INDEX(PLAN_PRODUCCION!$B$4:$GQ$24,COLUMN()-COLUMN($GZ$1)+1,0))</f>
        <v>0</v>
      </c>
      <c r="HK1443" s="24">
        <f>SUMPRODUCT($B1443:$GQ1443,INDEX(PLAN_PRODUCCION!$B$4:$GQ$24,COLUMN()-COLUMN($GZ$1)+1,0))</f>
        <v>0</v>
      </c>
      <c r="HL1443" s="24">
        <f>SUMPRODUCT($B1443:$GQ1443,INDEX(PLAN_PRODUCCION!$B$4:$GQ$24,COLUMN()-COLUMN($GZ$1)+1,0))</f>
        <v>0</v>
      </c>
      <c r="HM1443" s="24">
        <f>SUMPRODUCT($B1443:$GQ1443,INDEX(PLAN_PRODUCCION!$B$4:$GQ$24,COLUMN()-COLUMN($GZ$1)+1,0))</f>
        <v>0</v>
      </c>
      <c r="HN1443" s="24">
        <f>SUMPRODUCT($B1443:$GQ1443,INDEX(PLAN_PRODUCCION!$B$4:$GQ$24,COLUMN()-COLUMN($GZ$1)+1,0))</f>
        <v>0</v>
      </c>
      <c r="HO1443" s="24">
        <f>SUMPRODUCT($B1443:$GQ1443,INDEX(PLAN_PRODUCCION!$B$4:$GQ$24,COLUMN()-COLUMN($GZ$1)+1,0))</f>
        <v>0</v>
      </c>
      <c r="HP1443" s="24">
        <f>SUMPRODUCT($B1443:$GQ1443,INDEX(PLAN_PRODUCCION!$B$4:$GQ$24,COLUMN()-COLUMN($GZ$1)+1,0))</f>
        <v>0</v>
      </c>
      <c r="HQ1443" s="24">
        <f>SUMPRODUCT($B1443:$GQ1443,INDEX(PLAN_PRODUCCION!$B$4:$GQ$24,COLUMN()-COLUMN($GZ$1)+1,0))</f>
        <v>0</v>
      </c>
      <c r="HR1443" s="24">
        <f>SUMPRODUCT($B1443:$GQ1443,INDEX(PLAN_PRODUCCION!$B$4:$GQ$24,COLUMN()-COLUMN($GZ$1)+1,0))</f>
        <v>0</v>
      </c>
      <c r="HS1443" s="24">
        <f>SUMPRODUCT($B1443:$GQ1443,INDEX(PLAN_PRODUCCION!$B$4:$GQ$24,COLUMN()-COLUMN($GZ$1)+1,0))</f>
        <v>0</v>
      </c>
      <c r="HT1443" s="24">
        <f>SUMPRODUCT($B1443:$GQ1443,INDEX(PLAN_PRODUCCION!$B$4:$GQ$24,COLUMN()-COLUMN($GZ$1)+1,0))</f>
        <v>0</v>
      </c>
      <c r="HU1443" s="22"/>
      <c r="HV1443" s="25"/>
      <c r="HW1443" t="str">
        <f>DIM_BILL[[#This Row],[Tipo]]</f>
        <v>MATERIA PRIMA</v>
      </c>
    </row>
    <row r="1444" spans="1:231" x14ac:dyDescent="0.3">
      <c r="A1444" s="18" t="s">
        <v>294</v>
      </c>
      <c r="R1444">
        <v>1.5000000000000001E-4</v>
      </c>
      <c r="U1444">
        <v>1.5E-3</v>
      </c>
      <c r="AE1444">
        <v>1.0200000000000001E-2</v>
      </c>
      <c r="AF1444">
        <v>5.9999999999999995E-4</v>
      </c>
      <c r="BA1444">
        <v>1.4999999999999999E-4</v>
      </c>
      <c r="BB1444">
        <v>6.0000000000000006E-4</v>
      </c>
      <c r="BC1444">
        <v>6.0000000000000002E-5</v>
      </c>
      <c r="BD1444">
        <v>1.2E-4</v>
      </c>
      <c r="GR1444" s="18" t="s">
        <v>295</v>
      </c>
      <c r="GS1444" s="18">
        <v>1</v>
      </c>
      <c r="GT1444" s="18" t="s">
        <v>1838</v>
      </c>
      <c r="GU1444" s="18" t="s">
        <v>1793</v>
      </c>
      <c r="GV1444" s="18">
        <f>SUMIF(FACT_A1[cve_prod],DIM_BILL[[#This Row],[CODIGO]],FACT_A1[Existencia])</f>
        <v>0</v>
      </c>
      <c r="GW1444" s="18">
        <f>SUMIF(FACT_A2[cve_prod],DIM_BILL[[#This Row],[CODIGO]],FACT_A2[Existencia])</f>
        <v>92.5</v>
      </c>
      <c r="GX1444" s="18"/>
      <c r="GY1444" s="16" t="s">
        <v>2222</v>
      </c>
      <c r="GZ1444" s="26">
        <f t="shared" ref="GZ1444" si="10539">GV1444+GW1444+GX1444+GZ1442-GZ1443</f>
        <v>71.441679999999991</v>
      </c>
      <c r="HA1444" s="26">
        <f t="shared" ref="HA1444" si="10540">GZ1444+HA1442-HA1443</f>
        <v>71.441679999999991</v>
      </c>
      <c r="HB1444" s="26">
        <f t="shared" ref="HB1444" si="10541">HA1444+HB1442-HB1443</f>
        <v>71.441679999999991</v>
      </c>
      <c r="HC1444" s="26">
        <f t="shared" ref="HC1444" si="10542">HB1444+HC1442-HC1443</f>
        <v>71.441679999999991</v>
      </c>
      <c r="HD1444" s="26">
        <f t="shared" ref="HD1444" si="10543">HC1444+HD1442-HD1443</f>
        <v>71.441679999999991</v>
      </c>
      <c r="HE1444" s="26">
        <f t="shared" ref="HE1444" si="10544">HD1444+HE1442-HE1443</f>
        <v>71.441679999999991</v>
      </c>
      <c r="HF1444" s="26">
        <f t="shared" ref="HF1444" si="10545">HE1444+HF1442-HF1443</f>
        <v>71.441679999999991</v>
      </c>
      <c r="HG1444" s="26">
        <f t="shared" ref="HG1444" si="10546">HF1444+HG1442-HG1443</f>
        <v>71.441679999999991</v>
      </c>
      <c r="HH1444" s="26">
        <f t="shared" ref="HH1444" si="10547">HG1444+HH1442-HH1443</f>
        <v>71.441679999999991</v>
      </c>
      <c r="HI1444" s="26">
        <f t="shared" ref="HI1444" si="10548">HH1444+HI1442-HI1443</f>
        <v>71.441679999999991</v>
      </c>
      <c r="HJ1444" s="26">
        <f t="shared" ref="HJ1444" si="10549">HI1444+HJ1442-HJ1443</f>
        <v>71.441679999999991</v>
      </c>
      <c r="HK1444" s="26">
        <f t="shared" ref="HK1444" si="10550">HJ1444+HK1442-HK1443</f>
        <v>71.441679999999991</v>
      </c>
      <c r="HL1444" s="26">
        <f t="shared" ref="HL1444" si="10551">HK1444+HL1442-HL1443</f>
        <v>71.441679999999991</v>
      </c>
      <c r="HM1444" s="26">
        <f t="shared" ref="HM1444" si="10552">HL1444+HM1442-HM1443</f>
        <v>71.441679999999991</v>
      </c>
      <c r="HN1444" s="26">
        <f t="shared" ref="HN1444" si="10553">HM1444+HN1442-HN1443</f>
        <v>71.441679999999991</v>
      </c>
      <c r="HO1444" s="26">
        <f t="shared" ref="HO1444" si="10554">HN1444+HO1442-HO1443</f>
        <v>71.441679999999991</v>
      </c>
      <c r="HP1444" s="26">
        <f t="shared" ref="HP1444" si="10555">HO1444+HP1442-HP1443</f>
        <v>71.441679999999991</v>
      </c>
      <c r="HQ1444" s="26">
        <f t="shared" ref="HQ1444" si="10556">HP1444+HQ1442-HQ1443</f>
        <v>71.441679999999991</v>
      </c>
      <c r="HR1444" s="26">
        <f t="shared" ref="HR1444" si="10557">HQ1444+HR1442-HR1443</f>
        <v>71.441679999999991</v>
      </c>
      <c r="HS1444" s="26">
        <f t="shared" ref="HS1444" si="10558">HR1444+HS1442-HS1443</f>
        <v>71.441679999999991</v>
      </c>
      <c r="HT1444" s="26">
        <f t="shared" ref="HT1444" si="10559">HS1444+HT1442-HT1443</f>
        <v>71.441679999999991</v>
      </c>
      <c r="HU1444" s="22">
        <f t="shared" ref="HU1444" si="10560">COUNTIF(GZ1444:HT1444,"&lt;0")</f>
        <v>0</v>
      </c>
      <c r="HV1444" s="25"/>
      <c r="HW1444" t="str">
        <f>DIM_BILL[[#This Row],[Tipo]]</f>
        <v>MATERIA PRIMA</v>
      </c>
    </row>
    <row r="1445" spans="1:231" x14ac:dyDescent="0.3">
      <c r="A1445" s="17" t="s">
        <v>419</v>
      </c>
      <c r="AE1445">
        <v>1.1339E-2</v>
      </c>
      <c r="AF1445">
        <v>6.6699999999999995E-4</v>
      </c>
      <c r="GR1445" s="17" t="s">
        <v>420</v>
      </c>
      <c r="GS1445" s="17">
        <v>5</v>
      </c>
      <c r="GT1445" s="17" t="s">
        <v>1858</v>
      </c>
      <c r="GU1445" s="17" t="s">
        <v>1793</v>
      </c>
      <c r="GV1445" s="17">
        <f>SUMIF(FACT_A1[cve_prod],DIM_BILL[[#This Row],[CODIGO]],FACT_A1[Existencia])</f>
        <v>0</v>
      </c>
      <c r="GW1445" s="18">
        <f>SUMIF(FACT_A2[cve_prod],DIM_BILL[[#This Row],[CODIGO]],FACT_A2[Existencia])</f>
        <v>50</v>
      </c>
      <c r="GX1445" s="17"/>
      <c r="GY1445" s="16" t="s">
        <v>2220</v>
      </c>
      <c r="GZ1445" s="15">
        <f>SUMIFS(POs[saldo],POs[cve_prod],DIM_BILL[[#This Row],[CODIGO]],POs[status],$GY1445,POs[f_ent],GZ$1)</f>
        <v>0</v>
      </c>
      <c r="HA1445" s="15">
        <f>SUMIFS(POs[saldo],POs[cve_prod],DIM_BILL[[#This Row],[CODIGO]],POs[status],$GY1445,POs[f_ent],HA$1)</f>
        <v>0</v>
      </c>
      <c r="HB1445" s="15">
        <f>SUMIFS(POs[saldo],POs[cve_prod],DIM_BILL[[#This Row],[CODIGO]],POs[status],$GY1445,POs[f_ent],HB$1)</f>
        <v>0</v>
      </c>
      <c r="HC1445" s="15">
        <f>SUMIFS(POs[saldo],POs[cve_prod],DIM_BILL[[#This Row],[CODIGO]],POs[status],$GY1445,POs[f_ent],HC$1)</f>
        <v>0</v>
      </c>
      <c r="HD1445" s="15">
        <f>SUMIFS(POs[saldo],POs[cve_prod],DIM_BILL[[#This Row],[CODIGO]],POs[status],$GY1445,POs[f_ent],HD$1)</f>
        <v>0</v>
      </c>
      <c r="HE1445" s="15">
        <f>SUMIFS(POs[saldo],POs[cve_prod],DIM_BILL[[#This Row],[CODIGO]],POs[status],$GY1445,POs[f_ent],HE$1)</f>
        <v>0</v>
      </c>
      <c r="HF1445" s="15">
        <f>SUMIFS(POs[saldo],POs[cve_prod],DIM_BILL[[#This Row],[CODIGO]],POs[status],$GY1445,POs[Semana],WEEKNUM(HF$1))</f>
        <v>0</v>
      </c>
      <c r="HG1445" s="15">
        <f>SUMIFS(POs[saldo],POs[cve_prod],DIM_BILL[[#This Row],[CODIGO]],POs[status],$GY1445,POs[Semana],WEEKNUM(HG$1))</f>
        <v>0</v>
      </c>
      <c r="HH1445" s="15">
        <f>SUMIFS(POs[saldo],POs[cve_prod],DIM_BILL[[#This Row],[CODIGO]],POs[status],$GY1445,POs[Semana],WEEKNUM(HH$1))</f>
        <v>0</v>
      </c>
      <c r="HI1445" s="15">
        <f>SUMIFS(POs[saldo],POs[cve_prod],DIM_BILL[[#This Row],[CODIGO]],POs[status],$GY1445,POs[Semana],WEEKNUM(HI$1))</f>
        <v>0</v>
      </c>
      <c r="HJ1445" s="15">
        <f>SUMIFS(POs[saldo],POs[cve_prod],DIM_BILL[[#This Row],[CODIGO]],POs[status],$GY1445,POs[Semana],WEEKNUM(HJ$1))</f>
        <v>0</v>
      </c>
      <c r="HK1445" s="15">
        <f>SUMIFS(POs[saldo],POs[cve_prod],DIM_BILL[[#This Row],[CODIGO]],POs[status],$GY1445,POs[Semana],WEEKNUM(HK$1))</f>
        <v>0</v>
      </c>
      <c r="HL1445" s="15">
        <f>SUMIFS(POs[saldo],POs[cve_prod],DIM_BILL[[#This Row],[CODIGO]],POs[status],$GY1445,POs[Semana],WEEKNUM(HL$1))</f>
        <v>0</v>
      </c>
      <c r="HM1445" s="15">
        <f>SUMIFS(POs[saldo],POs[cve_prod],DIM_BILL[[#This Row],[CODIGO]],POs[status],$GY1445,POs[Semana],WEEKNUM(HM$1))</f>
        <v>0</v>
      </c>
      <c r="HN1445" s="15">
        <f>SUMIFS(POs[saldo],POs[cve_prod],DIM_BILL[[#This Row],[CODIGO]],POs[status],$GY1445,POs[Semana],WEEKNUM(HN$1))</f>
        <v>0</v>
      </c>
      <c r="HO1445" s="15">
        <f>SUMIFS(POs[saldo],POs[cve_prod],DIM_BILL[[#This Row],[CODIGO]],POs[status],$GY1445,POs[Semana],WEEKNUM(HO$1))</f>
        <v>0</v>
      </c>
      <c r="HP1445" s="15">
        <f>SUMIFS(POs[saldo],POs[cve_prod],DIM_BILL[[#This Row],[CODIGO]],POs[status],$GY1445,POs[Semana],WEEKNUM(HP$1))</f>
        <v>0</v>
      </c>
      <c r="HQ1445" s="15">
        <f>SUMIFS(POs[saldo],POs[cve_prod],DIM_BILL[[#This Row],[CODIGO]],POs[status],$GY1445,POs[Semana],WEEKNUM(HQ$1))</f>
        <v>0</v>
      </c>
      <c r="HR1445" s="15">
        <f>SUMIFS(POs[saldo],POs[cve_prod],DIM_BILL[[#This Row],[CODIGO]],POs[status],$GY1445,POs[Semana],WEEKNUM(HR$1))</f>
        <v>0</v>
      </c>
      <c r="HS1445" s="15">
        <f>SUMIFS(POs[saldo],POs[cve_prod],DIM_BILL[[#This Row],[CODIGO]],POs[status],$GY1445,POs[Semana],WEEKNUM(HS$1))</f>
        <v>0</v>
      </c>
      <c r="HT1445" s="15">
        <f>SUMIFS(POs[saldo],POs[cve_prod],DIM_BILL[[#This Row],[CODIGO]],POs[status],$GY1445,POs[Semana],WEEKNUM(HT$1))</f>
        <v>0</v>
      </c>
      <c r="HU1445" s="22"/>
      <c r="HV1445" s="25"/>
      <c r="HW1445" t="str">
        <f>DIM_BILL[[#This Row],[Tipo]]</f>
        <v>MATERIA PRIMA</v>
      </c>
    </row>
    <row r="1446" spans="1:231" x14ac:dyDescent="0.3">
      <c r="A1446" s="17" t="s">
        <v>419</v>
      </c>
      <c r="AE1446">
        <v>1.1339E-2</v>
      </c>
      <c r="AF1446">
        <v>6.6699999999999995E-4</v>
      </c>
      <c r="GR1446" s="17" t="s">
        <v>420</v>
      </c>
      <c r="GS1446" s="17">
        <v>5</v>
      </c>
      <c r="GT1446" s="17" t="s">
        <v>1858</v>
      </c>
      <c r="GU1446" s="17" t="s">
        <v>1793</v>
      </c>
      <c r="GV1446" s="17">
        <f>SUMIF(FACT_A1[cve_prod],DIM_BILL[[#This Row],[CODIGO]],FACT_A1[Existencia])</f>
        <v>0</v>
      </c>
      <c r="GW1446" s="18">
        <f>SUMIF(FACT_A2[cve_prod],DIM_BILL[[#This Row],[CODIGO]],FACT_A2[Existencia])</f>
        <v>50</v>
      </c>
      <c r="GX1446" s="17"/>
      <c r="GY1446" s="16" t="s">
        <v>2221</v>
      </c>
      <c r="GZ1446" s="24">
        <f>SUMPRODUCT($B1446:$GQ1446,INDEX(PLAN_PRODUCCION!$B$4:$GQ$24,COLUMN()-COLUMN($GZ$1)+1,0))</f>
        <v>0</v>
      </c>
      <c r="HA1446" s="24">
        <f>SUMPRODUCT($B1446:$GQ1446,INDEX(PLAN_PRODUCCION!$B$4:$GQ$24,COLUMN()-COLUMN($GZ$1)+1,0))</f>
        <v>0</v>
      </c>
      <c r="HB1446" s="24">
        <f>SUMPRODUCT($B1446:$GQ1446,INDEX(PLAN_PRODUCCION!$B$4:$GQ$24,COLUMN()-COLUMN($GZ$1)+1,0))</f>
        <v>0</v>
      </c>
      <c r="HC1446" s="24">
        <f>SUMPRODUCT($B1446:$GQ1446,INDEX(PLAN_PRODUCCION!$B$4:$GQ$24,COLUMN()-COLUMN($GZ$1)+1,0))</f>
        <v>0</v>
      </c>
      <c r="HD1446" s="24">
        <f>SUMPRODUCT($B1446:$GQ1446,INDEX(PLAN_PRODUCCION!$B$4:$GQ$24,COLUMN()-COLUMN($GZ$1)+1,0))</f>
        <v>0</v>
      </c>
      <c r="HE1446" s="24">
        <f>SUMPRODUCT($B1446:$GQ1446,INDEX(PLAN_PRODUCCION!$B$4:$GQ$24,COLUMN()-COLUMN($GZ$1)+1,0))</f>
        <v>0</v>
      </c>
      <c r="HF1446" s="24">
        <f>SUMPRODUCT($B1446:$GQ1446,INDEX(PLAN_PRODUCCION!$B$4:$GQ$24,COLUMN()-COLUMN($GZ$1)+1,0))</f>
        <v>0</v>
      </c>
      <c r="HG1446" s="24">
        <f>SUMPRODUCT($B1446:$GQ1446,INDEX(PLAN_PRODUCCION!$B$4:$GQ$24,COLUMN()-COLUMN($GZ$1)+1,0))</f>
        <v>0</v>
      </c>
      <c r="HH1446" s="24">
        <f>SUMPRODUCT($B1446:$GQ1446,INDEX(PLAN_PRODUCCION!$B$4:$GQ$24,COLUMN()-COLUMN($GZ$1)+1,0))</f>
        <v>0</v>
      </c>
      <c r="HI1446" s="24">
        <f>SUMPRODUCT($B1446:$GQ1446,INDEX(PLAN_PRODUCCION!$B$4:$GQ$24,COLUMN()-COLUMN($GZ$1)+1,0))</f>
        <v>0</v>
      </c>
      <c r="HJ1446" s="24">
        <f>SUMPRODUCT($B1446:$GQ1446,INDEX(PLAN_PRODUCCION!$B$4:$GQ$24,COLUMN()-COLUMN($GZ$1)+1,0))</f>
        <v>0</v>
      </c>
      <c r="HK1446" s="24">
        <f>SUMPRODUCT($B1446:$GQ1446,INDEX(PLAN_PRODUCCION!$B$4:$GQ$24,COLUMN()-COLUMN($GZ$1)+1,0))</f>
        <v>0</v>
      </c>
      <c r="HL1446" s="24">
        <f>SUMPRODUCT($B1446:$GQ1446,INDEX(PLAN_PRODUCCION!$B$4:$GQ$24,COLUMN()-COLUMN($GZ$1)+1,0))</f>
        <v>0</v>
      </c>
      <c r="HM1446" s="24">
        <f>SUMPRODUCT($B1446:$GQ1446,INDEX(PLAN_PRODUCCION!$B$4:$GQ$24,COLUMN()-COLUMN($GZ$1)+1,0))</f>
        <v>0</v>
      </c>
      <c r="HN1446" s="24">
        <f>SUMPRODUCT($B1446:$GQ1446,INDEX(PLAN_PRODUCCION!$B$4:$GQ$24,COLUMN()-COLUMN($GZ$1)+1,0))</f>
        <v>0</v>
      </c>
      <c r="HO1446" s="24">
        <f>SUMPRODUCT($B1446:$GQ1446,INDEX(PLAN_PRODUCCION!$B$4:$GQ$24,COLUMN()-COLUMN($GZ$1)+1,0))</f>
        <v>0</v>
      </c>
      <c r="HP1446" s="24">
        <f>SUMPRODUCT($B1446:$GQ1446,INDEX(PLAN_PRODUCCION!$B$4:$GQ$24,COLUMN()-COLUMN($GZ$1)+1,0))</f>
        <v>0</v>
      </c>
      <c r="HQ1446" s="24">
        <f>SUMPRODUCT($B1446:$GQ1446,INDEX(PLAN_PRODUCCION!$B$4:$GQ$24,COLUMN()-COLUMN($GZ$1)+1,0))</f>
        <v>0</v>
      </c>
      <c r="HR1446" s="24">
        <f>SUMPRODUCT($B1446:$GQ1446,INDEX(PLAN_PRODUCCION!$B$4:$GQ$24,COLUMN()-COLUMN($GZ$1)+1,0))</f>
        <v>0</v>
      </c>
      <c r="HS1446" s="24">
        <f>SUMPRODUCT($B1446:$GQ1446,INDEX(PLAN_PRODUCCION!$B$4:$GQ$24,COLUMN()-COLUMN($GZ$1)+1,0))</f>
        <v>0</v>
      </c>
      <c r="HT1446" s="24">
        <f>SUMPRODUCT($B1446:$GQ1446,INDEX(PLAN_PRODUCCION!$B$4:$GQ$24,COLUMN()-COLUMN($GZ$1)+1,0))</f>
        <v>0</v>
      </c>
      <c r="HU1446" s="22"/>
      <c r="HV1446" s="25"/>
      <c r="HW1446" t="str">
        <f>DIM_BILL[[#This Row],[Tipo]]</f>
        <v>MATERIA PRIMA</v>
      </c>
    </row>
    <row r="1447" spans="1:231" x14ac:dyDescent="0.3">
      <c r="A1447" s="18" t="s">
        <v>419</v>
      </c>
      <c r="AE1447">
        <v>1.1339E-2</v>
      </c>
      <c r="AF1447">
        <v>6.6699999999999995E-4</v>
      </c>
      <c r="GR1447" s="18" t="s">
        <v>420</v>
      </c>
      <c r="GS1447" s="18">
        <v>5</v>
      </c>
      <c r="GT1447" s="18" t="s">
        <v>1858</v>
      </c>
      <c r="GU1447" s="18" t="s">
        <v>1793</v>
      </c>
      <c r="GV1447" s="18">
        <f>SUMIF(FACT_A1[cve_prod],DIM_BILL[[#This Row],[CODIGO]],FACT_A1[Existencia])</f>
        <v>0</v>
      </c>
      <c r="GW1447" s="18">
        <f>SUMIF(FACT_A2[cve_prod],DIM_BILL[[#This Row],[CODIGO]],FACT_A2[Existencia])</f>
        <v>50</v>
      </c>
      <c r="GX1447" s="18"/>
      <c r="GY1447" s="16" t="s">
        <v>2222</v>
      </c>
      <c r="GZ1447" s="26">
        <f t="shared" ref="GZ1447" si="10561">GV1447+GW1447+GX1447+GZ1445-GZ1446</f>
        <v>50</v>
      </c>
      <c r="HA1447" s="26">
        <f t="shared" ref="HA1447" si="10562">GZ1447+HA1445-HA1446</f>
        <v>50</v>
      </c>
      <c r="HB1447" s="26">
        <f t="shared" ref="HB1447" si="10563">HA1447+HB1445-HB1446</f>
        <v>50</v>
      </c>
      <c r="HC1447" s="26">
        <f t="shared" ref="HC1447" si="10564">HB1447+HC1445-HC1446</f>
        <v>50</v>
      </c>
      <c r="HD1447" s="26">
        <f t="shared" ref="HD1447" si="10565">HC1447+HD1445-HD1446</f>
        <v>50</v>
      </c>
      <c r="HE1447" s="26">
        <f t="shared" ref="HE1447" si="10566">HD1447+HE1445-HE1446</f>
        <v>50</v>
      </c>
      <c r="HF1447" s="26">
        <f t="shared" ref="HF1447" si="10567">HE1447+HF1445-HF1446</f>
        <v>50</v>
      </c>
      <c r="HG1447" s="26">
        <f t="shared" ref="HG1447" si="10568">HF1447+HG1445-HG1446</f>
        <v>50</v>
      </c>
      <c r="HH1447" s="26">
        <f t="shared" ref="HH1447" si="10569">HG1447+HH1445-HH1446</f>
        <v>50</v>
      </c>
      <c r="HI1447" s="26">
        <f t="shared" ref="HI1447" si="10570">HH1447+HI1445-HI1446</f>
        <v>50</v>
      </c>
      <c r="HJ1447" s="26">
        <f t="shared" ref="HJ1447" si="10571">HI1447+HJ1445-HJ1446</f>
        <v>50</v>
      </c>
      <c r="HK1447" s="26">
        <f t="shared" ref="HK1447" si="10572">HJ1447+HK1445-HK1446</f>
        <v>50</v>
      </c>
      <c r="HL1447" s="26">
        <f t="shared" ref="HL1447" si="10573">HK1447+HL1445-HL1446</f>
        <v>50</v>
      </c>
      <c r="HM1447" s="26">
        <f t="shared" ref="HM1447" si="10574">HL1447+HM1445-HM1446</f>
        <v>50</v>
      </c>
      <c r="HN1447" s="26">
        <f t="shared" ref="HN1447" si="10575">HM1447+HN1445-HN1446</f>
        <v>50</v>
      </c>
      <c r="HO1447" s="26">
        <f t="shared" ref="HO1447" si="10576">HN1447+HO1445-HO1446</f>
        <v>50</v>
      </c>
      <c r="HP1447" s="26">
        <f t="shared" ref="HP1447" si="10577">HO1447+HP1445-HP1446</f>
        <v>50</v>
      </c>
      <c r="HQ1447" s="26">
        <f t="shared" ref="HQ1447" si="10578">HP1447+HQ1445-HQ1446</f>
        <v>50</v>
      </c>
      <c r="HR1447" s="26">
        <f t="shared" ref="HR1447" si="10579">HQ1447+HR1445-HR1446</f>
        <v>50</v>
      </c>
      <c r="HS1447" s="26">
        <f t="shared" ref="HS1447" si="10580">HR1447+HS1445-HS1446</f>
        <v>50</v>
      </c>
      <c r="HT1447" s="26">
        <f t="shared" ref="HT1447" si="10581">HS1447+HT1445-HT1446</f>
        <v>50</v>
      </c>
      <c r="HU1447" s="22">
        <f t="shared" ref="HU1447" si="10582">COUNTIF(GZ1447:HT1447,"&lt;0")</f>
        <v>0</v>
      </c>
      <c r="HV1447" s="25"/>
      <c r="HW1447" t="str">
        <f>DIM_BILL[[#This Row],[Tipo]]</f>
        <v>MATERIA PRIMA</v>
      </c>
    </row>
    <row r="1448" spans="1:231" x14ac:dyDescent="0.3">
      <c r="A1448" s="17" t="s">
        <v>549</v>
      </c>
      <c r="AU1448">
        <v>30</v>
      </c>
      <c r="GR1448" s="17" t="s">
        <v>550</v>
      </c>
      <c r="GS1448" s="17">
        <v>2</v>
      </c>
      <c r="GT1448" s="17" t="s">
        <v>1859</v>
      </c>
      <c r="GU1448" s="17" t="s">
        <v>1793</v>
      </c>
      <c r="GV1448" s="17">
        <f>SUMIF(FACT_A1[cve_prod],DIM_BILL[[#This Row],[CODIGO]],FACT_A1[Existencia])</f>
        <v>0</v>
      </c>
      <c r="GW1448" s="18">
        <f>SUMIF(FACT_A2[cve_prod],DIM_BILL[[#This Row],[CODIGO]],FACT_A2[Existencia])</f>
        <v>0</v>
      </c>
      <c r="GX1448" s="17"/>
      <c r="GY1448" s="16" t="s">
        <v>2220</v>
      </c>
      <c r="GZ1448" s="15">
        <f>SUMIFS(POs[saldo],POs[cve_prod],DIM_BILL[[#This Row],[CODIGO]],POs[status],$GY1448,POs[f_ent],GZ$1)</f>
        <v>0</v>
      </c>
      <c r="HA1448" s="15">
        <f>SUMIFS(POs[saldo],POs[cve_prod],DIM_BILL[[#This Row],[CODIGO]],POs[status],$GY1448,POs[f_ent],HA$1)</f>
        <v>0</v>
      </c>
      <c r="HB1448" s="15">
        <f>SUMIFS(POs[saldo],POs[cve_prod],DIM_BILL[[#This Row],[CODIGO]],POs[status],$GY1448,POs[f_ent],HB$1)</f>
        <v>0</v>
      </c>
      <c r="HC1448" s="15">
        <f>SUMIFS(POs[saldo],POs[cve_prod],DIM_BILL[[#This Row],[CODIGO]],POs[status],$GY1448,POs[f_ent],HC$1)</f>
        <v>0</v>
      </c>
      <c r="HD1448" s="15">
        <f>SUMIFS(POs[saldo],POs[cve_prod],DIM_BILL[[#This Row],[CODIGO]],POs[status],$GY1448,POs[f_ent],HD$1)</f>
        <v>0</v>
      </c>
      <c r="HE1448" s="15">
        <f>SUMIFS(POs[saldo],POs[cve_prod],DIM_BILL[[#This Row],[CODIGO]],POs[status],$GY1448,POs[f_ent],HE$1)</f>
        <v>0</v>
      </c>
      <c r="HF1448" s="15">
        <f>SUMIFS(POs[saldo],POs[cve_prod],DIM_BILL[[#This Row],[CODIGO]],POs[status],$GY1448,POs[Semana],WEEKNUM(HF$1))</f>
        <v>0</v>
      </c>
      <c r="HG1448" s="15">
        <f>SUMIFS(POs[saldo],POs[cve_prod],DIM_BILL[[#This Row],[CODIGO]],POs[status],$GY1448,POs[Semana],WEEKNUM(HG$1))</f>
        <v>0</v>
      </c>
      <c r="HH1448" s="15">
        <f>SUMIFS(POs[saldo],POs[cve_prod],DIM_BILL[[#This Row],[CODIGO]],POs[status],$GY1448,POs[Semana],WEEKNUM(HH$1))</f>
        <v>0</v>
      </c>
      <c r="HI1448" s="15">
        <f>SUMIFS(POs[saldo],POs[cve_prod],DIM_BILL[[#This Row],[CODIGO]],POs[status],$GY1448,POs[Semana],WEEKNUM(HI$1))</f>
        <v>0</v>
      </c>
      <c r="HJ1448" s="15">
        <f>SUMIFS(POs[saldo],POs[cve_prod],DIM_BILL[[#This Row],[CODIGO]],POs[status],$GY1448,POs[Semana],WEEKNUM(HJ$1))</f>
        <v>0</v>
      </c>
      <c r="HK1448" s="15">
        <f>SUMIFS(POs[saldo],POs[cve_prod],DIM_BILL[[#This Row],[CODIGO]],POs[status],$GY1448,POs[Semana],WEEKNUM(HK$1))</f>
        <v>0</v>
      </c>
      <c r="HL1448" s="15">
        <f>SUMIFS(POs[saldo],POs[cve_prod],DIM_BILL[[#This Row],[CODIGO]],POs[status],$GY1448,POs[Semana],WEEKNUM(HL$1))</f>
        <v>0</v>
      </c>
      <c r="HM1448" s="15">
        <f>SUMIFS(POs[saldo],POs[cve_prod],DIM_BILL[[#This Row],[CODIGO]],POs[status],$GY1448,POs[Semana],WEEKNUM(HM$1))</f>
        <v>0</v>
      </c>
      <c r="HN1448" s="15">
        <f>SUMIFS(POs[saldo],POs[cve_prod],DIM_BILL[[#This Row],[CODIGO]],POs[status],$GY1448,POs[Semana],WEEKNUM(HN$1))</f>
        <v>0</v>
      </c>
      <c r="HO1448" s="15">
        <f>SUMIFS(POs[saldo],POs[cve_prod],DIM_BILL[[#This Row],[CODIGO]],POs[status],$GY1448,POs[Semana],WEEKNUM(HO$1))</f>
        <v>0</v>
      </c>
      <c r="HP1448" s="15">
        <f>SUMIFS(POs[saldo],POs[cve_prod],DIM_BILL[[#This Row],[CODIGO]],POs[status],$GY1448,POs[Semana],WEEKNUM(HP$1))</f>
        <v>0</v>
      </c>
      <c r="HQ1448" s="15">
        <f>SUMIFS(POs[saldo],POs[cve_prod],DIM_BILL[[#This Row],[CODIGO]],POs[status],$GY1448,POs[Semana],WEEKNUM(HQ$1))</f>
        <v>0</v>
      </c>
      <c r="HR1448" s="15">
        <f>SUMIFS(POs[saldo],POs[cve_prod],DIM_BILL[[#This Row],[CODIGO]],POs[status],$GY1448,POs[Semana],WEEKNUM(HR$1))</f>
        <v>0</v>
      </c>
      <c r="HS1448" s="15">
        <f>SUMIFS(POs[saldo],POs[cve_prod],DIM_BILL[[#This Row],[CODIGO]],POs[status],$GY1448,POs[Semana],WEEKNUM(HS$1))</f>
        <v>0</v>
      </c>
      <c r="HT1448" s="15">
        <f>SUMIFS(POs[saldo],POs[cve_prod],DIM_BILL[[#This Row],[CODIGO]],POs[status],$GY1448,POs[Semana],WEEKNUM(HT$1))</f>
        <v>0</v>
      </c>
      <c r="HU1448" s="22"/>
      <c r="HV1448" s="25"/>
      <c r="HW1448" t="str">
        <f>DIM_BILL[[#This Row],[Tipo]]</f>
        <v>MATERIA PRIMA</v>
      </c>
    </row>
    <row r="1449" spans="1:231" x14ac:dyDescent="0.3">
      <c r="A1449" s="17" t="s">
        <v>549</v>
      </c>
      <c r="AU1449">
        <v>30</v>
      </c>
      <c r="GR1449" s="17" t="s">
        <v>550</v>
      </c>
      <c r="GS1449" s="17">
        <v>2</v>
      </c>
      <c r="GT1449" s="17" t="s">
        <v>1859</v>
      </c>
      <c r="GU1449" s="17" t="s">
        <v>1793</v>
      </c>
      <c r="GV1449" s="17">
        <f>SUMIF(FACT_A1[cve_prod],DIM_BILL[[#This Row],[CODIGO]],FACT_A1[Existencia])</f>
        <v>0</v>
      </c>
      <c r="GW1449" s="18">
        <f>SUMIF(FACT_A2[cve_prod],DIM_BILL[[#This Row],[CODIGO]],FACT_A2[Existencia])</f>
        <v>0</v>
      </c>
      <c r="GX1449" s="17"/>
      <c r="GY1449" s="16" t="s">
        <v>2221</v>
      </c>
      <c r="GZ1449" s="24">
        <f>SUMPRODUCT($B1449:$GQ1449,INDEX(PLAN_PRODUCCION!$B$4:$GQ$24,COLUMN()-COLUMN($GZ$1)+1,0))</f>
        <v>0</v>
      </c>
      <c r="HA1449" s="24">
        <f>SUMPRODUCT($B1449:$GQ1449,INDEX(PLAN_PRODUCCION!$B$4:$GQ$24,COLUMN()-COLUMN($GZ$1)+1,0))</f>
        <v>0</v>
      </c>
      <c r="HB1449" s="24">
        <f>SUMPRODUCT($B1449:$GQ1449,INDEX(PLAN_PRODUCCION!$B$4:$GQ$24,COLUMN()-COLUMN($GZ$1)+1,0))</f>
        <v>0</v>
      </c>
      <c r="HC1449" s="24">
        <f>SUMPRODUCT($B1449:$GQ1449,INDEX(PLAN_PRODUCCION!$B$4:$GQ$24,COLUMN()-COLUMN($GZ$1)+1,0))</f>
        <v>0</v>
      </c>
      <c r="HD1449" s="24">
        <f>SUMPRODUCT($B1449:$GQ1449,INDEX(PLAN_PRODUCCION!$B$4:$GQ$24,COLUMN()-COLUMN($GZ$1)+1,0))</f>
        <v>0</v>
      </c>
      <c r="HE1449" s="24">
        <f>SUMPRODUCT($B1449:$GQ1449,INDEX(PLAN_PRODUCCION!$B$4:$GQ$24,COLUMN()-COLUMN($GZ$1)+1,0))</f>
        <v>0</v>
      </c>
      <c r="HF1449" s="24">
        <f>SUMPRODUCT($B1449:$GQ1449,INDEX(PLAN_PRODUCCION!$B$4:$GQ$24,COLUMN()-COLUMN($GZ$1)+1,0))</f>
        <v>0</v>
      </c>
      <c r="HG1449" s="24">
        <f>SUMPRODUCT($B1449:$GQ1449,INDEX(PLAN_PRODUCCION!$B$4:$GQ$24,COLUMN()-COLUMN($GZ$1)+1,0))</f>
        <v>0</v>
      </c>
      <c r="HH1449" s="24">
        <f>SUMPRODUCT($B1449:$GQ1449,INDEX(PLAN_PRODUCCION!$B$4:$GQ$24,COLUMN()-COLUMN($GZ$1)+1,0))</f>
        <v>0</v>
      </c>
      <c r="HI1449" s="24">
        <f>SUMPRODUCT($B1449:$GQ1449,INDEX(PLAN_PRODUCCION!$B$4:$GQ$24,COLUMN()-COLUMN($GZ$1)+1,0))</f>
        <v>0</v>
      </c>
      <c r="HJ1449" s="24">
        <f>SUMPRODUCT($B1449:$GQ1449,INDEX(PLAN_PRODUCCION!$B$4:$GQ$24,COLUMN()-COLUMN($GZ$1)+1,0))</f>
        <v>0</v>
      </c>
      <c r="HK1449" s="24">
        <f>SUMPRODUCT($B1449:$GQ1449,INDEX(PLAN_PRODUCCION!$B$4:$GQ$24,COLUMN()-COLUMN($GZ$1)+1,0))</f>
        <v>0</v>
      </c>
      <c r="HL1449" s="24">
        <f>SUMPRODUCT($B1449:$GQ1449,INDEX(PLAN_PRODUCCION!$B$4:$GQ$24,COLUMN()-COLUMN($GZ$1)+1,0))</f>
        <v>0</v>
      </c>
      <c r="HM1449" s="24">
        <f>SUMPRODUCT($B1449:$GQ1449,INDEX(PLAN_PRODUCCION!$B$4:$GQ$24,COLUMN()-COLUMN($GZ$1)+1,0))</f>
        <v>0</v>
      </c>
      <c r="HN1449" s="24">
        <f>SUMPRODUCT($B1449:$GQ1449,INDEX(PLAN_PRODUCCION!$B$4:$GQ$24,COLUMN()-COLUMN($GZ$1)+1,0))</f>
        <v>0</v>
      </c>
      <c r="HO1449" s="24">
        <f>SUMPRODUCT($B1449:$GQ1449,INDEX(PLAN_PRODUCCION!$B$4:$GQ$24,COLUMN()-COLUMN($GZ$1)+1,0))</f>
        <v>0</v>
      </c>
      <c r="HP1449" s="24">
        <f>SUMPRODUCT($B1449:$GQ1449,INDEX(PLAN_PRODUCCION!$B$4:$GQ$24,COLUMN()-COLUMN($GZ$1)+1,0))</f>
        <v>0</v>
      </c>
      <c r="HQ1449" s="24">
        <f>SUMPRODUCT($B1449:$GQ1449,INDEX(PLAN_PRODUCCION!$B$4:$GQ$24,COLUMN()-COLUMN($GZ$1)+1,0))</f>
        <v>0</v>
      </c>
      <c r="HR1449" s="24">
        <f>SUMPRODUCT($B1449:$GQ1449,INDEX(PLAN_PRODUCCION!$B$4:$GQ$24,COLUMN()-COLUMN($GZ$1)+1,0))</f>
        <v>0</v>
      </c>
      <c r="HS1449" s="24">
        <f>SUMPRODUCT($B1449:$GQ1449,INDEX(PLAN_PRODUCCION!$B$4:$GQ$24,COLUMN()-COLUMN($GZ$1)+1,0))</f>
        <v>0</v>
      </c>
      <c r="HT1449" s="24">
        <f>SUMPRODUCT($B1449:$GQ1449,INDEX(PLAN_PRODUCCION!$B$4:$GQ$24,COLUMN()-COLUMN($GZ$1)+1,0))</f>
        <v>0</v>
      </c>
      <c r="HU1449" s="22"/>
      <c r="HV1449" s="25"/>
      <c r="HW1449" t="str">
        <f>DIM_BILL[[#This Row],[Tipo]]</f>
        <v>MATERIA PRIMA</v>
      </c>
    </row>
    <row r="1450" spans="1:231" x14ac:dyDescent="0.3">
      <c r="A1450" s="18" t="s">
        <v>549</v>
      </c>
      <c r="AU1450">
        <v>30</v>
      </c>
      <c r="GR1450" s="18" t="s">
        <v>550</v>
      </c>
      <c r="GS1450" s="18">
        <v>2</v>
      </c>
      <c r="GT1450" s="18" t="s">
        <v>1859</v>
      </c>
      <c r="GU1450" s="18" t="s">
        <v>1793</v>
      </c>
      <c r="GV1450" s="18">
        <f>SUMIF(FACT_A1[cve_prod],DIM_BILL[[#This Row],[CODIGO]],FACT_A1[Existencia])</f>
        <v>0</v>
      </c>
      <c r="GW1450" s="18">
        <f>SUMIF(FACT_A2[cve_prod],DIM_BILL[[#This Row],[CODIGO]],FACT_A2[Existencia])</f>
        <v>0</v>
      </c>
      <c r="GX1450" s="18"/>
      <c r="GY1450" s="16" t="s">
        <v>2222</v>
      </c>
      <c r="GZ1450" s="26">
        <f t="shared" ref="GZ1450" si="10583">GV1450+GW1450+GX1450+GZ1448-GZ1449</f>
        <v>0</v>
      </c>
      <c r="HA1450" s="26">
        <f t="shared" ref="HA1450" si="10584">GZ1450+HA1448-HA1449</f>
        <v>0</v>
      </c>
      <c r="HB1450" s="26">
        <f t="shared" ref="HB1450" si="10585">HA1450+HB1448-HB1449</f>
        <v>0</v>
      </c>
      <c r="HC1450" s="26">
        <f t="shared" ref="HC1450" si="10586">HB1450+HC1448-HC1449</f>
        <v>0</v>
      </c>
      <c r="HD1450" s="26">
        <f t="shared" ref="HD1450" si="10587">HC1450+HD1448-HD1449</f>
        <v>0</v>
      </c>
      <c r="HE1450" s="26">
        <f t="shared" ref="HE1450" si="10588">HD1450+HE1448-HE1449</f>
        <v>0</v>
      </c>
      <c r="HF1450" s="26">
        <f t="shared" ref="HF1450" si="10589">HE1450+HF1448-HF1449</f>
        <v>0</v>
      </c>
      <c r="HG1450" s="26">
        <f t="shared" ref="HG1450" si="10590">HF1450+HG1448-HG1449</f>
        <v>0</v>
      </c>
      <c r="HH1450" s="26">
        <f t="shared" ref="HH1450" si="10591">HG1450+HH1448-HH1449</f>
        <v>0</v>
      </c>
      <c r="HI1450" s="26">
        <f t="shared" ref="HI1450" si="10592">HH1450+HI1448-HI1449</f>
        <v>0</v>
      </c>
      <c r="HJ1450" s="26">
        <f t="shared" ref="HJ1450" si="10593">HI1450+HJ1448-HJ1449</f>
        <v>0</v>
      </c>
      <c r="HK1450" s="26">
        <f t="shared" ref="HK1450" si="10594">HJ1450+HK1448-HK1449</f>
        <v>0</v>
      </c>
      <c r="HL1450" s="26">
        <f t="shared" ref="HL1450" si="10595">HK1450+HL1448-HL1449</f>
        <v>0</v>
      </c>
      <c r="HM1450" s="26">
        <f t="shared" ref="HM1450" si="10596">HL1450+HM1448-HM1449</f>
        <v>0</v>
      </c>
      <c r="HN1450" s="26">
        <f t="shared" ref="HN1450" si="10597">HM1450+HN1448-HN1449</f>
        <v>0</v>
      </c>
      <c r="HO1450" s="26">
        <f t="shared" ref="HO1450" si="10598">HN1450+HO1448-HO1449</f>
        <v>0</v>
      </c>
      <c r="HP1450" s="26">
        <f t="shared" ref="HP1450" si="10599">HO1450+HP1448-HP1449</f>
        <v>0</v>
      </c>
      <c r="HQ1450" s="26">
        <f t="shared" ref="HQ1450" si="10600">HP1450+HQ1448-HQ1449</f>
        <v>0</v>
      </c>
      <c r="HR1450" s="26">
        <f t="shared" ref="HR1450" si="10601">HQ1450+HR1448-HR1449</f>
        <v>0</v>
      </c>
      <c r="HS1450" s="26">
        <f t="shared" ref="HS1450" si="10602">HR1450+HS1448-HS1449</f>
        <v>0</v>
      </c>
      <c r="HT1450" s="26">
        <f t="shared" ref="HT1450" si="10603">HS1450+HT1448-HT1449</f>
        <v>0</v>
      </c>
      <c r="HU1450" s="22">
        <f t="shared" ref="HU1450" si="10604">COUNTIF(GZ1450:HT1450,"&lt;0")</f>
        <v>0</v>
      </c>
      <c r="HV1450" s="25"/>
      <c r="HW1450" t="str">
        <f>DIM_BILL[[#This Row],[Tipo]]</f>
        <v>MATERIA PRIMA</v>
      </c>
    </row>
    <row r="1451" spans="1:231" x14ac:dyDescent="0.3">
      <c r="A1451" s="17" t="s">
        <v>231</v>
      </c>
      <c r="M1451">
        <v>1.1999999999999999E-6</v>
      </c>
      <c r="FF1451">
        <v>2.5333333333333334E-6</v>
      </c>
      <c r="FG1451">
        <v>2.5333333333333334E-6</v>
      </c>
      <c r="GR1451" s="17" t="s">
        <v>232</v>
      </c>
      <c r="GS1451" s="17">
        <v>1</v>
      </c>
      <c r="GT1451" s="17" t="s">
        <v>1838</v>
      </c>
      <c r="GU1451" s="17" t="s">
        <v>1793</v>
      </c>
      <c r="GV1451" s="17">
        <f>SUMIF(FACT_A1[cve_prod],DIM_BILL[[#This Row],[CODIGO]],FACT_A1[Existencia])</f>
        <v>0</v>
      </c>
      <c r="GW1451" s="18">
        <f>SUMIF(FACT_A2[cve_prod],DIM_BILL[[#This Row],[CODIGO]],FACT_A2[Existencia])</f>
        <v>0</v>
      </c>
      <c r="GX1451" s="17"/>
      <c r="GY1451" s="16" t="s">
        <v>2220</v>
      </c>
      <c r="GZ1451" s="15">
        <f>SUMIFS(POs[saldo],POs[cve_prod],DIM_BILL[[#This Row],[CODIGO]],POs[status],$GY1451,POs[f_ent],GZ$1)</f>
        <v>25</v>
      </c>
      <c r="HA1451" s="15">
        <f>SUMIFS(POs[saldo],POs[cve_prod],DIM_BILL[[#This Row],[CODIGO]],POs[status],$GY1451,POs[f_ent],HA$1)</f>
        <v>0</v>
      </c>
      <c r="HB1451" s="15">
        <f>SUMIFS(POs[saldo],POs[cve_prod],DIM_BILL[[#This Row],[CODIGO]],POs[status],$GY1451,POs[f_ent],HB$1)</f>
        <v>0</v>
      </c>
      <c r="HC1451" s="15">
        <f>SUMIFS(POs[saldo],POs[cve_prod],DIM_BILL[[#This Row],[CODIGO]],POs[status],$GY1451,POs[f_ent],HC$1)</f>
        <v>0</v>
      </c>
      <c r="HD1451" s="15">
        <f>SUMIFS(POs[saldo],POs[cve_prod],DIM_BILL[[#This Row],[CODIGO]],POs[status],$GY1451,POs[f_ent],HD$1)</f>
        <v>0</v>
      </c>
      <c r="HE1451" s="15">
        <f>SUMIFS(POs[saldo],POs[cve_prod],DIM_BILL[[#This Row],[CODIGO]],POs[status],$GY1451,POs[f_ent],HE$1)</f>
        <v>0</v>
      </c>
      <c r="HF1451" s="15">
        <f>SUMIFS(POs[saldo],POs[cve_prod],DIM_BILL[[#This Row],[CODIGO]],POs[status],$GY1451,POs[Semana],WEEKNUM(HF$1))</f>
        <v>0</v>
      </c>
      <c r="HG1451" s="15">
        <f>SUMIFS(POs[saldo],POs[cve_prod],DIM_BILL[[#This Row],[CODIGO]],POs[status],$GY1451,POs[Semana],WEEKNUM(HG$1))</f>
        <v>0</v>
      </c>
      <c r="HH1451" s="15">
        <f>SUMIFS(POs[saldo],POs[cve_prod],DIM_BILL[[#This Row],[CODIGO]],POs[status],$GY1451,POs[Semana],WEEKNUM(HH$1))</f>
        <v>0</v>
      </c>
      <c r="HI1451" s="15">
        <f>SUMIFS(POs[saldo],POs[cve_prod],DIM_BILL[[#This Row],[CODIGO]],POs[status],$GY1451,POs[Semana],WEEKNUM(HI$1))</f>
        <v>0</v>
      </c>
      <c r="HJ1451" s="15">
        <f>SUMIFS(POs[saldo],POs[cve_prod],DIM_BILL[[#This Row],[CODIGO]],POs[status],$GY1451,POs[Semana],WEEKNUM(HJ$1))</f>
        <v>0</v>
      </c>
      <c r="HK1451" s="15">
        <f>SUMIFS(POs[saldo],POs[cve_prod],DIM_BILL[[#This Row],[CODIGO]],POs[status],$GY1451,POs[Semana],WEEKNUM(HK$1))</f>
        <v>0</v>
      </c>
      <c r="HL1451" s="15">
        <f>SUMIFS(POs[saldo],POs[cve_prod],DIM_BILL[[#This Row],[CODIGO]],POs[status],$GY1451,POs[Semana],WEEKNUM(HL$1))</f>
        <v>0</v>
      </c>
      <c r="HM1451" s="15">
        <f>SUMIFS(POs[saldo],POs[cve_prod],DIM_BILL[[#This Row],[CODIGO]],POs[status],$GY1451,POs[Semana],WEEKNUM(HM$1))</f>
        <v>0</v>
      </c>
      <c r="HN1451" s="15">
        <f>SUMIFS(POs[saldo],POs[cve_prod],DIM_BILL[[#This Row],[CODIGO]],POs[status],$GY1451,POs[Semana],WEEKNUM(HN$1))</f>
        <v>0</v>
      </c>
      <c r="HO1451" s="15">
        <f>SUMIFS(POs[saldo],POs[cve_prod],DIM_BILL[[#This Row],[CODIGO]],POs[status],$GY1451,POs[Semana],WEEKNUM(HO$1))</f>
        <v>0</v>
      </c>
      <c r="HP1451" s="15">
        <f>SUMIFS(POs[saldo],POs[cve_prod],DIM_BILL[[#This Row],[CODIGO]],POs[status],$GY1451,POs[Semana],WEEKNUM(HP$1))</f>
        <v>0</v>
      </c>
      <c r="HQ1451" s="15">
        <f>SUMIFS(POs[saldo],POs[cve_prod],DIM_BILL[[#This Row],[CODIGO]],POs[status],$GY1451,POs[Semana],WEEKNUM(HQ$1))</f>
        <v>0</v>
      </c>
      <c r="HR1451" s="15">
        <f>SUMIFS(POs[saldo],POs[cve_prod],DIM_BILL[[#This Row],[CODIGO]],POs[status],$GY1451,POs[Semana],WEEKNUM(HR$1))</f>
        <v>0</v>
      </c>
      <c r="HS1451" s="15">
        <f>SUMIFS(POs[saldo],POs[cve_prod],DIM_BILL[[#This Row],[CODIGO]],POs[status],$GY1451,POs[Semana],WEEKNUM(HS$1))</f>
        <v>0</v>
      </c>
      <c r="HT1451" s="15">
        <f>SUMIFS(POs[saldo],POs[cve_prod],DIM_BILL[[#This Row],[CODIGO]],POs[status],$GY1451,POs[Semana],WEEKNUM(HT$1))</f>
        <v>0</v>
      </c>
      <c r="HU1451" s="22"/>
      <c r="HV1451" s="25"/>
      <c r="HW1451" t="str">
        <f>DIM_BILL[[#This Row],[Tipo]]</f>
        <v>MATERIA PRIMA</v>
      </c>
    </row>
    <row r="1452" spans="1:231" x14ac:dyDescent="0.3">
      <c r="A1452" s="17" t="s">
        <v>231</v>
      </c>
      <c r="M1452">
        <v>1.1999999999999999E-6</v>
      </c>
      <c r="FF1452">
        <v>2.5333333333333334E-6</v>
      </c>
      <c r="FG1452">
        <v>2.5333333333333334E-6</v>
      </c>
      <c r="GR1452" s="17" t="s">
        <v>232</v>
      </c>
      <c r="GS1452" s="17">
        <v>1</v>
      </c>
      <c r="GT1452" s="17" t="s">
        <v>1838</v>
      </c>
      <c r="GU1452" s="17" t="s">
        <v>1793</v>
      </c>
      <c r="GV1452" s="17">
        <f>SUMIF(FACT_A1[cve_prod],DIM_BILL[[#This Row],[CODIGO]],FACT_A1[Existencia])</f>
        <v>0</v>
      </c>
      <c r="GW1452" s="18">
        <f>SUMIF(FACT_A2[cve_prod],DIM_BILL[[#This Row],[CODIGO]],FACT_A2[Existencia])</f>
        <v>0</v>
      </c>
      <c r="GX1452" s="17"/>
      <c r="GY1452" s="16" t="s">
        <v>2221</v>
      </c>
      <c r="GZ1452" s="24">
        <f>SUMPRODUCT($B1452:$GQ1452,INDEX(PLAN_PRODUCCION!$B$4:$GQ$24,COLUMN()-COLUMN($GZ$1)+1,0))</f>
        <v>2.3999999999999998E-3</v>
      </c>
      <c r="HA1452" s="24">
        <f>SUMPRODUCT($B1452:$GQ1452,INDEX(PLAN_PRODUCCION!$B$4:$GQ$24,COLUMN()-COLUMN($GZ$1)+1,0))</f>
        <v>0</v>
      </c>
      <c r="HB1452" s="24">
        <f>SUMPRODUCT($B1452:$GQ1452,INDEX(PLAN_PRODUCCION!$B$4:$GQ$24,COLUMN()-COLUMN($GZ$1)+1,0))</f>
        <v>0</v>
      </c>
      <c r="HC1452" s="24">
        <f>SUMPRODUCT($B1452:$GQ1452,INDEX(PLAN_PRODUCCION!$B$4:$GQ$24,COLUMN()-COLUMN($GZ$1)+1,0))</f>
        <v>0</v>
      </c>
      <c r="HD1452" s="24">
        <f>SUMPRODUCT($B1452:$GQ1452,INDEX(PLAN_PRODUCCION!$B$4:$GQ$24,COLUMN()-COLUMN($GZ$1)+1,0))</f>
        <v>0</v>
      </c>
      <c r="HE1452" s="24">
        <f>SUMPRODUCT($B1452:$GQ1452,INDEX(PLAN_PRODUCCION!$B$4:$GQ$24,COLUMN()-COLUMN($GZ$1)+1,0))</f>
        <v>0</v>
      </c>
      <c r="HF1452" s="24">
        <f>SUMPRODUCT($B1452:$GQ1452,INDEX(PLAN_PRODUCCION!$B$4:$GQ$24,COLUMN()-COLUMN($GZ$1)+1,0))</f>
        <v>0</v>
      </c>
      <c r="HG1452" s="24">
        <f>SUMPRODUCT($B1452:$GQ1452,INDEX(PLAN_PRODUCCION!$B$4:$GQ$24,COLUMN()-COLUMN($GZ$1)+1,0))</f>
        <v>0</v>
      </c>
      <c r="HH1452" s="24">
        <f>SUMPRODUCT($B1452:$GQ1452,INDEX(PLAN_PRODUCCION!$B$4:$GQ$24,COLUMN()-COLUMN($GZ$1)+1,0))</f>
        <v>0</v>
      </c>
      <c r="HI1452" s="24">
        <f>SUMPRODUCT($B1452:$GQ1452,INDEX(PLAN_PRODUCCION!$B$4:$GQ$24,COLUMN()-COLUMN($GZ$1)+1,0))</f>
        <v>0</v>
      </c>
      <c r="HJ1452" s="24">
        <f>SUMPRODUCT($B1452:$GQ1452,INDEX(PLAN_PRODUCCION!$B$4:$GQ$24,COLUMN()-COLUMN($GZ$1)+1,0))</f>
        <v>0</v>
      </c>
      <c r="HK1452" s="24">
        <f>SUMPRODUCT($B1452:$GQ1452,INDEX(PLAN_PRODUCCION!$B$4:$GQ$24,COLUMN()-COLUMN($GZ$1)+1,0))</f>
        <v>0</v>
      </c>
      <c r="HL1452" s="24">
        <f>SUMPRODUCT($B1452:$GQ1452,INDEX(PLAN_PRODUCCION!$B$4:$GQ$24,COLUMN()-COLUMN($GZ$1)+1,0))</f>
        <v>0</v>
      </c>
      <c r="HM1452" s="24">
        <f>SUMPRODUCT($B1452:$GQ1452,INDEX(PLAN_PRODUCCION!$B$4:$GQ$24,COLUMN()-COLUMN($GZ$1)+1,0))</f>
        <v>0</v>
      </c>
      <c r="HN1452" s="24">
        <f>SUMPRODUCT($B1452:$GQ1452,INDEX(PLAN_PRODUCCION!$B$4:$GQ$24,COLUMN()-COLUMN($GZ$1)+1,0))</f>
        <v>0</v>
      </c>
      <c r="HO1452" s="24">
        <f>SUMPRODUCT($B1452:$GQ1452,INDEX(PLAN_PRODUCCION!$B$4:$GQ$24,COLUMN()-COLUMN($GZ$1)+1,0))</f>
        <v>0</v>
      </c>
      <c r="HP1452" s="24">
        <f>SUMPRODUCT($B1452:$GQ1452,INDEX(PLAN_PRODUCCION!$B$4:$GQ$24,COLUMN()-COLUMN($GZ$1)+1,0))</f>
        <v>0</v>
      </c>
      <c r="HQ1452" s="24">
        <f>SUMPRODUCT($B1452:$GQ1452,INDEX(PLAN_PRODUCCION!$B$4:$GQ$24,COLUMN()-COLUMN($GZ$1)+1,0))</f>
        <v>0</v>
      </c>
      <c r="HR1452" s="24">
        <f>SUMPRODUCT($B1452:$GQ1452,INDEX(PLAN_PRODUCCION!$B$4:$GQ$24,COLUMN()-COLUMN($GZ$1)+1,0))</f>
        <v>0</v>
      </c>
      <c r="HS1452" s="24">
        <f>SUMPRODUCT($B1452:$GQ1452,INDEX(PLAN_PRODUCCION!$B$4:$GQ$24,COLUMN()-COLUMN($GZ$1)+1,0))</f>
        <v>0</v>
      </c>
      <c r="HT1452" s="24">
        <f>SUMPRODUCT($B1452:$GQ1452,INDEX(PLAN_PRODUCCION!$B$4:$GQ$24,COLUMN()-COLUMN($GZ$1)+1,0))</f>
        <v>0</v>
      </c>
      <c r="HU1452" s="22"/>
      <c r="HV1452" s="25"/>
      <c r="HW1452" t="str">
        <f>DIM_BILL[[#This Row],[Tipo]]</f>
        <v>MATERIA PRIMA</v>
      </c>
    </row>
    <row r="1453" spans="1:231" x14ac:dyDescent="0.3">
      <c r="A1453" s="18" t="s">
        <v>231</v>
      </c>
      <c r="M1453">
        <v>1.1999999999999999E-6</v>
      </c>
      <c r="FF1453">
        <v>2.5333333333333334E-6</v>
      </c>
      <c r="FG1453">
        <v>2.5333333333333334E-6</v>
      </c>
      <c r="GR1453" s="18" t="s">
        <v>232</v>
      </c>
      <c r="GS1453" s="18">
        <v>1</v>
      </c>
      <c r="GT1453" s="18" t="s">
        <v>1838</v>
      </c>
      <c r="GU1453" s="18" t="s">
        <v>1793</v>
      </c>
      <c r="GV1453" s="18">
        <f>SUMIF(FACT_A1[cve_prod],DIM_BILL[[#This Row],[CODIGO]],FACT_A1[Existencia])</f>
        <v>0</v>
      </c>
      <c r="GW1453" s="18">
        <f>SUMIF(FACT_A2[cve_prod],DIM_BILL[[#This Row],[CODIGO]],FACT_A2[Existencia])</f>
        <v>0</v>
      </c>
      <c r="GX1453" s="18"/>
      <c r="GY1453" s="16" t="s">
        <v>2222</v>
      </c>
      <c r="GZ1453" s="26">
        <f t="shared" ref="GZ1453" si="10605">GV1453+GW1453+GX1453+GZ1451-GZ1452</f>
        <v>24.997599999999998</v>
      </c>
      <c r="HA1453" s="26">
        <f t="shared" ref="HA1453" si="10606">GZ1453+HA1451-HA1452</f>
        <v>24.997599999999998</v>
      </c>
      <c r="HB1453" s="26">
        <f t="shared" ref="HB1453" si="10607">HA1453+HB1451-HB1452</f>
        <v>24.997599999999998</v>
      </c>
      <c r="HC1453" s="26">
        <f t="shared" ref="HC1453" si="10608">HB1453+HC1451-HC1452</f>
        <v>24.997599999999998</v>
      </c>
      <c r="HD1453" s="26">
        <f t="shared" ref="HD1453" si="10609">HC1453+HD1451-HD1452</f>
        <v>24.997599999999998</v>
      </c>
      <c r="HE1453" s="26">
        <f t="shared" ref="HE1453" si="10610">HD1453+HE1451-HE1452</f>
        <v>24.997599999999998</v>
      </c>
      <c r="HF1453" s="26">
        <f t="shared" ref="HF1453" si="10611">HE1453+HF1451-HF1452</f>
        <v>24.997599999999998</v>
      </c>
      <c r="HG1453" s="26">
        <f t="shared" ref="HG1453" si="10612">HF1453+HG1451-HG1452</f>
        <v>24.997599999999998</v>
      </c>
      <c r="HH1453" s="26">
        <f t="shared" ref="HH1453" si="10613">HG1453+HH1451-HH1452</f>
        <v>24.997599999999998</v>
      </c>
      <c r="HI1453" s="26">
        <f t="shared" ref="HI1453" si="10614">HH1453+HI1451-HI1452</f>
        <v>24.997599999999998</v>
      </c>
      <c r="HJ1453" s="26">
        <f t="shared" ref="HJ1453" si="10615">HI1453+HJ1451-HJ1452</f>
        <v>24.997599999999998</v>
      </c>
      <c r="HK1453" s="26">
        <f t="shared" ref="HK1453" si="10616">HJ1453+HK1451-HK1452</f>
        <v>24.997599999999998</v>
      </c>
      <c r="HL1453" s="26">
        <f t="shared" ref="HL1453" si="10617">HK1453+HL1451-HL1452</f>
        <v>24.997599999999998</v>
      </c>
      <c r="HM1453" s="26">
        <f t="shared" ref="HM1453" si="10618">HL1453+HM1451-HM1452</f>
        <v>24.997599999999998</v>
      </c>
      <c r="HN1453" s="26">
        <f t="shared" ref="HN1453" si="10619">HM1453+HN1451-HN1452</f>
        <v>24.997599999999998</v>
      </c>
      <c r="HO1453" s="26">
        <f t="shared" ref="HO1453" si="10620">HN1453+HO1451-HO1452</f>
        <v>24.997599999999998</v>
      </c>
      <c r="HP1453" s="26">
        <f t="shared" ref="HP1453" si="10621">HO1453+HP1451-HP1452</f>
        <v>24.997599999999998</v>
      </c>
      <c r="HQ1453" s="26">
        <f t="shared" ref="HQ1453" si="10622">HP1453+HQ1451-HQ1452</f>
        <v>24.997599999999998</v>
      </c>
      <c r="HR1453" s="26">
        <f t="shared" ref="HR1453" si="10623">HQ1453+HR1451-HR1452</f>
        <v>24.997599999999998</v>
      </c>
      <c r="HS1453" s="26">
        <f t="shared" ref="HS1453" si="10624">HR1453+HS1451-HS1452</f>
        <v>24.997599999999998</v>
      </c>
      <c r="HT1453" s="26">
        <f t="shared" ref="HT1453" si="10625">HS1453+HT1451-HT1452</f>
        <v>24.997599999999998</v>
      </c>
      <c r="HU1453" s="22">
        <f t="shared" ref="HU1453" si="10626">COUNTIF(GZ1453:HT1453,"&lt;0")</f>
        <v>0</v>
      </c>
      <c r="HV1453" s="25" t="s">
        <v>2550</v>
      </c>
      <c r="HW1453" t="str">
        <f>DIM_BILL[[#This Row],[Tipo]]</f>
        <v>MATERIA PRIMA</v>
      </c>
    </row>
    <row r="1454" spans="1:231" x14ac:dyDescent="0.3">
      <c r="A1454" s="17" t="s">
        <v>1485</v>
      </c>
      <c r="EY1454">
        <v>1.785064935064935E-3</v>
      </c>
      <c r="GR1454" s="17" t="s">
        <v>1486</v>
      </c>
      <c r="GS1454" s="17">
        <v>2</v>
      </c>
      <c r="GT1454" s="17" t="s">
        <v>1847</v>
      </c>
      <c r="GU1454" s="17" t="s">
        <v>1793</v>
      </c>
      <c r="GV1454" s="17">
        <f>SUMIF(FACT_A1[cve_prod],DIM_BILL[[#This Row],[CODIGO]],FACT_A1[Existencia])</f>
        <v>0</v>
      </c>
      <c r="GW1454" s="18">
        <f>SUMIF(FACT_A2[cve_prod],DIM_BILL[[#This Row],[CODIGO]],FACT_A2[Existencia])</f>
        <v>44.19</v>
      </c>
      <c r="GX1454" s="17"/>
      <c r="GY1454" s="16" t="s">
        <v>2220</v>
      </c>
      <c r="GZ1454" s="15">
        <f>SUMIFS(POs[saldo],POs[cve_prod],DIM_BILL[[#This Row],[CODIGO]],POs[status],$GY1454,POs[f_ent],GZ$1)</f>
        <v>0</v>
      </c>
      <c r="HA1454" s="15">
        <f>SUMIFS(POs[saldo],POs[cve_prod],DIM_BILL[[#This Row],[CODIGO]],POs[status],$GY1454,POs[f_ent],HA$1)</f>
        <v>0</v>
      </c>
      <c r="HB1454" s="15">
        <f>SUMIFS(POs[saldo],POs[cve_prod],DIM_BILL[[#This Row],[CODIGO]],POs[status],$GY1454,POs[f_ent],HB$1)</f>
        <v>0</v>
      </c>
      <c r="HC1454" s="15">
        <f>SUMIFS(POs[saldo],POs[cve_prod],DIM_BILL[[#This Row],[CODIGO]],POs[status],$GY1454,POs[f_ent],HC$1)</f>
        <v>0</v>
      </c>
      <c r="HD1454" s="15">
        <f>SUMIFS(POs[saldo],POs[cve_prod],DIM_BILL[[#This Row],[CODIGO]],POs[status],$GY1454,POs[f_ent],HD$1)</f>
        <v>0</v>
      </c>
      <c r="HE1454" s="15">
        <f>SUMIFS(POs[saldo],POs[cve_prod],DIM_BILL[[#This Row],[CODIGO]],POs[status],$GY1454,POs[f_ent],HE$1)</f>
        <v>0</v>
      </c>
      <c r="HF1454" s="15">
        <f>SUMIFS(POs[saldo],POs[cve_prod],DIM_BILL[[#This Row],[CODIGO]],POs[status],$GY1454,POs[Semana],WEEKNUM(HF$1))</f>
        <v>0</v>
      </c>
      <c r="HG1454" s="15">
        <f>SUMIFS(POs[saldo],POs[cve_prod],DIM_BILL[[#This Row],[CODIGO]],POs[status],$GY1454,POs[Semana],WEEKNUM(HG$1))</f>
        <v>0</v>
      </c>
      <c r="HH1454" s="15">
        <f>SUMIFS(POs[saldo],POs[cve_prod],DIM_BILL[[#This Row],[CODIGO]],POs[status],$GY1454,POs[Semana],WEEKNUM(HH$1))</f>
        <v>0</v>
      </c>
      <c r="HI1454" s="15">
        <f>SUMIFS(POs[saldo],POs[cve_prod],DIM_BILL[[#This Row],[CODIGO]],POs[status],$GY1454,POs[Semana],WEEKNUM(HI$1))</f>
        <v>0</v>
      </c>
      <c r="HJ1454" s="15">
        <f>SUMIFS(POs[saldo],POs[cve_prod],DIM_BILL[[#This Row],[CODIGO]],POs[status],$GY1454,POs[Semana],WEEKNUM(HJ$1))</f>
        <v>0</v>
      </c>
      <c r="HK1454" s="15">
        <f>SUMIFS(POs[saldo],POs[cve_prod],DIM_BILL[[#This Row],[CODIGO]],POs[status],$GY1454,POs[Semana],WEEKNUM(HK$1))</f>
        <v>0</v>
      </c>
      <c r="HL1454" s="15">
        <f>SUMIFS(POs[saldo],POs[cve_prod],DIM_BILL[[#This Row],[CODIGO]],POs[status],$GY1454,POs[Semana],WEEKNUM(HL$1))</f>
        <v>0</v>
      </c>
      <c r="HM1454" s="15">
        <f>SUMIFS(POs[saldo],POs[cve_prod],DIM_BILL[[#This Row],[CODIGO]],POs[status],$GY1454,POs[Semana],WEEKNUM(HM$1))</f>
        <v>0</v>
      </c>
      <c r="HN1454" s="15">
        <f>SUMIFS(POs[saldo],POs[cve_prod],DIM_BILL[[#This Row],[CODIGO]],POs[status],$GY1454,POs[Semana],WEEKNUM(HN$1))</f>
        <v>0</v>
      </c>
      <c r="HO1454" s="15">
        <f>SUMIFS(POs[saldo],POs[cve_prod],DIM_BILL[[#This Row],[CODIGO]],POs[status],$GY1454,POs[Semana],WEEKNUM(HO$1))</f>
        <v>0</v>
      </c>
      <c r="HP1454" s="15">
        <f>SUMIFS(POs[saldo],POs[cve_prod],DIM_BILL[[#This Row],[CODIGO]],POs[status],$GY1454,POs[Semana],WEEKNUM(HP$1))</f>
        <v>0</v>
      </c>
      <c r="HQ1454" s="15">
        <f>SUMIFS(POs[saldo],POs[cve_prod],DIM_BILL[[#This Row],[CODIGO]],POs[status],$GY1454,POs[Semana],WEEKNUM(HQ$1))</f>
        <v>0</v>
      </c>
      <c r="HR1454" s="15">
        <f>SUMIFS(POs[saldo],POs[cve_prod],DIM_BILL[[#This Row],[CODIGO]],POs[status],$GY1454,POs[Semana],WEEKNUM(HR$1))</f>
        <v>0</v>
      </c>
      <c r="HS1454" s="15">
        <f>SUMIFS(POs[saldo],POs[cve_prod],DIM_BILL[[#This Row],[CODIGO]],POs[status],$GY1454,POs[Semana],WEEKNUM(HS$1))</f>
        <v>0</v>
      </c>
      <c r="HT1454" s="15">
        <f>SUMIFS(POs[saldo],POs[cve_prod],DIM_BILL[[#This Row],[CODIGO]],POs[status],$GY1454,POs[Semana],WEEKNUM(HT$1))</f>
        <v>0</v>
      </c>
      <c r="HU1454" s="22"/>
      <c r="HV1454" s="25"/>
      <c r="HW1454" t="str">
        <f>DIM_BILL[[#This Row],[Tipo]]</f>
        <v>MATERIA PRIMA</v>
      </c>
    </row>
    <row r="1455" spans="1:231" x14ac:dyDescent="0.3">
      <c r="A1455" s="17" t="s">
        <v>1485</v>
      </c>
      <c r="EY1455">
        <v>1.785064935064935E-3</v>
      </c>
      <c r="GR1455" s="17" t="s">
        <v>1486</v>
      </c>
      <c r="GS1455" s="17">
        <v>2</v>
      </c>
      <c r="GT1455" s="17" t="s">
        <v>1847</v>
      </c>
      <c r="GU1455" s="17" t="s">
        <v>1793</v>
      </c>
      <c r="GV1455" s="17">
        <f>SUMIF(FACT_A1[cve_prod],DIM_BILL[[#This Row],[CODIGO]],FACT_A1[Existencia])</f>
        <v>0</v>
      </c>
      <c r="GW1455" s="18">
        <f>SUMIF(FACT_A2[cve_prod],DIM_BILL[[#This Row],[CODIGO]],FACT_A2[Existencia])</f>
        <v>44.19</v>
      </c>
      <c r="GX1455" s="17"/>
      <c r="GY1455" s="16" t="s">
        <v>2221</v>
      </c>
      <c r="GZ1455" s="24">
        <f>SUMPRODUCT($B1455:$GQ1455,INDEX(PLAN_PRODUCCION!$B$4:$GQ$24,COLUMN()-COLUMN($GZ$1)+1,0))</f>
        <v>0</v>
      </c>
      <c r="HA1455" s="24">
        <f>SUMPRODUCT($B1455:$GQ1455,INDEX(PLAN_PRODUCCION!$B$4:$GQ$24,COLUMN()-COLUMN($GZ$1)+1,0))</f>
        <v>0</v>
      </c>
      <c r="HB1455" s="24">
        <f>SUMPRODUCT($B1455:$GQ1455,INDEX(PLAN_PRODUCCION!$B$4:$GQ$24,COLUMN()-COLUMN($GZ$1)+1,0))</f>
        <v>0</v>
      </c>
      <c r="HC1455" s="24">
        <f>SUMPRODUCT($B1455:$GQ1455,INDEX(PLAN_PRODUCCION!$B$4:$GQ$24,COLUMN()-COLUMN($GZ$1)+1,0))</f>
        <v>0</v>
      </c>
      <c r="HD1455" s="24">
        <f>SUMPRODUCT($B1455:$GQ1455,INDEX(PLAN_PRODUCCION!$B$4:$GQ$24,COLUMN()-COLUMN($GZ$1)+1,0))</f>
        <v>0</v>
      </c>
      <c r="HE1455" s="24">
        <f>SUMPRODUCT($B1455:$GQ1455,INDEX(PLAN_PRODUCCION!$B$4:$GQ$24,COLUMN()-COLUMN($GZ$1)+1,0))</f>
        <v>0</v>
      </c>
      <c r="HF1455" s="24">
        <f>SUMPRODUCT($B1455:$GQ1455,INDEX(PLAN_PRODUCCION!$B$4:$GQ$24,COLUMN()-COLUMN($GZ$1)+1,0))</f>
        <v>0</v>
      </c>
      <c r="HG1455" s="24">
        <f>SUMPRODUCT($B1455:$GQ1455,INDEX(PLAN_PRODUCCION!$B$4:$GQ$24,COLUMN()-COLUMN($GZ$1)+1,0))</f>
        <v>0</v>
      </c>
      <c r="HH1455" s="24">
        <f>SUMPRODUCT($B1455:$GQ1455,INDEX(PLAN_PRODUCCION!$B$4:$GQ$24,COLUMN()-COLUMN($GZ$1)+1,0))</f>
        <v>0</v>
      </c>
      <c r="HI1455" s="24">
        <f>SUMPRODUCT($B1455:$GQ1455,INDEX(PLAN_PRODUCCION!$B$4:$GQ$24,COLUMN()-COLUMN($GZ$1)+1,0))</f>
        <v>0</v>
      </c>
      <c r="HJ1455" s="24">
        <f>SUMPRODUCT($B1455:$GQ1455,INDEX(PLAN_PRODUCCION!$B$4:$GQ$24,COLUMN()-COLUMN($GZ$1)+1,0))</f>
        <v>0</v>
      </c>
      <c r="HK1455" s="24">
        <f>SUMPRODUCT($B1455:$GQ1455,INDEX(PLAN_PRODUCCION!$B$4:$GQ$24,COLUMN()-COLUMN($GZ$1)+1,0))</f>
        <v>0</v>
      </c>
      <c r="HL1455" s="24">
        <f>SUMPRODUCT($B1455:$GQ1455,INDEX(PLAN_PRODUCCION!$B$4:$GQ$24,COLUMN()-COLUMN($GZ$1)+1,0))</f>
        <v>0</v>
      </c>
      <c r="HM1455" s="24">
        <f>SUMPRODUCT($B1455:$GQ1455,INDEX(PLAN_PRODUCCION!$B$4:$GQ$24,COLUMN()-COLUMN($GZ$1)+1,0))</f>
        <v>0</v>
      </c>
      <c r="HN1455" s="24">
        <f>SUMPRODUCT($B1455:$GQ1455,INDEX(PLAN_PRODUCCION!$B$4:$GQ$24,COLUMN()-COLUMN($GZ$1)+1,0))</f>
        <v>0</v>
      </c>
      <c r="HO1455" s="24">
        <f>SUMPRODUCT($B1455:$GQ1455,INDEX(PLAN_PRODUCCION!$B$4:$GQ$24,COLUMN()-COLUMN($GZ$1)+1,0))</f>
        <v>0</v>
      </c>
      <c r="HP1455" s="24">
        <f>SUMPRODUCT($B1455:$GQ1455,INDEX(PLAN_PRODUCCION!$B$4:$GQ$24,COLUMN()-COLUMN($GZ$1)+1,0))</f>
        <v>0</v>
      </c>
      <c r="HQ1455" s="24">
        <f>SUMPRODUCT($B1455:$GQ1455,INDEX(PLAN_PRODUCCION!$B$4:$GQ$24,COLUMN()-COLUMN($GZ$1)+1,0))</f>
        <v>0</v>
      </c>
      <c r="HR1455" s="24">
        <f>SUMPRODUCT($B1455:$GQ1455,INDEX(PLAN_PRODUCCION!$B$4:$GQ$24,COLUMN()-COLUMN($GZ$1)+1,0))</f>
        <v>0</v>
      </c>
      <c r="HS1455" s="24">
        <f>SUMPRODUCT($B1455:$GQ1455,INDEX(PLAN_PRODUCCION!$B$4:$GQ$24,COLUMN()-COLUMN($GZ$1)+1,0))</f>
        <v>0</v>
      </c>
      <c r="HT1455" s="24">
        <f>SUMPRODUCT($B1455:$GQ1455,INDEX(PLAN_PRODUCCION!$B$4:$GQ$24,COLUMN()-COLUMN($GZ$1)+1,0))</f>
        <v>0</v>
      </c>
      <c r="HU1455" s="22"/>
      <c r="HV1455" s="25"/>
      <c r="HW1455" t="str">
        <f>DIM_BILL[[#This Row],[Tipo]]</f>
        <v>MATERIA PRIMA</v>
      </c>
    </row>
    <row r="1456" spans="1:231" x14ac:dyDescent="0.3">
      <c r="A1456" s="18" t="s">
        <v>1485</v>
      </c>
      <c r="EY1456">
        <v>1.785064935064935E-3</v>
      </c>
      <c r="GR1456" s="18" t="s">
        <v>1486</v>
      </c>
      <c r="GS1456" s="18">
        <v>2</v>
      </c>
      <c r="GT1456" s="18" t="s">
        <v>1847</v>
      </c>
      <c r="GU1456" s="18" t="s">
        <v>1793</v>
      </c>
      <c r="GV1456" s="18">
        <f>SUMIF(FACT_A1[cve_prod],DIM_BILL[[#This Row],[CODIGO]],FACT_A1[Existencia])</f>
        <v>0</v>
      </c>
      <c r="GW1456" s="18">
        <f>SUMIF(FACT_A2[cve_prod],DIM_BILL[[#This Row],[CODIGO]],FACT_A2[Existencia])</f>
        <v>44.19</v>
      </c>
      <c r="GX1456" s="18"/>
      <c r="GY1456" s="16" t="s">
        <v>2222</v>
      </c>
      <c r="GZ1456" s="26">
        <f t="shared" ref="GZ1456" si="10627">GV1456+GW1456+GX1456+GZ1454-GZ1455</f>
        <v>44.19</v>
      </c>
      <c r="HA1456" s="26">
        <f t="shared" ref="HA1456" si="10628">GZ1456+HA1454-HA1455</f>
        <v>44.19</v>
      </c>
      <c r="HB1456" s="26">
        <f t="shared" ref="HB1456" si="10629">HA1456+HB1454-HB1455</f>
        <v>44.19</v>
      </c>
      <c r="HC1456" s="26">
        <f t="shared" ref="HC1456" si="10630">HB1456+HC1454-HC1455</f>
        <v>44.19</v>
      </c>
      <c r="HD1456" s="26">
        <f t="shared" ref="HD1456" si="10631">HC1456+HD1454-HD1455</f>
        <v>44.19</v>
      </c>
      <c r="HE1456" s="26">
        <f t="shared" ref="HE1456" si="10632">HD1456+HE1454-HE1455</f>
        <v>44.19</v>
      </c>
      <c r="HF1456" s="26">
        <f t="shared" ref="HF1456" si="10633">HE1456+HF1454-HF1455</f>
        <v>44.19</v>
      </c>
      <c r="HG1456" s="26">
        <f t="shared" ref="HG1456" si="10634">HF1456+HG1454-HG1455</f>
        <v>44.19</v>
      </c>
      <c r="HH1456" s="26">
        <f t="shared" ref="HH1456" si="10635">HG1456+HH1454-HH1455</f>
        <v>44.19</v>
      </c>
      <c r="HI1456" s="26">
        <f t="shared" ref="HI1456" si="10636">HH1456+HI1454-HI1455</f>
        <v>44.19</v>
      </c>
      <c r="HJ1456" s="26">
        <f t="shared" ref="HJ1456" si="10637">HI1456+HJ1454-HJ1455</f>
        <v>44.19</v>
      </c>
      <c r="HK1456" s="26">
        <f t="shared" ref="HK1456" si="10638">HJ1456+HK1454-HK1455</f>
        <v>44.19</v>
      </c>
      <c r="HL1456" s="26">
        <f t="shared" ref="HL1456" si="10639">HK1456+HL1454-HL1455</f>
        <v>44.19</v>
      </c>
      <c r="HM1456" s="26">
        <f t="shared" ref="HM1456" si="10640">HL1456+HM1454-HM1455</f>
        <v>44.19</v>
      </c>
      <c r="HN1456" s="26">
        <f t="shared" ref="HN1456" si="10641">HM1456+HN1454-HN1455</f>
        <v>44.19</v>
      </c>
      <c r="HO1456" s="26">
        <f t="shared" ref="HO1456" si="10642">HN1456+HO1454-HO1455</f>
        <v>44.19</v>
      </c>
      <c r="HP1456" s="26">
        <f t="shared" ref="HP1456" si="10643">HO1456+HP1454-HP1455</f>
        <v>44.19</v>
      </c>
      <c r="HQ1456" s="26">
        <f t="shared" ref="HQ1456" si="10644">HP1456+HQ1454-HQ1455</f>
        <v>44.19</v>
      </c>
      <c r="HR1456" s="26">
        <f t="shared" ref="HR1456" si="10645">HQ1456+HR1454-HR1455</f>
        <v>44.19</v>
      </c>
      <c r="HS1456" s="26">
        <f t="shared" ref="HS1456" si="10646">HR1456+HS1454-HS1455</f>
        <v>44.19</v>
      </c>
      <c r="HT1456" s="26">
        <f t="shared" ref="HT1456" si="10647">HS1456+HT1454-HT1455</f>
        <v>44.19</v>
      </c>
      <c r="HU1456" s="22">
        <f t="shared" ref="HU1456" si="10648">COUNTIF(GZ1456:HT1456,"&lt;0")</f>
        <v>0</v>
      </c>
      <c r="HV1456" s="25"/>
      <c r="HW1456" t="str">
        <f>DIM_BILL[[#This Row],[Tipo]]</f>
        <v>MATERIA PRIMA</v>
      </c>
    </row>
    <row r="1457" spans="1:231" x14ac:dyDescent="0.3">
      <c r="A1457" s="17" t="s">
        <v>1525</v>
      </c>
      <c r="FF1457">
        <v>7.8753333333333336E-4</v>
      </c>
      <c r="GR1457" s="17" t="s">
        <v>1526</v>
      </c>
      <c r="GS1457" s="17">
        <v>1</v>
      </c>
      <c r="GT1457" s="17" t="s">
        <v>1835</v>
      </c>
      <c r="GU1457" s="17" t="s">
        <v>1793</v>
      </c>
      <c r="GV1457" s="17">
        <f>SUMIF(FACT_A1[cve_prod],DIM_BILL[[#This Row],[CODIGO]],FACT_A1[Existencia])</f>
        <v>0</v>
      </c>
      <c r="GW1457" s="18">
        <f>SUMIF(FACT_A2[cve_prod],DIM_BILL[[#This Row],[CODIGO]],FACT_A2[Existencia])</f>
        <v>0</v>
      </c>
      <c r="GX1457" s="17"/>
      <c r="GY1457" s="16" t="s">
        <v>2220</v>
      </c>
      <c r="GZ1457" s="15">
        <f>SUMIFS(POs[saldo],POs[cve_prod],DIM_BILL[[#This Row],[CODIGO]],POs[status],$GY1457,POs[f_ent],GZ$1)</f>
        <v>0</v>
      </c>
      <c r="HA1457" s="15">
        <f>SUMIFS(POs[saldo],POs[cve_prod],DIM_BILL[[#This Row],[CODIGO]],POs[status],$GY1457,POs[f_ent],HA$1)</f>
        <v>0</v>
      </c>
      <c r="HB1457" s="15">
        <f>SUMIFS(POs[saldo],POs[cve_prod],DIM_BILL[[#This Row],[CODIGO]],POs[status],$GY1457,POs[f_ent],HB$1)</f>
        <v>0</v>
      </c>
      <c r="HC1457" s="15">
        <f>SUMIFS(POs[saldo],POs[cve_prod],DIM_BILL[[#This Row],[CODIGO]],POs[status],$GY1457,POs[f_ent],HC$1)</f>
        <v>0</v>
      </c>
      <c r="HD1457" s="15">
        <f>SUMIFS(POs[saldo],POs[cve_prod],DIM_BILL[[#This Row],[CODIGO]],POs[status],$GY1457,POs[f_ent],HD$1)</f>
        <v>0</v>
      </c>
      <c r="HE1457" s="15">
        <f>SUMIFS(POs[saldo],POs[cve_prod],DIM_BILL[[#This Row],[CODIGO]],POs[status],$GY1457,POs[f_ent],HE$1)</f>
        <v>0</v>
      </c>
      <c r="HF1457" s="15">
        <f>SUMIFS(POs[saldo],POs[cve_prod],DIM_BILL[[#This Row],[CODIGO]],POs[status],$GY1457,POs[Semana],WEEKNUM(HF$1))</f>
        <v>0</v>
      </c>
      <c r="HG1457" s="15">
        <f>SUMIFS(POs[saldo],POs[cve_prod],DIM_BILL[[#This Row],[CODIGO]],POs[status],$GY1457,POs[Semana],WEEKNUM(HG$1))</f>
        <v>0</v>
      </c>
      <c r="HH1457" s="15">
        <f>SUMIFS(POs[saldo],POs[cve_prod],DIM_BILL[[#This Row],[CODIGO]],POs[status],$GY1457,POs[Semana],WEEKNUM(HH$1))</f>
        <v>0</v>
      </c>
      <c r="HI1457" s="15">
        <f>SUMIFS(POs[saldo],POs[cve_prod],DIM_BILL[[#This Row],[CODIGO]],POs[status],$GY1457,POs[Semana],WEEKNUM(HI$1))</f>
        <v>0</v>
      </c>
      <c r="HJ1457" s="15">
        <f>SUMIFS(POs[saldo],POs[cve_prod],DIM_BILL[[#This Row],[CODIGO]],POs[status],$GY1457,POs[Semana],WEEKNUM(HJ$1))</f>
        <v>0</v>
      </c>
      <c r="HK1457" s="15">
        <f>SUMIFS(POs[saldo],POs[cve_prod],DIM_BILL[[#This Row],[CODIGO]],POs[status],$GY1457,POs[Semana],WEEKNUM(HK$1))</f>
        <v>0</v>
      </c>
      <c r="HL1457" s="15">
        <f>SUMIFS(POs[saldo],POs[cve_prod],DIM_BILL[[#This Row],[CODIGO]],POs[status],$GY1457,POs[Semana],WEEKNUM(HL$1))</f>
        <v>0</v>
      </c>
      <c r="HM1457" s="15">
        <f>SUMIFS(POs[saldo],POs[cve_prod],DIM_BILL[[#This Row],[CODIGO]],POs[status],$GY1457,POs[Semana],WEEKNUM(HM$1))</f>
        <v>0</v>
      </c>
      <c r="HN1457" s="15">
        <f>SUMIFS(POs[saldo],POs[cve_prod],DIM_BILL[[#This Row],[CODIGO]],POs[status],$GY1457,POs[Semana],WEEKNUM(HN$1))</f>
        <v>0</v>
      </c>
      <c r="HO1457" s="15">
        <f>SUMIFS(POs[saldo],POs[cve_prod],DIM_BILL[[#This Row],[CODIGO]],POs[status],$GY1457,POs[Semana],WEEKNUM(HO$1))</f>
        <v>0</v>
      </c>
      <c r="HP1457" s="15">
        <f>SUMIFS(POs[saldo],POs[cve_prod],DIM_BILL[[#This Row],[CODIGO]],POs[status],$GY1457,POs[Semana],WEEKNUM(HP$1))</f>
        <v>0</v>
      </c>
      <c r="HQ1457" s="15">
        <f>SUMIFS(POs[saldo],POs[cve_prod],DIM_BILL[[#This Row],[CODIGO]],POs[status],$GY1457,POs[Semana],WEEKNUM(HQ$1))</f>
        <v>0</v>
      </c>
      <c r="HR1457" s="15">
        <f>SUMIFS(POs[saldo],POs[cve_prod],DIM_BILL[[#This Row],[CODIGO]],POs[status],$GY1457,POs[Semana],WEEKNUM(HR$1))</f>
        <v>0</v>
      </c>
      <c r="HS1457" s="15">
        <f>SUMIFS(POs[saldo],POs[cve_prod],DIM_BILL[[#This Row],[CODIGO]],POs[status],$GY1457,POs[Semana],WEEKNUM(HS$1))</f>
        <v>0</v>
      </c>
      <c r="HT1457" s="15">
        <f>SUMIFS(POs[saldo],POs[cve_prod],DIM_BILL[[#This Row],[CODIGO]],POs[status],$GY1457,POs[Semana],WEEKNUM(HT$1))</f>
        <v>0</v>
      </c>
      <c r="HU1457" s="22"/>
      <c r="HV1457" s="25"/>
      <c r="HW1457" t="str">
        <f>DIM_BILL[[#This Row],[Tipo]]</f>
        <v>MATERIA PRIMA</v>
      </c>
    </row>
    <row r="1458" spans="1:231" x14ac:dyDescent="0.3">
      <c r="A1458" s="17" t="s">
        <v>1525</v>
      </c>
      <c r="FF1458">
        <v>7.8753333333333336E-4</v>
      </c>
      <c r="GR1458" s="17" t="s">
        <v>1526</v>
      </c>
      <c r="GS1458" s="17">
        <v>1</v>
      </c>
      <c r="GT1458" s="17" t="s">
        <v>1835</v>
      </c>
      <c r="GU1458" s="17" t="s">
        <v>1793</v>
      </c>
      <c r="GV1458" s="17">
        <f>SUMIF(FACT_A1[cve_prod],DIM_BILL[[#This Row],[CODIGO]],FACT_A1[Existencia])</f>
        <v>0</v>
      </c>
      <c r="GW1458" s="18">
        <f>SUMIF(FACT_A2[cve_prod],DIM_BILL[[#This Row],[CODIGO]],FACT_A2[Existencia])</f>
        <v>0</v>
      </c>
      <c r="GX1458" s="17"/>
      <c r="GY1458" s="16" t="s">
        <v>2221</v>
      </c>
      <c r="GZ1458" s="24">
        <f>SUMPRODUCT($B1458:$GQ1458,INDEX(PLAN_PRODUCCION!$B$4:$GQ$24,COLUMN()-COLUMN($GZ$1)+1,0))</f>
        <v>0</v>
      </c>
      <c r="HA1458" s="24">
        <f>SUMPRODUCT($B1458:$GQ1458,INDEX(PLAN_PRODUCCION!$B$4:$GQ$24,COLUMN()-COLUMN($GZ$1)+1,0))</f>
        <v>0</v>
      </c>
      <c r="HB1458" s="24">
        <f>SUMPRODUCT($B1458:$GQ1458,INDEX(PLAN_PRODUCCION!$B$4:$GQ$24,COLUMN()-COLUMN($GZ$1)+1,0))</f>
        <v>0</v>
      </c>
      <c r="HC1458" s="24">
        <f>SUMPRODUCT($B1458:$GQ1458,INDEX(PLAN_PRODUCCION!$B$4:$GQ$24,COLUMN()-COLUMN($GZ$1)+1,0))</f>
        <v>0</v>
      </c>
      <c r="HD1458" s="24">
        <f>SUMPRODUCT($B1458:$GQ1458,INDEX(PLAN_PRODUCCION!$B$4:$GQ$24,COLUMN()-COLUMN($GZ$1)+1,0))</f>
        <v>0</v>
      </c>
      <c r="HE1458" s="24">
        <f>SUMPRODUCT($B1458:$GQ1458,INDEX(PLAN_PRODUCCION!$B$4:$GQ$24,COLUMN()-COLUMN($GZ$1)+1,0))</f>
        <v>0</v>
      </c>
      <c r="HF1458" s="24">
        <f>SUMPRODUCT($B1458:$GQ1458,INDEX(PLAN_PRODUCCION!$B$4:$GQ$24,COLUMN()-COLUMN($GZ$1)+1,0))</f>
        <v>0</v>
      </c>
      <c r="HG1458" s="24">
        <f>SUMPRODUCT($B1458:$GQ1458,INDEX(PLAN_PRODUCCION!$B$4:$GQ$24,COLUMN()-COLUMN($GZ$1)+1,0))</f>
        <v>0</v>
      </c>
      <c r="HH1458" s="24">
        <f>SUMPRODUCT($B1458:$GQ1458,INDEX(PLAN_PRODUCCION!$B$4:$GQ$24,COLUMN()-COLUMN($GZ$1)+1,0))</f>
        <v>0</v>
      </c>
      <c r="HI1458" s="24">
        <f>SUMPRODUCT($B1458:$GQ1458,INDEX(PLAN_PRODUCCION!$B$4:$GQ$24,COLUMN()-COLUMN($GZ$1)+1,0))</f>
        <v>0</v>
      </c>
      <c r="HJ1458" s="24">
        <f>SUMPRODUCT($B1458:$GQ1458,INDEX(PLAN_PRODUCCION!$B$4:$GQ$24,COLUMN()-COLUMN($GZ$1)+1,0))</f>
        <v>0</v>
      </c>
      <c r="HK1458" s="24">
        <f>SUMPRODUCT($B1458:$GQ1458,INDEX(PLAN_PRODUCCION!$B$4:$GQ$24,COLUMN()-COLUMN($GZ$1)+1,0))</f>
        <v>0</v>
      </c>
      <c r="HL1458" s="24">
        <f>SUMPRODUCT($B1458:$GQ1458,INDEX(PLAN_PRODUCCION!$B$4:$GQ$24,COLUMN()-COLUMN($GZ$1)+1,0))</f>
        <v>0</v>
      </c>
      <c r="HM1458" s="24">
        <f>SUMPRODUCT($B1458:$GQ1458,INDEX(PLAN_PRODUCCION!$B$4:$GQ$24,COLUMN()-COLUMN($GZ$1)+1,0))</f>
        <v>0</v>
      </c>
      <c r="HN1458" s="24">
        <f>SUMPRODUCT($B1458:$GQ1458,INDEX(PLAN_PRODUCCION!$B$4:$GQ$24,COLUMN()-COLUMN($GZ$1)+1,0))</f>
        <v>0</v>
      </c>
      <c r="HO1458" s="24">
        <f>SUMPRODUCT($B1458:$GQ1458,INDEX(PLAN_PRODUCCION!$B$4:$GQ$24,COLUMN()-COLUMN($GZ$1)+1,0))</f>
        <v>0</v>
      </c>
      <c r="HP1458" s="24">
        <f>SUMPRODUCT($B1458:$GQ1458,INDEX(PLAN_PRODUCCION!$B$4:$GQ$24,COLUMN()-COLUMN($GZ$1)+1,0))</f>
        <v>0</v>
      </c>
      <c r="HQ1458" s="24">
        <f>SUMPRODUCT($B1458:$GQ1458,INDEX(PLAN_PRODUCCION!$B$4:$GQ$24,COLUMN()-COLUMN($GZ$1)+1,0))</f>
        <v>0</v>
      </c>
      <c r="HR1458" s="24">
        <f>SUMPRODUCT($B1458:$GQ1458,INDEX(PLAN_PRODUCCION!$B$4:$GQ$24,COLUMN()-COLUMN($GZ$1)+1,0))</f>
        <v>0</v>
      </c>
      <c r="HS1458" s="24">
        <f>SUMPRODUCT($B1458:$GQ1458,INDEX(PLAN_PRODUCCION!$B$4:$GQ$24,COLUMN()-COLUMN($GZ$1)+1,0))</f>
        <v>0</v>
      </c>
      <c r="HT1458" s="24">
        <f>SUMPRODUCT($B1458:$GQ1458,INDEX(PLAN_PRODUCCION!$B$4:$GQ$24,COLUMN()-COLUMN($GZ$1)+1,0))</f>
        <v>0</v>
      </c>
      <c r="HU1458" s="22"/>
      <c r="HV1458" s="25"/>
      <c r="HW1458" t="str">
        <f>DIM_BILL[[#This Row],[Tipo]]</f>
        <v>MATERIA PRIMA</v>
      </c>
    </row>
    <row r="1459" spans="1:231" x14ac:dyDescent="0.3">
      <c r="A1459" s="18" t="s">
        <v>1525</v>
      </c>
      <c r="FF1459">
        <v>7.8753333333333336E-4</v>
      </c>
      <c r="GR1459" s="18" t="s">
        <v>1526</v>
      </c>
      <c r="GS1459" s="18">
        <v>1</v>
      </c>
      <c r="GT1459" s="18" t="s">
        <v>1835</v>
      </c>
      <c r="GU1459" s="18" t="s">
        <v>1793</v>
      </c>
      <c r="GV1459" s="18">
        <f>SUMIF(FACT_A1[cve_prod],DIM_BILL[[#This Row],[CODIGO]],FACT_A1[Existencia])</f>
        <v>0</v>
      </c>
      <c r="GW1459" s="18">
        <f>SUMIF(FACT_A2[cve_prod],DIM_BILL[[#This Row],[CODIGO]],FACT_A2[Existencia])</f>
        <v>0</v>
      </c>
      <c r="GX1459" s="18"/>
      <c r="GY1459" s="16" t="s">
        <v>2222</v>
      </c>
      <c r="GZ1459" s="26">
        <f t="shared" ref="GZ1459" si="10649">GV1459+GW1459+GX1459+GZ1457-GZ1458</f>
        <v>0</v>
      </c>
      <c r="HA1459" s="26">
        <f t="shared" ref="HA1459" si="10650">GZ1459+HA1457-HA1458</f>
        <v>0</v>
      </c>
      <c r="HB1459" s="26">
        <f t="shared" ref="HB1459" si="10651">HA1459+HB1457-HB1458</f>
        <v>0</v>
      </c>
      <c r="HC1459" s="26">
        <f t="shared" ref="HC1459" si="10652">HB1459+HC1457-HC1458</f>
        <v>0</v>
      </c>
      <c r="HD1459" s="26">
        <f t="shared" ref="HD1459" si="10653">HC1459+HD1457-HD1458</f>
        <v>0</v>
      </c>
      <c r="HE1459" s="26">
        <f t="shared" ref="HE1459" si="10654">HD1459+HE1457-HE1458</f>
        <v>0</v>
      </c>
      <c r="HF1459" s="26">
        <f t="shared" ref="HF1459" si="10655">HE1459+HF1457-HF1458</f>
        <v>0</v>
      </c>
      <c r="HG1459" s="26">
        <f t="shared" ref="HG1459" si="10656">HF1459+HG1457-HG1458</f>
        <v>0</v>
      </c>
      <c r="HH1459" s="26">
        <f t="shared" ref="HH1459" si="10657">HG1459+HH1457-HH1458</f>
        <v>0</v>
      </c>
      <c r="HI1459" s="26">
        <f t="shared" ref="HI1459" si="10658">HH1459+HI1457-HI1458</f>
        <v>0</v>
      </c>
      <c r="HJ1459" s="26">
        <f t="shared" ref="HJ1459" si="10659">HI1459+HJ1457-HJ1458</f>
        <v>0</v>
      </c>
      <c r="HK1459" s="26">
        <f t="shared" ref="HK1459" si="10660">HJ1459+HK1457-HK1458</f>
        <v>0</v>
      </c>
      <c r="HL1459" s="26">
        <f t="shared" ref="HL1459" si="10661">HK1459+HL1457-HL1458</f>
        <v>0</v>
      </c>
      <c r="HM1459" s="26">
        <f t="shared" ref="HM1459" si="10662">HL1459+HM1457-HM1458</f>
        <v>0</v>
      </c>
      <c r="HN1459" s="26">
        <f t="shared" ref="HN1459" si="10663">HM1459+HN1457-HN1458</f>
        <v>0</v>
      </c>
      <c r="HO1459" s="26">
        <f t="shared" ref="HO1459" si="10664">HN1459+HO1457-HO1458</f>
        <v>0</v>
      </c>
      <c r="HP1459" s="26">
        <f t="shared" ref="HP1459" si="10665">HO1459+HP1457-HP1458</f>
        <v>0</v>
      </c>
      <c r="HQ1459" s="26">
        <f t="shared" ref="HQ1459" si="10666">HP1459+HQ1457-HQ1458</f>
        <v>0</v>
      </c>
      <c r="HR1459" s="26">
        <f t="shared" ref="HR1459" si="10667">HQ1459+HR1457-HR1458</f>
        <v>0</v>
      </c>
      <c r="HS1459" s="26">
        <f t="shared" ref="HS1459" si="10668">HR1459+HS1457-HS1458</f>
        <v>0</v>
      </c>
      <c r="HT1459" s="26">
        <f t="shared" ref="HT1459" si="10669">HS1459+HT1457-HT1458</f>
        <v>0</v>
      </c>
      <c r="HU1459" s="22">
        <f t="shared" ref="HU1459" si="10670">COUNTIF(GZ1459:HT1459,"&lt;0")</f>
        <v>0</v>
      </c>
      <c r="HV1459" s="25"/>
      <c r="HW1459" t="str">
        <f>DIM_BILL[[#This Row],[Tipo]]</f>
        <v>MATERIA PRIMA</v>
      </c>
    </row>
    <row r="1460" spans="1:231" x14ac:dyDescent="0.3">
      <c r="A1460" s="17" t="s">
        <v>172</v>
      </c>
      <c r="K1460">
        <v>1.6199999999999999E-2</v>
      </c>
      <c r="GR1460" s="17" t="s">
        <v>173</v>
      </c>
      <c r="GS1460" s="17">
        <v>1</v>
      </c>
      <c r="GT1460" s="17" t="s">
        <v>1847</v>
      </c>
      <c r="GU1460" s="17" t="s">
        <v>1793</v>
      </c>
      <c r="GV1460" s="17">
        <f>SUMIF(FACT_A1[cve_prod],DIM_BILL[[#This Row],[CODIGO]],FACT_A1[Existencia])</f>
        <v>0</v>
      </c>
      <c r="GW1460" s="18">
        <f>SUMIF(FACT_A2[cve_prod],DIM_BILL[[#This Row],[CODIGO]],FACT_A2[Existencia])</f>
        <v>14.52</v>
      </c>
      <c r="GX1460" s="17"/>
      <c r="GY1460" s="16" t="s">
        <v>2220</v>
      </c>
      <c r="GZ1460" s="15">
        <f>SUMIFS(POs[saldo],POs[cve_prod],DIM_BILL[[#This Row],[CODIGO]],POs[status],$GY1460,POs[f_ent],GZ$1)</f>
        <v>0</v>
      </c>
      <c r="HA1460" s="15">
        <f>SUMIFS(POs[saldo],POs[cve_prod],DIM_BILL[[#This Row],[CODIGO]],POs[status],$GY1460,POs[f_ent],HA$1)</f>
        <v>0</v>
      </c>
      <c r="HB1460" s="15">
        <f>SUMIFS(POs[saldo],POs[cve_prod],DIM_BILL[[#This Row],[CODIGO]],POs[status],$GY1460,POs[f_ent],HB$1)</f>
        <v>0</v>
      </c>
      <c r="HC1460" s="15">
        <f>SUMIFS(POs[saldo],POs[cve_prod],DIM_BILL[[#This Row],[CODIGO]],POs[status],$GY1460,POs[f_ent],HC$1)</f>
        <v>0</v>
      </c>
      <c r="HD1460" s="15">
        <f>SUMIFS(POs[saldo],POs[cve_prod],DIM_BILL[[#This Row],[CODIGO]],POs[status],$GY1460,POs[f_ent],HD$1)</f>
        <v>0</v>
      </c>
      <c r="HE1460" s="15">
        <f>SUMIFS(POs[saldo],POs[cve_prod],DIM_BILL[[#This Row],[CODIGO]],POs[status],$GY1460,POs[f_ent],HE$1)</f>
        <v>0</v>
      </c>
      <c r="HF1460" s="15">
        <f>SUMIFS(POs[saldo],POs[cve_prod],DIM_BILL[[#This Row],[CODIGO]],POs[status],$GY1460,POs[Semana],WEEKNUM(HF$1))</f>
        <v>350</v>
      </c>
      <c r="HG1460" s="15">
        <f>SUMIFS(POs[saldo],POs[cve_prod],DIM_BILL[[#This Row],[CODIGO]],POs[status],$GY1460,POs[Semana],WEEKNUM(HG$1))</f>
        <v>0</v>
      </c>
      <c r="HH1460" s="15">
        <f>SUMIFS(POs[saldo],POs[cve_prod],DIM_BILL[[#This Row],[CODIGO]],POs[status],$GY1460,POs[Semana],WEEKNUM(HH$1))</f>
        <v>0</v>
      </c>
      <c r="HI1460" s="15">
        <f>SUMIFS(POs[saldo],POs[cve_prod],DIM_BILL[[#This Row],[CODIGO]],POs[status],$GY1460,POs[Semana],WEEKNUM(HI$1))</f>
        <v>0</v>
      </c>
      <c r="HJ1460" s="15">
        <f>SUMIFS(POs[saldo],POs[cve_prod],DIM_BILL[[#This Row],[CODIGO]],POs[status],$GY1460,POs[Semana],WEEKNUM(HJ$1))</f>
        <v>0</v>
      </c>
      <c r="HK1460" s="15">
        <f>SUMIFS(POs[saldo],POs[cve_prod],DIM_BILL[[#This Row],[CODIGO]],POs[status],$GY1460,POs[Semana],WEEKNUM(HK$1))</f>
        <v>0</v>
      </c>
      <c r="HL1460" s="15">
        <f>SUMIFS(POs[saldo],POs[cve_prod],DIM_BILL[[#This Row],[CODIGO]],POs[status],$GY1460,POs[Semana],WEEKNUM(HL$1))</f>
        <v>0</v>
      </c>
      <c r="HM1460" s="15">
        <f>SUMIFS(POs[saldo],POs[cve_prod],DIM_BILL[[#This Row],[CODIGO]],POs[status],$GY1460,POs[Semana],WEEKNUM(HM$1))</f>
        <v>0</v>
      </c>
      <c r="HN1460" s="15">
        <f>SUMIFS(POs[saldo],POs[cve_prod],DIM_BILL[[#This Row],[CODIGO]],POs[status],$GY1460,POs[Semana],WEEKNUM(HN$1))</f>
        <v>0</v>
      </c>
      <c r="HO1460" s="15">
        <f>SUMIFS(POs[saldo],POs[cve_prod],DIM_BILL[[#This Row],[CODIGO]],POs[status],$GY1460,POs[Semana],WEEKNUM(HO$1))</f>
        <v>0</v>
      </c>
      <c r="HP1460" s="15">
        <f>SUMIFS(POs[saldo],POs[cve_prod],DIM_BILL[[#This Row],[CODIGO]],POs[status],$GY1460,POs[Semana],WEEKNUM(HP$1))</f>
        <v>0</v>
      </c>
      <c r="HQ1460" s="15">
        <f>SUMIFS(POs[saldo],POs[cve_prod],DIM_BILL[[#This Row],[CODIGO]],POs[status],$GY1460,POs[Semana],WEEKNUM(HQ$1))</f>
        <v>0</v>
      </c>
      <c r="HR1460" s="15">
        <f>SUMIFS(POs[saldo],POs[cve_prod],DIM_BILL[[#This Row],[CODIGO]],POs[status],$GY1460,POs[Semana],WEEKNUM(HR$1))</f>
        <v>0</v>
      </c>
      <c r="HS1460" s="15">
        <f>SUMIFS(POs[saldo],POs[cve_prod],DIM_BILL[[#This Row],[CODIGO]],POs[status],$GY1460,POs[Semana],WEEKNUM(HS$1))</f>
        <v>0</v>
      </c>
      <c r="HT1460" s="15">
        <f>SUMIFS(POs[saldo],POs[cve_prod],DIM_BILL[[#This Row],[CODIGO]],POs[status],$GY1460,POs[Semana],WEEKNUM(HT$1))</f>
        <v>0</v>
      </c>
      <c r="HU1460" s="22"/>
      <c r="HV1460" s="25"/>
      <c r="HW1460" t="str">
        <f>DIM_BILL[[#This Row],[Tipo]]</f>
        <v>MATERIA PRIMA</v>
      </c>
    </row>
    <row r="1461" spans="1:231" x14ac:dyDescent="0.3">
      <c r="A1461" s="17" t="s">
        <v>172</v>
      </c>
      <c r="K1461">
        <v>1.6199999999999999E-2</v>
      </c>
      <c r="GR1461" s="17" t="s">
        <v>173</v>
      </c>
      <c r="GS1461" s="17">
        <v>1</v>
      </c>
      <c r="GT1461" s="17" t="s">
        <v>1847</v>
      </c>
      <c r="GU1461" s="17" t="s">
        <v>1793</v>
      </c>
      <c r="GV1461" s="17">
        <f>SUMIF(FACT_A1[cve_prod],DIM_BILL[[#This Row],[CODIGO]],FACT_A1[Existencia])</f>
        <v>0</v>
      </c>
      <c r="GW1461" s="18">
        <f>SUMIF(FACT_A2[cve_prod],DIM_BILL[[#This Row],[CODIGO]],FACT_A2[Existencia])</f>
        <v>14.52</v>
      </c>
      <c r="GX1461" s="17"/>
      <c r="GY1461" s="16" t="s">
        <v>2221</v>
      </c>
      <c r="GZ1461" s="24">
        <f>SUMPRODUCT($B1461:$GQ1461,INDEX(PLAN_PRODUCCION!$B$4:$GQ$24,COLUMN()-COLUMN($GZ$1)+1,0))</f>
        <v>324</v>
      </c>
      <c r="HA1461" s="24">
        <f>SUMPRODUCT($B1461:$GQ1461,INDEX(PLAN_PRODUCCION!$B$4:$GQ$24,COLUMN()-COLUMN($GZ$1)+1,0))</f>
        <v>0</v>
      </c>
      <c r="HB1461" s="24">
        <f>SUMPRODUCT($B1461:$GQ1461,INDEX(PLAN_PRODUCCION!$B$4:$GQ$24,COLUMN()-COLUMN($GZ$1)+1,0))</f>
        <v>0</v>
      </c>
      <c r="HC1461" s="24">
        <f>SUMPRODUCT($B1461:$GQ1461,INDEX(PLAN_PRODUCCION!$B$4:$GQ$24,COLUMN()-COLUMN($GZ$1)+1,0))</f>
        <v>0</v>
      </c>
      <c r="HD1461" s="24">
        <f>SUMPRODUCT($B1461:$GQ1461,INDEX(PLAN_PRODUCCION!$B$4:$GQ$24,COLUMN()-COLUMN($GZ$1)+1,0))</f>
        <v>0</v>
      </c>
      <c r="HE1461" s="24">
        <f>SUMPRODUCT($B1461:$GQ1461,INDEX(PLAN_PRODUCCION!$B$4:$GQ$24,COLUMN()-COLUMN($GZ$1)+1,0))</f>
        <v>0</v>
      </c>
      <c r="HF1461" s="24">
        <f>SUMPRODUCT($B1461:$GQ1461,INDEX(PLAN_PRODUCCION!$B$4:$GQ$24,COLUMN()-COLUMN($GZ$1)+1,0))</f>
        <v>0</v>
      </c>
      <c r="HG1461" s="24">
        <f>SUMPRODUCT($B1461:$GQ1461,INDEX(PLAN_PRODUCCION!$B$4:$GQ$24,COLUMN()-COLUMN($GZ$1)+1,0))</f>
        <v>0</v>
      </c>
      <c r="HH1461" s="24">
        <f>SUMPRODUCT($B1461:$GQ1461,INDEX(PLAN_PRODUCCION!$B$4:$GQ$24,COLUMN()-COLUMN($GZ$1)+1,0))</f>
        <v>0</v>
      </c>
      <c r="HI1461" s="24">
        <f>SUMPRODUCT($B1461:$GQ1461,INDEX(PLAN_PRODUCCION!$B$4:$GQ$24,COLUMN()-COLUMN($GZ$1)+1,0))</f>
        <v>0</v>
      </c>
      <c r="HJ1461" s="24">
        <f>SUMPRODUCT($B1461:$GQ1461,INDEX(PLAN_PRODUCCION!$B$4:$GQ$24,COLUMN()-COLUMN($GZ$1)+1,0))</f>
        <v>0</v>
      </c>
      <c r="HK1461" s="24">
        <f>SUMPRODUCT($B1461:$GQ1461,INDEX(PLAN_PRODUCCION!$B$4:$GQ$24,COLUMN()-COLUMN($GZ$1)+1,0))</f>
        <v>0</v>
      </c>
      <c r="HL1461" s="24">
        <f>SUMPRODUCT($B1461:$GQ1461,INDEX(PLAN_PRODUCCION!$B$4:$GQ$24,COLUMN()-COLUMN($GZ$1)+1,0))</f>
        <v>0</v>
      </c>
      <c r="HM1461" s="24">
        <f>SUMPRODUCT($B1461:$GQ1461,INDEX(PLAN_PRODUCCION!$B$4:$GQ$24,COLUMN()-COLUMN($GZ$1)+1,0))</f>
        <v>0</v>
      </c>
      <c r="HN1461" s="24">
        <f>SUMPRODUCT($B1461:$GQ1461,INDEX(PLAN_PRODUCCION!$B$4:$GQ$24,COLUMN()-COLUMN($GZ$1)+1,0))</f>
        <v>0</v>
      </c>
      <c r="HO1461" s="24">
        <f>SUMPRODUCT($B1461:$GQ1461,INDEX(PLAN_PRODUCCION!$B$4:$GQ$24,COLUMN()-COLUMN($GZ$1)+1,0))</f>
        <v>0</v>
      </c>
      <c r="HP1461" s="24">
        <f>SUMPRODUCT($B1461:$GQ1461,INDEX(PLAN_PRODUCCION!$B$4:$GQ$24,COLUMN()-COLUMN($GZ$1)+1,0))</f>
        <v>0</v>
      </c>
      <c r="HQ1461" s="24">
        <f>SUMPRODUCT($B1461:$GQ1461,INDEX(PLAN_PRODUCCION!$B$4:$GQ$24,COLUMN()-COLUMN($GZ$1)+1,0))</f>
        <v>0</v>
      </c>
      <c r="HR1461" s="24">
        <f>SUMPRODUCT($B1461:$GQ1461,INDEX(PLAN_PRODUCCION!$B$4:$GQ$24,COLUMN()-COLUMN($GZ$1)+1,0))</f>
        <v>0</v>
      </c>
      <c r="HS1461" s="24">
        <f>SUMPRODUCT($B1461:$GQ1461,INDEX(PLAN_PRODUCCION!$B$4:$GQ$24,COLUMN()-COLUMN($GZ$1)+1,0))</f>
        <v>0</v>
      </c>
      <c r="HT1461" s="24">
        <f>SUMPRODUCT($B1461:$GQ1461,INDEX(PLAN_PRODUCCION!$B$4:$GQ$24,COLUMN()-COLUMN($GZ$1)+1,0))</f>
        <v>0</v>
      </c>
      <c r="HU1461" s="22"/>
      <c r="HV1461" s="25"/>
      <c r="HW1461" t="str">
        <f>DIM_BILL[[#This Row],[Tipo]]</f>
        <v>MATERIA PRIMA</v>
      </c>
    </row>
    <row r="1462" spans="1:231" x14ac:dyDescent="0.3">
      <c r="A1462" s="18" t="s">
        <v>172</v>
      </c>
      <c r="K1462">
        <v>1.6199999999999999E-2</v>
      </c>
      <c r="GR1462" s="18" t="s">
        <v>173</v>
      </c>
      <c r="GS1462" s="18">
        <v>1</v>
      </c>
      <c r="GT1462" s="18" t="s">
        <v>1847</v>
      </c>
      <c r="GU1462" s="18" t="s">
        <v>1793</v>
      </c>
      <c r="GV1462" s="18">
        <f>SUMIF(FACT_A1[cve_prod],DIM_BILL[[#This Row],[CODIGO]],FACT_A1[Existencia])</f>
        <v>0</v>
      </c>
      <c r="GW1462" s="18">
        <f>SUMIF(FACT_A2[cve_prod],DIM_BILL[[#This Row],[CODIGO]],FACT_A2[Existencia])</f>
        <v>14.52</v>
      </c>
      <c r="GX1462" s="18"/>
      <c r="GY1462" s="16" t="s">
        <v>2222</v>
      </c>
      <c r="GZ1462" s="26">
        <f t="shared" ref="GZ1462" si="10671">GV1462+GW1462+GX1462+GZ1460-GZ1461</f>
        <v>-309.48</v>
      </c>
      <c r="HA1462" s="26">
        <f t="shared" ref="HA1462" si="10672">GZ1462+HA1460-HA1461</f>
        <v>-309.48</v>
      </c>
      <c r="HB1462" s="26">
        <f t="shared" ref="HB1462" si="10673">HA1462+HB1460-HB1461</f>
        <v>-309.48</v>
      </c>
      <c r="HC1462" s="26">
        <f t="shared" ref="HC1462" si="10674">HB1462+HC1460-HC1461</f>
        <v>-309.48</v>
      </c>
      <c r="HD1462" s="26">
        <f t="shared" ref="HD1462" si="10675">HC1462+HD1460-HD1461</f>
        <v>-309.48</v>
      </c>
      <c r="HE1462" s="26">
        <f t="shared" ref="HE1462" si="10676">HD1462+HE1460-HE1461</f>
        <v>-309.48</v>
      </c>
      <c r="HF1462" s="26">
        <f t="shared" ref="HF1462" si="10677">HE1462+HF1460-HF1461</f>
        <v>40.519999999999982</v>
      </c>
      <c r="HG1462" s="26">
        <f t="shared" ref="HG1462" si="10678">HF1462+HG1460-HG1461</f>
        <v>40.519999999999982</v>
      </c>
      <c r="HH1462" s="26">
        <f t="shared" ref="HH1462" si="10679">HG1462+HH1460-HH1461</f>
        <v>40.519999999999982</v>
      </c>
      <c r="HI1462" s="26">
        <f t="shared" ref="HI1462" si="10680">HH1462+HI1460-HI1461</f>
        <v>40.519999999999982</v>
      </c>
      <c r="HJ1462" s="26">
        <f t="shared" ref="HJ1462" si="10681">HI1462+HJ1460-HJ1461</f>
        <v>40.519999999999982</v>
      </c>
      <c r="HK1462" s="26">
        <f t="shared" ref="HK1462" si="10682">HJ1462+HK1460-HK1461</f>
        <v>40.519999999999982</v>
      </c>
      <c r="HL1462" s="26">
        <f t="shared" ref="HL1462" si="10683">HK1462+HL1460-HL1461</f>
        <v>40.519999999999982</v>
      </c>
      <c r="HM1462" s="26">
        <f t="shared" ref="HM1462" si="10684">HL1462+HM1460-HM1461</f>
        <v>40.519999999999982</v>
      </c>
      <c r="HN1462" s="26">
        <f t="shared" ref="HN1462" si="10685">HM1462+HN1460-HN1461</f>
        <v>40.519999999999982</v>
      </c>
      <c r="HO1462" s="26">
        <f t="shared" ref="HO1462" si="10686">HN1462+HO1460-HO1461</f>
        <v>40.519999999999982</v>
      </c>
      <c r="HP1462" s="26">
        <f t="shared" ref="HP1462" si="10687">HO1462+HP1460-HP1461</f>
        <v>40.519999999999982</v>
      </c>
      <c r="HQ1462" s="26">
        <f t="shared" ref="HQ1462" si="10688">HP1462+HQ1460-HQ1461</f>
        <v>40.519999999999982</v>
      </c>
      <c r="HR1462" s="26">
        <f t="shared" ref="HR1462" si="10689">HQ1462+HR1460-HR1461</f>
        <v>40.519999999999982</v>
      </c>
      <c r="HS1462" s="26">
        <f t="shared" ref="HS1462" si="10690">HR1462+HS1460-HS1461</f>
        <v>40.519999999999982</v>
      </c>
      <c r="HT1462" s="26">
        <f t="shared" ref="HT1462" si="10691">HS1462+HT1460-HT1461</f>
        <v>40.519999999999982</v>
      </c>
      <c r="HU1462" s="22">
        <f t="shared" ref="HU1462" si="10692">COUNTIF(GZ1462:HT1462,"&lt;0")</f>
        <v>6</v>
      </c>
      <c r="HV1462" s="25"/>
      <c r="HW1462" t="str">
        <f>DIM_BILL[[#This Row],[Tipo]]</f>
        <v>MATERIA PRIMA</v>
      </c>
    </row>
    <row r="1463" spans="1:231" x14ac:dyDescent="0.3">
      <c r="A1463" s="17" t="s">
        <v>2095</v>
      </c>
      <c r="BT1463">
        <v>2.1257272727272725E-2</v>
      </c>
      <c r="BU1463">
        <v>3.7412799999999996E-2</v>
      </c>
      <c r="BW1463">
        <v>3.9067600000000001E-2</v>
      </c>
      <c r="BX1463">
        <v>2.2197499999999998E-2</v>
      </c>
      <c r="BY1463">
        <v>7.8135200000000002E-2</v>
      </c>
      <c r="BZ1463">
        <v>3.7412799999999996E-2</v>
      </c>
      <c r="CA1463">
        <v>2.1257272727272725E-2</v>
      </c>
      <c r="CB1463">
        <v>7.4825599999999992E-2</v>
      </c>
      <c r="CC1463">
        <v>3.1177333333333331E-2</v>
      </c>
      <c r="CD1463">
        <v>9.4910999999999995E-2</v>
      </c>
      <c r="GR1463" s="17" t="s">
        <v>819</v>
      </c>
      <c r="GS1463" s="17">
        <v>3</v>
      </c>
      <c r="GT1463" s="17" t="s">
        <v>1847</v>
      </c>
      <c r="GU1463" s="17" t="s">
        <v>1793</v>
      </c>
      <c r="GV1463" s="17">
        <f>SUMIF(FACT_A1[cve_prod],DIM_BILL[[#This Row],[CODIGO]],FACT_A1[Existencia])</f>
        <v>1550</v>
      </c>
      <c r="GW1463" s="18">
        <f>SUMIF(FACT_A2[cve_prod],DIM_BILL[[#This Row],[CODIGO]],FACT_A2[Existencia])</f>
        <v>1593.694</v>
      </c>
      <c r="GX1463" s="17"/>
      <c r="GY1463" s="16" t="s">
        <v>2220</v>
      </c>
      <c r="GZ1463" s="15">
        <f>SUMIFS(POs[saldo],POs[cve_prod],DIM_BILL[[#This Row],[CODIGO]],POs[status],$GY1463,POs[f_ent],GZ$1)</f>
        <v>0</v>
      </c>
      <c r="HA1463" s="15">
        <f>SUMIFS(POs[saldo],POs[cve_prod],DIM_BILL[[#This Row],[CODIGO]],POs[status],$GY1463,POs[f_ent],HA$1)</f>
        <v>0</v>
      </c>
      <c r="HB1463" s="15">
        <f>SUMIFS(POs[saldo],POs[cve_prod],DIM_BILL[[#This Row],[CODIGO]],POs[status],$GY1463,POs[f_ent],HB$1)</f>
        <v>0</v>
      </c>
      <c r="HC1463" s="15">
        <f>SUMIFS(POs[saldo],POs[cve_prod],DIM_BILL[[#This Row],[CODIGO]],POs[status],$GY1463,POs[f_ent],HC$1)</f>
        <v>0</v>
      </c>
      <c r="HD1463" s="15">
        <f>SUMIFS(POs[saldo],POs[cve_prod],DIM_BILL[[#This Row],[CODIGO]],POs[status],$GY1463,POs[f_ent],HD$1)</f>
        <v>0</v>
      </c>
      <c r="HE1463" s="15">
        <f>SUMIFS(POs[saldo],POs[cve_prod],DIM_BILL[[#This Row],[CODIGO]],POs[status],$GY1463,POs[f_ent],HE$1)</f>
        <v>0</v>
      </c>
      <c r="HF1463" s="15">
        <f>SUMIFS(POs[saldo],POs[cve_prod],DIM_BILL[[#This Row],[CODIGO]],POs[status],$GY1463,POs[Semana],WEEKNUM(HF$1))</f>
        <v>0</v>
      </c>
      <c r="HG1463" s="15">
        <f>SUMIFS(POs[saldo],POs[cve_prod],DIM_BILL[[#This Row],[CODIGO]],POs[status],$GY1463,POs[Semana],WEEKNUM(HG$1))</f>
        <v>0</v>
      </c>
      <c r="HH1463" s="15">
        <f>SUMIFS(POs[saldo],POs[cve_prod],DIM_BILL[[#This Row],[CODIGO]],POs[status],$GY1463,POs[Semana],WEEKNUM(HH$1))</f>
        <v>0</v>
      </c>
      <c r="HI1463" s="15">
        <f>SUMIFS(POs[saldo],POs[cve_prod],DIM_BILL[[#This Row],[CODIGO]],POs[status],$GY1463,POs[Semana],WEEKNUM(HI$1))</f>
        <v>0</v>
      </c>
      <c r="HJ1463" s="15">
        <f>SUMIFS(POs[saldo],POs[cve_prod],DIM_BILL[[#This Row],[CODIGO]],POs[status],$GY1463,POs[Semana],WEEKNUM(HJ$1))</f>
        <v>0</v>
      </c>
      <c r="HK1463" s="15">
        <f>SUMIFS(POs[saldo],POs[cve_prod],DIM_BILL[[#This Row],[CODIGO]],POs[status],$GY1463,POs[Semana],WEEKNUM(HK$1))</f>
        <v>0</v>
      </c>
      <c r="HL1463" s="15">
        <f>SUMIFS(POs[saldo],POs[cve_prod],DIM_BILL[[#This Row],[CODIGO]],POs[status],$GY1463,POs[Semana],WEEKNUM(HL$1))</f>
        <v>0</v>
      </c>
      <c r="HM1463" s="15">
        <f>SUMIFS(POs[saldo],POs[cve_prod],DIM_BILL[[#This Row],[CODIGO]],POs[status],$GY1463,POs[Semana],WEEKNUM(HM$1))</f>
        <v>0</v>
      </c>
      <c r="HN1463" s="15">
        <f>SUMIFS(POs[saldo],POs[cve_prod],DIM_BILL[[#This Row],[CODIGO]],POs[status],$GY1463,POs[Semana],WEEKNUM(HN$1))</f>
        <v>0</v>
      </c>
      <c r="HO1463" s="15">
        <f>SUMIFS(POs[saldo],POs[cve_prod],DIM_BILL[[#This Row],[CODIGO]],POs[status],$GY1463,POs[Semana],WEEKNUM(HO$1))</f>
        <v>0</v>
      </c>
      <c r="HP1463" s="15">
        <f>SUMIFS(POs[saldo],POs[cve_prod],DIM_BILL[[#This Row],[CODIGO]],POs[status],$GY1463,POs[Semana],WEEKNUM(HP$1))</f>
        <v>0</v>
      </c>
      <c r="HQ1463" s="15">
        <f>SUMIFS(POs[saldo],POs[cve_prod],DIM_BILL[[#This Row],[CODIGO]],POs[status],$GY1463,POs[Semana],WEEKNUM(HQ$1))</f>
        <v>0</v>
      </c>
      <c r="HR1463" s="15">
        <f>SUMIFS(POs[saldo],POs[cve_prod],DIM_BILL[[#This Row],[CODIGO]],POs[status],$GY1463,POs[Semana],WEEKNUM(HR$1))</f>
        <v>0</v>
      </c>
      <c r="HS1463" s="15">
        <f>SUMIFS(POs[saldo],POs[cve_prod],DIM_BILL[[#This Row],[CODIGO]],POs[status],$GY1463,POs[Semana],WEEKNUM(HS$1))</f>
        <v>0</v>
      </c>
      <c r="HT1463" s="15">
        <f>SUMIFS(POs[saldo],POs[cve_prod],DIM_BILL[[#This Row],[CODIGO]],POs[status],$GY1463,POs[Semana],WEEKNUM(HT$1))</f>
        <v>0</v>
      </c>
      <c r="HU1463" s="22"/>
      <c r="HV1463" s="25"/>
      <c r="HW1463" t="str">
        <f>DIM_BILL[[#This Row],[Tipo]]</f>
        <v>MATERIA PRIMA</v>
      </c>
    </row>
    <row r="1464" spans="1:231" x14ac:dyDescent="0.3">
      <c r="A1464" s="17" t="s">
        <v>2095</v>
      </c>
      <c r="BT1464">
        <v>2.1257272727272725E-2</v>
      </c>
      <c r="BU1464">
        <v>3.7412799999999996E-2</v>
      </c>
      <c r="BW1464">
        <v>3.9067600000000001E-2</v>
      </c>
      <c r="BX1464">
        <v>2.2197499999999998E-2</v>
      </c>
      <c r="BY1464">
        <v>7.8135200000000002E-2</v>
      </c>
      <c r="BZ1464">
        <v>3.7412799999999996E-2</v>
      </c>
      <c r="CA1464">
        <v>2.1257272727272725E-2</v>
      </c>
      <c r="CB1464">
        <v>7.4825599999999992E-2</v>
      </c>
      <c r="CC1464">
        <v>3.1177333333333331E-2</v>
      </c>
      <c r="CD1464">
        <v>9.4910999999999995E-2</v>
      </c>
      <c r="GR1464" s="17" t="s">
        <v>819</v>
      </c>
      <c r="GS1464" s="17">
        <v>3</v>
      </c>
      <c r="GT1464" s="17" t="s">
        <v>1847</v>
      </c>
      <c r="GU1464" s="17" t="s">
        <v>1793</v>
      </c>
      <c r="GV1464" s="17">
        <f>SUMIF(FACT_A1[cve_prod],DIM_BILL[[#This Row],[CODIGO]],FACT_A1[Existencia])</f>
        <v>1550</v>
      </c>
      <c r="GW1464" s="18">
        <f>SUMIF(FACT_A2[cve_prod],DIM_BILL[[#This Row],[CODIGO]],FACT_A2[Existencia])</f>
        <v>1593.694</v>
      </c>
      <c r="GX1464" s="17"/>
      <c r="GY1464" s="16" t="s">
        <v>2221</v>
      </c>
      <c r="GZ1464" s="24">
        <f>SUMPRODUCT($B1464:$GQ1464,INDEX(PLAN_PRODUCCION!$B$4:$GQ$24,COLUMN()-COLUMN($GZ$1)+1,0))</f>
        <v>1346.6809999999998</v>
      </c>
      <c r="HA1464" s="24">
        <f>SUMPRODUCT($B1464:$GQ1464,INDEX(PLAN_PRODUCCION!$B$4:$GQ$24,COLUMN()-COLUMN($GZ$1)+1,0))</f>
        <v>0</v>
      </c>
      <c r="HB1464" s="24">
        <f>SUMPRODUCT($B1464:$GQ1464,INDEX(PLAN_PRODUCCION!$B$4:$GQ$24,COLUMN()-COLUMN($GZ$1)+1,0))</f>
        <v>0</v>
      </c>
      <c r="HC1464" s="24">
        <f>SUMPRODUCT($B1464:$GQ1464,INDEX(PLAN_PRODUCCION!$B$4:$GQ$24,COLUMN()-COLUMN($GZ$1)+1,0))</f>
        <v>0</v>
      </c>
      <c r="HD1464" s="24">
        <f>SUMPRODUCT($B1464:$GQ1464,INDEX(PLAN_PRODUCCION!$B$4:$GQ$24,COLUMN()-COLUMN($GZ$1)+1,0))</f>
        <v>0</v>
      </c>
      <c r="HE1464" s="24">
        <f>SUMPRODUCT($B1464:$GQ1464,INDEX(PLAN_PRODUCCION!$B$4:$GQ$24,COLUMN()-COLUMN($GZ$1)+1,0))</f>
        <v>0</v>
      </c>
      <c r="HF1464" s="24">
        <f>SUMPRODUCT($B1464:$GQ1464,INDEX(PLAN_PRODUCCION!$B$4:$GQ$24,COLUMN()-COLUMN($GZ$1)+1,0))</f>
        <v>0</v>
      </c>
      <c r="HG1464" s="24">
        <f>SUMPRODUCT($B1464:$GQ1464,INDEX(PLAN_PRODUCCION!$B$4:$GQ$24,COLUMN()-COLUMN($GZ$1)+1,0))</f>
        <v>0</v>
      </c>
      <c r="HH1464" s="24">
        <f>SUMPRODUCT($B1464:$GQ1464,INDEX(PLAN_PRODUCCION!$B$4:$GQ$24,COLUMN()-COLUMN($GZ$1)+1,0))</f>
        <v>0</v>
      </c>
      <c r="HI1464" s="24">
        <f>SUMPRODUCT($B1464:$GQ1464,INDEX(PLAN_PRODUCCION!$B$4:$GQ$24,COLUMN()-COLUMN($GZ$1)+1,0))</f>
        <v>0</v>
      </c>
      <c r="HJ1464" s="24">
        <f>SUMPRODUCT($B1464:$GQ1464,INDEX(PLAN_PRODUCCION!$B$4:$GQ$24,COLUMN()-COLUMN($GZ$1)+1,0))</f>
        <v>0</v>
      </c>
      <c r="HK1464" s="24">
        <f>SUMPRODUCT($B1464:$GQ1464,INDEX(PLAN_PRODUCCION!$B$4:$GQ$24,COLUMN()-COLUMN($GZ$1)+1,0))</f>
        <v>0</v>
      </c>
      <c r="HL1464" s="24">
        <f>SUMPRODUCT($B1464:$GQ1464,INDEX(PLAN_PRODUCCION!$B$4:$GQ$24,COLUMN()-COLUMN($GZ$1)+1,0))</f>
        <v>0</v>
      </c>
      <c r="HM1464" s="24">
        <f>SUMPRODUCT($B1464:$GQ1464,INDEX(PLAN_PRODUCCION!$B$4:$GQ$24,COLUMN()-COLUMN($GZ$1)+1,0))</f>
        <v>0</v>
      </c>
      <c r="HN1464" s="24">
        <f>SUMPRODUCT($B1464:$GQ1464,INDEX(PLAN_PRODUCCION!$B$4:$GQ$24,COLUMN()-COLUMN($GZ$1)+1,0))</f>
        <v>0</v>
      </c>
      <c r="HO1464" s="24">
        <f>SUMPRODUCT($B1464:$GQ1464,INDEX(PLAN_PRODUCCION!$B$4:$GQ$24,COLUMN()-COLUMN($GZ$1)+1,0))</f>
        <v>0</v>
      </c>
      <c r="HP1464" s="24">
        <f>SUMPRODUCT($B1464:$GQ1464,INDEX(PLAN_PRODUCCION!$B$4:$GQ$24,COLUMN()-COLUMN($GZ$1)+1,0))</f>
        <v>0</v>
      </c>
      <c r="HQ1464" s="24">
        <f>SUMPRODUCT($B1464:$GQ1464,INDEX(PLAN_PRODUCCION!$B$4:$GQ$24,COLUMN()-COLUMN($GZ$1)+1,0))</f>
        <v>0</v>
      </c>
      <c r="HR1464" s="24">
        <f>SUMPRODUCT($B1464:$GQ1464,INDEX(PLAN_PRODUCCION!$B$4:$GQ$24,COLUMN()-COLUMN($GZ$1)+1,0))</f>
        <v>0</v>
      </c>
      <c r="HS1464" s="24">
        <f>SUMPRODUCT($B1464:$GQ1464,INDEX(PLAN_PRODUCCION!$B$4:$GQ$24,COLUMN()-COLUMN($GZ$1)+1,0))</f>
        <v>0</v>
      </c>
      <c r="HT1464" s="24">
        <f>SUMPRODUCT($B1464:$GQ1464,INDEX(PLAN_PRODUCCION!$B$4:$GQ$24,COLUMN()-COLUMN($GZ$1)+1,0))</f>
        <v>0</v>
      </c>
      <c r="HU1464" s="22"/>
      <c r="HV1464" s="25"/>
      <c r="HW1464" t="str">
        <f>DIM_BILL[[#This Row],[Tipo]]</f>
        <v>MATERIA PRIMA</v>
      </c>
    </row>
    <row r="1465" spans="1:231" x14ac:dyDescent="0.3">
      <c r="A1465" s="18" t="s">
        <v>2095</v>
      </c>
      <c r="BT1465">
        <v>2.1257272727272725E-2</v>
      </c>
      <c r="BU1465">
        <v>3.7412799999999996E-2</v>
      </c>
      <c r="BW1465">
        <v>3.9067600000000001E-2</v>
      </c>
      <c r="BX1465">
        <v>2.2197499999999998E-2</v>
      </c>
      <c r="BY1465">
        <v>7.8135200000000002E-2</v>
      </c>
      <c r="BZ1465">
        <v>3.7412799999999996E-2</v>
      </c>
      <c r="CA1465">
        <v>2.1257272727272725E-2</v>
      </c>
      <c r="CB1465">
        <v>7.4825599999999992E-2</v>
      </c>
      <c r="CC1465">
        <v>3.1177333333333331E-2</v>
      </c>
      <c r="CD1465">
        <v>9.4910999999999995E-2</v>
      </c>
      <c r="GR1465" s="18" t="s">
        <v>819</v>
      </c>
      <c r="GS1465" s="18">
        <v>3</v>
      </c>
      <c r="GT1465" s="18" t="s">
        <v>1847</v>
      </c>
      <c r="GU1465" s="18" t="s">
        <v>1793</v>
      </c>
      <c r="GV1465" s="18">
        <f>SUMIF(FACT_A1[cve_prod],DIM_BILL[[#This Row],[CODIGO]],FACT_A1[Existencia])</f>
        <v>1550</v>
      </c>
      <c r="GW1465" s="18">
        <f>SUMIF(FACT_A2[cve_prod],DIM_BILL[[#This Row],[CODIGO]],FACT_A2[Existencia])</f>
        <v>1593.694</v>
      </c>
      <c r="GX1465" s="18"/>
      <c r="GY1465" s="16" t="s">
        <v>2222</v>
      </c>
      <c r="GZ1465" s="26">
        <f t="shared" ref="GZ1465" si="10693">GV1465+GW1465+GX1465+GZ1463-GZ1464</f>
        <v>1797.0130000000001</v>
      </c>
      <c r="HA1465" s="26">
        <f t="shared" ref="HA1465" si="10694">GZ1465+HA1463-HA1464</f>
        <v>1797.0130000000001</v>
      </c>
      <c r="HB1465" s="26">
        <f t="shared" ref="HB1465" si="10695">HA1465+HB1463-HB1464</f>
        <v>1797.0130000000001</v>
      </c>
      <c r="HC1465" s="26">
        <f t="shared" ref="HC1465" si="10696">HB1465+HC1463-HC1464</f>
        <v>1797.0130000000001</v>
      </c>
      <c r="HD1465" s="26">
        <f t="shared" ref="HD1465" si="10697">HC1465+HD1463-HD1464</f>
        <v>1797.0130000000001</v>
      </c>
      <c r="HE1465" s="26">
        <f t="shared" ref="HE1465" si="10698">HD1465+HE1463-HE1464</f>
        <v>1797.0130000000001</v>
      </c>
      <c r="HF1465" s="26">
        <f t="shared" ref="HF1465" si="10699">HE1465+HF1463-HF1464</f>
        <v>1797.0130000000001</v>
      </c>
      <c r="HG1465" s="26">
        <f t="shared" ref="HG1465" si="10700">HF1465+HG1463-HG1464</f>
        <v>1797.0130000000001</v>
      </c>
      <c r="HH1465" s="26">
        <f t="shared" ref="HH1465" si="10701">HG1465+HH1463-HH1464</f>
        <v>1797.0130000000001</v>
      </c>
      <c r="HI1465" s="26">
        <f t="shared" ref="HI1465" si="10702">HH1465+HI1463-HI1464</f>
        <v>1797.0130000000001</v>
      </c>
      <c r="HJ1465" s="26">
        <f t="shared" ref="HJ1465" si="10703">HI1465+HJ1463-HJ1464</f>
        <v>1797.0130000000001</v>
      </c>
      <c r="HK1465" s="26">
        <f t="shared" ref="HK1465" si="10704">HJ1465+HK1463-HK1464</f>
        <v>1797.0130000000001</v>
      </c>
      <c r="HL1465" s="26">
        <f t="shared" ref="HL1465" si="10705">HK1465+HL1463-HL1464</f>
        <v>1797.0130000000001</v>
      </c>
      <c r="HM1465" s="26">
        <f t="shared" ref="HM1465" si="10706">HL1465+HM1463-HM1464</f>
        <v>1797.0130000000001</v>
      </c>
      <c r="HN1465" s="26">
        <f t="shared" ref="HN1465" si="10707">HM1465+HN1463-HN1464</f>
        <v>1797.0130000000001</v>
      </c>
      <c r="HO1465" s="26">
        <f t="shared" ref="HO1465" si="10708">HN1465+HO1463-HO1464</f>
        <v>1797.0130000000001</v>
      </c>
      <c r="HP1465" s="26">
        <f t="shared" ref="HP1465" si="10709">HO1465+HP1463-HP1464</f>
        <v>1797.0130000000001</v>
      </c>
      <c r="HQ1465" s="26">
        <f t="shared" ref="HQ1465" si="10710">HP1465+HQ1463-HQ1464</f>
        <v>1797.0130000000001</v>
      </c>
      <c r="HR1465" s="26">
        <f t="shared" ref="HR1465" si="10711">HQ1465+HR1463-HR1464</f>
        <v>1797.0130000000001</v>
      </c>
      <c r="HS1465" s="26">
        <f t="shared" ref="HS1465" si="10712">HR1465+HS1463-HS1464</f>
        <v>1797.0130000000001</v>
      </c>
      <c r="HT1465" s="26">
        <f t="shared" ref="HT1465" si="10713">HS1465+HT1463-HT1464</f>
        <v>1797.0130000000001</v>
      </c>
      <c r="HU1465" s="22">
        <f t="shared" ref="HU1465" si="10714">COUNTIF(GZ1465:HT1465,"&lt;0")</f>
        <v>0</v>
      </c>
      <c r="HV1465" s="25"/>
      <c r="HW1465" t="str">
        <f>DIM_BILL[[#This Row],[Tipo]]</f>
        <v>MATERIA PRIMA</v>
      </c>
    </row>
    <row r="1466" spans="1:231" x14ac:dyDescent="0.3">
      <c r="A1466" s="17" t="s">
        <v>1177</v>
      </c>
      <c r="DJ1466">
        <v>1.4999999999999999E-2</v>
      </c>
      <c r="DK1466">
        <v>1.4999999999999999E-2</v>
      </c>
      <c r="DL1466">
        <v>4.4999999999999998E-2</v>
      </c>
      <c r="GR1466" s="17" t="s">
        <v>1178</v>
      </c>
      <c r="GS1466" s="17">
        <v>3</v>
      </c>
      <c r="GT1466" s="17" t="s">
        <v>1860</v>
      </c>
      <c r="GU1466" s="17" t="s">
        <v>1793</v>
      </c>
      <c r="GV1466" s="17">
        <f>SUMIF(FACT_A1[cve_prod],DIM_BILL[[#This Row],[CODIGO]],FACT_A1[Existencia])</f>
        <v>121</v>
      </c>
      <c r="GW1466" s="18">
        <f>SUMIF(FACT_A2[cve_prod],DIM_BILL[[#This Row],[CODIGO]],FACT_A2[Existencia])</f>
        <v>19.68</v>
      </c>
      <c r="GX1466" s="17"/>
      <c r="GY1466" s="16" t="s">
        <v>2220</v>
      </c>
      <c r="GZ1466" s="15">
        <f>SUMIFS(POs[saldo],POs[cve_prod],DIM_BILL[[#This Row],[CODIGO]],POs[status],$GY1466,POs[f_ent],GZ$1)</f>
        <v>0</v>
      </c>
      <c r="HA1466" s="15">
        <f>SUMIFS(POs[saldo],POs[cve_prod],DIM_BILL[[#This Row],[CODIGO]],POs[status],$GY1466,POs[f_ent],HA$1)</f>
        <v>0</v>
      </c>
      <c r="HB1466" s="15">
        <f>SUMIFS(POs[saldo],POs[cve_prod],DIM_BILL[[#This Row],[CODIGO]],POs[status],$GY1466,POs[f_ent],HB$1)</f>
        <v>0</v>
      </c>
      <c r="HC1466" s="15">
        <f>SUMIFS(POs[saldo],POs[cve_prod],DIM_BILL[[#This Row],[CODIGO]],POs[status],$GY1466,POs[f_ent],HC$1)</f>
        <v>0</v>
      </c>
      <c r="HD1466" s="15">
        <f>SUMIFS(POs[saldo],POs[cve_prod],DIM_BILL[[#This Row],[CODIGO]],POs[status],$GY1466,POs[f_ent],HD$1)</f>
        <v>0</v>
      </c>
      <c r="HE1466" s="15">
        <f>SUMIFS(POs[saldo],POs[cve_prod],DIM_BILL[[#This Row],[CODIGO]],POs[status],$GY1466,POs[f_ent],HE$1)</f>
        <v>0</v>
      </c>
      <c r="HF1466" s="15">
        <f>SUMIFS(POs[saldo],POs[cve_prod],DIM_BILL[[#This Row],[CODIGO]],POs[status],$GY1466,POs[Semana],WEEKNUM(HF$1))</f>
        <v>0</v>
      </c>
      <c r="HG1466" s="15">
        <f>SUMIFS(POs[saldo],POs[cve_prod],DIM_BILL[[#This Row],[CODIGO]],POs[status],$GY1466,POs[Semana],WEEKNUM(HG$1))</f>
        <v>0</v>
      </c>
      <c r="HH1466" s="15">
        <f>SUMIFS(POs[saldo],POs[cve_prod],DIM_BILL[[#This Row],[CODIGO]],POs[status],$GY1466,POs[Semana],WEEKNUM(HH$1))</f>
        <v>0</v>
      </c>
      <c r="HI1466" s="15">
        <f>SUMIFS(POs[saldo],POs[cve_prod],DIM_BILL[[#This Row],[CODIGO]],POs[status],$GY1466,POs[Semana],WEEKNUM(HI$1))</f>
        <v>0</v>
      </c>
      <c r="HJ1466" s="15">
        <f>SUMIFS(POs[saldo],POs[cve_prod],DIM_BILL[[#This Row],[CODIGO]],POs[status],$GY1466,POs[Semana],WEEKNUM(HJ$1))</f>
        <v>0</v>
      </c>
      <c r="HK1466" s="15">
        <f>SUMIFS(POs[saldo],POs[cve_prod],DIM_BILL[[#This Row],[CODIGO]],POs[status],$GY1466,POs[Semana],WEEKNUM(HK$1))</f>
        <v>0</v>
      </c>
      <c r="HL1466" s="15">
        <f>SUMIFS(POs[saldo],POs[cve_prod],DIM_BILL[[#This Row],[CODIGO]],POs[status],$GY1466,POs[Semana],WEEKNUM(HL$1))</f>
        <v>0</v>
      </c>
      <c r="HM1466" s="15">
        <f>SUMIFS(POs[saldo],POs[cve_prod],DIM_BILL[[#This Row],[CODIGO]],POs[status],$GY1466,POs[Semana],WEEKNUM(HM$1))</f>
        <v>0</v>
      </c>
      <c r="HN1466" s="15">
        <f>SUMIFS(POs[saldo],POs[cve_prod],DIM_BILL[[#This Row],[CODIGO]],POs[status],$GY1466,POs[Semana],WEEKNUM(HN$1))</f>
        <v>0</v>
      </c>
      <c r="HO1466" s="15">
        <f>SUMIFS(POs[saldo],POs[cve_prod],DIM_BILL[[#This Row],[CODIGO]],POs[status],$GY1466,POs[Semana],WEEKNUM(HO$1))</f>
        <v>0</v>
      </c>
      <c r="HP1466" s="15">
        <f>SUMIFS(POs[saldo],POs[cve_prod],DIM_BILL[[#This Row],[CODIGO]],POs[status],$GY1466,POs[Semana],WEEKNUM(HP$1))</f>
        <v>0</v>
      </c>
      <c r="HQ1466" s="15">
        <f>SUMIFS(POs[saldo],POs[cve_prod],DIM_BILL[[#This Row],[CODIGO]],POs[status],$GY1466,POs[Semana],WEEKNUM(HQ$1))</f>
        <v>0</v>
      </c>
      <c r="HR1466" s="15">
        <f>SUMIFS(POs[saldo],POs[cve_prod],DIM_BILL[[#This Row],[CODIGO]],POs[status],$GY1466,POs[Semana],WEEKNUM(HR$1))</f>
        <v>0</v>
      </c>
      <c r="HS1466" s="15">
        <f>SUMIFS(POs[saldo],POs[cve_prod],DIM_BILL[[#This Row],[CODIGO]],POs[status],$GY1466,POs[Semana],WEEKNUM(HS$1))</f>
        <v>0</v>
      </c>
      <c r="HT1466" s="15">
        <f>SUMIFS(POs[saldo],POs[cve_prod],DIM_BILL[[#This Row],[CODIGO]],POs[status],$GY1466,POs[Semana],WEEKNUM(HT$1))</f>
        <v>0</v>
      </c>
      <c r="HU1466" s="22"/>
      <c r="HV1466" s="25"/>
      <c r="HW1466" t="str">
        <f>DIM_BILL[[#This Row],[Tipo]]</f>
        <v>MATERIA PRIMA</v>
      </c>
    </row>
    <row r="1467" spans="1:231" x14ac:dyDescent="0.3">
      <c r="A1467" s="17" t="s">
        <v>1177</v>
      </c>
      <c r="DJ1467">
        <v>1.4999999999999999E-2</v>
      </c>
      <c r="DK1467">
        <v>1.4999999999999999E-2</v>
      </c>
      <c r="DL1467">
        <v>4.4999999999999998E-2</v>
      </c>
      <c r="GR1467" s="17" t="s">
        <v>1178</v>
      </c>
      <c r="GS1467" s="17">
        <v>3</v>
      </c>
      <c r="GT1467" s="17" t="s">
        <v>1860</v>
      </c>
      <c r="GU1467" s="17" t="s">
        <v>1793</v>
      </c>
      <c r="GV1467" s="17">
        <f>SUMIF(FACT_A1[cve_prod],DIM_BILL[[#This Row],[CODIGO]],FACT_A1[Existencia])</f>
        <v>121</v>
      </c>
      <c r="GW1467" s="18">
        <f>SUMIF(FACT_A2[cve_prod],DIM_BILL[[#This Row],[CODIGO]],FACT_A2[Existencia])</f>
        <v>19.68</v>
      </c>
      <c r="GX1467" s="17"/>
      <c r="GY1467" s="16" t="s">
        <v>2221</v>
      </c>
      <c r="GZ1467" s="24">
        <f>SUMPRODUCT($B1467:$GQ1467,INDEX(PLAN_PRODUCCION!$B$4:$GQ$24,COLUMN()-COLUMN($GZ$1)+1,0))</f>
        <v>55.68</v>
      </c>
      <c r="HA1467" s="24">
        <f>SUMPRODUCT($B1467:$GQ1467,INDEX(PLAN_PRODUCCION!$B$4:$GQ$24,COLUMN()-COLUMN($GZ$1)+1,0))</f>
        <v>0</v>
      </c>
      <c r="HB1467" s="24">
        <f>SUMPRODUCT($B1467:$GQ1467,INDEX(PLAN_PRODUCCION!$B$4:$GQ$24,COLUMN()-COLUMN($GZ$1)+1,0))</f>
        <v>0</v>
      </c>
      <c r="HC1467" s="24">
        <f>SUMPRODUCT($B1467:$GQ1467,INDEX(PLAN_PRODUCCION!$B$4:$GQ$24,COLUMN()-COLUMN($GZ$1)+1,0))</f>
        <v>0</v>
      </c>
      <c r="HD1467" s="24">
        <f>SUMPRODUCT($B1467:$GQ1467,INDEX(PLAN_PRODUCCION!$B$4:$GQ$24,COLUMN()-COLUMN($GZ$1)+1,0))</f>
        <v>0</v>
      </c>
      <c r="HE1467" s="24">
        <f>SUMPRODUCT($B1467:$GQ1467,INDEX(PLAN_PRODUCCION!$B$4:$GQ$24,COLUMN()-COLUMN($GZ$1)+1,0))</f>
        <v>0</v>
      </c>
      <c r="HF1467" s="24">
        <f>SUMPRODUCT($B1467:$GQ1467,INDEX(PLAN_PRODUCCION!$B$4:$GQ$24,COLUMN()-COLUMN($GZ$1)+1,0))</f>
        <v>0</v>
      </c>
      <c r="HG1467" s="24">
        <f>SUMPRODUCT($B1467:$GQ1467,INDEX(PLAN_PRODUCCION!$B$4:$GQ$24,COLUMN()-COLUMN($GZ$1)+1,0))</f>
        <v>0</v>
      </c>
      <c r="HH1467" s="24">
        <f>SUMPRODUCT($B1467:$GQ1467,INDEX(PLAN_PRODUCCION!$B$4:$GQ$24,COLUMN()-COLUMN($GZ$1)+1,0))</f>
        <v>0</v>
      </c>
      <c r="HI1467" s="24">
        <f>SUMPRODUCT($B1467:$GQ1467,INDEX(PLAN_PRODUCCION!$B$4:$GQ$24,COLUMN()-COLUMN($GZ$1)+1,0))</f>
        <v>0</v>
      </c>
      <c r="HJ1467" s="24">
        <f>SUMPRODUCT($B1467:$GQ1467,INDEX(PLAN_PRODUCCION!$B$4:$GQ$24,COLUMN()-COLUMN($GZ$1)+1,0))</f>
        <v>0</v>
      </c>
      <c r="HK1467" s="24">
        <f>SUMPRODUCT($B1467:$GQ1467,INDEX(PLAN_PRODUCCION!$B$4:$GQ$24,COLUMN()-COLUMN($GZ$1)+1,0))</f>
        <v>0</v>
      </c>
      <c r="HL1467" s="24">
        <f>SUMPRODUCT($B1467:$GQ1467,INDEX(PLAN_PRODUCCION!$B$4:$GQ$24,COLUMN()-COLUMN($GZ$1)+1,0))</f>
        <v>0</v>
      </c>
      <c r="HM1467" s="24">
        <f>SUMPRODUCT($B1467:$GQ1467,INDEX(PLAN_PRODUCCION!$B$4:$GQ$24,COLUMN()-COLUMN($GZ$1)+1,0))</f>
        <v>0</v>
      </c>
      <c r="HN1467" s="24">
        <f>SUMPRODUCT($B1467:$GQ1467,INDEX(PLAN_PRODUCCION!$B$4:$GQ$24,COLUMN()-COLUMN($GZ$1)+1,0))</f>
        <v>0</v>
      </c>
      <c r="HO1467" s="24">
        <f>SUMPRODUCT($B1467:$GQ1467,INDEX(PLAN_PRODUCCION!$B$4:$GQ$24,COLUMN()-COLUMN($GZ$1)+1,0))</f>
        <v>0</v>
      </c>
      <c r="HP1467" s="24">
        <f>SUMPRODUCT($B1467:$GQ1467,INDEX(PLAN_PRODUCCION!$B$4:$GQ$24,COLUMN()-COLUMN($GZ$1)+1,0))</f>
        <v>0</v>
      </c>
      <c r="HQ1467" s="24">
        <f>SUMPRODUCT($B1467:$GQ1467,INDEX(PLAN_PRODUCCION!$B$4:$GQ$24,COLUMN()-COLUMN($GZ$1)+1,0))</f>
        <v>0</v>
      </c>
      <c r="HR1467" s="24">
        <f>SUMPRODUCT($B1467:$GQ1467,INDEX(PLAN_PRODUCCION!$B$4:$GQ$24,COLUMN()-COLUMN($GZ$1)+1,0))</f>
        <v>0</v>
      </c>
      <c r="HS1467" s="24">
        <f>SUMPRODUCT($B1467:$GQ1467,INDEX(PLAN_PRODUCCION!$B$4:$GQ$24,COLUMN()-COLUMN($GZ$1)+1,0))</f>
        <v>0</v>
      </c>
      <c r="HT1467" s="24">
        <f>SUMPRODUCT($B1467:$GQ1467,INDEX(PLAN_PRODUCCION!$B$4:$GQ$24,COLUMN()-COLUMN($GZ$1)+1,0))</f>
        <v>0</v>
      </c>
      <c r="HU1467" s="22"/>
      <c r="HV1467" s="25"/>
      <c r="HW1467" t="str">
        <f>DIM_BILL[[#This Row],[Tipo]]</f>
        <v>MATERIA PRIMA</v>
      </c>
    </row>
    <row r="1468" spans="1:231" x14ac:dyDescent="0.3">
      <c r="A1468" s="18" t="s">
        <v>1177</v>
      </c>
      <c r="DJ1468">
        <v>1.4999999999999999E-2</v>
      </c>
      <c r="DK1468">
        <v>1.4999999999999999E-2</v>
      </c>
      <c r="DL1468">
        <v>4.4999999999999998E-2</v>
      </c>
      <c r="GR1468" s="18" t="s">
        <v>1178</v>
      </c>
      <c r="GS1468" s="18">
        <v>3</v>
      </c>
      <c r="GT1468" s="18" t="s">
        <v>1860</v>
      </c>
      <c r="GU1468" s="18" t="s">
        <v>1793</v>
      </c>
      <c r="GV1468" s="18">
        <f>SUMIF(FACT_A1[cve_prod],DIM_BILL[[#This Row],[CODIGO]],FACT_A1[Existencia])</f>
        <v>121</v>
      </c>
      <c r="GW1468" s="18">
        <f>SUMIF(FACT_A2[cve_prod],DIM_BILL[[#This Row],[CODIGO]],FACT_A2[Existencia])</f>
        <v>19.68</v>
      </c>
      <c r="GX1468" s="18"/>
      <c r="GY1468" s="16" t="s">
        <v>2222</v>
      </c>
      <c r="GZ1468" s="26">
        <f t="shared" ref="GZ1468" si="10715">GV1468+GW1468+GX1468+GZ1466-GZ1467</f>
        <v>85</v>
      </c>
      <c r="HA1468" s="26">
        <f t="shared" ref="HA1468" si="10716">GZ1468+HA1466-HA1467</f>
        <v>85</v>
      </c>
      <c r="HB1468" s="26">
        <f t="shared" ref="HB1468" si="10717">HA1468+HB1466-HB1467</f>
        <v>85</v>
      </c>
      <c r="HC1468" s="26">
        <f t="shared" ref="HC1468" si="10718">HB1468+HC1466-HC1467</f>
        <v>85</v>
      </c>
      <c r="HD1468" s="26">
        <f t="shared" ref="HD1468" si="10719">HC1468+HD1466-HD1467</f>
        <v>85</v>
      </c>
      <c r="HE1468" s="26">
        <f t="shared" ref="HE1468" si="10720">HD1468+HE1466-HE1467</f>
        <v>85</v>
      </c>
      <c r="HF1468" s="26">
        <f t="shared" ref="HF1468" si="10721">HE1468+HF1466-HF1467</f>
        <v>85</v>
      </c>
      <c r="HG1468" s="26">
        <f t="shared" ref="HG1468" si="10722">HF1468+HG1466-HG1467</f>
        <v>85</v>
      </c>
      <c r="HH1468" s="26">
        <f t="shared" ref="HH1468" si="10723">HG1468+HH1466-HH1467</f>
        <v>85</v>
      </c>
      <c r="HI1468" s="26">
        <f t="shared" ref="HI1468" si="10724">HH1468+HI1466-HI1467</f>
        <v>85</v>
      </c>
      <c r="HJ1468" s="26">
        <f t="shared" ref="HJ1468" si="10725">HI1468+HJ1466-HJ1467</f>
        <v>85</v>
      </c>
      <c r="HK1468" s="26">
        <f t="shared" ref="HK1468" si="10726">HJ1468+HK1466-HK1467</f>
        <v>85</v>
      </c>
      <c r="HL1468" s="26">
        <f t="shared" ref="HL1468" si="10727">HK1468+HL1466-HL1467</f>
        <v>85</v>
      </c>
      <c r="HM1468" s="26">
        <f t="shared" ref="HM1468" si="10728">HL1468+HM1466-HM1467</f>
        <v>85</v>
      </c>
      <c r="HN1468" s="26">
        <f t="shared" ref="HN1468" si="10729">HM1468+HN1466-HN1467</f>
        <v>85</v>
      </c>
      <c r="HO1468" s="26">
        <f t="shared" ref="HO1468" si="10730">HN1468+HO1466-HO1467</f>
        <v>85</v>
      </c>
      <c r="HP1468" s="26">
        <f t="shared" ref="HP1468" si="10731">HO1468+HP1466-HP1467</f>
        <v>85</v>
      </c>
      <c r="HQ1468" s="26">
        <f t="shared" ref="HQ1468" si="10732">HP1468+HQ1466-HQ1467</f>
        <v>85</v>
      </c>
      <c r="HR1468" s="26">
        <f t="shared" ref="HR1468" si="10733">HQ1468+HR1466-HR1467</f>
        <v>85</v>
      </c>
      <c r="HS1468" s="26">
        <f t="shared" ref="HS1468" si="10734">HR1468+HS1466-HS1467</f>
        <v>85</v>
      </c>
      <c r="HT1468" s="26">
        <f t="shared" ref="HT1468" si="10735">HS1468+HT1466-HT1467</f>
        <v>85</v>
      </c>
      <c r="HU1468" s="22">
        <f t="shared" ref="HU1468" si="10736">COUNTIF(GZ1468:HT1468,"&lt;0")</f>
        <v>0</v>
      </c>
      <c r="HV1468" s="25"/>
      <c r="HW1468" t="str">
        <f>DIM_BILL[[#This Row],[Tipo]]</f>
        <v>MATERIA PRIMA</v>
      </c>
    </row>
    <row r="1469" spans="1:231" x14ac:dyDescent="0.3">
      <c r="A1469" s="17" t="s">
        <v>1175</v>
      </c>
      <c r="DJ1469">
        <v>2.5000000000000001E-2</v>
      </c>
      <c r="DK1469">
        <v>2.5000000000000001E-2</v>
      </c>
      <c r="DL1469">
        <v>7.4999999999999997E-2</v>
      </c>
      <c r="GR1469" s="17" t="s">
        <v>1176</v>
      </c>
      <c r="GS1469" s="17">
        <v>3</v>
      </c>
      <c r="GT1469" s="17" t="s">
        <v>1860</v>
      </c>
      <c r="GU1469" s="17" t="s">
        <v>1793</v>
      </c>
      <c r="GV1469" s="17">
        <f>SUMIF(FACT_A1[cve_prod],DIM_BILL[[#This Row],[CODIGO]],FACT_A1[Existencia])</f>
        <v>300</v>
      </c>
      <c r="GW1469" s="18">
        <f>SUMIF(FACT_A2[cve_prod],DIM_BILL[[#This Row],[CODIGO]],FACT_A2[Existencia])</f>
        <v>66.875</v>
      </c>
      <c r="GX1469" s="17"/>
      <c r="GY1469" s="16" t="s">
        <v>2220</v>
      </c>
      <c r="GZ1469" s="15">
        <f>SUMIFS(POs[saldo],POs[cve_prod],DIM_BILL[[#This Row],[CODIGO]],POs[status],$GY1469,POs[f_ent],GZ$1)</f>
        <v>0</v>
      </c>
      <c r="HA1469" s="15">
        <f>SUMIFS(POs[saldo],POs[cve_prod],DIM_BILL[[#This Row],[CODIGO]],POs[status],$GY1469,POs[f_ent],HA$1)</f>
        <v>0</v>
      </c>
      <c r="HB1469" s="15">
        <f>SUMIFS(POs[saldo],POs[cve_prod],DIM_BILL[[#This Row],[CODIGO]],POs[status],$GY1469,POs[f_ent],HB$1)</f>
        <v>0</v>
      </c>
      <c r="HC1469" s="15">
        <f>SUMIFS(POs[saldo],POs[cve_prod],DIM_BILL[[#This Row],[CODIGO]],POs[status],$GY1469,POs[f_ent],HC$1)</f>
        <v>0</v>
      </c>
      <c r="HD1469" s="15">
        <f>SUMIFS(POs[saldo],POs[cve_prod],DIM_BILL[[#This Row],[CODIGO]],POs[status],$GY1469,POs[f_ent],HD$1)</f>
        <v>0</v>
      </c>
      <c r="HE1469" s="15">
        <f>SUMIFS(POs[saldo],POs[cve_prod],DIM_BILL[[#This Row],[CODIGO]],POs[status],$GY1469,POs[f_ent],HE$1)</f>
        <v>0</v>
      </c>
      <c r="HF1469" s="15">
        <f>SUMIFS(POs[saldo],POs[cve_prod],DIM_BILL[[#This Row],[CODIGO]],POs[status],$GY1469,POs[Semana],WEEKNUM(HF$1))</f>
        <v>0</v>
      </c>
      <c r="HG1469" s="15">
        <f>SUMIFS(POs[saldo],POs[cve_prod],DIM_BILL[[#This Row],[CODIGO]],POs[status],$GY1469,POs[Semana],WEEKNUM(HG$1))</f>
        <v>0</v>
      </c>
      <c r="HH1469" s="15">
        <f>SUMIFS(POs[saldo],POs[cve_prod],DIM_BILL[[#This Row],[CODIGO]],POs[status],$GY1469,POs[Semana],WEEKNUM(HH$1))</f>
        <v>0</v>
      </c>
      <c r="HI1469" s="15">
        <f>SUMIFS(POs[saldo],POs[cve_prod],DIM_BILL[[#This Row],[CODIGO]],POs[status],$GY1469,POs[Semana],WEEKNUM(HI$1))</f>
        <v>0</v>
      </c>
      <c r="HJ1469" s="15">
        <f>SUMIFS(POs[saldo],POs[cve_prod],DIM_BILL[[#This Row],[CODIGO]],POs[status],$GY1469,POs[Semana],WEEKNUM(HJ$1))</f>
        <v>0</v>
      </c>
      <c r="HK1469" s="15">
        <f>SUMIFS(POs[saldo],POs[cve_prod],DIM_BILL[[#This Row],[CODIGO]],POs[status],$GY1469,POs[Semana],WEEKNUM(HK$1))</f>
        <v>0</v>
      </c>
      <c r="HL1469" s="15">
        <f>SUMIFS(POs[saldo],POs[cve_prod],DIM_BILL[[#This Row],[CODIGO]],POs[status],$GY1469,POs[Semana],WEEKNUM(HL$1))</f>
        <v>0</v>
      </c>
      <c r="HM1469" s="15">
        <f>SUMIFS(POs[saldo],POs[cve_prod],DIM_BILL[[#This Row],[CODIGO]],POs[status],$GY1469,POs[Semana],WEEKNUM(HM$1))</f>
        <v>0</v>
      </c>
      <c r="HN1469" s="15">
        <f>SUMIFS(POs[saldo],POs[cve_prod],DIM_BILL[[#This Row],[CODIGO]],POs[status],$GY1469,POs[Semana],WEEKNUM(HN$1))</f>
        <v>0</v>
      </c>
      <c r="HO1469" s="15">
        <f>SUMIFS(POs[saldo],POs[cve_prod],DIM_BILL[[#This Row],[CODIGO]],POs[status],$GY1469,POs[Semana],WEEKNUM(HO$1))</f>
        <v>0</v>
      </c>
      <c r="HP1469" s="15">
        <f>SUMIFS(POs[saldo],POs[cve_prod],DIM_BILL[[#This Row],[CODIGO]],POs[status],$GY1469,POs[Semana],WEEKNUM(HP$1))</f>
        <v>0</v>
      </c>
      <c r="HQ1469" s="15">
        <f>SUMIFS(POs[saldo],POs[cve_prod],DIM_BILL[[#This Row],[CODIGO]],POs[status],$GY1469,POs[Semana],WEEKNUM(HQ$1))</f>
        <v>0</v>
      </c>
      <c r="HR1469" s="15">
        <f>SUMIFS(POs[saldo],POs[cve_prod],DIM_BILL[[#This Row],[CODIGO]],POs[status],$GY1469,POs[Semana],WEEKNUM(HR$1))</f>
        <v>0</v>
      </c>
      <c r="HS1469" s="15">
        <f>SUMIFS(POs[saldo],POs[cve_prod],DIM_BILL[[#This Row],[CODIGO]],POs[status],$GY1469,POs[Semana],WEEKNUM(HS$1))</f>
        <v>0</v>
      </c>
      <c r="HT1469" s="15">
        <f>SUMIFS(POs[saldo],POs[cve_prod],DIM_BILL[[#This Row],[CODIGO]],POs[status],$GY1469,POs[Semana],WEEKNUM(HT$1))</f>
        <v>0</v>
      </c>
      <c r="HU1469" s="22"/>
      <c r="HV1469" s="25"/>
      <c r="HW1469" t="str">
        <f>DIM_BILL[[#This Row],[Tipo]]</f>
        <v>MATERIA PRIMA</v>
      </c>
    </row>
    <row r="1470" spans="1:231" x14ac:dyDescent="0.3">
      <c r="A1470" s="17" t="s">
        <v>1175</v>
      </c>
      <c r="DJ1470">
        <v>2.5000000000000001E-2</v>
      </c>
      <c r="DK1470">
        <v>2.5000000000000001E-2</v>
      </c>
      <c r="DL1470">
        <v>7.4999999999999997E-2</v>
      </c>
      <c r="GR1470" s="17" t="s">
        <v>1176</v>
      </c>
      <c r="GS1470" s="17">
        <v>3</v>
      </c>
      <c r="GT1470" s="17" t="s">
        <v>1860</v>
      </c>
      <c r="GU1470" s="17" t="s">
        <v>1793</v>
      </c>
      <c r="GV1470" s="17">
        <f>SUMIF(FACT_A1[cve_prod],DIM_BILL[[#This Row],[CODIGO]],FACT_A1[Existencia])</f>
        <v>300</v>
      </c>
      <c r="GW1470" s="18">
        <f>SUMIF(FACT_A2[cve_prod],DIM_BILL[[#This Row],[CODIGO]],FACT_A2[Existencia])</f>
        <v>66.875</v>
      </c>
      <c r="GX1470" s="17"/>
      <c r="GY1470" s="16" t="s">
        <v>2221</v>
      </c>
      <c r="GZ1470" s="24">
        <f>SUMPRODUCT($B1470:$GQ1470,INDEX(PLAN_PRODUCCION!$B$4:$GQ$24,COLUMN()-COLUMN($GZ$1)+1,0))</f>
        <v>92.8</v>
      </c>
      <c r="HA1470" s="24">
        <f>SUMPRODUCT($B1470:$GQ1470,INDEX(PLAN_PRODUCCION!$B$4:$GQ$24,COLUMN()-COLUMN($GZ$1)+1,0))</f>
        <v>0</v>
      </c>
      <c r="HB1470" s="24">
        <f>SUMPRODUCT($B1470:$GQ1470,INDEX(PLAN_PRODUCCION!$B$4:$GQ$24,COLUMN()-COLUMN($GZ$1)+1,0))</f>
        <v>0</v>
      </c>
      <c r="HC1470" s="24">
        <f>SUMPRODUCT($B1470:$GQ1470,INDEX(PLAN_PRODUCCION!$B$4:$GQ$24,COLUMN()-COLUMN($GZ$1)+1,0))</f>
        <v>0</v>
      </c>
      <c r="HD1470" s="24">
        <f>SUMPRODUCT($B1470:$GQ1470,INDEX(PLAN_PRODUCCION!$B$4:$GQ$24,COLUMN()-COLUMN($GZ$1)+1,0))</f>
        <v>0</v>
      </c>
      <c r="HE1470" s="24">
        <f>SUMPRODUCT($B1470:$GQ1470,INDEX(PLAN_PRODUCCION!$B$4:$GQ$24,COLUMN()-COLUMN($GZ$1)+1,0))</f>
        <v>0</v>
      </c>
      <c r="HF1470" s="24">
        <f>SUMPRODUCT($B1470:$GQ1470,INDEX(PLAN_PRODUCCION!$B$4:$GQ$24,COLUMN()-COLUMN($GZ$1)+1,0))</f>
        <v>0</v>
      </c>
      <c r="HG1470" s="24">
        <f>SUMPRODUCT($B1470:$GQ1470,INDEX(PLAN_PRODUCCION!$B$4:$GQ$24,COLUMN()-COLUMN($GZ$1)+1,0))</f>
        <v>0</v>
      </c>
      <c r="HH1470" s="24">
        <f>SUMPRODUCT($B1470:$GQ1470,INDEX(PLAN_PRODUCCION!$B$4:$GQ$24,COLUMN()-COLUMN($GZ$1)+1,0))</f>
        <v>0</v>
      </c>
      <c r="HI1470" s="24">
        <f>SUMPRODUCT($B1470:$GQ1470,INDEX(PLAN_PRODUCCION!$B$4:$GQ$24,COLUMN()-COLUMN($GZ$1)+1,0))</f>
        <v>0</v>
      </c>
      <c r="HJ1470" s="24">
        <f>SUMPRODUCT($B1470:$GQ1470,INDEX(PLAN_PRODUCCION!$B$4:$GQ$24,COLUMN()-COLUMN($GZ$1)+1,0))</f>
        <v>0</v>
      </c>
      <c r="HK1470" s="24">
        <f>SUMPRODUCT($B1470:$GQ1470,INDEX(PLAN_PRODUCCION!$B$4:$GQ$24,COLUMN()-COLUMN($GZ$1)+1,0))</f>
        <v>0</v>
      </c>
      <c r="HL1470" s="24">
        <f>SUMPRODUCT($B1470:$GQ1470,INDEX(PLAN_PRODUCCION!$B$4:$GQ$24,COLUMN()-COLUMN($GZ$1)+1,0))</f>
        <v>0</v>
      </c>
      <c r="HM1470" s="24">
        <f>SUMPRODUCT($B1470:$GQ1470,INDEX(PLAN_PRODUCCION!$B$4:$GQ$24,COLUMN()-COLUMN($GZ$1)+1,0))</f>
        <v>0</v>
      </c>
      <c r="HN1470" s="24">
        <f>SUMPRODUCT($B1470:$GQ1470,INDEX(PLAN_PRODUCCION!$B$4:$GQ$24,COLUMN()-COLUMN($GZ$1)+1,0))</f>
        <v>0</v>
      </c>
      <c r="HO1470" s="24">
        <f>SUMPRODUCT($B1470:$GQ1470,INDEX(PLAN_PRODUCCION!$B$4:$GQ$24,COLUMN()-COLUMN($GZ$1)+1,0))</f>
        <v>0</v>
      </c>
      <c r="HP1470" s="24">
        <f>SUMPRODUCT($B1470:$GQ1470,INDEX(PLAN_PRODUCCION!$B$4:$GQ$24,COLUMN()-COLUMN($GZ$1)+1,0))</f>
        <v>0</v>
      </c>
      <c r="HQ1470" s="24">
        <f>SUMPRODUCT($B1470:$GQ1470,INDEX(PLAN_PRODUCCION!$B$4:$GQ$24,COLUMN()-COLUMN($GZ$1)+1,0))</f>
        <v>0</v>
      </c>
      <c r="HR1470" s="24">
        <f>SUMPRODUCT($B1470:$GQ1470,INDEX(PLAN_PRODUCCION!$B$4:$GQ$24,COLUMN()-COLUMN($GZ$1)+1,0))</f>
        <v>0</v>
      </c>
      <c r="HS1470" s="24">
        <f>SUMPRODUCT($B1470:$GQ1470,INDEX(PLAN_PRODUCCION!$B$4:$GQ$24,COLUMN()-COLUMN($GZ$1)+1,0))</f>
        <v>0</v>
      </c>
      <c r="HT1470" s="24">
        <f>SUMPRODUCT($B1470:$GQ1470,INDEX(PLAN_PRODUCCION!$B$4:$GQ$24,COLUMN()-COLUMN($GZ$1)+1,0))</f>
        <v>0</v>
      </c>
      <c r="HU1470" s="22"/>
      <c r="HV1470" s="25"/>
      <c r="HW1470" t="str">
        <f>DIM_BILL[[#This Row],[Tipo]]</f>
        <v>MATERIA PRIMA</v>
      </c>
    </row>
    <row r="1471" spans="1:231" x14ac:dyDescent="0.3">
      <c r="A1471" s="18" t="s">
        <v>1175</v>
      </c>
      <c r="DJ1471">
        <v>2.5000000000000001E-2</v>
      </c>
      <c r="DK1471">
        <v>2.5000000000000001E-2</v>
      </c>
      <c r="DL1471">
        <v>7.4999999999999997E-2</v>
      </c>
      <c r="GR1471" s="18" t="s">
        <v>1176</v>
      </c>
      <c r="GS1471" s="18">
        <v>3</v>
      </c>
      <c r="GT1471" s="18" t="s">
        <v>1860</v>
      </c>
      <c r="GU1471" s="18" t="s">
        <v>1793</v>
      </c>
      <c r="GV1471" s="18">
        <f>SUMIF(FACT_A1[cve_prod],DIM_BILL[[#This Row],[CODIGO]],FACT_A1[Existencia])</f>
        <v>300</v>
      </c>
      <c r="GW1471" s="18">
        <f>SUMIF(FACT_A2[cve_prod],DIM_BILL[[#This Row],[CODIGO]],FACT_A2[Existencia])</f>
        <v>66.875</v>
      </c>
      <c r="GX1471" s="18"/>
      <c r="GY1471" s="16" t="s">
        <v>2222</v>
      </c>
      <c r="GZ1471" s="26">
        <f t="shared" ref="GZ1471" si="10737">GV1471+GW1471+GX1471+GZ1469-GZ1470</f>
        <v>274.07499999999999</v>
      </c>
      <c r="HA1471" s="26">
        <f t="shared" ref="HA1471" si="10738">GZ1471+HA1469-HA1470</f>
        <v>274.07499999999999</v>
      </c>
      <c r="HB1471" s="26">
        <f t="shared" ref="HB1471" si="10739">HA1471+HB1469-HB1470</f>
        <v>274.07499999999999</v>
      </c>
      <c r="HC1471" s="26">
        <f t="shared" ref="HC1471" si="10740">HB1471+HC1469-HC1470</f>
        <v>274.07499999999999</v>
      </c>
      <c r="HD1471" s="26">
        <f t="shared" ref="HD1471" si="10741">HC1471+HD1469-HD1470</f>
        <v>274.07499999999999</v>
      </c>
      <c r="HE1471" s="26">
        <f t="shared" ref="HE1471" si="10742">HD1471+HE1469-HE1470</f>
        <v>274.07499999999999</v>
      </c>
      <c r="HF1471" s="26">
        <f t="shared" ref="HF1471" si="10743">HE1471+HF1469-HF1470</f>
        <v>274.07499999999999</v>
      </c>
      <c r="HG1471" s="26">
        <f t="shared" ref="HG1471" si="10744">HF1471+HG1469-HG1470</f>
        <v>274.07499999999999</v>
      </c>
      <c r="HH1471" s="26">
        <f t="shared" ref="HH1471" si="10745">HG1471+HH1469-HH1470</f>
        <v>274.07499999999999</v>
      </c>
      <c r="HI1471" s="26">
        <f t="shared" ref="HI1471" si="10746">HH1471+HI1469-HI1470</f>
        <v>274.07499999999999</v>
      </c>
      <c r="HJ1471" s="26">
        <f t="shared" ref="HJ1471" si="10747">HI1471+HJ1469-HJ1470</f>
        <v>274.07499999999999</v>
      </c>
      <c r="HK1471" s="26">
        <f t="shared" ref="HK1471" si="10748">HJ1471+HK1469-HK1470</f>
        <v>274.07499999999999</v>
      </c>
      <c r="HL1471" s="26">
        <f t="shared" ref="HL1471" si="10749">HK1471+HL1469-HL1470</f>
        <v>274.07499999999999</v>
      </c>
      <c r="HM1471" s="26">
        <f t="shared" ref="HM1471" si="10750">HL1471+HM1469-HM1470</f>
        <v>274.07499999999999</v>
      </c>
      <c r="HN1471" s="26">
        <f t="shared" ref="HN1471" si="10751">HM1471+HN1469-HN1470</f>
        <v>274.07499999999999</v>
      </c>
      <c r="HO1471" s="26">
        <f t="shared" ref="HO1471" si="10752">HN1471+HO1469-HO1470</f>
        <v>274.07499999999999</v>
      </c>
      <c r="HP1471" s="26">
        <f t="shared" ref="HP1471" si="10753">HO1471+HP1469-HP1470</f>
        <v>274.07499999999999</v>
      </c>
      <c r="HQ1471" s="26">
        <f t="shared" ref="HQ1471" si="10754">HP1471+HQ1469-HQ1470</f>
        <v>274.07499999999999</v>
      </c>
      <c r="HR1471" s="26">
        <f t="shared" ref="HR1471" si="10755">HQ1471+HR1469-HR1470</f>
        <v>274.07499999999999</v>
      </c>
      <c r="HS1471" s="26">
        <f t="shared" ref="HS1471" si="10756">HR1471+HS1469-HS1470</f>
        <v>274.07499999999999</v>
      </c>
      <c r="HT1471" s="26">
        <f t="shared" ref="HT1471" si="10757">HS1471+HT1469-HT1470</f>
        <v>274.07499999999999</v>
      </c>
      <c r="HU1471" s="22">
        <f t="shared" ref="HU1471" si="10758">COUNTIF(GZ1471:HT1471,"&lt;0")</f>
        <v>0</v>
      </c>
      <c r="HV1471" s="25"/>
      <c r="HW1471" t="str">
        <f>DIM_BILL[[#This Row],[Tipo]]</f>
        <v>MATERIA PRIMA</v>
      </c>
    </row>
    <row r="1472" spans="1:231" x14ac:dyDescent="0.3">
      <c r="A1472" s="17" t="s">
        <v>1489</v>
      </c>
      <c r="EY1472">
        <v>1.7844155844155843E-4</v>
      </c>
      <c r="GR1472" s="17" t="s">
        <v>1490</v>
      </c>
      <c r="GS1472" s="17">
        <v>2</v>
      </c>
      <c r="GT1472" s="17" t="s">
        <v>1847</v>
      </c>
      <c r="GU1472" s="17" t="s">
        <v>1793</v>
      </c>
      <c r="GV1472" s="17">
        <f>SUMIF(FACT_A1[cve_prod],DIM_BILL[[#This Row],[CODIGO]],FACT_A1[Existencia])</f>
        <v>0</v>
      </c>
      <c r="GW1472" s="18">
        <f>SUMIF(FACT_A2[cve_prod],DIM_BILL[[#This Row],[CODIGO]],FACT_A2[Existencia])</f>
        <v>22.84</v>
      </c>
      <c r="GX1472" s="17"/>
      <c r="GY1472" s="16" t="s">
        <v>2220</v>
      </c>
      <c r="GZ1472" s="15">
        <f>SUMIFS(POs[saldo],POs[cve_prod],DIM_BILL[[#This Row],[CODIGO]],POs[status],$GY1472,POs[f_ent],GZ$1)</f>
        <v>0</v>
      </c>
      <c r="HA1472" s="15">
        <f>SUMIFS(POs[saldo],POs[cve_prod],DIM_BILL[[#This Row],[CODIGO]],POs[status],$GY1472,POs[f_ent],HA$1)</f>
        <v>0</v>
      </c>
      <c r="HB1472" s="15">
        <f>SUMIFS(POs[saldo],POs[cve_prod],DIM_BILL[[#This Row],[CODIGO]],POs[status],$GY1472,POs[f_ent],HB$1)</f>
        <v>0</v>
      </c>
      <c r="HC1472" s="15">
        <f>SUMIFS(POs[saldo],POs[cve_prod],DIM_BILL[[#This Row],[CODIGO]],POs[status],$GY1472,POs[f_ent],HC$1)</f>
        <v>0</v>
      </c>
      <c r="HD1472" s="15">
        <f>SUMIFS(POs[saldo],POs[cve_prod],DIM_BILL[[#This Row],[CODIGO]],POs[status],$GY1472,POs[f_ent],HD$1)</f>
        <v>0</v>
      </c>
      <c r="HE1472" s="15">
        <f>SUMIFS(POs[saldo],POs[cve_prod],DIM_BILL[[#This Row],[CODIGO]],POs[status],$GY1472,POs[f_ent],HE$1)</f>
        <v>0</v>
      </c>
      <c r="HF1472" s="15">
        <f>SUMIFS(POs[saldo],POs[cve_prod],DIM_BILL[[#This Row],[CODIGO]],POs[status],$GY1472,POs[Semana],WEEKNUM(HF$1))</f>
        <v>0</v>
      </c>
      <c r="HG1472" s="15">
        <f>SUMIFS(POs[saldo],POs[cve_prod],DIM_BILL[[#This Row],[CODIGO]],POs[status],$GY1472,POs[Semana],WEEKNUM(HG$1))</f>
        <v>0</v>
      </c>
      <c r="HH1472" s="15">
        <f>SUMIFS(POs[saldo],POs[cve_prod],DIM_BILL[[#This Row],[CODIGO]],POs[status],$GY1472,POs[Semana],WEEKNUM(HH$1))</f>
        <v>0</v>
      </c>
      <c r="HI1472" s="15">
        <f>SUMIFS(POs[saldo],POs[cve_prod],DIM_BILL[[#This Row],[CODIGO]],POs[status],$GY1472,POs[Semana],WEEKNUM(HI$1))</f>
        <v>0</v>
      </c>
      <c r="HJ1472" s="15">
        <f>SUMIFS(POs[saldo],POs[cve_prod],DIM_BILL[[#This Row],[CODIGO]],POs[status],$GY1472,POs[Semana],WEEKNUM(HJ$1))</f>
        <v>0</v>
      </c>
      <c r="HK1472" s="15">
        <f>SUMIFS(POs[saldo],POs[cve_prod],DIM_BILL[[#This Row],[CODIGO]],POs[status],$GY1472,POs[Semana],WEEKNUM(HK$1))</f>
        <v>0</v>
      </c>
      <c r="HL1472" s="15">
        <f>SUMIFS(POs[saldo],POs[cve_prod],DIM_BILL[[#This Row],[CODIGO]],POs[status],$GY1472,POs[Semana],WEEKNUM(HL$1))</f>
        <v>0</v>
      </c>
      <c r="HM1472" s="15">
        <f>SUMIFS(POs[saldo],POs[cve_prod],DIM_BILL[[#This Row],[CODIGO]],POs[status],$GY1472,POs[Semana],WEEKNUM(HM$1))</f>
        <v>0</v>
      </c>
      <c r="HN1472" s="15">
        <f>SUMIFS(POs[saldo],POs[cve_prod],DIM_BILL[[#This Row],[CODIGO]],POs[status],$GY1472,POs[Semana],WEEKNUM(HN$1))</f>
        <v>0</v>
      </c>
      <c r="HO1472" s="15">
        <f>SUMIFS(POs[saldo],POs[cve_prod],DIM_BILL[[#This Row],[CODIGO]],POs[status],$GY1472,POs[Semana],WEEKNUM(HO$1))</f>
        <v>0</v>
      </c>
      <c r="HP1472" s="15">
        <f>SUMIFS(POs[saldo],POs[cve_prod],DIM_BILL[[#This Row],[CODIGO]],POs[status],$GY1472,POs[Semana],WEEKNUM(HP$1))</f>
        <v>0</v>
      </c>
      <c r="HQ1472" s="15">
        <f>SUMIFS(POs[saldo],POs[cve_prod],DIM_BILL[[#This Row],[CODIGO]],POs[status],$GY1472,POs[Semana],WEEKNUM(HQ$1))</f>
        <v>0</v>
      </c>
      <c r="HR1472" s="15">
        <f>SUMIFS(POs[saldo],POs[cve_prod],DIM_BILL[[#This Row],[CODIGO]],POs[status],$GY1472,POs[Semana],WEEKNUM(HR$1))</f>
        <v>0</v>
      </c>
      <c r="HS1472" s="15">
        <f>SUMIFS(POs[saldo],POs[cve_prod],DIM_BILL[[#This Row],[CODIGO]],POs[status],$GY1472,POs[Semana],WEEKNUM(HS$1))</f>
        <v>0</v>
      </c>
      <c r="HT1472" s="15">
        <f>SUMIFS(POs[saldo],POs[cve_prod],DIM_BILL[[#This Row],[CODIGO]],POs[status],$GY1472,POs[Semana],WEEKNUM(HT$1))</f>
        <v>0</v>
      </c>
      <c r="HU1472" s="22"/>
      <c r="HV1472" s="25"/>
      <c r="HW1472" t="str">
        <f>DIM_BILL[[#This Row],[Tipo]]</f>
        <v>MATERIA PRIMA</v>
      </c>
    </row>
    <row r="1473" spans="1:231" x14ac:dyDescent="0.3">
      <c r="A1473" s="17" t="s">
        <v>1489</v>
      </c>
      <c r="EY1473">
        <v>1.7844155844155843E-4</v>
      </c>
      <c r="GR1473" s="17" t="s">
        <v>1490</v>
      </c>
      <c r="GS1473" s="17">
        <v>2</v>
      </c>
      <c r="GT1473" s="17" t="s">
        <v>1847</v>
      </c>
      <c r="GU1473" s="17" t="s">
        <v>1793</v>
      </c>
      <c r="GV1473" s="17">
        <f>SUMIF(FACT_A1[cve_prod],DIM_BILL[[#This Row],[CODIGO]],FACT_A1[Existencia])</f>
        <v>0</v>
      </c>
      <c r="GW1473" s="18">
        <f>SUMIF(FACT_A2[cve_prod],DIM_BILL[[#This Row],[CODIGO]],FACT_A2[Existencia])</f>
        <v>22.84</v>
      </c>
      <c r="GX1473" s="17"/>
      <c r="GY1473" s="16" t="s">
        <v>2221</v>
      </c>
      <c r="GZ1473" s="24">
        <f>SUMPRODUCT($B1473:$GQ1473,INDEX(PLAN_PRODUCCION!$B$4:$GQ$24,COLUMN()-COLUMN($GZ$1)+1,0))</f>
        <v>0</v>
      </c>
      <c r="HA1473" s="24">
        <f>SUMPRODUCT($B1473:$GQ1473,INDEX(PLAN_PRODUCCION!$B$4:$GQ$24,COLUMN()-COLUMN($GZ$1)+1,0))</f>
        <v>0</v>
      </c>
      <c r="HB1473" s="24">
        <f>SUMPRODUCT($B1473:$GQ1473,INDEX(PLAN_PRODUCCION!$B$4:$GQ$24,COLUMN()-COLUMN($GZ$1)+1,0))</f>
        <v>0</v>
      </c>
      <c r="HC1473" s="24">
        <f>SUMPRODUCT($B1473:$GQ1473,INDEX(PLAN_PRODUCCION!$B$4:$GQ$24,COLUMN()-COLUMN($GZ$1)+1,0))</f>
        <v>0</v>
      </c>
      <c r="HD1473" s="24">
        <f>SUMPRODUCT($B1473:$GQ1473,INDEX(PLAN_PRODUCCION!$B$4:$GQ$24,COLUMN()-COLUMN($GZ$1)+1,0))</f>
        <v>0</v>
      </c>
      <c r="HE1473" s="24">
        <f>SUMPRODUCT($B1473:$GQ1473,INDEX(PLAN_PRODUCCION!$B$4:$GQ$24,COLUMN()-COLUMN($GZ$1)+1,0))</f>
        <v>0</v>
      </c>
      <c r="HF1473" s="24">
        <f>SUMPRODUCT($B1473:$GQ1473,INDEX(PLAN_PRODUCCION!$B$4:$GQ$24,COLUMN()-COLUMN($GZ$1)+1,0))</f>
        <v>0</v>
      </c>
      <c r="HG1473" s="24">
        <f>SUMPRODUCT($B1473:$GQ1473,INDEX(PLAN_PRODUCCION!$B$4:$GQ$24,COLUMN()-COLUMN($GZ$1)+1,0))</f>
        <v>0</v>
      </c>
      <c r="HH1473" s="24">
        <f>SUMPRODUCT($B1473:$GQ1473,INDEX(PLAN_PRODUCCION!$B$4:$GQ$24,COLUMN()-COLUMN($GZ$1)+1,0))</f>
        <v>0</v>
      </c>
      <c r="HI1473" s="24">
        <f>SUMPRODUCT($B1473:$GQ1473,INDEX(PLAN_PRODUCCION!$B$4:$GQ$24,COLUMN()-COLUMN($GZ$1)+1,0))</f>
        <v>0</v>
      </c>
      <c r="HJ1473" s="24">
        <f>SUMPRODUCT($B1473:$GQ1473,INDEX(PLAN_PRODUCCION!$B$4:$GQ$24,COLUMN()-COLUMN($GZ$1)+1,0))</f>
        <v>0</v>
      </c>
      <c r="HK1473" s="24">
        <f>SUMPRODUCT($B1473:$GQ1473,INDEX(PLAN_PRODUCCION!$B$4:$GQ$24,COLUMN()-COLUMN($GZ$1)+1,0))</f>
        <v>0</v>
      </c>
      <c r="HL1473" s="24">
        <f>SUMPRODUCT($B1473:$GQ1473,INDEX(PLAN_PRODUCCION!$B$4:$GQ$24,COLUMN()-COLUMN($GZ$1)+1,0))</f>
        <v>0</v>
      </c>
      <c r="HM1473" s="24">
        <f>SUMPRODUCT($B1473:$GQ1473,INDEX(PLAN_PRODUCCION!$B$4:$GQ$24,COLUMN()-COLUMN($GZ$1)+1,0))</f>
        <v>0</v>
      </c>
      <c r="HN1473" s="24">
        <f>SUMPRODUCT($B1473:$GQ1473,INDEX(PLAN_PRODUCCION!$B$4:$GQ$24,COLUMN()-COLUMN($GZ$1)+1,0))</f>
        <v>0</v>
      </c>
      <c r="HO1473" s="24">
        <f>SUMPRODUCT($B1473:$GQ1473,INDEX(PLAN_PRODUCCION!$B$4:$GQ$24,COLUMN()-COLUMN($GZ$1)+1,0))</f>
        <v>0</v>
      </c>
      <c r="HP1473" s="24">
        <f>SUMPRODUCT($B1473:$GQ1473,INDEX(PLAN_PRODUCCION!$B$4:$GQ$24,COLUMN()-COLUMN($GZ$1)+1,0))</f>
        <v>0</v>
      </c>
      <c r="HQ1473" s="24">
        <f>SUMPRODUCT($B1473:$GQ1473,INDEX(PLAN_PRODUCCION!$B$4:$GQ$24,COLUMN()-COLUMN($GZ$1)+1,0))</f>
        <v>0</v>
      </c>
      <c r="HR1473" s="24">
        <f>SUMPRODUCT($B1473:$GQ1473,INDEX(PLAN_PRODUCCION!$B$4:$GQ$24,COLUMN()-COLUMN($GZ$1)+1,0))</f>
        <v>0</v>
      </c>
      <c r="HS1473" s="24">
        <f>SUMPRODUCT($B1473:$GQ1473,INDEX(PLAN_PRODUCCION!$B$4:$GQ$24,COLUMN()-COLUMN($GZ$1)+1,0))</f>
        <v>0</v>
      </c>
      <c r="HT1473" s="24">
        <f>SUMPRODUCT($B1473:$GQ1473,INDEX(PLAN_PRODUCCION!$B$4:$GQ$24,COLUMN()-COLUMN($GZ$1)+1,0))</f>
        <v>0</v>
      </c>
      <c r="HU1473" s="22"/>
      <c r="HV1473" s="25"/>
      <c r="HW1473" t="str">
        <f>DIM_BILL[[#This Row],[Tipo]]</f>
        <v>MATERIA PRIMA</v>
      </c>
    </row>
    <row r="1474" spans="1:231" x14ac:dyDescent="0.3">
      <c r="A1474" s="18" t="s">
        <v>1489</v>
      </c>
      <c r="EY1474">
        <v>1.7844155844155843E-4</v>
      </c>
      <c r="GR1474" s="18" t="s">
        <v>1490</v>
      </c>
      <c r="GS1474" s="18">
        <v>2</v>
      </c>
      <c r="GT1474" s="18" t="s">
        <v>1847</v>
      </c>
      <c r="GU1474" s="18" t="s">
        <v>1793</v>
      </c>
      <c r="GV1474" s="18">
        <f>SUMIF(FACT_A1[cve_prod],DIM_BILL[[#This Row],[CODIGO]],FACT_A1[Existencia])</f>
        <v>0</v>
      </c>
      <c r="GW1474" s="18">
        <f>SUMIF(FACT_A2[cve_prod],DIM_BILL[[#This Row],[CODIGO]],FACT_A2[Existencia])</f>
        <v>22.84</v>
      </c>
      <c r="GX1474" s="18"/>
      <c r="GY1474" s="16" t="s">
        <v>2222</v>
      </c>
      <c r="GZ1474" s="26">
        <f t="shared" ref="GZ1474" si="10759">GV1474+GW1474+GX1474+GZ1472-GZ1473</f>
        <v>22.84</v>
      </c>
      <c r="HA1474" s="26">
        <f t="shared" ref="HA1474" si="10760">GZ1474+HA1472-HA1473</f>
        <v>22.84</v>
      </c>
      <c r="HB1474" s="26">
        <f t="shared" ref="HB1474" si="10761">HA1474+HB1472-HB1473</f>
        <v>22.84</v>
      </c>
      <c r="HC1474" s="26">
        <f t="shared" ref="HC1474" si="10762">HB1474+HC1472-HC1473</f>
        <v>22.84</v>
      </c>
      <c r="HD1474" s="26">
        <f t="shared" ref="HD1474" si="10763">HC1474+HD1472-HD1473</f>
        <v>22.84</v>
      </c>
      <c r="HE1474" s="26">
        <f t="shared" ref="HE1474" si="10764">HD1474+HE1472-HE1473</f>
        <v>22.84</v>
      </c>
      <c r="HF1474" s="26">
        <f t="shared" ref="HF1474" si="10765">HE1474+HF1472-HF1473</f>
        <v>22.84</v>
      </c>
      <c r="HG1474" s="26">
        <f t="shared" ref="HG1474" si="10766">HF1474+HG1472-HG1473</f>
        <v>22.84</v>
      </c>
      <c r="HH1474" s="26">
        <f t="shared" ref="HH1474" si="10767">HG1474+HH1472-HH1473</f>
        <v>22.84</v>
      </c>
      <c r="HI1474" s="26">
        <f t="shared" ref="HI1474" si="10768">HH1474+HI1472-HI1473</f>
        <v>22.84</v>
      </c>
      <c r="HJ1474" s="26">
        <f t="shared" ref="HJ1474" si="10769">HI1474+HJ1472-HJ1473</f>
        <v>22.84</v>
      </c>
      <c r="HK1474" s="26">
        <f t="shared" ref="HK1474" si="10770">HJ1474+HK1472-HK1473</f>
        <v>22.84</v>
      </c>
      <c r="HL1474" s="26">
        <f t="shared" ref="HL1474" si="10771">HK1474+HL1472-HL1473</f>
        <v>22.84</v>
      </c>
      <c r="HM1474" s="26">
        <f t="shared" ref="HM1474" si="10772">HL1474+HM1472-HM1473</f>
        <v>22.84</v>
      </c>
      <c r="HN1474" s="26">
        <f t="shared" ref="HN1474" si="10773">HM1474+HN1472-HN1473</f>
        <v>22.84</v>
      </c>
      <c r="HO1474" s="26">
        <f t="shared" ref="HO1474" si="10774">HN1474+HO1472-HO1473</f>
        <v>22.84</v>
      </c>
      <c r="HP1474" s="26">
        <f t="shared" ref="HP1474" si="10775">HO1474+HP1472-HP1473</f>
        <v>22.84</v>
      </c>
      <c r="HQ1474" s="26">
        <f t="shared" ref="HQ1474" si="10776">HP1474+HQ1472-HQ1473</f>
        <v>22.84</v>
      </c>
      <c r="HR1474" s="26">
        <f t="shared" ref="HR1474" si="10777">HQ1474+HR1472-HR1473</f>
        <v>22.84</v>
      </c>
      <c r="HS1474" s="26">
        <f t="shared" ref="HS1474" si="10778">HR1474+HS1472-HS1473</f>
        <v>22.84</v>
      </c>
      <c r="HT1474" s="26">
        <f t="shared" ref="HT1474" si="10779">HS1474+HT1472-HT1473</f>
        <v>22.84</v>
      </c>
      <c r="HU1474" s="22">
        <f t="shared" ref="HU1474" si="10780">COUNTIF(GZ1474:HT1474,"&lt;0")</f>
        <v>0</v>
      </c>
      <c r="HV1474" s="25"/>
      <c r="HW1474" t="str">
        <f>DIM_BILL[[#This Row],[Tipo]]</f>
        <v>MATERIA PRIMA</v>
      </c>
    </row>
    <row r="1475" spans="1:231" x14ac:dyDescent="0.3">
      <c r="A1475" s="17" t="s">
        <v>223</v>
      </c>
      <c r="M1475">
        <v>2.9999999999999997E-4</v>
      </c>
      <c r="Y1475">
        <v>2.8571428571428574E-4</v>
      </c>
      <c r="Z1475">
        <v>5.9999999999999995E-4</v>
      </c>
      <c r="AA1475">
        <v>1.1999999999999999E-3</v>
      </c>
      <c r="EY1475">
        <v>1.785064935064935E-3</v>
      </c>
      <c r="GR1475" s="17" t="s">
        <v>224</v>
      </c>
      <c r="GS1475" s="17">
        <v>1</v>
      </c>
      <c r="GT1475" s="17" t="s">
        <v>1834</v>
      </c>
      <c r="GU1475" s="17" t="s">
        <v>1793</v>
      </c>
      <c r="GV1475" s="17">
        <f>SUMIF(FACT_A1[cve_prod],DIM_BILL[[#This Row],[CODIGO]],FACT_A1[Existencia])</f>
        <v>0</v>
      </c>
      <c r="GW1475" s="18">
        <f>SUMIF(FACT_A2[cve_prod],DIM_BILL[[#This Row],[CODIGO]],FACT_A2[Existencia])</f>
        <v>5</v>
      </c>
      <c r="GX1475" s="17"/>
      <c r="GY1475" s="16" t="s">
        <v>2220</v>
      </c>
      <c r="GZ1475" s="15">
        <f>SUMIFS(POs[saldo],POs[cve_prod],DIM_BILL[[#This Row],[CODIGO]],POs[status],$GY1475,POs[f_ent],GZ$1)</f>
        <v>0</v>
      </c>
      <c r="HA1475" s="15">
        <f>SUMIFS(POs[saldo],POs[cve_prod],DIM_BILL[[#This Row],[CODIGO]],POs[status],$GY1475,POs[f_ent],HA$1)</f>
        <v>0</v>
      </c>
      <c r="HB1475" s="15">
        <f>SUMIFS(POs[saldo],POs[cve_prod],DIM_BILL[[#This Row],[CODIGO]],POs[status],$GY1475,POs[f_ent],HB$1)</f>
        <v>0</v>
      </c>
      <c r="HC1475" s="15">
        <f>SUMIFS(POs[saldo],POs[cve_prod],DIM_BILL[[#This Row],[CODIGO]],POs[status],$GY1475,POs[f_ent],HC$1)</f>
        <v>0</v>
      </c>
      <c r="HD1475" s="15">
        <f>SUMIFS(POs[saldo],POs[cve_prod],DIM_BILL[[#This Row],[CODIGO]],POs[status],$GY1475,POs[f_ent],HD$1)</f>
        <v>0</v>
      </c>
      <c r="HE1475" s="15">
        <f>SUMIFS(POs[saldo],POs[cve_prod],DIM_BILL[[#This Row],[CODIGO]],POs[status],$GY1475,POs[f_ent],HE$1)</f>
        <v>0</v>
      </c>
      <c r="HF1475" s="15">
        <f>SUMIFS(POs[saldo],POs[cve_prod],DIM_BILL[[#This Row],[CODIGO]],POs[status],$GY1475,POs[Semana],WEEKNUM(HF$1))</f>
        <v>0</v>
      </c>
      <c r="HG1475" s="15">
        <f>SUMIFS(POs[saldo],POs[cve_prod],DIM_BILL[[#This Row],[CODIGO]],POs[status],$GY1475,POs[Semana],WEEKNUM(HG$1))</f>
        <v>0</v>
      </c>
      <c r="HH1475" s="15">
        <f>SUMIFS(POs[saldo],POs[cve_prod],DIM_BILL[[#This Row],[CODIGO]],POs[status],$GY1475,POs[Semana],WEEKNUM(HH$1))</f>
        <v>0</v>
      </c>
      <c r="HI1475" s="15">
        <f>SUMIFS(POs[saldo],POs[cve_prod],DIM_BILL[[#This Row],[CODIGO]],POs[status],$GY1475,POs[Semana],WEEKNUM(HI$1))</f>
        <v>0</v>
      </c>
      <c r="HJ1475" s="15">
        <f>SUMIFS(POs[saldo],POs[cve_prod],DIM_BILL[[#This Row],[CODIGO]],POs[status],$GY1475,POs[Semana],WEEKNUM(HJ$1))</f>
        <v>0</v>
      </c>
      <c r="HK1475" s="15">
        <f>SUMIFS(POs[saldo],POs[cve_prod],DIM_BILL[[#This Row],[CODIGO]],POs[status],$GY1475,POs[Semana],WEEKNUM(HK$1))</f>
        <v>0</v>
      </c>
      <c r="HL1475" s="15">
        <f>SUMIFS(POs[saldo],POs[cve_prod],DIM_BILL[[#This Row],[CODIGO]],POs[status],$GY1475,POs[Semana],WEEKNUM(HL$1))</f>
        <v>0</v>
      </c>
      <c r="HM1475" s="15">
        <f>SUMIFS(POs[saldo],POs[cve_prod],DIM_BILL[[#This Row],[CODIGO]],POs[status],$GY1475,POs[Semana],WEEKNUM(HM$1))</f>
        <v>0</v>
      </c>
      <c r="HN1475" s="15">
        <f>SUMIFS(POs[saldo],POs[cve_prod],DIM_BILL[[#This Row],[CODIGO]],POs[status],$GY1475,POs[Semana],WEEKNUM(HN$1))</f>
        <v>0</v>
      </c>
      <c r="HO1475" s="15">
        <f>SUMIFS(POs[saldo],POs[cve_prod],DIM_BILL[[#This Row],[CODIGO]],POs[status],$GY1475,POs[Semana],WEEKNUM(HO$1))</f>
        <v>0</v>
      </c>
      <c r="HP1475" s="15">
        <f>SUMIFS(POs[saldo],POs[cve_prod],DIM_BILL[[#This Row],[CODIGO]],POs[status],$GY1475,POs[Semana],WEEKNUM(HP$1))</f>
        <v>0</v>
      </c>
      <c r="HQ1475" s="15">
        <f>SUMIFS(POs[saldo],POs[cve_prod],DIM_BILL[[#This Row],[CODIGO]],POs[status],$GY1475,POs[Semana],WEEKNUM(HQ$1))</f>
        <v>0</v>
      </c>
      <c r="HR1475" s="15">
        <f>SUMIFS(POs[saldo],POs[cve_prod],DIM_BILL[[#This Row],[CODIGO]],POs[status],$GY1475,POs[Semana],WEEKNUM(HR$1))</f>
        <v>0</v>
      </c>
      <c r="HS1475" s="15">
        <f>SUMIFS(POs[saldo],POs[cve_prod],DIM_BILL[[#This Row],[CODIGO]],POs[status],$GY1475,POs[Semana],WEEKNUM(HS$1))</f>
        <v>0</v>
      </c>
      <c r="HT1475" s="15">
        <f>SUMIFS(POs[saldo],POs[cve_prod],DIM_BILL[[#This Row],[CODIGO]],POs[status],$GY1475,POs[Semana],WEEKNUM(HT$1))</f>
        <v>0</v>
      </c>
      <c r="HU1475" s="22"/>
      <c r="HV1475" s="25"/>
      <c r="HW1475" t="str">
        <f>DIM_BILL[[#This Row],[Tipo]]</f>
        <v>MATERIA PRIMA</v>
      </c>
    </row>
    <row r="1476" spans="1:231" x14ac:dyDescent="0.3">
      <c r="A1476" s="17" t="s">
        <v>223</v>
      </c>
      <c r="M1476">
        <v>2.9999999999999997E-4</v>
      </c>
      <c r="Y1476">
        <v>2.8571428571428574E-4</v>
      </c>
      <c r="Z1476">
        <v>5.9999999999999995E-4</v>
      </c>
      <c r="AA1476">
        <v>1.1999999999999999E-3</v>
      </c>
      <c r="EY1476">
        <v>1.785064935064935E-3</v>
      </c>
      <c r="GR1476" s="17" t="s">
        <v>224</v>
      </c>
      <c r="GS1476" s="17">
        <v>1</v>
      </c>
      <c r="GT1476" s="17" t="s">
        <v>1834</v>
      </c>
      <c r="GU1476" s="17" t="s">
        <v>1793</v>
      </c>
      <c r="GV1476" s="17">
        <f>SUMIF(FACT_A1[cve_prod],DIM_BILL[[#This Row],[CODIGO]],FACT_A1[Existencia])</f>
        <v>0</v>
      </c>
      <c r="GW1476" s="18">
        <f>SUMIF(FACT_A2[cve_prod],DIM_BILL[[#This Row],[CODIGO]],FACT_A2[Existencia])</f>
        <v>5</v>
      </c>
      <c r="GX1476" s="17"/>
      <c r="GY1476" s="16" t="s">
        <v>2221</v>
      </c>
      <c r="GZ1476" s="24">
        <f>SUMPRODUCT($B1476:$GQ1476,INDEX(PLAN_PRODUCCION!$B$4:$GQ$24,COLUMN()-COLUMN($GZ$1)+1,0))</f>
        <v>0.6</v>
      </c>
      <c r="HA1476" s="24">
        <f>SUMPRODUCT($B1476:$GQ1476,INDEX(PLAN_PRODUCCION!$B$4:$GQ$24,COLUMN()-COLUMN($GZ$1)+1,0))</f>
        <v>0</v>
      </c>
      <c r="HB1476" s="24">
        <f>SUMPRODUCT($B1476:$GQ1476,INDEX(PLAN_PRODUCCION!$B$4:$GQ$24,COLUMN()-COLUMN($GZ$1)+1,0))</f>
        <v>0</v>
      </c>
      <c r="HC1476" s="24">
        <f>SUMPRODUCT($B1476:$GQ1476,INDEX(PLAN_PRODUCCION!$B$4:$GQ$24,COLUMN()-COLUMN($GZ$1)+1,0))</f>
        <v>0</v>
      </c>
      <c r="HD1476" s="24">
        <f>SUMPRODUCT($B1476:$GQ1476,INDEX(PLAN_PRODUCCION!$B$4:$GQ$24,COLUMN()-COLUMN($GZ$1)+1,0))</f>
        <v>0</v>
      </c>
      <c r="HE1476" s="24">
        <f>SUMPRODUCT($B1476:$GQ1476,INDEX(PLAN_PRODUCCION!$B$4:$GQ$24,COLUMN()-COLUMN($GZ$1)+1,0))</f>
        <v>0</v>
      </c>
      <c r="HF1476" s="24">
        <f>SUMPRODUCT($B1476:$GQ1476,INDEX(PLAN_PRODUCCION!$B$4:$GQ$24,COLUMN()-COLUMN($GZ$1)+1,0))</f>
        <v>0</v>
      </c>
      <c r="HG1476" s="24">
        <f>SUMPRODUCT($B1476:$GQ1476,INDEX(PLAN_PRODUCCION!$B$4:$GQ$24,COLUMN()-COLUMN($GZ$1)+1,0))</f>
        <v>0</v>
      </c>
      <c r="HH1476" s="24">
        <f>SUMPRODUCT($B1476:$GQ1476,INDEX(PLAN_PRODUCCION!$B$4:$GQ$24,COLUMN()-COLUMN($GZ$1)+1,0))</f>
        <v>0</v>
      </c>
      <c r="HI1476" s="24">
        <f>SUMPRODUCT($B1476:$GQ1476,INDEX(PLAN_PRODUCCION!$B$4:$GQ$24,COLUMN()-COLUMN($GZ$1)+1,0))</f>
        <v>0</v>
      </c>
      <c r="HJ1476" s="24">
        <f>SUMPRODUCT($B1476:$GQ1476,INDEX(PLAN_PRODUCCION!$B$4:$GQ$24,COLUMN()-COLUMN($GZ$1)+1,0))</f>
        <v>0</v>
      </c>
      <c r="HK1476" s="24">
        <f>SUMPRODUCT($B1476:$GQ1476,INDEX(PLAN_PRODUCCION!$B$4:$GQ$24,COLUMN()-COLUMN($GZ$1)+1,0))</f>
        <v>0</v>
      </c>
      <c r="HL1476" s="24">
        <f>SUMPRODUCT($B1476:$GQ1476,INDEX(PLAN_PRODUCCION!$B$4:$GQ$24,COLUMN()-COLUMN($GZ$1)+1,0))</f>
        <v>0</v>
      </c>
      <c r="HM1476" s="24">
        <f>SUMPRODUCT($B1476:$GQ1476,INDEX(PLAN_PRODUCCION!$B$4:$GQ$24,COLUMN()-COLUMN($GZ$1)+1,0))</f>
        <v>0</v>
      </c>
      <c r="HN1476" s="24">
        <f>SUMPRODUCT($B1476:$GQ1476,INDEX(PLAN_PRODUCCION!$B$4:$GQ$24,COLUMN()-COLUMN($GZ$1)+1,0))</f>
        <v>0</v>
      </c>
      <c r="HO1476" s="24">
        <f>SUMPRODUCT($B1476:$GQ1476,INDEX(PLAN_PRODUCCION!$B$4:$GQ$24,COLUMN()-COLUMN($GZ$1)+1,0))</f>
        <v>0</v>
      </c>
      <c r="HP1476" s="24">
        <f>SUMPRODUCT($B1476:$GQ1476,INDEX(PLAN_PRODUCCION!$B$4:$GQ$24,COLUMN()-COLUMN($GZ$1)+1,0))</f>
        <v>0</v>
      </c>
      <c r="HQ1476" s="24">
        <f>SUMPRODUCT($B1476:$GQ1476,INDEX(PLAN_PRODUCCION!$B$4:$GQ$24,COLUMN()-COLUMN($GZ$1)+1,0))</f>
        <v>0</v>
      </c>
      <c r="HR1476" s="24">
        <f>SUMPRODUCT($B1476:$GQ1476,INDEX(PLAN_PRODUCCION!$B$4:$GQ$24,COLUMN()-COLUMN($GZ$1)+1,0))</f>
        <v>0</v>
      </c>
      <c r="HS1476" s="24">
        <f>SUMPRODUCT($B1476:$GQ1476,INDEX(PLAN_PRODUCCION!$B$4:$GQ$24,COLUMN()-COLUMN($GZ$1)+1,0))</f>
        <v>0</v>
      </c>
      <c r="HT1476" s="24">
        <f>SUMPRODUCT($B1476:$GQ1476,INDEX(PLAN_PRODUCCION!$B$4:$GQ$24,COLUMN()-COLUMN($GZ$1)+1,0))</f>
        <v>0</v>
      </c>
      <c r="HU1476" s="22"/>
      <c r="HV1476" s="25"/>
      <c r="HW1476" t="str">
        <f>DIM_BILL[[#This Row],[Tipo]]</f>
        <v>MATERIA PRIMA</v>
      </c>
    </row>
    <row r="1477" spans="1:231" x14ac:dyDescent="0.3">
      <c r="A1477" s="18" t="s">
        <v>223</v>
      </c>
      <c r="M1477">
        <v>2.9999999999999997E-4</v>
      </c>
      <c r="Y1477">
        <v>2.8571428571428574E-4</v>
      </c>
      <c r="Z1477">
        <v>5.9999999999999995E-4</v>
      </c>
      <c r="AA1477">
        <v>1.1999999999999999E-3</v>
      </c>
      <c r="EY1477">
        <v>1.785064935064935E-3</v>
      </c>
      <c r="GR1477" s="18" t="s">
        <v>224</v>
      </c>
      <c r="GS1477" s="18">
        <v>1</v>
      </c>
      <c r="GT1477" s="18" t="s">
        <v>1834</v>
      </c>
      <c r="GU1477" s="18" t="s">
        <v>1793</v>
      </c>
      <c r="GV1477" s="18">
        <f>SUMIF(FACT_A1[cve_prod],DIM_BILL[[#This Row],[CODIGO]],FACT_A1[Existencia])</f>
        <v>0</v>
      </c>
      <c r="GW1477" s="18">
        <f>SUMIF(FACT_A2[cve_prod],DIM_BILL[[#This Row],[CODIGO]],FACT_A2[Existencia])</f>
        <v>5</v>
      </c>
      <c r="GX1477" s="18"/>
      <c r="GY1477" s="16" t="s">
        <v>2222</v>
      </c>
      <c r="GZ1477" s="26">
        <f t="shared" ref="GZ1477" si="10781">GV1477+GW1477+GX1477+GZ1475-GZ1476</f>
        <v>4.4000000000000004</v>
      </c>
      <c r="HA1477" s="26">
        <f t="shared" ref="HA1477" si="10782">GZ1477+HA1475-HA1476</f>
        <v>4.4000000000000004</v>
      </c>
      <c r="HB1477" s="26">
        <f t="shared" ref="HB1477" si="10783">HA1477+HB1475-HB1476</f>
        <v>4.4000000000000004</v>
      </c>
      <c r="HC1477" s="26">
        <f t="shared" ref="HC1477" si="10784">HB1477+HC1475-HC1476</f>
        <v>4.4000000000000004</v>
      </c>
      <c r="HD1477" s="26">
        <f t="shared" ref="HD1477" si="10785">HC1477+HD1475-HD1476</f>
        <v>4.4000000000000004</v>
      </c>
      <c r="HE1477" s="26">
        <f t="shared" ref="HE1477" si="10786">HD1477+HE1475-HE1476</f>
        <v>4.4000000000000004</v>
      </c>
      <c r="HF1477" s="26">
        <f t="shared" ref="HF1477" si="10787">HE1477+HF1475-HF1476</f>
        <v>4.4000000000000004</v>
      </c>
      <c r="HG1477" s="26">
        <f t="shared" ref="HG1477" si="10788">HF1477+HG1475-HG1476</f>
        <v>4.4000000000000004</v>
      </c>
      <c r="HH1477" s="26">
        <f t="shared" ref="HH1477" si="10789">HG1477+HH1475-HH1476</f>
        <v>4.4000000000000004</v>
      </c>
      <c r="HI1477" s="26">
        <f t="shared" ref="HI1477" si="10790">HH1477+HI1475-HI1476</f>
        <v>4.4000000000000004</v>
      </c>
      <c r="HJ1477" s="26">
        <f t="shared" ref="HJ1477" si="10791">HI1477+HJ1475-HJ1476</f>
        <v>4.4000000000000004</v>
      </c>
      <c r="HK1477" s="26">
        <f t="shared" ref="HK1477" si="10792">HJ1477+HK1475-HK1476</f>
        <v>4.4000000000000004</v>
      </c>
      <c r="HL1477" s="26">
        <f t="shared" ref="HL1477" si="10793">HK1477+HL1475-HL1476</f>
        <v>4.4000000000000004</v>
      </c>
      <c r="HM1477" s="26">
        <f t="shared" ref="HM1477" si="10794">HL1477+HM1475-HM1476</f>
        <v>4.4000000000000004</v>
      </c>
      <c r="HN1477" s="26">
        <f t="shared" ref="HN1477" si="10795">HM1477+HN1475-HN1476</f>
        <v>4.4000000000000004</v>
      </c>
      <c r="HO1477" s="26">
        <f t="shared" ref="HO1477" si="10796">HN1477+HO1475-HO1476</f>
        <v>4.4000000000000004</v>
      </c>
      <c r="HP1477" s="26">
        <f t="shared" ref="HP1477" si="10797">HO1477+HP1475-HP1476</f>
        <v>4.4000000000000004</v>
      </c>
      <c r="HQ1477" s="26">
        <f t="shared" ref="HQ1477" si="10798">HP1477+HQ1475-HQ1476</f>
        <v>4.4000000000000004</v>
      </c>
      <c r="HR1477" s="26">
        <f t="shared" ref="HR1477" si="10799">HQ1477+HR1475-HR1476</f>
        <v>4.4000000000000004</v>
      </c>
      <c r="HS1477" s="26">
        <f t="shared" ref="HS1477" si="10800">HR1477+HS1475-HS1476</f>
        <v>4.4000000000000004</v>
      </c>
      <c r="HT1477" s="26">
        <f t="shared" ref="HT1477" si="10801">HS1477+HT1475-HT1476</f>
        <v>4.4000000000000004</v>
      </c>
      <c r="HU1477" s="22">
        <f t="shared" ref="HU1477" si="10802">COUNTIF(GZ1477:HT1477,"&lt;0")</f>
        <v>0</v>
      </c>
      <c r="HV1477" s="25"/>
      <c r="HW1477" t="str">
        <f>DIM_BILL[[#This Row],[Tipo]]</f>
        <v>MATERIA PRIMA</v>
      </c>
    </row>
    <row r="1478" spans="1:231" x14ac:dyDescent="0.3">
      <c r="A1478" s="17" t="s">
        <v>82</v>
      </c>
      <c r="F1478">
        <v>2.3684210526315791E-3</v>
      </c>
      <c r="G1478">
        <v>7.5000000000000002E-4</v>
      </c>
      <c r="H1478">
        <v>8.9999999999999998E-4</v>
      </c>
      <c r="I1478">
        <v>1.26E-2</v>
      </c>
      <c r="J1478">
        <v>2.52E-2</v>
      </c>
      <c r="L1478">
        <v>2.3400000000000001E-2</v>
      </c>
      <c r="M1478">
        <v>3.0000000000000001E-3</v>
      </c>
      <c r="O1478">
        <v>1.7999999999999999E-2</v>
      </c>
      <c r="R1478">
        <v>8.2500000000000004E-3</v>
      </c>
      <c r="U1478">
        <v>6.65943E-3</v>
      </c>
      <c r="AL1478">
        <v>0.21</v>
      </c>
      <c r="BA1478">
        <v>8.2500000000000004E-3</v>
      </c>
      <c r="BB1478">
        <v>5.2500000000000003E-3</v>
      </c>
      <c r="BC1478">
        <v>1.2359999999999999E-3</v>
      </c>
      <c r="BD1478">
        <v>2.4719999999999998E-3</v>
      </c>
      <c r="BG1478">
        <v>1.4999999999999999E-2</v>
      </c>
      <c r="BV1478">
        <v>4.8200000000000005E-3</v>
      </c>
      <c r="CR1478">
        <v>1.3979999999999999E-3</v>
      </c>
      <c r="CU1478">
        <v>1.3981999999999998E-3</v>
      </c>
      <c r="EU1478">
        <v>1.4359500000000001E-3</v>
      </c>
      <c r="EV1478">
        <v>2.8719000000000001E-3</v>
      </c>
      <c r="EW1478">
        <v>8.2054285714285718E-4</v>
      </c>
      <c r="EZ1478">
        <v>4.6360000000000004E-3</v>
      </c>
      <c r="FB1478">
        <v>1.218095238095238E-3</v>
      </c>
      <c r="FJ1478">
        <v>1.4478333333333333E-3</v>
      </c>
      <c r="FL1478">
        <v>5.0030095238095242E-2</v>
      </c>
      <c r="GL1478">
        <v>3.0000000000000001E-3</v>
      </c>
      <c r="GM1478">
        <v>7.1999999999999994E-4</v>
      </c>
      <c r="GR1478" s="17" t="s">
        <v>83</v>
      </c>
      <c r="GS1478" s="17">
        <v>1</v>
      </c>
      <c r="GT1478" s="17" t="s">
        <v>1838</v>
      </c>
      <c r="GU1478" s="17" t="s">
        <v>1793</v>
      </c>
      <c r="GV1478" s="17">
        <f>SUMIF(FACT_A1[cve_prod],DIM_BILL[[#This Row],[CODIGO]],FACT_A1[Existencia])</f>
        <v>275</v>
      </c>
      <c r="GW1478" s="18">
        <f>SUMIF(FACT_A2[cve_prod],DIM_BILL[[#This Row],[CODIGO]],FACT_A2[Existencia])</f>
        <v>499.31809999999996</v>
      </c>
      <c r="GX1478" s="17"/>
      <c r="GY1478" s="16" t="s">
        <v>2220</v>
      </c>
      <c r="GZ1478" s="15">
        <f>SUMIFS(POs[saldo],POs[cve_prod],DIM_BILL[[#This Row],[CODIGO]],POs[status],$GY1478,POs[f_ent],GZ$1)</f>
        <v>0</v>
      </c>
      <c r="HA1478" s="15">
        <f>SUMIFS(POs[saldo],POs[cve_prod],DIM_BILL[[#This Row],[CODIGO]],POs[status],$GY1478,POs[f_ent],HA$1)</f>
        <v>0</v>
      </c>
      <c r="HB1478" s="15">
        <f>SUMIFS(POs[saldo],POs[cve_prod],DIM_BILL[[#This Row],[CODIGO]],POs[status],$GY1478,POs[f_ent],HB$1)</f>
        <v>0</v>
      </c>
      <c r="HC1478" s="15">
        <f>SUMIFS(POs[saldo],POs[cve_prod],DIM_BILL[[#This Row],[CODIGO]],POs[status],$GY1478,POs[f_ent],HC$1)</f>
        <v>450</v>
      </c>
      <c r="HD1478" s="15">
        <f>SUMIFS(POs[saldo],POs[cve_prod],DIM_BILL[[#This Row],[CODIGO]],POs[status],$GY1478,POs[f_ent],HD$1)</f>
        <v>0</v>
      </c>
      <c r="HE1478" s="15">
        <f>SUMIFS(POs[saldo],POs[cve_prod],DIM_BILL[[#This Row],[CODIGO]],POs[status],$GY1478,POs[f_ent],HE$1)</f>
        <v>0</v>
      </c>
      <c r="HF1478" s="15">
        <f>SUMIFS(POs[saldo],POs[cve_prod],DIM_BILL[[#This Row],[CODIGO]],POs[status],$GY1478,POs[Semana],WEEKNUM(HF$1))</f>
        <v>0</v>
      </c>
      <c r="HG1478" s="15">
        <f>SUMIFS(POs[saldo],POs[cve_prod],DIM_BILL[[#This Row],[CODIGO]],POs[status],$GY1478,POs[Semana],WEEKNUM(HG$1))</f>
        <v>0</v>
      </c>
      <c r="HH1478" s="15">
        <f>SUMIFS(POs[saldo],POs[cve_prod],DIM_BILL[[#This Row],[CODIGO]],POs[status],$GY1478,POs[Semana],WEEKNUM(HH$1))</f>
        <v>0</v>
      </c>
      <c r="HI1478" s="15">
        <f>SUMIFS(POs[saldo],POs[cve_prod],DIM_BILL[[#This Row],[CODIGO]],POs[status],$GY1478,POs[Semana],WEEKNUM(HI$1))</f>
        <v>0</v>
      </c>
      <c r="HJ1478" s="15">
        <f>SUMIFS(POs[saldo],POs[cve_prod],DIM_BILL[[#This Row],[CODIGO]],POs[status],$GY1478,POs[Semana],WEEKNUM(HJ$1))</f>
        <v>0</v>
      </c>
      <c r="HK1478" s="15">
        <f>SUMIFS(POs[saldo],POs[cve_prod],DIM_BILL[[#This Row],[CODIGO]],POs[status],$GY1478,POs[Semana],WEEKNUM(HK$1))</f>
        <v>0</v>
      </c>
      <c r="HL1478" s="15">
        <f>SUMIFS(POs[saldo],POs[cve_prod],DIM_BILL[[#This Row],[CODIGO]],POs[status],$GY1478,POs[Semana],WEEKNUM(HL$1))</f>
        <v>0</v>
      </c>
      <c r="HM1478" s="15">
        <f>SUMIFS(POs[saldo],POs[cve_prod],DIM_BILL[[#This Row],[CODIGO]],POs[status],$GY1478,POs[Semana],WEEKNUM(HM$1))</f>
        <v>0</v>
      </c>
      <c r="HN1478" s="15">
        <f>SUMIFS(POs[saldo],POs[cve_prod],DIM_BILL[[#This Row],[CODIGO]],POs[status],$GY1478,POs[Semana],WEEKNUM(HN$1))</f>
        <v>0</v>
      </c>
      <c r="HO1478" s="15">
        <f>SUMIFS(POs[saldo],POs[cve_prod],DIM_BILL[[#This Row],[CODIGO]],POs[status],$GY1478,POs[Semana],WEEKNUM(HO$1))</f>
        <v>0</v>
      </c>
      <c r="HP1478" s="15">
        <f>SUMIFS(POs[saldo],POs[cve_prod],DIM_BILL[[#This Row],[CODIGO]],POs[status],$GY1478,POs[Semana],WEEKNUM(HP$1))</f>
        <v>0</v>
      </c>
      <c r="HQ1478" s="15">
        <f>SUMIFS(POs[saldo],POs[cve_prod],DIM_BILL[[#This Row],[CODIGO]],POs[status],$GY1478,POs[Semana],WEEKNUM(HQ$1))</f>
        <v>0</v>
      </c>
      <c r="HR1478" s="15">
        <f>SUMIFS(POs[saldo],POs[cve_prod],DIM_BILL[[#This Row],[CODIGO]],POs[status],$GY1478,POs[Semana],WEEKNUM(HR$1))</f>
        <v>0</v>
      </c>
      <c r="HS1478" s="15">
        <f>SUMIFS(POs[saldo],POs[cve_prod],DIM_BILL[[#This Row],[CODIGO]],POs[status],$GY1478,POs[Semana],WEEKNUM(HS$1))</f>
        <v>0</v>
      </c>
      <c r="HT1478" s="15">
        <f>SUMIFS(POs[saldo],POs[cve_prod],DIM_BILL[[#This Row],[CODIGO]],POs[status],$GY1478,POs[Semana],WEEKNUM(HT$1))</f>
        <v>0</v>
      </c>
      <c r="HU1478" s="22"/>
      <c r="HV1478" s="25"/>
      <c r="HW1478" t="str">
        <f>DIM_BILL[[#This Row],[Tipo]]</f>
        <v>MATERIA PRIMA</v>
      </c>
    </row>
    <row r="1479" spans="1:231" x14ac:dyDescent="0.3">
      <c r="A1479" s="17" t="s">
        <v>82</v>
      </c>
      <c r="F1479">
        <v>2.3684210526315791E-3</v>
      </c>
      <c r="G1479">
        <v>7.5000000000000002E-4</v>
      </c>
      <c r="H1479">
        <v>8.9999999999999998E-4</v>
      </c>
      <c r="I1479">
        <v>1.26E-2</v>
      </c>
      <c r="J1479">
        <v>2.52E-2</v>
      </c>
      <c r="L1479">
        <v>2.3400000000000001E-2</v>
      </c>
      <c r="M1479">
        <v>3.0000000000000001E-3</v>
      </c>
      <c r="O1479">
        <v>1.7999999999999999E-2</v>
      </c>
      <c r="R1479">
        <v>8.2500000000000004E-3</v>
      </c>
      <c r="U1479">
        <v>6.65943E-3</v>
      </c>
      <c r="AL1479">
        <v>0.21</v>
      </c>
      <c r="BA1479">
        <v>8.2500000000000004E-3</v>
      </c>
      <c r="BB1479">
        <v>5.2500000000000003E-3</v>
      </c>
      <c r="BC1479">
        <v>1.2359999999999999E-3</v>
      </c>
      <c r="BD1479">
        <v>2.4719999999999998E-3</v>
      </c>
      <c r="BG1479">
        <v>1.4999999999999999E-2</v>
      </c>
      <c r="BV1479">
        <v>4.8200000000000005E-3</v>
      </c>
      <c r="CR1479">
        <v>1.3979999999999999E-3</v>
      </c>
      <c r="CU1479">
        <v>1.3981999999999998E-3</v>
      </c>
      <c r="EU1479">
        <v>1.4359500000000001E-3</v>
      </c>
      <c r="EV1479">
        <v>2.8719000000000001E-3</v>
      </c>
      <c r="EW1479">
        <v>8.2054285714285718E-4</v>
      </c>
      <c r="EZ1479">
        <v>4.6360000000000004E-3</v>
      </c>
      <c r="FB1479">
        <v>1.218095238095238E-3</v>
      </c>
      <c r="FJ1479">
        <v>1.4478333333333333E-3</v>
      </c>
      <c r="FL1479">
        <v>5.0030095238095242E-2</v>
      </c>
      <c r="GL1479">
        <v>3.0000000000000001E-3</v>
      </c>
      <c r="GM1479">
        <v>7.1999999999999994E-4</v>
      </c>
      <c r="GR1479" s="17" t="s">
        <v>83</v>
      </c>
      <c r="GS1479" s="17">
        <v>1</v>
      </c>
      <c r="GT1479" s="17" t="s">
        <v>1838</v>
      </c>
      <c r="GU1479" s="17" t="s">
        <v>1793</v>
      </c>
      <c r="GV1479" s="17">
        <f>SUMIF(FACT_A1[cve_prod],DIM_BILL[[#This Row],[CODIGO]],FACT_A1[Existencia])</f>
        <v>275</v>
      </c>
      <c r="GW1479" s="18">
        <f>SUMIF(FACT_A2[cve_prod],DIM_BILL[[#This Row],[CODIGO]],FACT_A2[Existencia])</f>
        <v>499.31809999999996</v>
      </c>
      <c r="GX1479" s="17"/>
      <c r="GY1479" s="16" t="s">
        <v>2221</v>
      </c>
      <c r="GZ1479" s="24">
        <f>SUMPRODUCT($B1479:$GQ1479,INDEX(PLAN_PRODUCCION!$B$4:$GQ$24,COLUMN()-COLUMN($GZ$1)+1,0))</f>
        <v>1238.5787511904762</v>
      </c>
      <c r="HA1479" s="24">
        <f>SUMPRODUCT($B1479:$GQ1479,INDEX(PLAN_PRODUCCION!$B$4:$GQ$24,COLUMN()-COLUMN($GZ$1)+1,0))</f>
        <v>0</v>
      </c>
      <c r="HB1479" s="24">
        <f>SUMPRODUCT($B1479:$GQ1479,INDEX(PLAN_PRODUCCION!$B$4:$GQ$24,COLUMN()-COLUMN($GZ$1)+1,0))</f>
        <v>0</v>
      </c>
      <c r="HC1479" s="24">
        <f>SUMPRODUCT($B1479:$GQ1479,INDEX(PLAN_PRODUCCION!$B$4:$GQ$24,COLUMN()-COLUMN($GZ$1)+1,0))</f>
        <v>0</v>
      </c>
      <c r="HD1479" s="24">
        <f>SUMPRODUCT($B1479:$GQ1479,INDEX(PLAN_PRODUCCION!$B$4:$GQ$24,COLUMN()-COLUMN($GZ$1)+1,0))</f>
        <v>0</v>
      </c>
      <c r="HE1479" s="24">
        <f>SUMPRODUCT($B1479:$GQ1479,INDEX(PLAN_PRODUCCION!$B$4:$GQ$24,COLUMN()-COLUMN($GZ$1)+1,0))</f>
        <v>0</v>
      </c>
      <c r="HF1479" s="24">
        <f>SUMPRODUCT($B1479:$GQ1479,INDEX(PLAN_PRODUCCION!$B$4:$GQ$24,COLUMN()-COLUMN($GZ$1)+1,0))</f>
        <v>0</v>
      </c>
      <c r="HG1479" s="24">
        <f>SUMPRODUCT($B1479:$GQ1479,INDEX(PLAN_PRODUCCION!$B$4:$GQ$24,COLUMN()-COLUMN($GZ$1)+1,0))</f>
        <v>0</v>
      </c>
      <c r="HH1479" s="24">
        <f>SUMPRODUCT($B1479:$GQ1479,INDEX(PLAN_PRODUCCION!$B$4:$GQ$24,COLUMN()-COLUMN($GZ$1)+1,0))</f>
        <v>0</v>
      </c>
      <c r="HI1479" s="24">
        <f>SUMPRODUCT($B1479:$GQ1479,INDEX(PLAN_PRODUCCION!$B$4:$GQ$24,COLUMN()-COLUMN($GZ$1)+1,0))</f>
        <v>0</v>
      </c>
      <c r="HJ1479" s="24">
        <f>SUMPRODUCT($B1479:$GQ1479,INDEX(PLAN_PRODUCCION!$B$4:$GQ$24,COLUMN()-COLUMN($GZ$1)+1,0))</f>
        <v>0</v>
      </c>
      <c r="HK1479" s="24">
        <f>SUMPRODUCT($B1479:$GQ1479,INDEX(PLAN_PRODUCCION!$B$4:$GQ$24,COLUMN()-COLUMN($GZ$1)+1,0))</f>
        <v>0</v>
      </c>
      <c r="HL1479" s="24">
        <f>SUMPRODUCT($B1479:$GQ1479,INDEX(PLAN_PRODUCCION!$B$4:$GQ$24,COLUMN()-COLUMN($GZ$1)+1,0))</f>
        <v>0</v>
      </c>
      <c r="HM1479" s="24">
        <f>SUMPRODUCT($B1479:$GQ1479,INDEX(PLAN_PRODUCCION!$B$4:$GQ$24,COLUMN()-COLUMN($GZ$1)+1,0))</f>
        <v>0</v>
      </c>
      <c r="HN1479" s="24">
        <f>SUMPRODUCT($B1479:$GQ1479,INDEX(PLAN_PRODUCCION!$B$4:$GQ$24,COLUMN()-COLUMN($GZ$1)+1,0))</f>
        <v>0</v>
      </c>
      <c r="HO1479" s="24">
        <f>SUMPRODUCT($B1479:$GQ1479,INDEX(PLAN_PRODUCCION!$B$4:$GQ$24,COLUMN()-COLUMN($GZ$1)+1,0))</f>
        <v>0</v>
      </c>
      <c r="HP1479" s="24">
        <f>SUMPRODUCT($B1479:$GQ1479,INDEX(PLAN_PRODUCCION!$B$4:$GQ$24,COLUMN()-COLUMN($GZ$1)+1,0))</f>
        <v>0</v>
      </c>
      <c r="HQ1479" s="24">
        <f>SUMPRODUCT($B1479:$GQ1479,INDEX(PLAN_PRODUCCION!$B$4:$GQ$24,COLUMN()-COLUMN($GZ$1)+1,0))</f>
        <v>0</v>
      </c>
      <c r="HR1479" s="24">
        <f>SUMPRODUCT($B1479:$GQ1479,INDEX(PLAN_PRODUCCION!$B$4:$GQ$24,COLUMN()-COLUMN($GZ$1)+1,0))</f>
        <v>0</v>
      </c>
      <c r="HS1479" s="24">
        <f>SUMPRODUCT($B1479:$GQ1479,INDEX(PLAN_PRODUCCION!$B$4:$GQ$24,COLUMN()-COLUMN($GZ$1)+1,0))</f>
        <v>0</v>
      </c>
      <c r="HT1479" s="24">
        <f>SUMPRODUCT($B1479:$GQ1479,INDEX(PLAN_PRODUCCION!$B$4:$GQ$24,COLUMN()-COLUMN($GZ$1)+1,0))</f>
        <v>0</v>
      </c>
      <c r="HU1479" s="22"/>
      <c r="HV1479" s="25"/>
      <c r="HW1479" t="str">
        <f>DIM_BILL[[#This Row],[Tipo]]</f>
        <v>MATERIA PRIMA</v>
      </c>
    </row>
    <row r="1480" spans="1:231" x14ac:dyDescent="0.3">
      <c r="A1480" s="18" t="s">
        <v>82</v>
      </c>
      <c r="F1480">
        <v>2.3684210526315791E-3</v>
      </c>
      <c r="G1480">
        <v>7.5000000000000002E-4</v>
      </c>
      <c r="H1480">
        <v>8.9999999999999998E-4</v>
      </c>
      <c r="I1480">
        <v>1.26E-2</v>
      </c>
      <c r="J1480">
        <v>2.52E-2</v>
      </c>
      <c r="L1480">
        <v>2.3400000000000001E-2</v>
      </c>
      <c r="M1480">
        <v>3.0000000000000001E-3</v>
      </c>
      <c r="O1480">
        <v>1.7999999999999999E-2</v>
      </c>
      <c r="R1480">
        <v>8.2500000000000004E-3</v>
      </c>
      <c r="U1480">
        <v>6.65943E-3</v>
      </c>
      <c r="AL1480">
        <v>0.21</v>
      </c>
      <c r="BA1480">
        <v>8.2500000000000004E-3</v>
      </c>
      <c r="BB1480">
        <v>5.2500000000000003E-3</v>
      </c>
      <c r="BC1480">
        <v>1.2359999999999999E-3</v>
      </c>
      <c r="BD1480">
        <v>2.4719999999999998E-3</v>
      </c>
      <c r="BG1480">
        <v>1.4999999999999999E-2</v>
      </c>
      <c r="BV1480">
        <v>4.8200000000000005E-3</v>
      </c>
      <c r="CR1480">
        <v>1.3979999999999999E-3</v>
      </c>
      <c r="CU1480">
        <v>1.3981999999999998E-3</v>
      </c>
      <c r="EU1480">
        <v>1.4359500000000001E-3</v>
      </c>
      <c r="EV1480">
        <v>2.8719000000000001E-3</v>
      </c>
      <c r="EW1480">
        <v>8.2054285714285718E-4</v>
      </c>
      <c r="EZ1480">
        <v>4.6360000000000004E-3</v>
      </c>
      <c r="FB1480">
        <v>1.218095238095238E-3</v>
      </c>
      <c r="FJ1480">
        <v>1.4478333333333333E-3</v>
      </c>
      <c r="FL1480">
        <v>5.0030095238095242E-2</v>
      </c>
      <c r="GL1480">
        <v>3.0000000000000001E-3</v>
      </c>
      <c r="GM1480">
        <v>7.1999999999999994E-4</v>
      </c>
      <c r="GR1480" s="18" t="s">
        <v>83</v>
      </c>
      <c r="GS1480" s="18">
        <v>1</v>
      </c>
      <c r="GT1480" s="18" t="s">
        <v>1838</v>
      </c>
      <c r="GU1480" s="18" t="s">
        <v>1793</v>
      </c>
      <c r="GV1480" s="18">
        <f>SUMIF(FACT_A1[cve_prod],DIM_BILL[[#This Row],[CODIGO]],FACT_A1[Existencia])</f>
        <v>275</v>
      </c>
      <c r="GW1480" s="18">
        <f>SUMIF(FACT_A2[cve_prod],DIM_BILL[[#This Row],[CODIGO]],FACT_A2[Existencia])</f>
        <v>499.31809999999996</v>
      </c>
      <c r="GX1480" s="18"/>
      <c r="GY1480" s="16" t="s">
        <v>2222</v>
      </c>
      <c r="GZ1480" s="26">
        <f t="shared" ref="GZ1480" si="10803">GV1480+GW1480+GX1480+GZ1478-GZ1479</f>
        <v>-464.26065119047621</v>
      </c>
      <c r="HA1480" s="26">
        <f t="shared" ref="HA1480" si="10804">GZ1480+HA1478-HA1479</f>
        <v>-464.26065119047621</v>
      </c>
      <c r="HB1480" s="26">
        <f t="shared" ref="HB1480" si="10805">HA1480+HB1478-HB1479</f>
        <v>-464.26065119047621</v>
      </c>
      <c r="HC1480" s="26">
        <f t="shared" ref="HC1480" si="10806">HB1480+HC1478-HC1479</f>
        <v>-14.26065119047621</v>
      </c>
      <c r="HD1480" s="26">
        <f t="shared" ref="HD1480" si="10807">HC1480+HD1478-HD1479</f>
        <v>-14.26065119047621</v>
      </c>
      <c r="HE1480" s="26">
        <f t="shared" ref="HE1480" si="10808">HD1480+HE1478-HE1479</f>
        <v>-14.26065119047621</v>
      </c>
      <c r="HF1480" s="26">
        <f t="shared" ref="HF1480" si="10809">HE1480+HF1478-HF1479</f>
        <v>-14.26065119047621</v>
      </c>
      <c r="HG1480" s="26">
        <f t="shared" ref="HG1480" si="10810">HF1480+HG1478-HG1479</f>
        <v>-14.26065119047621</v>
      </c>
      <c r="HH1480" s="26">
        <f t="shared" ref="HH1480" si="10811">HG1480+HH1478-HH1479</f>
        <v>-14.26065119047621</v>
      </c>
      <c r="HI1480" s="26">
        <f t="shared" ref="HI1480" si="10812">HH1480+HI1478-HI1479</f>
        <v>-14.26065119047621</v>
      </c>
      <c r="HJ1480" s="26">
        <f t="shared" ref="HJ1480" si="10813">HI1480+HJ1478-HJ1479</f>
        <v>-14.26065119047621</v>
      </c>
      <c r="HK1480" s="26">
        <f t="shared" ref="HK1480" si="10814">HJ1480+HK1478-HK1479</f>
        <v>-14.26065119047621</v>
      </c>
      <c r="HL1480" s="26">
        <f t="shared" ref="HL1480" si="10815">HK1480+HL1478-HL1479</f>
        <v>-14.26065119047621</v>
      </c>
      <c r="HM1480" s="26">
        <f t="shared" ref="HM1480" si="10816">HL1480+HM1478-HM1479</f>
        <v>-14.26065119047621</v>
      </c>
      <c r="HN1480" s="26">
        <f t="shared" ref="HN1480" si="10817">HM1480+HN1478-HN1479</f>
        <v>-14.26065119047621</v>
      </c>
      <c r="HO1480" s="26">
        <f t="shared" ref="HO1480" si="10818">HN1480+HO1478-HO1479</f>
        <v>-14.26065119047621</v>
      </c>
      <c r="HP1480" s="26">
        <f t="shared" ref="HP1480" si="10819">HO1480+HP1478-HP1479</f>
        <v>-14.26065119047621</v>
      </c>
      <c r="HQ1480" s="26">
        <f t="shared" ref="HQ1480" si="10820">HP1480+HQ1478-HQ1479</f>
        <v>-14.26065119047621</v>
      </c>
      <c r="HR1480" s="26">
        <f t="shared" ref="HR1480" si="10821">HQ1480+HR1478-HR1479</f>
        <v>-14.26065119047621</v>
      </c>
      <c r="HS1480" s="26">
        <f t="shared" ref="HS1480" si="10822">HR1480+HS1478-HS1479</f>
        <v>-14.26065119047621</v>
      </c>
      <c r="HT1480" s="26">
        <f t="shared" ref="HT1480" si="10823">HS1480+HT1478-HT1479</f>
        <v>-14.26065119047621</v>
      </c>
      <c r="HU1480" s="22">
        <f t="shared" ref="HU1480" si="10824">COUNTIF(GZ1480:HT1480,"&lt;0")</f>
        <v>21</v>
      </c>
      <c r="HV1480" s="25"/>
      <c r="HW1480" t="str">
        <f>DIM_BILL[[#This Row],[Tipo]]</f>
        <v>MATERIA PRIMA</v>
      </c>
    </row>
    <row r="1481" spans="1:231" x14ac:dyDescent="0.3">
      <c r="A1481" s="17" t="s">
        <v>251</v>
      </c>
      <c r="O1481">
        <v>4.5599999999999998E-3</v>
      </c>
      <c r="BV1481">
        <v>2E-3</v>
      </c>
      <c r="FF1481">
        <v>3.5000000000000001E-3</v>
      </c>
      <c r="FG1481">
        <v>7.0000000000000001E-3</v>
      </c>
      <c r="FX1481">
        <v>8.5599999999999999E-4</v>
      </c>
      <c r="GA1481">
        <v>8.461538461538462E-4</v>
      </c>
      <c r="GB1481">
        <v>8.5599999999999999E-4</v>
      </c>
      <c r="GD1481">
        <v>8.5599999999999999E-4</v>
      </c>
      <c r="GF1481">
        <v>1.2E-2</v>
      </c>
      <c r="GR1481" s="17" t="s">
        <v>252</v>
      </c>
      <c r="GS1481" s="17">
        <v>13</v>
      </c>
      <c r="GT1481" s="17" t="s">
        <v>1861</v>
      </c>
      <c r="GU1481" s="17" t="s">
        <v>1793</v>
      </c>
      <c r="GV1481" s="17">
        <f>SUMIF(FACT_A1[cve_prod],DIM_BILL[[#This Row],[CODIGO]],FACT_A1[Existencia])</f>
        <v>0</v>
      </c>
      <c r="GW1481" s="18">
        <f>SUMIF(FACT_A2[cve_prod],DIM_BILL[[#This Row],[CODIGO]],FACT_A2[Existencia])</f>
        <v>227.11180000000002</v>
      </c>
      <c r="GX1481" s="17"/>
      <c r="GY1481" s="16" t="s">
        <v>2220</v>
      </c>
      <c r="GZ1481" s="15">
        <f>SUMIFS(POs[saldo],POs[cve_prod],DIM_BILL[[#This Row],[CODIGO]],POs[status],$GY1481,POs[f_ent],GZ$1)</f>
        <v>0</v>
      </c>
      <c r="HA1481" s="15">
        <f>SUMIFS(POs[saldo],POs[cve_prod],DIM_BILL[[#This Row],[CODIGO]],POs[status],$GY1481,POs[f_ent],HA$1)</f>
        <v>0</v>
      </c>
      <c r="HB1481" s="15">
        <f>SUMIFS(POs[saldo],POs[cve_prod],DIM_BILL[[#This Row],[CODIGO]],POs[status],$GY1481,POs[f_ent],HB$1)</f>
        <v>0</v>
      </c>
      <c r="HC1481" s="15">
        <f>SUMIFS(POs[saldo],POs[cve_prod],DIM_BILL[[#This Row],[CODIGO]],POs[status],$GY1481,POs[f_ent],HC$1)</f>
        <v>0</v>
      </c>
      <c r="HD1481" s="15">
        <f>SUMIFS(POs[saldo],POs[cve_prod],DIM_BILL[[#This Row],[CODIGO]],POs[status],$GY1481,POs[f_ent],HD$1)</f>
        <v>0</v>
      </c>
      <c r="HE1481" s="15">
        <f>SUMIFS(POs[saldo],POs[cve_prod],DIM_BILL[[#This Row],[CODIGO]],POs[status],$GY1481,POs[f_ent],HE$1)</f>
        <v>0</v>
      </c>
      <c r="HF1481" s="15">
        <f>SUMIFS(POs[saldo],POs[cve_prod],DIM_BILL[[#This Row],[CODIGO]],POs[status],$GY1481,POs[Semana],WEEKNUM(HF$1))</f>
        <v>0</v>
      </c>
      <c r="HG1481" s="15">
        <f>SUMIFS(POs[saldo],POs[cve_prod],DIM_BILL[[#This Row],[CODIGO]],POs[status],$GY1481,POs[Semana],WEEKNUM(HG$1))</f>
        <v>0</v>
      </c>
      <c r="HH1481" s="15">
        <f>SUMIFS(POs[saldo],POs[cve_prod],DIM_BILL[[#This Row],[CODIGO]],POs[status],$GY1481,POs[Semana],WEEKNUM(HH$1))</f>
        <v>0</v>
      </c>
      <c r="HI1481" s="15">
        <f>SUMIFS(POs[saldo],POs[cve_prod],DIM_BILL[[#This Row],[CODIGO]],POs[status],$GY1481,POs[Semana],WEEKNUM(HI$1))</f>
        <v>0</v>
      </c>
      <c r="HJ1481" s="15">
        <f>SUMIFS(POs[saldo],POs[cve_prod],DIM_BILL[[#This Row],[CODIGO]],POs[status],$GY1481,POs[Semana],WEEKNUM(HJ$1))</f>
        <v>0</v>
      </c>
      <c r="HK1481" s="15">
        <f>SUMIFS(POs[saldo],POs[cve_prod],DIM_BILL[[#This Row],[CODIGO]],POs[status],$GY1481,POs[Semana],WEEKNUM(HK$1))</f>
        <v>0</v>
      </c>
      <c r="HL1481" s="15">
        <f>SUMIFS(POs[saldo],POs[cve_prod],DIM_BILL[[#This Row],[CODIGO]],POs[status],$GY1481,POs[Semana],WEEKNUM(HL$1))</f>
        <v>0</v>
      </c>
      <c r="HM1481" s="15">
        <f>SUMIFS(POs[saldo],POs[cve_prod],DIM_BILL[[#This Row],[CODIGO]],POs[status],$GY1481,POs[Semana],WEEKNUM(HM$1))</f>
        <v>0</v>
      </c>
      <c r="HN1481" s="15">
        <f>SUMIFS(POs[saldo],POs[cve_prod],DIM_BILL[[#This Row],[CODIGO]],POs[status],$GY1481,POs[Semana],WEEKNUM(HN$1))</f>
        <v>0</v>
      </c>
      <c r="HO1481" s="15">
        <f>SUMIFS(POs[saldo],POs[cve_prod],DIM_BILL[[#This Row],[CODIGO]],POs[status],$GY1481,POs[Semana],WEEKNUM(HO$1))</f>
        <v>0</v>
      </c>
      <c r="HP1481" s="15">
        <f>SUMIFS(POs[saldo],POs[cve_prod],DIM_BILL[[#This Row],[CODIGO]],POs[status],$GY1481,POs[Semana],WEEKNUM(HP$1))</f>
        <v>0</v>
      </c>
      <c r="HQ1481" s="15">
        <f>SUMIFS(POs[saldo],POs[cve_prod],DIM_BILL[[#This Row],[CODIGO]],POs[status],$GY1481,POs[Semana],WEEKNUM(HQ$1))</f>
        <v>0</v>
      </c>
      <c r="HR1481" s="15">
        <f>SUMIFS(POs[saldo],POs[cve_prod],DIM_BILL[[#This Row],[CODIGO]],POs[status],$GY1481,POs[Semana],WEEKNUM(HR$1))</f>
        <v>0</v>
      </c>
      <c r="HS1481" s="15">
        <f>SUMIFS(POs[saldo],POs[cve_prod],DIM_BILL[[#This Row],[CODIGO]],POs[status],$GY1481,POs[Semana],WEEKNUM(HS$1))</f>
        <v>0</v>
      </c>
      <c r="HT1481" s="15">
        <f>SUMIFS(POs[saldo],POs[cve_prod],DIM_BILL[[#This Row],[CODIGO]],POs[status],$GY1481,POs[Semana],WEEKNUM(HT$1))</f>
        <v>0</v>
      </c>
      <c r="HU1481" s="22"/>
      <c r="HV1481" s="25"/>
      <c r="HW1481" t="str">
        <f>DIM_BILL[[#This Row],[Tipo]]</f>
        <v>MATERIA PRIMA</v>
      </c>
    </row>
    <row r="1482" spans="1:231" x14ac:dyDescent="0.3">
      <c r="A1482" s="17" t="s">
        <v>251</v>
      </c>
      <c r="O1482">
        <v>4.5599999999999998E-3</v>
      </c>
      <c r="BV1482">
        <v>2E-3</v>
      </c>
      <c r="FF1482">
        <v>3.5000000000000001E-3</v>
      </c>
      <c r="FG1482">
        <v>7.0000000000000001E-3</v>
      </c>
      <c r="FX1482">
        <v>8.5599999999999999E-4</v>
      </c>
      <c r="GA1482">
        <v>8.461538461538462E-4</v>
      </c>
      <c r="GB1482">
        <v>8.5599999999999999E-4</v>
      </c>
      <c r="GD1482">
        <v>8.5599999999999999E-4</v>
      </c>
      <c r="GF1482">
        <v>1.2E-2</v>
      </c>
      <c r="GR1482" s="17" t="s">
        <v>252</v>
      </c>
      <c r="GS1482" s="17">
        <v>13</v>
      </c>
      <c r="GT1482" s="17" t="s">
        <v>1861</v>
      </c>
      <c r="GU1482" s="17" t="s">
        <v>1793</v>
      </c>
      <c r="GV1482" s="17">
        <f>SUMIF(FACT_A1[cve_prod],DIM_BILL[[#This Row],[CODIGO]],FACT_A1[Existencia])</f>
        <v>0</v>
      </c>
      <c r="GW1482" s="18">
        <f>SUMIF(FACT_A2[cve_prod],DIM_BILL[[#This Row],[CODIGO]],FACT_A2[Existencia])</f>
        <v>227.11180000000002</v>
      </c>
      <c r="GX1482" s="17"/>
      <c r="GY1482" s="16" t="s">
        <v>2221</v>
      </c>
      <c r="GZ1482" s="24">
        <f>SUMPRODUCT($B1482:$GQ1482,INDEX(PLAN_PRODUCCION!$B$4:$GQ$24,COLUMN()-COLUMN($GZ$1)+1,0))</f>
        <v>111.27200000000001</v>
      </c>
      <c r="HA1482" s="24">
        <f>SUMPRODUCT($B1482:$GQ1482,INDEX(PLAN_PRODUCCION!$B$4:$GQ$24,COLUMN()-COLUMN($GZ$1)+1,0))</f>
        <v>0</v>
      </c>
      <c r="HB1482" s="24">
        <f>SUMPRODUCT($B1482:$GQ1482,INDEX(PLAN_PRODUCCION!$B$4:$GQ$24,COLUMN()-COLUMN($GZ$1)+1,0))</f>
        <v>0</v>
      </c>
      <c r="HC1482" s="24">
        <f>SUMPRODUCT($B1482:$GQ1482,INDEX(PLAN_PRODUCCION!$B$4:$GQ$24,COLUMN()-COLUMN($GZ$1)+1,0))</f>
        <v>0</v>
      </c>
      <c r="HD1482" s="24">
        <f>SUMPRODUCT($B1482:$GQ1482,INDEX(PLAN_PRODUCCION!$B$4:$GQ$24,COLUMN()-COLUMN($GZ$1)+1,0))</f>
        <v>0</v>
      </c>
      <c r="HE1482" s="24">
        <f>SUMPRODUCT($B1482:$GQ1482,INDEX(PLAN_PRODUCCION!$B$4:$GQ$24,COLUMN()-COLUMN($GZ$1)+1,0))</f>
        <v>0</v>
      </c>
      <c r="HF1482" s="24">
        <f>SUMPRODUCT($B1482:$GQ1482,INDEX(PLAN_PRODUCCION!$B$4:$GQ$24,COLUMN()-COLUMN($GZ$1)+1,0))</f>
        <v>0</v>
      </c>
      <c r="HG1482" s="24">
        <f>SUMPRODUCT($B1482:$GQ1482,INDEX(PLAN_PRODUCCION!$B$4:$GQ$24,COLUMN()-COLUMN($GZ$1)+1,0))</f>
        <v>0</v>
      </c>
      <c r="HH1482" s="24">
        <f>SUMPRODUCT($B1482:$GQ1482,INDEX(PLAN_PRODUCCION!$B$4:$GQ$24,COLUMN()-COLUMN($GZ$1)+1,0))</f>
        <v>0</v>
      </c>
      <c r="HI1482" s="24">
        <f>SUMPRODUCT($B1482:$GQ1482,INDEX(PLAN_PRODUCCION!$B$4:$GQ$24,COLUMN()-COLUMN($GZ$1)+1,0))</f>
        <v>0</v>
      </c>
      <c r="HJ1482" s="24">
        <f>SUMPRODUCT($B1482:$GQ1482,INDEX(PLAN_PRODUCCION!$B$4:$GQ$24,COLUMN()-COLUMN($GZ$1)+1,0))</f>
        <v>0</v>
      </c>
      <c r="HK1482" s="24">
        <f>SUMPRODUCT($B1482:$GQ1482,INDEX(PLAN_PRODUCCION!$B$4:$GQ$24,COLUMN()-COLUMN($GZ$1)+1,0))</f>
        <v>0</v>
      </c>
      <c r="HL1482" s="24">
        <f>SUMPRODUCT($B1482:$GQ1482,INDEX(PLAN_PRODUCCION!$B$4:$GQ$24,COLUMN()-COLUMN($GZ$1)+1,0))</f>
        <v>0</v>
      </c>
      <c r="HM1482" s="24">
        <f>SUMPRODUCT($B1482:$GQ1482,INDEX(PLAN_PRODUCCION!$B$4:$GQ$24,COLUMN()-COLUMN($GZ$1)+1,0))</f>
        <v>0</v>
      </c>
      <c r="HN1482" s="24">
        <f>SUMPRODUCT($B1482:$GQ1482,INDEX(PLAN_PRODUCCION!$B$4:$GQ$24,COLUMN()-COLUMN($GZ$1)+1,0))</f>
        <v>0</v>
      </c>
      <c r="HO1482" s="24">
        <f>SUMPRODUCT($B1482:$GQ1482,INDEX(PLAN_PRODUCCION!$B$4:$GQ$24,COLUMN()-COLUMN($GZ$1)+1,0))</f>
        <v>0</v>
      </c>
      <c r="HP1482" s="24">
        <f>SUMPRODUCT($B1482:$GQ1482,INDEX(PLAN_PRODUCCION!$B$4:$GQ$24,COLUMN()-COLUMN($GZ$1)+1,0))</f>
        <v>0</v>
      </c>
      <c r="HQ1482" s="24">
        <f>SUMPRODUCT($B1482:$GQ1482,INDEX(PLAN_PRODUCCION!$B$4:$GQ$24,COLUMN()-COLUMN($GZ$1)+1,0))</f>
        <v>0</v>
      </c>
      <c r="HR1482" s="24">
        <f>SUMPRODUCT($B1482:$GQ1482,INDEX(PLAN_PRODUCCION!$B$4:$GQ$24,COLUMN()-COLUMN($GZ$1)+1,0))</f>
        <v>0</v>
      </c>
      <c r="HS1482" s="24">
        <f>SUMPRODUCT($B1482:$GQ1482,INDEX(PLAN_PRODUCCION!$B$4:$GQ$24,COLUMN()-COLUMN($GZ$1)+1,0))</f>
        <v>0</v>
      </c>
      <c r="HT1482" s="24">
        <f>SUMPRODUCT($B1482:$GQ1482,INDEX(PLAN_PRODUCCION!$B$4:$GQ$24,COLUMN()-COLUMN($GZ$1)+1,0))</f>
        <v>0</v>
      </c>
      <c r="HU1482" s="22"/>
      <c r="HV1482" s="25"/>
      <c r="HW1482" t="str">
        <f>DIM_BILL[[#This Row],[Tipo]]</f>
        <v>MATERIA PRIMA</v>
      </c>
    </row>
    <row r="1483" spans="1:231" x14ac:dyDescent="0.3">
      <c r="A1483" s="18" t="s">
        <v>251</v>
      </c>
      <c r="O1483">
        <v>4.5599999999999998E-3</v>
      </c>
      <c r="BV1483">
        <v>2E-3</v>
      </c>
      <c r="FF1483">
        <v>3.5000000000000001E-3</v>
      </c>
      <c r="FG1483">
        <v>7.0000000000000001E-3</v>
      </c>
      <c r="FX1483">
        <v>8.5599999999999999E-4</v>
      </c>
      <c r="GA1483">
        <v>8.461538461538462E-4</v>
      </c>
      <c r="GB1483">
        <v>8.5599999999999999E-4</v>
      </c>
      <c r="GD1483">
        <v>8.5599999999999999E-4</v>
      </c>
      <c r="GF1483">
        <v>1.2E-2</v>
      </c>
      <c r="GR1483" s="18" t="s">
        <v>252</v>
      </c>
      <c r="GS1483" s="18">
        <v>13</v>
      </c>
      <c r="GT1483" s="18" t="s">
        <v>1861</v>
      </c>
      <c r="GU1483" s="18" t="s">
        <v>1793</v>
      </c>
      <c r="GV1483" s="18">
        <f>SUMIF(FACT_A1[cve_prod],DIM_BILL[[#This Row],[CODIGO]],FACT_A1[Existencia])</f>
        <v>0</v>
      </c>
      <c r="GW1483" s="18">
        <f>SUMIF(FACT_A2[cve_prod],DIM_BILL[[#This Row],[CODIGO]],FACT_A2[Existencia])</f>
        <v>227.11180000000002</v>
      </c>
      <c r="GX1483" s="18"/>
      <c r="GY1483" s="16" t="s">
        <v>2222</v>
      </c>
      <c r="GZ1483" s="26">
        <f t="shared" ref="GZ1483" si="10825">GV1483+GW1483+GX1483+GZ1481-GZ1482</f>
        <v>115.83980000000001</v>
      </c>
      <c r="HA1483" s="26">
        <f t="shared" ref="HA1483" si="10826">GZ1483+HA1481-HA1482</f>
        <v>115.83980000000001</v>
      </c>
      <c r="HB1483" s="26">
        <f t="shared" ref="HB1483" si="10827">HA1483+HB1481-HB1482</f>
        <v>115.83980000000001</v>
      </c>
      <c r="HC1483" s="26">
        <f t="shared" ref="HC1483" si="10828">HB1483+HC1481-HC1482</f>
        <v>115.83980000000001</v>
      </c>
      <c r="HD1483" s="26">
        <f t="shared" ref="HD1483" si="10829">HC1483+HD1481-HD1482</f>
        <v>115.83980000000001</v>
      </c>
      <c r="HE1483" s="26">
        <f t="shared" ref="HE1483" si="10830">HD1483+HE1481-HE1482</f>
        <v>115.83980000000001</v>
      </c>
      <c r="HF1483" s="26">
        <f t="shared" ref="HF1483" si="10831">HE1483+HF1481-HF1482</f>
        <v>115.83980000000001</v>
      </c>
      <c r="HG1483" s="26">
        <f t="shared" ref="HG1483" si="10832">HF1483+HG1481-HG1482</f>
        <v>115.83980000000001</v>
      </c>
      <c r="HH1483" s="26">
        <f t="shared" ref="HH1483" si="10833">HG1483+HH1481-HH1482</f>
        <v>115.83980000000001</v>
      </c>
      <c r="HI1483" s="26">
        <f t="shared" ref="HI1483" si="10834">HH1483+HI1481-HI1482</f>
        <v>115.83980000000001</v>
      </c>
      <c r="HJ1483" s="26">
        <f t="shared" ref="HJ1483" si="10835">HI1483+HJ1481-HJ1482</f>
        <v>115.83980000000001</v>
      </c>
      <c r="HK1483" s="26">
        <f t="shared" ref="HK1483" si="10836">HJ1483+HK1481-HK1482</f>
        <v>115.83980000000001</v>
      </c>
      <c r="HL1483" s="26">
        <f t="shared" ref="HL1483" si="10837">HK1483+HL1481-HL1482</f>
        <v>115.83980000000001</v>
      </c>
      <c r="HM1483" s="26">
        <f t="shared" ref="HM1483" si="10838">HL1483+HM1481-HM1482</f>
        <v>115.83980000000001</v>
      </c>
      <c r="HN1483" s="26">
        <f t="shared" ref="HN1483" si="10839">HM1483+HN1481-HN1482</f>
        <v>115.83980000000001</v>
      </c>
      <c r="HO1483" s="26">
        <f t="shared" ref="HO1483" si="10840">HN1483+HO1481-HO1482</f>
        <v>115.83980000000001</v>
      </c>
      <c r="HP1483" s="26">
        <f t="shared" ref="HP1483" si="10841">HO1483+HP1481-HP1482</f>
        <v>115.83980000000001</v>
      </c>
      <c r="HQ1483" s="26">
        <f t="shared" ref="HQ1483" si="10842">HP1483+HQ1481-HQ1482</f>
        <v>115.83980000000001</v>
      </c>
      <c r="HR1483" s="26">
        <f t="shared" ref="HR1483" si="10843">HQ1483+HR1481-HR1482</f>
        <v>115.83980000000001</v>
      </c>
      <c r="HS1483" s="26">
        <f t="shared" ref="HS1483" si="10844">HR1483+HS1481-HS1482</f>
        <v>115.83980000000001</v>
      </c>
      <c r="HT1483" s="26">
        <f t="shared" ref="HT1483" si="10845">HS1483+HT1481-HT1482</f>
        <v>115.83980000000001</v>
      </c>
      <c r="HU1483" s="22">
        <f t="shared" ref="HU1483" si="10846">COUNTIF(GZ1483:HT1483,"&lt;0")</f>
        <v>0</v>
      </c>
      <c r="HV1483" s="25"/>
      <c r="HW1483" t="str">
        <f>DIM_BILL[[#This Row],[Tipo]]</f>
        <v>MATERIA PRIMA</v>
      </c>
    </row>
    <row r="1484" spans="1:231" x14ac:dyDescent="0.3">
      <c r="A1484" s="17" t="s">
        <v>364</v>
      </c>
      <c r="X1484">
        <v>1.17E-3</v>
      </c>
      <c r="BT1484">
        <v>8.5568181818181826E-4</v>
      </c>
      <c r="BU1484">
        <v>1.506E-3</v>
      </c>
      <c r="BZ1484">
        <v>1.506E-3</v>
      </c>
      <c r="CA1484">
        <v>8.5568181818181826E-4</v>
      </c>
      <c r="CB1484">
        <v>3.0119999999999999E-3</v>
      </c>
      <c r="CC1484">
        <v>6.2750000000000002E-4</v>
      </c>
      <c r="CD1484">
        <v>2.5100000000000001E-3</v>
      </c>
      <c r="EU1484">
        <v>8.3928499999999986E-3</v>
      </c>
      <c r="EV1484">
        <v>1.6785699999999997E-2</v>
      </c>
      <c r="EW1484">
        <v>4.7959142857142856E-3</v>
      </c>
      <c r="FF1484">
        <v>1.5749999999999998E-4</v>
      </c>
      <c r="GR1484" s="17" t="s">
        <v>365</v>
      </c>
      <c r="GS1484" s="17">
        <v>15</v>
      </c>
      <c r="GT1484" s="17" t="s">
        <v>1848</v>
      </c>
      <c r="GU1484" s="17" t="s">
        <v>1793</v>
      </c>
      <c r="GV1484" s="17">
        <f>SUMIF(FACT_A1[cve_prod],DIM_BILL[[#This Row],[CODIGO]],FACT_A1[Existencia])</f>
        <v>0</v>
      </c>
      <c r="GW1484" s="18">
        <f>SUMIF(FACT_A2[cve_prod],DIM_BILL[[#This Row],[CODIGO]],FACT_A2[Existencia])</f>
        <v>194.23939999999999</v>
      </c>
      <c r="GX1484" s="17"/>
      <c r="GY1484" s="16" t="s">
        <v>2220</v>
      </c>
      <c r="GZ1484" s="15">
        <f>SUMIFS(POs[saldo],POs[cve_prod],DIM_BILL[[#This Row],[CODIGO]],POs[status],$GY1484,POs[f_ent],GZ$1)</f>
        <v>0</v>
      </c>
      <c r="HA1484" s="15">
        <f>SUMIFS(POs[saldo],POs[cve_prod],DIM_BILL[[#This Row],[CODIGO]],POs[status],$GY1484,POs[f_ent],HA$1)</f>
        <v>0</v>
      </c>
      <c r="HB1484" s="15">
        <f>SUMIFS(POs[saldo],POs[cve_prod],DIM_BILL[[#This Row],[CODIGO]],POs[status],$GY1484,POs[f_ent],HB$1)</f>
        <v>0</v>
      </c>
      <c r="HC1484" s="15">
        <f>SUMIFS(POs[saldo],POs[cve_prod],DIM_BILL[[#This Row],[CODIGO]],POs[status],$GY1484,POs[f_ent],HC$1)</f>
        <v>0</v>
      </c>
      <c r="HD1484" s="15">
        <f>SUMIFS(POs[saldo],POs[cve_prod],DIM_BILL[[#This Row],[CODIGO]],POs[status],$GY1484,POs[f_ent],HD$1)</f>
        <v>0</v>
      </c>
      <c r="HE1484" s="15">
        <f>SUMIFS(POs[saldo],POs[cve_prod],DIM_BILL[[#This Row],[CODIGO]],POs[status],$GY1484,POs[f_ent],HE$1)</f>
        <v>0</v>
      </c>
      <c r="HF1484" s="15">
        <f>SUMIFS(POs[saldo],POs[cve_prod],DIM_BILL[[#This Row],[CODIGO]],POs[status],$GY1484,POs[Semana],WEEKNUM(HF$1))</f>
        <v>0</v>
      </c>
      <c r="HG1484" s="15">
        <f>SUMIFS(POs[saldo],POs[cve_prod],DIM_BILL[[#This Row],[CODIGO]],POs[status],$GY1484,POs[Semana],WEEKNUM(HG$1))</f>
        <v>0</v>
      </c>
      <c r="HH1484" s="15">
        <f>SUMIFS(POs[saldo],POs[cve_prod],DIM_BILL[[#This Row],[CODIGO]],POs[status],$GY1484,POs[Semana],WEEKNUM(HH$1))</f>
        <v>0</v>
      </c>
      <c r="HI1484" s="15">
        <f>SUMIFS(POs[saldo],POs[cve_prod],DIM_BILL[[#This Row],[CODIGO]],POs[status],$GY1484,POs[Semana],WEEKNUM(HI$1))</f>
        <v>0</v>
      </c>
      <c r="HJ1484" s="15">
        <f>SUMIFS(POs[saldo],POs[cve_prod],DIM_BILL[[#This Row],[CODIGO]],POs[status],$GY1484,POs[Semana],WEEKNUM(HJ$1))</f>
        <v>0</v>
      </c>
      <c r="HK1484" s="15">
        <f>SUMIFS(POs[saldo],POs[cve_prod],DIM_BILL[[#This Row],[CODIGO]],POs[status],$GY1484,POs[Semana],WEEKNUM(HK$1))</f>
        <v>0</v>
      </c>
      <c r="HL1484" s="15">
        <f>SUMIFS(POs[saldo],POs[cve_prod],DIM_BILL[[#This Row],[CODIGO]],POs[status],$GY1484,POs[Semana],WEEKNUM(HL$1))</f>
        <v>0</v>
      </c>
      <c r="HM1484" s="15">
        <f>SUMIFS(POs[saldo],POs[cve_prod],DIM_BILL[[#This Row],[CODIGO]],POs[status],$GY1484,POs[Semana],WEEKNUM(HM$1))</f>
        <v>0</v>
      </c>
      <c r="HN1484" s="15">
        <f>SUMIFS(POs[saldo],POs[cve_prod],DIM_BILL[[#This Row],[CODIGO]],POs[status],$GY1484,POs[Semana],WEEKNUM(HN$1))</f>
        <v>0</v>
      </c>
      <c r="HO1484" s="15">
        <f>SUMIFS(POs[saldo],POs[cve_prod],DIM_BILL[[#This Row],[CODIGO]],POs[status],$GY1484,POs[Semana],WEEKNUM(HO$1))</f>
        <v>0</v>
      </c>
      <c r="HP1484" s="15">
        <f>SUMIFS(POs[saldo],POs[cve_prod],DIM_BILL[[#This Row],[CODIGO]],POs[status],$GY1484,POs[Semana],WEEKNUM(HP$1))</f>
        <v>0</v>
      </c>
      <c r="HQ1484" s="15">
        <f>SUMIFS(POs[saldo],POs[cve_prod],DIM_BILL[[#This Row],[CODIGO]],POs[status],$GY1484,POs[Semana],WEEKNUM(HQ$1))</f>
        <v>0</v>
      </c>
      <c r="HR1484" s="15">
        <f>SUMIFS(POs[saldo],POs[cve_prod],DIM_BILL[[#This Row],[CODIGO]],POs[status],$GY1484,POs[Semana],WEEKNUM(HR$1))</f>
        <v>0</v>
      </c>
      <c r="HS1484" s="15">
        <f>SUMIFS(POs[saldo],POs[cve_prod],DIM_BILL[[#This Row],[CODIGO]],POs[status],$GY1484,POs[Semana],WEEKNUM(HS$1))</f>
        <v>0</v>
      </c>
      <c r="HT1484" s="15">
        <f>SUMIFS(POs[saldo],POs[cve_prod],DIM_BILL[[#This Row],[CODIGO]],POs[status],$GY1484,POs[Semana],WEEKNUM(HT$1))</f>
        <v>0</v>
      </c>
      <c r="HU1484" s="22"/>
      <c r="HV1484" s="25"/>
      <c r="HW1484" t="str">
        <f>DIM_BILL[[#This Row],[Tipo]]</f>
        <v>MATERIA PRIMA</v>
      </c>
    </row>
    <row r="1485" spans="1:231" x14ac:dyDescent="0.3">
      <c r="A1485" s="17" t="s">
        <v>364</v>
      </c>
      <c r="X1485">
        <v>1.17E-3</v>
      </c>
      <c r="BT1485">
        <v>8.5568181818181826E-4</v>
      </c>
      <c r="BU1485">
        <v>1.506E-3</v>
      </c>
      <c r="BZ1485">
        <v>1.506E-3</v>
      </c>
      <c r="CA1485">
        <v>8.5568181818181826E-4</v>
      </c>
      <c r="CB1485">
        <v>3.0119999999999999E-3</v>
      </c>
      <c r="CC1485">
        <v>6.2750000000000002E-4</v>
      </c>
      <c r="CD1485">
        <v>2.5100000000000001E-3</v>
      </c>
      <c r="EU1485">
        <v>8.3928499999999986E-3</v>
      </c>
      <c r="EV1485">
        <v>1.6785699999999997E-2</v>
      </c>
      <c r="EW1485">
        <v>4.7959142857142856E-3</v>
      </c>
      <c r="FF1485">
        <v>1.5749999999999998E-4</v>
      </c>
      <c r="GR1485" s="17" t="s">
        <v>365</v>
      </c>
      <c r="GS1485" s="17">
        <v>15</v>
      </c>
      <c r="GT1485" s="17" t="s">
        <v>1848</v>
      </c>
      <c r="GU1485" s="17" t="s">
        <v>1793</v>
      </c>
      <c r="GV1485" s="17">
        <f>SUMIF(FACT_A1[cve_prod],DIM_BILL[[#This Row],[CODIGO]],FACT_A1[Existencia])</f>
        <v>0</v>
      </c>
      <c r="GW1485" s="18">
        <f>SUMIF(FACT_A2[cve_prod],DIM_BILL[[#This Row],[CODIGO]],FACT_A2[Existencia])</f>
        <v>194.23939999999999</v>
      </c>
      <c r="GX1485" s="17"/>
      <c r="GY1485" s="16" t="s">
        <v>2221</v>
      </c>
      <c r="GZ1485" s="24">
        <f>SUMPRODUCT($B1485:$GQ1485,INDEX(PLAN_PRODUCCION!$B$4:$GQ$24,COLUMN()-COLUMN($GZ$1)+1,0))</f>
        <v>36.780699999999996</v>
      </c>
      <c r="HA1485" s="24">
        <f>SUMPRODUCT($B1485:$GQ1485,INDEX(PLAN_PRODUCCION!$B$4:$GQ$24,COLUMN()-COLUMN($GZ$1)+1,0))</f>
        <v>0</v>
      </c>
      <c r="HB1485" s="24">
        <f>SUMPRODUCT($B1485:$GQ1485,INDEX(PLAN_PRODUCCION!$B$4:$GQ$24,COLUMN()-COLUMN($GZ$1)+1,0))</f>
        <v>0</v>
      </c>
      <c r="HC1485" s="24">
        <f>SUMPRODUCT($B1485:$GQ1485,INDEX(PLAN_PRODUCCION!$B$4:$GQ$24,COLUMN()-COLUMN($GZ$1)+1,0))</f>
        <v>0</v>
      </c>
      <c r="HD1485" s="24">
        <f>SUMPRODUCT($B1485:$GQ1485,INDEX(PLAN_PRODUCCION!$B$4:$GQ$24,COLUMN()-COLUMN($GZ$1)+1,0))</f>
        <v>0</v>
      </c>
      <c r="HE1485" s="24">
        <f>SUMPRODUCT($B1485:$GQ1485,INDEX(PLAN_PRODUCCION!$B$4:$GQ$24,COLUMN()-COLUMN($GZ$1)+1,0))</f>
        <v>0</v>
      </c>
      <c r="HF1485" s="24">
        <f>SUMPRODUCT($B1485:$GQ1485,INDEX(PLAN_PRODUCCION!$B$4:$GQ$24,COLUMN()-COLUMN($GZ$1)+1,0))</f>
        <v>0</v>
      </c>
      <c r="HG1485" s="24">
        <f>SUMPRODUCT($B1485:$GQ1485,INDEX(PLAN_PRODUCCION!$B$4:$GQ$24,COLUMN()-COLUMN($GZ$1)+1,0))</f>
        <v>0</v>
      </c>
      <c r="HH1485" s="24">
        <f>SUMPRODUCT($B1485:$GQ1485,INDEX(PLAN_PRODUCCION!$B$4:$GQ$24,COLUMN()-COLUMN($GZ$1)+1,0))</f>
        <v>0</v>
      </c>
      <c r="HI1485" s="24">
        <f>SUMPRODUCT($B1485:$GQ1485,INDEX(PLAN_PRODUCCION!$B$4:$GQ$24,COLUMN()-COLUMN($GZ$1)+1,0))</f>
        <v>0</v>
      </c>
      <c r="HJ1485" s="24">
        <f>SUMPRODUCT($B1485:$GQ1485,INDEX(PLAN_PRODUCCION!$B$4:$GQ$24,COLUMN()-COLUMN($GZ$1)+1,0))</f>
        <v>0</v>
      </c>
      <c r="HK1485" s="24">
        <f>SUMPRODUCT($B1485:$GQ1485,INDEX(PLAN_PRODUCCION!$B$4:$GQ$24,COLUMN()-COLUMN($GZ$1)+1,0))</f>
        <v>0</v>
      </c>
      <c r="HL1485" s="24">
        <f>SUMPRODUCT($B1485:$GQ1485,INDEX(PLAN_PRODUCCION!$B$4:$GQ$24,COLUMN()-COLUMN($GZ$1)+1,0))</f>
        <v>0</v>
      </c>
      <c r="HM1485" s="24">
        <f>SUMPRODUCT($B1485:$GQ1485,INDEX(PLAN_PRODUCCION!$B$4:$GQ$24,COLUMN()-COLUMN($GZ$1)+1,0))</f>
        <v>0</v>
      </c>
      <c r="HN1485" s="24">
        <f>SUMPRODUCT($B1485:$GQ1485,INDEX(PLAN_PRODUCCION!$B$4:$GQ$24,COLUMN()-COLUMN($GZ$1)+1,0))</f>
        <v>0</v>
      </c>
      <c r="HO1485" s="24">
        <f>SUMPRODUCT($B1485:$GQ1485,INDEX(PLAN_PRODUCCION!$B$4:$GQ$24,COLUMN()-COLUMN($GZ$1)+1,0))</f>
        <v>0</v>
      </c>
      <c r="HP1485" s="24">
        <f>SUMPRODUCT($B1485:$GQ1485,INDEX(PLAN_PRODUCCION!$B$4:$GQ$24,COLUMN()-COLUMN($GZ$1)+1,0))</f>
        <v>0</v>
      </c>
      <c r="HQ1485" s="24">
        <f>SUMPRODUCT($B1485:$GQ1485,INDEX(PLAN_PRODUCCION!$B$4:$GQ$24,COLUMN()-COLUMN($GZ$1)+1,0))</f>
        <v>0</v>
      </c>
      <c r="HR1485" s="24">
        <f>SUMPRODUCT($B1485:$GQ1485,INDEX(PLAN_PRODUCCION!$B$4:$GQ$24,COLUMN()-COLUMN($GZ$1)+1,0))</f>
        <v>0</v>
      </c>
      <c r="HS1485" s="24">
        <f>SUMPRODUCT($B1485:$GQ1485,INDEX(PLAN_PRODUCCION!$B$4:$GQ$24,COLUMN()-COLUMN($GZ$1)+1,0))</f>
        <v>0</v>
      </c>
      <c r="HT1485" s="24">
        <f>SUMPRODUCT($B1485:$GQ1485,INDEX(PLAN_PRODUCCION!$B$4:$GQ$24,COLUMN()-COLUMN($GZ$1)+1,0))</f>
        <v>0</v>
      </c>
      <c r="HU1485" s="22"/>
      <c r="HV1485" s="25"/>
      <c r="HW1485" t="str">
        <f>DIM_BILL[[#This Row],[Tipo]]</f>
        <v>MATERIA PRIMA</v>
      </c>
    </row>
    <row r="1486" spans="1:231" x14ac:dyDescent="0.3">
      <c r="A1486" s="18" t="s">
        <v>364</v>
      </c>
      <c r="X1486">
        <v>1.17E-3</v>
      </c>
      <c r="BT1486">
        <v>8.5568181818181826E-4</v>
      </c>
      <c r="BU1486">
        <v>1.506E-3</v>
      </c>
      <c r="BZ1486">
        <v>1.506E-3</v>
      </c>
      <c r="CA1486">
        <v>8.5568181818181826E-4</v>
      </c>
      <c r="CB1486">
        <v>3.0119999999999999E-3</v>
      </c>
      <c r="CC1486">
        <v>6.2750000000000002E-4</v>
      </c>
      <c r="CD1486">
        <v>2.5100000000000001E-3</v>
      </c>
      <c r="EU1486">
        <v>8.3928499999999986E-3</v>
      </c>
      <c r="EV1486">
        <v>1.6785699999999997E-2</v>
      </c>
      <c r="EW1486">
        <v>4.7959142857142856E-3</v>
      </c>
      <c r="FF1486">
        <v>1.5749999999999998E-4</v>
      </c>
      <c r="GR1486" s="18" t="s">
        <v>365</v>
      </c>
      <c r="GS1486" s="18">
        <v>15</v>
      </c>
      <c r="GT1486" s="18" t="s">
        <v>1848</v>
      </c>
      <c r="GU1486" s="18" t="s">
        <v>1793</v>
      </c>
      <c r="GV1486" s="18">
        <f>SUMIF(FACT_A1[cve_prod],DIM_BILL[[#This Row],[CODIGO]],FACT_A1[Existencia])</f>
        <v>0</v>
      </c>
      <c r="GW1486" s="18">
        <f>SUMIF(FACT_A2[cve_prod],DIM_BILL[[#This Row],[CODIGO]],FACT_A2[Existencia])</f>
        <v>194.23939999999999</v>
      </c>
      <c r="GX1486" s="18"/>
      <c r="GY1486" s="16" t="s">
        <v>2222</v>
      </c>
      <c r="GZ1486" s="26">
        <f t="shared" ref="GZ1486" si="10847">GV1486+GW1486+GX1486+GZ1484-GZ1485</f>
        <v>157.45869999999999</v>
      </c>
      <c r="HA1486" s="26">
        <f t="shared" ref="HA1486" si="10848">GZ1486+HA1484-HA1485</f>
        <v>157.45869999999999</v>
      </c>
      <c r="HB1486" s="26">
        <f t="shared" ref="HB1486" si="10849">HA1486+HB1484-HB1485</f>
        <v>157.45869999999999</v>
      </c>
      <c r="HC1486" s="26">
        <f t="shared" ref="HC1486" si="10850">HB1486+HC1484-HC1485</f>
        <v>157.45869999999999</v>
      </c>
      <c r="HD1486" s="26">
        <f t="shared" ref="HD1486" si="10851">HC1486+HD1484-HD1485</f>
        <v>157.45869999999999</v>
      </c>
      <c r="HE1486" s="26">
        <f t="shared" ref="HE1486" si="10852">HD1486+HE1484-HE1485</f>
        <v>157.45869999999999</v>
      </c>
      <c r="HF1486" s="26">
        <f t="shared" ref="HF1486" si="10853">HE1486+HF1484-HF1485</f>
        <v>157.45869999999999</v>
      </c>
      <c r="HG1486" s="26">
        <f t="shared" ref="HG1486" si="10854">HF1486+HG1484-HG1485</f>
        <v>157.45869999999999</v>
      </c>
      <c r="HH1486" s="26">
        <f t="shared" ref="HH1486" si="10855">HG1486+HH1484-HH1485</f>
        <v>157.45869999999999</v>
      </c>
      <c r="HI1486" s="26">
        <f t="shared" ref="HI1486" si="10856">HH1486+HI1484-HI1485</f>
        <v>157.45869999999999</v>
      </c>
      <c r="HJ1486" s="26">
        <f t="shared" ref="HJ1486" si="10857">HI1486+HJ1484-HJ1485</f>
        <v>157.45869999999999</v>
      </c>
      <c r="HK1486" s="26">
        <f t="shared" ref="HK1486" si="10858">HJ1486+HK1484-HK1485</f>
        <v>157.45869999999999</v>
      </c>
      <c r="HL1486" s="26">
        <f t="shared" ref="HL1486" si="10859">HK1486+HL1484-HL1485</f>
        <v>157.45869999999999</v>
      </c>
      <c r="HM1486" s="26">
        <f t="shared" ref="HM1486" si="10860">HL1486+HM1484-HM1485</f>
        <v>157.45869999999999</v>
      </c>
      <c r="HN1486" s="26">
        <f t="shared" ref="HN1486" si="10861">HM1486+HN1484-HN1485</f>
        <v>157.45869999999999</v>
      </c>
      <c r="HO1486" s="26">
        <f t="shared" ref="HO1486" si="10862">HN1486+HO1484-HO1485</f>
        <v>157.45869999999999</v>
      </c>
      <c r="HP1486" s="26">
        <f t="shared" ref="HP1486" si="10863">HO1486+HP1484-HP1485</f>
        <v>157.45869999999999</v>
      </c>
      <c r="HQ1486" s="26">
        <f t="shared" ref="HQ1486" si="10864">HP1486+HQ1484-HQ1485</f>
        <v>157.45869999999999</v>
      </c>
      <c r="HR1486" s="26">
        <f t="shared" ref="HR1486" si="10865">HQ1486+HR1484-HR1485</f>
        <v>157.45869999999999</v>
      </c>
      <c r="HS1486" s="26">
        <f t="shared" ref="HS1486" si="10866">HR1486+HS1484-HS1485</f>
        <v>157.45869999999999</v>
      </c>
      <c r="HT1486" s="26">
        <f t="shared" ref="HT1486" si="10867">HS1486+HT1484-HT1485</f>
        <v>157.45869999999999</v>
      </c>
      <c r="HU1486" s="22">
        <f t="shared" ref="HU1486" si="10868">COUNTIF(GZ1486:HT1486,"&lt;0")</f>
        <v>0</v>
      </c>
      <c r="HV1486" s="25"/>
      <c r="HW1486" t="str">
        <f>DIM_BILL[[#This Row],[Tipo]]</f>
        <v>MATERIA PRIMA</v>
      </c>
    </row>
    <row r="1487" spans="1:231" x14ac:dyDescent="0.3">
      <c r="A1487" s="17" t="s">
        <v>415</v>
      </c>
      <c r="AD1487">
        <v>6.6059999999999999E-3</v>
      </c>
      <c r="AP1487">
        <v>7.5900000000000004E-3</v>
      </c>
      <c r="FF1487">
        <v>6.6149999999999994E-3</v>
      </c>
      <c r="FG1487">
        <v>7.5599999999999999E-3</v>
      </c>
      <c r="GR1487" s="17" t="s">
        <v>416</v>
      </c>
      <c r="GS1487" s="17">
        <v>1</v>
      </c>
      <c r="GT1487" s="17" t="s">
        <v>1862</v>
      </c>
      <c r="GU1487" s="17" t="s">
        <v>1793</v>
      </c>
      <c r="GV1487" s="17">
        <f>SUMIF(FACT_A1[cve_prod],DIM_BILL[[#This Row],[CODIGO]],FACT_A1[Existencia])</f>
        <v>280.64</v>
      </c>
      <c r="GW1487" s="18">
        <f>SUMIF(FACT_A2[cve_prod],DIM_BILL[[#This Row],[CODIGO]],FACT_A2[Existencia])</f>
        <v>5.6369999999999996</v>
      </c>
      <c r="GX1487" s="17"/>
      <c r="GY1487" s="16" t="s">
        <v>2220</v>
      </c>
      <c r="GZ1487" s="15">
        <f>SUMIFS(POs[saldo],POs[cve_prod],DIM_BILL[[#This Row],[CODIGO]],POs[status],$GY1487,POs[f_ent],GZ$1)</f>
        <v>0</v>
      </c>
      <c r="HA1487" s="15">
        <f>SUMIFS(POs[saldo],POs[cve_prod],DIM_BILL[[#This Row],[CODIGO]],POs[status],$GY1487,POs[f_ent],HA$1)</f>
        <v>0</v>
      </c>
      <c r="HB1487" s="15">
        <f>SUMIFS(POs[saldo],POs[cve_prod],DIM_BILL[[#This Row],[CODIGO]],POs[status],$GY1487,POs[f_ent],HB$1)</f>
        <v>0</v>
      </c>
      <c r="HC1487" s="15">
        <f>SUMIFS(POs[saldo],POs[cve_prod],DIM_BILL[[#This Row],[CODIGO]],POs[status],$GY1487,POs[f_ent],HC$1)</f>
        <v>0</v>
      </c>
      <c r="HD1487" s="15">
        <f>SUMIFS(POs[saldo],POs[cve_prod],DIM_BILL[[#This Row],[CODIGO]],POs[status],$GY1487,POs[f_ent],HD$1)</f>
        <v>0</v>
      </c>
      <c r="HE1487" s="15">
        <f>SUMIFS(POs[saldo],POs[cve_prod],DIM_BILL[[#This Row],[CODIGO]],POs[status],$GY1487,POs[f_ent],HE$1)</f>
        <v>0</v>
      </c>
      <c r="HF1487" s="15">
        <f>SUMIFS(POs[saldo],POs[cve_prod],DIM_BILL[[#This Row],[CODIGO]],POs[status],$GY1487,POs[Semana],WEEKNUM(HF$1))</f>
        <v>0</v>
      </c>
      <c r="HG1487" s="15">
        <f>SUMIFS(POs[saldo],POs[cve_prod],DIM_BILL[[#This Row],[CODIGO]],POs[status],$GY1487,POs[Semana],WEEKNUM(HG$1))</f>
        <v>0</v>
      </c>
      <c r="HH1487" s="15">
        <f>SUMIFS(POs[saldo],POs[cve_prod],DIM_BILL[[#This Row],[CODIGO]],POs[status],$GY1487,POs[Semana],WEEKNUM(HH$1))</f>
        <v>0</v>
      </c>
      <c r="HI1487" s="15">
        <f>SUMIFS(POs[saldo],POs[cve_prod],DIM_BILL[[#This Row],[CODIGO]],POs[status],$GY1487,POs[Semana],WEEKNUM(HI$1))</f>
        <v>0</v>
      </c>
      <c r="HJ1487" s="15">
        <f>SUMIFS(POs[saldo],POs[cve_prod],DIM_BILL[[#This Row],[CODIGO]],POs[status],$GY1487,POs[Semana],WEEKNUM(HJ$1))</f>
        <v>0</v>
      </c>
      <c r="HK1487" s="15">
        <f>SUMIFS(POs[saldo],POs[cve_prod],DIM_BILL[[#This Row],[CODIGO]],POs[status],$GY1487,POs[Semana],WEEKNUM(HK$1))</f>
        <v>0</v>
      </c>
      <c r="HL1487" s="15">
        <f>SUMIFS(POs[saldo],POs[cve_prod],DIM_BILL[[#This Row],[CODIGO]],POs[status],$GY1487,POs[Semana],WEEKNUM(HL$1))</f>
        <v>0</v>
      </c>
      <c r="HM1487" s="15">
        <f>SUMIFS(POs[saldo],POs[cve_prod],DIM_BILL[[#This Row],[CODIGO]],POs[status],$GY1487,POs[Semana],WEEKNUM(HM$1))</f>
        <v>0</v>
      </c>
      <c r="HN1487" s="15">
        <f>SUMIFS(POs[saldo],POs[cve_prod],DIM_BILL[[#This Row],[CODIGO]],POs[status],$GY1487,POs[Semana],WEEKNUM(HN$1))</f>
        <v>0</v>
      </c>
      <c r="HO1487" s="15">
        <f>SUMIFS(POs[saldo],POs[cve_prod],DIM_BILL[[#This Row],[CODIGO]],POs[status],$GY1487,POs[Semana],WEEKNUM(HO$1))</f>
        <v>0</v>
      </c>
      <c r="HP1487" s="15">
        <f>SUMIFS(POs[saldo],POs[cve_prod],DIM_BILL[[#This Row],[CODIGO]],POs[status],$GY1487,POs[Semana],WEEKNUM(HP$1))</f>
        <v>0</v>
      </c>
      <c r="HQ1487" s="15">
        <f>SUMIFS(POs[saldo],POs[cve_prod],DIM_BILL[[#This Row],[CODIGO]],POs[status],$GY1487,POs[Semana],WEEKNUM(HQ$1))</f>
        <v>0</v>
      </c>
      <c r="HR1487" s="15">
        <f>SUMIFS(POs[saldo],POs[cve_prod],DIM_BILL[[#This Row],[CODIGO]],POs[status],$GY1487,POs[Semana],WEEKNUM(HR$1))</f>
        <v>0</v>
      </c>
      <c r="HS1487" s="15">
        <f>SUMIFS(POs[saldo],POs[cve_prod],DIM_BILL[[#This Row],[CODIGO]],POs[status],$GY1487,POs[Semana],WEEKNUM(HS$1))</f>
        <v>0</v>
      </c>
      <c r="HT1487" s="15">
        <f>SUMIFS(POs[saldo],POs[cve_prod],DIM_BILL[[#This Row],[CODIGO]],POs[status],$GY1487,POs[Semana],WEEKNUM(HT$1))</f>
        <v>0</v>
      </c>
      <c r="HU1487" s="22"/>
      <c r="HV1487" s="25"/>
      <c r="HW1487" t="str">
        <f>DIM_BILL[[#This Row],[Tipo]]</f>
        <v>MATERIA PRIMA</v>
      </c>
    </row>
    <row r="1488" spans="1:231" x14ac:dyDescent="0.3">
      <c r="A1488" s="17" t="s">
        <v>415</v>
      </c>
      <c r="AD1488">
        <v>6.6059999999999999E-3</v>
      </c>
      <c r="AP1488">
        <v>7.5900000000000004E-3</v>
      </c>
      <c r="FF1488">
        <v>6.6149999999999994E-3</v>
      </c>
      <c r="FG1488">
        <v>7.5599999999999999E-3</v>
      </c>
      <c r="GR1488" s="17" t="s">
        <v>416</v>
      </c>
      <c r="GS1488" s="17">
        <v>1</v>
      </c>
      <c r="GT1488" s="17" t="s">
        <v>1862</v>
      </c>
      <c r="GU1488" s="17" t="s">
        <v>1793</v>
      </c>
      <c r="GV1488" s="17">
        <f>SUMIF(FACT_A1[cve_prod],DIM_BILL[[#This Row],[CODIGO]],FACT_A1[Existencia])</f>
        <v>280.64</v>
      </c>
      <c r="GW1488" s="18">
        <f>SUMIF(FACT_A2[cve_prod],DIM_BILL[[#This Row],[CODIGO]],FACT_A2[Existencia])</f>
        <v>5.6369999999999996</v>
      </c>
      <c r="GX1488" s="17"/>
      <c r="GY1488" s="16" t="s">
        <v>2221</v>
      </c>
      <c r="GZ1488" s="24">
        <f>SUMPRODUCT($B1488:$GQ1488,INDEX(PLAN_PRODUCCION!$B$4:$GQ$24,COLUMN()-COLUMN($GZ$1)+1,0))</f>
        <v>0</v>
      </c>
      <c r="HA1488" s="24">
        <f>SUMPRODUCT($B1488:$GQ1488,INDEX(PLAN_PRODUCCION!$B$4:$GQ$24,COLUMN()-COLUMN($GZ$1)+1,0))</f>
        <v>0</v>
      </c>
      <c r="HB1488" s="24">
        <f>SUMPRODUCT($B1488:$GQ1488,INDEX(PLAN_PRODUCCION!$B$4:$GQ$24,COLUMN()-COLUMN($GZ$1)+1,0))</f>
        <v>0</v>
      </c>
      <c r="HC1488" s="24">
        <f>SUMPRODUCT($B1488:$GQ1488,INDEX(PLAN_PRODUCCION!$B$4:$GQ$24,COLUMN()-COLUMN($GZ$1)+1,0))</f>
        <v>0</v>
      </c>
      <c r="HD1488" s="24">
        <f>SUMPRODUCT($B1488:$GQ1488,INDEX(PLAN_PRODUCCION!$B$4:$GQ$24,COLUMN()-COLUMN($GZ$1)+1,0))</f>
        <v>0</v>
      </c>
      <c r="HE1488" s="24">
        <f>SUMPRODUCT($B1488:$GQ1488,INDEX(PLAN_PRODUCCION!$B$4:$GQ$24,COLUMN()-COLUMN($GZ$1)+1,0))</f>
        <v>0</v>
      </c>
      <c r="HF1488" s="24">
        <f>SUMPRODUCT($B1488:$GQ1488,INDEX(PLAN_PRODUCCION!$B$4:$GQ$24,COLUMN()-COLUMN($GZ$1)+1,0))</f>
        <v>0</v>
      </c>
      <c r="HG1488" s="24">
        <f>SUMPRODUCT($B1488:$GQ1488,INDEX(PLAN_PRODUCCION!$B$4:$GQ$24,COLUMN()-COLUMN($GZ$1)+1,0))</f>
        <v>0</v>
      </c>
      <c r="HH1488" s="24">
        <f>SUMPRODUCT($B1488:$GQ1488,INDEX(PLAN_PRODUCCION!$B$4:$GQ$24,COLUMN()-COLUMN($GZ$1)+1,0))</f>
        <v>0</v>
      </c>
      <c r="HI1488" s="24">
        <f>SUMPRODUCT($B1488:$GQ1488,INDEX(PLAN_PRODUCCION!$B$4:$GQ$24,COLUMN()-COLUMN($GZ$1)+1,0))</f>
        <v>0</v>
      </c>
      <c r="HJ1488" s="24">
        <f>SUMPRODUCT($B1488:$GQ1488,INDEX(PLAN_PRODUCCION!$B$4:$GQ$24,COLUMN()-COLUMN($GZ$1)+1,0))</f>
        <v>0</v>
      </c>
      <c r="HK1488" s="24">
        <f>SUMPRODUCT($B1488:$GQ1488,INDEX(PLAN_PRODUCCION!$B$4:$GQ$24,COLUMN()-COLUMN($GZ$1)+1,0))</f>
        <v>0</v>
      </c>
      <c r="HL1488" s="24">
        <f>SUMPRODUCT($B1488:$GQ1488,INDEX(PLAN_PRODUCCION!$B$4:$GQ$24,COLUMN()-COLUMN($GZ$1)+1,0))</f>
        <v>0</v>
      </c>
      <c r="HM1488" s="24">
        <f>SUMPRODUCT($B1488:$GQ1488,INDEX(PLAN_PRODUCCION!$B$4:$GQ$24,COLUMN()-COLUMN($GZ$1)+1,0))</f>
        <v>0</v>
      </c>
      <c r="HN1488" s="24">
        <f>SUMPRODUCT($B1488:$GQ1488,INDEX(PLAN_PRODUCCION!$B$4:$GQ$24,COLUMN()-COLUMN($GZ$1)+1,0))</f>
        <v>0</v>
      </c>
      <c r="HO1488" s="24">
        <f>SUMPRODUCT($B1488:$GQ1488,INDEX(PLAN_PRODUCCION!$B$4:$GQ$24,COLUMN()-COLUMN($GZ$1)+1,0))</f>
        <v>0</v>
      </c>
      <c r="HP1488" s="24">
        <f>SUMPRODUCT($B1488:$GQ1488,INDEX(PLAN_PRODUCCION!$B$4:$GQ$24,COLUMN()-COLUMN($GZ$1)+1,0))</f>
        <v>0</v>
      </c>
      <c r="HQ1488" s="24">
        <f>SUMPRODUCT($B1488:$GQ1488,INDEX(PLAN_PRODUCCION!$B$4:$GQ$24,COLUMN()-COLUMN($GZ$1)+1,0))</f>
        <v>0</v>
      </c>
      <c r="HR1488" s="24">
        <f>SUMPRODUCT($B1488:$GQ1488,INDEX(PLAN_PRODUCCION!$B$4:$GQ$24,COLUMN()-COLUMN($GZ$1)+1,0))</f>
        <v>0</v>
      </c>
      <c r="HS1488" s="24">
        <f>SUMPRODUCT($B1488:$GQ1488,INDEX(PLAN_PRODUCCION!$B$4:$GQ$24,COLUMN()-COLUMN($GZ$1)+1,0))</f>
        <v>0</v>
      </c>
      <c r="HT1488" s="24">
        <f>SUMPRODUCT($B1488:$GQ1488,INDEX(PLAN_PRODUCCION!$B$4:$GQ$24,COLUMN()-COLUMN($GZ$1)+1,0))</f>
        <v>0</v>
      </c>
      <c r="HU1488" s="22"/>
      <c r="HV1488" s="25"/>
      <c r="HW1488" t="str">
        <f>DIM_BILL[[#This Row],[Tipo]]</f>
        <v>MATERIA PRIMA</v>
      </c>
    </row>
    <row r="1489" spans="1:231" x14ac:dyDescent="0.3">
      <c r="A1489" s="18" t="s">
        <v>415</v>
      </c>
      <c r="AD1489">
        <v>6.6059999999999999E-3</v>
      </c>
      <c r="AP1489">
        <v>7.5900000000000004E-3</v>
      </c>
      <c r="FF1489">
        <v>6.6149999999999994E-3</v>
      </c>
      <c r="FG1489">
        <v>7.5599999999999999E-3</v>
      </c>
      <c r="GR1489" s="18" t="s">
        <v>416</v>
      </c>
      <c r="GS1489" s="18">
        <v>1</v>
      </c>
      <c r="GT1489" s="18" t="s">
        <v>1862</v>
      </c>
      <c r="GU1489" s="18" t="s">
        <v>1793</v>
      </c>
      <c r="GV1489" s="18">
        <f>SUMIF(FACT_A1[cve_prod],DIM_BILL[[#This Row],[CODIGO]],FACT_A1[Existencia])</f>
        <v>280.64</v>
      </c>
      <c r="GW1489" s="18">
        <f>SUMIF(FACT_A2[cve_prod],DIM_BILL[[#This Row],[CODIGO]],FACT_A2[Existencia])</f>
        <v>5.6369999999999996</v>
      </c>
      <c r="GX1489" s="18"/>
      <c r="GY1489" s="16" t="s">
        <v>2222</v>
      </c>
      <c r="GZ1489" s="26">
        <f t="shared" ref="GZ1489" si="10869">GV1489+GW1489+GX1489+GZ1487-GZ1488</f>
        <v>286.27699999999999</v>
      </c>
      <c r="HA1489" s="26">
        <f t="shared" ref="HA1489" si="10870">GZ1489+HA1487-HA1488</f>
        <v>286.27699999999999</v>
      </c>
      <c r="HB1489" s="26">
        <f t="shared" ref="HB1489" si="10871">HA1489+HB1487-HB1488</f>
        <v>286.27699999999999</v>
      </c>
      <c r="HC1489" s="26">
        <f t="shared" ref="HC1489" si="10872">HB1489+HC1487-HC1488</f>
        <v>286.27699999999999</v>
      </c>
      <c r="HD1489" s="26">
        <f t="shared" ref="HD1489" si="10873">HC1489+HD1487-HD1488</f>
        <v>286.27699999999999</v>
      </c>
      <c r="HE1489" s="26">
        <f t="shared" ref="HE1489" si="10874">HD1489+HE1487-HE1488</f>
        <v>286.27699999999999</v>
      </c>
      <c r="HF1489" s="26">
        <f t="shared" ref="HF1489" si="10875">HE1489+HF1487-HF1488</f>
        <v>286.27699999999999</v>
      </c>
      <c r="HG1489" s="26">
        <f t="shared" ref="HG1489" si="10876">HF1489+HG1487-HG1488</f>
        <v>286.27699999999999</v>
      </c>
      <c r="HH1489" s="26">
        <f t="shared" ref="HH1489" si="10877">HG1489+HH1487-HH1488</f>
        <v>286.27699999999999</v>
      </c>
      <c r="HI1489" s="26">
        <f t="shared" ref="HI1489" si="10878">HH1489+HI1487-HI1488</f>
        <v>286.27699999999999</v>
      </c>
      <c r="HJ1489" s="26">
        <f t="shared" ref="HJ1489" si="10879">HI1489+HJ1487-HJ1488</f>
        <v>286.27699999999999</v>
      </c>
      <c r="HK1489" s="26">
        <f t="shared" ref="HK1489" si="10880">HJ1489+HK1487-HK1488</f>
        <v>286.27699999999999</v>
      </c>
      <c r="HL1489" s="26">
        <f t="shared" ref="HL1489" si="10881">HK1489+HL1487-HL1488</f>
        <v>286.27699999999999</v>
      </c>
      <c r="HM1489" s="26">
        <f t="shared" ref="HM1489" si="10882">HL1489+HM1487-HM1488</f>
        <v>286.27699999999999</v>
      </c>
      <c r="HN1489" s="26">
        <f t="shared" ref="HN1489" si="10883">HM1489+HN1487-HN1488</f>
        <v>286.27699999999999</v>
      </c>
      <c r="HO1489" s="26">
        <f t="shared" ref="HO1489" si="10884">HN1489+HO1487-HO1488</f>
        <v>286.27699999999999</v>
      </c>
      <c r="HP1489" s="26">
        <f t="shared" ref="HP1489" si="10885">HO1489+HP1487-HP1488</f>
        <v>286.27699999999999</v>
      </c>
      <c r="HQ1489" s="26">
        <f t="shared" ref="HQ1489" si="10886">HP1489+HQ1487-HQ1488</f>
        <v>286.27699999999999</v>
      </c>
      <c r="HR1489" s="26">
        <f t="shared" ref="HR1489" si="10887">HQ1489+HR1487-HR1488</f>
        <v>286.27699999999999</v>
      </c>
      <c r="HS1489" s="26">
        <f t="shared" ref="HS1489" si="10888">HR1489+HS1487-HS1488</f>
        <v>286.27699999999999</v>
      </c>
      <c r="HT1489" s="26">
        <f t="shared" ref="HT1489" si="10889">HS1489+HT1487-HT1488</f>
        <v>286.27699999999999</v>
      </c>
      <c r="HU1489" s="22">
        <f t="shared" ref="HU1489" si="10890">COUNTIF(GZ1489:HT1489,"&lt;0")</f>
        <v>0</v>
      </c>
      <c r="HV1489" s="25"/>
      <c r="HW1489" t="str">
        <f>DIM_BILL[[#This Row],[Tipo]]</f>
        <v>MATERIA PRIMA</v>
      </c>
    </row>
    <row r="1490" spans="1:231" x14ac:dyDescent="0.3">
      <c r="A1490" s="17" t="s">
        <v>122</v>
      </c>
      <c r="F1490">
        <v>9.3684210526315788E-6</v>
      </c>
      <c r="G1490">
        <v>2.9699999999999999E-6</v>
      </c>
      <c r="H1490">
        <v>3.5599999999999998E-6</v>
      </c>
      <c r="M1490">
        <v>1.4999999999999999E-5</v>
      </c>
      <c r="FF1490">
        <v>1.5766666666666666E-5</v>
      </c>
      <c r="FG1490">
        <v>1.5766666666666666E-5</v>
      </c>
      <c r="GR1490" s="17" t="s">
        <v>123</v>
      </c>
      <c r="GS1490" s="17">
        <v>1</v>
      </c>
      <c r="GT1490" s="17" t="s">
        <v>1835</v>
      </c>
      <c r="GU1490" s="17" t="s">
        <v>1793</v>
      </c>
      <c r="GV1490" s="17">
        <f>SUMIF(FACT_A1[cve_prod],DIM_BILL[[#This Row],[CODIGO]],FACT_A1[Existencia])</f>
        <v>0</v>
      </c>
      <c r="GW1490" s="18">
        <f>SUMIF(FACT_A2[cve_prod],DIM_BILL[[#This Row],[CODIGO]],FACT_A2[Existencia])</f>
        <v>0</v>
      </c>
      <c r="GX1490" s="17"/>
      <c r="GY1490" s="16" t="s">
        <v>2220</v>
      </c>
      <c r="GZ1490" s="15">
        <f>SUMIFS(POs[saldo],POs[cve_prod],DIM_BILL[[#This Row],[CODIGO]],POs[status],$GY1490,POs[f_ent],GZ$1)</f>
        <v>0</v>
      </c>
      <c r="HA1490" s="15">
        <f>SUMIFS(POs[saldo],POs[cve_prod],DIM_BILL[[#This Row],[CODIGO]],POs[status],$GY1490,POs[f_ent],HA$1)</f>
        <v>0</v>
      </c>
      <c r="HB1490" s="15">
        <f>SUMIFS(POs[saldo],POs[cve_prod],DIM_BILL[[#This Row],[CODIGO]],POs[status],$GY1490,POs[f_ent],HB$1)</f>
        <v>0</v>
      </c>
      <c r="HC1490" s="15">
        <f>SUMIFS(POs[saldo],POs[cve_prod],DIM_BILL[[#This Row],[CODIGO]],POs[status],$GY1490,POs[f_ent],HC$1)</f>
        <v>0</v>
      </c>
      <c r="HD1490" s="15">
        <f>SUMIFS(POs[saldo],POs[cve_prod],DIM_BILL[[#This Row],[CODIGO]],POs[status],$GY1490,POs[f_ent],HD$1)</f>
        <v>0</v>
      </c>
      <c r="HE1490" s="15">
        <f>SUMIFS(POs[saldo],POs[cve_prod],DIM_BILL[[#This Row],[CODIGO]],POs[status],$GY1490,POs[f_ent],HE$1)</f>
        <v>0</v>
      </c>
      <c r="HF1490" s="15">
        <f>SUMIFS(POs[saldo],POs[cve_prod],DIM_BILL[[#This Row],[CODIGO]],POs[status],$GY1490,POs[Semana],WEEKNUM(HF$1))</f>
        <v>0</v>
      </c>
      <c r="HG1490" s="15">
        <f>SUMIFS(POs[saldo],POs[cve_prod],DIM_BILL[[#This Row],[CODIGO]],POs[status],$GY1490,POs[Semana],WEEKNUM(HG$1))</f>
        <v>0</v>
      </c>
      <c r="HH1490" s="15">
        <f>SUMIFS(POs[saldo],POs[cve_prod],DIM_BILL[[#This Row],[CODIGO]],POs[status],$GY1490,POs[Semana],WEEKNUM(HH$1))</f>
        <v>0</v>
      </c>
      <c r="HI1490" s="15">
        <f>SUMIFS(POs[saldo],POs[cve_prod],DIM_BILL[[#This Row],[CODIGO]],POs[status],$GY1490,POs[Semana],WEEKNUM(HI$1))</f>
        <v>0</v>
      </c>
      <c r="HJ1490" s="15">
        <f>SUMIFS(POs[saldo],POs[cve_prod],DIM_BILL[[#This Row],[CODIGO]],POs[status],$GY1490,POs[Semana],WEEKNUM(HJ$1))</f>
        <v>0</v>
      </c>
      <c r="HK1490" s="15">
        <f>SUMIFS(POs[saldo],POs[cve_prod],DIM_BILL[[#This Row],[CODIGO]],POs[status],$GY1490,POs[Semana],WEEKNUM(HK$1))</f>
        <v>0</v>
      </c>
      <c r="HL1490" s="15">
        <f>SUMIFS(POs[saldo],POs[cve_prod],DIM_BILL[[#This Row],[CODIGO]],POs[status],$GY1490,POs[Semana],WEEKNUM(HL$1))</f>
        <v>0</v>
      </c>
      <c r="HM1490" s="15">
        <f>SUMIFS(POs[saldo],POs[cve_prod],DIM_BILL[[#This Row],[CODIGO]],POs[status],$GY1490,POs[Semana],WEEKNUM(HM$1))</f>
        <v>0</v>
      </c>
      <c r="HN1490" s="15">
        <f>SUMIFS(POs[saldo],POs[cve_prod],DIM_BILL[[#This Row],[CODIGO]],POs[status],$GY1490,POs[Semana],WEEKNUM(HN$1))</f>
        <v>0</v>
      </c>
      <c r="HO1490" s="15">
        <f>SUMIFS(POs[saldo],POs[cve_prod],DIM_BILL[[#This Row],[CODIGO]],POs[status],$GY1490,POs[Semana],WEEKNUM(HO$1))</f>
        <v>0</v>
      </c>
      <c r="HP1490" s="15">
        <f>SUMIFS(POs[saldo],POs[cve_prod],DIM_BILL[[#This Row],[CODIGO]],POs[status],$GY1490,POs[Semana],WEEKNUM(HP$1))</f>
        <v>0</v>
      </c>
      <c r="HQ1490" s="15">
        <f>SUMIFS(POs[saldo],POs[cve_prod],DIM_BILL[[#This Row],[CODIGO]],POs[status],$GY1490,POs[Semana],WEEKNUM(HQ$1))</f>
        <v>0</v>
      </c>
      <c r="HR1490" s="15">
        <f>SUMIFS(POs[saldo],POs[cve_prod],DIM_BILL[[#This Row],[CODIGO]],POs[status],$GY1490,POs[Semana],WEEKNUM(HR$1))</f>
        <v>0</v>
      </c>
      <c r="HS1490" s="15">
        <f>SUMIFS(POs[saldo],POs[cve_prod],DIM_BILL[[#This Row],[CODIGO]],POs[status],$GY1490,POs[Semana],WEEKNUM(HS$1))</f>
        <v>0</v>
      </c>
      <c r="HT1490" s="15">
        <f>SUMIFS(POs[saldo],POs[cve_prod],DIM_BILL[[#This Row],[CODIGO]],POs[status],$GY1490,POs[Semana],WEEKNUM(HT$1))</f>
        <v>0</v>
      </c>
      <c r="HU1490" s="22"/>
      <c r="HV1490" s="25"/>
      <c r="HW1490" t="str">
        <f>DIM_BILL[[#This Row],[Tipo]]</f>
        <v>MATERIA PRIMA</v>
      </c>
    </row>
    <row r="1491" spans="1:231" x14ac:dyDescent="0.3">
      <c r="A1491" s="17" t="s">
        <v>122</v>
      </c>
      <c r="F1491">
        <v>9.3684210526315788E-6</v>
      </c>
      <c r="G1491">
        <v>2.9699999999999999E-6</v>
      </c>
      <c r="H1491">
        <v>3.5599999999999998E-6</v>
      </c>
      <c r="M1491">
        <v>1.4999999999999999E-5</v>
      </c>
      <c r="FF1491">
        <v>1.5766666666666666E-5</v>
      </c>
      <c r="FG1491">
        <v>1.5766666666666666E-5</v>
      </c>
      <c r="GR1491" s="17" t="s">
        <v>123</v>
      </c>
      <c r="GS1491" s="17">
        <v>1</v>
      </c>
      <c r="GT1491" s="17" t="s">
        <v>1835</v>
      </c>
      <c r="GU1491" s="17" t="s">
        <v>1793</v>
      </c>
      <c r="GV1491" s="17">
        <f>SUMIF(FACT_A1[cve_prod],DIM_BILL[[#This Row],[CODIGO]],FACT_A1[Existencia])</f>
        <v>0</v>
      </c>
      <c r="GW1491" s="18">
        <f>SUMIF(FACT_A2[cve_prod],DIM_BILL[[#This Row],[CODIGO]],FACT_A2[Existencia])</f>
        <v>0</v>
      </c>
      <c r="GX1491" s="17"/>
      <c r="GY1491" s="16" t="s">
        <v>2221</v>
      </c>
      <c r="GZ1491" s="24">
        <f>SUMPRODUCT($B1491:$GQ1491,INDEX(PLAN_PRODUCCION!$B$4:$GQ$24,COLUMN()-COLUMN($GZ$1)+1,0))</f>
        <v>0.11605</v>
      </c>
      <c r="HA1491" s="24">
        <f>SUMPRODUCT($B1491:$GQ1491,INDEX(PLAN_PRODUCCION!$B$4:$GQ$24,COLUMN()-COLUMN($GZ$1)+1,0))</f>
        <v>0</v>
      </c>
      <c r="HB1491" s="24">
        <f>SUMPRODUCT($B1491:$GQ1491,INDEX(PLAN_PRODUCCION!$B$4:$GQ$24,COLUMN()-COLUMN($GZ$1)+1,0))</f>
        <v>0</v>
      </c>
      <c r="HC1491" s="24">
        <f>SUMPRODUCT($B1491:$GQ1491,INDEX(PLAN_PRODUCCION!$B$4:$GQ$24,COLUMN()-COLUMN($GZ$1)+1,0))</f>
        <v>0</v>
      </c>
      <c r="HD1491" s="24">
        <f>SUMPRODUCT($B1491:$GQ1491,INDEX(PLAN_PRODUCCION!$B$4:$GQ$24,COLUMN()-COLUMN($GZ$1)+1,0))</f>
        <v>0</v>
      </c>
      <c r="HE1491" s="24">
        <f>SUMPRODUCT($B1491:$GQ1491,INDEX(PLAN_PRODUCCION!$B$4:$GQ$24,COLUMN()-COLUMN($GZ$1)+1,0))</f>
        <v>0</v>
      </c>
      <c r="HF1491" s="24">
        <f>SUMPRODUCT($B1491:$GQ1491,INDEX(PLAN_PRODUCCION!$B$4:$GQ$24,COLUMN()-COLUMN($GZ$1)+1,0))</f>
        <v>0</v>
      </c>
      <c r="HG1491" s="24">
        <f>SUMPRODUCT($B1491:$GQ1491,INDEX(PLAN_PRODUCCION!$B$4:$GQ$24,COLUMN()-COLUMN($GZ$1)+1,0))</f>
        <v>0</v>
      </c>
      <c r="HH1491" s="24">
        <f>SUMPRODUCT($B1491:$GQ1491,INDEX(PLAN_PRODUCCION!$B$4:$GQ$24,COLUMN()-COLUMN($GZ$1)+1,0))</f>
        <v>0</v>
      </c>
      <c r="HI1491" s="24">
        <f>SUMPRODUCT($B1491:$GQ1491,INDEX(PLAN_PRODUCCION!$B$4:$GQ$24,COLUMN()-COLUMN($GZ$1)+1,0))</f>
        <v>0</v>
      </c>
      <c r="HJ1491" s="24">
        <f>SUMPRODUCT($B1491:$GQ1491,INDEX(PLAN_PRODUCCION!$B$4:$GQ$24,COLUMN()-COLUMN($GZ$1)+1,0))</f>
        <v>0</v>
      </c>
      <c r="HK1491" s="24">
        <f>SUMPRODUCT($B1491:$GQ1491,INDEX(PLAN_PRODUCCION!$B$4:$GQ$24,COLUMN()-COLUMN($GZ$1)+1,0))</f>
        <v>0</v>
      </c>
      <c r="HL1491" s="24">
        <f>SUMPRODUCT($B1491:$GQ1491,INDEX(PLAN_PRODUCCION!$B$4:$GQ$24,COLUMN()-COLUMN($GZ$1)+1,0))</f>
        <v>0</v>
      </c>
      <c r="HM1491" s="24">
        <f>SUMPRODUCT($B1491:$GQ1491,INDEX(PLAN_PRODUCCION!$B$4:$GQ$24,COLUMN()-COLUMN($GZ$1)+1,0))</f>
        <v>0</v>
      </c>
      <c r="HN1491" s="24">
        <f>SUMPRODUCT($B1491:$GQ1491,INDEX(PLAN_PRODUCCION!$B$4:$GQ$24,COLUMN()-COLUMN($GZ$1)+1,0))</f>
        <v>0</v>
      </c>
      <c r="HO1491" s="24">
        <f>SUMPRODUCT($B1491:$GQ1491,INDEX(PLAN_PRODUCCION!$B$4:$GQ$24,COLUMN()-COLUMN($GZ$1)+1,0))</f>
        <v>0</v>
      </c>
      <c r="HP1491" s="24">
        <f>SUMPRODUCT($B1491:$GQ1491,INDEX(PLAN_PRODUCCION!$B$4:$GQ$24,COLUMN()-COLUMN($GZ$1)+1,0))</f>
        <v>0</v>
      </c>
      <c r="HQ1491" s="24">
        <f>SUMPRODUCT($B1491:$GQ1491,INDEX(PLAN_PRODUCCION!$B$4:$GQ$24,COLUMN()-COLUMN($GZ$1)+1,0))</f>
        <v>0</v>
      </c>
      <c r="HR1491" s="24">
        <f>SUMPRODUCT($B1491:$GQ1491,INDEX(PLAN_PRODUCCION!$B$4:$GQ$24,COLUMN()-COLUMN($GZ$1)+1,0))</f>
        <v>0</v>
      </c>
      <c r="HS1491" s="24">
        <f>SUMPRODUCT($B1491:$GQ1491,INDEX(PLAN_PRODUCCION!$B$4:$GQ$24,COLUMN()-COLUMN($GZ$1)+1,0))</f>
        <v>0</v>
      </c>
      <c r="HT1491" s="24">
        <f>SUMPRODUCT($B1491:$GQ1491,INDEX(PLAN_PRODUCCION!$B$4:$GQ$24,COLUMN()-COLUMN($GZ$1)+1,0))</f>
        <v>0</v>
      </c>
      <c r="HU1491" s="22"/>
      <c r="HV1491" s="25"/>
      <c r="HW1491" t="str">
        <f>DIM_BILL[[#This Row],[Tipo]]</f>
        <v>MATERIA PRIMA</v>
      </c>
    </row>
    <row r="1492" spans="1:231" x14ac:dyDescent="0.3">
      <c r="A1492" s="18" t="s">
        <v>122</v>
      </c>
      <c r="F1492">
        <v>9.3684210526315788E-6</v>
      </c>
      <c r="G1492">
        <v>2.9699999999999999E-6</v>
      </c>
      <c r="H1492">
        <v>3.5599999999999998E-6</v>
      </c>
      <c r="M1492">
        <v>1.4999999999999999E-5</v>
      </c>
      <c r="FF1492">
        <v>1.5766666666666666E-5</v>
      </c>
      <c r="FG1492">
        <v>1.5766666666666666E-5</v>
      </c>
      <c r="GR1492" s="18" t="s">
        <v>123</v>
      </c>
      <c r="GS1492" s="18">
        <v>1</v>
      </c>
      <c r="GT1492" s="18" t="s">
        <v>1835</v>
      </c>
      <c r="GU1492" s="18" t="s">
        <v>1793</v>
      </c>
      <c r="GV1492" s="18">
        <f>SUMIF(FACT_A1[cve_prod],DIM_BILL[[#This Row],[CODIGO]],FACT_A1[Existencia])</f>
        <v>0</v>
      </c>
      <c r="GW1492" s="18">
        <f>SUMIF(FACT_A2[cve_prod],DIM_BILL[[#This Row],[CODIGO]],FACT_A2[Existencia])</f>
        <v>0</v>
      </c>
      <c r="GX1492" s="18"/>
      <c r="GY1492" s="16" t="s">
        <v>2222</v>
      </c>
      <c r="GZ1492" s="26">
        <f t="shared" ref="GZ1492" si="10891">GV1492+GW1492+GX1492+GZ1490-GZ1491</f>
        <v>-0.11605</v>
      </c>
      <c r="HA1492" s="26">
        <f t="shared" ref="HA1492" si="10892">GZ1492+HA1490-HA1491</f>
        <v>-0.11605</v>
      </c>
      <c r="HB1492" s="26">
        <f t="shared" ref="HB1492" si="10893">HA1492+HB1490-HB1491</f>
        <v>-0.11605</v>
      </c>
      <c r="HC1492" s="26">
        <f t="shared" ref="HC1492" si="10894">HB1492+HC1490-HC1491</f>
        <v>-0.11605</v>
      </c>
      <c r="HD1492" s="26">
        <f t="shared" ref="HD1492" si="10895">HC1492+HD1490-HD1491</f>
        <v>-0.11605</v>
      </c>
      <c r="HE1492" s="26">
        <f t="shared" ref="HE1492" si="10896">HD1492+HE1490-HE1491</f>
        <v>-0.11605</v>
      </c>
      <c r="HF1492" s="26">
        <f t="shared" ref="HF1492" si="10897">HE1492+HF1490-HF1491</f>
        <v>-0.11605</v>
      </c>
      <c r="HG1492" s="26">
        <f t="shared" ref="HG1492" si="10898">HF1492+HG1490-HG1491</f>
        <v>-0.11605</v>
      </c>
      <c r="HH1492" s="26">
        <f t="shared" ref="HH1492" si="10899">HG1492+HH1490-HH1491</f>
        <v>-0.11605</v>
      </c>
      <c r="HI1492" s="26">
        <f t="shared" ref="HI1492" si="10900">HH1492+HI1490-HI1491</f>
        <v>-0.11605</v>
      </c>
      <c r="HJ1492" s="26">
        <f t="shared" ref="HJ1492" si="10901">HI1492+HJ1490-HJ1491</f>
        <v>-0.11605</v>
      </c>
      <c r="HK1492" s="26">
        <f t="shared" ref="HK1492" si="10902">HJ1492+HK1490-HK1491</f>
        <v>-0.11605</v>
      </c>
      <c r="HL1492" s="26">
        <f t="shared" ref="HL1492" si="10903">HK1492+HL1490-HL1491</f>
        <v>-0.11605</v>
      </c>
      <c r="HM1492" s="26">
        <f t="shared" ref="HM1492" si="10904">HL1492+HM1490-HM1491</f>
        <v>-0.11605</v>
      </c>
      <c r="HN1492" s="26">
        <f t="shared" ref="HN1492" si="10905">HM1492+HN1490-HN1491</f>
        <v>-0.11605</v>
      </c>
      <c r="HO1492" s="26">
        <f t="shared" ref="HO1492" si="10906">HN1492+HO1490-HO1491</f>
        <v>-0.11605</v>
      </c>
      <c r="HP1492" s="26">
        <f t="shared" ref="HP1492" si="10907">HO1492+HP1490-HP1491</f>
        <v>-0.11605</v>
      </c>
      <c r="HQ1492" s="26">
        <f t="shared" ref="HQ1492" si="10908">HP1492+HQ1490-HQ1491</f>
        <v>-0.11605</v>
      </c>
      <c r="HR1492" s="26">
        <f t="shared" ref="HR1492" si="10909">HQ1492+HR1490-HR1491</f>
        <v>-0.11605</v>
      </c>
      <c r="HS1492" s="26">
        <f t="shared" ref="HS1492" si="10910">HR1492+HS1490-HS1491</f>
        <v>-0.11605</v>
      </c>
      <c r="HT1492" s="26">
        <f t="shared" ref="HT1492" si="10911">HS1492+HT1490-HT1491</f>
        <v>-0.11605</v>
      </c>
      <c r="HU1492" s="22">
        <f t="shared" ref="HU1492" si="10912">COUNTIF(GZ1492:HT1492,"&lt;0")</f>
        <v>21</v>
      </c>
      <c r="HV1492" s="25"/>
      <c r="HW1492" t="str">
        <f>DIM_BILL[[#This Row],[Tipo]]</f>
        <v>MATERIA PRIMA</v>
      </c>
    </row>
    <row r="1493" spans="1:231" x14ac:dyDescent="0.3">
      <c r="A1493" s="17" t="s">
        <v>975</v>
      </c>
      <c r="CM1493">
        <v>1.5015E-3</v>
      </c>
      <c r="GR1493" s="17" t="s">
        <v>976</v>
      </c>
      <c r="GS1493" s="17">
        <v>3</v>
      </c>
      <c r="GT1493" s="17" t="s">
        <v>1863</v>
      </c>
      <c r="GU1493" s="17" t="s">
        <v>1793</v>
      </c>
      <c r="GV1493" s="17">
        <f>SUMIF(FACT_A1[cve_prod],DIM_BILL[[#This Row],[CODIGO]],FACT_A1[Existencia])</f>
        <v>0</v>
      </c>
      <c r="GW1493" s="18">
        <f>SUMIF(FACT_A2[cve_prod],DIM_BILL[[#This Row],[CODIGO]],FACT_A2[Existencia])</f>
        <v>13.044</v>
      </c>
      <c r="GX1493" s="17"/>
      <c r="GY1493" s="16" t="s">
        <v>2220</v>
      </c>
      <c r="GZ1493" s="15">
        <f>SUMIFS(POs[saldo],POs[cve_prod],DIM_BILL[[#This Row],[CODIGO]],POs[status],$GY1493,POs[f_ent],GZ$1)</f>
        <v>0</v>
      </c>
      <c r="HA1493" s="15">
        <f>SUMIFS(POs[saldo],POs[cve_prod],DIM_BILL[[#This Row],[CODIGO]],POs[status],$GY1493,POs[f_ent],HA$1)</f>
        <v>0</v>
      </c>
      <c r="HB1493" s="15">
        <f>SUMIFS(POs[saldo],POs[cve_prod],DIM_BILL[[#This Row],[CODIGO]],POs[status],$GY1493,POs[f_ent],HB$1)</f>
        <v>0</v>
      </c>
      <c r="HC1493" s="15">
        <f>SUMIFS(POs[saldo],POs[cve_prod],DIM_BILL[[#This Row],[CODIGO]],POs[status],$GY1493,POs[f_ent],HC$1)</f>
        <v>0</v>
      </c>
      <c r="HD1493" s="15">
        <f>SUMIFS(POs[saldo],POs[cve_prod],DIM_BILL[[#This Row],[CODIGO]],POs[status],$GY1493,POs[f_ent],HD$1)</f>
        <v>0</v>
      </c>
      <c r="HE1493" s="15">
        <f>SUMIFS(POs[saldo],POs[cve_prod],DIM_BILL[[#This Row],[CODIGO]],POs[status],$GY1493,POs[f_ent],HE$1)</f>
        <v>0</v>
      </c>
      <c r="HF1493" s="15">
        <f>SUMIFS(POs[saldo],POs[cve_prod],DIM_BILL[[#This Row],[CODIGO]],POs[status],$GY1493,POs[Semana],WEEKNUM(HF$1))</f>
        <v>0</v>
      </c>
      <c r="HG1493" s="15">
        <f>SUMIFS(POs[saldo],POs[cve_prod],DIM_BILL[[#This Row],[CODIGO]],POs[status],$GY1493,POs[Semana],WEEKNUM(HG$1))</f>
        <v>0</v>
      </c>
      <c r="HH1493" s="15">
        <f>SUMIFS(POs[saldo],POs[cve_prod],DIM_BILL[[#This Row],[CODIGO]],POs[status],$GY1493,POs[Semana],WEEKNUM(HH$1))</f>
        <v>0</v>
      </c>
      <c r="HI1493" s="15">
        <f>SUMIFS(POs[saldo],POs[cve_prod],DIM_BILL[[#This Row],[CODIGO]],POs[status],$GY1493,POs[Semana],WEEKNUM(HI$1))</f>
        <v>0</v>
      </c>
      <c r="HJ1493" s="15">
        <f>SUMIFS(POs[saldo],POs[cve_prod],DIM_BILL[[#This Row],[CODIGO]],POs[status],$GY1493,POs[Semana],WEEKNUM(HJ$1))</f>
        <v>0</v>
      </c>
      <c r="HK1493" s="15">
        <f>SUMIFS(POs[saldo],POs[cve_prod],DIM_BILL[[#This Row],[CODIGO]],POs[status],$GY1493,POs[Semana],WEEKNUM(HK$1))</f>
        <v>0</v>
      </c>
      <c r="HL1493" s="15">
        <f>SUMIFS(POs[saldo],POs[cve_prod],DIM_BILL[[#This Row],[CODIGO]],POs[status],$GY1493,POs[Semana],WEEKNUM(HL$1))</f>
        <v>0</v>
      </c>
      <c r="HM1493" s="15">
        <f>SUMIFS(POs[saldo],POs[cve_prod],DIM_BILL[[#This Row],[CODIGO]],POs[status],$GY1493,POs[Semana],WEEKNUM(HM$1))</f>
        <v>0</v>
      </c>
      <c r="HN1493" s="15">
        <f>SUMIFS(POs[saldo],POs[cve_prod],DIM_BILL[[#This Row],[CODIGO]],POs[status],$GY1493,POs[Semana],WEEKNUM(HN$1))</f>
        <v>0</v>
      </c>
      <c r="HO1493" s="15">
        <f>SUMIFS(POs[saldo],POs[cve_prod],DIM_BILL[[#This Row],[CODIGO]],POs[status],$GY1493,POs[Semana],WEEKNUM(HO$1))</f>
        <v>0</v>
      </c>
      <c r="HP1493" s="15">
        <f>SUMIFS(POs[saldo],POs[cve_prod],DIM_BILL[[#This Row],[CODIGO]],POs[status],$GY1493,POs[Semana],WEEKNUM(HP$1))</f>
        <v>0</v>
      </c>
      <c r="HQ1493" s="15">
        <f>SUMIFS(POs[saldo],POs[cve_prod],DIM_BILL[[#This Row],[CODIGO]],POs[status],$GY1493,POs[Semana],WEEKNUM(HQ$1))</f>
        <v>0</v>
      </c>
      <c r="HR1493" s="15">
        <f>SUMIFS(POs[saldo],POs[cve_prod],DIM_BILL[[#This Row],[CODIGO]],POs[status],$GY1493,POs[Semana],WEEKNUM(HR$1))</f>
        <v>0</v>
      </c>
      <c r="HS1493" s="15">
        <f>SUMIFS(POs[saldo],POs[cve_prod],DIM_BILL[[#This Row],[CODIGO]],POs[status],$GY1493,POs[Semana],WEEKNUM(HS$1))</f>
        <v>0</v>
      </c>
      <c r="HT1493" s="15">
        <f>SUMIFS(POs[saldo],POs[cve_prod],DIM_BILL[[#This Row],[CODIGO]],POs[status],$GY1493,POs[Semana],WEEKNUM(HT$1))</f>
        <v>0</v>
      </c>
      <c r="HU1493" s="22"/>
      <c r="HV1493" s="25"/>
      <c r="HW1493" t="str">
        <f>DIM_BILL[[#This Row],[Tipo]]</f>
        <v>MATERIA PRIMA</v>
      </c>
    </row>
    <row r="1494" spans="1:231" x14ac:dyDescent="0.3">
      <c r="A1494" s="17" t="s">
        <v>975</v>
      </c>
      <c r="CM1494">
        <v>1.5015E-3</v>
      </c>
      <c r="GR1494" s="17" t="s">
        <v>976</v>
      </c>
      <c r="GS1494" s="17">
        <v>3</v>
      </c>
      <c r="GT1494" s="17" t="s">
        <v>1863</v>
      </c>
      <c r="GU1494" s="17" t="s">
        <v>1793</v>
      </c>
      <c r="GV1494" s="17">
        <f>SUMIF(FACT_A1[cve_prod],DIM_BILL[[#This Row],[CODIGO]],FACT_A1[Existencia])</f>
        <v>0</v>
      </c>
      <c r="GW1494" s="18">
        <f>SUMIF(FACT_A2[cve_prod],DIM_BILL[[#This Row],[CODIGO]],FACT_A2[Existencia])</f>
        <v>13.044</v>
      </c>
      <c r="GX1494" s="17"/>
      <c r="GY1494" s="16" t="s">
        <v>2221</v>
      </c>
      <c r="GZ1494" s="24">
        <f>SUMPRODUCT($B1494:$GQ1494,INDEX(PLAN_PRODUCCION!$B$4:$GQ$24,COLUMN()-COLUMN($GZ$1)+1,0))</f>
        <v>3.0030000000000001</v>
      </c>
      <c r="HA1494" s="24">
        <f>SUMPRODUCT($B1494:$GQ1494,INDEX(PLAN_PRODUCCION!$B$4:$GQ$24,COLUMN()-COLUMN($GZ$1)+1,0))</f>
        <v>0</v>
      </c>
      <c r="HB1494" s="24">
        <f>SUMPRODUCT($B1494:$GQ1494,INDEX(PLAN_PRODUCCION!$B$4:$GQ$24,COLUMN()-COLUMN($GZ$1)+1,0))</f>
        <v>0</v>
      </c>
      <c r="HC1494" s="24">
        <f>SUMPRODUCT($B1494:$GQ1494,INDEX(PLAN_PRODUCCION!$B$4:$GQ$24,COLUMN()-COLUMN($GZ$1)+1,0))</f>
        <v>0</v>
      </c>
      <c r="HD1494" s="24">
        <f>SUMPRODUCT($B1494:$GQ1494,INDEX(PLAN_PRODUCCION!$B$4:$GQ$24,COLUMN()-COLUMN($GZ$1)+1,0))</f>
        <v>0</v>
      </c>
      <c r="HE1494" s="24">
        <f>SUMPRODUCT($B1494:$GQ1494,INDEX(PLAN_PRODUCCION!$B$4:$GQ$24,COLUMN()-COLUMN($GZ$1)+1,0))</f>
        <v>0</v>
      </c>
      <c r="HF1494" s="24">
        <f>SUMPRODUCT($B1494:$GQ1494,INDEX(PLAN_PRODUCCION!$B$4:$GQ$24,COLUMN()-COLUMN($GZ$1)+1,0))</f>
        <v>0</v>
      </c>
      <c r="HG1494" s="24">
        <f>SUMPRODUCT($B1494:$GQ1494,INDEX(PLAN_PRODUCCION!$B$4:$GQ$24,COLUMN()-COLUMN($GZ$1)+1,0))</f>
        <v>0</v>
      </c>
      <c r="HH1494" s="24">
        <f>SUMPRODUCT($B1494:$GQ1494,INDEX(PLAN_PRODUCCION!$B$4:$GQ$24,COLUMN()-COLUMN($GZ$1)+1,0))</f>
        <v>0</v>
      </c>
      <c r="HI1494" s="24">
        <f>SUMPRODUCT($B1494:$GQ1494,INDEX(PLAN_PRODUCCION!$B$4:$GQ$24,COLUMN()-COLUMN($GZ$1)+1,0))</f>
        <v>0</v>
      </c>
      <c r="HJ1494" s="24">
        <f>SUMPRODUCT($B1494:$GQ1494,INDEX(PLAN_PRODUCCION!$B$4:$GQ$24,COLUMN()-COLUMN($GZ$1)+1,0))</f>
        <v>0</v>
      </c>
      <c r="HK1494" s="24">
        <f>SUMPRODUCT($B1494:$GQ1494,INDEX(PLAN_PRODUCCION!$B$4:$GQ$24,COLUMN()-COLUMN($GZ$1)+1,0))</f>
        <v>0</v>
      </c>
      <c r="HL1494" s="24">
        <f>SUMPRODUCT($B1494:$GQ1494,INDEX(PLAN_PRODUCCION!$B$4:$GQ$24,COLUMN()-COLUMN($GZ$1)+1,0))</f>
        <v>0</v>
      </c>
      <c r="HM1494" s="24">
        <f>SUMPRODUCT($B1494:$GQ1494,INDEX(PLAN_PRODUCCION!$B$4:$GQ$24,COLUMN()-COLUMN($GZ$1)+1,0))</f>
        <v>0</v>
      </c>
      <c r="HN1494" s="24">
        <f>SUMPRODUCT($B1494:$GQ1494,INDEX(PLAN_PRODUCCION!$B$4:$GQ$24,COLUMN()-COLUMN($GZ$1)+1,0))</f>
        <v>0</v>
      </c>
      <c r="HO1494" s="24">
        <f>SUMPRODUCT($B1494:$GQ1494,INDEX(PLAN_PRODUCCION!$B$4:$GQ$24,COLUMN()-COLUMN($GZ$1)+1,0))</f>
        <v>0</v>
      </c>
      <c r="HP1494" s="24">
        <f>SUMPRODUCT($B1494:$GQ1494,INDEX(PLAN_PRODUCCION!$B$4:$GQ$24,COLUMN()-COLUMN($GZ$1)+1,0))</f>
        <v>0</v>
      </c>
      <c r="HQ1494" s="24">
        <f>SUMPRODUCT($B1494:$GQ1494,INDEX(PLAN_PRODUCCION!$B$4:$GQ$24,COLUMN()-COLUMN($GZ$1)+1,0))</f>
        <v>0</v>
      </c>
      <c r="HR1494" s="24">
        <f>SUMPRODUCT($B1494:$GQ1494,INDEX(PLAN_PRODUCCION!$B$4:$GQ$24,COLUMN()-COLUMN($GZ$1)+1,0))</f>
        <v>0</v>
      </c>
      <c r="HS1494" s="24">
        <f>SUMPRODUCT($B1494:$GQ1494,INDEX(PLAN_PRODUCCION!$B$4:$GQ$24,COLUMN()-COLUMN($GZ$1)+1,0))</f>
        <v>0</v>
      </c>
      <c r="HT1494" s="24">
        <f>SUMPRODUCT($B1494:$GQ1494,INDEX(PLAN_PRODUCCION!$B$4:$GQ$24,COLUMN()-COLUMN($GZ$1)+1,0))</f>
        <v>0</v>
      </c>
      <c r="HU1494" s="22"/>
      <c r="HV1494" s="25"/>
      <c r="HW1494" t="str">
        <f>DIM_BILL[[#This Row],[Tipo]]</f>
        <v>MATERIA PRIMA</v>
      </c>
    </row>
    <row r="1495" spans="1:231" x14ac:dyDescent="0.3">
      <c r="A1495" s="18" t="s">
        <v>975</v>
      </c>
      <c r="CM1495">
        <v>1.5015E-3</v>
      </c>
      <c r="GR1495" s="18" t="s">
        <v>976</v>
      </c>
      <c r="GS1495" s="18">
        <v>3</v>
      </c>
      <c r="GT1495" s="18" t="s">
        <v>1863</v>
      </c>
      <c r="GU1495" s="18" t="s">
        <v>1793</v>
      </c>
      <c r="GV1495" s="18">
        <f>SUMIF(FACT_A1[cve_prod],DIM_BILL[[#This Row],[CODIGO]],FACT_A1[Existencia])</f>
        <v>0</v>
      </c>
      <c r="GW1495" s="18">
        <f>SUMIF(FACT_A2[cve_prod],DIM_BILL[[#This Row],[CODIGO]],FACT_A2[Existencia])</f>
        <v>13.044</v>
      </c>
      <c r="GX1495" s="18"/>
      <c r="GY1495" s="16" t="s">
        <v>2222</v>
      </c>
      <c r="GZ1495" s="26">
        <f t="shared" ref="GZ1495" si="10913">GV1495+GW1495+GX1495+GZ1493-GZ1494</f>
        <v>10.041</v>
      </c>
      <c r="HA1495" s="26">
        <f t="shared" ref="HA1495" si="10914">GZ1495+HA1493-HA1494</f>
        <v>10.041</v>
      </c>
      <c r="HB1495" s="26">
        <f t="shared" ref="HB1495" si="10915">HA1495+HB1493-HB1494</f>
        <v>10.041</v>
      </c>
      <c r="HC1495" s="26">
        <f t="shared" ref="HC1495" si="10916">HB1495+HC1493-HC1494</f>
        <v>10.041</v>
      </c>
      <c r="HD1495" s="26">
        <f t="shared" ref="HD1495" si="10917">HC1495+HD1493-HD1494</f>
        <v>10.041</v>
      </c>
      <c r="HE1495" s="26">
        <f t="shared" ref="HE1495" si="10918">HD1495+HE1493-HE1494</f>
        <v>10.041</v>
      </c>
      <c r="HF1495" s="26">
        <f t="shared" ref="HF1495" si="10919">HE1495+HF1493-HF1494</f>
        <v>10.041</v>
      </c>
      <c r="HG1495" s="26">
        <f t="shared" ref="HG1495" si="10920">HF1495+HG1493-HG1494</f>
        <v>10.041</v>
      </c>
      <c r="HH1495" s="26">
        <f t="shared" ref="HH1495" si="10921">HG1495+HH1493-HH1494</f>
        <v>10.041</v>
      </c>
      <c r="HI1495" s="26">
        <f t="shared" ref="HI1495" si="10922">HH1495+HI1493-HI1494</f>
        <v>10.041</v>
      </c>
      <c r="HJ1495" s="26">
        <f t="shared" ref="HJ1495" si="10923">HI1495+HJ1493-HJ1494</f>
        <v>10.041</v>
      </c>
      <c r="HK1495" s="26">
        <f t="shared" ref="HK1495" si="10924">HJ1495+HK1493-HK1494</f>
        <v>10.041</v>
      </c>
      <c r="HL1495" s="26">
        <f t="shared" ref="HL1495" si="10925">HK1495+HL1493-HL1494</f>
        <v>10.041</v>
      </c>
      <c r="HM1495" s="26">
        <f t="shared" ref="HM1495" si="10926">HL1495+HM1493-HM1494</f>
        <v>10.041</v>
      </c>
      <c r="HN1495" s="26">
        <f t="shared" ref="HN1495" si="10927">HM1495+HN1493-HN1494</f>
        <v>10.041</v>
      </c>
      <c r="HO1495" s="26">
        <f t="shared" ref="HO1495" si="10928">HN1495+HO1493-HO1494</f>
        <v>10.041</v>
      </c>
      <c r="HP1495" s="26">
        <f t="shared" ref="HP1495" si="10929">HO1495+HP1493-HP1494</f>
        <v>10.041</v>
      </c>
      <c r="HQ1495" s="26">
        <f t="shared" ref="HQ1495" si="10930">HP1495+HQ1493-HQ1494</f>
        <v>10.041</v>
      </c>
      <c r="HR1495" s="26">
        <f t="shared" ref="HR1495" si="10931">HQ1495+HR1493-HR1494</f>
        <v>10.041</v>
      </c>
      <c r="HS1495" s="26">
        <f t="shared" ref="HS1495" si="10932">HR1495+HS1493-HS1494</f>
        <v>10.041</v>
      </c>
      <c r="HT1495" s="26">
        <f t="shared" ref="HT1495" si="10933">HS1495+HT1493-HT1494</f>
        <v>10.041</v>
      </c>
      <c r="HU1495" s="22">
        <f t="shared" ref="HU1495" si="10934">COUNTIF(GZ1495:HT1495,"&lt;0")</f>
        <v>0</v>
      </c>
      <c r="HV1495" s="25"/>
      <c r="HW1495" t="str">
        <f>DIM_BILL[[#This Row],[Tipo]]</f>
        <v>MATERIA PRIMA</v>
      </c>
    </row>
    <row r="1496" spans="1:231" x14ac:dyDescent="0.3">
      <c r="A1496" s="17" t="s">
        <v>993</v>
      </c>
      <c r="CO1496">
        <v>2.2499999999999998E-3</v>
      </c>
      <c r="GR1496" s="17" t="s">
        <v>994</v>
      </c>
      <c r="GS1496" s="17">
        <v>3</v>
      </c>
      <c r="GT1496" s="17" t="s">
        <v>1836</v>
      </c>
      <c r="GU1496" s="17" t="s">
        <v>1793</v>
      </c>
      <c r="GV1496" s="17">
        <f>SUMIF(FACT_A1[cve_prod],DIM_BILL[[#This Row],[CODIGO]],FACT_A1[Existencia])</f>
        <v>0</v>
      </c>
      <c r="GW1496" s="18">
        <f>SUMIF(FACT_A2[cve_prod],DIM_BILL[[#This Row],[CODIGO]],FACT_A2[Existencia])</f>
        <v>15.27</v>
      </c>
      <c r="GX1496" s="17"/>
      <c r="GY1496" s="16" t="s">
        <v>2220</v>
      </c>
      <c r="GZ1496" s="15">
        <f>SUMIFS(POs[saldo],POs[cve_prod],DIM_BILL[[#This Row],[CODIGO]],POs[status],$GY1496,POs[f_ent],GZ$1)</f>
        <v>0</v>
      </c>
      <c r="HA1496" s="15">
        <f>SUMIFS(POs[saldo],POs[cve_prod],DIM_BILL[[#This Row],[CODIGO]],POs[status],$GY1496,POs[f_ent],HA$1)</f>
        <v>0</v>
      </c>
      <c r="HB1496" s="15">
        <f>SUMIFS(POs[saldo],POs[cve_prod],DIM_BILL[[#This Row],[CODIGO]],POs[status],$GY1496,POs[f_ent],HB$1)</f>
        <v>0</v>
      </c>
      <c r="HC1496" s="15">
        <f>SUMIFS(POs[saldo],POs[cve_prod],DIM_BILL[[#This Row],[CODIGO]],POs[status],$GY1496,POs[f_ent],HC$1)</f>
        <v>0</v>
      </c>
      <c r="HD1496" s="15">
        <f>SUMIFS(POs[saldo],POs[cve_prod],DIM_BILL[[#This Row],[CODIGO]],POs[status],$GY1496,POs[f_ent],HD$1)</f>
        <v>0</v>
      </c>
      <c r="HE1496" s="15">
        <f>SUMIFS(POs[saldo],POs[cve_prod],DIM_BILL[[#This Row],[CODIGO]],POs[status],$GY1496,POs[f_ent],HE$1)</f>
        <v>0</v>
      </c>
      <c r="HF1496" s="15">
        <f>SUMIFS(POs[saldo],POs[cve_prod],DIM_BILL[[#This Row],[CODIGO]],POs[status],$GY1496,POs[Semana],WEEKNUM(HF$1))</f>
        <v>0</v>
      </c>
      <c r="HG1496" s="15">
        <f>SUMIFS(POs[saldo],POs[cve_prod],DIM_BILL[[#This Row],[CODIGO]],POs[status],$GY1496,POs[Semana],WEEKNUM(HG$1))</f>
        <v>0</v>
      </c>
      <c r="HH1496" s="15">
        <f>SUMIFS(POs[saldo],POs[cve_prod],DIM_BILL[[#This Row],[CODIGO]],POs[status],$GY1496,POs[Semana],WEEKNUM(HH$1))</f>
        <v>0</v>
      </c>
      <c r="HI1496" s="15">
        <f>SUMIFS(POs[saldo],POs[cve_prod],DIM_BILL[[#This Row],[CODIGO]],POs[status],$GY1496,POs[Semana],WEEKNUM(HI$1))</f>
        <v>0</v>
      </c>
      <c r="HJ1496" s="15">
        <f>SUMIFS(POs[saldo],POs[cve_prod],DIM_BILL[[#This Row],[CODIGO]],POs[status],$GY1496,POs[Semana],WEEKNUM(HJ$1))</f>
        <v>0</v>
      </c>
      <c r="HK1496" s="15">
        <f>SUMIFS(POs[saldo],POs[cve_prod],DIM_BILL[[#This Row],[CODIGO]],POs[status],$GY1496,POs[Semana],WEEKNUM(HK$1))</f>
        <v>0</v>
      </c>
      <c r="HL1496" s="15">
        <f>SUMIFS(POs[saldo],POs[cve_prod],DIM_BILL[[#This Row],[CODIGO]],POs[status],$GY1496,POs[Semana],WEEKNUM(HL$1))</f>
        <v>0</v>
      </c>
      <c r="HM1496" s="15">
        <f>SUMIFS(POs[saldo],POs[cve_prod],DIM_BILL[[#This Row],[CODIGO]],POs[status],$GY1496,POs[Semana],WEEKNUM(HM$1))</f>
        <v>0</v>
      </c>
      <c r="HN1496" s="15">
        <f>SUMIFS(POs[saldo],POs[cve_prod],DIM_BILL[[#This Row],[CODIGO]],POs[status],$GY1496,POs[Semana],WEEKNUM(HN$1))</f>
        <v>0</v>
      </c>
      <c r="HO1496" s="15">
        <f>SUMIFS(POs[saldo],POs[cve_prod],DIM_BILL[[#This Row],[CODIGO]],POs[status],$GY1496,POs[Semana],WEEKNUM(HO$1))</f>
        <v>0</v>
      </c>
      <c r="HP1496" s="15">
        <f>SUMIFS(POs[saldo],POs[cve_prod],DIM_BILL[[#This Row],[CODIGO]],POs[status],$GY1496,POs[Semana],WEEKNUM(HP$1))</f>
        <v>0</v>
      </c>
      <c r="HQ1496" s="15">
        <f>SUMIFS(POs[saldo],POs[cve_prod],DIM_BILL[[#This Row],[CODIGO]],POs[status],$GY1496,POs[Semana],WEEKNUM(HQ$1))</f>
        <v>0</v>
      </c>
      <c r="HR1496" s="15">
        <f>SUMIFS(POs[saldo],POs[cve_prod],DIM_BILL[[#This Row],[CODIGO]],POs[status],$GY1496,POs[Semana],WEEKNUM(HR$1))</f>
        <v>0</v>
      </c>
      <c r="HS1496" s="15">
        <f>SUMIFS(POs[saldo],POs[cve_prod],DIM_BILL[[#This Row],[CODIGO]],POs[status],$GY1496,POs[Semana],WEEKNUM(HS$1))</f>
        <v>0</v>
      </c>
      <c r="HT1496" s="15">
        <f>SUMIFS(POs[saldo],POs[cve_prod],DIM_BILL[[#This Row],[CODIGO]],POs[status],$GY1496,POs[Semana],WEEKNUM(HT$1))</f>
        <v>0</v>
      </c>
      <c r="HU1496" s="22"/>
      <c r="HV1496" s="25"/>
      <c r="HW1496" t="str">
        <f>DIM_BILL[[#This Row],[Tipo]]</f>
        <v>MATERIA PRIMA</v>
      </c>
    </row>
    <row r="1497" spans="1:231" x14ac:dyDescent="0.3">
      <c r="A1497" s="17" t="s">
        <v>993</v>
      </c>
      <c r="CO1497">
        <v>2.2499999999999998E-3</v>
      </c>
      <c r="GR1497" s="17" t="s">
        <v>994</v>
      </c>
      <c r="GS1497" s="17">
        <v>3</v>
      </c>
      <c r="GT1497" s="17" t="s">
        <v>1836</v>
      </c>
      <c r="GU1497" s="17" t="s">
        <v>1793</v>
      </c>
      <c r="GV1497" s="17">
        <f>SUMIF(FACT_A1[cve_prod],DIM_BILL[[#This Row],[CODIGO]],FACT_A1[Existencia])</f>
        <v>0</v>
      </c>
      <c r="GW1497" s="18">
        <f>SUMIF(FACT_A2[cve_prod],DIM_BILL[[#This Row],[CODIGO]],FACT_A2[Existencia])</f>
        <v>15.27</v>
      </c>
      <c r="GX1497" s="17"/>
      <c r="GY1497" s="16" t="s">
        <v>2221</v>
      </c>
      <c r="GZ1497" s="24">
        <f>SUMPRODUCT($B1497:$GQ1497,INDEX(PLAN_PRODUCCION!$B$4:$GQ$24,COLUMN()-COLUMN($GZ$1)+1,0))</f>
        <v>4.5</v>
      </c>
      <c r="HA1497" s="24">
        <f>SUMPRODUCT($B1497:$GQ1497,INDEX(PLAN_PRODUCCION!$B$4:$GQ$24,COLUMN()-COLUMN($GZ$1)+1,0))</f>
        <v>0</v>
      </c>
      <c r="HB1497" s="24">
        <f>SUMPRODUCT($B1497:$GQ1497,INDEX(PLAN_PRODUCCION!$B$4:$GQ$24,COLUMN()-COLUMN($GZ$1)+1,0))</f>
        <v>0</v>
      </c>
      <c r="HC1497" s="24">
        <f>SUMPRODUCT($B1497:$GQ1497,INDEX(PLAN_PRODUCCION!$B$4:$GQ$24,COLUMN()-COLUMN($GZ$1)+1,0))</f>
        <v>0</v>
      </c>
      <c r="HD1497" s="24">
        <f>SUMPRODUCT($B1497:$GQ1497,INDEX(PLAN_PRODUCCION!$B$4:$GQ$24,COLUMN()-COLUMN($GZ$1)+1,0))</f>
        <v>0</v>
      </c>
      <c r="HE1497" s="24">
        <f>SUMPRODUCT($B1497:$GQ1497,INDEX(PLAN_PRODUCCION!$B$4:$GQ$24,COLUMN()-COLUMN($GZ$1)+1,0))</f>
        <v>0</v>
      </c>
      <c r="HF1497" s="24">
        <f>SUMPRODUCT($B1497:$GQ1497,INDEX(PLAN_PRODUCCION!$B$4:$GQ$24,COLUMN()-COLUMN($GZ$1)+1,0))</f>
        <v>0</v>
      </c>
      <c r="HG1497" s="24">
        <f>SUMPRODUCT($B1497:$GQ1497,INDEX(PLAN_PRODUCCION!$B$4:$GQ$24,COLUMN()-COLUMN($GZ$1)+1,0))</f>
        <v>0</v>
      </c>
      <c r="HH1497" s="24">
        <f>SUMPRODUCT($B1497:$GQ1497,INDEX(PLAN_PRODUCCION!$B$4:$GQ$24,COLUMN()-COLUMN($GZ$1)+1,0))</f>
        <v>0</v>
      </c>
      <c r="HI1497" s="24">
        <f>SUMPRODUCT($B1497:$GQ1497,INDEX(PLAN_PRODUCCION!$B$4:$GQ$24,COLUMN()-COLUMN($GZ$1)+1,0))</f>
        <v>0</v>
      </c>
      <c r="HJ1497" s="24">
        <f>SUMPRODUCT($B1497:$GQ1497,INDEX(PLAN_PRODUCCION!$B$4:$GQ$24,COLUMN()-COLUMN($GZ$1)+1,0))</f>
        <v>0</v>
      </c>
      <c r="HK1497" s="24">
        <f>SUMPRODUCT($B1497:$GQ1497,INDEX(PLAN_PRODUCCION!$B$4:$GQ$24,COLUMN()-COLUMN($GZ$1)+1,0))</f>
        <v>0</v>
      </c>
      <c r="HL1497" s="24">
        <f>SUMPRODUCT($B1497:$GQ1497,INDEX(PLAN_PRODUCCION!$B$4:$GQ$24,COLUMN()-COLUMN($GZ$1)+1,0))</f>
        <v>0</v>
      </c>
      <c r="HM1497" s="24">
        <f>SUMPRODUCT($B1497:$GQ1497,INDEX(PLAN_PRODUCCION!$B$4:$GQ$24,COLUMN()-COLUMN($GZ$1)+1,0))</f>
        <v>0</v>
      </c>
      <c r="HN1497" s="24">
        <f>SUMPRODUCT($B1497:$GQ1497,INDEX(PLAN_PRODUCCION!$B$4:$GQ$24,COLUMN()-COLUMN($GZ$1)+1,0))</f>
        <v>0</v>
      </c>
      <c r="HO1497" s="24">
        <f>SUMPRODUCT($B1497:$GQ1497,INDEX(PLAN_PRODUCCION!$B$4:$GQ$24,COLUMN()-COLUMN($GZ$1)+1,0))</f>
        <v>0</v>
      </c>
      <c r="HP1497" s="24">
        <f>SUMPRODUCT($B1497:$GQ1497,INDEX(PLAN_PRODUCCION!$B$4:$GQ$24,COLUMN()-COLUMN($GZ$1)+1,0))</f>
        <v>0</v>
      </c>
      <c r="HQ1497" s="24">
        <f>SUMPRODUCT($B1497:$GQ1497,INDEX(PLAN_PRODUCCION!$B$4:$GQ$24,COLUMN()-COLUMN($GZ$1)+1,0))</f>
        <v>0</v>
      </c>
      <c r="HR1497" s="24">
        <f>SUMPRODUCT($B1497:$GQ1497,INDEX(PLAN_PRODUCCION!$B$4:$GQ$24,COLUMN()-COLUMN($GZ$1)+1,0))</f>
        <v>0</v>
      </c>
      <c r="HS1497" s="24">
        <f>SUMPRODUCT($B1497:$GQ1497,INDEX(PLAN_PRODUCCION!$B$4:$GQ$24,COLUMN()-COLUMN($GZ$1)+1,0))</f>
        <v>0</v>
      </c>
      <c r="HT1497" s="24">
        <f>SUMPRODUCT($B1497:$GQ1497,INDEX(PLAN_PRODUCCION!$B$4:$GQ$24,COLUMN()-COLUMN($GZ$1)+1,0))</f>
        <v>0</v>
      </c>
      <c r="HU1497" s="22"/>
      <c r="HV1497" s="25"/>
      <c r="HW1497" t="str">
        <f>DIM_BILL[[#This Row],[Tipo]]</f>
        <v>MATERIA PRIMA</v>
      </c>
    </row>
    <row r="1498" spans="1:231" x14ac:dyDescent="0.3">
      <c r="A1498" s="18" t="s">
        <v>993</v>
      </c>
      <c r="CO1498">
        <v>2.2499999999999998E-3</v>
      </c>
      <c r="GR1498" s="18" t="s">
        <v>994</v>
      </c>
      <c r="GS1498" s="18">
        <v>3</v>
      </c>
      <c r="GT1498" s="18" t="s">
        <v>1836</v>
      </c>
      <c r="GU1498" s="18" t="s">
        <v>1793</v>
      </c>
      <c r="GV1498" s="18">
        <f>SUMIF(FACT_A1[cve_prod],DIM_BILL[[#This Row],[CODIGO]],FACT_A1[Existencia])</f>
        <v>0</v>
      </c>
      <c r="GW1498" s="18">
        <f>SUMIF(FACT_A2[cve_prod],DIM_BILL[[#This Row],[CODIGO]],FACT_A2[Existencia])</f>
        <v>15.27</v>
      </c>
      <c r="GX1498" s="18"/>
      <c r="GY1498" s="16" t="s">
        <v>2222</v>
      </c>
      <c r="GZ1498" s="26">
        <f t="shared" ref="GZ1498" si="10935">GV1498+GW1498+GX1498+GZ1496-GZ1497</f>
        <v>10.77</v>
      </c>
      <c r="HA1498" s="26">
        <f t="shared" ref="HA1498" si="10936">GZ1498+HA1496-HA1497</f>
        <v>10.77</v>
      </c>
      <c r="HB1498" s="26">
        <f t="shared" ref="HB1498" si="10937">HA1498+HB1496-HB1497</f>
        <v>10.77</v>
      </c>
      <c r="HC1498" s="26">
        <f t="shared" ref="HC1498" si="10938">HB1498+HC1496-HC1497</f>
        <v>10.77</v>
      </c>
      <c r="HD1498" s="26">
        <f t="shared" ref="HD1498" si="10939">HC1498+HD1496-HD1497</f>
        <v>10.77</v>
      </c>
      <c r="HE1498" s="26">
        <f t="shared" ref="HE1498" si="10940">HD1498+HE1496-HE1497</f>
        <v>10.77</v>
      </c>
      <c r="HF1498" s="26">
        <f t="shared" ref="HF1498" si="10941">HE1498+HF1496-HF1497</f>
        <v>10.77</v>
      </c>
      <c r="HG1498" s="26">
        <f t="shared" ref="HG1498" si="10942">HF1498+HG1496-HG1497</f>
        <v>10.77</v>
      </c>
      <c r="HH1498" s="26">
        <f t="shared" ref="HH1498" si="10943">HG1498+HH1496-HH1497</f>
        <v>10.77</v>
      </c>
      <c r="HI1498" s="26">
        <f t="shared" ref="HI1498" si="10944">HH1498+HI1496-HI1497</f>
        <v>10.77</v>
      </c>
      <c r="HJ1498" s="26">
        <f t="shared" ref="HJ1498" si="10945">HI1498+HJ1496-HJ1497</f>
        <v>10.77</v>
      </c>
      <c r="HK1498" s="26">
        <f t="shared" ref="HK1498" si="10946">HJ1498+HK1496-HK1497</f>
        <v>10.77</v>
      </c>
      <c r="HL1498" s="26">
        <f t="shared" ref="HL1498" si="10947">HK1498+HL1496-HL1497</f>
        <v>10.77</v>
      </c>
      <c r="HM1498" s="26">
        <f t="shared" ref="HM1498" si="10948">HL1498+HM1496-HM1497</f>
        <v>10.77</v>
      </c>
      <c r="HN1498" s="26">
        <f t="shared" ref="HN1498" si="10949">HM1498+HN1496-HN1497</f>
        <v>10.77</v>
      </c>
      <c r="HO1498" s="26">
        <f t="shared" ref="HO1498" si="10950">HN1498+HO1496-HO1497</f>
        <v>10.77</v>
      </c>
      <c r="HP1498" s="26">
        <f t="shared" ref="HP1498" si="10951">HO1498+HP1496-HP1497</f>
        <v>10.77</v>
      </c>
      <c r="HQ1498" s="26">
        <f t="shared" ref="HQ1498" si="10952">HP1498+HQ1496-HQ1497</f>
        <v>10.77</v>
      </c>
      <c r="HR1498" s="26">
        <f t="shared" ref="HR1498" si="10953">HQ1498+HR1496-HR1497</f>
        <v>10.77</v>
      </c>
      <c r="HS1498" s="26">
        <f t="shared" ref="HS1498" si="10954">HR1498+HS1496-HS1497</f>
        <v>10.77</v>
      </c>
      <c r="HT1498" s="26">
        <f t="shared" ref="HT1498" si="10955">HS1498+HT1496-HT1497</f>
        <v>10.77</v>
      </c>
      <c r="HU1498" s="22">
        <f t="shared" ref="HU1498" si="10956">COUNTIF(GZ1498:HT1498,"&lt;0")</f>
        <v>0</v>
      </c>
      <c r="HV1498" s="25"/>
      <c r="HW1498" t="str">
        <f>DIM_BILL[[#This Row],[Tipo]]</f>
        <v>MATERIA PRIMA</v>
      </c>
    </row>
    <row r="1499" spans="1:231" x14ac:dyDescent="0.3">
      <c r="A1499" s="17" t="s">
        <v>215</v>
      </c>
      <c r="M1499">
        <v>7.5000000000000002E-4</v>
      </c>
      <c r="ER1499">
        <v>3.117E-3</v>
      </c>
      <c r="FC1499">
        <v>3.6000000000000002E-4</v>
      </c>
      <c r="FV1499">
        <v>1.1999999999999999E-3</v>
      </c>
      <c r="GR1499" s="17" t="s">
        <v>216</v>
      </c>
      <c r="GS1499" s="17">
        <v>1</v>
      </c>
      <c r="GT1499" s="17" t="s">
        <v>1846</v>
      </c>
      <c r="GU1499" s="17" t="s">
        <v>1793</v>
      </c>
      <c r="GV1499" s="17">
        <f>SUMIF(FACT_A1[cve_prod],DIM_BILL[[#This Row],[CODIGO]],FACT_A1[Existencia])</f>
        <v>0</v>
      </c>
      <c r="GW1499" s="18">
        <f>SUMIF(FACT_A2[cve_prod],DIM_BILL[[#This Row],[CODIGO]],FACT_A2[Existencia])</f>
        <v>34.795999999999999</v>
      </c>
      <c r="GX1499" s="17"/>
      <c r="GY1499" s="16" t="s">
        <v>2220</v>
      </c>
      <c r="GZ1499" s="15">
        <f>SUMIFS(POs[saldo],POs[cve_prod],DIM_BILL[[#This Row],[CODIGO]],POs[status],$GY1499,POs[f_ent],GZ$1)</f>
        <v>0</v>
      </c>
      <c r="HA1499" s="15">
        <f>SUMIFS(POs[saldo],POs[cve_prod],DIM_BILL[[#This Row],[CODIGO]],POs[status],$GY1499,POs[f_ent],HA$1)</f>
        <v>0</v>
      </c>
      <c r="HB1499" s="15">
        <f>SUMIFS(POs[saldo],POs[cve_prod],DIM_BILL[[#This Row],[CODIGO]],POs[status],$GY1499,POs[f_ent],HB$1)</f>
        <v>0</v>
      </c>
      <c r="HC1499" s="15">
        <f>SUMIFS(POs[saldo],POs[cve_prod],DIM_BILL[[#This Row],[CODIGO]],POs[status],$GY1499,POs[f_ent],HC$1)</f>
        <v>0</v>
      </c>
      <c r="HD1499" s="15">
        <f>SUMIFS(POs[saldo],POs[cve_prod],DIM_BILL[[#This Row],[CODIGO]],POs[status],$GY1499,POs[f_ent],HD$1)</f>
        <v>0</v>
      </c>
      <c r="HE1499" s="15">
        <f>SUMIFS(POs[saldo],POs[cve_prod],DIM_BILL[[#This Row],[CODIGO]],POs[status],$GY1499,POs[f_ent],HE$1)</f>
        <v>0</v>
      </c>
      <c r="HF1499" s="15">
        <f>SUMIFS(POs[saldo],POs[cve_prod],DIM_BILL[[#This Row],[CODIGO]],POs[status],$GY1499,POs[Semana],WEEKNUM(HF$1))</f>
        <v>0</v>
      </c>
      <c r="HG1499" s="15">
        <f>SUMIFS(POs[saldo],POs[cve_prod],DIM_BILL[[#This Row],[CODIGO]],POs[status],$GY1499,POs[Semana],WEEKNUM(HG$1))</f>
        <v>0</v>
      </c>
      <c r="HH1499" s="15">
        <f>SUMIFS(POs[saldo],POs[cve_prod],DIM_BILL[[#This Row],[CODIGO]],POs[status],$GY1499,POs[Semana],WEEKNUM(HH$1))</f>
        <v>0</v>
      </c>
      <c r="HI1499" s="15">
        <f>SUMIFS(POs[saldo],POs[cve_prod],DIM_BILL[[#This Row],[CODIGO]],POs[status],$GY1499,POs[Semana],WEEKNUM(HI$1))</f>
        <v>0</v>
      </c>
      <c r="HJ1499" s="15">
        <f>SUMIFS(POs[saldo],POs[cve_prod],DIM_BILL[[#This Row],[CODIGO]],POs[status],$GY1499,POs[Semana],WEEKNUM(HJ$1))</f>
        <v>0</v>
      </c>
      <c r="HK1499" s="15">
        <f>SUMIFS(POs[saldo],POs[cve_prod],DIM_BILL[[#This Row],[CODIGO]],POs[status],$GY1499,POs[Semana],WEEKNUM(HK$1))</f>
        <v>0</v>
      </c>
      <c r="HL1499" s="15">
        <f>SUMIFS(POs[saldo],POs[cve_prod],DIM_BILL[[#This Row],[CODIGO]],POs[status],$GY1499,POs[Semana],WEEKNUM(HL$1))</f>
        <v>0</v>
      </c>
      <c r="HM1499" s="15">
        <f>SUMIFS(POs[saldo],POs[cve_prod],DIM_BILL[[#This Row],[CODIGO]],POs[status],$GY1499,POs[Semana],WEEKNUM(HM$1))</f>
        <v>0</v>
      </c>
      <c r="HN1499" s="15">
        <f>SUMIFS(POs[saldo],POs[cve_prod],DIM_BILL[[#This Row],[CODIGO]],POs[status],$GY1499,POs[Semana],WEEKNUM(HN$1))</f>
        <v>0</v>
      </c>
      <c r="HO1499" s="15">
        <f>SUMIFS(POs[saldo],POs[cve_prod],DIM_BILL[[#This Row],[CODIGO]],POs[status],$GY1499,POs[Semana],WEEKNUM(HO$1))</f>
        <v>0</v>
      </c>
      <c r="HP1499" s="15">
        <f>SUMIFS(POs[saldo],POs[cve_prod],DIM_BILL[[#This Row],[CODIGO]],POs[status],$GY1499,POs[Semana],WEEKNUM(HP$1))</f>
        <v>0</v>
      </c>
      <c r="HQ1499" s="15">
        <f>SUMIFS(POs[saldo],POs[cve_prod],DIM_BILL[[#This Row],[CODIGO]],POs[status],$GY1499,POs[Semana],WEEKNUM(HQ$1))</f>
        <v>0</v>
      </c>
      <c r="HR1499" s="15">
        <f>SUMIFS(POs[saldo],POs[cve_prod],DIM_BILL[[#This Row],[CODIGO]],POs[status],$GY1499,POs[Semana],WEEKNUM(HR$1))</f>
        <v>0</v>
      </c>
      <c r="HS1499" s="15">
        <f>SUMIFS(POs[saldo],POs[cve_prod],DIM_BILL[[#This Row],[CODIGO]],POs[status],$GY1499,POs[Semana],WEEKNUM(HS$1))</f>
        <v>0</v>
      </c>
      <c r="HT1499" s="15">
        <f>SUMIFS(POs[saldo],POs[cve_prod],DIM_BILL[[#This Row],[CODIGO]],POs[status],$GY1499,POs[Semana],WEEKNUM(HT$1))</f>
        <v>0</v>
      </c>
      <c r="HU1499" s="22"/>
      <c r="HV1499" s="25"/>
      <c r="HW1499" t="str">
        <f>DIM_BILL[[#This Row],[Tipo]]</f>
        <v>MATERIA PRIMA</v>
      </c>
    </row>
    <row r="1500" spans="1:231" x14ac:dyDescent="0.3">
      <c r="A1500" s="17" t="s">
        <v>215</v>
      </c>
      <c r="M1500">
        <v>7.5000000000000002E-4</v>
      </c>
      <c r="ER1500">
        <v>3.117E-3</v>
      </c>
      <c r="FC1500">
        <v>3.6000000000000002E-4</v>
      </c>
      <c r="FV1500">
        <v>1.1999999999999999E-3</v>
      </c>
      <c r="GR1500" s="17" t="s">
        <v>216</v>
      </c>
      <c r="GS1500" s="17">
        <v>1</v>
      </c>
      <c r="GT1500" s="17" t="s">
        <v>1846</v>
      </c>
      <c r="GU1500" s="17" t="s">
        <v>1793</v>
      </c>
      <c r="GV1500" s="17">
        <f>SUMIF(FACT_A1[cve_prod],DIM_BILL[[#This Row],[CODIGO]],FACT_A1[Existencia])</f>
        <v>0</v>
      </c>
      <c r="GW1500" s="18">
        <f>SUMIF(FACT_A2[cve_prod],DIM_BILL[[#This Row],[CODIGO]],FACT_A2[Existencia])</f>
        <v>34.795999999999999</v>
      </c>
      <c r="GX1500" s="17"/>
      <c r="GY1500" s="16" t="s">
        <v>2221</v>
      </c>
      <c r="GZ1500" s="24">
        <f>SUMPRODUCT($B1500:$GQ1500,INDEX(PLAN_PRODUCCION!$B$4:$GQ$24,COLUMN()-COLUMN($GZ$1)+1,0))</f>
        <v>34.488476999999996</v>
      </c>
      <c r="HA1500" s="24">
        <f>SUMPRODUCT($B1500:$GQ1500,INDEX(PLAN_PRODUCCION!$B$4:$GQ$24,COLUMN()-COLUMN($GZ$1)+1,0))</f>
        <v>0</v>
      </c>
      <c r="HB1500" s="24">
        <f>SUMPRODUCT($B1500:$GQ1500,INDEX(PLAN_PRODUCCION!$B$4:$GQ$24,COLUMN()-COLUMN($GZ$1)+1,0))</f>
        <v>0</v>
      </c>
      <c r="HC1500" s="24">
        <f>SUMPRODUCT($B1500:$GQ1500,INDEX(PLAN_PRODUCCION!$B$4:$GQ$24,COLUMN()-COLUMN($GZ$1)+1,0))</f>
        <v>0</v>
      </c>
      <c r="HD1500" s="24">
        <f>SUMPRODUCT($B1500:$GQ1500,INDEX(PLAN_PRODUCCION!$B$4:$GQ$24,COLUMN()-COLUMN($GZ$1)+1,0))</f>
        <v>0</v>
      </c>
      <c r="HE1500" s="24">
        <f>SUMPRODUCT($B1500:$GQ1500,INDEX(PLAN_PRODUCCION!$B$4:$GQ$24,COLUMN()-COLUMN($GZ$1)+1,0))</f>
        <v>0</v>
      </c>
      <c r="HF1500" s="24">
        <f>SUMPRODUCT($B1500:$GQ1500,INDEX(PLAN_PRODUCCION!$B$4:$GQ$24,COLUMN()-COLUMN($GZ$1)+1,0))</f>
        <v>0</v>
      </c>
      <c r="HG1500" s="24">
        <f>SUMPRODUCT($B1500:$GQ1500,INDEX(PLAN_PRODUCCION!$B$4:$GQ$24,COLUMN()-COLUMN($GZ$1)+1,0))</f>
        <v>0</v>
      </c>
      <c r="HH1500" s="24">
        <f>SUMPRODUCT($B1500:$GQ1500,INDEX(PLAN_PRODUCCION!$B$4:$GQ$24,COLUMN()-COLUMN($GZ$1)+1,0))</f>
        <v>0</v>
      </c>
      <c r="HI1500" s="24">
        <f>SUMPRODUCT($B1500:$GQ1500,INDEX(PLAN_PRODUCCION!$B$4:$GQ$24,COLUMN()-COLUMN($GZ$1)+1,0))</f>
        <v>0</v>
      </c>
      <c r="HJ1500" s="24">
        <f>SUMPRODUCT($B1500:$GQ1500,INDEX(PLAN_PRODUCCION!$B$4:$GQ$24,COLUMN()-COLUMN($GZ$1)+1,0))</f>
        <v>0</v>
      </c>
      <c r="HK1500" s="24">
        <f>SUMPRODUCT($B1500:$GQ1500,INDEX(PLAN_PRODUCCION!$B$4:$GQ$24,COLUMN()-COLUMN($GZ$1)+1,0))</f>
        <v>0</v>
      </c>
      <c r="HL1500" s="24">
        <f>SUMPRODUCT($B1500:$GQ1500,INDEX(PLAN_PRODUCCION!$B$4:$GQ$24,COLUMN()-COLUMN($GZ$1)+1,0))</f>
        <v>0</v>
      </c>
      <c r="HM1500" s="24">
        <f>SUMPRODUCT($B1500:$GQ1500,INDEX(PLAN_PRODUCCION!$B$4:$GQ$24,COLUMN()-COLUMN($GZ$1)+1,0))</f>
        <v>0</v>
      </c>
      <c r="HN1500" s="24">
        <f>SUMPRODUCT($B1500:$GQ1500,INDEX(PLAN_PRODUCCION!$B$4:$GQ$24,COLUMN()-COLUMN($GZ$1)+1,0))</f>
        <v>0</v>
      </c>
      <c r="HO1500" s="24">
        <f>SUMPRODUCT($B1500:$GQ1500,INDEX(PLAN_PRODUCCION!$B$4:$GQ$24,COLUMN()-COLUMN($GZ$1)+1,0))</f>
        <v>0</v>
      </c>
      <c r="HP1500" s="24">
        <f>SUMPRODUCT($B1500:$GQ1500,INDEX(PLAN_PRODUCCION!$B$4:$GQ$24,COLUMN()-COLUMN($GZ$1)+1,0))</f>
        <v>0</v>
      </c>
      <c r="HQ1500" s="24">
        <f>SUMPRODUCT($B1500:$GQ1500,INDEX(PLAN_PRODUCCION!$B$4:$GQ$24,COLUMN()-COLUMN($GZ$1)+1,0))</f>
        <v>0</v>
      </c>
      <c r="HR1500" s="24">
        <f>SUMPRODUCT($B1500:$GQ1500,INDEX(PLAN_PRODUCCION!$B$4:$GQ$24,COLUMN()-COLUMN($GZ$1)+1,0))</f>
        <v>0</v>
      </c>
      <c r="HS1500" s="24">
        <f>SUMPRODUCT($B1500:$GQ1500,INDEX(PLAN_PRODUCCION!$B$4:$GQ$24,COLUMN()-COLUMN($GZ$1)+1,0))</f>
        <v>0</v>
      </c>
      <c r="HT1500" s="24">
        <f>SUMPRODUCT($B1500:$GQ1500,INDEX(PLAN_PRODUCCION!$B$4:$GQ$24,COLUMN()-COLUMN($GZ$1)+1,0))</f>
        <v>0</v>
      </c>
      <c r="HU1500" s="22"/>
      <c r="HV1500" s="25"/>
      <c r="HW1500" t="str">
        <f>DIM_BILL[[#This Row],[Tipo]]</f>
        <v>MATERIA PRIMA</v>
      </c>
    </row>
    <row r="1501" spans="1:231" x14ac:dyDescent="0.3">
      <c r="A1501" s="18" t="s">
        <v>215</v>
      </c>
      <c r="M1501">
        <v>7.5000000000000002E-4</v>
      </c>
      <c r="ER1501">
        <v>3.117E-3</v>
      </c>
      <c r="FC1501">
        <v>3.6000000000000002E-4</v>
      </c>
      <c r="FV1501">
        <v>1.1999999999999999E-3</v>
      </c>
      <c r="GR1501" s="18" t="s">
        <v>216</v>
      </c>
      <c r="GS1501" s="18">
        <v>1</v>
      </c>
      <c r="GT1501" s="18" t="s">
        <v>1846</v>
      </c>
      <c r="GU1501" s="18" t="s">
        <v>1793</v>
      </c>
      <c r="GV1501" s="18">
        <f>SUMIF(FACT_A1[cve_prod],DIM_BILL[[#This Row],[CODIGO]],FACT_A1[Existencia])</f>
        <v>0</v>
      </c>
      <c r="GW1501" s="18">
        <f>SUMIF(FACT_A2[cve_prod],DIM_BILL[[#This Row],[CODIGO]],FACT_A2[Existencia])</f>
        <v>34.795999999999999</v>
      </c>
      <c r="GX1501" s="18"/>
      <c r="GY1501" s="16" t="s">
        <v>2222</v>
      </c>
      <c r="GZ1501" s="26">
        <f t="shared" ref="GZ1501" si="10957">GV1501+GW1501+GX1501+GZ1499-GZ1500</f>
        <v>0.30752300000000332</v>
      </c>
      <c r="HA1501" s="26">
        <f t="shared" ref="HA1501" si="10958">GZ1501+HA1499-HA1500</f>
        <v>0.30752300000000332</v>
      </c>
      <c r="HB1501" s="26">
        <f t="shared" ref="HB1501" si="10959">HA1501+HB1499-HB1500</f>
        <v>0.30752300000000332</v>
      </c>
      <c r="HC1501" s="26">
        <f t="shared" ref="HC1501" si="10960">HB1501+HC1499-HC1500</f>
        <v>0.30752300000000332</v>
      </c>
      <c r="HD1501" s="26">
        <f t="shared" ref="HD1501" si="10961">HC1501+HD1499-HD1500</f>
        <v>0.30752300000000332</v>
      </c>
      <c r="HE1501" s="26">
        <f t="shared" ref="HE1501" si="10962">HD1501+HE1499-HE1500</f>
        <v>0.30752300000000332</v>
      </c>
      <c r="HF1501" s="26">
        <f t="shared" ref="HF1501" si="10963">HE1501+HF1499-HF1500</f>
        <v>0.30752300000000332</v>
      </c>
      <c r="HG1501" s="26">
        <f t="shared" ref="HG1501" si="10964">HF1501+HG1499-HG1500</f>
        <v>0.30752300000000332</v>
      </c>
      <c r="HH1501" s="26">
        <f t="shared" ref="HH1501" si="10965">HG1501+HH1499-HH1500</f>
        <v>0.30752300000000332</v>
      </c>
      <c r="HI1501" s="26">
        <f t="shared" ref="HI1501" si="10966">HH1501+HI1499-HI1500</f>
        <v>0.30752300000000332</v>
      </c>
      <c r="HJ1501" s="26">
        <f t="shared" ref="HJ1501" si="10967">HI1501+HJ1499-HJ1500</f>
        <v>0.30752300000000332</v>
      </c>
      <c r="HK1501" s="26">
        <f t="shared" ref="HK1501" si="10968">HJ1501+HK1499-HK1500</f>
        <v>0.30752300000000332</v>
      </c>
      <c r="HL1501" s="26">
        <f t="shared" ref="HL1501" si="10969">HK1501+HL1499-HL1500</f>
        <v>0.30752300000000332</v>
      </c>
      <c r="HM1501" s="26">
        <f t="shared" ref="HM1501" si="10970">HL1501+HM1499-HM1500</f>
        <v>0.30752300000000332</v>
      </c>
      <c r="HN1501" s="26">
        <f t="shared" ref="HN1501" si="10971">HM1501+HN1499-HN1500</f>
        <v>0.30752300000000332</v>
      </c>
      <c r="HO1501" s="26">
        <f t="shared" ref="HO1501" si="10972">HN1501+HO1499-HO1500</f>
        <v>0.30752300000000332</v>
      </c>
      <c r="HP1501" s="26">
        <f t="shared" ref="HP1501" si="10973">HO1501+HP1499-HP1500</f>
        <v>0.30752300000000332</v>
      </c>
      <c r="HQ1501" s="26">
        <f t="shared" ref="HQ1501" si="10974">HP1501+HQ1499-HQ1500</f>
        <v>0.30752300000000332</v>
      </c>
      <c r="HR1501" s="26">
        <f t="shared" ref="HR1501" si="10975">HQ1501+HR1499-HR1500</f>
        <v>0.30752300000000332</v>
      </c>
      <c r="HS1501" s="26">
        <f t="shared" ref="HS1501" si="10976">HR1501+HS1499-HS1500</f>
        <v>0.30752300000000332</v>
      </c>
      <c r="HT1501" s="26">
        <f t="shared" ref="HT1501" si="10977">HS1501+HT1499-HT1500</f>
        <v>0.30752300000000332</v>
      </c>
      <c r="HU1501" s="22">
        <f t="shared" ref="HU1501" si="10978">COUNTIF(GZ1501:HT1501,"&lt;0")</f>
        <v>0</v>
      </c>
      <c r="HV1501" s="25"/>
      <c r="HW1501" t="str">
        <f>DIM_BILL[[#This Row],[Tipo]]</f>
        <v>MATERIA PRIMA</v>
      </c>
    </row>
    <row r="1502" spans="1:231" x14ac:dyDescent="0.3">
      <c r="A1502" s="17" t="s">
        <v>126</v>
      </c>
      <c r="F1502">
        <v>9.4736842105263159E-7</v>
      </c>
      <c r="H1502">
        <v>3.5999999999999999E-7</v>
      </c>
      <c r="M1502">
        <v>2.0000000000000002E-7</v>
      </c>
      <c r="O1502">
        <v>3.1530000000000002E-4</v>
      </c>
      <c r="R1502">
        <v>1.1999999999999999E-4</v>
      </c>
      <c r="Y1502">
        <v>1.4285714285714285E-7</v>
      </c>
      <c r="Z1502">
        <v>2.9999999999999999E-7</v>
      </c>
      <c r="AA1502">
        <v>5.9999999999999997E-7</v>
      </c>
      <c r="AJ1502">
        <v>6.9999999999999999E-6</v>
      </c>
      <c r="AN1502">
        <v>6.2686567164179101E-7</v>
      </c>
      <c r="AO1502">
        <v>3.134328358208955E-7</v>
      </c>
      <c r="AP1502">
        <v>1.1999999999999999E-4</v>
      </c>
      <c r="BA1502">
        <v>2.9999999999999999E-7</v>
      </c>
      <c r="BB1502">
        <v>3.0769230769230769E-7</v>
      </c>
      <c r="BC1502">
        <v>3.0769230769230769E-7</v>
      </c>
      <c r="BD1502">
        <v>6.1538461538461538E-7</v>
      </c>
      <c r="BE1502">
        <v>1.1999999999999999E-6</v>
      </c>
      <c r="BG1502">
        <v>2.3999999999999998E-4</v>
      </c>
      <c r="CK1502">
        <v>1.2E-4</v>
      </c>
      <c r="CU1502">
        <v>9.9999999999999995E-8</v>
      </c>
      <c r="CW1502">
        <v>4.0000000000000003E-7</v>
      </c>
      <c r="CX1502">
        <v>2.0000000000000002E-7</v>
      </c>
      <c r="EZ1502">
        <v>1.9999999999999999E-6</v>
      </c>
      <c r="FF1502">
        <v>6.3E-5</v>
      </c>
      <c r="FG1502">
        <v>6.3E-5</v>
      </c>
      <c r="FL1502">
        <v>1.2E-4</v>
      </c>
      <c r="FQ1502">
        <v>2.1E-7</v>
      </c>
      <c r="FR1502">
        <v>2.1E-7</v>
      </c>
      <c r="FT1502">
        <v>5.7240000000000001E-5</v>
      </c>
      <c r="FU1502">
        <v>5.7240000000000001E-5</v>
      </c>
      <c r="FV1502">
        <v>2.4E-8</v>
      </c>
      <c r="FX1502">
        <v>8.0000000000000007E-5</v>
      </c>
      <c r="GA1502">
        <v>8.0000000000000007E-5</v>
      </c>
      <c r="GB1502">
        <v>8.0000000000000007E-5</v>
      </c>
      <c r="GD1502">
        <v>8.0000000000000007E-5</v>
      </c>
      <c r="GM1502">
        <v>6.0000000000000002E-5</v>
      </c>
      <c r="GP1502">
        <v>1.1101587301587302E-4</v>
      </c>
      <c r="GR1502" s="17" t="s">
        <v>127</v>
      </c>
      <c r="GS1502" s="17">
        <v>1</v>
      </c>
      <c r="GT1502" s="17" t="s">
        <v>1864</v>
      </c>
      <c r="GU1502" s="17" t="s">
        <v>1793</v>
      </c>
      <c r="GV1502" s="17">
        <f>SUMIF(FACT_A1[cve_prod],DIM_BILL[[#This Row],[CODIGO]],FACT_A1[Existencia])</f>
        <v>5.36</v>
      </c>
      <c r="GW1502" s="18">
        <f>SUMIF(FACT_A2[cve_prod],DIM_BILL[[#This Row],[CODIGO]],FACT_A2[Existencia])</f>
        <v>12.54139</v>
      </c>
      <c r="GX1502" s="17"/>
      <c r="GY1502" s="16" t="s">
        <v>2220</v>
      </c>
      <c r="GZ1502" s="15">
        <f>SUMIFS(POs[saldo],POs[cve_prod],DIM_BILL[[#This Row],[CODIGO]],POs[status],$GY1502,POs[f_ent],GZ$1)</f>
        <v>0</v>
      </c>
      <c r="HA1502" s="15">
        <f>SUMIFS(POs[saldo],POs[cve_prod],DIM_BILL[[#This Row],[CODIGO]],POs[status],$GY1502,POs[f_ent],HA$1)</f>
        <v>0</v>
      </c>
      <c r="HB1502" s="15">
        <f>SUMIFS(POs[saldo],POs[cve_prod],DIM_BILL[[#This Row],[CODIGO]],POs[status],$GY1502,POs[f_ent],HB$1)</f>
        <v>0</v>
      </c>
      <c r="HC1502" s="15">
        <f>SUMIFS(POs[saldo],POs[cve_prod],DIM_BILL[[#This Row],[CODIGO]],POs[status],$GY1502,POs[f_ent],HC$1)</f>
        <v>0</v>
      </c>
      <c r="HD1502" s="15">
        <f>SUMIFS(POs[saldo],POs[cve_prod],DIM_BILL[[#This Row],[CODIGO]],POs[status],$GY1502,POs[f_ent],HD$1)</f>
        <v>0</v>
      </c>
      <c r="HE1502" s="15">
        <f>SUMIFS(POs[saldo],POs[cve_prod],DIM_BILL[[#This Row],[CODIGO]],POs[status],$GY1502,POs[f_ent],HE$1)</f>
        <v>0</v>
      </c>
      <c r="HF1502" s="15">
        <f>SUMIFS(POs[saldo],POs[cve_prod],DIM_BILL[[#This Row],[CODIGO]],POs[status],$GY1502,POs[Semana],WEEKNUM(HF$1))</f>
        <v>0</v>
      </c>
      <c r="HG1502" s="15">
        <f>SUMIFS(POs[saldo],POs[cve_prod],DIM_BILL[[#This Row],[CODIGO]],POs[status],$GY1502,POs[Semana],WEEKNUM(HG$1))</f>
        <v>0</v>
      </c>
      <c r="HH1502" s="15">
        <f>SUMIFS(POs[saldo],POs[cve_prod],DIM_BILL[[#This Row],[CODIGO]],POs[status],$GY1502,POs[Semana],WEEKNUM(HH$1))</f>
        <v>0</v>
      </c>
      <c r="HI1502" s="15">
        <f>SUMIFS(POs[saldo],POs[cve_prod],DIM_BILL[[#This Row],[CODIGO]],POs[status],$GY1502,POs[Semana],WEEKNUM(HI$1))</f>
        <v>0</v>
      </c>
      <c r="HJ1502" s="15">
        <f>SUMIFS(POs[saldo],POs[cve_prod],DIM_BILL[[#This Row],[CODIGO]],POs[status],$GY1502,POs[Semana],WEEKNUM(HJ$1))</f>
        <v>0</v>
      </c>
      <c r="HK1502" s="15">
        <f>SUMIFS(POs[saldo],POs[cve_prod],DIM_BILL[[#This Row],[CODIGO]],POs[status],$GY1502,POs[Semana],WEEKNUM(HK$1))</f>
        <v>0</v>
      </c>
      <c r="HL1502" s="15">
        <f>SUMIFS(POs[saldo],POs[cve_prod],DIM_BILL[[#This Row],[CODIGO]],POs[status],$GY1502,POs[Semana],WEEKNUM(HL$1))</f>
        <v>0</v>
      </c>
      <c r="HM1502" s="15">
        <f>SUMIFS(POs[saldo],POs[cve_prod],DIM_BILL[[#This Row],[CODIGO]],POs[status],$GY1502,POs[Semana],WEEKNUM(HM$1))</f>
        <v>0</v>
      </c>
      <c r="HN1502" s="15">
        <f>SUMIFS(POs[saldo],POs[cve_prod],DIM_BILL[[#This Row],[CODIGO]],POs[status],$GY1502,POs[Semana],WEEKNUM(HN$1))</f>
        <v>0</v>
      </c>
      <c r="HO1502" s="15">
        <f>SUMIFS(POs[saldo],POs[cve_prod],DIM_BILL[[#This Row],[CODIGO]],POs[status],$GY1502,POs[Semana],WEEKNUM(HO$1))</f>
        <v>0</v>
      </c>
      <c r="HP1502" s="15">
        <f>SUMIFS(POs[saldo],POs[cve_prod],DIM_BILL[[#This Row],[CODIGO]],POs[status],$GY1502,POs[Semana],WEEKNUM(HP$1))</f>
        <v>0</v>
      </c>
      <c r="HQ1502" s="15">
        <f>SUMIFS(POs[saldo],POs[cve_prod],DIM_BILL[[#This Row],[CODIGO]],POs[status],$GY1502,POs[Semana],WEEKNUM(HQ$1))</f>
        <v>0</v>
      </c>
      <c r="HR1502" s="15">
        <f>SUMIFS(POs[saldo],POs[cve_prod],DIM_BILL[[#This Row],[CODIGO]],POs[status],$GY1502,POs[Semana],WEEKNUM(HR$1))</f>
        <v>0</v>
      </c>
      <c r="HS1502" s="15">
        <f>SUMIFS(POs[saldo],POs[cve_prod],DIM_BILL[[#This Row],[CODIGO]],POs[status],$GY1502,POs[Semana],WEEKNUM(HS$1))</f>
        <v>0</v>
      </c>
      <c r="HT1502" s="15">
        <f>SUMIFS(POs[saldo],POs[cve_prod],DIM_BILL[[#This Row],[CODIGO]],POs[status],$GY1502,POs[Semana],WEEKNUM(HT$1))</f>
        <v>0</v>
      </c>
      <c r="HU1502" s="22"/>
      <c r="HV1502" s="25"/>
      <c r="HW1502" t="str">
        <f>DIM_BILL[[#This Row],[Tipo]]</f>
        <v>MATERIA PRIMA</v>
      </c>
    </row>
    <row r="1503" spans="1:231" x14ac:dyDescent="0.3">
      <c r="A1503" s="17" t="s">
        <v>126</v>
      </c>
      <c r="F1503">
        <v>9.4736842105263159E-7</v>
      </c>
      <c r="H1503">
        <v>3.5999999999999999E-7</v>
      </c>
      <c r="M1503">
        <v>2.0000000000000002E-7</v>
      </c>
      <c r="O1503">
        <v>3.1530000000000002E-4</v>
      </c>
      <c r="R1503">
        <v>1.1999999999999999E-4</v>
      </c>
      <c r="Y1503">
        <v>1.4285714285714285E-7</v>
      </c>
      <c r="Z1503">
        <v>2.9999999999999999E-7</v>
      </c>
      <c r="AA1503">
        <v>5.9999999999999997E-7</v>
      </c>
      <c r="AJ1503">
        <v>6.9999999999999999E-6</v>
      </c>
      <c r="AN1503">
        <v>6.2686567164179101E-7</v>
      </c>
      <c r="AO1503">
        <v>3.134328358208955E-7</v>
      </c>
      <c r="AP1503">
        <v>1.1999999999999999E-4</v>
      </c>
      <c r="BA1503">
        <v>2.9999999999999999E-7</v>
      </c>
      <c r="BB1503">
        <v>3.0769230769230769E-7</v>
      </c>
      <c r="BC1503">
        <v>3.0769230769230769E-7</v>
      </c>
      <c r="BD1503">
        <v>6.1538461538461538E-7</v>
      </c>
      <c r="BE1503">
        <v>1.1999999999999999E-6</v>
      </c>
      <c r="BG1503">
        <v>2.3999999999999998E-4</v>
      </c>
      <c r="CK1503">
        <v>1.2E-4</v>
      </c>
      <c r="CU1503">
        <v>9.9999999999999995E-8</v>
      </c>
      <c r="CW1503">
        <v>4.0000000000000003E-7</v>
      </c>
      <c r="CX1503">
        <v>2.0000000000000002E-7</v>
      </c>
      <c r="EZ1503">
        <v>1.9999999999999999E-6</v>
      </c>
      <c r="FF1503">
        <v>6.3E-5</v>
      </c>
      <c r="FG1503">
        <v>6.3E-5</v>
      </c>
      <c r="FL1503">
        <v>1.2E-4</v>
      </c>
      <c r="FQ1503">
        <v>2.1E-7</v>
      </c>
      <c r="FR1503">
        <v>2.1E-7</v>
      </c>
      <c r="FT1503">
        <v>5.7240000000000001E-5</v>
      </c>
      <c r="FU1503">
        <v>5.7240000000000001E-5</v>
      </c>
      <c r="FV1503">
        <v>2.4E-8</v>
      </c>
      <c r="FX1503">
        <v>8.0000000000000007E-5</v>
      </c>
      <c r="GA1503">
        <v>8.0000000000000007E-5</v>
      </c>
      <c r="GB1503">
        <v>8.0000000000000007E-5</v>
      </c>
      <c r="GD1503">
        <v>8.0000000000000007E-5</v>
      </c>
      <c r="GM1503">
        <v>6.0000000000000002E-5</v>
      </c>
      <c r="GP1503">
        <v>1.1101587301587302E-4</v>
      </c>
      <c r="GR1503" s="17" t="s">
        <v>127</v>
      </c>
      <c r="GS1503" s="17">
        <v>1</v>
      </c>
      <c r="GT1503" s="17" t="s">
        <v>1864</v>
      </c>
      <c r="GU1503" s="17" t="s">
        <v>1793</v>
      </c>
      <c r="GV1503" s="17">
        <f>SUMIF(FACT_A1[cve_prod],DIM_BILL[[#This Row],[CODIGO]],FACT_A1[Existencia])</f>
        <v>5.36</v>
      </c>
      <c r="GW1503" s="18">
        <f>SUMIF(FACT_A2[cve_prod],DIM_BILL[[#This Row],[CODIGO]],FACT_A2[Existencia])</f>
        <v>12.54139</v>
      </c>
      <c r="GX1503" s="17"/>
      <c r="GY1503" s="16" t="s">
        <v>2221</v>
      </c>
      <c r="GZ1503" s="24">
        <f>SUMPRODUCT($B1503:$GQ1503,INDEX(PLAN_PRODUCCION!$B$4:$GQ$24,COLUMN()-COLUMN($GZ$1)+1,0))</f>
        <v>10.901562615384616</v>
      </c>
      <c r="HA1503" s="24">
        <f>SUMPRODUCT($B1503:$GQ1503,INDEX(PLAN_PRODUCCION!$B$4:$GQ$24,COLUMN()-COLUMN($GZ$1)+1,0))</f>
        <v>0</v>
      </c>
      <c r="HB1503" s="24">
        <f>SUMPRODUCT($B1503:$GQ1503,INDEX(PLAN_PRODUCCION!$B$4:$GQ$24,COLUMN()-COLUMN($GZ$1)+1,0))</f>
        <v>0</v>
      </c>
      <c r="HC1503" s="24">
        <f>SUMPRODUCT($B1503:$GQ1503,INDEX(PLAN_PRODUCCION!$B$4:$GQ$24,COLUMN()-COLUMN($GZ$1)+1,0))</f>
        <v>0</v>
      </c>
      <c r="HD1503" s="24">
        <f>SUMPRODUCT($B1503:$GQ1503,INDEX(PLAN_PRODUCCION!$B$4:$GQ$24,COLUMN()-COLUMN($GZ$1)+1,0))</f>
        <v>0</v>
      </c>
      <c r="HE1503" s="24">
        <f>SUMPRODUCT($B1503:$GQ1503,INDEX(PLAN_PRODUCCION!$B$4:$GQ$24,COLUMN()-COLUMN($GZ$1)+1,0))</f>
        <v>0</v>
      </c>
      <c r="HF1503" s="24">
        <f>SUMPRODUCT($B1503:$GQ1503,INDEX(PLAN_PRODUCCION!$B$4:$GQ$24,COLUMN()-COLUMN($GZ$1)+1,0))</f>
        <v>0</v>
      </c>
      <c r="HG1503" s="24">
        <f>SUMPRODUCT($B1503:$GQ1503,INDEX(PLAN_PRODUCCION!$B$4:$GQ$24,COLUMN()-COLUMN($GZ$1)+1,0))</f>
        <v>0</v>
      </c>
      <c r="HH1503" s="24">
        <f>SUMPRODUCT($B1503:$GQ1503,INDEX(PLAN_PRODUCCION!$B$4:$GQ$24,COLUMN()-COLUMN($GZ$1)+1,0))</f>
        <v>0</v>
      </c>
      <c r="HI1503" s="24">
        <f>SUMPRODUCT($B1503:$GQ1503,INDEX(PLAN_PRODUCCION!$B$4:$GQ$24,COLUMN()-COLUMN($GZ$1)+1,0))</f>
        <v>0</v>
      </c>
      <c r="HJ1503" s="24">
        <f>SUMPRODUCT($B1503:$GQ1503,INDEX(PLAN_PRODUCCION!$B$4:$GQ$24,COLUMN()-COLUMN($GZ$1)+1,0))</f>
        <v>0</v>
      </c>
      <c r="HK1503" s="24">
        <f>SUMPRODUCT($B1503:$GQ1503,INDEX(PLAN_PRODUCCION!$B$4:$GQ$24,COLUMN()-COLUMN($GZ$1)+1,0))</f>
        <v>0</v>
      </c>
      <c r="HL1503" s="24">
        <f>SUMPRODUCT($B1503:$GQ1503,INDEX(PLAN_PRODUCCION!$B$4:$GQ$24,COLUMN()-COLUMN($GZ$1)+1,0))</f>
        <v>0</v>
      </c>
      <c r="HM1503" s="24">
        <f>SUMPRODUCT($B1503:$GQ1503,INDEX(PLAN_PRODUCCION!$B$4:$GQ$24,COLUMN()-COLUMN($GZ$1)+1,0))</f>
        <v>0</v>
      </c>
      <c r="HN1503" s="24">
        <f>SUMPRODUCT($B1503:$GQ1503,INDEX(PLAN_PRODUCCION!$B$4:$GQ$24,COLUMN()-COLUMN($GZ$1)+1,0))</f>
        <v>0</v>
      </c>
      <c r="HO1503" s="24">
        <f>SUMPRODUCT($B1503:$GQ1503,INDEX(PLAN_PRODUCCION!$B$4:$GQ$24,COLUMN()-COLUMN($GZ$1)+1,0))</f>
        <v>0</v>
      </c>
      <c r="HP1503" s="24">
        <f>SUMPRODUCT($B1503:$GQ1503,INDEX(PLAN_PRODUCCION!$B$4:$GQ$24,COLUMN()-COLUMN($GZ$1)+1,0))</f>
        <v>0</v>
      </c>
      <c r="HQ1503" s="24">
        <f>SUMPRODUCT($B1503:$GQ1503,INDEX(PLAN_PRODUCCION!$B$4:$GQ$24,COLUMN()-COLUMN($GZ$1)+1,0))</f>
        <v>0</v>
      </c>
      <c r="HR1503" s="24">
        <f>SUMPRODUCT($B1503:$GQ1503,INDEX(PLAN_PRODUCCION!$B$4:$GQ$24,COLUMN()-COLUMN($GZ$1)+1,0))</f>
        <v>0</v>
      </c>
      <c r="HS1503" s="24">
        <f>SUMPRODUCT($B1503:$GQ1503,INDEX(PLAN_PRODUCCION!$B$4:$GQ$24,COLUMN()-COLUMN($GZ$1)+1,0))</f>
        <v>0</v>
      </c>
      <c r="HT1503" s="24">
        <f>SUMPRODUCT($B1503:$GQ1503,INDEX(PLAN_PRODUCCION!$B$4:$GQ$24,COLUMN()-COLUMN($GZ$1)+1,0))</f>
        <v>0</v>
      </c>
      <c r="HU1503" s="22"/>
      <c r="HV1503" s="25"/>
      <c r="HW1503" t="str">
        <f>DIM_BILL[[#This Row],[Tipo]]</f>
        <v>MATERIA PRIMA</v>
      </c>
    </row>
    <row r="1504" spans="1:231" x14ac:dyDescent="0.3">
      <c r="A1504" s="18" t="s">
        <v>126</v>
      </c>
      <c r="F1504">
        <v>9.4736842105263159E-7</v>
      </c>
      <c r="H1504">
        <v>3.5999999999999999E-7</v>
      </c>
      <c r="M1504">
        <v>2.0000000000000002E-7</v>
      </c>
      <c r="O1504">
        <v>3.1530000000000002E-4</v>
      </c>
      <c r="R1504">
        <v>1.1999999999999999E-4</v>
      </c>
      <c r="Y1504">
        <v>1.4285714285714285E-7</v>
      </c>
      <c r="Z1504">
        <v>2.9999999999999999E-7</v>
      </c>
      <c r="AA1504">
        <v>5.9999999999999997E-7</v>
      </c>
      <c r="AJ1504">
        <v>6.9999999999999999E-6</v>
      </c>
      <c r="AN1504">
        <v>6.2686567164179101E-7</v>
      </c>
      <c r="AO1504">
        <v>3.134328358208955E-7</v>
      </c>
      <c r="AP1504">
        <v>1.1999999999999999E-4</v>
      </c>
      <c r="BA1504">
        <v>2.9999999999999999E-7</v>
      </c>
      <c r="BB1504">
        <v>3.0769230769230769E-7</v>
      </c>
      <c r="BC1504">
        <v>3.0769230769230769E-7</v>
      </c>
      <c r="BD1504">
        <v>6.1538461538461538E-7</v>
      </c>
      <c r="BE1504">
        <v>1.1999999999999999E-6</v>
      </c>
      <c r="BG1504">
        <v>2.3999999999999998E-4</v>
      </c>
      <c r="CK1504">
        <v>1.2E-4</v>
      </c>
      <c r="CU1504">
        <v>9.9999999999999995E-8</v>
      </c>
      <c r="CW1504">
        <v>4.0000000000000003E-7</v>
      </c>
      <c r="CX1504">
        <v>2.0000000000000002E-7</v>
      </c>
      <c r="EZ1504">
        <v>1.9999999999999999E-6</v>
      </c>
      <c r="FF1504">
        <v>6.3E-5</v>
      </c>
      <c r="FG1504">
        <v>6.3E-5</v>
      </c>
      <c r="FL1504">
        <v>1.2E-4</v>
      </c>
      <c r="FQ1504">
        <v>2.1E-7</v>
      </c>
      <c r="FR1504">
        <v>2.1E-7</v>
      </c>
      <c r="FT1504">
        <v>5.7240000000000001E-5</v>
      </c>
      <c r="FU1504">
        <v>5.7240000000000001E-5</v>
      </c>
      <c r="FV1504">
        <v>2.4E-8</v>
      </c>
      <c r="FX1504">
        <v>8.0000000000000007E-5</v>
      </c>
      <c r="GA1504">
        <v>8.0000000000000007E-5</v>
      </c>
      <c r="GB1504">
        <v>8.0000000000000007E-5</v>
      </c>
      <c r="GD1504">
        <v>8.0000000000000007E-5</v>
      </c>
      <c r="GM1504">
        <v>6.0000000000000002E-5</v>
      </c>
      <c r="GP1504">
        <v>1.1101587301587302E-4</v>
      </c>
      <c r="GR1504" s="18" t="s">
        <v>127</v>
      </c>
      <c r="GS1504" s="18">
        <v>1</v>
      </c>
      <c r="GT1504" s="18" t="s">
        <v>1864</v>
      </c>
      <c r="GU1504" s="18" t="s">
        <v>1793</v>
      </c>
      <c r="GV1504" s="18">
        <f>SUMIF(FACT_A1[cve_prod],DIM_BILL[[#This Row],[CODIGO]],FACT_A1[Existencia])</f>
        <v>5.36</v>
      </c>
      <c r="GW1504" s="18">
        <f>SUMIF(FACT_A2[cve_prod],DIM_BILL[[#This Row],[CODIGO]],FACT_A2[Existencia])</f>
        <v>12.54139</v>
      </c>
      <c r="GX1504" s="18"/>
      <c r="GY1504" s="16" t="s">
        <v>2222</v>
      </c>
      <c r="GZ1504" s="26">
        <f t="shared" ref="GZ1504" si="10979">GV1504+GW1504+GX1504+GZ1502-GZ1503</f>
        <v>6.9998273846153829</v>
      </c>
      <c r="HA1504" s="26">
        <f t="shared" ref="HA1504" si="10980">GZ1504+HA1502-HA1503</f>
        <v>6.9998273846153829</v>
      </c>
      <c r="HB1504" s="26">
        <f t="shared" ref="HB1504" si="10981">HA1504+HB1502-HB1503</f>
        <v>6.9998273846153829</v>
      </c>
      <c r="HC1504" s="26">
        <f t="shared" ref="HC1504" si="10982">HB1504+HC1502-HC1503</f>
        <v>6.9998273846153829</v>
      </c>
      <c r="HD1504" s="26">
        <f t="shared" ref="HD1504" si="10983">HC1504+HD1502-HD1503</f>
        <v>6.9998273846153829</v>
      </c>
      <c r="HE1504" s="26">
        <f t="shared" ref="HE1504" si="10984">HD1504+HE1502-HE1503</f>
        <v>6.9998273846153829</v>
      </c>
      <c r="HF1504" s="26">
        <f t="shared" ref="HF1504" si="10985">HE1504+HF1502-HF1503</f>
        <v>6.9998273846153829</v>
      </c>
      <c r="HG1504" s="26">
        <f t="shared" ref="HG1504" si="10986">HF1504+HG1502-HG1503</f>
        <v>6.9998273846153829</v>
      </c>
      <c r="HH1504" s="26">
        <f t="shared" ref="HH1504" si="10987">HG1504+HH1502-HH1503</f>
        <v>6.9998273846153829</v>
      </c>
      <c r="HI1504" s="26">
        <f t="shared" ref="HI1504" si="10988">HH1504+HI1502-HI1503</f>
        <v>6.9998273846153829</v>
      </c>
      <c r="HJ1504" s="26">
        <f t="shared" ref="HJ1504" si="10989">HI1504+HJ1502-HJ1503</f>
        <v>6.9998273846153829</v>
      </c>
      <c r="HK1504" s="26">
        <f t="shared" ref="HK1504" si="10990">HJ1504+HK1502-HK1503</f>
        <v>6.9998273846153829</v>
      </c>
      <c r="HL1504" s="26">
        <f t="shared" ref="HL1504" si="10991">HK1504+HL1502-HL1503</f>
        <v>6.9998273846153829</v>
      </c>
      <c r="HM1504" s="26">
        <f t="shared" ref="HM1504" si="10992">HL1504+HM1502-HM1503</f>
        <v>6.9998273846153829</v>
      </c>
      <c r="HN1504" s="26">
        <f t="shared" ref="HN1504" si="10993">HM1504+HN1502-HN1503</f>
        <v>6.9998273846153829</v>
      </c>
      <c r="HO1504" s="26">
        <f t="shared" ref="HO1504" si="10994">HN1504+HO1502-HO1503</f>
        <v>6.9998273846153829</v>
      </c>
      <c r="HP1504" s="26">
        <f t="shared" ref="HP1504" si="10995">HO1504+HP1502-HP1503</f>
        <v>6.9998273846153829</v>
      </c>
      <c r="HQ1504" s="26">
        <f t="shared" ref="HQ1504" si="10996">HP1504+HQ1502-HQ1503</f>
        <v>6.9998273846153829</v>
      </c>
      <c r="HR1504" s="26">
        <f t="shared" ref="HR1504" si="10997">HQ1504+HR1502-HR1503</f>
        <v>6.9998273846153829</v>
      </c>
      <c r="HS1504" s="26">
        <f t="shared" ref="HS1504" si="10998">HR1504+HS1502-HS1503</f>
        <v>6.9998273846153829</v>
      </c>
      <c r="HT1504" s="26">
        <f t="shared" ref="HT1504" si="10999">HS1504+HT1502-HT1503</f>
        <v>6.9998273846153829</v>
      </c>
      <c r="HU1504" s="22">
        <f t="shared" ref="HU1504" si="11000">COUNTIF(GZ1504:HT1504,"&lt;0")</f>
        <v>0</v>
      </c>
      <c r="HV1504" s="25"/>
      <c r="HW1504" t="str">
        <f>DIM_BILL[[#This Row],[Tipo]]</f>
        <v>MATERIA PRIMA</v>
      </c>
    </row>
    <row r="1505" spans="1:231" x14ac:dyDescent="0.3">
      <c r="A1505" s="17" t="s">
        <v>225</v>
      </c>
      <c r="M1505">
        <v>1.4999999999999999E-4</v>
      </c>
      <c r="EU1505">
        <v>6.25E-2</v>
      </c>
      <c r="EV1505">
        <v>0.125</v>
      </c>
      <c r="EW1505">
        <v>3.5714285714285712E-2</v>
      </c>
      <c r="GR1505" s="17" t="s">
        <v>226</v>
      </c>
      <c r="GS1505" s="17">
        <v>2</v>
      </c>
      <c r="GT1505" s="17" t="s">
        <v>1846</v>
      </c>
      <c r="GU1505" s="17" t="s">
        <v>1793</v>
      </c>
      <c r="GV1505" s="17">
        <f>SUMIF(FACT_A1[cve_prod],DIM_BILL[[#This Row],[CODIGO]],FACT_A1[Existencia])</f>
        <v>0</v>
      </c>
      <c r="GW1505" s="18">
        <f>SUMIF(FACT_A2[cve_prod],DIM_BILL[[#This Row],[CODIGO]],FACT_A2[Existencia])</f>
        <v>25</v>
      </c>
      <c r="GX1505" s="17"/>
      <c r="GY1505" s="16" t="s">
        <v>2220</v>
      </c>
      <c r="GZ1505" s="15">
        <f>SUMIFS(POs[saldo],POs[cve_prod],DIM_BILL[[#This Row],[CODIGO]],POs[status],$GY1505,POs[f_ent],GZ$1)</f>
        <v>0</v>
      </c>
      <c r="HA1505" s="15">
        <f>SUMIFS(POs[saldo],POs[cve_prod],DIM_BILL[[#This Row],[CODIGO]],POs[status],$GY1505,POs[f_ent],HA$1)</f>
        <v>0</v>
      </c>
      <c r="HB1505" s="15">
        <f>SUMIFS(POs[saldo],POs[cve_prod],DIM_BILL[[#This Row],[CODIGO]],POs[status],$GY1505,POs[f_ent],HB$1)</f>
        <v>0</v>
      </c>
      <c r="HC1505" s="15">
        <f>SUMIFS(POs[saldo],POs[cve_prod],DIM_BILL[[#This Row],[CODIGO]],POs[status],$GY1505,POs[f_ent],HC$1)</f>
        <v>125</v>
      </c>
      <c r="HD1505" s="15">
        <f>SUMIFS(POs[saldo],POs[cve_prod],DIM_BILL[[#This Row],[CODIGO]],POs[status],$GY1505,POs[f_ent],HD$1)</f>
        <v>0</v>
      </c>
      <c r="HE1505" s="15">
        <f>SUMIFS(POs[saldo],POs[cve_prod],DIM_BILL[[#This Row],[CODIGO]],POs[status],$GY1505,POs[f_ent],HE$1)</f>
        <v>0</v>
      </c>
      <c r="HF1505" s="15">
        <f>SUMIFS(POs[saldo],POs[cve_prod],DIM_BILL[[#This Row],[CODIGO]],POs[status],$GY1505,POs[Semana],WEEKNUM(HF$1))</f>
        <v>0</v>
      </c>
      <c r="HG1505" s="15">
        <f>SUMIFS(POs[saldo],POs[cve_prod],DIM_BILL[[#This Row],[CODIGO]],POs[status],$GY1505,POs[Semana],WEEKNUM(HG$1))</f>
        <v>0</v>
      </c>
      <c r="HH1505" s="15">
        <f>SUMIFS(POs[saldo],POs[cve_prod],DIM_BILL[[#This Row],[CODIGO]],POs[status],$GY1505,POs[Semana],WEEKNUM(HH$1))</f>
        <v>0</v>
      </c>
      <c r="HI1505" s="15">
        <f>SUMIFS(POs[saldo],POs[cve_prod],DIM_BILL[[#This Row],[CODIGO]],POs[status],$GY1505,POs[Semana],WEEKNUM(HI$1))</f>
        <v>0</v>
      </c>
      <c r="HJ1505" s="15">
        <f>SUMIFS(POs[saldo],POs[cve_prod],DIM_BILL[[#This Row],[CODIGO]],POs[status],$GY1505,POs[Semana],WEEKNUM(HJ$1))</f>
        <v>0</v>
      </c>
      <c r="HK1505" s="15">
        <f>SUMIFS(POs[saldo],POs[cve_prod],DIM_BILL[[#This Row],[CODIGO]],POs[status],$GY1505,POs[Semana],WEEKNUM(HK$1))</f>
        <v>0</v>
      </c>
      <c r="HL1505" s="15">
        <f>SUMIFS(POs[saldo],POs[cve_prod],DIM_BILL[[#This Row],[CODIGO]],POs[status],$GY1505,POs[Semana],WEEKNUM(HL$1))</f>
        <v>0</v>
      </c>
      <c r="HM1505" s="15">
        <f>SUMIFS(POs[saldo],POs[cve_prod],DIM_BILL[[#This Row],[CODIGO]],POs[status],$GY1505,POs[Semana],WEEKNUM(HM$1))</f>
        <v>0</v>
      </c>
      <c r="HN1505" s="15">
        <f>SUMIFS(POs[saldo],POs[cve_prod],DIM_BILL[[#This Row],[CODIGO]],POs[status],$GY1505,POs[Semana],WEEKNUM(HN$1))</f>
        <v>0</v>
      </c>
      <c r="HO1505" s="15">
        <f>SUMIFS(POs[saldo],POs[cve_prod],DIM_BILL[[#This Row],[CODIGO]],POs[status],$GY1505,POs[Semana],WEEKNUM(HO$1))</f>
        <v>0</v>
      </c>
      <c r="HP1505" s="15">
        <f>SUMIFS(POs[saldo],POs[cve_prod],DIM_BILL[[#This Row],[CODIGO]],POs[status],$GY1505,POs[Semana],WEEKNUM(HP$1))</f>
        <v>0</v>
      </c>
      <c r="HQ1505" s="15">
        <f>SUMIFS(POs[saldo],POs[cve_prod],DIM_BILL[[#This Row],[CODIGO]],POs[status],$GY1505,POs[Semana],WEEKNUM(HQ$1))</f>
        <v>0</v>
      </c>
      <c r="HR1505" s="15">
        <f>SUMIFS(POs[saldo],POs[cve_prod],DIM_BILL[[#This Row],[CODIGO]],POs[status],$GY1505,POs[Semana],WEEKNUM(HR$1))</f>
        <v>0</v>
      </c>
      <c r="HS1505" s="15">
        <f>SUMIFS(POs[saldo],POs[cve_prod],DIM_BILL[[#This Row],[CODIGO]],POs[status],$GY1505,POs[Semana],WEEKNUM(HS$1))</f>
        <v>0</v>
      </c>
      <c r="HT1505" s="15">
        <f>SUMIFS(POs[saldo],POs[cve_prod],DIM_BILL[[#This Row],[CODIGO]],POs[status],$GY1505,POs[Semana],WEEKNUM(HT$1))</f>
        <v>0</v>
      </c>
      <c r="HU1505" s="22"/>
      <c r="HV1505" s="25"/>
      <c r="HW1505" t="str">
        <f>DIM_BILL[[#This Row],[Tipo]]</f>
        <v>MATERIA PRIMA</v>
      </c>
    </row>
    <row r="1506" spans="1:231" x14ac:dyDescent="0.3">
      <c r="A1506" s="17" t="s">
        <v>225</v>
      </c>
      <c r="M1506">
        <v>1.4999999999999999E-4</v>
      </c>
      <c r="EU1506">
        <v>6.25E-2</v>
      </c>
      <c r="EV1506">
        <v>0.125</v>
      </c>
      <c r="EW1506">
        <v>3.5714285714285712E-2</v>
      </c>
      <c r="GR1506" s="17" t="s">
        <v>226</v>
      </c>
      <c r="GS1506" s="17">
        <v>2</v>
      </c>
      <c r="GT1506" s="17" t="s">
        <v>1846</v>
      </c>
      <c r="GU1506" s="17" t="s">
        <v>1793</v>
      </c>
      <c r="GV1506" s="17">
        <f>SUMIF(FACT_A1[cve_prod],DIM_BILL[[#This Row],[CODIGO]],FACT_A1[Existencia])</f>
        <v>0</v>
      </c>
      <c r="GW1506" s="18">
        <f>SUMIF(FACT_A2[cve_prod],DIM_BILL[[#This Row],[CODIGO]],FACT_A2[Existencia])</f>
        <v>25</v>
      </c>
      <c r="GX1506" s="17"/>
      <c r="GY1506" s="16" t="s">
        <v>2221</v>
      </c>
      <c r="GZ1506" s="24">
        <f>SUMPRODUCT($B1506:$GQ1506,INDEX(PLAN_PRODUCCION!$B$4:$GQ$24,COLUMN()-COLUMN($GZ$1)+1,0))</f>
        <v>125.3</v>
      </c>
      <c r="HA1506" s="24">
        <f>SUMPRODUCT($B1506:$GQ1506,INDEX(PLAN_PRODUCCION!$B$4:$GQ$24,COLUMN()-COLUMN($GZ$1)+1,0))</f>
        <v>0</v>
      </c>
      <c r="HB1506" s="24">
        <f>SUMPRODUCT($B1506:$GQ1506,INDEX(PLAN_PRODUCCION!$B$4:$GQ$24,COLUMN()-COLUMN($GZ$1)+1,0))</f>
        <v>0</v>
      </c>
      <c r="HC1506" s="24">
        <f>SUMPRODUCT($B1506:$GQ1506,INDEX(PLAN_PRODUCCION!$B$4:$GQ$24,COLUMN()-COLUMN($GZ$1)+1,0))</f>
        <v>0</v>
      </c>
      <c r="HD1506" s="24">
        <f>SUMPRODUCT($B1506:$GQ1506,INDEX(PLAN_PRODUCCION!$B$4:$GQ$24,COLUMN()-COLUMN($GZ$1)+1,0))</f>
        <v>0</v>
      </c>
      <c r="HE1506" s="24">
        <f>SUMPRODUCT($B1506:$GQ1506,INDEX(PLAN_PRODUCCION!$B$4:$GQ$24,COLUMN()-COLUMN($GZ$1)+1,0))</f>
        <v>0</v>
      </c>
      <c r="HF1506" s="24">
        <f>SUMPRODUCT($B1506:$GQ1506,INDEX(PLAN_PRODUCCION!$B$4:$GQ$24,COLUMN()-COLUMN($GZ$1)+1,0))</f>
        <v>0</v>
      </c>
      <c r="HG1506" s="24">
        <f>SUMPRODUCT($B1506:$GQ1506,INDEX(PLAN_PRODUCCION!$B$4:$GQ$24,COLUMN()-COLUMN($GZ$1)+1,0))</f>
        <v>0</v>
      </c>
      <c r="HH1506" s="24">
        <f>SUMPRODUCT($B1506:$GQ1506,INDEX(PLAN_PRODUCCION!$B$4:$GQ$24,COLUMN()-COLUMN($GZ$1)+1,0))</f>
        <v>0</v>
      </c>
      <c r="HI1506" s="24">
        <f>SUMPRODUCT($B1506:$GQ1506,INDEX(PLAN_PRODUCCION!$B$4:$GQ$24,COLUMN()-COLUMN($GZ$1)+1,0))</f>
        <v>0</v>
      </c>
      <c r="HJ1506" s="24">
        <f>SUMPRODUCT($B1506:$GQ1506,INDEX(PLAN_PRODUCCION!$B$4:$GQ$24,COLUMN()-COLUMN($GZ$1)+1,0))</f>
        <v>0</v>
      </c>
      <c r="HK1506" s="24">
        <f>SUMPRODUCT($B1506:$GQ1506,INDEX(PLAN_PRODUCCION!$B$4:$GQ$24,COLUMN()-COLUMN($GZ$1)+1,0))</f>
        <v>0</v>
      </c>
      <c r="HL1506" s="24">
        <f>SUMPRODUCT($B1506:$GQ1506,INDEX(PLAN_PRODUCCION!$B$4:$GQ$24,COLUMN()-COLUMN($GZ$1)+1,0))</f>
        <v>0</v>
      </c>
      <c r="HM1506" s="24">
        <f>SUMPRODUCT($B1506:$GQ1506,INDEX(PLAN_PRODUCCION!$B$4:$GQ$24,COLUMN()-COLUMN($GZ$1)+1,0))</f>
        <v>0</v>
      </c>
      <c r="HN1506" s="24">
        <f>SUMPRODUCT($B1506:$GQ1506,INDEX(PLAN_PRODUCCION!$B$4:$GQ$24,COLUMN()-COLUMN($GZ$1)+1,0))</f>
        <v>0</v>
      </c>
      <c r="HO1506" s="24">
        <f>SUMPRODUCT($B1506:$GQ1506,INDEX(PLAN_PRODUCCION!$B$4:$GQ$24,COLUMN()-COLUMN($GZ$1)+1,0))</f>
        <v>0</v>
      </c>
      <c r="HP1506" s="24">
        <f>SUMPRODUCT($B1506:$GQ1506,INDEX(PLAN_PRODUCCION!$B$4:$GQ$24,COLUMN()-COLUMN($GZ$1)+1,0))</f>
        <v>0</v>
      </c>
      <c r="HQ1506" s="24">
        <f>SUMPRODUCT($B1506:$GQ1506,INDEX(PLAN_PRODUCCION!$B$4:$GQ$24,COLUMN()-COLUMN($GZ$1)+1,0))</f>
        <v>0</v>
      </c>
      <c r="HR1506" s="24">
        <f>SUMPRODUCT($B1506:$GQ1506,INDEX(PLAN_PRODUCCION!$B$4:$GQ$24,COLUMN()-COLUMN($GZ$1)+1,0))</f>
        <v>0</v>
      </c>
      <c r="HS1506" s="24">
        <f>SUMPRODUCT($B1506:$GQ1506,INDEX(PLAN_PRODUCCION!$B$4:$GQ$24,COLUMN()-COLUMN($GZ$1)+1,0))</f>
        <v>0</v>
      </c>
      <c r="HT1506" s="24">
        <f>SUMPRODUCT($B1506:$GQ1506,INDEX(PLAN_PRODUCCION!$B$4:$GQ$24,COLUMN()-COLUMN($GZ$1)+1,0))</f>
        <v>0</v>
      </c>
      <c r="HU1506" s="22"/>
      <c r="HV1506" s="25"/>
      <c r="HW1506" t="str">
        <f>DIM_BILL[[#This Row],[Tipo]]</f>
        <v>MATERIA PRIMA</v>
      </c>
    </row>
    <row r="1507" spans="1:231" x14ac:dyDescent="0.3">
      <c r="A1507" s="18" t="s">
        <v>225</v>
      </c>
      <c r="M1507">
        <v>1.4999999999999999E-4</v>
      </c>
      <c r="EU1507">
        <v>6.25E-2</v>
      </c>
      <c r="EV1507">
        <v>0.125</v>
      </c>
      <c r="EW1507">
        <v>3.5714285714285712E-2</v>
      </c>
      <c r="GR1507" s="18" t="s">
        <v>226</v>
      </c>
      <c r="GS1507" s="18">
        <v>2</v>
      </c>
      <c r="GT1507" s="18" t="s">
        <v>1846</v>
      </c>
      <c r="GU1507" s="18" t="s">
        <v>1793</v>
      </c>
      <c r="GV1507" s="18">
        <f>SUMIF(FACT_A1[cve_prod],DIM_BILL[[#This Row],[CODIGO]],FACT_A1[Existencia])</f>
        <v>0</v>
      </c>
      <c r="GW1507" s="18">
        <f>SUMIF(FACT_A2[cve_prod],DIM_BILL[[#This Row],[CODIGO]],FACT_A2[Existencia])</f>
        <v>25</v>
      </c>
      <c r="GX1507" s="18"/>
      <c r="GY1507" s="16" t="s">
        <v>2222</v>
      </c>
      <c r="GZ1507" s="26">
        <f t="shared" ref="GZ1507" si="11001">GV1507+GW1507+GX1507+GZ1505-GZ1506</f>
        <v>-100.3</v>
      </c>
      <c r="HA1507" s="26">
        <f t="shared" ref="HA1507" si="11002">GZ1507+HA1505-HA1506</f>
        <v>-100.3</v>
      </c>
      <c r="HB1507" s="26">
        <f t="shared" ref="HB1507" si="11003">HA1507+HB1505-HB1506</f>
        <v>-100.3</v>
      </c>
      <c r="HC1507" s="26">
        <f t="shared" ref="HC1507" si="11004">HB1507+HC1505-HC1506</f>
        <v>24.700000000000003</v>
      </c>
      <c r="HD1507" s="26">
        <f t="shared" ref="HD1507" si="11005">HC1507+HD1505-HD1506</f>
        <v>24.700000000000003</v>
      </c>
      <c r="HE1507" s="26">
        <f t="shared" ref="HE1507" si="11006">HD1507+HE1505-HE1506</f>
        <v>24.700000000000003</v>
      </c>
      <c r="HF1507" s="26">
        <f t="shared" ref="HF1507" si="11007">HE1507+HF1505-HF1506</f>
        <v>24.700000000000003</v>
      </c>
      <c r="HG1507" s="26">
        <f t="shared" ref="HG1507" si="11008">HF1507+HG1505-HG1506</f>
        <v>24.700000000000003</v>
      </c>
      <c r="HH1507" s="26">
        <f t="shared" ref="HH1507" si="11009">HG1507+HH1505-HH1506</f>
        <v>24.700000000000003</v>
      </c>
      <c r="HI1507" s="26">
        <f t="shared" ref="HI1507" si="11010">HH1507+HI1505-HI1506</f>
        <v>24.700000000000003</v>
      </c>
      <c r="HJ1507" s="26">
        <f t="shared" ref="HJ1507" si="11011">HI1507+HJ1505-HJ1506</f>
        <v>24.700000000000003</v>
      </c>
      <c r="HK1507" s="26">
        <f t="shared" ref="HK1507" si="11012">HJ1507+HK1505-HK1506</f>
        <v>24.700000000000003</v>
      </c>
      <c r="HL1507" s="26">
        <f t="shared" ref="HL1507" si="11013">HK1507+HL1505-HL1506</f>
        <v>24.700000000000003</v>
      </c>
      <c r="HM1507" s="26">
        <f t="shared" ref="HM1507" si="11014">HL1507+HM1505-HM1506</f>
        <v>24.700000000000003</v>
      </c>
      <c r="HN1507" s="26">
        <f t="shared" ref="HN1507" si="11015">HM1507+HN1505-HN1506</f>
        <v>24.700000000000003</v>
      </c>
      <c r="HO1507" s="26">
        <f t="shared" ref="HO1507" si="11016">HN1507+HO1505-HO1506</f>
        <v>24.700000000000003</v>
      </c>
      <c r="HP1507" s="26">
        <f t="shared" ref="HP1507" si="11017">HO1507+HP1505-HP1506</f>
        <v>24.700000000000003</v>
      </c>
      <c r="HQ1507" s="26">
        <f t="shared" ref="HQ1507" si="11018">HP1507+HQ1505-HQ1506</f>
        <v>24.700000000000003</v>
      </c>
      <c r="HR1507" s="26">
        <f t="shared" ref="HR1507" si="11019">HQ1507+HR1505-HR1506</f>
        <v>24.700000000000003</v>
      </c>
      <c r="HS1507" s="26">
        <f t="shared" ref="HS1507" si="11020">HR1507+HS1505-HS1506</f>
        <v>24.700000000000003</v>
      </c>
      <c r="HT1507" s="26">
        <f t="shared" ref="HT1507" si="11021">HS1507+HT1505-HT1506</f>
        <v>24.700000000000003</v>
      </c>
      <c r="HU1507" s="22">
        <f t="shared" ref="HU1507" si="11022">COUNTIF(GZ1507:HT1507,"&lt;0")</f>
        <v>3</v>
      </c>
      <c r="HV1507" s="25"/>
      <c r="HW1507" t="str">
        <f>DIM_BILL[[#This Row],[Tipo]]</f>
        <v>MATERIA PRIMA</v>
      </c>
    </row>
    <row r="1508" spans="1:231" x14ac:dyDescent="0.3">
      <c r="A1508" s="17" t="s">
        <v>413</v>
      </c>
      <c r="AD1508">
        <v>6.8640000000000003E-3</v>
      </c>
      <c r="GR1508" s="17" t="s">
        <v>414</v>
      </c>
      <c r="GS1508" s="17">
        <v>3</v>
      </c>
      <c r="GT1508" s="17" t="s">
        <v>1847</v>
      </c>
      <c r="GU1508" s="17" t="s">
        <v>1793</v>
      </c>
      <c r="GV1508" s="17">
        <f>SUMIF(FACT_A1[cve_prod],DIM_BILL[[#This Row],[CODIGO]],FACT_A1[Existencia])</f>
        <v>200</v>
      </c>
      <c r="GW1508" s="18">
        <f>SUMIF(FACT_A2[cve_prod],DIM_BILL[[#This Row],[CODIGO]],FACT_A2[Existencia])</f>
        <v>0</v>
      </c>
      <c r="GX1508" s="17"/>
      <c r="GY1508" s="16" t="s">
        <v>2220</v>
      </c>
      <c r="GZ1508" s="15">
        <f>SUMIFS(POs[saldo],POs[cve_prod],DIM_BILL[[#This Row],[CODIGO]],POs[status],$GY1508,POs[f_ent],GZ$1)</f>
        <v>0</v>
      </c>
      <c r="HA1508" s="15">
        <f>SUMIFS(POs[saldo],POs[cve_prod],DIM_BILL[[#This Row],[CODIGO]],POs[status],$GY1508,POs[f_ent],HA$1)</f>
        <v>0</v>
      </c>
      <c r="HB1508" s="15">
        <f>SUMIFS(POs[saldo],POs[cve_prod],DIM_BILL[[#This Row],[CODIGO]],POs[status],$GY1508,POs[f_ent],HB$1)</f>
        <v>0</v>
      </c>
      <c r="HC1508" s="15">
        <f>SUMIFS(POs[saldo],POs[cve_prod],DIM_BILL[[#This Row],[CODIGO]],POs[status],$GY1508,POs[f_ent],HC$1)</f>
        <v>0</v>
      </c>
      <c r="HD1508" s="15">
        <f>SUMIFS(POs[saldo],POs[cve_prod],DIM_BILL[[#This Row],[CODIGO]],POs[status],$GY1508,POs[f_ent],HD$1)</f>
        <v>0</v>
      </c>
      <c r="HE1508" s="15">
        <f>SUMIFS(POs[saldo],POs[cve_prod],DIM_BILL[[#This Row],[CODIGO]],POs[status],$GY1508,POs[f_ent],HE$1)</f>
        <v>0</v>
      </c>
      <c r="HF1508" s="15">
        <f>SUMIFS(POs[saldo],POs[cve_prod],DIM_BILL[[#This Row],[CODIGO]],POs[status],$GY1508,POs[Semana],WEEKNUM(HF$1))</f>
        <v>0</v>
      </c>
      <c r="HG1508" s="15">
        <f>SUMIFS(POs[saldo],POs[cve_prod],DIM_BILL[[#This Row],[CODIGO]],POs[status],$GY1508,POs[Semana],WEEKNUM(HG$1))</f>
        <v>0</v>
      </c>
      <c r="HH1508" s="15">
        <f>SUMIFS(POs[saldo],POs[cve_prod],DIM_BILL[[#This Row],[CODIGO]],POs[status],$GY1508,POs[Semana],WEEKNUM(HH$1))</f>
        <v>0</v>
      </c>
      <c r="HI1508" s="15">
        <f>SUMIFS(POs[saldo],POs[cve_prod],DIM_BILL[[#This Row],[CODIGO]],POs[status],$GY1508,POs[Semana],WEEKNUM(HI$1))</f>
        <v>0</v>
      </c>
      <c r="HJ1508" s="15">
        <f>SUMIFS(POs[saldo],POs[cve_prod],DIM_BILL[[#This Row],[CODIGO]],POs[status],$GY1508,POs[Semana],WEEKNUM(HJ$1))</f>
        <v>0</v>
      </c>
      <c r="HK1508" s="15">
        <f>SUMIFS(POs[saldo],POs[cve_prod],DIM_BILL[[#This Row],[CODIGO]],POs[status],$GY1508,POs[Semana],WEEKNUM(HK$1))</f>
        <v>0</v>
      </c>
      <c r="HL1508" s="15">
        <f>SUMIFS(POs[saldo],POs[cve_prod],DIM_BILL[[#This Row],[CODIGO]],POs[status],$GY1508,POs[Semana],WEEKNUM(HL$1))</f>
        <v>0</v>
      </c>
      <c r="HM1508" s="15">
        <f>SUMIFS(POs[saldo],POs[cve_prod],DIM_BILL[[#This Row],[CODIGO]],POs[status],$GY1508,POs[Semana],WEEKNUM(HM$1))</f>
        <v>0</v>
      </c>
      <c r="HN1508" s="15">
        <f>SUMIFS(POs[saldo],POs[cve_prod],DIM_BILL[[#This Row],[CODIGO]],POs[status],$GY1508,POs[Semana],WEEKNUM(HN$1))</f>
        <v>0</v>
      </c>
      <c r="HO1508" s="15">
        <f>SUMIFS(POs[saldo],POs[cve_prod],DIM_BILL[[#This Row],[CODIGO]],POs[status],$GY1508,POs[Semana],WEEKNUM(HO$1))</f>
        <v>0</v>
      </c>
      <c r="HP1508" s="15">
        <f>SUMIFS(POs[saldo],POs[cve_prod],DIM_BILL[[#This Row],[CODIGO]],POs[status],$GY1508,POs[Semana],WEEKNUM(HP$1))</f>
        <v>0</v>
      </c>
      <c r="HQ1508" s="15">
        <f>SUMIFS(POs[saldo],POs[cve_prod],DIM_BILL[[#This Row],[CODIGO]],POs[status],$GY1508,POs[Semana],WEEKNUM(HQ$1))</f>
        <v>0</v>
      </c>
      <c r="HR1508" s="15">
        <f>SUMIFS(POs[saldo],POs[cve_prod],DIM_BILL[[#This Row],[CODIGO]],POs[status],$GY1508,POs[Semana],WEEKNUM(HR$1))</f>
        <v>0</v>
      </c>
      <c r="HS1508" s="15">
        <f>SUMIFS(POs[saldo],POs[cve_prod],DIM_BILL[[#This Row],[CODIGO]],POs[status],$GY1508,POs[Semana],WEEKNUM(HS$1))</f>
        <v>0</v>
      </c>
      <c r="HT1508" s="15">
        <f>SUMIFS(POs[saldo],POs[cve_prod],DIM_BILL[[#This Row],[CODIGO]],POs[status],$GY1508,POs[Semana],WEEKNUM(HT$1))</f>
        <v>0</v>
      </c>
      <c r="HU1508" s="22"/>
      <c r="HV1508" s="25"/>
      <c r="HW1508" t="str">
        <f>DIM_BILL[[#This Row],[Tipo]]</f>
        <v>MATERIA PRIMA</v>
      </c>
    </row>
    <row r="1509" spans="1:231" x14ac:dyDescent="0.3">
      <c r="A1509" s="17" t="s">
        <v>413</v>
      </c>
      <c r="AD1509">
        <v>6.8640000000000003E-3</v>
      </c>
      <c r="GR1509" s="17" t="s">
        <v>414</v>
      </c>
      <c r="GS1509" s="17">
        <v>3</v>
      </c>
      <c r="GT1509" s="17" t="s">
        <v>1847</v>
      </c>
      <c r="GU1509" s="17" t="s">
        <v>1793</v>
      </c>
      <c r="GV1509" s="17">
        <f>SUMIF(FACT_A1[cve_prod],DIM_BILL[[#This Row],[CODIGO]],FACT_A1[Existencia])</f>
        <v>200</v>
      </c>
      <c r="GW1509" s="18">
        <f>SUMIF(FACT_A2[cve_prod],DIM_BILL[[#This Row],[CODIGO]],FACT_A2[Existencia])</f>
        <v>0</v>
      </c>
      <c r="GX1509" s="17"/>
      <c r="GY1509" s="16" t="s">
        <v>2221</v>
      </c>
      <c r="GZ1509" s="24">
        <f>SUMPRODUCT($B1509:$GQ1509,INDEX(PLAN_PRODUCCION!$B$4:$GQ$24,COLUMN()-COLUMN($GZ$1)+1,0))</f>
        <v>0</v>
      </c>
      <c r="HA1509" s="24">
        <f>SUMPRODUCT($B1509:$GQ1509,INDEX(PLAN_PRODUCCION!$B$4:$GQ$24,COLUMN()-COLUMN($GZ$1)+1,0))</f>
        <v>0</v>
      </c>
      <c r="HB1509" s="24">
        <f>SUMPRODUCT($B1509:$GQ1509,INDEX(PLAN_PRODUCCION!$B$4:$GQ$24,COLUMN()-COLUMN($GZ$1)+1,0))</f>
        <v>0</v>
      </c>
      <c r="HC1509" s="24">
        <f>SUMPRODUCT($B1509:$GQ1509,INDEX(PLAN_PRODUCCION!$B$4:$GQ$24,COLUMN()-COLUMN($GZ$1)+1,0))</f>
        <v>0</v>
      </c>
      <c r="HD1509" s="24">
        <f>SUMPRODUCT($B1509:$GQ1509,INDEX(PLAN_PRODUCCION!$B$4:$GQ$24,COLUMN()-COLUMN($GZ$1)+1,0))</f>
        <v>0</v>
      </c>
      <c r="HE1509" s="24">
        <f>SUMPRODUCT($B1509:$GQ1509,INDEX(PLAN_PRODUCCION!$B$4:$GQ$24,COLUMN()-COLUMN($GZ$1)+1,0))</f>
        <v>0</v>
      </c>
      <c r="HF1509" s="24">
        <f>SUMPRODUCT($B1509:$GQ1509,INDEX(PLAN_PRODUCCION!$B$4:$GQ$24,COLUMN()-COLUMN($GZ$1)+1,0))</f>
        <v>0</v>
      </c>
      <c r="HG1509" s="24">
        <f>SUMPRODUCT($B1509:$GQ1509,INDEX(PLAN_PRODUCCION!$B$4:$GQ$24,COLUMN()-COLUMN($GZ$1)+1,0))</f>
        <v>0</v>
      </c>
      <c r="HH1509" s="24">
        <f>SUMPRODUCT($B1509:$GQ1509,INDEX(PLAN_PRODUCCION!$B$4:$GQ$24,COLUMN()-COLUMN($GZ$1)+1,0))</f>
        <v>0</v>
      </c>
      <c r="HI1509" s="24">
        <f>SUMPRODUCT($B1509:$GQ1509,INDEX(PLAN_PRODUCCION!$B$4:$GQ$24,COLUMN()-COLUMN($GZ$1)+1,0))</f>
        <v>0</v>
      </c>
      <c r="HJ1509" s="24">
        <f>SUMPRODUCT($B1509:$GQ1509,INDEX(PLAN_PRODUCCION!$B$4:$GQ$24,COLUMN()-COLUMN($GZ$1)+1,0))</f>
        <v>0</v>
      </c>
      <c r="HK1509" s="24">
        <f>SUMPRODUCT($B1509:$GQ1509,INDEX(PLAN_PRODUCCION!$B$4:$GQ$24,COLUMN()-COLUMN($GZ$1)+1,0))</f>
        <v>0</v>
      </c>
      <c r="HL1509" s="24">
        <f>SUMPRODUCT($B1509:$GQ1509,INDEX(PLAN_PRODUCCION!$B$4:$GQ$24,COLUMN()-COLUMN($GZ$1)+1,0))</f>
        <v>0</v>
      </c>
      <c r="HM1509" s="24">
        <f>SUMPRODUCT($B1509:$GQ1509,INDEX(PLAN_PRODUCCION!$B$4:$GQ$24,COLUMN()-COLUMN($GZ$1)+1,0))</f>
        <v>0</v>
      </c>
      <c r="HN1509" s="24">
        <f>SUMPRODUCT($B1509:$GQ1509,INDEX(PLAN_PRODUCCION!$B$4:$GQ$24,COLUMN()-COLUMN($GZ$1)+1,0))</f>
        <v>0</v>
      </c>
      <c r="HO1509" s="24">
        <f>SUMPRODUCT($B1509:$GQ1509,INDEX(PLAN_PRODUCCION!$B$4:$GQ$24,COLUMN()-COLUMN($GZ$1)+1,0))</f>
        <v>0</v>
      </c>
      <c r="HP1509" s="24">
        <f>SUMPRODUCT($B1509:$GQ1509,INDEX(PLAN_PRODUCCION!$B$4:$GQ$24,COLUMN()-COLUMN($GZ$1)+1,0))</f>
        <v>0</v>
      </c>
      <c r="HQ1509" s="24">
        <f>SUMPRODUCT($B1509:$GQ1509,INDEX(PLAN_PRODUCCION!$B$4:$GQ$24,COLUMN()-COLUMN($GZ$1)+1,0))</f>
        <v>0</v>
      </c>
      <c r="HR1509" s="24">
        <f>SUMPRODUCT($B1509:$GQ1509,INDEX(PLAN_PRODUCCION!$B$4:$GQ$24,COLUMN()-COLUMN($GZ$1)+1,0))</f>
        <v>0</v>
      </c>
      <c r="HS1509" s="24">
        <f>SUMPRODUCT($B1509:$GQ1509,INDEX(PLAN_PRODUCCION!$B$4:$GQ$24,COLUMN()-COLUMN($GZ$1)+1,0))</f>
        <v>0</v>
      </c>
      <c r="HT1509" s="24">
        <f>SUMPRODUCT($B1509:$GQ1509,INDEX(PLAN_PRODUCCION!$B$4:$GQ$24,COLUMN()-COLUMN($GZ$1)+1,0))</f>
        <v>0</v>
      </c>
      <c r="HU1509" s="22"/>
      <c r="HV1509" s="25"/>
      <c r="HW1509" t="str">
        <f>DIM_BILL[[#This Row],[Tipo]]</f>
        <v>MATERIA PRIMA</v>
      </c>
    </row>
    <row r="1510" spans="1:231" x14ac:dyDescent="0.3">
      <c r="A1510" s="18" t="s">
        <v>413</v>
      </c>
      <c r="AD1510">
        <v>6.8640000000000003E-3</v>
      </c>
      <c r="GR1510" s="18" t="s">
        <v>414</v>
      </c>
      <c r="GS1510" s="18">
        <v>3</v>
      </c>
      <c r="GT1510" s="18" t="s">
        <v>1847</v>
      </c>
      <c r="GU1510" s="18" t="s">
        <v>1793</v>
      </c>
      <c r="GV1510" s="18">
        <f>SUMIF(FACT_A1[cve_prod],DIM_BILL[[#This Row],[CODIGO]],FACT_A1[Existencia])</f>
        <v>200</v>
      </c>
      <c r="GW1510" s="18">
        <f>SUMIF(FACT_A2[cve_prod],DIM_BILL[[#This Row],[CODIGO]],FACT_A2[Existencia])</f>
        <v>0</v>
      </c>
      <c r="GX1510" s="18"/>
      <c r="GY1510" s="16" t="s">
        <v>2222</v>
      </c>
      <c r="GZ1510" s="26">
        <f t="shared" ref="GZ1510" si="11023">GV1510+GW1510+GX1510+GZ1508-GZ1509</f>
        <v>200</v>
      </c>
      <c r="HA1510" s="26">
        <f t="shared" ref="HA1510" si="11024">GZ1510+HA1508-HA1509</f>
        <v>200</v>
      </c>
      <c r="HB1510" s="26">
        <f t="shared" ref="HB1510" si="11025">HA1510+HB1508-HB1509</f>
        <v>200</v>
      </c>
      <c r="HC1510" s="26">
        <f t="shared" ref="HC1510" si="11026">HB1510+HC1508-HC1509</f>
        <v>200</v>
      </c>
      <c r="HD1510" s="26">
        <f t="shared" ref="HD1510" si="11027">HC1510+HD1508-HD1509</f>
        <v>200</v>
      </c>
      <c r="HE1510" s="26">
        <f t="shared" ref="HE1510" si="11028">HD1510+HE1508-HE1509</f>
        <v>200</v>
      </c>
      <c r="HF1510" s="26">
        <f t="shared" ref="HF1510" si="11029">HE1510+HF1508-HF1509</f>
        <v>200</v>
      </c>
      <c r="HG1510" s="26">
        <f t="shared" ref="HG1510" si="11030">HF1510+HG1508-HG1509</f>
        <v>200</v>
      </c>
      <c r="HH1510" s="26">
        <f t="shared" ref="HH1510" si="11031">HG1510+HH1508-HH1509</f>
        <v>200</v>
      </c>
      <c r="HI1510" s="26">
        <f t="shared" ref="HI1510" si="11032">HH1510+HI1508-HI1509</f>
        <v>200</v>
      </c>
      <c r="HJ1510" s="26">
        <f t="shared" ref="HJ1510" si="11033">HI1510+HJ1508-HJ1509</f>
        <v>200</v>
      </c>
      <c r="HK1510" s="26">
        <f t="shared" ref="HK1510" si="11034">HJ1510+HK1508-HK1509</f>
        <v>200</v>
      </c>
      <c r="HL1510" s="26">
        <f t="shared" ref="HL1510" si="11035">HK1510+HL1508-HL1509</f>
        <v>200</v>
      </c>
      <c r="HM1510" s="26">
        <f t="shared" ref="HM1510" si="11036">HL1510+HM1508-HM1509</f>
        <v>200</v>
      </c>
      <c r="HN1510" s="26">
        <f t="shared" ref="HN1510" si="11037">HM1510+HN1508-HN1509</f>
        <v>200</v>
      </c>
      <c r="HO1510" s="26">
        <f t="shared" ref="HO1510" si="11038">HN1510+HO1508-HO1509</f>
        <v>200</v>
      </c>
      <c r="HP1510" s="26">
        <f t="shared" ref="HP1510" si="11039">HO1510+HP1508-HP1509</f>
        <v>200</v>
      </c>
      <c r="HQ1510" s="26">
        <f t="shared" ref="HQ1510" si="11040">HP1510+HQ1508-HQ1509</f>
        <v>200</v>
      </c>
      <c r="HR1510" s="26">
        <f t="shared" ref="HR1510" si="11041">HQ1510+HR1508-HR1509</f>
        <v>200</v>
      </c>
      <c r="HS1510" s="26">
        <f t="shared" ref="HS1510" si="11042">HR1510+HS1508-HS1509</f>
        <v>200</v>
      </c>
      <c r="HT1510" s="26">
        <f t="shared" ref="HT1510" si="11043">HS1510+HT1508-HT1509</f>
        <v>200</v>
      </c>
      <c r="HU1510" s="22">
        <f t="shared" ref="HU1510" si="11044">COUNTIF(GZ1510:HT1510,"&lt;0")</f>
        <v>0</v>
      </c>
      <c r="HV1510" s="25"/>
      <c r="HW1510" t="str">
        <f>DIM_BILL[[#This Row],[Tipo]]</f>
        <v>MATERIA PRIMA</v>
      </c>
    </row>
    <row r="1511" spans="1:231" x14ac:dyDescent="0.3">
      <c r="A1511" s="17" t="s">
        <v>1087</v>
      </c>
      <c r="CZ1511">
        <v>5.1000000000000004E-2</v>
      </c>
      <c r="DA1511">
        <v>5.1000000000000004E-2</v>
      </c>
      <c r="DB1511">
        <v>5.1000000000000004E-2</v>
      </c>
      <c r="DC1511">
        <v>5.1000000000000004E-2</v>
      </c>
      <c r="DD1511">
        <v>5.1000000000000004E-2</v>
      </c>
      <c r="DE1511">
        <v>5.1999999999999998E-3</v>
      </c>
      <c r="DF1511">
        <v>5.1999999999999998E-3</v>
      </c>
      <c r="DP1511">
        <v>7.1519999999999995E-3</v>
      </c>
      <c r="DQ1511">
        <v>7.1519999999999995E-3</v>
      </c>
      <c r="DR1511">
        <v>7.1519999999999995E-3</v>
      </c>
      <c r="DS1511">
        <v>8.5824000000000004E-3</v>
      </c>
      <c r="DT1511">
        <v>8.5824000000000004E-3</v>
      </c>
      <c r="DU1511">
        <v>8.5824000000000004E-3</v>
      </c>
      <c r="DV1511">
        <v>8.5824000000000004E-3</v>
      </c>
      <c r="DW1511">
        <v>8.5824000000000004E-3</v>
      </c>
      <c r="DZ1511">
        <v>3.2185000000000005E-2</v>
      </c>
      <c r="EB1511">
        <v>7.1519999999999995E-3</v>
      </c>
      <c r="EC1511">
        <v>7.1519999999999995E-3</v>
      </c>
      <c r="ED1511">
        <v>7.1519999999999995E-3</v>
      </c>
      <c r="EE1511">
        <v>7.1519999999999995E-3</v>
      </c>
      <c r="EF1511">
        <v>7.1519999999999995E-3</v>
      </c>
      <c r="EG1511">
        <v>7.1519999999999995E-3</v>
      </c>
      <c r="EH1511">
        <v>4.2911999999999999E-2</v>
      </c>
      <c r="EI1511">
        <v>7.1519999999999995E-3</v>
      </c>
      <c r="EJ1511">
        <v>7.1519999999999995E-3</v>
      </c>
      <c r="EK1511">
        <v>7.1519999999999995E-3</v>
      </c>
      <c r="EL1511">
        <v>7.1519999999999995E-3</v>
      </c>
      <c r="EM1511">
        <v>7.1519999999999995E-3</v>
      </c>
      <c r="EN1511">
        <v>7.1519999999999995E-3</v>
      </c>
      <c r="EO1511">
        <v>3.5760000000000002E-3</v>
      </c>
      <c r="EP1511">
        <v>3.5760000000000002E-3</v>
      </c>
      <c r="EQ1511">
        <v>3.5760000000000002E-3</v>
      </c>
      <c r="GR1511" s="17" t="s">
        <v>1088</v>
      </c>
      <c r="GS1511" s="17">
        <v>1</v>
      </c>
      <c r="GT1511" s="17" t="s">
        <v>1838</v>
      </c>
      <c r="GU1511" s="17" t="s">
        <v>1793</v>
      </c>
      <c r="GV1511" s="17">
        <f>SUMIF(FACT_A1[cve_prod],DIM_BILL[[#This Row],[CODIGO]],FACT_A1[Existencia])</f>
        <v>0</v>
      </c>
      <c r="GW1511" s="18">
        <f>SUMIF(FACT_A2[cve_prod],DIM_BILL[[#This Row],[CODIGO]],FACT_A2[Existencia])</f>
        <v>272.31</v>
      </c>
      <c r="GX1511" s="17"/>
      <c r="GY1511" s="16" t="s">
        <v>2220</v>
      </c>
      <c r="GZ1511" s="15">
        <f>SUMIFS(POs[saldo],POs[cve_prod],DIM_BILL[[#This Row],[CODIGO]],POs[status],$GY1511,POs[f_ent],GZ$1)</f>
        <v>0</v>
      </c>
      <c r="HA1511" s="15">
        <f>SUMIFS(POs[saldo],POs[cve_prod],DIM_BILL[[#This Row],[CODIGO]],POs[status],$GY1511,POs[f_ent],HA$1)</f>
        <v>0</v>
      </c>
      <c r="HB1511" s="15">
        <f>SUMIFS(POs[saldo],POs[cve_prod],DIM_BILL[[#This Row],[CODIGO]],POs[status],$GY1511,POs[f_ent],HB$1)</f>
        <v>0</v>
      </c>
      <c r="HC1511" s="15">
        <f>SUMIFS(POs[saldo],POs[cve_prod],DIM_BILL[[#This Row],[CODIGO]],POs[status],$GY1511,POs[f_ent],HC$1)</f>
        <v>0</v>
      </c>
      <c r="HD1511" s="15">
        <f>SUMIFS(POs[saldo],POs[cve_prod],DIM_BILL[[#This Row],[CODIGO]],POs[status],$GY1511,POs[f_ent],HD$1)</f>
        <v>0</v>
      </c>
      <c r="HE1511" s="15">
        <f>SUMIFS(POs[saldo],POs[cve_prod],DIM_BILL[[#This Row],[CODIGO]],POs[status],$GY1511,POs[f_ent],HE$1)</f>
        <v>0</v>
      </c>
      <c r="HF1511" s="15">
        <f>SUMIFS(POs[saldo],POs[cve_prod],DIM_BILL[[#This Row],[CODIGO]],POs[status],$GY1511,POs[Semana],WEEKNUM(HF$1))</f>
        <v>75</v>
      </c>
      <c r="HG1511" s="15">
        <f>SUMIFS(POs[saldo],POs[cve_prod],DIM_BILL[[#This Row],[CODIGO]],POs[status],$GY1511,POs[Semana],WEEKNUM(HG$1))</f>
        <v>0</v>
      </c>
      <c r="HH1511" s="15">
        <f>SUMIFS(POs[saldo],POs[cve_prod],DIM_BILL[[#This Row],[CODIGO]],POs[status],$GY1511,POs[Semana],WEEKNUM(HH$1))</f>
        <v>0</v>
      </c>
      <c r="HI1511" s="15">
        <f>SUMIFS(POs[saldo],POs[cve_prod],DIM_BILL[[#This Row],[CODIGO]],POs[status],$GY1511,POs[Semana],WEEKNUM(HI$1))</f>
        <v>0</v>
      </c>
      <c r="HJ1511" s="15">
        <f>SUMIFS(POs[saldo],POs[cve_prod],DIM_BILL[[#This Row],[CODIGO]],POs[status],$GY1511,POs[Semana],WEEKNUM(HJ$1))</f>
        <v>0</v>
      </c>
      <c r="HK1511" s="15">
        <f>SUMIFS(POs[saldo],POs[cve_prod],DIM_BILL[[#This Row],[CODIGO]],POs[status],$GY1511,POs[Semana],WEEKNUM(HK$1))</f>
        <v>0</v>
      </c>
      <c r="HL1511" s="15">
        <f>SUMIFS(POs[saldo],POs[cve_prod],DIM_BILL[[#This Row],[CODIGO]],POs[status],$GY1511,POs[Semana],WEEKNUM(HL$1))</f>
        <v>0</v>
      </c>
      <c r="HM1511" s="15">
        <f>SUMIFS(POs[saldo],POs[cve_prod],DIM_BILL[[#This Row],[CODIGO]],POs[status],$GY1511,POs[Semana],WEEKNUM(HM$1))</f>
        <v>0</v>
      </c>
      <c r="HN1511" s="15">
        <f>SUMIFS(POs[saldo],POs[cve_prod],DIM_BILL[[#This Row],[CODIGO]],POs[status],$GY1511,POs[Semana],WEEKNUM(HN$1))</f>
        <v>0</v>
      </c>
      <c r="HO1511" s="15">
        <f>SUMIFS(POs[saldo],POs[cve_prod],DIM_BILL[[#This Row],[CODIGO]],POs[status],$GY1511,POs[Semana],WEEKNUM(HO$1))</f>
        <v>0</v>
      </c>
      <c r="HP1511" s="15">
        <f>SUMIFS(POs[saldo],POs[cve_prod],DIM_BILL[[#This Row],[CODIGO]],POs[status],$GY1511,POs[Semana],WEEKNUM(HP$1))</f>
        <v>0</v>
      </c>
      <c r="HQ1511" s="15">
        <f>SUMIFS(POs[saldo],POs[cve_prod],DIM_BILL[[#This Row],[CODIGO]],POs[status],$GY1511,POs[Semana],WEEKNUM(HQ$1))</f>
        <v>0</v>
      </c>
      <c r="HR1511" s="15">
        <f>SUMIFS(POs[saldo],POs[cve_prod],DIM_BILL[[#This Row],[CODIGO]],POs[status],$GY1511,POs[Semana],WEEKNUM(HR$1))</f>
        <v>0</v>
      </c>
      <c r="HS1511" s="15">
        <f>SUMIFS(POs[saldo],POs[cve_prod],DIM_BILL[[#This Row],[CODIGO]],POs[status],$GY1511,POs[Semana],WEEKNUM(HS$1))</f>
        <v>0</v>
      </c>
      <c r="HT1511" s="15">
        <f>SUMIFS(POs[saldo],POs[cve_prod],DIM_BILL[[#This Row],[CODIGO]],POs[status],$GY1511,POs[Semana],WEEKNUM(HT$1))</f>
        <v>0</v>
      </c>
      <c r="HU1511" s="22"/>
      <c r="HV1511" s="25"/>
      <c r="HW1511" t="str">
        <f>DIM_BILL[[#This Row],[Tipo]]</f>
        <v>MATERIA PRIMA</v>
      </c>
    </row>
    <row r="1512" spans="1:231" x14ac:dyDescent="0.3">
      <c r="A1512" s="17" t="s">
        <v>1087</v>
      </c>
      <c r="CZ1512">
        <v>5.1000000000000004E-2</v>
      </c>
      <c r="DA1512">
        <v>5.1000000000000004E-2</v>
      </c>
      <c r="DB1512">
        <v>5.1000000000000004E-2</v>
      </c>
      <c r="DC1512">
        <v>5.1000000000000004E-2</v>
      </c>
      <c r="DD1512">
        <v>5.1000000000000004E-2</v>
      </c>
      <c r="DE1512">
        <v>5.1999999999999998E-3</v>
      </c>
      <c r="DF1512">
        <v>5.1999999999999998E-3</v>
      </c>
      <c r="DP1512">
        <v>7.1519999999999995E-3</v>
      </c>
      <c r="DQ1512">
        <v>7.1519999999999995E-3</v>
      </c>
      <c r="DR1512">
        <v>7.1519999999999995E-3</v>
      </c>
      <c r="DS1512">
        <v>8.5824000000000004E-3</v>
      </c>
      <c r="DT1512">
        <v>8.5824000000000004E-3</v>
      </c>
      <c r="DU1512">
        <v>8.5824000000000004E-3</v>
      </c>
      <c r="DV1512">
        <v>8.5824000000000004E-3</v>
      </c>
      <c r="DW1512">
        <v>8.5824000000000004E-3</v>
      </c>
      <c r="DZ1512">
        <v>3.2185000000000005E-2</v>
      </c>
      <c r="EB1512">
        <v>7.1519999999999995E-3</v>
      </c>
      <c r="EC1512">
        <v>7.1519999999999995E-3</v>
      </c>
      <c r="ED1512">
        <v>7.1519999999999995E-3</v>
      </c>
      <c r="EE1512">
        <v>7.1519999999999995E-3</v>
      </c>
      <c r="EF1512">
        <v>7.1519999999999995E-3</v>
      </c>
      <c r="EG1512">
        <v>7.1519999999999995E-3</v>
      </c>
      <c r="EH1512">
        <v>4.2911999999999999E-2</v>
      </c>
      <c r="EI1512">
        <v>7.1519999999999995E-3</v>
      </c>
      <c r="EJ1512">
        <v>7.1519999999999995E-3</v>
      </c>
      <c r="EK1512">
        <v>7.1519999999999995E-3</v>
      </c>
      <c r="EL1512">
        <v>7.1519999999999995E-3</v>
      </c>
      <c r="EM1512">
        <v>7.1519999999999995E-3</v>
      </c>
      <c r="EN1512">
        <v>7.1519999999999995E-3</v>
      </c>
      <c r="EO1512">
        <v>3.5760000000000002E-3</v>
      </c>
      <c r="EP1512">
        <v>3.5760000000000002E-3</v>
      </c>
      <c r="EQ1512">
        <v>3.5760000000000002E-3</v>
      </c>
      <c r="GR1512" s="17" t="s">
        <v>1088</v>
      </c>
      <c r="GS1512" s="17">
        <v>1</v>
      </c>
      <c r="GT1512" s="17" t="s">
        <v>1838</v>
      </c>
      <c r="GU1512" s="17" t="s">
        <v>1793</v>
      </c>
      <c r="GV1512" s="17">
        <f>SUMIF(FACT_A1[cve_prod],DIM_BILL[[#This Row],[CODIGO]],FACT_A1[Existencia])</f>
        <v>0</v>
      </c>
      <c r="GW1512" s="18">
        <f>SUMIF(FACT_A2[cve_prod],DIM_BILL[[#This Row],[CODIGO]],FACT_A2[Existencia])</f>
        <v>272.31</v>
      </c>
      <c r="GX1512" s="17"/>
      <c r="GY1512" s="16" t="s">
        <v>2221</v>
      </c>
      <c r="GZ1512" s="24">
        <f>SUMPRODUCT($B1512:$GQ1512,INDEX(PLAN_PRODUCCION!$B$4:$GQ$24,COLUMN()-COLUMN($GZ$1)+1,0))</f>
        <v>236.33280000000002</v>
      </c>
      <c r="HA1512" s="24">
        <f>SUMPRODUCT($B1512:$GQ1512,INDEX(PLAN_PRODUCCION!$B$4:$GQ$24,COLUMN()-COLUMN($GZ$1)+1,0))</f>
        <v>0</v>
      </c>
      <c r="HB1512" s="24">
        <f>SUMPRODUCT($B1512:$GQ1512,INDEX(PLAN_PRODUCCION!$B$4:$GQ$24,COLUMN()-COLUMN($GZ$1)+1,0))</f>
        <v>0</v>
      </c>
      <c r="HC1512" s="24">
        <f>SUMPRODUCT($B1512:$GQ1512,INDEX(PLAN_PRODUCCION!$B$4:$GQ$24,COLUMN()-COLUMN($GZ$1)+1,0))</f>
        <v>0</v>
      </c>
      <c r="HD1512" s="24">
        <f>SUMPRODUCT($B1512:$GQ1512,INDEX(PLAN_PRODUCCION!$B$4:$GQ$24,COLUMN()-COLUMN($GZ$1)+1,0))</f>
        <v>0</v>
      </c>
      <c r="HE1512" s="24">
        <f>SUMPRODUCT($B1512:$GQ1512,INDEX(PLAN_PRODUCCION!$B$4:$GQ$24,COLUMN()-COLUMN($GZ$1)+1,0))</f>
        <v>0</v>
      </c>
      <c r="HF1512" s="24">
        <f>SUMPRODUCT($B1512:$GQ1512,INDEX(PLAN_PRODUCCION!$B$4:$GQ$24,COLUMN()-COLUMN($GZ$1)+1,0))</f>
        <v>0</v>
      </c>
      <c r="HG1512" s="24">
        <f>SUMPRODUCT($B1512:$GQ1512,INDEX(PLAN_PRODUCCION!$B$4:$GQ$24,COLUMN()-COLUMN($GZ$1)+1,0))</f>
        <v>93.6</v>
      </c>
      <c r="HH1512" s="24">
        <f>SUMPRODUCT($B1512:$GQ1512,INDEX(PLAN_PRODUCCION!$B$4:$GQ$24,COLUMN()-COLUMN($GZ$1)+1,0))</f>
        <v>0</v>
      </c>
      <c r="HI1512" s="24">
        <f>SUMPRODUCT($B1512:$GQ1512,INDEX(PLAN_PRODUCCION!$B$4:$GQ$24,COLUMN()-COLUMN($GZ$1)+1,0))</f>
        <v>0</v>
      </c>
      <c r="HJ1512" s="24">
        <f>SUMPRODUCT($B1512:$GQ1512,INDEX(PLAN_PRODUCCION!$B$4:$GQ$24,COLUMN()-COLUMN($GZ$1)+1,0))</f>
        <v>0</v>
      </c>
      <c r="HK1512" s="24">
        <f>SUMPRODUCT($B1512:$GQ1512,INDEX(PLAN_PRODUCCION!$B$4:$GQ$24,COLUMN()-COLUMN($GZ$1)+1,0))</f>
        <v>0</v>
      </c>
      <c r="HL1512" s="24">
        <f>SUMPRODUCT($B1512:$GQ1512,INDEX(PLAN_PRODUCCION!$B$4:$GQ$24,COLUMN()-COLUMN($GZ$1)+1,0))</f>
        <v>0</v>
      </c>
      <c r="HM1512" s="24">
        <f>SUMPRODUCT($B1512:$GQ1512,INDEX(PLAN_PRODUCCION!$B$4:$GQ$24,COLUMN()-COLUMN($GZ$1)+1,0))</f>
        <v>0</v>
      </c>
      <c r="HN1512" s="24">
        <f>SUMPRODUCT($B1512:$GQ1512,INDEX(PLAN_PRODUCCION!$B$4:$GQ$24,COLUMN()-COLUMN($GZ$1)+1,0))</f>
        <v>0</v>
      </c>
      <c r="HO1512" s="24">
        <f>SUMPRODUCT($B1512:$GQ1512,INDEX(PLAN_PRODUCCION!$B$4:$GQ$24,COLUMN()-COLUMN($GZ$1)+1,0))</f>
        <v>0</v>
      </c>
      <c r="HP1512" s="24">
        <f>SUMPRODUCT($B1512:$GQ1512,INDEX(PLAN_PRODUCCION!$B$4:$GQ$24,COLUMN()-COLUMN($GZ$1)+1,0))</f>
        <v>0</v>
      </c>
      <c r="HQ1512" s="24">
        <f>SUMPRODUCT($B1512:$GQ1512,INDEX(PLAN_PRODUCCION!$B$4:$GQ$24,COLUMN()-COLUMN($GZ$1)+1,0))</f>
        <v>0</v>
      </c>
      <c r="HR1512" s="24">
        <f>SUMPRODUCT($B1512:$GQ1512,INDEX(PLAN_PRODUCCION!$B$4:$GQ$24,COLUMN()-COLUMN($GZ$1)+1,0))</f>
        <v>0</v>
      </c>
      <c r="HS1512" s="24">
        <f>SUMPRODUCT($B1512:$GQ1512,INDEX(PLAN_PRODUCCION!$B$4:$GQ$24,COLUMN()-COLUMN($GZ$1)+1,0))</f>
        <v>0</v>
      </c>
      <c r="HT1512" s="24">
        <f>SUMPRODUCT($B1512:$GQ1512,INDEX(PLAN_PRODUCCION!$B$4:$GQ$24,COLUMN()-COLUMN($GZ$1)+1,0))</f>
        <v>0</v>
      </c>
      <c r="HU1512" s="22"/>
      <c r="HV1512" s="25"/>
      <c r="HW1512" t="str">
        <f>DIM_BILL[[#This Row],[Tipo]]</f>
        <v>MATERIA PRIMA</v>
      </c>
    </row>
    <row r="1513" spans="1:231" x14ac:dyDescent="0.3">
      <c r="A1513" s="18" t="s">
        <v>1087</v>
      </c>
      <c r="CZ1513">
        <v>5.1000000000000004E-2</v>
      </c>
      <c r="DA1513">
        <v>5.1000000000000004E-2</v>
      </c>
      <c r="DB1513">
        <v>5.1000000000000004E-2</v>
      </c>
      <c r="DC1513">
        <v>5.1000000000000004E-2</v>
      </c>
      <c r="DD1513">
        <v>5.1000000000000004E-2</v>
      </c>
      <c r="DE1513">
        <v>5.1999999999999998E-3</v>
      </c>
      <c r="DF1513">
        <v>5.1999999999999998E-3</v>
      </c>
      <c r="DP1513">
        <v>7.1519999999999995E-3</v>
      </c>
      <c r="DQ1513">
        <v>7.1519999999999995E-3</v>
      </c>
      <c r="DR1513">
        <v>7.1519999999999995E-3</v>
      </c>
      <c r="DS1513">
        <v>8.5824000000000004E-3</v>
      </c>
      <c r="DT1513">
        <v>8.5824000000000004E-3</v>
      </c>
      <c r="DU1513">
        <v>8.5824000000000004E-3</v>
      </c>
      <c r="DV1513">
        <v>8.5824000000000004E-3</v>
      </c>
      <c r="DW1513">
        <v>8.5824000000000004E-3</v>
      </c>
      <c r="DZ1513">
        <v>3.2185000000000005E-2</v>
      </c>
      <c r="EB1513">
        <v>7.1519999999999995E-3</v>
      </c>
      <c r="EC1513">
        <v>7.1519999999999995E-3</v>
      </c>
      <c r="ED1513">
        <v>7.1519999999999995E-3</v>
      </c>
      <c r="EE1513">
        <v>7.1519999999999995E-3</v>
      </c>
      <c r="EF1513">
        <v>7.1519999999999995E-3</v>
      </c>
      <c r="EG1513">
        <v>7.1519999999999995E-3</v>
      </c>
      <c r="EH1513">
        <v>4.2911999999999999E-2</v>
      </c>
      <c r="EI1513">
        <v>7.1519999999999995E-3</v>
      </c>
      <c r="EJ1513">
        <v>7.1519999999999995E-3</v>
      </c>
      <c r="EK1513">
        <v>7.1519999999999995E-3</v>
      </c>
      <c r="EL1513">
        <v>7.1519999999999995E-3</v>
      </c>
      <c r="EM1513">
        <v>7.1519999999999995E-3</v>
      </c>
      <c r="EN1513">
        <v>7.1519999999999995E-3</v>
      </c>
      <c r="EO1513">
        <v>3.5760000000000002E-3</v>
      </c>
      <c r="EP1513">
        <v>3.5760000000000002E-3</v>
      </c>
      <c r="EQ1513">
        <v>3.5760000000000002E-3</v>
      </c>
      <c r="GR1513" s="18" t="s">
        <v>1088</v>
      </c>
      <c r="GS1513" s="18">
        <v>1</v>
      </c>
      <c r="GT1513" s="18" t="s">
        <v>1838</v>
      </c>
      <c r="GU1513" s="18" t="s">
        <v>1793</v>
      </c>
      <c r="GV1513" s="18">
        <f>SUMIF(FACT_A1[cve_prod],DIM_BILL[[#This Row],[CODIGO]],FACT_A1[Existencia])</f>
        <v>0</v>
      </c>
      <c r="GW1513" s="18">
        <f>SUMIF(FACT_A2[cve_prod],DIM_BILL[[#This Row],[CODIGO]],FACT_A2[Existencia])</f>
        <v>272.31</v>
      </c>
      <c r="GX1513" s="18"/>
      <c r="GY1513" s="16" t="s">
        <v>2222</v>
      </c>
      <c r="GZ1513" s="26">
        <f t="shared" ref="GZ1513" si="11045">GV1513+GW1513+GX1513+GZ1511-GZ1512</f>
        <v>35.977199999999982</v>
      </c>
      <c r="HA1513" s="26">
        <f t="shared" ref="HA1513" si="11046">GZ1513+HA1511-HA1512</f>
        <v>35.977199999999982</v>
      </c>
      <c r="HB1513" s="26">
        <f t="shared" ref="HB1513" si="11047">HA1513+HB1511-HB1512</f>
        <v>35.977199999999982</v>
      </c>
      <c r="HC1513" s="26">
        <f t="shared" ref="HC1513" si="11048">HB1513+HC1511-HC1512</f>
        <v>35.977199999999982</v>
      </c>
      <c r="HD1513" s="26">
        <f t="shared" ref="HD1513" si="11049">HC1513+HD1511-HD1512</f>
        <v>35.977199999999982</v>
      </c>
      <c r="HE1513" s="26">
        <f t="shared" ref="HE1513" si="11050">HD1513+HE1511-HE1512</f>
        <v>35.977199999999982</v>
      </c>
      <c r="HF1513" s="26">
        <f t="shared" ref="HF1513" si="11051">HE1513+HF1511-HF1512</f>
        <v>110.97719999999998</v>
      </c>
      <c r="HG1513" s="26">
        <f t="shared" ref="HG1513" si="11052">HF1513+HG1511-HG1512</f>
        <v>17.377199999999988</v>
      </c>
      <c r="HH1513" s="26">
        <f t="shared" ref="HH1513" si="11053">HG1513+HH1511-HH1512</f>
        <v>17.377199999999988</v>
      </c>
      <c r="HI1513" s="26">
        <f t="shared" ref="HI1513" si="11054">HH1513+HI1511-HI1512</f>
        <v>17.377199999999988</v>
      </c>
      <c r="HJ1513" s="26">
        <f t="shared" ref="HJ1513" si="11055">HI1513+HJ1511-HJ1512</f>
        <v>17.377199999999988</v>
      </c>
      <c r="HK1513" s="26">
        <f t="shared" ref="HK1513" si="11056">HJ1513+HK1511-HK1512</f>
        <v>17.377199999999988</v>
      </c>
      <c r="HL1513" s="26">
        <f t="shared" ref="HL1513" si="11057">HK1513+HL1511-HL1512</f>
        <v>17.377199999999988</v>
      </c>
      <c r="HM1513" s="26">
        <f t="shared" ref="HM1513" si="11058">HL1513+HM1511-HM1512</f>
        <v>17.377199999999988</v>
      </c>
      <c r="HN1513" s="26">
        <f t="shared" ref="HN1513" si="11059">HM1513+HN1511-HN1512</f>
        <v>17.377199999999988</v>
      </c>
      <c r="HO1513" s="26">
        <f t="shared" ref="HO1513" si="11060">HN1513+HO1511-HO1512</f>
        <v>17.377199999999988</v>
      </c>
      <c r="HP1513" s="26">
        <f t="shared" ref="HP1513" si="11061">HO1513+HP1511-HP1512</f>
        <v>17.377199999999988</v>
      </c>
      <c r="HQ1513" s="26">
        <f t="shared" ref="HQ1513" si="11062">HP1513+HQ1511-HQ1512</f>
        <v>17.377199999999988</v>
      </c>
      <c r="HR1513" s="26">
        <f t="shared" ref="HR1513" si="11063">HQ1513+HR1511-HR1512</f>
        <v>17.377199999999988</v>
      </c>
      <c r="HS1513" s="26">
        <f t="shared" ref="HS1513" si="11064">HR1513+HS1511-HS1512</f>
        <v>17.377199999999988</v>
      </c>
      <c r="HT1513" s="26">
        <f t="shared" ref="HT1513" si="11065">HS1513+HT1511-HT1512</f>
        <v>17.377199999999988</v>
      </c>
      <c r="HU1513" s="22">
        <f t="shared" ref="HU1513" si="11066">COUNTIF(GZ1513:HT1513,"&lt;0")</f>
        <v>0</v>
      </c>
      <c r="HV1513" s="25"/>
      <c r="HW1513" t="str">
        <f>DIM_BILL[[#This Row],[Tipo]]</f>
        <v>MATERIA PRIMA</v>
      </c>
    </row>
    <row r="1514" spans="1:231" x14ac:dyDescent="0.3">
      <c r="A1514" s="17" t="s">
        <v>1129</v>
      </c>
      <c r="DE1514">
        <v>3.8110000000000002E-3</v>
      </c>
      <c r="DF1514">
        <v>3.8110000000000002E-3</v>
      </c>
      <c r="DP1514">
        <v>7.1269999999999997E-3</v>
      </c>
      <c r="DQ1514">
        <v>7.1269999999999997E-3</v>
      </c>
      <c r="DR1514">
        <v>7.1158888888888886E-3</v>
      </c>
      <c r="DS1514">
        <v>8.5525333333333325E-3</v>
      </c>
      <c r="DT1514">
        <v>8.5523999999999999E-3</v>
      </c>
      <c r="DU1514">
        <v>8.5523999999999999E-3</v>
      </c>
      <c r="DV1514">
        <v>8.5523999999999999E-3</v>
      </c>
      <c r="DW1514">
        <v>8.5824000000000004E-3</v>
      </c>
      <c r="DZ1514">
        <v>3.2072933333333331E-2</v>
      </c>
      <c r="EB1514">
        <v>7.1269999999999997E-3</v>
      </c>
      <c r="EC1514">
        <v>7.1269999999999997E-3</v>
      </c>
      <c r="ED1514">
        <v>7.1269999999999997E-3</v>
      </c>
      <c r="EE1514">
        <v>7.1269999999999997E-3</v>
      </c>
      <c r="EF1514">
        <v>7.1269999999999997E-3</v>
      </c>
      <c r="EG1514">
        <v>7.1269999999999997E-3</v>
      </c>
      <c r="EH1514">
        <v>4.2762000000000001E-2</v>
      </c>
      <c r="EI1514">
        <v>7.1269999999999997E-3</v>
      </c>
      <c r="EJ1514">
        <v>7.1269999999999997E-3</v>
      </c>
      <c r="EK1514">
        <v>7.1269999999999997E-3</v>
      </c>
      <c r="EL1514">
        <v>7.1269999999999997E-3</v>
      </c>
      <c r="EM1514">
        <v>7.1269999999999997E-3</v>
      </c>
      <c r="EN1514">
        <v>7.1269999999999997E-3</v>
      </c>
      <c r="EO1514">
        <v>3.5634999999999998E-3</v>
      </c>
      <c r="EP1514">
        <v>3.5634999999999998E-3</v>
      </c>
      <c r="EQ1514">
        <v>3.5634999999999998E-3</v>
      </c>
      <c r="GR1514" s="17" t="s">
        <v>1130</v>
      </c>
      <c r="GS1514" s="17">
        <v>1</v>
      </c>
      <c r="GT1514" s="17" t="s">
        <v>1838</v>
      </c>
      <c r="GU1514" s="17" t="s">
        <v>1793</v>
      </c>
      <c r="GV1514" s="17">
        <f>SUMIF(FACT_A1[cve_prod],DIM_BILL[[#This Row],[CODIGO]],FACT_A1[Existencia])</f>
        <v>0</v>
      </c>
      <c r="GW1514" s="18">
        <f>SUMIF(FACT_A2[cve_prod],DIM_BILL[[#This Row],[CODIGO]],FACT_A2[Existencia])</f>
        <v>169.334</v>
      </c>
      <c r="GX1514" s="17"/>
      <c r="GY1514" s="16" t="s">
        <v>2220</v>
      </c>
      <c r="GZ1514" s="15">
        <f>SUMIFS(POs[saldo],POs[cve_prod],DIM_BILL[[#This Row],[CODIGO]],POs[status],$GY1514,POs[f_ent],GZ$1)</f>
        <v>0</v>
      </c>
      <c r="HA1514" s="15">
        <f>SUMIFS(POs[saldo],POs[cve_prod],DIM_BILL[[#This Row],[CODIGO]],POs[status],$GY1514,POs[f_ent],HA$1)</f>
        <v>0</v>
      </c>
      <c r="HB1514" s="15">
        <f>SUMIFS(POs[saldo],POs[cve_prod],DIM_BILL[[#This Row],[CODIGO]],POs[status],$GY1514,POs[f_ent],HB$1)</f>
        <v>0</v>
      </c>
      <c r="HC1514" s="15">
        <f>SUMIFS(POs[saldo],POs[cve_prod],DIM_BILL[[#This Row],[CODIGO]],POs[status],$GY1514,POs[f_ent],HC$1)</f>
        <v>0</v>
      </c>
      <c r="HD1514" s="15">
        <f>SUMIFS(POs[saldo],POs[cve_prod],DIM_BILL[[#This Row],[CODIGO]],POs[status],$GY1514,POs[f_ent],HD$1)</f>
        <v>0</v>
      </c>
      <c r="HE1514" s="15">
        <f>SUMIFS(POs[saldo],POs[cve_prod],DIM_BILL[[#This Row],[CODIGO]],POs[status],$GY1514,POs[f_ent],HE$1)</f>
        <v>0</v>
      </c>
      <c r="HF1514" s="15">
        <f>SUMIFS(POs[saldo],POs[cve_prod],DIM_BILL[[#This Row],[CODIGO]],POs[status],$GY1514,POs[Semana],WEEKNUM(HF$1))</f>
        <v>75</v>
      </c>
      <c r="HG1514" s="15">
        <f>SUMIFS(POs[saldo],POs[cve_prod],DIM_BILL[[#This Row],[CODIGO]],POs[status],$GY1514,POs[Semana],WEEKNUM(HG$1))</f>
        <v>0</v>
      </c>
      <c r="HH1514" s="15">
        <f>SUMIFS(POs[saldo],POs[cve_prod],DIM_BILL[[#This Row],[CODIGO]],POs[status],$GY1514,POs[Semana],WEEKNUM(HH$1))</f>
        <v>0</v>
      </c>
      <c r="HI1514" s="15">
        <f>SUMIFS(POs[saldo],POs[cve_prod],DIM_BILL[[#This Row],[CODIGO]],POs[status],$GY1514,POs[Semana],WEEKNUM(HI$1))</f>
        <v>0</v>
      </c>
      <c r="HJ1514" s="15">
        <f>SUMIFS(POs[saldo],POs[cve_prod],DIM_BILL[[#This Row],[CODIGO]],POs[status],$GY1514,POs[Semana],WEEKNUM(HJ$1))</f>
        <v>0</v>
      </c>
      <c r="HK1514" s="15">
        <f>SUMIFS(POs[saldo],POs[cve_prod],DIM_BILL[[#This Row],[CODIGO]],POs[status],$GY1514,POs[Semana],WEEKNUM(HK$1))</f>
        <v>0</v>
      </c>
      <c r="HL1514" s="15">
        <f>SUMIFS(POs[saldo],POs[cve_prod],DIM_BILL[[#This Row],[CODIGO]],POs[status],$GY1514,POs[Semana],WEEKNUM(HL$1))</f>
        <v>0</v>
      </c>
      <c r="HM1514" s="15">
        <f>SUMIFS(POs[saldo],POs[cve_prod],DIM_BILL[[#This Row],[CODIGO]],POs[status],$GY1514,POs[Semana],WEEKNUM(HM$1))</f>
        <v>0</v>
      </c>
      <c r="HN1514" s="15">
        <f>SUMIFS(POs[saldo],POs[cve_prod],DIM_BILL[[#This Row],[CODIGO]],POs[status],$GY1514,POs[Semana],WEEKNUM(HN$1))</f>
        <v>0</v>
      </c>
      <c r="HO1514" s="15">
        <f>SUMIFS(POs[saldo],POs[cve_prod],DIM_BILL[[#This Row],[CODIGO]],POs[status],$GY1514,POs[Semana],WEEKNUM(HO$1))</f>
        <v>0</v>
      </c>
      <c r="HP1514" s="15">
        <f>SUMIFS(POs[saldo],POs[cve_prod],DIM_BILL[[#This Row],[CODIGO]],POs[status],$GY1514,POs[Semana],WEEKNUM(HP$1))</f>
        <v>0</v>
      </c>
      <c r="HQ1514" s="15">
        <f>SUMIFS(POs[saldo],POs[cve_prod],DIM_BILL[[#This Row],[CODIGO]],POs[status],$GY1514,POs[Semana],WEEKNUM(HQ$1))</f>
        <v>0</v>
      </c>
      <c r="HR1514" s="15">
        <f>SUMIFS(POs[saldo],POs[cve_prod],DIM_BILL[[#This Row],[CODIGO]],POs[status],$GY1514,POs[Semana],WEEKNUM(HR$1))</f>
        <v>0</v>
      </c>
      <c r="HS1514" s="15">
        <f>SUMIFS(POs[saldo],POs[cve_prod],DIM_BILL[[#This Row],[CODIGO]],POs[status],$GY1514,POs[Semana],WEEKNUM(HS$1))</f>
        <v>0</v>
      </c>
      <c r="HT1514" s="15">
        <f>SUMIFS(POs[saldo],POs[cve_prod],DIM_BILL[[#This Row],[CODIGO]],POs[status],$GY1514,POs[Semana],WEEKNUM(HT$1))</f>
        <v>0</v>
      </c>
      <c r="HU1514" s="22"/>
      <c r="HV1514" s="25"/>
      <c r="HW1514" t="str">
        <f>DIM_BILL[[#This Row],[Tipo]]</f>
        <v>MATERIA PRIMA</v>
      </c>
    </row>
    <row r="1515" spans="1:231" x14ac:dyDescent="0.3">
      <c r="A1515" s="17" t="s">
        <v>1129</v>
      </c>
      <c r="DE1515">
        <v>3.8110000000000002E-3</v>
      </c>
      <c r="DF1515">
        <v>3.8110000000000002E-3</v>
      </c>
      <c r="DP1515">
        <v>7.1269999999999997E-3</v>
      </c>
      <c r="DQ1515">
        <v>7.1269999999999997E-3</v>
      </c>
      <c r="DR1515">
        <v>7.1158888888888886E-3</v>
      </c>
      <c r="DS1515">
        <v>8.5525333333333325E-3</v>
      </c>
      <c r="DT1515">
        <v>8.5523999999999999E-3</v>
      </c>
      <c r="DU1515">
        <v>8.5523999999999999E-3</v>
      </c>
      <c r="DV1515">
        <v>8.5523999999999999E-3</v>
      </c>
      <c r="DW1515">
        <v>8.5824000000000004E-3</v>
      </c>
      <c r="DZ1515">
        <v>3.2072933333333331E-2</v>
      </c>
      <c r="EB1515">
        <v>7.1269999999999997E-3</v>
      </c>
      <c r="EC1515">
        <v>7.1269999999999997E-3</v>
      </c>
      <c r="ED1515">
        <v>7.1269999999999997E-3</v>
      </c>
      <c r="EE1515">
        <v>7.1269999999999997E-3</v>
      </c>
      <c r="EF1515">
        <v>7.1269999999999997E-3</v>
      </c>
      <c r="EG1515">
        <v>7.1269999999999997E-3</v>
      </c>
      <c r="EH1515">
        <v>4.2762000000000001E-2</v>
      </c>
      <c r="EI1515">
        <v>7.1269999999999997E-3</v>
      </c>
      <c r="EJ1515">
        <v>7.1269999999999997E-3</v>
      </c>
      <c r="EK1515">
        <v>7.1269999999999997E-3</v>
      </c>
      <c r="EL1515">
        <v>7.1269999999999997E-3</v>
      </c>
      <c r="EM1515">
        <v>7.1269999999999997E-3</v>
      </c>
      <c r="EN1515">
        <v>7.1269999999999997E-3</v>
      </c>
      <c r="EO1515">
        <v>3.5634999999999998E-3</v>
      </c>
      <c r="EP1515">
        <v>3.5634999999999998E-3</v>
      </c>
      <c r="EQ1515">
        <v>3.5634999999999998E-3</v>
      </c>
      <c r="GR1515" s="17" t="s">
        <v>1130</v>
      </c>
      <c r="GS1515" s="17">
        <v>1</v>
      </c>
      <c r="GT1515" s="17" t="s">
        <v>1838</v>
      </c>
      <c r="GU1515" s="17" t="s">
        <v>1793</v>
      </c>
      <c r="GV1515" s="17">
        <f>SUMIF(FACT_A1[cve_prod],DIM_BILL[[#This Row],[CODIGO]],FACT_A1[Existencia])</f>
        <v>0</v>
      </c>
      <c r="GW1515" s="18">
        <f>SUMIF(FACT_A2[cve_prod],DIM_BILL[[#This Row],[CODIGO]],FACT_A2[Existencia])</f>
        <v>169.334</v>
      </c>
      <c r="GX1515" s="17"/>
      <c r="GY1515" s="16" t="s">
        <v>2221</v>
      </c>
      <c r="GZ1515" s="24">
        <f>SUMPRODUCT($B1515:$GQ1515,INDEX(PLAN_PRODUCCION!$B$4:$GQ$24,COLUMN()-COLUMN($GZ$1)+1,0))</f>
        <v>149.82579999999999</v>
      </c>
      <c r="HA1515" s="24">
        <f>SUMPRODUCT($B1515:$GQ1515,INDEX(PLAN_PRODUCCION!$B$4:$GQ$24,COLUMN()-COLUMN($GZ$1)+1,0))</f>
        <v>0</v>
      </c>
      <c r="HB1515" s="24">
        <f>SUMPRODUCT($B1515:$GQ1515,INDEX(PLAN_PRODUCCION!$B$4:$GQ$24,COLUMN()-COLUMN($GZ$1)+1,0))</f>
        <v>0</v>
      </c>
      <c r="HC1515" s="24">
        <f>SUMPRODUCT($B1515:$GQ1515,INDEX(PLAN_PRODUCCION!$B$4:$GQ$24,COLUMN()-COLUMN($GZ$1)+1,0))</f>
        <v>0</v>
      </c>
      <c r="HD1515" s="24">
        <f>SUMPRODUCT($B1515:$GQ1515,INDEX(PLAN_PRODUCCION!$B$4:$GQ$24,COLUMN()-COLUMN($GZ$1)+1,0))</f>
        <v>0</v>
      </c>
      <c r="HE1515" s="24">
        <f>SUMPRODUCT($B1515:$GQ1515,INDEX(PLAN_PRODUCCION!$B$4:$GQ$24,COLUMN()-COLUMN($GZ$1)+1,0))</f>
        <v>0</v>
      </c>
      <c r="HF1515" s="24">
        <f>SUMPRODUCT($B1515:$GQ1515,INDEX(PLAN_PRODUCCION!$B$4:$GQ$24,COLUMN()-COLUMN($GZ$1)+1,0))</f>
        <v>0</v>
      </c>
      <c r="HG1515" s="24">
        <f>SUMPRODUCT($B1515:$GQ1515,INDEX(PLAN_PRODUCCION!$B$4:$GQ$24,COLUMN()-COLUMN($GZ$1)+1,0))</f>
        <v>68.597999999999999</v>
      </c>
      <c r="HH1515" s="24">
        <f>SUMPRODUCT($B1515:$GQ1515,INDEX(PLAN_PRODUCCION!$B$4:$GQ$24,COLUMN()-COLUMN($GZ$1)+1,0))</f>
        <v>0</v>
      </c>
      <c r="HI1515" s="24">
        <f>SUMPRODUCT($B1515:$GQ1515,INDEX(PLAN_PRODUCCION!$B$4:$GQ$24,COLUMN()-COLUMN($GZ$1)+1,0))</f>
        <v>0</v>
      </c>
      <c r="HJ1515" s="24">
        <f>SUMPRODUCT($B1515:$GQ1515,INDEX(PLAN_PRODUCCION!$B$4:$GQ$24,COLUMN()-COLUMN($GZ$1)+1,0))</f>
        <v>0</v>
      </c>
      <c r="HK1515" s="24">
        <f>SUMPRODUCT($B1515:$GQ1515,INDEX(PLAN_PRODUCCION!$B$4:$GQ$24,COLUMN()-COLUMN($GZ$1)+1,0))</f>
        <v>0</v>
      </c>
      <c r="HL1515" s="24">
        <f>SUMPRODUCT($B1515:$GQ1515,INDEX(PLAN_PRODUCCION!$B$4:$GQ$24,COLUMN()-COLUMN($GZ$1)+1,0))</f>
        <v>0</v>
      </c>
      <c r="HM1515" s="24">
        <f>SUMPRODUCT($B1515:$GQ1515,INDEX(PLAN_PRODUCCION!$B$4:$GQ$24,COLUMN()-COLUMN($GZ$1)+1,0))</f>
        <v>0</v>
      </c>
      <c r="HN1515" s="24">
        <f>SUMPRODUCT($B1515:$GQ1515,INDEX(PLAN_PRODUCCION!$B$4:$GQ$24,COLUMN()-COLUMN($GZ$1)+1,0))</f>
        <v>0</v>
      </c>
      <c r="HO1515" s="24">
        <f>SUMPRODUCT($B1515:$GQ1515,INDEX(PLAN_PRODUCCION!$B$4:$GQ$24,COLUMN()-COLUMN($GZ$1)+1,0))</f>
        <v>0</v>
      </c>
      <c r="HP1515" s="24">
        <f>SUMPRODUCT($B1515:$GQ1515,INDEX(PLAN_PRODUCCION!$B$4:$GQ$24,COLUMN()-COLUMN($GZ$1)+1,0))</f>
        <v>0</v>
      </c>
      <c r="HQ1515" s="24">
        <f>SUMPRODUCT($B1515:$GQ1515,INDEX(PLAN_PRODUCCION!$B$4:$GQ$24,COLUMN()-COLUMN($GZ$1)+1,0))</f>
        <v>0</v>
      </c>
      <c r="HR1515" s="24">
        <f>SUMPRODUCT($B1515:$GQ1515,INDEX(PLAN_PRODUCCION!$B$4:$GQ$24,COLUMN()-COLUMN($GZ$1)+1,0))</f>
        <v>0</v>
      </c>
      <c r="HS1515" s="24">
        <f>SUMPRODUCT($B1515:$GQ1515,INDEX(PLAN_PRODUCCION!$B$4:$GQ$24,COLUMN()-COLUMN($GZ$1)+1,0))</f>
        <v>0</v>
      </c>
      <c r="HT1515" s="24">
        <f>SUMPRODUCT($B1515:$GQ1515,INDEX(PLAN_PRODUCCION!$B$4:$GQ$24,COLUMN()-COLUMN($GZ$1)+1,0))</f>
        <v>0</v>
      </c>
      <c r="HU1515" s="22"/>
      <c r="HV1515" s="25"/>
      <c r="HW1515" t="str">
        <f>DIM_BILL[[#This Row],[Tipo]]</f>
        <v>MATERIA PRIMA</v>
      </c>
    </row>
    <row r="1516" spans="1:231" x14ac:dyDescent="0.3">
      <c r="A1516" s="18" t="s">
        <v>1129</v>
      </c>
      <c r="DE1516">
        <v>3.8110000000000002E-3</v>
      </c>
      <c r="DF1516">
        <v>3.8110000000000002E-3</v>
      </c>
      <c r="DP1516">
        <v>7.1269999999999997E-3</v>
      </c>
      <c r="DQ1516">
        <v>7.1269999999999997E-3</v>
      </c>
      <c r="DR1516">
        <v>7.1158888888888886E-3</v>
      </c>
      <c r="DS1516">
        <v>8.5525333333333325E-3</v>
      </c>
      <c r="DT1516">
        <v>8.5523999999999999E-3</v>
      </c>
      <c r="DU1516">
        <v>8.5523999999999999E-3</v>
      </c>
      <c r="DV1516">
        <v>8.5523999999999999E-3</v>
      </c>
      <c r="DW1516">
        <v>8.5824000000000004E-3</v>
      </c>
      <c r="DZ1516">
        <v>3.2072933333333331E-2</v>
      </c>
      <c r="EB1516">
        <v>7.1269999999999997E-3</v>
      </c>
      <c r="EC1516">
        <v>7.1269999999999997E-3</v>
      </c>
      <c r="ED1516">
        <v>7.1269999999999997E-3</v>
      </c>
      <c r="EE1516">
        <v>7.1269999999999997E-3</v>
      </c>
      <c r="EF1516">
        <v>7.1269999999999997E-3</v>
      </c>
      <c r="EG1516">
        <v>7.1269999999999997E-3</v>
      </c>
      <c r="EH1516">
        <v>4.2762000000000001E-2</v>
      </c>
      <c r="EI1516">
        <v>7.1269999999999997E-3</v>
      </c>
      <c r="EJ1516">
        <v>7.1269999999999997E-3</v>
      </c>
      <c r="EK1516">
        <v>7.1269999999999997E-3</v>
      </c>
      <c r="EL1516">
        <v>7.1269999999999997E-3</v>
      </c>
      <c r="EM1516">
        <v>7.1269999999999997E-3</v>
      </c>
      <c r="EN1516">
        <v>7.1269999999999997E-3</v>
      </c>
      <c r="EO1516">
        <v>3.5634999999999998E-3</v>
      </c>
      <c r="EP1516">
        <v>3.5634999999999998E-3</v>
      </c>
      <c r="EQ1516">
        <v>3.5634999999999998E-3</v>
      </c>
      <c r="GR1516" s="18" t="s">
        <v>1130</v>
      </c>
      <c r="GS1516" s="18">
        <v>1</v>
      </c>
      <c r="GT1516" s="18" t="s">
        <v>1838</v>
      </c>
      <c r="GU1516" s="18" t="s">
        <v>1793</v>
      </c>
      <c r="GV1516" s="18">
        <f>SUMIF(FACT_A1[cve_prod],DIM_BILL[[#This Row],[CODIGO]],FACT_A1[Existencia])</f>
        <v>0</v>
      </c>
      <c r="GW1516" s="18">
        <f>SUMIF(FACT_A2[cve_prod],DIM_BILL[[#This Row],[CODIGO]],FACT_A2[Existencia])</f>
        <v>169.334</v>
      </c>
      <c r="GX1516" s="18"/>
      <c r="GY1516" s="16" t="s">
        <v>2222</v>
      </c>
      <c r="GZ1516" s="26">
        <f t="shared" ref="GZ1516" si="11067">GV1516+GW1516+GX1516+GZ1514-GZ1515</f>
        <v>19.508200000000016</v>
      </c>
      <c r="HA1516" s="26">
        <f t="shared" ref="HA1516" si="11068">GZ1516+HA1514-HA1515</f>
        <v>19.508200000000016</v>
      </c>
      <c r="HB1516" s="26">
        <f t="shared" ref="HB1516" si="11069">HA1516+HB1514-HB1515</f>
        <v>19.508200000000016</v>
      </c>
      <c r="HC1516" s="26">
        <f t="shared" ref="HC1516" si="11070">HB1516+HC1514-HC1515</f>
        <v>19.508200000000016</v>
      </c>
      <c r="HD1516" s="26">
        <f t="shared" ref="HD1516" si="11071">HC1516+HD1514-HD1515</f>
        <v>19.508200000000016</v>
      </c>
      <c r="HE1516" s="26">
        <f t="shared" ref="HE1516" si="11072">HD1516+HE1514-HE1515</f>
        <v>19.508200000000016</v>
      </c>
      <c r="HF1516" s="26">
        <f t="shared" ref="HF1516" si="11073">HE1516+HF1514-HF1515</f>
        <v>94.508200000000016</v>
      </c>
      <c r="HG1516" s="26">
        <f t="shared" ref="HG1516" si="11074">HF1516+HG1514-HG1515</f>
        <v>25.910200000000017</v>
      </c>
      <c r="HH1516" s="26">
        <f t="shared" ref="HH1516" si="11075">HG1516+HH1514-HH1515</f>
        <v>25.910200000000017</v>
      </c>
      <c r="HI1516" s="26">
        <f t="shared" ref="HI1516" si="11076">HH1516+HI1514-HI1515</f>
        <v>25.910200000000017</v>
      </c>
      <c r="HJ1516" s="26">
        <f t="shared" ref="HJ1516" si="11077">HI1516+HJ1514-HJ1515</f>
        <v>25.910200000000017</v>
      </c>
      <c r="HK1516" s="26">
        <f t="shared" ref="HK1516" si="11078">HJ1516+HK1514-HK1515</f>
        <v>25.910200000000017</v>
      </c>
      <c r="HL1516" s="26">
        <f t="shared" ref="HL1516" si="11079">HK1516+HL1514-HL1515</f>
        <v>25.910200000000017</v>
      </c>
      <c r="HM1516" s="26">
        <f t="shared" ref="HM1516" si="11080">HL1516+HM1514-HM1515</f>
        <v>25.910200000000017</v>
      </c>
      <c r="HN1516" s="26">
        <f t="shared" ref="HN1516" si="11081">HM1516+HN1514-HN1515</f>
        <v>25.910200000000017</v>
      </c>
      <c r="HO1516" s="26">
        <f t="shared" ref="HO1516" si="11082">HN1516+HO1514-HO1515</f>
        <v>25.910200000000017</v>
      </c>
      <c r="HP1516" s="26">
        <f t="shared" ref="HP1516" si="11083">HO1516+HP1514-HP1515</f>
        <v>25.910200000000017</v>
      </c>
      <c r="HQ1516" s="26">
        <f t="shared" ref="HQ1516" si="11084">HP1516+HQ1514-HQ1515</f>
        <v>25.910200000000017</v>
      </c>
      <c r="HR1516" s="26">
        <f t="shared" ref="HR1516" si="11085">HQ1516+HR1514-HR1515</f>
        <v>25.910200000000017</v>
      </c>
      <c r="HS1516" s="26">
        <f t="shared" ref="HS1516" si="11086">HR1516+HS1514-HS1515</f>
        <v>25.910200000000017</v>
      </c>
      <c r="HT1516" s="26">
        <f t="shared" ref="HT1516" si="11087">HS1516+HT1514-HT1515</f>
        <v>25.910200000000017</v>
      </c>
      <c r="HU1516" s="22">
        <f t="shared" ref="HU1516" si="11088">COUNTIF(GZ1516:HT1516,"&lt;0")</f>
        <v>0</v>
      </c>
      <c r="HV1516" s="25"/>
      <c r="HW1516" t="str">
        <f>DIM_BILL[[#This Row],[Tipo]]</f>
        <v>MATERIA PRIMA</v>
      </c>
    </row>
    <row r="1517" spans="1:231" x14ac:dyDescent="0.3">
      <c r="A1517" s="17" t="s">
        <v>1131</v>
      </c>
      <c r="DE1517">
        <v>2.2499999999999998E-3</v>
      </c>
      <c r="DF1517">
        <v>2.2499999999999998E-3</v>
      </c>
      <c r="DP1517">
        <v>4.4999999999999997E-3</v>
      </c>
      <c r="DQ1517">
        <v>4.4999999999999997E-3</v>
      </c>
      <c r="DR1517">
        <v>4.4999999999999997E-3</v>
      </c>
      <c r="DS1517">
        <v>5.3999999999999994E-3</v>
      </c>
      <c r="DT1517">
        <v>5.3999999999999994E-3</v>
      </c>
      <c r="DU1517">
        <v>5.3999999999999994E-3</v>
      </c>
      <c r="DV1517">
        <v>5.3999999999999994E-3</v>
      </c>
      <c r="DW1517">
        <v>5.3999999999999994E-3</v>
      </c>
      <c r="DZ1517">
        <v>2.0250666666666667E-2</v>
      </c>
      <c r="EB1517">
        <v>4.4999999999999997E-3</v>
      </c>
      <c r="EC1517">
        <v>4.4999999999999997E-3</v>
      </c>
      <c r="ED1517">
        <v>4.4999999999999997E-3</v>
      </c>
      <c r="EE1517">
        <v>4.4999999999999997E-3</v>
      </c>
      <c r="EF1517">
        <v>4.4999999999999997E-3</v>
      </c>
      <c r="EG1517">
        <v>4.4999999999999997E-3</v>
      </c>
      <c r="EH1517">
        <v>2.7E-2</v>
      </c>
      <c r="EI1517">
        <v>4.4999999999999997E-3</v>
      </c>
      <c r="EJ1517">
        <v>4.4999999999999997E-3</v>
      </c>
      <c r="EK1517">
        <v>4.4999999999999997E-3</v>
      </c>
      <c r="EL1517">
        <v>4.4999999999999997E-3</v>
      </c>
      <c r="EM1517">
        <v>4.4999999999999997E-3</v>
      </c>
      <c r="EN1517">
        <v>4.4999999999999997E-3</v>
      </c>
      <c r="EO1517">
        <v>2.5000000000000001E-3</v>
      </c>
      <c r="EP1517">
        <v>2.5000000000000001E-3</v>
      </c>
      <c r="EQ1517">
        <v>2.5000000000000001E-3</v>
      </c>
      <c r="GR1517" s="17" t="s">
        <v>1132</v>
      </c>
      <c r="GS1517" s="17">
        <v>1</v>
      </c>
      <c r="GT1517" s="17" t="s">
        <v>1865</v>
      </c>
      <c r="GU1517" s="17" t="s">
        <v>1793</v>
      </c>
      <c r="GV1517" s="17">
        <f>SUMIF(FACT_A1[cve_prod],DIM_BILL[[#This Row],[CODIGO]],FACT_A1[Existencia])</f>
        <v>0</v>
      </c>
      <c r="GW1517" s="18">
        <f>SUMIF(FACT_A2[cve_prod],DIM_BILL[[#This Row],[CODIGO]],FACT_A2[Existencia])</f>
        <v>60.5</v>
      </c>
      <c r="GX1517" s="17"/>
      <c r="GY1517" s="16" t="s">
        <v>2220</v>
      </c>
      <c r="GZ1517" s="15">
        <f>SUMIFS(POs[saldo],POs[cve_prod],DIM_BILL[[#This Row],[CODIGO]],POs[status],$GY1517,POs[f_ent],GZ$1)</f>
        <v>0</v>
      </c>
      <c r="HA1517" s="15">
        <f>SUMIFS(POs[saldo],POs[cve_prod],DIM_BILL[[#This Row],[CODIGO]],POs[status],$GY1517,POs[f_ent],HA$1)</f>
        <v>100</v>
      </c>
      <c r="HB1517" s="15">
        <f>SUMIFS(POs[saldo],POs[cve_prod],DIM_BILL[[#This Row],[CODIGO]],POs[status],$GY1517,POs[f_ent],HB$1)</f>
        <v>0</v>
      </c>
      <c r="HC1517" s="15">
        <f>SUMIFS(POs[saldo],POs[cve_prod],DIM_BILL[[#This Row],[CODIGO]],POs[status],$GY1517,POs[f_ent],HC$1)</f>
        <v>0</v>
      </c>
      <c r="HD1517" s="15">
        <f>SUMIFS(POs[saldo],POs[cve_prod],DIM_BILL[[#This Row],[CODIGO]],POs[status],$GY1517,POs[f_ent],HD$1)</f>
        <v>0</v>
      </c>
      <c r="HE1517" s="15">
        <f>SUMIFS(POs[saldo],POs[cve_prod],DIM_BILL[[#This Row],[CODIGO]],POs[status],$GY1517,POs[f_ent],HE$1)</f>
        <v>0</v>
      </c>
      <c r="HF1517" s="15">
        <f>SUMIFS(POs[saldo],POs[cve_prod],DIM_BILL[[#This Row],[CODIGO]],POs[status],$GY1517,POs[Semana],WEEKNUM(HF$1))</f>
        <v>0</v>
      </c>
      <c r="HG1517" s="15">
        <f>SUMIFS(POs[saldo],POs[cve_prod],DIM_BILL[[#This Row],[CODIGO]],POs[status],$GY1517,POs[Semana],WEEKNUM(HG$1))</f>
        <v>0</v>
      </c>
      <c r="HH1517" s="15">
        <f>SUMIFS(POs[saldo],POs[cve_prod],DIM_BILL[[#This Row],[CODIGO]],POs[status],$GY1517,POs[Semana],WEEKNUM(HH$1))</f>
        <v>0</v>
      </c>
      <c r="HI1517" s="15">
        <f>SUMIFS(POs[saldo],POs[cve_prod],DIM_BILL[[#This Row],[CODIGO]],POs[status],$GY1517,POs[Semana],WEEKNUM(HI$1))</f>
        <v>0</v>
      </c>
      <c r="HJ1517" s="15">
        <f>SUMIFS(POs[saldo],POs[cve_prod],DIM_BILL[[#This Row],[CODIGO]],POs[status],$GY1517,POs[Semana],WEEKNUM(HJ$1))</f>
        <v>0</v>
      </c>
      <c r="HK1517" s="15">
        <f>SUMIFS(POs[saldo],POs[cve_prod],DIM_BILL[[#This Row],[CODIGO]],POs[status],$GY1517,POs[Semana],WEEKNUM(HK$1))</f>
        <v>0</v>
      </c>
      <c r="HL1517" s="15">
        <f>SUMIFS(POs[saldo],POs[cve_prod],DIM_BILL[[#This Row],[CODIGO]],POs[status],$GY1517,POs[Semana],WEEKNUM(HL$1))</f>
        <v>0</v>
      </c>
      <c r="HM1517" s="15">
        <f>SUMIFS(POs[saldo],POs[cve_prod],DIM_BILL[[#This Row],[CODIGO]],POs[status],$GY1517,POs[Semana],WEEKNUM(HM$1))</f>
        <v>0</v>
      </c>
      <c r="HN1517" s="15">
        <f>SUMIFS(POs[saldo],POs[cve_prod],DIM_BILL[[#This Row],[CODIGO]],POs[status],$GY1517,POs[Semana],WEEKNUM(HN$1))</f>
        <v>0</v>
      </c>
      <c r="HO1517" s="15">
        <f>SUMIFS(POs[saldo],POs[cve_prod],DIM_BILL[[#This Row],[CODIGO]],POs[status],$GY1517,POs[Semana],WEEKNUM(HO$1))</f>
        <v>0</v>
      </c>
      <c r="HP1517" s="15">
        <f>SUMIFS(POs[saldo],POs[cve_prod],DIM_BILL[[#This Row],[CODIGO]],POs[status],$GY1517,POs[Semana],WEEKNUM(HP$1))</f>
        <v>0</v>
      </c>
      <c r="HQ1517" s="15">
        <f>SUMIFS(POs[saldo],POs[cve_prod],DIM_BILL[[#This Row],[CODIGO]],POs[status],$GY1517,POs[Semana],WEEKNUM(HQ$1))</f>
        <v>0</v>
      </c>
      <c r="HR1517" s="15">
        <f>SUMIFS(POs[saldo],POs[cve_prod],DIM_BILL[[#This Row],[CODIGO]],POs[status],$GY1517,POs[Semana],WEEKNUM(HR$1))</f>
        <v>0</v>
      </c>
      <c r="HS1517" s="15">
        <f>SUMIFS(POs[saldo],POs[cve_prod],DIM_BILL[[#This Row],[CODIGO]],POs[status],$GY1517,POs[Semana],WEEKNUM(HS$1))</f>
        <v>0</v>
      </c>
      <c r="HT1517" s="15">
        <f>SUMIFS(POs[saldo],POs[cve_prod],DIM_BILL[[#This Row],[CODIGO]],POs[status],$GY1517,POs[Semana],WEEKNUM(HT$1))</f>
        <v>0</v>
      </c>
      <c r="HU1517" s="22"/>
      <c r="HV1517" s="25"/>
      <c r="HW1517" t="str">
        <f>DIM_BILL[[#This Row],[Tipo]]</f>
        <v>MATERIA PRIMA</v>
      </c>
    </row>
    <row r="1518" spans="1:231" x14ac:dyDescent="0.3">
      <c r="A1518" s="17" t="s">
        <v>1131</v>
      </c>
      <c r="DE1518">
        <v>2.2499999999999998E-3</v>
      </c>
      <c r="DF1518">
        <v>2.2499999999999998E-3</v>
      </c>
      <c r="DP1518">
        <v>4.4999999999999997E-3</v>
      </c>
      <c r="DQ1518">
        <v>4.4999999999999997E-3</v>
      </c>
      <c r="DR1518">
        <v>4.4999999999999997E-3</v>
      </c>
      <c r="DS1518">
        <v>5.3999999999999994E-3</v>
      </c>
      <c r="DT1518">
        <v>5.3999999999999994E-3</v>
      </c>
      <c r="DU1518">
        <v>5.3999999999999994E-3</v>
      </c>
      <c r="DV1518">
        <v>5.3999999999999994E-3</v>
      </c>
      <c r="DW1518">
        <v>5.3999999999999994E-3</v>
      </c>
      <c r="DZ1518">
        <v>2.0250666666666667E-2</v>
      </c>
      <c r="EB1518">
        <v>4.4999999999999997E-3</v>
      </c>
      <c r="EC1518">
        <v>4.4999999999999997E-3</v>
      </c>
      <c r="ED1518">
        <v>4.4999999999999997E-3</v>
      </c>
      <c r="EE1518">
        <v>4.4999999999999997E-3</v>
      </c>
      <c r="EF1518">
        <v>4.4999999999999997E-3</v>
      </c>
      <c r="EG1518">
        <v>4.4999999999999997E-3</v>
      </c>
      <c r="EH1518">
        <v>2.7E-2</v>
      </c>
      <c r="EI1518">
        <v>4.4999999999999997E-3</v>
      </c>
      <c r="EJ1518">
        <v>4.4999999999999997E-3</v>
      </c>
      <c r="EK1518">
        <v>4.4999999999999997E-3</v>
      </c>
      <c r="EL1518">
        <v>4.4999999999999997E-3</v>
      </c>
      <c r="EM1518">
        <v>4.4999999999999997E-3</v>
      </c>
      <c r="EN1518">
        <v>4.4999999999999997E-3</v>
      </c>
      <c r="EO1518">
        <v>2.5000000000000001E-3</v>
      </c>
      <c r="EP1518">
        <v>2.5000000000000001E-3</v>
      </c>
      <c r="EQ1518">
        <v>2.5000000000000001E-3</v>
      </c>
      <c r="GR1518" s="17" t="s">
        <v>1132</v>
      </c>
      <c r="GS1518" s="17">
        <v>1</v>
      </c>
      <c r="GT1518" s="17" t="s">
        <v>1865</v>
      </c>
      <c r="GU1518" s="17" t="s">
        <v>1793</v>
      </c>
      <c r="GV1518" s="17">
        <f>SUMIF(FACT_A1[cve_prod],DIM_BILL[[#This Row],[CODIGO]],FACT_A1[Existencia])</f>
        <v>0</v>
      </c>
      <c r="GW1518" s="18">
        <f>SUMIF(FACT_A2[cve_prod],DIM_BILL[[#This Row],[CODIGO]],FACT_A2[Existencia])</f>
        <v>60.5</v>
      </c>
      <c r="GX1518" s="17"/>
      <c r="GY1518" s="16" t="s">
        <v>2221</v>
      </c>
      <c r="GZ1518" s="24">
        <f>SUMPRODUCT($B1518:$GQ1518,INDEX(PLAN_PRODUCCION!$B$4:$GQ$24,COLUMN()-COLUMN($GZ$1)+1,0))</f>
        <v>94.8</v>
      </c>
      <c r="HA1518" s="24">
        <f>SUMPRODUCT($B1518:$GQ1518,INDEX(PLAN_PRODUCCION!$B$4:$GQ$24,COLUMN()-COLUMN($GZ$1)+1,0))</f>
        <v>0</v>
      </c>
      <c r="HB1518" s="24">
        <f>SUMPRODUCT($B1518:$GQ1518,INDEX(PLAN_PRODUCCION!$B$4:$GQ$24,COLUMN()-COLUMN($GZ$1)+1,0))</f>
        <v>0</v>
      </c>
      <c r="HC1518" s="24">
        <f>SUMPRODUCT($B1518:$GQ1518,INDEX(PLAN_PRODUCCION!$B$4:$GQ$24,COLUMN()-COLUMN($GZ$1)+1,0))</f>
        <v>0</v>
      </c>
      <c r="HD1518" s="24">
        <f>SUMPRODUCT($B1518:$GQ1518,INDEX(PLAN_PRODUCCION!$B$4:$GQ$24,COLUMN()-COLUMN($GZ$1)+1,0))</f>
        <v>0</v>
      </c>
      <c r="HE1518" s="24">
        <f>SUMPRODUCT($B1518:$GQ1518,INDEX(PLAN_PRODUCCION!$B$4:$GQ$24,COLUMN()-COLUMN($GZ$1)+1,0))</f>
        <v>0</v>
      </c>
      <c r="HF1518" s="24">
        <f>SUMPRODUCT($B1518:$GQ1518,INDEX(PLAN_PRODUCCION!$B$4:$GQ$24,COLUMN()-COLUMN($GZ$1)+1,0))</f>
        <v>0</v>
      </c>
      <c r="HG1518" s="24">
        <f>SUMPRODUCT($B1518:$GQ1518,INDEX(PLAN_PRODUCCION!$B$4:$GQ$24,COLUMN()-COLUMN($GZ$1)+1,0))</f>
        <v>40.5</v>
      </c>
      <c r="HH1518" s="24">
        <f>SUMPRODUCT($B1518:$GQ1518,INDEX(PLAN_PRODUCCION!$B$4:$GQ$24,COLUMN()-COLUMN($GZ$1)+1,0))</f>
        <v>0</v>
      </c>
      <c r="HI1518" s="24">
        <f>SUMPRODUCT($B1518:$GQ1518,INDEX(PLAN_PRODUCCION!$B$4:$GQ$24,COLUMN()-COLUMN($GZ$1)+1,0))</f>
        <v>0</v>
      </c>
      <c r="HJ1518" s="24">
        <f>SUMPRODUCT($B1518:$GQ1518,INDEX(PLAN_PRODUCCION!$B$4:$GQ$24,COLUMN()-COLUMN($GZ$1)+1,0))</f>
        <v>0</v>
      </c>
      <c r="HK1518" s="24">
        <f>SUMPRODUCT($B1518:$GQ1518,INDEX(PLAN_PRODUCCION!$B$4:$GQ$24,COLUMN()-COLUMN($GZ$1)+1,0))</f>
        <v>0</v>
      </c>
      <c r="HL1518" s="24">
        <f>SUMPRODUCT($B1518:$GQ1518,INDEX(PLAN_PRODUCCION!$B$4:$GQ$24,COLUMN()-COLUMN($GZ$1)+1,0))</f>
        <v>0</v>
      </c>
      <c r="HM1518" s="24">
        <f>SUMPRODUCT($B1518:$GQ1518,INDEX(PLAN_PRODUCCION!$B$4:$GQ$24,COLUMN()-COLUMN($GZ$1)+1,0))</f>
        <v>0</v>
      </c>
      <c r="HN1518" s="24">
        <f>SUMPRODUCT($B1518:$GQ1518,INDEX(PLAN_PRODUCCION!$B$4:$GQ$24,COLUMN()-COLUMN($GZ$1)+1,0))</f>
        <v>0</v>
      </c>
      <c r="HO1518" s="24">
        <f>SUMPRODUCT($B1518:$GQ1518,INDEX(PLAN_PRODUCCION!$B$4:$GQ$24,COLUMN()-COLUMN($GZ$1)+1,0))</f>
        <v>0</v>
      </c>
      <c r="HP1518" s="24">
        <f>SUMPRODUCT($B1518:$GQ1518,INDEX(PLAN_PRODUCCION!$B$4:$GQ$24,COLUMN()-COLUMN($GZ$1)+1,0))</f>
        <v>0</v>
      </c>
      <c r="HQ1518" s="24">
        <f>SUMPRODUCT($B1518:$GQ1518,INDEX(PLAN_PRODUCCION!$B$4:$GQ$24,COLUMN()-COLUMN($GZ$1)+1,0))</f>
        <v>0</v>
      </c>
      <c r="HR1518" s="24">
        <f>SUMPRODUCT($B1518:$GQ1518,INDEX(PLAN_PRODUCCION!$B$4:$GQ$24,COLUMN()-COLUMN($GZ$1)+1,0))</f>
        <v>0</v>
      </c>
      <c r="HS1518" s="24">
        <f>SUMPRODUCT($B1518:$GQ1518,INDEX(PLAN_PRODUCCION!$B$4:$GQ$24,COLUMN()-COLUMN($GZ$1)+1,0))</f>
        <v>0</v>
      </c>
      <c r="HT1518" s="24">
        <f>SUMPRODUCT($B1518:$GQ1518,INDEX(PLAN_PRODUCCION!$B$4:$GQ$24,COLUMN()-COLUMN($GZ$1)+1,0))</f>
        <v>0</v>
      </c>
      <c r="HU1518" s="22"/>
      <c r="HV1518" s="25"/>
      <c r="HW1518" t="str">
        <f>DIM_BILL[[#This Row],[Tipo]]</f>
        <v>MATERIA PRIMA</v>
      </c>
    </row>
    <row r="1519" spans="1:231" x14ac:dyDescent="0.3">
      <c r="A1519" s="18" t="s">
        <v>1131</v>
      </c>
      <c r="DE1519">
        <v>2.2499999999999998E-3</v>
      </c>
      <c r="DF1519">
        <v>2.2499999999999998E-3</v>
      </c>
      <c r="DP1519">
        <v>4.4999999999999997E-3</v>
      </c>
      <c r="DQ1519">
        <v>4.4999999999999997E-3</v>
      </c>
      <c r="DR1519">
        <v>4.4999999999999997E-3</v>
      </c>
      <c r="DS1519">
        <v>5.3999999999999994E-3</v>
      </c>
      <c r="DT1519">
        <v>5.3999999999999994E-3</v>
      </c>
      <c r="DU1519">
        <v>5.3999999999999994E-3</v>
      </c>
      <c r="DV1519">
        <v>5.3999999999999994E-3</v>
      </c>
      <c r="DW1519">
        <v>5.3999999999999994E-3</v>
      </c>
      <c r="DZ1519">
        <v>2.0250666666666667E-2</v>
      </c>
      <c r="EB1519">
        <v>4.4999999999999997E-3</v>
      </c>
      <c r="EC1519">
        <v>4.4999999999999997E-3</v>
      </c>
      <c r="ED1519">
        <v>4.4999999999999997E-3</v>
      </c>
      <c r="EE1519">
        <v>4.4999999999999997E-3</v>
      </c>
      <c r="EF1519">
        <v>4.4999999999999997E-3</v>
      </c>
      <c r="EG1519">
        <v>4.4999999999999997E-3</v>
      </c>
      <c r="EH1519">
        <v>2.7E-2</v>
      </c>
      <c r="EI1519">
        <v>4.4999999999999997E-3</v>
      </c>
      <c r="EJ1519">
        <v>4.4999999999999997E-3</v>
      </c>
      <c r="EK1519">
        <v>4.4999999999999997E-3</v>
      </c>
      <c r="EL1519">
        <v>4.4999999999999997E-3</v>
      </c>
      <c r="EM1519">
        <v>4.4999999999999997E-3</v>
      </c>
      <c r="EN1519">
        <v>4.4999999999999997E-3</v>
      </c>
      <c r="EO1519">
        <v>2.5000000000000001E-3</v>
      </c>
      <c r="EP1519">
        <v>2.5000000000000001E-3</v>
      </c>
      <c r="EQ1519">
        <v>2.5000000000000001E-3</v>
      </c>
      <c r="GR1519" s="18" t="s">
        <v>1132</v>
      </c>
      <c r="GS1519" s="18">
        <v>1</v>
      </c>
      <c r="GT1519" s="18" t="s">
        <v>1865</v>
      </c>
      <c r="GU1519" s="18" t="s">
        <v>1793</v>
      </c>
      <c r="GV1519" s="18">
        <f>SUMIF(FACT_A1[cve_prod],DIM_BILL[[#This Row],[CODIGO]],FACT_A1[Existencia])</f>
        <v>0</v>
      </c>
      <c r="GW1519" s="18">
        <f>SUMIF(FACT_A2[cve_prod],DIM_BILL[[#This Row],[CODIGO]],FACT_A2[Existencia])</f>
        <v>60.5</v>
      </c>
      <c r="GX1519" s="18"/>
      <c r="GY1519" s="16" t="s">
        <v>2222</v>
      </c>
      <c r="GZ1519" s="26">
        <f t="shared" ref="GZ1519" si="11089">GV1519+GW1519+GX1519+GZ1517-GZ1518</f>
        <v>-34.299999999999997</v>
      </c>
      <c r="HA1519" s="26">
        <f t="shared" ref="HA1519" si="11090">GZ1519+HA1517-HA1518</f>
        <v>65.7</v>
      </c>
      <c r="HB1519" s="26">
        <f t="shared" ref="HB1519" si="11091">HA1519+HB1517-HB1518</f>
        <v>65.7</v>
      </c>
      <c r="HC1519" s="26">
        <f t="shared" ref="HC1519" si="11092">HB1519+HC1517-HC1518</f>
        <v>65.7</v>
      </c>
      <c r="HD1519" s="26">
        <f t="shared" ref="HD1519" si="11093">HC1519+HD1517-HD1518</f>
        <v>65.7</v>
      </c>
      <c r="HE1519" s="26">
        <f t="shared" ref="HE1519" si="11094">HD1519+HE1517-HE1518</f>
        <v>65.7</v>
      </c>
      <c r="HF1519" s="26">
        <f t="shared" ref="HF1519" si="11095">HE1519+HF1517-HF1518</f>
        <v>65.7</v>
      </c>
      <c r="HG1519" s="26">
        <f t="shared" ref="HG1519" si="11096">HF1519+HG1517-HG1518</f>
        <v>25.200000000000003</v>
      </c>
      <c r="HH1519" s="26">
        <f t="shared" ref="HH1519" si="11097">HG1519+HH1517-HH1518</f>
        <v>25.200000000000003</v>
      </c>
      <c r="HI1519" s="26">
        <f t="shared" ref="HI1519" si="11098">HH1519+HI1517-HI1518</f>
        <v>25.200000000000003</v>
      </c>
      <c r="HJ1519" s="26">
        <f t="shared" ref="HJ1519" si="11099">HI1519+HJ1517-HJ1518</f>
        <v>25.200000000000003</v>
      </c>
      <c r="HK1519" s="26">
        <f t="shared" ref="HK1519" si="11100">HJ1519+HK1517-HK1518</f>
        <v>25.200000000000003</v>
      </c>
      <c r="HL1519" s="26">
        <f t="shared" ref="HL1519" si="11101">HK1519+HL1517-HL1518</f>
        <v>25.200000000000003</v>
      </c>
      <c r="HM1519" s="26">
        <f t="shared" ref="HM1519" si="11102">HL1519+HM1517-HM1518</f>
        <v>25.200000000000003</v>
      </c>
      <c r="HN1519" s="26">
        <f t="shared" ref="HN1519" si="11103">HM1519+HN1517-HN1518</f>
        <v>25.200000000000003</v>
      </c>
      <c r="HO1519" s="26">
        <f t="shared" ref="HO1519" si="11104">HN1519+HO1517-HO1518</f>
        <v>25.200000000000003</v>
      </c>
      <c r="HP1519" s="26">
        <f t="shared" ref="HP1519" si="11105">HO1519+HP1517-HP1518</f>
        <v>25.200000000000003</v>
      </c>
      <c r="HQ1519" s="26">
        <f t="shared" ref="HQ1519" si="11106">HP1519+HQ1517-HQ1518</f>
        <v>25.200000000000003</v>
      </c>
      <c r="HR1519" s="26">
        <f t="shared" ref="HR1519" si="11107">HQ1519+HR1517-HR1518</f>
        <v>25.200000000000003</v>
      </c>
      <c r="HS1519" s="26">
        <f t="shared" ref="HS1519" si="11108">HR1519+HS1517-HS1518</f>
        <v>25.200000000000003</v>
      </c>
      <c r="HT1519" s="26">
        <f t="shared" ref="HT1519" si="11109">HS1519+HT1517-HT1518</f>
        <v>25.200000000000003</v>
      </c>
      <c r="HU1519" s="22">
        <f t="shared" ref="HU1519" si="11110">COUNTIF(GZ1519:HT1519,"&lt;0")</f>
        <v>1</v>
      </c>
      <c r="HV1519" s="25"/>
      <c r="HW1519" t="str">
        <f>DIM_BILL[[#This Row],[Tipo]]</f>
        <v>MATERIA PRIMA</v>
      </c>
    </row>
    <row r="1520" spans="1:231" x14ac:dyDescent="0.3">
      <c r="A1520" s="17" t="s">
        <v>482</v>
      </c>
      <c r="AM1520">
        <v>3.5714285714285714E-4</v>
      </c>
      <c r="AT1520">
        <v>1.7142857142857143E-4</v>
      </c>
      <c r="GR1520" s="17" t="s">
        <v>483</v>
      </c>
      <c r="GS1520" s="17">
        <v>3</v>
      </c>
      <c r="GT1520" s="17" t="s">
        <v>1833</v>
      </c>
      <c r="GU1520" s="17" t="s">
        <v>1793</v>
      </c>
      <c r="GV1520" s="17">
        <f>SUMIF(FACT_A1[cve_prod],DIM_BILL[[#This Row],[CODIGO]],FACT_A1[Existencia])</f>
        <v>0</v>
      </c>
      <c r="GW1520" s="18">
        <f>SUMIF(FACT_A2[cve_prod],DIM_BILL[[#This Row],[CODIGO]],FACT_A2[Existencia])</f>
        <v>1.6</v>
      </c>
      <c r="GX1520" s="17"/>
      <c r="GY1520" s="16" t="s">
        <v>2220</v>
      </c>
      <c r="GZ1520" s="15">
        <f>SUMIFS(POs[saldo],POs[cve_prod],DIM_BILL[[#This Row],[CODIGO]],POs[status],$GY1520,POs[f_ent],GZ$1)</f>
        <v>0</v>
      </c>
      <c r="HA1520" s="15">
        <f>SUMIFS(POs[saldo],POs[cve_prod],DIM_BILL[[#This Row],[CODIGO]],POs[status],$GY1520,POs[f_ent],HA$1)</f>
        <v>0</v>
      </c>
      <c r="HB1520" s="15">
        <f>SUMIFS(POs[saldo],POs[cve_prod],DIM_BILL[[#This Row],[CODIGO]],POs[status],$GY1520,POs[f_ent],HB$1)</f>
        <v>0</v>
      </c>
      <c r="HC1520" s="15">
        <f>SUMIFS(POs[saldo],POs[cve_prod],DIM_BILL[[#This Row],[CODIGO]],POs[status],$GY1520,POs[f_ent],HC$1)</f>
        <v>0</v>
      </c>
      <c r="HD1520" s="15">
        <f>SUMIFS(POs[saldo],POs[cve_prod],DIM_BILL[[#This Row],[CODIGO]],POs[status],$GY1520,POs[f_ent],HD$1)</f>
        <v>0</v>
      </c>
      <c r="HE1520" s="15">
        <f>SUMIFS(POs[saldo],POs[cve_prod],DIM_BILL[[#This Row],[CODIGO]],POs[status],$GY1520,POs[f_ent],HE$1)</f>
        <v>0</v>
      </c>
      <c r="HF1520" s="15">
        <f>SUMIFS(POs[saldo],POs[cve_prod],DIM_BILL[[#This Row],[CODIGO]],POs[status],$GY1520,POs[Semana],WEEKNUM(HF$1))</f>
        <v>2</v>
      </c>
      <c r="HG1520" s="15">
        <f>SUMIFS(POs[saldo],POs[cve_prod],DIM_BILL[[#This Row],[CODIGO]],POs[status],$GY1520,POs[Semana],WEEKNUM(HG$1))</f>
        <v>0</v>
      </c>
      <c r="HH1520" s="15">
        <f>SUMIFS(POs[saldo],POs[cve_prod],DIM_BILL[[#This Row],[CODIGO]],POs[status],$GY1520,POs[Semana],WEEKNUM(HH$1))</f>
        <v>0</v>
      </c>
      <c r="HI1520" s="15">
        <f>SUMIFS(POs[saldo],POs[cve_prod],DIM_BILL[[#This Row],[CODIGO]],POs[status],$GY1520,POs[Semana],WEEKNUM(HI$1))</f>
        <v>0</v>
      </c>
      <c r="HJ1520" s="15">
        <f>SUMIFS(POs[saldo],POs[cve_prod],DIM_BILL[[#This Row],[CODIGO]],POs[status],$GY1520,POs[Semana],WEEKNUM(HJ$1))</f>
        <v>0</v>
      </c>
      <c r="HK1520" s="15">
        <f>SUMIFS(POs[saldo],POs[cve_prod],DIM_BILL[[#This Row],[CODIGO]],POs[status],$GY1520,POs[Semana],WEEKNUM(HK$1))</f>
        <v>0</v>
      </c>
      <c r="HL1520" s="15">
        <f>SUMIFS(POs[saldo],POs[cve_prod],DIM_BILL[[#This Row],[CODIGO]],POs[status],$GY1520,POs[Semana],WEEKNUM(HL$1))</f>
        <v>0</v>
      </c>
      <c r="HM1520" s="15">
        <f>SUMIFS(POs[saldo],POs[cve_prod],DIM_BILL[[#This Row],[CODIGO]],POs[status],$GY1520,POs[Semana],WEEKNUM(HM$1))</f>
        <v>0</v>
      </c>
      <c r="HN1520" s="15">
        <f>SUMIFS(POs[saldo],POs[cve_prod],DIM_BILL[[#This Row],[CODIGO]],POs[status],$GY1520,POs[Semana],WEEKNUM(HN$1))</f>
        <v>0</v>
      </c>
      <c r="HO1520" s="15">
        <f>SUMIFS(POs[saldo],POs[cve_prod],DIM_BILL[[#This Row],[CODIGO]],POs[status],$GY1520,POs[Semana],WEEKNUM(HO$1))</f>
        <v>0</v>
      </c>
      <c r="HP1520" s="15">
        <f>SUMIFS(POs[saldo],POs[cve_prod],DIM_BILL[[#This Row],[CODIGO]],POs[status],$GY1520,POs[Semana],WEEKNUM(HP$1))</f>
        <v>0</v>
      </c>
      <c r="HQ1520" s="15">
        <f>SUMIFS(POs[saldo],POs[cve_prod],DIM_BILL[[#This Row],[CODIGO]],POs[status],$GY1520,POs[Semana],WEEKNUM(HQ$1))</f>
        <v>0</v>
      </c>
      <c r="HR1520" s="15">
        <f>SUMIFS(POs[saldo],POs[cve_prod],DIM_BILL[[#This Row],[CODIGO]],POs[status],$GY1520,POs[Semana],WEEKNUM(HR$1))</f>
        <v>0</v>
      </c>
      <c r="HS1520" s="15">
        <f>SUMIFS(POs[saldo],POs[cve_prod],DIM_BILL[[#This Row],[CODIGO]],POs[status],$GY1520,POs[Semana],WEEKNUM(HS$1))</f>
        <v>0</v>
      </c>
      <c r="HT1520" s="15">
        <f>SUMIFS(POs[saldo],POs[cve_prod],DIM_BILL[[#This Row],[CODIGO]],POs[status],$GY1520,POs[Semana],WEEKNUM(HT$1))</f>
        <v>0</v>
      </c>
      <c r="HU1520" s="22"/>
      <c r="HV1520" s="25"/>
      <c r="HW1520" t="str">
        <f>DIM_BILL[[#This Row],[Tipo]]</f>
        <v>MATERIA PRIMA</v>
      </c>
    </row>
    <row r="1521" spans="1:231" x14ac:dyDescent="0.3">
      <c r="A1521" s="17" t="s">
        <v>482</v>
      </c>
      <c r="AM1521">
        <v>3.5714285714285714E-4</v>
      </c>
      <c r="AT1521">
        <v>1.7142857142857143E-4</v>
      </c>
      <c r="GR1521" s="17" t="s">
        <v>483</v>
      </c>
      <c r="GS1521" s="17">
        <v>3</v>
      </c>
      <c r="GT1521" s="17" t="s">
        <v>1833</v>
      </c>
      <c r="GU1521" s="17" t="s">
        <v>1793</v>
      </c>
      <c r="GV1521" s="17">
        <f>SUMIF(FACT_A1[cve_prod],DIM_BILL[[#This Row],[CODIGO]],FACT_A1[Existencia])</f>
        <v>0</v>
      </c>
      <c r="GW1521" s="18">
        <f>SUMIF(FACT_A2[cve_prod],DIM_BILL[[#This Row],[CODIGO]],FACT_A2[Existencia])</f>
        <v>1.6</v>
      </c>
      <c r="GX1521" s="17"/>
      <c r="GY1521" s="16" t="s">
        <v>2221</v>
      </c>
      <c r="GZ1521" s="24">
        <f>SUMPRODUCT($B1521:$GQ1521,INDEX(PLAN_PRODUCCION!$B$4:$GQ$24,COLUMN()-COLUMN($GZ$1)+1,0))</f>
        <v>1.8</v>
      </c>
      <c r="HA1521" s="24">
        <f>SUMPRODUCT($B1521:$GQ1521,INDEX(PLAN_PRODUCCION!$B$4:$GQ$24,COLUMN()-COLUMN($GZ$1)+1,0))</f>
        <v>0</v>
      </c>
      <c r="HB1521" s="24">
        <f>SUMPRODUCT($B1521:$GQ1521,INDEX(PLAN_PRODUCCION!$B$4:$GQ$24,COLUMN()-COLUMN($GZ$1)+1,0))</f>
        <v>0</v>
      </c>
      <c r="HC1521" s="24">
        <f>SUMPRODUCT($B1521:$GQ1521,INDEX(PLAN_PRODUCCION!$B$4:$GQ$24,COLUMN()-COLUMN($GZ$1)+1,0))</f>
        <v>0</v>
      </c>
      <c r="HD1521" s="24">
        <f>SUMPRODUCT($B1521:$GQ1521,INDEX(PLAN_PRODUCCION!$B$4:$GQ$24,COLUMN()-COLUMN($GZ$1)+1,0))</f>
        <v>0</v>
      </c>
      <c r="HE1521" s="24">
        <f>SUMPRODUCT($B1521:$GQ1521,INDEX(PLAN_PRODUCCION!$B$4:$GQ$24,COLUMN()-COLUMN($GZ$1)+1,0))</f>
        <v>0</v>
      </c>
      <c r="HF1521" s="24">
        <f>SUMPRODUCT($B1521:$GQ1521,INDEX(PLAN_PRODUCCION!$B$4:$GQ$24,COLUMN()-COLUMN($GZ$1)+1,0))</f>
        <v>0</v>
      </c>
      <c r="HG1521" s="24">
        <f>SUMPRODUCT($B1521:$GQ1521,INDEX(PLAN_PRODUCCION!$B$4:$GQ$24,COLUMN()-COLUMN($GZ$1)+1,0))</f>
        <v>0</v>
      </c>
      <c r="HH1521" s="24">
        <f>SUMPRODUCT($B1521:$GQ1521,INDEX(PLAN_PRODUCCION!$B$4:$GQ$24,COLUMN()-COLUMN($GZ$1)+1,0))</f>
        <v>0</v>
      </c>
      <c r="HI1521" s="24">
        <f>SUMPRODUCT($B1521:$GQ1521,INDEX(PLAN_PRODUCCION!$B$4:$GQ$24,COLUMN()-COLUMN($GZ$1)+1,0))</f>
        <v>0</v>
      </c>
      <c r="HJ1521" s="24">
        <f>SUMPRODUCT($B1521:$GQ1521,INDEX(PLAN_PRODUCCION!$B$4:$GQ$24,COLUMN()-COLUMN($GZ$1)+1,0))</f>
        <v>0</v>
      </c>
      <c r="HK1521" s="24">
        <f>SUMPRODUCT($B1521:$GQ1521,INDEX(PLAN_PRODUCCION!$B$4:$GQ$24,COLUMN()-COLUMN($GZ$1)+1,0))</f>
        <v>0</v>
      </c>
      <c r="HL1521" s="24">
        <f>SUMPRODUCT($B1521:$GQ1521,INDEX(PLAN_PRODUCCION!$B$4:$GQ$24,COLUMN()-COLUMN($GZ$1)+1,0))</f>
        <v>0</v>
      </c>
      <c r="HM1521" s="24">
        <f>SUMPRODUCT($B1521:$GQ1521,INDEX(PLAN_PRODUCCION!$B$4:$GQ$24,COLUMN()-COLUMN($GZ$1)+1,0))</f>
        <v>0</v>
      </c>
      <c r="HN1521" s="24">
        <f>SUMPRODUCT($B1521:$GQ1521,INDEX(PLAN_PRODUCCION!$B$4:$GQ$24,COLUMN()-COLUMN($GZ$1)+1,0))</f>
        <v>0</v>
      </c>
      <c r="HO1521" s="24">
        <f>SUMPRODUCT($B1521:$GQ1521,INDEX(PLAN_PRODUCCION!$B$4:$GQ$24,COLUMN()-COLUMN($GZ$1)+1,0))</f>
        <v>0</v>
      </c>
      <c r="HP1521" s="24">
        <f>SUMPRODUCT($B1521:$GQ1521,INDEX(PLAN_PRODUCCION!$B$4:$GQ$24,COLUMN()-COLUMN($GZ$1)+1,0))</f>
        <v>0</v>
      </c>
      <c r="HQ1521" s="24">
        <f>SUMPRODUCT($B1521:$GQ1521,INDEX(PLAN_PRODUCCION!$B$4:$GQ$24,COLUMN()-COLUMN($GZ$1)+1,0))</f>
        <v>0</v>
      </c>
      <c r="HR1521" s="24">
        <f>SUMPRODUCT($B1521:$GQ1521,INDEX(PLAN_PRODUCCION!$B$4:$GQ$24,COLUMN()-COLUMN($GZ$1)+1,0))</f>
        <v>0</v>
      </c>
      <c r="HS1521" s="24">
        <f>SUMPRODUCT($B1521:$GQ1521,INDEX(PLAN_PRODUCCION!$B$4:$GQ$24,COLUMN()-COLUMN($GZ$1)+1,0))</f>
        <v>0</v>
      </c>
      <c r="HT1521" s="24">
        <f>SUMPRODUCT($B1521:$GQ1521,INDEX(PLAN_PRODUCCION!$B$4:$GQ$24,COLUMN()-COLUMN($GZ$1)+1,0))</f>
        <v>0</v>
      </c>
      <c r="HU1521" s="22"/>
      <c r="HV1521" s="25"/>
      <c r="HW1521" t="str">
        <f>DIM_BILL[[#This Row],[Tipo]]</f>
        <v>MATERIA PRIMA</v>
      </c>
    </row>
    <row r="1522" spans="1:231" x14ac:dyDescent="0.3">
      <c r="A1522" s="18" t="s">
        <v>482</v>
      </c>
      <c r="AM1522">
        <v>3.5714285714285714E-4</v>
      </c>
      <c r="AT1522">
        <v>1.7142857142857143E-4</v>
      </c>
      <c r="GR1522" s="18" t="s">
        <v>483</v>
      </c>
      <c r="GS1522" s="18">
        <v>3</v>
      </c>
      <c r="GT1522" s="18" t="s">
        <v>1833</v>
      </c>
      <c r="GU1522" s="18" t="s">
        <v>1793</v>
      </c>
      <c r="GV1522" s="18">
        <f>SUMIF(FACT_A1[cve_prod],DIM_BILL[[#This Row],[CODIGO]],FACT_A1[Existencia])</f>
        <v>0</v>
      </c>
      <c r="GW1522" s="18">
        <f>SUMIF(FACT_A2[cve_prod],DIM_BILL[[#This Row],[CODIGO]],FACT_A2[Existencia])</f>
        <v>1.6</v>
      </c>
      <c r="GX1522" s="18"/>
      <c r="GY1522" s="16" t="s">
        <v>2222</v>
      </c>
      <c r="GZ1522" s="26">
        <f t="shared" ref="GZ1522" si="11111">GV1522+GW1522+GX1522+GZ1520-GZ1521</f>
        <v>-0.19999999999999996</v>
      </c>
      <c r="HA1522" s="26">
        <f t="shared" ref="HA1522" si="11112">GZ1522+HA1520-HA1521</f>
        <v>-0.19999999999999996</v>
      </c>
      <c r="HB1522" s="26">
        <f t="shared" ref="HB1522" si="11113">HA1522+HB1520-HB1521</f>
        <v>-0.19999999999999996</v>
      </c>
      <c r="HC1522" s="26">
        <f t="shared" ref="HC1522" si="11114">HB1522+HC1520-HC1521</f>
        <v>-0.19999999999999996</v>
      </c>
      <c r="HD1522" s="26">
        <f t="shared" ref="HD1522" si="11115">HC1522+HD1520-HD1521</f>
        <v>-0.19999999999999996</v>
      </c>
      <c r="HE1522" s="26">
        <f t="shared" ref="HE1522" si="11116">HD1522+HE1520-HE1521</f>
        <v>-0.19999999999999996</v>
      </c>
      <c r="HF1522" s="26">
        <f t="shared" ref="HF1522" si="11117">HE1522+HF1520-HF1521</f>
        <v>1.8</v>
      </c>
      <c r="HG1522" s="26">
        <f t="shared" ref="HG1522" si="11118">HF1522+HG1520-HG1521</f>
        <v>1.8</v>
      </c>
      <c r="HH1522" s="26">
        <f t="shared" ref="HH1522" si="11119">HG1522+HH1520-HH1521</f>
        <v>1.8</v>
      </c>
      <c r="HI1522" s="26">
        <f t="shared" ref="HI1522" si="11120">HH1522+HI1520-HI1521</f>
        <v>1.8</v>
      </c>
      <c r="HJ1522" s="26">
        <f t="shared" ref="HJ1522" si="11121">HI1522+HJ1520-HJ1521</f>
        <v>1.8</v>
      </c>
      <c r="HK1522" s="26">
        <f t="shared" ref="HK1522" si="11122">HJ1522+HK1520-HK1521</f>
        <v>1.8</v>
      </c>
      <c r="HL1522" s="26">
        <f t="shared" ref="HL1522" si="11123">HK1522+HL1520-HL1521</f>
        <v>1.8</v>
      </c>
      <c r="HM1522" s="26">
        <f t="shared" ref="HM1522" si="11124">HL1522+HM1520-HM1521</f>
        <v>1.8</v>
      </c>
      <c r="HN1522" s="26">
        <f t="shared" ref="HN1522" si="11125">HM1522+HN1520-HN1521</f>
        <v>1.8</v>
      </c>
      <c r="HO1522" s="26">
        <f t="shared" ref="HO1522" si="11126">HN1522+HO1520-HO1521</f>
        <v>1.8</v>
      </c>
      <c r="HP1522" s="26">
        <f t="shared" ref="HP1522" si="11127">HO1522+HP1520-HP1521</f>
        <v>1.8</v>
      </c>
      <c r="HQ1522" s="26">
        <f t="shared" ref="HQ1522" si="11128">HP1522+HQ1520-HQ1521</f>
        <v>1.8</v>
      </c>
      <c r="HR1522" s="26">
        <f t="shared" ref="HR1522" si="11129">HQ1522+HR1520-HR1521</f>
        <v>1.8</v>
      </c>
      <c r="HS1522" s="26">
        <f t="shared" ref="HS1522" si="11130">HR1522+HS1520-HS1521</f>
        <v>1.8</v>
      </c>
      <c r="HT1522" s="26">
        <f t="shared" ref="HT1522" si="11131">HS1522+HT1520-HT1521</f>
        <v>1.8</v>
      </c>
      <c r="HU1522" s="22">
        <f t="shared" ref="HU1522" si="11132">COUNTIF(GZ1522:HT1522,"&lt;0")</f>
        <v>6</v>
      </c>
      <c r="HV1522" s="25"/>
      <c r="HW1522" t="str">
        <f>DIM_BILL[[#This Row],[Tipo]]</f>
        <v>MATERIA PRIMA</v>
      </c>
    </row>
    <row r="1523" spans="1:231" x14ac:dyDescent="0.3">
      <c r="A1523" s="17" t="s">
        <v>484</v>
      </c>
      <c r="AM1523">
        <v>1.4285714285714286E-3</v>
      </c>
      <c r="AT1523">
        <v>1.5702857142857142E-3</v>
      </c>
      <c r="GR1523" s="17" t="s">
        <v>485</v>
      </c>
      <c r="GS1523" s="17">
        <v>3</v>
      </c>
      <c r="GT1523" s="17" t="s">
        <v>1833</v>
      </c>
      <c r="GU1523" s="17" t="s">
        <v>1793</v>
      </c>
      <c r="GV1523" s="17">
        <f>SUMIF(FACT_A1[cve_prod],DIM_BILL[[#This Row],[CODIGO]],FACT_A1[Existencia])</f>
        <v>0</v>
      </c>
      <c r="GW1523" s="18">
        <f>SUMIF(FACT_A2[cve_prod],DIM_BILL[[#This Row],[CODIGO]],FACT_A2[Existencia])</f>
        <v>16.306000000000001</v>
      </c>
      <c r="GX1523" s="17"/>
      <c r="GY1523" s="16" t="s">
        <v>2220</v>
      </c>
      <c r="GZ1523" s="15">
        <f>SUMIFS(POs[saldo],POs[cve_prod],DIM_BILL[[#This Row],[CODIGO]],POs[status],$GY1523,POs[f_ent],GZ$1)</f>
        <v>0</v>
      </c>
      <c r="HA1523" s="15">
        <f>SUMIFS(POs[saldo],POs[cve_prod],DIM_BILL[[#This Row],[CODIGO]],POs[status],$GY1523,POs[f_ent],HA$1)</f>
        <v>0</v>
      </c>
      <c r="HB1523" s="15">
        <f>SUMIFS(POs[saldo],POs[cve_prod],DIM_BILL[[#This Row],[CODIGO]],POs[status],$GY1523,POs[f_ent],HB$1)</f>
        <v>0</v>
      </c>
      <c r="HC1523" s="15">
        <f>SUMIFS(POs[saldo],POs[cve_prod],DIM_BILL[[#This Row],[CODIGO]],POs[status],$GY1523,POs[f_ent],HC$1)</f>
        <v>0</v>
      </c>
      <c r="HD1523" s="15">
        <f>SUMIFS(POs[saldo],POs[cve_prod],DIM_BILL[[#This Row],[CODIGO]],POs[status],$GY1523,POs[f_ent],HD$1)</f>
        <v>0</v>
      </c>
      <c r="HE1523" s="15">
        <f>SUMIFS(POs[saldo],POs[cve_prod],DIM_BILL[[#This Row],[CODIGO]],POs[status],$GY1523,POs[f_ent],HE$1)</f>
        <v>0</v>
      </c>
      <c r="HF1523" s="15">
        <f>SUMIFS(POs[saldo],POs[cve_prod],DIM_BILL[[#This Row],[CODIGO]],POs[status],$GY1523,POs[Semana],WEEKNUM(HF$1))</f>
        <v>2</v>
      </c>
      <c r="HG1523" s="15">
        <f>SUMIFS(POs[saldo],POs[cve_prod],DIM_BILL[[#This Row],[CODIGO]],POs[status],$GY1523,POs[Semana],WEEKNUM(HG$1))</f>
        <v>0</v>
      </c>
      <c r="HH1523" s="15">
        <f>SUMIFS(POs[saldo],POs[cve_prod],DIM_BILL[[#This Row],[CODIGO]],POs[status],$GY1523,POs[Semana],WEEKNUM(HH$1))</f>
        <v>0</v>
      </c>
      <c r="HI1523" s="15">
        <f>SUMIFS(POs[saldo],POs[cve_prod],DIM_BILL[[#This Row],[CODIGO]],POs[status],$GY1523,POs[Semana],WEEKNUM(HI$1))</f>
        <v>0</v>
      </c>
      <c r="HJ1523" s="15">
        <f>SUMIFS(POs[saldo],POs[cve_prod],DIM_BILL[[#This Row],[CODIGO]],POs[status],$GY1523,POs[Semana],WEEKNUM(HJ$1))</f>
        <v>0</v>
      </c>
      <c r="HK1523" s="15">
        <f>SUMIFS(POs[saldo],POs[cve_prod],DIM_BILL[[#This Row],[CODIGO]],POs[status],$GY1523,POs[Semana],WEEKNUM(HK$1))</f>
        <v>0</v>
      </c>
      <c r="HL1523" s="15">
        <f>SUMIFS(POs[saldo],POs[cve_prod],DIM_BILL[[#This Row],[CODIGO]],POs[status],$GY1523,POs[Semana],WEEKNUM(HL$1))</f>
        <v>0</v>
      </c>
      <c r="HM1523" s="15">
        <f>SUMIFS(POs[saldo],POs[cve_prod],DIM_BILL[[#This Row],[CODIGO]],POs[status],$GY1523,POs[Semana],WEEKNUM(HM$1))</f>
        <v>0</v>
      </c>
      <c r="HN1523" s="15">
        <f>SUMIFS(POs[saldo],POs[cve_prod],DIM_BILL[[#This Row],[CODIGO]],POs[status],$GY1523,POs[Semana],WEEKNUM(HN$1))</f>
        <v>0</v>
      </c>
      <c r="HO1523" s="15">
        <f>SUMIFS(POs[saldo],POs[cve_prod],DIM_BILL[[#This Row],[CODIGO]],POs[status],$GY1523,POs[Semana],WEEKNUM(HO$1))</f>
        <v>0</v>
      </c>
      <c r="HP1523" s="15">
        <f>SUMIFS(POs[saldo],POs[cve_prod],DIM_BILL[[#This Row],[CODIGO]],POs[status],$GY1523,POs[Semana],WEEKNUM(HP$1))</f>
        <v>0</v>
      </c>
      <c r="HQ1523" s="15">
        <f>SUMIFS(POs[saldo],POs[cve_prod],DIM_BILL[[#This Row],[CODIGO]],POs[status],$GY1523,POs[Semana],WEEKNUM(HQ$1))</f>
        <v>0</v>
      </c>
      <c r="HR1523" s="15">
        <f>SUMIFS(POs[saldo],POs[cve_prod],DIM_BILL[[#This Row],[CODIGO]],POs[status],$GY1523,POs[Semana],WEEKNUM(HR$1))</f>
        <v>0</v>
      </c>
      <c r="HS1523" s="15">
        <f>SUMIFS(POs[saldo],POs[cve_prod],DIM_BILL[[#This Row],[CODIGO]],POs[status],$GY1523,POs[Semana],WEEKNUM(HS$1))</f>
        <v>0</v>
      </c>
      <c r="HT1523" s="15">
        <f>SUMIFS(POs[saldo],POs[cve_prod],DIM_BILL[[#This Row],[CODIGO]],POs[status],$GY1523,POs[Semana],WEEKNUM(HT$1))</f>
        <v>0</v>
      </c>
      <c r="HU1523" s="22"/>
      <c r="HV1523" s="25"/>
      <c r="HW1523" t="str">
        <f>DIM_BILL[[#This Row],[Tipo]]</f>
        <v>MATERIA PRIMA</v>
      </c>
    </row>
    <row r="1524" spans="1:231" x14ac:dyDescent="0.3">
      <c r="A1524" s="17" t="s">
        <v>484</v>
      </c>
      <c r="AM1524">
        <v>1.4285714285714286E-3</v>
      </c>
      <c r="AT1524">
        <v>1.5702857142857142E-3</v>
      </c>
      <c r="GR1524" s="17" t="s">
        <v>485</v>
      </c>
      <c r="GS1524" s="17">
        <v>3</v>
      </c>
      <c r="GT1524" s="17" t="s">
        <v>1833</v>
      </c>
      <c r="GU1524" s="17" t="s">
        <v>1793</v>
      </c>
      <c r="GV1524" s="17">
        <f>SUMIF(FACT_A1[cve_prod],DIM_BILL[[#This Row],[CODIGO]],FACT_A1[Existencia])</f>
        <v>0</v>
      </c>
      <c r="GW1524" s="18">
        <f>SUMIF(FACT_A2[cve_prod],DIM_BILL[[#This Row],[CODIGO]],FACT_A2[Existencia])</f>
        <v>16.306000000000001</v>
      </c>
      <c r="GX1524" s="17"/>
      <c r="GY1524" s="16" t="s">
        <v>2221</v>
      </c>
      <c r="GZ1524" s="24">
        <f>SUMPRODUCT($B1524:$GQ1524,INDEX(PLAN_PRODUCCION!$B$4:$GQ$24,COLUMN()-COLUMN($GZ$1)+1,0))</f>
        <v>16.488</v>
      </c>
      <c r="HA1524" s="24">
        <f>SUMPRODUCT($B1524:$GQ1524,INDEX(PLAN_PRODUCCION!$B$4:$GQ$24,COLUMN()-COLUMN($GZ$1)+1,0))</f>
        <v>0</v>
      </c>
      <c r="HB1524" s="24">
        <f>SUMPRODUCT($B1524:$GQ1524,INDEX(PLAN_PRODUCCION!$B$4:$GQ$24,COLUMN()-COLUMN($GZ$1)+1,0))</f>
        <v>0</v>
      </c>
      <c r="HC1524" s="24">
        <f>SUMPRODUCT($B1524:$GQ1524,INDEX(PLAN_PRODUCCION!$B$4:$GQ$24,COLUMN()-COLUMN($GZ$1)+1,0))</f>
        <v>0</v>
      </c>
      <c r="HD1524" s="24">
        <f>SUMPRODUCT($B1524:$GQ1524,INDEX(PLAN_PRODUCCION!$B$4:$GQ$24,COLUMN()-COLUMN($GZ$1)+1,0))</f>
        <v>0</v>
      </c>
      <c r="HE1524" s="24">
        <f>SUMPRODUCT($B1524:$GQ1524,INDEX(PLAN_PRODUCCION!$B$4:$GQ$24,COLUMN()-COLUMN($GZ$1)+1,0))</f>
        <v>0</v>
      </c>
      <c r="HF1524" s="24">
        <f>SUMPRODUCT($B1524:$GQ1524,INDEX(PLAN_PRODUCCION!$B$4:$GQ$24,COLUMN()-COLUMN($GZ$1)+1,0))</f>
        <v>0</v>
      </c>
      <c r="HG1524" s="24">
        <f>SUMPRODUCT($B1524:$GQ1524,INDEX(PLAN_PRODUCCION!$B$4:$GQ$24,COLUMN()-COLUMN($GZ$1)+1,0))</f>
        <v>0</v>
      </c>
      <c r="HH1524" s="24">
        <f>SUMPRODUCT($B1524:$GQ1524,INDEX(PLAN_PRODUCCION!$B$4:$GQ$24,COLUMN()-COLUMN($GZ$1)+1,0))</f>
        <v>0</v>
      </c>
      <c r="HI1524" s="24">
        <f>SUMPRODUCT($B1524:$GQ1524,INDEX(PLAN_PRODUCCION!$B$4:$GQ$24,COLUMN()-COLUMN($GZ$1)+1,0))</f>
        <v>0</v>
      </c>
      <c r="HJ1524" s="24">
        <f>SUMPRODUCT($B1524:$GQ1524,INDEX(PLAN_PRODUCCION!$B$4:$GQ$24,COLUMN()-COLUMN($GZ$1)+1,0))</f>
        <v>0</v>
      </c>
      <c r="HK1524" s="24">
        <f>SUMPRODUCT($B1524:$GQ1524,INDEX(PLAN_PRODUCCION!$B$4:$GQ$24,COLUMN()-COLUMN($GZ$1)+1,0))</f>
        <v>0</v>
      </c>
      <c r="HL1524" s="24">
        <f>SUMPRODUCT($B1524:$GQ1524,INDEX(PLAN_PRODUCCION!$B$4:$GQ$24,COLUMN()-COLUMN($GZ$1)+1,0))</f>
        <v>0</v>
      </c>
      <c r="HM1524" s="24">
        <f>SUMPRODUCT($B1524:$GQ1524,INDEX(PLAN_PRODUCCION!$B$4:$GQ$24,COLUMN()-COLUMN($GZ$1)+1,0))</f>
        <v>0</v>
      </c>
      <c r="HN1524" s="24">
        <f>SUMPRODUCT($B1524:$GQ1524,INDEX(PLAN_PRODUCCION!$B$4:$GQ$24,COLUMN()-COLUMN($GZ$1)+1,0))</f>
        <v>0</v>
      </c>
      <c r="HO1524" s="24">
        <f>SUMPRODUCT($B1524:$GQ1524,INDEX(PLAN_PRODUCCION!$B$4:$GQ$24,COLUMN()-COLUMN($GZ$1)+1,0))</f>
        <v>0</v>
      </c>
      <c r="HP1524" s="24">
        <f>SUMPRODUCT($B1524:$GQ1524,INDEX(PLAN_PRODUCCION!$B$4:$GQ$24,COLUMN()-COLUMN($GZ$1)+1,0))</f>
        <v>0</v>
      </c>
      <c r="HQ1524" s="24">
        <f>SUMPRODUCT($B1524:$GQ1524,INDEX(PLAN_PRODUCCION!$B$4:$GQ$24,COLUMN()-COLUMN($GZ$1)+1,0))</f>
        <v>0</v>
      </c>
      <c r="HR1524" s="24">
        <f>SUMPRODUCT($B1524:$GQ1524,INDEX(PLAN_PRODUCCION!$B$4:$GQ$24,COLUMN()-COLUMN($GZ$1)+1,0))</f>
        <v>0</v>
      </c>
      <c r="HS1524" s="24">
        <f>SUMPRODUCT($B1524:$GQ1524,INDEX(PLAN_PRODUCCION!$B$4:$GQ$24,COLUMN()-COLUMN($GZ$1)+1,0))</f>
        <v>0</v>
      </c>
      <c r="HT1524" s="24">
        <f>SUMPRODUCT($B1524:$GQ1524,INDEX(PLAN_PRODUCCION!$B$4:$GQ$24,COLUMN()-COLUMN($GZ$1)+1,0))</f>
        <v>0</v>
      </c>
      <c r="HU1524" s="22"/>
      <c r="HV1524" s="25"/>
      <c r="HW1524" t="str">
        <f>DIM_BILL[[#This Row],[Tipo]]</f>
        <v>MATERIA PRIMA</v>
      </c>
    </row>
    <row r="1525" spans="1:231" x14ac:dyDescent="0.3">
      <c r="A1525" s="18" t="s">
        <v>484</v>
      </c>
      <c r="AM1525">
        <v>1.4285714285714286E-3</v>
      </c>
      <c r="AT1525">
        <v>1.5702857142857142E-3</v>
      </c>
      <c r="GR1525" s="18" t="s">
        <v>485</v>
      </c>
      <c r="GS1525" s="18">
        <v>3</v>
      </c>
      <c r="GT1525" s="18" t="s">
        <v>1833</v>
      </c>
      <c r="GU1525" s="18" t="s">
        <v>1793</v>
      </c>
      <c r="GV1525" s="18">
        <f>SUMIF(FACT_A1[cve_prod],DIM_BILL[[#This Row],[CODIGO]],FACT_A1[Existencia])</f>
        <v>0</v>
      </c>
      <c r="GW1525" s="18">
        <f>SUMIF(FACT_A2[cve_prod],DIM_BILL[[#This Row],[CODIGO]],FACT_A2[Existencia])</f>
        <v>16.306000000000001</v>
      </c>
      <c r="GX1525" s="18"/>
      <c r="GY1525" s="16" t="s">
        <v>2222</v>
      </c>
      <c r="GZ1525" s="26">
        <f t="shared" ref="GZ1525" si="11133">GV1525+GW1525+GX1525+GZ1523-GZ1524</f>
        <v>-0.18199999999999861</v>
      </c>
      <c r="HA1525" s="26">
        <f t="shared" ref="HA1525" si="11134">GZ1525+HA1523-HA1524</f>
        <v>-0.18199999999999861</v>
      </c>
      <c r="HB1525" s="26">
        <f t="shared" ref="HB1525" si="11135">HA1525+HB1523-HB1524</f>
        <v>-0.18199999999999861</v>
      </c>
      <c r="HC1525" s="26">
        <f t="shared" ref="HC1525" si="11136">HB1525+HC1523-HC1524</f>
        <v>-0.18199999999999861</v>
      </c>
      <c r="HD1525" s="26">
        <f t="shared" ref="HD1525" si="11137">HC1525+HD1523-HD1524</f>
        <v>-0.18199999999999861</v>
      </c>
      <c r="HE1525" s="26">
        <f t="shared" ref="HE1525" si="11138">HD1525+HE1523-HE1524</f>
        <v>-0.18199999999999861</v>
      </c>
      <c r="HF1525" s="26">
        <f t="shared" ref="HF1525" si="11139">HE1525+HF1523-HF1524</f>
        <v>1.8180000000000014</v>
      </c>
      <c r="HG1525" s="26">
        <f t="shared" ref="HG1525" si="11140">HF1525+HG1523-HG1524</f>
        <v>1.8180000000000014</v>
      </c>
      <c r="HH1525" s="26">
        <f t="shared" ref="HH1525" si="11141">HG1525+HH1523-HH1524</f>
        <v>1.8180000000000014</v>
      </c>
      <c r="HI1525" s="26">
        <f t="shared" ref="HI1525" si="11142">HH1525+HI1523-HI1524</f>
        <v>1.8180000000000014</v>
      </c>
      <c r="HJ1525" s="26">
        <f t="shared" ref="HJ1525" si="11143">HI1525+HJ1523-HJ1524</f>
        <v>1.8180000000000014</v>
      </c>
      <c r="HK1525" s="26">
        <f t="shared" ref="HK1525" si="11144">HJ1525+HK1523-HK1524</f>
        <v>1.8180000000000014</v>
      </c>
      <c r="HL1525" s="26">
        <f t="shared" ref="HL1525" si="11145">HK1525+HL1523-HL1524</f>
        <v>1.8180000000000014</v>
      </c>
      <c r="HM1525" s="26">
        <f t="shared" ref="HM1525" si="11146">HL1525+HM1523-HM1524</f>
        <v>1.8180000000000014</v>
      </c>
      <c r="HN1525" s="26">
        <f t="shared" ref="HN1525" si="11147">HM1525+HN1523-HN1524</f>
        <v>1.8180000000000014</v>
      </c>
      <c r="HO1525" s="26">
        <f t="shared" ref="HO1525" si="11148">HN1525+HO1523-HO1524</f>
        <v>1.8180000000000014</v>
      </c>
      <c r="HP1525" s="26">
        <f t="shared" ref="HP1525" si="11149">HO1525+HP1523-HP1524</f>
        <v>1.8180000000000014</v>
      </c>
      <c r="HQ1525" s="26">
        <f t="shared" ref="HQ1525" si="11150">HP1525+HQ1523-HQ1524</f>
        <v>1.8180000000000014</v>
      </c>
      <c r="HR1525" s="26">
        <f t="shared" ref="HR1525" si="11151">HQ1525+HR1523-HR1524</f>
        <v>1.8180000000000014</v>
      </c>
      <c r="HS1525" s="26">
        <f t="shared" ref="HS1525" si="11152">HR1525+HS1523-HS1524</f>
        <v>1.8180000000000014</v>
      </c>
      <c r="HT1525" s="26">
        <f t="shared" ref="HT1525" si="11153">HS1525+HT1523-HT1524</f>
        <v>1.8180000000000014</v>
      </c>
      <c r="HU1525" s="22">
        <f t="shared" ref="HU1525" si="11154">COUNTIF(GZ1525:HT1525,"&lt;0")</f>
        <v>6</v>
      </c>
      <c r="HV1525" s="25"/>
      <c r="HW1525" t="str">
        <f>DIM_BILL[[#This Row],[Tipo]]</f>
        <v>MATERIA PRIMA</v>
      </c>
    </row>
    <row r="1526" spans="1:231" x14ac:dyDescent="0.3">
      <c r="A1526" s="17" t="s">
        <v>939</v>
      </c>
      <c r="CH1526">
        <v>6.0000600006000063E-2</v>
      </c>
      <c r="CI1526">
        <v>9.0000900009000087E-2</v>
      </c>
      <c r="CJ1526">
        <v>0.18000180001800017</v>
      </c>
      <c r="GR1526" s="17" t="s">
        <v>940</v>
      </c>
      <c r="GS1526" s="17">
        <v>4</v>
      </c>
      <c r="GT1526" s="17" t="s">
        <v>1864</v>
      </c>
      <c r="GU1526" s="17" t="s">
        <v>1793</v>
      </c>
      <c r="GV1526" s="17">
        <f>SUMIF(FACT_A1[cve_prod],DIM_BILL[[#This Row],[CODIGO]],FACT_A1[Existencia])</f>
        <v>0</v>
      </c>
      <c r="GW1526" s="18">
        <f>SUMIF(FACT_A2[cve_prod],DIM_BILL[[#This Row],[CODIGO]],FACT_A2[Existencia])</f>
        <v>11575</v>
      </c>
      <c r="GX1526" s="17"/>
      <c r="GY1526" s="16" t="s">
        <v>2220</v>
      </c>
      <c r="GZ1526" s="15">
        <f>SUMIFS(POs[saldo],POs[cve_prod],DIM_BILL[[#This Row],[CODIGO]],POs[status],$GY1526,POs[f_ent],GZ$1)</f>
        <v>0</v>
      </c>
      <c r="HA1526" s="15">
        <f>SUMIFS(POs[saldo],POs[cve_prod],DIM_BILL[[#This Row],[CODIGO]],POs[status],$GY1526,POs[f_ent],HA$1)</f>
        <v>0</v>
      </c>
      <c r="HB1526" s="15">
        <f>SUMIFS(POs[saldo],POs[cve_prod],DIM_BILL[[#This Row],[CODIGO]],POs[status],$GY1526,POs[f_ent],HB$1)</f>
        <v>0</v>
      </c>
      <c r="HC1526" s="15">
        <f>SUMIFS(POs[saldo],POs[cve_prod],DIM_BILL[[#This Row],[CODIGO]],POs[status],$GY1526,POs[f_ent],HC$1)</f>
        <v>0</v>
      </c>
      <c r="HD1526" s="15">
        <f>SUMIFS(POs[saldo],POs[cve_prod],DIM_BILL[[#This Row],[CODIGO]],POs[status],$GY1526,POs[f_ent],HD$1)</f>
        <v>0</v>
      </c>
      <c r="HE1526" s="15">
        <f>SUMIFS(POs[saldo],POs[cve_prod],DIM_BILL[[#This Row],[CODIGO]],POs[status],$GY1526,POs[f_ent],HE$1)</f>
        <v>0</v>
      </c>
      <c r="HF1526" s="15">
        <f>SUMIFS(POs[saldo],POs[cve_prod],DIM_BILL[[#This Row],[CODIGO]],POs[status],$GY1526,POs[Semana],WEEKNUM(HF$1))</f>
        <v>0</v>
      </c>
      <c r="HG1526" s="15">
        <f>SUMIFS(POs[saldo],POs[cve_prod],DIM_BILL[[#This Row],[CODIGO]],POs[status],$GY1526,POs[Semana],WEEKNUM(HG$1))</f>
        <v>0</v>
      </c>
      <c r="HH1526" s="15">
        <f>SUMIFS(POs[saldo],POs[cve_prod],DIM_BILL[[#This Row],[CODIGO]],POs[status],$GY1526,POs[Semana],WEEKNUM(HH$1))</f>
        <v>0</v>
      </c>
      <c r="HI1526" s="15">
        <f>SUMIFS(POs[saldo],POs[cve_prod],DIM_BILL[[#This Row],[CODIGO]],POs[status],$GY1526,POs[Semana],WEEKNUM(HI$1))</f>
        <v>0</v>
      </c>
      <c r="HJ1526" s="15">
        <f>SUMIFS(POs[saldo],POs[cve_prod],DIM_BILL[[#This Row],[CODIGO]],POs[status],$GY1526,POs[Semana],WEEKNUM(HJ$1))</f>
        <v>0</v>
      </c>
      <c r="HK1526" s="15">
        <f>SUMIFS(POs[saldo],POs[cve_prod],DIM_BILL[[#This Row],[CODIGO]],POs[status],$GY1526,POs[Semana],WEEKNUM(HK$1))</f>
        <v>0</v>
      </c>
      <c r="HL1526" s="15">
        <f>SUMIFS(POs[saldo],POs[cve_prod],DIM_BILL[[#This Row],[CODIGO]],POs[status],$GY1526,POs[Semana],WEEKNUM(HL$1))</f>
        <v>0</v>
      </c>
      <c r="HM1526" s="15">
        <f>SUMIFS(POs[saldo],POs[cve_prod],DIM_BILL[[#This Row],[CODIGO]],POs[status],$GY1526,POs[Semana],WEEKNUM(HM$1))</f>
        <v>0</v>
      </c>
      <c r="HN1526" s="15">
        <f>SUMIFS(POs[saldo],POs[cve_prod],DIM_BILL[[#This Row],[CODIGO]],POs[status],$GY1526,POs[Semana],WEEKNUM(HN$1))</f>
        <v>0</v>
      </c>
      <c r="HO1526" s="15">
        <f>SUMIFS(POs[saldo],POs[cve_prod],DIM_BILL[[#This Row],[CODIGO]],POs[status],$GY1526,POs[Semana],WEEKNUM(HO$1))</f>
        <v>0</v>
      </c>
      <c r="HP1526" s="15">
        <f>SUMIFS(POs[saldo],POs[cve_prod],DIM_BILL[[#This Row],[CODIGO]],POs[status],$GY1526,POs[Semana],WEEKNUM(HP$1))</f>
        <v>0</v>
      </c>
      <c r="HQ1526" s="15">
        <f>SUMIFS(POs[saldo],POs[cve_prod],DIM_BILL[[#This Row],[CODIGO]],POs[status],$GY1526,POs[Semana],WEEKNUM(HQ$1))</f>
        <v>0</v>
      </c>
      <c r="HR1526" s="15">
        <f>SUMIFS(POs[saldo],POs[cve_prod],DIM_BILL[[#This Row],[CODIGO]],POs[status],$GY1526,POs[Semana],WEEKNUM(HR$1))</f>
        <v>0</v>
      </c>
      <c r="HS1526" s="15">
        <f>SUMIFS(POs[saldo],POs[cve_prod],DIM_BILL[[#This Row],[CODIGO]],POs[status],$GY1526,POs[Semana],WEEKNUM(HS$1))</f>
        <v>0</v>
      </c>
      <c r="HT1526" s="15">
        <f>SUMIFS(POs[saldo],POs[cve_prod],DIM_BILL[[#This Row],[CODIGO]],POs[status],$GY1526,POs[Semana],WEEKNUM(HT$1))</f>
        <v>0</v>
      </c>
      <c r="HU1526" s="22"/>
      <c r="HV1526" s="25"/>
      <c r="HW1526" t="str">
        <f>DIM_BILL[[#This Row],[Tipo]]</f>
        <v>MATERIA PRIMA</v>
      </c>
    </row>
    <row r="1527" spans="1:231" x14ac:dyDescent="0.3">
      <c r="A1527" s="17" t="s">
        <v>939</v>
      </c>
      <c r="CH1527">
        <v>6.0000600006000063E-2</v>
      </c>
      <c r="CI1527">
        <v>9.0000900009000087E-2</v>
      </c>
      <c r="CJ1527">
        <v>0.18000180001800017</v>
      </c>
      <c r="GR1527" s="17" t="s">
        <v>940</v>
      </c>
      <c r="GS1527" s="17">
        <v>4</v>
      </c>
      <c r="GT1527" s="17" t="s">
        <v>1864</v>
      </c>
      <c r="GU1527" s="17" t="s">
        <v>1793</v>
      </c>
      <c r="GV1527" s="17">
        <f>SUMIF(FACT_A1[cve_prod],DIM_BILL[[#This Row],[CODIGO]],FACT_A1[Existencia])</f>
        <v>0</v>
      </c>
      <c r="GW1527" s="18">
        <f>SUMIF(FACT_A2[cve_prod],DIM_BILL[[#This Row],[CODIGO]],FACT_A2[Existencia])</f>
        <v>11575</v>
      </c>
      <c r="GX1527" s="17"/>
      <c r="GY1527" s="16" t="s">
        <v>2221</v>
      </c>
      <c r="GZ1527" s="24">
        <f>SUMPRODUCT($B1527:$GQ1527,INDEX(PLAN_PRODUCCION!$B$4:$GQ$24,COLUMN()-COLUMN($GZ$1)+1,0))</f>
        <v>4000</v>
      </c>
      <c r="HA1527" s="24">
        <f>SUMPRODUCT($B1527:$GQ1527,INDEX(PLAN_PRODUCCION!$B$4:$GQ$24,COLUMN()-COLUMN($GZ$1)+1,0))</f>
        <v>0</v>
      </c>
      <c r="HB1527" s="24">
        <f>SUMPRODUCT($B1527:$GQ1527,INDEX(PLAN_PRODUCCION!$B$4:$GQ$24,COLUMN()-COLUMN($GZ$1)+1,0))</f>
        <v>0</v>
      </c>
      <c r="HC1527" s="24">
        <f>SUMPRODUCT($B1527:$GQ1527,INDEX(PLAN_PRODUCCION!$B$4:$GQ$24,COLUMN()-COLUMN($GZ$1)+1,0))</f>
        <v>0</v>
      </c>
      <c r="HD1527" s="24">
        <f>SUMPRODUCT($B1527:$GQ1527,INDEX(PLAN_PRODUCCION!$B$4:$GQ$24,COLUMN()-COLUMN($GZ$1)+1,0))</f>
        <v>0</v>
      </c>
      <c r="HE1527" s="24">
        <f>SUMPRODUCT($B1527:$GQ1527,INDEX(PLAN_PRODUCCION!$B$4:$GQ$24,COLUMN()-COLUMN($GZ$1)+1,0))</f>
        <v>0</v>
      </c>
      <c r="HF1527" s="24">
        <f>SUMPRODUCT($B1527:$GQ1527,INDEX(PLAN_PRODUCCION!$B$4:$GQ$24,COLUMN()-COLUMN($GZ$1)+1,0))</f>
        <v>0</v>
      </c>
      <c r="HG1527" s="24">
        <f>SUMPRODUCT($B1527:$GQ1527,INDEX(PLAN_PRODUCCION!$B$4:$GQ$24,COLUMN()-COLUMN($GZ$1)+1,0))</f>
        <v>0</v>
      </c>
      <c r="HH1527" s="24">
        <f>SUMPRODUCT($B1527:$GQ1527,INDEX(PLAN_PRODUCCION!$B$4:$GQ$24,COLUMN()-COLUMN($GZ$1)+1,0))</f>
        <v>0</v>
      </c>
      <c r="HI1527" s="24">
        <f>SUMPRODUCT($B1527:$GQ1527,INDEX(PLAN_PRODUCCION!$B$4:$GQ$24,COLUMN()-COLUMN($GZ$1)+1,0))</f>
        <v>0</v>
      </c>
      <c r="HJ1527" s="24">
        <f>SUMPRODUCT($B1527:$GQ1527,INDEX(PLAN_PRODUCCION!$B$4:$GQ$24,COLUMN()-COLUMN($GZ$1)+1,0))</f>
        <v>0</v>
      </c>
      <c r="HK1527" s="24">
        <f>SUMPRODUCT($B1527:$GQ1527,INDEX(PLAN_PRODUCCION!$B$4:$GQ$24,COLUMN()-COLUMN($GZ$1)+1,0))</f>
        <v>0</v>
      </c>
      <c r="HL1527" s="24">
        <f>SUMPRODUCT($B1527:$GQ1527,INDEX(PLAN_PRODUCCION!$B$4:$GQ$24,COLUMN()-COLUMN($GZ$1)+1,0))</f>
        <v>0</v>
      </c>
      <c r="HM1527" s="24">
        <f>SUMPRODUCT($B1527:$GQ1527,INDEX(PLAN_PRODUCCION!$B$4:$GQ$24,COLUMN()-COLUMN($GZ$1)+1,0))</f>
        <v>0</v>
      </c>
      <c r="HN1527" s="24">
        <f>SUMPRODUCT($B1527:$GQ1527,INDEX(PLAN_PRODUCCION!$B$4:$GQ$24,COLUMN()-COLUMN($GZ$1)+1,0))</f>
        <v>0</v>
      </c>
      <c r="HO1527" s="24">
        <f>SUMPRODUCT($B1527:$GQ1527,INDEX(PLAN_PRODUCCION!$B$4:$GQ$24,COLUMN()-COLUMN($GZ$1)+1,0))</f>
        <v>0</v>
      </c>
      <c r="HP1527" s="24">
        <f>SUMPRODUCT($B1527:$GQ1527,INDEX(PLAN_PRODUCCION!$B$4:$GQ$24,COLUMN()-COLUMN($GZ$1)+1,0))</f>
        <v>0</v>
      </c>
      <c r="HQ1527" s="24">
        <f>SUMPRODUCT($B1527:$GQ1527,INDEX(PLAN_PRODUCCION!$B$4:$GQ$24,COLUMN()-COLUMN($GZ$1)+1,0))</f>
        <v>0</v>
      </c>
      <c r="HR1527" s="24">
        <f>SUMPRODUCT($B1527:$GQ1527,INDEX(PLAN_PRODUCCION!$B$4:$GQ$24,COLUMN()-COLUMN($GZ$1)+1,0))</f>
        <v>0</v>
      </c>
      <c r="HS1527" s="24">
        <f>SUMPRODUCT($B1527:$GQ1527,INDEX(PLAN_PRODUCCION!$B$4:$GQ$24,COLUMN()-COLUMN($GZ$1)+1,0))</f>
        <v>0</v>
      </c>
      <c r="HT1527" s="24">
        <f>SUMPRODUCT($B1527:$GQ1527,INDEX(PLAN_PRODUCCION!$B$4:$GQ$24,COLUMN()-COLUMN($GZ$1)+1,0))</f>
        <v>0</v>
      </c>
      <c r="HU1527" s="22"/>
      <c r="HV1527" s="25"/>
      <c r="HW1527" t="str">
        <f>DIM_BILL[[#This Row],[Tipo]]</f>
        <v>MATERIA PRIMA</v>
      </c>
    </row>
    <row r="1528" spans="1:231" x14ac:dyDescent="0.3">
      <c r="A1528" s="18" t="s">
        <v>939</v>
      </c>
      <c r="CH1528">
        <v>6.0000600006000063E-2</v>
      </c>
      <c r="CI1528">
        <v>9.0000900009000087E-2</v>
      </c>
      <c r="CJ1528">
        <v>0.18000180001800017</v>
      </c>
      <c r="GR1528" s="18" t="s">
        <v>940</v>
      </c>
      <c r="GS1528" s="18">
        <v>4</v>
      </c>
      <c r="GT1528" s="18" t="s">
        <v>1864</v>
      </c>
      <c r="GU1528" s="18" t="s">
        <v>1793</v>
      </c>
      <c r="GV1528" s="18">
        <f>SUMIF(FACT_A1[cve_prod],DIM_BILL[[#This Row],[CODIGO]],FACT_A1[Existencia])</f>
        <v>0</v>
      </c>
      <c r="GW1528" s="18">
        <f>SUMIF(FACT_A2[cve_prod],DIM_BILL[[#This Row],[CODIGO]],FACT_A2[Existencia])</f>
        <v>11575</v>
      </c>
      <c r="GX1528" s="18"/>
      <c r="GY1528" s="16" t="s">
        <v>2222</v>
      </c>
      <c r="GZ1528" s="26">
        <f t="shared" ref="GZ1528" si="11155">GV1528+GW1528+GX1528+GZ1526-GZ1527</f>
        <v>7575</v>
      </c>
      <c r="HA1528" s="26">
        <f t="shared" ref="HA1528" si="11156">GZ1528+HA1526-HA1527</f>
        <v>7575</v>
      </c>
      <c r="HB1528" s="26">
        <f t="shared" ref="HB1528" si="11157">HA1528+HB1526-HB1527</f>
        <v>7575</v>
      </c>
      <c r="HC1528" s="26">
        <f t="shared" ref="HC1528" si="11158">HB1528+HC1526-HC1527</f>
        <v>7575</v>
      </c>
      <c r="HD1528" s="26">
        <f t="shared" ref="HD1528" si="11159">HC1528+HD1526-HD1527</f>
        <v>7575</v>
      </c>
      <c r="HE1528" s="26">
        <f t="shared" ref="HE1528" si="11160">HD1528+HE1526-HE1527</f>
        <v>7575</v>
      </c>
      <c r="HF1528" s="26">
        <f t="shared" ref="HF1528" si="11161">HE1528+HF1526-HF1527</f>
        <v>7575</v>
      </c>
      <c r="HG1528" s="26">
        <f t="shared" ref="HG1528" si="11162">HF1528+HG1526-HG1527</f>
        <v>7575</v>
      </c>
      <c r="HH1528" s="26">
        <f t="shared" ref="HH1528" si="11163">HG1528+HH1526-HH1527</f>
        <v>7575</v>
      </c>
      <c r="HI1528" s="26">
        <f t="shared" ref="HI1528" si="11164">HH1528+HI1526-HI1527</f>
        <v>7575</v>
      </c>
      <c r="HJ1528" s="26">
        <f t="shared" ref="HJ1528" si="11165">HI1528+HJ1526-HJ1527</f>
        <v>7575</v>
      </c>
      <c r="HK1528" s="26">
        <f t="shared" ref="HK1528" si="11166">HJ1528+HK1526-HK1527</f>
        <v>7575</v>
      </c>
      <c r="HL1528" s="26">
        <f t="shared" ref="HL1528" si="11167">HK1528+HL1526-HL1527</f>
        <v>7575</v>
      </c>
      <c r="HM1528" s="26">
        <f t="shared" ref="HM1528" si="11168">HL1528+HM1526-HM1527</f>
        <v>7575</v>
      </c>
      <c r="HN1528" s="26">
        <f t="shared" ref="HN1528" si="11169">HM1528+HN1526-HN1527</f>
        <v>7575</v>
      </c>
      <c r="HO1528" s="26">
        <f t="shared" ref="HO1528" si="11170">HN1528+HO1526-HO1527</f>
        <v>7575</v>
      </c>
      <c r="HP1528" s="26">
        <f t="shared" ref="HP1528" si="11171">HO1528+HP1526-HP1527</f>
        <v>7575</v>
      </c>
      <c r="HQ1528" s="26">
        <f t="shared" ref="HQ1528" si="11172">HP1528+HQ1526-HQ1527</f>
        <v>7575</v>
      </c>
      <c r="HR1528" s="26">
        <f t="shared" ref="HR1528" si="11173">HQ1528+HR1526-HR1527</f>
        <v>7575</v>
      </c>
      <c r="HS1528" s="26">
        <f t="shared" ref="HS1528" si="11174">HR1528+HS1526-HS1527</f>
        <v>7575</v>
      </c>
      <c r="HT1528" s="26">
        <f t="shared" ref="HT1528" si="11175">HS1528+HT1526-HT1527</f>
        <v>7575</v>
      </c>
      <c r="HU1528" s="22">
        <f t="shared" ref="HU1528" si="11176">COUNTIF(GZ1528:HT1528,"&lt;0")</f>
        <v>0</v>
      </c>
      <c r="HV1528" s="25"/>
      <c r="HW1528" t="str">
        <f>DIM_BILL[[#This Row],[Tipo]]</f>
        <v>MATERIA PRIMA</v>
      </c>
    </row>
    <row r="1529" spans="1:231" x14ac:dyDescent="0.3">
      <c r="A1529" s="17" t="s">
        <v>370</v>
      </c>
      <c r="Y1529">
        <v>3.1714285714285715E-4</v>
      </c>
      <c r="Z1529">
        <v>6.6600000000000003E-4</v>
      </c>
      <c r="AA1529">
        <v>1.3320000000000001E-3</v>
      </c>
      <c r="GR1529" s="17" t="s">
        <v>371</v>
      </c>
      <c r="GS1529" s="17">
        <v>6</v>
      </c>
      <c r="GT1529" s="17" t="s">
        <v>1866</v>
      </c>
      <c r="GU1529" s="17" t="s">
        <v>1793</v>
      </c>
      <c r="GV1529" s="17">
        <f>SUMIF(FACT_A1[cve_prod],DIM_BILL[[#This Row],[CODIGO]],FACT_A1[Existencia])</f>
        <v>0</v>
      </c>
      <c r="GW1529" s="18">
        <f>SUMIF(FACT_A2[cve_prod],DIM_BILL[[#This Row],[CODIGO]],FACT_A2[Existencia])</f>
        <v>0</v>
      </c>
      <c r="GX1529" s="17"/>
      <c r="GY1529" s="16" t="s">
        <v>2220</v>
      </c>
      <c r="GZ1529" s="15">
        <f>SUMIFS(POs[saldo],POs[cve_prod],DIM_BILL[[#This Row],[CODIGO]],POs[status],$GY1529,POs[f_ent],GZ$1)</f>
        <v>0</v>
      </c>
      <c r="HA1529" s="15">
        <f>SUMIFS(POs[saldo],POs[cve_prod],DIM_BILL[[#This Row],[CODIGO]],POs[status],$GY1529,POs[f_ent],HA$1)</f>
        <v>0</v>
      </c>
      <c r="HB1529" s="15">
        <f>SUMIFS(POs[saldo],POs[cve_prod],DIM_BILL[[#This Row],[CODIGO]],POs[status],$GY1529,POs[f_ent],HB$1)</f>
        <v>0</v>
      </c>
      <c r="HC1529" s="15">
        <f>SUMIFS(POs[saldo],POs[cve_prod],DIM_BILL[[#This Row],[CODIGO]],POs[status],$GY1529,POs[f_ent],HC$1)</f>
        <v>0</v>
      </c>
      <c r="HD1529" s="15">
        <f>SUMIFS(POs[saldo],POs[cve_prod],DIM_BILL[[#This Row],[CODIGO]],POs[status],$GY1529,POs[f_ent],HD$1)</f>
        <v>0</v>
      </c>
      <c r="HE1529" s="15">
        <f>SUMIFS(POs[saldo],POs[cve_prod],DIM_BILL[[#This Row],[CODIGO]],POs[status],$GY1529,POs[f_ent],HE$1)</f>
        <v>0</v>
      </c>
      <c r="HF1529" s="15">
        <f>SUMIFS(POs[saldo],POs[cve_prod],DIM_BILL[[#This Row],[CODIGO]],POs[status],$GY1529,POs[Semana],WEEKNUM(HF$1))</f>
        <v>0</v>
      </c>
      <c r="HG1529" s="15">
        <f>SUMIFS(POs[saldo],POs[cve_prod],DIM_BILL[[#This Row],[CODIGO]],POs[status],$GY1529,POs[Semana],WEEKNUM(HG$1))</f>
        <v>0</v>
      </c>
      <c r="HH1529" s="15">
        <f>SUMIFS(POs[saldo],POs[cve_prod],DIM_BILL[[#This Row],[CODIGO]],POs[status],$GY1529,POs[Semana],WEEKNUM(HH$1))</f>
        <v>0</v>
      </c>
      <c r="HI1529" s="15">
        <f>SUMIFS(POs[saldo],POs[cve_prod],DIM_BILL[[#This Row],[CODIGO]],POs[status],$GY1529,POs[Semana],WEEKNUM(HI$1))</f>
        <v>0</v>
      </c>
      <c r="HJ1529" s="15">
        <f>SUMIFS(POs[saldo],POs[cve_prod],DIM_BILL[[#This Row],[CODIGO]],POs[status],$GY1529,POs[Semana],WEEKNUM(HJ$1))</f>
        <v>0</v>
      </c>
      <c r="HK1529" s="15">
        <f>SUMIFS(POs[saldo],POs[cve_prod],DIM_BILL[[#This Row],[CODIGO]],POs[status],$GY1529,POs[Semana],WEEKNUM(HK$1))</f>
        <v>0</v>
      </c>
      <c r="HL1529" s="15">
        <f>SUMIFS(POs[saldo],POs[cve_prod],DIM_BILL[[#This Row],[CODIGO]],POs[status],$GY1529,POs[Semana],WEEKNUM(HL$1))</f>
        <v>0</v>
      </c>
      <c r="HM1529" s="15">
        <f>SUMIFS(POs[saldo],POs[cve_prod],DIM_BILL[[#This Row],[CODIGO]],POs[status],$GY1529,POs[Semana],WEEKNUM(HM$1))</f>
        <v>0</v>
      </c>
      <c r="HN1529" s="15">
        <f>SUMIFS(POs[saldo],POs[cve_prod],DIM_BILL[[#This Row],[CODIGO]],POs[status],$GY1529,POs[Semana],WEEKNUM(HN$1))</f>
        <v>0</v>
      </c>
      <c r="HO1529" s="15">
        <f>SUMIFS(POs[saldo],POs[cve_prod],DIM_BILL[[#This Row],[CODIGO]],POs[status],$GY1529,POs[Semana],WEEKNUM(HO$1))</f>
        <v>0</v>
      </c>
      <c r="HP1529" s="15">
        <f>SUMIFS(POs[saldo],POs[cve_prod],DIM_BILL[[#This Row],[CODIGO]],POs[status],$GY1529,POs[Semana],WEEKNUM(HP$1))</f>
        <v>0</v>
      </c>
      <c r="HQ1529" s="15">
        <f>SUMIFS(POs[saldo],POs[cve_prod],DIM_BILL[[#This Row],[CODIGO]],POs[status],$GY1529,POs[Semana],WEEKNUM(HQ$1))</f>
        <v>0</v>
      </c>
      <c r="HR1529" s="15">
        <f>SUMIFS(POs[saldo],POs[cve_prod],DIM_BILL[[#This Row],[CODIGO]],POs[status],$GY1529,POs[Semana],WEEKNUM(HR$1))</f>
        <v>0</v>
      </c>
      <c r="HS1529" s="15">
        <f>SUMIFS(POs[saldo],POs[cve_prod],DIM_BILL[[#This Row],[CODIGO]],POs[status],$GY1529,POs[Semana],WEEKNUM(HS$1))</f>
        <v>0</v>
      </c>
      <c r="HT1529" s="15">
        <f>SUMIFS(POs[saldo],POs[cve_prod],DIM_BILL[[#This Row],[CODIGO]],POs[status],$GY1529,POs[Semana],WEEKNUM(HT$1))</f>
        <v>0</v>
      </c>
      <c r="HU1529" s="22"/>
      <c r="HV1529" s="25"/>
      <c r="HW1529" t="str">
        <f>DIM_BILL[[#This Row],[Tipo]]</f>
        <v>MATERIA PRIMA</v>
      </c>
    </row>
    <row r="1530" spans="1:231" x14ac:dyDescent="0.3">
      <c r="A1530" s="17" t="s">
        <v>370</v>
      </c>
      <c r="Y1530">
        <v>3.1714285714285715E-4</v>
      </c>
      <c r="Z1530">
        <v>6.6600000000000003E-4</v>
      </c>
      <c r="AA1530">
        <v>1.3320000000000001E-3</v>
      </c>
      <c r="GR1530" s="17" t="s">
        <v>371</v>
      </c>
      <c r="GS1530" s="17">
        <v>6</v>
      </c>
      <c r="GT1530" s="17" t="s">
        <v>1866</v>
      </c>
      <c r="GU1530" s="17" t="s">
        <v>1793</v>
      </c>
      <c r="GV1530" s="17">
        <f>SUMIF(FACT_A1[cve_prod],DIM_BILL[[#This Row],[CODIGO]],FACT_A1[Existencia])</f>
        <v>0</v>
      </c>
      <c r="GW1530" s="18">
        <f>SUMIF(FACT_A2[cve_prod],DIM_BILL[[#This Row],[CODIGO]],FACT_A2[Existencia])</f>
        <v>0</v>
      </c>
      <c r="GX1530" s="17"/>
      <c r="GY1530" s="16" t="s">
        <v>2221</v>
      </c>
      <c r="GZ1530" s="24">
        <f>SUMPRODUCT($B1530:$GQ1530,INDEX(PLAN_PRODUCCION!$B$4:$GQ$24,COLUMN()-COLUMN($GZ$1)+1,0))</f>
        <v>0</v>
      </c>
      <c r="HA1530" s="24">
        <f>SUMPRODUCT($B1530:$GQ1530,INDEX(PLAN_PRODUCCION!$B$4:$GQ$24,COLUMN()-COLUMN($GZ$1)+1,0))</f>
        <v>0</v>
      </c>
      <c r="HB1530" s="24">
        <f>SUMPRODUCT($B1530:$GQ1530,INDEX(PLAN_PRODUCCION!$B$4:$GQ$24,COLUMN()-COLUMN($GZ$1)+1,0))</f>
        <v>0</v>
      </c>
      <c r="HC1530" s="24">
        <f>SUMPRODUCT($B1530:$GQ1530,INDEX(PLAN_PRODUCCION!$B$4:$GQ$24,COLUMN()-COLUMN($GZ$1)+1,0))</f>
        <v>0</v>
      </c>
      <c r="HD1530" s="24">
        <f>SUMPRODUCT($B1530:$GQ1530,INDEX(PLAN_PRODUCCION!$B$4:$GQ$24,COLUMN()-COLUMN($GZ$1)+1,0))</f>
        <v>0</v>
      </c>
      <c r="HE1530" s="24">
        <f>SUMPRODUCT($B1530:$GQ1530,INDEX(PLAN_PRODUCCION!$B$4:$GQ$24,COLUMN()-COLUMN($GZ$1)+1,0))</f>
        <v>0</v>
      </c>
      <c r="HF1530" s="24">
        <f>SUMPRODUCT($B1530:$GQ1530,INDEX(PLAN_PRODUCCION!$B$4:$GQ$24,COLUMN()-COLUMN($GZ$1)+1,0))</f>
        <v>0</v>
      </c>
      <c r="HG1530" s="24">
        <f>SUMPRODUCT($B1530:$GQ1530,INDEX(PLAN_PRODUCCION!$B$4:$GQ$24,COLUMN()-COLUMN($GZ$1)+1,0))</f>
        <v>0</v>
      </c>
      <c r="HH1530" s="24">
        <f>SUMPRODUCT($B1530:$GQ1530,INDEX(PLAN_PRODUCCION!$B$4:$GQ$24,COLUMN()-COLUMN($GZ$1)+1,0))</f>
        <v>0</v>
      </c>
      <c r="HI1530" s="24">
        <f>SUMPRODUCT($B1530:$GQ1530,INDEX(PLAN_PRODUCCION!$B$4:$GQ$24,COLUMN()-COLUMN($GZ$1)+1,0))</f>
        <v>0</v>
      </c>
      <c r="HJ1530" s="24">
        <f>SUMPRODUCT($B1530:$GQ1530,INDEX(PLAN_PRODUCCION!$B$4:$GQ$24,COLUMN()-COLUMN($GZ$1)+1,0))</f>
        <v>0</v>
      </c>
      <c r="HK1530" s="24">
        <f>SUMPRODUCT($B1530:$GQ1530,INDEX(PLAN_PRODUCCION!$B$4:$GQ$24,COLUMN()-COLUMN($GZ$1)+1,0))</f>
        <v>0</v>
      </c>
      <c r="HL1530" s="24">
        <f>SUMPRODUCT($B1530:$GQ1530,INDEX(PLAN_PRODUCCION!$B$4:$GQ$24,COLUMN()-COLUMN($GZ$1)+1,0))</f>
        <v>0</v>
      </c>
      <c r="HM1530" s="24">
        <f>SUMPRODUCT($B1530:$GQ1530,INDEX(PLAN_PRODUCCION!$B$4:$GQ$24,COLUMN()-COLUMN($GZ$1)+1,0))</f>
        <v>0</v>
      </c>
      <c r="HN1530" s="24">
        <f>SUMPRODUCT($B1530:$GQ1530,INDEX(PLAN_PRODUCCION!$B$4:$GQ$24,COLUMN()-COLUMN($GZ$1)+1,0))</f>
        <v>0</v>
      </c>
      <c r="HO1530" s="24">
        <f>SUMPRODUCT($B1530:$GQ1530,INDEX(PLAN_PRODUCCION!$B$4:$GQ$24,COLUMN()-COLUMN($GZ$1)+1,0))</f>
        <v>0</v>
      </c>
      <c r="HP1530" s="24">
        <f>SUMPRODUCT($B1530:$GQ1530,INDEX(PLAN_PRODUCCION!$B$4:$GQ$24,COLUMN()-COLUMN($GZ$1)+1,0))</f>
        <v>0</v>
      </c>
      <c r="HQ1530" s="24">
        <f>SUMPRODUCT($B1530:$GQ1530,INDEX(PLAN_PRODUCCION!$B$4:$GQ$24,COLUMN()-COLUMN($GZ$1)+1,0))</f>
        <v>0</v>
      </c>
      <c r="HR1530" s="24">
        <f>SUMPRODUCT($B1530:$GQ1530,INDEX(PLAN_PRODUCCION!$B$4:$GQ$24,COLUMN()-COLUMN($GZ$1)+1,0))</f>
        <v>0</v>
      </c>
      <c r="HS1530" s="24">
        <f>SUMPRODUCT($B1530:$GQ1530,INDEX(PLAN_PRODUCCION!$B$4:$GQ$24,COLUMN()-COLUMN($GZ$1)+1,0))</f>
        <v>0</v>
      </c>
      <c r="HT1530" s="24">
        <f>SUMPRODUCT($B1530:$GQ1530,INDEX(PLAN_PRODUCCION!$B$4:$GQ$24,COLUMN()-COLUMN($GZ$1)+1,0))</f>
        <v>0</v>
      </c>
      <c r="HU1530" s="22"/>
      <c r="HV1530" s="25"/>
      <c r="HW1530" t="str">
        <f>DIM_BILL[[#This Row],[Tipo]]</f>
        <v>MATERIA PRIMA</v>
      </c>
    </row>
    <row r="1531" spans="1:231" x14ac:dyDescent="0.3">
      <c r="A1531" s="18" t="s">
        <v>370</v>
      </c>
      <c r="Y1531">
        <v>3.1714285714285715E-4</v>
      </c>
      <c r="Z1531">
        <v>6.6600000000000003E-4</v>
      </c>
      <c r="AA1531">
        <v>1.3320000000000001E-3</v>
      </c>
      <c r="GR1531" s="18" t="s">
        <v>371</v>
      </c>
      <c r="GS1531" s="18">
        <v>6</v>
      </c>
      <c r="GT1531" s="18" t="s">
        <v>1866</v>
      </c>
      <c r="GU1531" s="18" t="s">
        <v>1793</v>
      </c>
      <c r="GV1531" s="18">
        <f>SUMIF(FACT_A1[cve_prod],DIM_BILL[[#This Row],[CODIGO]],FACT_A1[Existencia])</f>
        <v>0</v>
      </c>
      <c r="GW1531" s="18">
        <f>SUMIF(FACT_A2[cve_prod],DIM_BILL[[#This Row],[CODIGO]],FACT_A2[Existencia])</f>
        <v>0</v>
      </c>
      <c r="GX1531" s="18"/>
      <c r="GY1531" s="16" t="s">
        <v>2222</v>
      </c>
      <c r="GZ1531" s="26">
        <f t="shared" ref="GZ1531" si="11177">GV1531+GW1531+GX1531+GZ1529-GZ1530</f>
        <v>0</v>
      </c>
      <c r="HA1531" s="26">
        <f t="shared" ref="HA1531" si="11178">GZ1531+HA1529-HA1530</f>
        <v>0</v>
      </c>
      <c r="HB1531" s="26">
        <f t="shared" ref="HB1531" si="11179">HA1531+HB1529-HB1530</f>
        <v>0</v>
      </c>
      <c r="HC1531" s="26">
        <f t="shared" ref="HC1531" si="11180">HB1531+HC1529-HC1530</f>
        <v>0</v>
      </c>
      <c r="HD1531" s="26">
        <f t="shared" ref="HD1531" si="11181">HC1531+HD1529-HD1530</f>
        <v>0</v>
      </c>
      <c r="HE1531" s="26">
        <f t="shared" ref="HE1531" si="11182">HD1531+HE1529-HE1530</f>
        <v>0</v>
      </c>
      <c r="HF1531" s="26">
        <f t="shared" ref="HF1531" si="11183">HE1531+HF1529-HF1530</f>
        <v>0</v>
      </c>
      <c r="HG1531" s="26">
        <f t="shared" ref="HG1531" si="11184">HF1531+HG1529-HG1530</f>
        <v>0</v>
      </c>
      <c r="HH1531" s="26">
        <f t="shared" ref="HH1531" si="11185">HG1531+HH1529-HH1530</f>
        <v>0</v>
      </c>
      <c r="HI1531" s="26">
        <f t="shared" ref="HI1531" si="11186">HH1531+HI1529-HI1530</f>
        <v>0</v>
      </c>
      <c r="HJ1531" s="26">
        <f t="shared" ref="HJ1531" si="11187">HI1531+HJ1529-HJ1530</f>
        <v>0</v>
      </c>
      <c r="HK1531" s="26">
        <f t="shared" ref="HK1531" si="11188">HJ1531+HK1529-HK1530</f>
        <v>0</v>
      </c>
      <c r="HL1531" s="26">
        <f t="shared" ref="HL1531" si="11189">HK1531+HL1529-HL1530</f>
        <v>0</v>
      </c>
      <c r="HM1531" s="26">
        <f t="shared" ref="HM1531" si="11190">HL1531+HM1529-HM1530</f>
        <v>0</v>
      </c>
      <c r="HN1531" s="26">
        <f t="shared" ref="HN1531" si="11191">HM1531+HN1529-HN1530</f>
        <v>0</v>
      </c>
      <c r="HO1531" s="26">
        <f t="shared" ref="HO1531" si="11192">HN1531+HO1529-HO1530</f>
        <v>0</v>
      </c>
      <c r="HP1531" s="26">
        <f t="shared" ref="HP1531" si="11193">HO1531+HP1529-HP1530</f>
        <v>0</v>
      </c>
      <c r="HQ1531" s="26">
        <f t="shared" ref="HQ1531" si="11194">HP1531+HQ1529-HQ1530</f>
        <v>0</v>
      </c>
      <c r="HR1531" s="26">
        <f t="shared" ref="HR1531" si="11195">HQ1531+HR1529-HR1530</f>
        <v>0</v>
      </c>
      <c r="HS1531" s="26">
        <f t="shared" ref="HS1531" si="11196">HR1531+HS1529-HS1530</f>
        <v>0</v>
      </c>
      <c r="HT1531" s="26">
        <f t="shared" ref="HT1531" si="11197">HS1531+HT1529-HT1530</f>
        <v>0</v>
      </c>
      <c r="HU1531" s="22">
        <f t="shared" ref="HU1531" si="11198">COUNTIF(GZ1531:HT1531,"&lt;0")</f>
        <v>0</v>
      </c>
      <c r="HV1531" s="25"/>
      <c r="HW1531" t="str">
        <f>DIM_BILL[[#This Row],[Tipo]]</f>
        <v>MATERIA PRIMA</v>
      </c>
    </row>
    <row r="1532" spans="1:231" x14ac:dyDescent="0.3">
      <c r="A1532" s="17" t="s">
        <v>372</v>
      </c>
      <c r="Y1532">
        <v>2.142857142857143E-3</v>
      </c>
      <c r="Z1532">
        <v>4.4999999999999997E-3</v>
      </c>
      <c r="AA1532">
        <v>8.9999999999999993E-3</v>
      </c>
      <c r="AM1532">
        <v>4.2857142857142859E-3</v>
      </c>
      <c r="BT1532">
        <v>9.3595454545454555E-3</v>
      </c>
      <c r="BU1532">
        <v>1.6472799999999999E-2</v>
      </c>
      <c r="BW1532">
        <v>1.6472799999999999E-2</v>
      </c>
      <c r="BX1532">
        <v>9.3595454545454555E-3</v>
      </c>
      <c r="BY1532">
        <v>3.2945599999999998E-2</v>
      </c>
      <c r="BZ1532">
        <v>1.7333600000000001E-2</v>
      </c>
      <c r="CA1532">
        <v>9.848636363636365E-3</v>
      </c>
      <c r="CB1532">
        <v>3.4667200000000002E-2</v>
      </c>
      <c r="CC1532">
        <v>1.4086068333333333E-2</v>
      </c>
      <c r="CD1532">
        <v>4.1899333333333337E-2</v>
      </c>
      <c r="CM1532">
        <v>2.8039999999999996E-3</v>
      </c>
      <c r="CZ1532">
        <v>1.5226499999999999E-2</v>
      </c>
      <c r="DA1532">
        <v>1.5226499999999999E-2</v>
      </c>
      <c r="DB1532">
        <v>1.5226499999999999E-2</v>
      </c>
      <c r="DC1532">
        <v>1.5226499999999999E-2</v>
      </c>
      <c r="DD1532">
        <v>2.4226499999999998E-2</v>
      </c>
      <c r="DH1532">
        <v>4.0000000000000001E-3</v>
      </c>
      <c r="DI1532">
        <v>5.8315838581758809E-5</v>
      </c>
      <c r="EB1532">
        <v>1.9722222222222221E-2</v>
      </c>
      <c r="EC1532">
        <v>1.9102222222222222E-2</v>
      </c>
      <c r="ED1532">
        <v>1.8102222222222224E-2</v>
      </c>
      <c r="EE1532">
        <v>1.9622277777777777E-2</v>
      </c>
      <c r="EF1532">
        <v>1.8522222222222225E-2</v>
      </c>
      <c r="EG1532">
        <v>1.8522222222222225E-2</v>
      </c>
      <c r="EH1532">
        <v>0.1123933888888889</v>
      </c>
      <c r="EI1532">
        <v>1.8522222222222225E-2</v>
      </c>
      <c r="EJ1532">
        <v>1.9102222222222222E-2</v>
      </c>
      <c r="EK1532">
        <v>1.8102222222222224E-2</v>
      </c>
      <c r="EL1532">
        <v>1.7322222222222221E-2</v>
      </c>
      <c r="EM1532">
        <v>1.9622277777777777E-2</v>
      </c>
      <c r="EN1532">
        <v>1.9722222222222221E-2</v>
      </c>
      <c r="EO1532">
        <v>1.32862E-2</v>
      </c>
      <c r="EP1532">
        <v>1.5186199999999999E-2</v>
      </c>
      <c r="EQ1532">
        <v>1.4236200000000001E-2</v>
      </c>
      <c r="ER1532">
        <v>3.0000000000000001E-3</v>
      </c>
      <c r="GR1532" s="17" t="s">
        <v>373</v>
      </c>
      <c r="GS1532" s="17">
        <v>5</v>
      </c>
      <c r="GT1532" s="17" t="s">
        <v>1856</v>
      </c>
      <c r="GU1532" s="17" t="s">
        <v>1793</v>
      </c>
      <c r="GV1532" s="17">
        <f>SUMIF(FACT_A1[cve_prod],DIM_BILL[[#This Row],[CODIGO]],FACT_A1[Existencia])</f>
        <v>0</v>
      </c>
      <c r="GW1532" s="18">
        <f>SUMIF(FACT_A2[cve_prod],DIM_BILL[[#This Row],[CODIGO]],FACT_A2[Existencia])</f>
        <v>956.11413999999991</v>
      </c>
      <c r="GX1532" s="17"/>
      <c r="GY1532" s="16" t="s">
        <v>2220</v>
      </c>
      <c r="GZ1532" s="15">
        <f>SUMIFS(POs[saldo],POs[cve_prod],DIM_BILL[[#This Row],[CODIGO]],POs[status],$GY1532,POs[f_ent],GZ$1)</f>
        <v>0</v>
      </c>
      <c r="HA1532" s="15">
        <f>SUMIFS(POs[saldo],POs[cve_prod],DIM_BILL[[#This Row],[CODIGO]],POs[status],$GY1532,POs[f_ent],HA$1)</f>
        <v>0</v>
      </c>
      <c r="HB1532" s="15">
        <f>SUMIFS(POs[saldo],POs[cve_prod],DIM_BILL[[#This Row],[CODIGO]],POs[status],$GY1532,POs[f_ent],HB$1)</f>
        <v>0</v>
      </c>
      <c r="HC1532" s="15">
        <f>SUMIFS(POs[saldo],POs[cve_prod],DIM_BILL[[#This Row],[CODIGO]],POs[status],$GY1532,POs[f_ent],HC$1)</f>
        <v>700</v>
      </c>
      <c r="HD1532" s="15">
        <f>SUMIFS(POs[saldo],POs[cve_prod],DIM_BILL[[#This Row],[CODIGO]],POs[status],$GY1532,POs[f_ent],HD$1)</f>
        <v>0</v>
      </c>
      <c r="HE1532" s="15">
        <f>SUMIFS(POs[saldo],POs[cve_prod],DIM_BILL[[#This Row],[CODIGO]],POs[status],$GY1532,POs[f_ent],HE$1)</f>
        <v>0</v>
      </c>
      <c r="HF1532" s="15">
        <f>SUMIFS(POs[saldo],POs[cve_prod],DIM_BILL[[#This Row],[CODIGO]],POs[status],$GY1532,POs[Semana],WEEKNUM(HF$1))</f>
        <v>0</v>
      </c>
      <c r="HG1532" s="15">
        <f>SUMIFS(POs[saldo],POs[cve_prod],DIM_BILL[[#This Row],[CODIGO]],POs[status],$GY1532,POs[Semana],WEEKNUM(HG$1))</f>
        <v>0</v>
      </c>
      <c r="HH1532" s="15">
        <f>SUMIFS(POs[saldo],POs[cve_prod],DIM_BILL[[#This Row],[CODIGO]],POs[status],$GY1532,POs[Semana],WEEKNUM(HH$1))</f>
        <v>0</v>
      </c>
      <c r="HI1532" s="15">
        <f>SUMIFS(POs[saldo],POs[cve_prod],DIM_BILL[[#This Row],[CODIGO]],POs[status],$GY1532,POs[Semana],WEEKNUM(HI$1))</f>
        <v>0</v>
      </c>
      <c r="HJ1532" s="15">
        <f>SUMIFS(POs[saldo],POs[cve_prod],DIM_BILL[[#This Row],[CODIGO]],POs[status],$GY1532,POs[Semana],WEEKNUM(HJ$1))</f>
        <v>0</v>
      </c>
      <c r="HK1532" s="15">
        <f>SUMIFS(POs[saldo],POs[cve_prod],DIM_BILL[[#This Row],[CODIGO]],POs[status],$GY1532,POs[Semana],WEEKNUM(HK$1))</f>
        <v>0</v>
      </c>
      <c r="HL1532" s="15">
        <f>SUMIFS(POs[saldo],POs[cve_prod],DIM_BILL[[#This Row],[CODIGO]],POs[status],$GY1532,POs[Semana],WEEKNUM(HL$1))</f>
        <v>0</v>
      </c>
      <c r="HM1532" s="15">
        <f>SUMIFS(POs[saldo],POs[cve_prod],DIM_BILL[[#This Row],[CODIGO]],POs[status],$GY1532,POs[Semana],WEEKNUM(HM$1))</f>
        <v>0</v>
      </c>
      <c r="HN1532" s="15">
        <f>SUMIFS(POs[saldo],POs[cve_prod],DIM_BILL[[#This Row],[CODIGO]],POs[status],$GY1532,POs[Semana],WEEKNUM(HN$1))</f>
        <v>0</v>
      </c>
      <c r="HO1532" s="15">
        <f>SUMIFS(POs[saldo],POs[cve_prod],DIM_BILL[[#This Row],[CODIGO]],POs[status],$GY1532,POs[Semana],WEEKNUM(HO$1))</f>
        <v>0</v>
      </c>
      <c r="HP1532" s="15">
        <f>SUMIFS(POs[saldo],POs[cve_prod],DIM_BILL[[#This Row],[CODIGO]],POs[status],$GY1532,POs[Semana],WEEKNUM(HP$1))</f>
        <v>0</v>
      </c>
      <c r="HQ1532" s="15">
        <f>SUMIFS(POs[saldo],POs[cve_prod],DIM_BILL[[#This Row],[CODIGO]],POs[status],$GY1532,POs[Semana],WEEKNUM(HQ$1))</f>
        <v>0</v>
      </c>
      <c r="HR1532" s="15">
        <f>SUMIFS(POs[saldo],POs[cve_prod],DIM_BILL[[#This Row],[CODIGO]],POs[status],$GY1532,POs[Semana],WEEKNUM(HR$1))</f>
        <v>0</v>
      </c>
      <c r="HS1532" s="15">
        <f>SUMIFS(POs[saldo],POs[cve_prod],DIM_BILL[[#This Row],[CODIGO]],POs[status],$GY1532,POs[Semana],WEEKNUM(HS$1))</f>
        <v>0</v>
      </c>
      <c r="HT1532" s="15">
        <f>SUMIFS(POs[saldo],POs[cve_prod],DIM_BILL[[#This Row],[CODIGO]],POs[status],$GY1532,POs[Semana],WEEKNUM(HT$1))</f>
        <v>0</v>
      </c>
      <c r="HU1532" s="22"/>
      <c r="HV1532" s="25"/>
      <c r="HW1532" t="str">
        <f>DIM_BILL[[#This Row],[Tipo]]</f>
        <v>MATERIA PRIMA</v>
      </c>
    </row>
    <row r="1533" spans="1:231" x14ac:dyDescent="0.3">
      <c r="A1533" s="17" t="s">
        <v>372</v>
      </c>
      <c r="Y1533">
        <v>2.142857142857143E-3</v>
      </c>
      <c r="Z1533">
        <v>4.4999999999999997E-3</v>
      </c>
      <c r="AA1533">
        <v>8.9999999999999993E-3</v>
      </c>
      <c r="AM1533">
        <v>4.2857142857142859E-3</v>
      </c>
      <c r="BT1533">
        <v>9.3595454545454555E-3</v>
      </c>
      <c r="BU1533">
        <v>1.6472799999999999E-2</v>
      </c>
      <c r="BW1533">
        <v>1.6472799999999999E-2</v>
      </c>
      <c r="BX1533">
        <v>9.3595454545454555E-3</v>
      </c>
      <c r="BY1533">
        <v>3.2945599999999998E-2</v>
      </c>
      <c r="BZ1533">
        <v>1.7333600000000001E-2</v>
      </c>
      <c r="CA1533">
        <v>9.848636363636365E-3</v>
      </c>
      <c r="CB1533">
        <v>3.4667200000000002E-2</v>
      </c>
      <c r="CC1533">
        <v>1.4086068333333333E-2</v>
      </c>
      <c r="CD1533">
        <v>4.1899333333333337E-2</v>
      </c>
      <c r="CM1533">
        <v>2.8039999999999996E-3</v>
      </c>
      <c r="CZ1533">
        <v>1.5226499999999999E-2</v>
      </c>
      <c r="DA1533">
        <v>1.5226499999999999E-2</v>
      </c>
      <c r="DB1533">
        <v>1.5226499999999999E-2</v>
      </c>
      <c r="DC1533">
        <v>1.5226499999999999E-2</v>
      </c>
      <c r="DD1533">
        <v>2.4226499999999998E-2</v>
      </c>
      <c r="DH1533">
        <v>4.0000000000000001E-3</v>
      </c>
      <c r="DI1533">
        <v>5.8315838581758809E-5</v>
      </c>
      <c r="EB1533">
        <v>1.9722222222222221E-2</v>
      </c>
      <c r="EC1533">
        <v>1.9102222222222222E-2</v>
      </c>
      <c r="ED1533">
        <v>1.8102222222222224E-2</v>
      </c>
      <c r="EE1533">
        <v>1.9622277777777777E-2</v>
      </c>
      <c r="EF1533">
        <v>1.8522222222222225E-2</v>
      </c>
      <c r="EG1533">
        <v>1.8522222222222225E-2</v>
      </c>
      <c r="EH1533">
        <v>0.1123933888888889</v>
      </c>
      <c r="EI1533">
        <v>1.8522222222222225E-2</v>
      </c>
      <c r="EJ1533">
        <v>1.9102222222222222E-2</v>
      </c>
      <c r="EK1533">
        <v>1.8102222222222224E-2</v>
      </c>
      <c r="EL1533">
        <v>1.7322222222222221E-2</v>
      </c>
      <c r="EM1533">
        <v>1.9622277777777777E-2</v>
      </c>
      <c r="EN1533">
        <v>1.9722222222222221E-2</v>
      </c>
      <c r="EO1533">
        <v>1.32862E-2</v>
      </c>
      <c r="EP1533">
        <v>1.5186199999999999E-2</v>
      </c>
      <c r="EQ1533">
        <v>1.4236200000000001E-2</v>
      </c>
      <c r="ER1533">
        <v>3.0000000000000001E-3</v>
      </c>
      <c r="GR1533" s="17" t="s">
        <v>373</v>
      </c>
      <c r="GS1533" s="17">
        <v>5</v>
      </c>
      <c r="GT1533" s="17" t="s">
        <v>1856</v>
      </c>
      <c r="GU1533" s="17" t="s">
        <v>1793</v>
      </c>
      <c r="GV1533" s="17">
        <f>SUMIF(FACT_A1[cve_prod],DIM_BILL[[#This Row],[CODIGO]],FACT_A1[Existencia])</f>
        <v>0</v>
      </c>
      <c r="GW1533" s="18">
        <f>SUMIF(FACT_A2[cve_prod],DIM_BILL[[#This Row],[CODIGO]],FACT_A2[Existencia])</f>
        <v>956.11413999999991</v>
      </c>
      <c r="GX1533" s="17"/>
      <c r="GY1533" s="16" t="s">
        <v>2221</v>
      </c>
      <c r="GZ1533" s="24">
        <f>SUMPRODUCT($B1533:$GQ1533,INDEX(PLAN_PRODUCCION!$B$4:$GQ$24,COLUMN()-COLUMN($GZ$1)+1,0))</f>
        <v>797.65719999999999</v>
      </c>
      <c r="HA1533" s="24">
        <f>SUMPRODUCT($B1533:$GQ1533,INDEX(PLAN_PRODUCCION!$B$4:$GQ$24,COLUMN()-COLUMN($GZ$1)+1,0))</f>
        <v>0</v>
      </c>
      <c r="HB1533" s="24">
        <f>SUMPRODUCT($B1533:$GQ1533,INDEX(PLAN_PRODUCCION!$B$4:$GQ$24,COLUMN()-COLUMN($GZ$1)+1,0))</f>
        <v>0</v>
      </c>
      <c r="HC1533" s="24">
        <f>SUMPRODUCT($B1533:$GQ1533,INDEX(PLAN_PRODUCCION!$B$4:$GQ$24,COLUMN()-COLUMN($GZ$1)+1,0))</f>
        <v>0</v>
      </c>
      <c r="HD1533" s="24">
        <f>SUMPRODUCT($B1533:$GQ1533,INDEX(PLAN_PRODUCCION!$B$4:$GQ$24,COLUMN()-COLUMN($GZ$1)+1,0))</f>
        <v>0</v>
      </c>
      <c r="HE1533" s="24">
        <f>SUMPRODUCT($B1533:$GQ1533,INDEX(PLAN_PRODUCCION!$B$4:$GQ$24,COLUMN()-COLUMN($GZ$1)+1,0))</f>
        <v>0</v>
      </c>
      <c r="HF1533" s="24">
        <f>SUMPRODUCT($B1533:$GQ1533,INDEX(PLAN_PRODUCCION!$B$4:$GQ$24,COLUMN()-COLUMN($GZ$1)+1,0))</f>
        <v>0</v>
      </c>
      <c r="HG1533" s="24">
        <f>SUMPRODUCT($B1533:$GQ1533,INDEX(PLAN_PRODUCCION!$B$4:$GQ$24,COLUMN()-COLUMN($GZ$1)+1,0))</f>
        <v>0</v>
      </c>
      <c r="HH1533" s="24">
        <f>SUMPRODUCT($B1533:$GQ1533,INDEX(PLAN_PRODUCCION!$B$4:$GQ$24,COLUMN()-COLUMN($GZ$1)+1,0))</f>
        <v>0</v>
      </c>
      <c r="HI1533" s="24">
        <f>SUMPRODUCT($B1533:$GQ1533,INDEX(PLAN_PRODUCCION!$B$4:$GQ$24,COLUMN()-COLUMN($GZ$1)+1,0))</f>
        <v>0</v>
      </c>
      <c r="HJ1533" s="24">
        <f>SUMPRODUCT($B1533:$GQ1533,INDEX(PLAN_PRODUCCION!$B$4:$GQ$24,COLUMN()-COLUMN($GZ$1)+1,0))</f>
        <v>0</v>
      </c>
      <c r="HK1533" s="24">
        <f>SUMPRODUCT($B1533:$GQ1533,INDEX(PLAN_PRODUCCION!$B$4:$GQ$24,COLUMN()-COLUMN($GZ$1)+1,0))</f>
        <v>0</v>
      </c>
      <c r="HL1533" s="24">
        <f>SUMPRODUCT($B1533:$GQ1533,INDEX(PLAN_PRODUCCION!$B$4:$GQ$24,COLUMN()-COLUMN($GZ$1)+1,0))</f>
        <v>0</v>
      </c>
      <c r="HM1533" s="24">
        <f>SUMPRODUCT($B1533:$GQ1533,INDEX(PLAN_PRODUCCION!$B$4:$GQ$24,COLUMN()-COLUMN($GZ$1)+1,0))</f>
        <v>0</v>
      </c>
      <c r="HN1533" s="24">
        <f>SUMPRODUCT($B1533:$GQ1533,INDEX(PLAN_PRODUCCION!$B$4:$GQ$24,COLUMN()-COLUMN($GZ$1)+1,0))</f>
        <v>0</v>
      </c>
      <c r="HO1533" s="24">
        <f>SUMPRODUCT($B1533:$GQ1533,INDEX(PLAN_PRODUCCION!$B$4:$GQ$24,COLUMN()-COLUMN($GZ$1)+1,0))</f>
        <v>0</v>
      </c>
      <c r="HP1533" s="24">
        <f>SUMPRODUCT($B1533:$GQ1533,INDEX(PLAN_PRODUCCION!$B$4:$GQ$24,COLUMN()-COLUMN($GZ$1)+1,0))</f>
        <v>0</v>
      </c>
      <c r="HQ1533" s="24">
        <f>SUMPRODUCT($B1533:$GQ1533,INDEX(PLAN_PRODUCCION!$B$4:$GQ$24,COLUMN()-COLUMN($GZ$1)+1,0))</f>
        <v>0</v>
      </c>
      <c r="HR1533" s="24">
        <f>SUMPRODUCT($B1533:$GQ1533,INDEX(PLAN_PRODUCCION!$B$4:$GQ$24,COLUMN()-COLUMN($GZ$1)+1,0))</f>
        <v>0</v>
      </c>
      <c r="HS1533" s="24">
        <f>SUMPRODUCT($B1533:$GQ1533,INDEX(PLAN_PRODUCCION!$B$4:$GQ$24,COLUMN()-COLUMN($GZ$1)+1,0))</f>
        <v>0</v>
      </c>
      <c r="HT1533" s="24">
        <f>SUMPRODUCT($B1533:$GQ1533,INDEX(PLAN_PRODUCCION!$B$4:$GQ$24,COLUMN()-COLUMN($GZ$1)+1,0))</f>
        <v>0</v>
      </c>
      <c r="HU1533" s="22"/>
      <c r="HV1533" s="25"/>
      <c r="HW1533" t="str">
        <f>DIM_BILL[[#This Row],[Tipo]]</f>
        <v>MATERIA PRIMA</v>
      </c>
    </row>
    <row r="1534" spans="1:231" x14ac:dyDescent="0.3">
      <c r="A1534" s="18" t="s">
        <v>372</v>
      </c>
      <c r="Y1534">
        <v>2.142857142857143E-3</v>
      </c>
      <c r="Z1534">
        <v>4.4999999999999997E-3</v>
      </c>
      <c r="AA1534">
        <v>8.9999999999999993E-3</v>
      </c>
      <c r="AM1534">
        <v>4.2857142857142859E-3</v>
      </c>
      <c r="BT1534">
        <v>9.3595454545454555E-3</v>
      </c>
      <c r="BU1534">
        <v>1.6472799999999999E-2</v>
      </c>
      <c r="BW1534">
        <v>1.6472799999999999E-2</v>
      </c>
      <c r="BX1534">
        <v>9.3595454545454555E-3</v>
      </c>
      <c r="BY1534">
        <v>3.2945599999999998E-2</v>
      </c>
      <c r="BZ1534">
        <v>1.7333600000000001E-2</v>
      </c>
      <c r="CA1534">
        <v>9.848636363636365E-3</v>
      </c>
      <c r="CB1534">
        <v>3.4667200000000002E-2</v>
      </c>
      <c r="CC1534">
        <v>1.4086068333333333E-2</v>
      </c>
      <c r="CD1534">
        <v>4.1899333333333337E-2</v>
      </c>
      <c r="CM1534">
        <v>2.8039999999999996E-3</v>
      </c>
      <c r="CZ1534">
        <v>1.5226499999999999E-2</v>
      </c>
      <c r="DA1534">
        <v>1.5226499999999999E-2</v>
      </c>
      <c r="DB1534">
        <v>1.5226499999999999E-2</v>
      </c>
      <c r="DC1534">
        <v>1.5226499999999999E-2</v>
      </c>
      <c r="DD1534">
        <v>2.4226499999999998E-2</v>
      </c>
      <c r="DH1534">
        <v>4.0000000000000001E-3</v>
      </c>
      <c r="DI1534">
        <v>5.8315838581758809E-5</v>
      </c>
      <c r="EB1534">
        <v>1.9722222222222221E-2</v>
      </c>
      <c r="EC1534">
        <v>1.9102222222222222E-2</v>
      </c>
      <c r="ED1534">
        <v>1.8102222222222224E-2</v>
      </c>
      <c r="EE1534">
        <v>1.9622277777777777E-2</v>
      </c>
      <c r="EF1534">
        <v>1.8522222222222225E-2</v>
      </c>
      <c r="EG1534">
        <v>1.8522222222222225E-2</v>
      </c>
      <c r="EH1534">
        <v>0.1123933888888889</v>
      </c>
      <c r="EI1534">
        <v>1.8522222222222225E-2</v>
      </c>
      <c r="EJ1534">
        <v>1.9102222222222222E-2</v>
      </c>
      <c r="EK1534">
        <v>1.8102222222222224E-2</v>
      </c>
      <c r="EL1534">
        <v>1.7322222222222221E-2</v>
      </c>
      <c r="EM1534">
        <v>1.9622277777777777E-2</v>
      </c>
      <c r="EN1534">
        <v>1.9722222222222221E-2</v>
      </c>
      <c r="EO1534">
        <v>1.32862E-2</v>
      </c>
      <c r="EP1534">
        <v>1.5186199999999999E-2</v>
      </c>
      <c r="EQ1534">
        <v>1.4236200000000001E-2</v>
      </c>
      <c r="ER1534">
        <v>3.0000000000000001E-3</v>
      </c>
      <c r="GR1534" s="18" t="s">
        <v>373</v>
      </c>
      <c r="GS1534" s="18">
        <v>5</v>
      </c>
      <c r="GT1534" s="18" t="s">
        <v>1856</v>
      </c>
      <c r="GU1534" s="18" t="s">
        <v>1793</v>
      </c>
      <c r="GV1534" s="18">
        <f>SUMIF(FACT_A1[cve_prod],DIM_BILL[[#This Row],[CODIGO]],FACT_A1[Existencia])</f>
        <v>0</v>
      </c>
      <c r="GW1534" s="18">
        <f>SUMIF(FACT_A2[cve_prod],DIM_BILL[[#This Row],[CODIGO]],FACT_A2[Existencia])</f>
        <v>956.11413999999991</v>
      </c>
      <c r="GX1534" s="18"/>
      <c r="GY1534" s="16" t="s">
        <v>2222</v>
      </c>
      <c r="GZ1534" s="26">
        <f t="shared" ref="GZ1534" si="11199">GV1534+GW1534+GX1534+GZ1532-GZ1533</f>
        <v>158.45693999999992</v>
      </c>
      <c r="HA1534" s="26">
        <f t="shared" ref="HA1534" si="11200">GZ1534+HA1532-HA1533</f>
        <v>158.45693999999992</v>
      </c>
      <c r="HB1534" s="26">
        <f t="shared" ref="HB1534" si="11201">HA1534+HB1532-HB1533</f>
        <v>158.45693999999992</v>
      </c>
      <c r="HC1534" s="26">
        <f t="shared" ref="HC1534" si="11202">HB1534+HC1532-HC1533</f>
        <v>858.45693999999992</v>
      </c>
      <c r="HD1534" s="26">
        <f t="shared" ref="HD1534" si="11203">HC1534+HD1532-HD1533</f>
        <v>858.45693999999992</v>
      </c>
      <c r="HE1534" s="26">
        <f t="shared" ref="HE1534" si="11204">HD1534+HE1532-HE1533</f>
        <v>858.45693999999992</v>
      </c>
      <c r="HF1534" s="26">
        <f t="shared" ref="HF1534" si="11205">HE1534+HF1532-HF1533</f>
        <v>858.45693999999992</v>
      </c>
      <c r="HG1534" s="26">
        <f t="shared" ref="HG1534" si="11206">HF1534+HG1532-HG1533</f>
        <v>858.45693999999992</v>
      </c>
      <c r="HH1534" s="26">
        <f t="shared" ref="HH1534" si="11207">HG1534+HH1532-HH1533</f>
        <v>858.45693999999992</v>
      </c>
      <c r="HI1534" s="26">
        <f t="shared" ref="HI1534" si="11208">HH1534+HI1532-HI1533</f>
        <v>858.45693999999992</v>
      </c>
      <c r="HJ1534" s="26">
        <f t="shared" ref="HJ1534" si="11209">HI1534+HJ1532-HJ1533</f>
        <v>858.45693999999992</v>
      </c>
      <c r="HK1534" s="26">
        <f t="shared" ref="HK1534" si="11210">HJ1534+HK1532-HK1533</f>
        <v>858.45693999999992</v>
      </c>
      <c r="HL1534" s="26">
        <f t="shared" ref="HL1534" si="11211">HK1534+HL1532-HL1533</f>
        <v>858.45693999999992</v>
      </c>
      <c r="HM1534" s="26">
        <f t="shared" ref="HM1534" si="11212">HL1534+HM1532-HM1533</f>
        <v>858.45693999999992</v>
      </c>
      <c r="HN1534" s="26">
        <f t="shared" ref="HN1534" si="11213">HM1534+HN1532-HN1533</f>
        <v>858.45693999999992</v>
      </c>
      <c r="HO1534" s="26">
        <f t="shared" ref="HO1534" si="11214">HN1534+HO1532-HO1533</f>
        <v>858.45693999999992</v>
      </c>
      <c r="HP1534" s="26">
        <f t="shared" ref="HP1534" si="11215">HO1534+HP1532-HP1533</f>
        <v>858.45693999999992</v>
      </c>
      <c r="HQ1534" s="26">
        <f t="shared" ref="HQ1534" si="11216">HP1534+HQ1532-HQ1533</f>
        <v>858.45693999999992</v>
      </c>
      <c r="HR1534" s="26">
        <f t="shared" ref="HR1534" si="11217">HQ1534+HR1532-HR1533</f>
        <v>858.45693999999992</v>
      </c>
      <c r="HS1534" s="26">
        <f t="shared" ref="HS1534" si="11218">HR1534+HS1532-HS1533</f>
        <v>858.45693999999992</v>
      </c>
      <c r="HT1534" s="26">
        <f t="shared" ref="HT1534" si="11219">HS1534+HT1532-HT1533</f>
        <v>858.45693999999992</v>
      </c>
      <c r="HU1534" s="22">
        <f t="shared" ref="HU1534" si="11220">COUNTIF(GZ1534:HT1534,"&lt;0")</f>
        <v>0</v>
      </c>
      <c r="HV1534" s="25"/>
      <c r="HW1534" t="str">
        <f>DIM_BILL[[#This Row],[Tipo]]</f>
        <v>MATERIA PRIMA</v>
      </c>
    </row>
    <row r="1535" spans="1:231" x14ac:dyDescent="0.3">
      <c r="A1535" s="17" t="s">
        <v>820</v>
      </c>
      <c r="BT1535">
        <v>1.7544704545454547E-2</v>
      </c>
      <c r="BU1535">
        <v>3.0878680000000002E-2</v>
      </c>
      <c r="BW1535">
        <v>3.0948000000000003E-2</v>
      </c>
      <c r="BX1535">
        <v>1.758409090909091E-2</v>
      </c>
      <c r="BY1535">
        <v>6.1896000000000007E-2</v>
      </c>
      <c r="BZ1535">
        <v>3.0878680000000002E-2</v>
      </c>
      <c r="CA1535">
        <v>1.7544704545454547E-2</v>
      </c>
      <c r="CB1535">
        <v>6.1757360000000004E-2</v>
      </c>
      <c r="CC1535">
        <v>2.5761116666666667E-2</v>
      </c>
      <c r="CD1535">
        <v>7.7254466666666674E-2</v>
      </c>
      <c r="GR1535" s="17" t="s">
        <v>821</v>
      </c>
      <c r="GS1535" s="17">
        <v>15</v>
      </c>
      <c r="GT1535" s="17" t="s">
        <v>1848</v>
      </c>
      <c r="GU1535" s="17" t="s">
        <v>1793</v>
      </c>
      <c r="GV1535" s="17">
        <f>SUMIF(FACT_A1[cve_prod],DIM_BILL[[#This Row],[CODIGO]],FACT_A1[Existencia])</f>
        <v>0</v>
      </c>
      <c r="GW1535" s="18">
        <f>SUMIF(FACT_A2[cve_prod],DIM_BILL[[#This Row],[CODIGO]],FACT_A2[Existencia])</f>
        <v>915.91388000000006</v>
      </c>
      <c r="GX1535" s="17"/>
      <c r="GY1535" s="16" t="s">
        <v>2220</v>
      </c>
      <c r="GZ1535" s="15">
        <f>SUMIFS(POs[saldo],POs[cve_prod],DIM_BILL[[#This Row],[CODIGO]],POs[status],$GY1535,POs[f_ent],GZ$1)</f>
        <v>0</v>
      </c>
      <c r="HA1535" s="15">
        <f>SUMIFS(POs[saldo],POs[cve_prod],DIM_BILL[[#This Row],[CODIGO]],POs[status],$GY1535,POs[f_ent],HA$1)</f>
        <v>0</v>
      </c>
      <c r="HB1535" s="15">
        <f>SUMIFS(POs[saldo],POs[cve_prod],DIM_BILL[[#This Row],[CODIGO]],POs[status],$GY1535,POs[f_ent],HB$1)</f>
        <v>0</v>
      </c>
      <c r="HC1535" s="15">
        <f>SUMIFS(POs[saldo],POs[cve_prod],DIM_BILL[[#This Row],[CODIGO]],POs[status],$GY1535,POs[f_ent],HC$1)</f>
        <v>0</v>
      </c>
      <c r="HD1535" s="15">
        <f>SUMIFS(POs[saldo],POs[cve_prod],DIM_BILL[[#This Row],[CODIGO]],POs[status],$GY1535,POs[f_ent],HD$1)</f>
        <v>0</v>
      </c>
      <c r="HE1535" s="15">
        <f>SUMIFS(POs[saldo],POs[cve_prod],DIM_BILL[[#This Row],[CODIGO]],POs[status],$GY1535,POs[f_ent],HE$1)</f>
        <v>0</v>
      </c>
      <c r="HF1535" s="15">
        <f>SUMIFS(POs[saldo],POs[cve_prod],DIM_BILL[[#This Row],[CODIGO]],POs[status],$GY1535,POs[Semana],WEEKNUM(HF$1))</f>
        <v>200</v>
      </c>
      <c r="HG1535" s="15">
        <f>SUMIFS(POs[saldo],POs[cve_prod],DIM_BILL[[#This Row],[CODIGO]],POs[status],$GY1535,POs[Semana],WEEKNUM(HG$1))</f>
        <v>0</v>
      </c>
      <c r="HH1535" s="15">
        <f>SUMIFS(POs[saldo],POs[cve_prod],DIM_BILL[[#This Row],[CODIGO]],POs[status],$GY1535,POs[Semana],WEEKNUM(HH$1))</f>
        <v>0</v>
      </c>
      <c r="HI1535" s="15">
        <f>SUMIFS(POs[saldo],POs[cve_prod],DIM_BILL[[#This Row],[CODIGO]],POs[status],$GY1535,POs[Semana],WEEKNUM(HI$1))</f>
        <v>0</v>
      </c>
      <c r="HJ1535" s="15">
        <f>SUMIFS(POs[saldo],POs[cve_prod],DIM_BILL[[#This Row],[CODIGO]],POs[status],$GY1535,POs[Semana],WEEKNUM(HJ$1))</f>
        <v>0</v>
      </c>
      <c r="HK1535" s="15">
        <f>SUMIFS(POs[saldo],POs[cve_prod],DIM_BILL[[#This Row],[CODIGO]],POs[status],$GY1535,POs[Semana],WEEKNUM(HK$1))</f>
        <v>0</v>
      </c>
      <c r="HL1535" s="15">
        <f>SUMIFS(POs[saldo],POs[cve_prod],DIM_BILL[[#This Row],[CODIGO]],POs[status],$GY1535,POs[Semana],WEEKNUM(HL$1))</f>
        <v>0</v>
      </c>
      <c r="HM1535" s="15">
        <f>SUMIFS(POs[saldo],POs[cve_prod],DIM_BILL[[#This Row],[CODIGO]],POs[status],$GY1535,POs[Semana],WEEKNUM(HM$1))</f>
        <v>0</v>
      </c>
      <c r="HN1535" s="15">
        <f>SUMIFS(POs[saldo],POs[cve_prod],DIM_BILL[[#This Row],[CODIGO]],POs[status],$GY1535,POs[Semana],WEEKNUM(HN$1))</f>
        <v>0</v>
      </c>
      <c r="HO1535" s="15">
        <f>SUMIFS(POs[saldo],POs[cve_prod],DIM_BILL[[#This Row],[CODIGO]],POs[status],$GY1535,POs[Semana],WEEKNUM(HO$1))</f>
        <v>0</v>
      </c>
      <c r="HP1535" s="15">
        <f>SUMIFS(POs[saldo],POs[cve_prod],DIM_BILL[[#This Row],[CODIGO]],POs[status],$GY1535,POs[Semana],WEEKNUM(HP$1))</f>
        <v>0</v>
      </c>
      <c r="HQ1535" s="15">
        <f>SUMIFS(POs[saldo],POs[cve_prod],DIM_BILL[[#This Row],[CODIGO]],POs[status],$GY1535,POs[Semana],WEEKNUM(HQ$1))</f>
        <v>0</v>
      </c>
      <c r="HR1535" s="15">
        <f>SUMIFS(POs[saldo],POs[cve_prod],DIM_BILL[[#This Row],[CODIGO]],POs[status],$GY1535,POs[Semana],WEEKNUM(HR$1))</f>
        <v>0</v>
      </c>
      <c r="HS1535" s="15">
        <f>SUMIFS(POs[saldo],POs[cve_prod],DIM_BILL[[#This Row],[CODIGO]],POs[status],$GY1535,POs[Semana],WEEKNUM(HS$1))</f>
        <v>0</v>
      </c>
      <c r="HT1535" s="15">
        <f>SUMIFS(POs[saldo],POs[cve_prod],DIM_BILL[[#This Row],[CODIGO]],POs[status],$GY1535,POs[Semana],WEEKNUM(HT$1))</f>
        <v>0</v>
      </c>
      <c r="HU1535" s="22"/>
      <c r="HV1535" s="25"/>
      <c r="HW1535" t="str">
        <f>DIM_BILL[[#This Row],[Tipo]]</f>
        <v>MATERIA PRIMA</v>
      </c>
    </row>
    <row r="1536" spans="1:231" x14ac:dyDescent="0.3">
      <c r="A1536" s="17" t="s">
        <v>820</v>
      </c>
      <c r="BT1536">
        <v>1.7544704545454547E-2</v>
      </c>
      <c r="BU1536">
        <v>3.0878680000000002E-2</v>
      </c>
      <c r="BW1536">
        <v>3.0948000000000003E-2</v>
      </c>
      <c r="BX1536">
        <v>1.758409090909091E-2</v>
      </c>
      <c r="BY1536">
        <v>6.1896000000000007E-2</v>
      </c>
      <c r="BZ1536">
        <v>3.0878680000000002E-2</v>
      </c>
      <c r="CA1536">
        <v>1.7544704545454547E-2</v>
      </c>
      <c r="CB1536">
        <v>6.1757360000000004E-2</v>
      </c>
      <c r="CC1536">
        <v>2.5761116666666667E-2</v>
      </c>
      <c r="CD1536">
        <v>7.7254466666666674E-2</v>
      </c>
      <c r="GR1536" s="17" t="s">
        <v>821</v>
      </c>
      <c r="GS1536" s="17">
        <v>15</v>
      </c>
      <c r="GT1536" s="17" t="s">
        <v>1848</v>
      </c>
      <c r="GU1536" s="17" t="s">
        <v>1793</v>
      </c>
      <c r="GV1536" s="17">
        <f>SUMIF(FACT_A1[cve_prod],DIM_BILL[[#This Row],[CODIGO]],FACT_A1[Existencia])</f>
        <v>0</v>
      </c>
      <c r="GW1536" s="18">
        <f>SUMIF(FACT_A2[cve_prod],DIM_BILL[[#This Row],[CODIGO]],FACT_A2[Existencia])</f>
        <v>915.91388000000006</v>
      </c>
      <c r="GX1536" s="17"/>
      <c r="GY1536" s="16" t="s">
        <v>2221</v>
      </c>
      <c r="GZ1536" s="24">
        <f>SUMPRODUCT($B1536:$GQ1536,INDEX(PLAN_PRODUCCION!$B$4:$GQ$24,COLUMN()-COLUMN($GZ$1)+1,0))</f>
        <v>1082.3135</v>
      </c>
      <c r="HA1536" s="24">
        <f>SUMPRODUCT($B1536:$GQ1536,INDEX(PLAN_PRODUCCION!$B$4:$GQ$24,COLUMN()-COLUMN($GZ$1)+1,0))</f>
        <v>0</v>
      </c>
      <c r="HB1536" s="24">
        <f>SUMPRODUCT($B1536:$GQ1536,INDEX(PLAN_PRODUCCION!$B$4:$GQ$24,COLUMN()-COLUMN($GZ$1)+1,0))</f>
        <v>0</v>
      </c>
      <c r="HC1536" s="24">
        <f>SUMPRODUCT($B1536:$GQ1536,INDEX(PLAN_PRODUCCION!$B$4:$GQ$24,COLUMN()-COLUMN($GZ$1)+1,0))</f>
        <v>0</v>
      </c>
      <c r="HD1536" s="24">
        <f>SUMPRODUCT($B1536:$GQ1536,INDEX(PLAN_PRODUCCION!$B$4:$GQ$24,COLUMN()-COLUMN($GZ$1)+1,0))</f>
        <v>0</v>
      </c>
      <c r="HE1536" s="24">
        <f>SUMPRODUCT($B1536:$GQ1536,INDEX(PLAN_PRODUCCION!$B$4:$GQ$24,COLUMN()-COLUMN($GZ$1)+1,0))</f>
        <v>0</v>
      </c>
      <c r="HF1536" s="24">
        <f>SUMPRODUCT($B1536:$GQ1536,INDEX(PLAN_PRODUCCION!$B$4:$GQ$24,COLUMN()-COLUMN($GZ$1)+1,0))</f>
        <v>0</v>
      </c>
      <c r="HG1536" s="24">
        <f>SUMPRODUCT($B1536:$GQ1536,INDEX(PLAN_PRODUCCION!$B$4:$GQ$24,COLUMN()-COLUMN($GZ$1)+1,0))</f>
        <v>0</v>
      </c>
      <c r="HH1536" s="24">
        <f>SUMPRODUCT($B1536:$GQ1536,INDEX(PLAN_PRODUCCION!$B$4:$GQ$24,COLUMN()-COLUMN($GZ$1)+1,0))</f>
        <v>0</v>
      </c>
      <c r="HI1536" s="24">
        <f>SUMPRODUCT($B1536:$GQ1536,INDEX(PLAN_PRODUCCION!$B$4:$GQ$24,COLUMN()-COLUMN($GZ$1)+1,0))</f>
        <v>0</v>
      </c>
      <c r="HJ1536" s="24">
        <f>SUMPRODUCT($B1536:$GQ1536,INDEX(PLAN_PRODUCCION!$B$4:$GQ$24,COLUMN()-COLUMN($GZ$1)+1,0))</f>
        <v>0</v>
      </c>
      <c r="HK1536" s="24">
        <f>SUMPRODUCT($B1536:$GQ1536,INDEX(PLAN_PRODUCCION!$B$4:$GQ$24,COLUMN()-COLUMN($GZ$1)+1,0))</f>
        <v>0</v>
      </c>
      <c r="HL1536" s="24">
        <f>SUMPRODUCT($B1536:$GQ1536,INDEX(PLAN_PRODUCCION!$B$4:$GQ$24,COLUMN()-COLUMN($GZ$1)+1,0))</f>
        <v>0</v>
      </c>
      <c r="HM1536" s="24">
        <f>SUMPRODUCT($B1536:$GQ1536,INDEX(PLAN_PRODUCCION!$B$4:$GQ$24,COLUMN()-COLUMN($GZ$1)+1,0))</f>
        <v>0</v>
      </c>
      <c r="HN1536" s="24">
        <f>SUMPRODUCT($B1536:$GQ1536,INDEX(PLAN_PRODUCCION!$B$4:$GQ$24,COLUMN()-COLUMN($GZ$1)+1,0))</f>
        <v>0</v>
      </c>
      <c r="HO1536" s="24">
        <f>SUMPRODUCT($B1536:$GQ1536,INDEX(PLAN_PRODUCCION!$B$4:$GQ$24,COLUMN()-COLUMN($GZ$1)+1,0))</f>
        <v>0</v>
      </c>
      <c r="HP1536" s="24">
        <f>SUMPRODUCT($B1536:$GQ1536,INDEX(PLAN_PRODUCCION!$B$4:$GQ$24,COLUMN()-COLUMN($GZ$1)+1,0))</f>
        <v>0</v>
      </c>
      <c r="HQ1536" s="24">
        <f>SUMPRODUCT($B1536:$GQ1536,INDEX(PLAN_PRODUCCION!$B$4:$GQ$24,COLUMN()-COLUMN($GZ$1)+1,0))</f>
        <v>0</v>
      </c>
      <c r="HR1536" s="24">
        <f>SUMPRODUCT($B1536:$GQ1536,INDEX(PLAN_PRODUCCION!$B$4:$GQ$24,COLUMN()-COLUMN($GZ$1)+1,0))</f>
        <v>0</v>
      </c>
      <c r="HS1536" s="24">
        <f>SUMPRODUCT($B1536:$GQ1536,INDEX(PLAN_PRODUCCION!$B$4:$GQ$24,COLUMN()-COLUMN($GZ$1)+1,0))</f>
        <v>0</v>
      </c>
      <c r="HT1536" s="24">
        <f>SUMPRODUCT($B1536:$GQ1536,INDEX(PLAN_PRODUCCION!$B$4:$GQ$24,COLUMN()-COLUMN($GZ$1)+1,0))</f>
        <v>0</v>
      </c>
      <c r="HU1536" s="22"/>
      <c r="HV1536" s="25"/>
      <c r="HW1536" t="str">
        <f>DIM_BILL[[#This Row],[Tipo]]</f>
        <v>MATERIA PRIMA</v>
      </c>
    </row>
    <row r="1537" spans="1:231" x14ac:dyDescent="0.3">
      <c r="A1537" s="18" t="s">
        <v>820</v>
      </c>
      <c r="BT1537">
        <v>1.7544704545454547E-2</v>
      </c>
      <c r="BU1537">
        <v>3.0878680000000002E-2</v>
      </c>
      <c r="BW1537">
        <v>3.0948000000000003E-2</v>
      </c>
      <c r="BX1537">
        <v>1.758409090909091E-2</v>
      </c>
      <c r="BY1537">
        <v>6.1896000000000007E-2</v>
      </c>
      <c r="BZ1537">
        <v>3.0878680000000002E-2</v>
      </c>
      <c r="CA1537">
        <v>1.7544704545454547E-2</v>
      </c>
      <c r="CB1537">
        <v>6.1757360000000004E-2</v>
      </c>
      <c r="CC1537">
        <v>2.5761116666666667E-2</v>
      </c>
      <c r="CD1537">
        <v>7.7254466666666674E-2</v>
      </c>
      <c r="GR1537" s="18" t="s">
        <v>821</v>
      </c>
      <c r="GS1537" s="18">
        <v>15</v>
      </c>
      <c r="GT1537" s="18" t="s">
        <v>1848</v>
      </c>
      <c r="GU1537" s="18" t="s">
        <v>1793</v>
      </c>
      <c r="GV1537" s="18">
        <f>SUMIF(FACT_A1[cve_prod],DIM_BILL[[#This Row],[CODIGO]],FACT_A1[Existencia])</f>
        <v>0</v>
      </c>
      <c r="GW1537" s="18">
        <f>SUMIF(FACT_A2[cve_prod],DIM_BILL[[#This Row],[CODIGO]],FACT_A2[Existencia])</f>
        <v>915.91388000000006</v>
      </c>
      <c r="GX1537" s="18"/>
      <c r="GY1537" s="16" t="s">
        <v>2222</v>
      </c>
      <c r="GZ1537" s="26">
        <f t="shared" ref="GZ1537" si="11221">GV1537+GW1537+GX1537+GZ1535-GZ1536</f>
        <v>-166.39961999999991</v>
      </c>
      <c r="HA1537" s="26">
        <f t="shared" ref="HA1537" si="11222">GZ1537+HA1535-HA1536</f>
        <v>-166.39961999999991</v>
      </c>
      <c r="HB1537" s="26">
        <f t="shared" ref="HB1537" si="11223">HA1537+HB1535-HB1536</f>
        <v>-166.39961999999991</v>
      </c>
      <c r="HC1537" s="26">
        <f t="shared" ref="HC1537" si="11224">HB1537+HC1535-HC1536</f>
        <v>-166.39961999999991</v>
      </c>
      <c r="HD1537" s="26">
        <f t="shared" ref="HD1537" si="11225">HC1537+HD1535-HD1536</f>
        <v>-166.39961999999991</v>
      </c>
      <c r="HE1537" s="26">
        <f t="shared" ref="HE1537" si="11226">HD1537+HE1535-HE1536</f>
        <v>-166.39961999999991</v>
      </c>
      <c r="HF1537" s="26">
        <f t="shared" ref="HF1537" si="11227">HE1537+HF1535-HF1536</f>
        <v>33.600380000000087</v>
      </c>
      <c r="HG1537" s="26">
        <f t="shared" ref="HG1537" si="11228">HF1537+HG1535-HG1536</f>
        <v>33.600380000000087</v>
      </c>
      <c r="HH1537" s="26">
        <f t="shared" ref="HH1537" si="11229">HG1537+HH1535-HH1536</f>
        <v>33.600380000000087</v>
      </c>
      <c r="HI1537" s="26">
        <f t="shared" ref="HI1537" si="11230">HH1537+HI1535-HI1536</f>
        <v>33.600380000000087</v>
      </c>
      <c r="HJ1537" s="26">
        <f t="shared" ref="HJ1537" si="11231">HI1537+HJ1535-HJ1536</f>
        <v>33.600380000000087</v>
      </c>
      <c r="HK1537" s="26">
        <f t="shared" ref="HK1537" si="11232">HJ1537+HK1535-HK1536</f>
        <v>33.600380000000087</v>
      </c>
      <c r="HL1537" s="26">
        <f t="shared" ref="HL1537" si="11233">HK1537+HL1535-HL1536</f>
        <v>33.600380000000087</v>
      </c>
      <c r="HM1537" s="26">
        <f t="shared" ref="HM1537" si="11234">HL1537+HM1535-HM1536</f>
        <v>33.600380000000087</v>
      </c>
      <c r="HN1537" s="26">
        <f t="shared" ref="HN1537" si="11235">HM1537+HN1535-HN1536</f>
        <v>33.600380000000087</v>
      </c>
      <c r="HO1537" s="26">
        <f t="shared" ref="HO1537" si="11236">HN1537+HO1535-HO1536</f>
        <v>33.600380000000087</v>
      </c>
      <c r="HP1537" s="26">
        <f t="shared" ref="HP1537" si="11237">HO1537+HP1535-HP1536</f>
        <v>33.600380000000087</v>
      </c>
      <c r="HQ1537" s="26">
        <f t="shared" ref="HQ1537" si="11238">HP1537+HQ1535-HQ1536</f>
        <v>33.600380000000087</v>
      </c>
      <c r="HR1537" s="26">
        <f t="shared" ref="HR1537" si="11239">HQ1537+HR1535-HR1536</f>
        <v>33.600380000000087</v>
      </c>
      <c r="HS1537" s="26">
        <f t="shared" ref="HS1537" si="11240">HR1537+HS1535-HS1536</f>
        <v>33.600380000000087</v>
      </c>
      <c r="HT1537" s="26">
        <f t="shared" ref="HT1537" si="11241">HS1537+HT1535-HT1536</f>
        <v>33.600380000000087</v>
      </c>
      <c r="HU1537" s="22">
        <f t="shared" ref="HU1537" si="11242">COUNTIF(GZ1537:HT1537,"&lt;0")</f>
        <v>6</v>
      </c>
      <c r="HV1537" s="25"/>
      <c r="HW1537" t="str">
        <f>DIM_BILL[[#This Row],[Tipo]]</f>
        <v>MATERIA PRIMA</v>
      </c>
    </row>
    <row r="1538" spans="1:231" x14ac:dyDescent="0.3">
      <c r="A1538" s="17" t="s">
        <v>775</v>
      </c>
      <c r="BT1538">
        <v>5.9897727272727273E-3</v>
      </c>
      <c r="BU1538">
        <v>1.0542000000000001E-2</v>
      </c>
      <c r="BW1538">
        <v>1.0542000000000001E-2</v>
      </c>
      <c r="BX1538">
        <v>5.9897727272727273E-3</v>
      </c>
      <c r="BY1538">
        <v>2.1084000000000002E-2</v>
      </c>
      <c r="BZ1538">
        <v>1.0542000000000001E-2</v>
      </c>
      <c r="CA1538">
        <v>5.9897727272727273E-3</v>
      </c>
      <c r="CB1538">
        <v>2.1084000000000002E-2</v>
      </c>
      <c r="CC1538">
        <v>8.7849999999999994E-3</v>
      </c>
      <c r="CD1538">
        <v>2.6354999999999996E-2</v>
      </c>
      <c r="GR1538" s="17" t="s">
        <v>776</v>
      </c>
      <c r="GS1538" s="17">
        <v>15</v>
      </c>
      <c r="GT1538" s="17" t="s">
        <v>1848</v>
      </c>
      <c r="GU1538" s="17" t="s">
        <v>1793</v>
      </c>
      <c r="GV1538" s="17">
        <f>SUMIF(FACT_A1[cve_prod],DIM_BILL[[#This Row],[CODIGO]],FACT_A1[Existencia])</f>
        <v>0</v>
      </c>
      <c r="GW1538" s="18">
        <f>SUMIF(FACT_A2[cve_prod],DIM_BILL[[#This Row],[CODIGO]],FACT_A2[Existencia])</f>
        <v>1178.20101</v>
      </c>
      <c r="GX1538" s="17"/>
      <c r="GY1538" s="16" t="s">
        <v>2220</v>
      </c>
      <c r="GZ1538" s="15">
        <f>SUMIFS(POs[saldo],POs[cve_prod],DIM_BILL[[#This Row],[CODIGO]],POs[status],$GY1538,POs[f_ent],GZ$1)</f>
        <v>0</v>
      </c>
      <c r="HA1538" s="15">
        <f>SUMIFS(POs[saldo],POs[cve_prod],DIM_BILL[[#This Row],[CODIGO]],POs[status],$GY1538,POs[f_ent],HA$1)</f>
        <v>0</v>
      </c>
      <c r="HB1538" s="15">
        <f>SUMIFS(POs[saldo],POs[cve_prod],DIM_BILL[[#This Row],[CODIGO]],POs[status],$GY1538,POs[f_ent],HB$1)</f>
        <v>0</v>
      </c>
      <c r="HC1538" s="15">
        <f>SUMIFS(POs[saldo],POs[cve_prod],DIM_BILL[[#This Row],[CODIGO]],POs[status],$GY1538,POs[f_ent],HC$1)</f>
        <v>0</v>
      </c>
      <c r="HD1538" s="15">
        <f>SUMIFS(POs[saldo],POs[cve_prod],DIM_BILL[[#This Row],[CODIGO]],POs[status],$GY1538,POs[f_ent],HD$1)</f>
        <v>0</v>
      </c>
      <c r="HE1538" s="15">
        <f>SUMIFS(POs[saldo],POs[cve_prod],DIM_BILL[[#This Row],[CODIGO]],POs[status],$GY1538,POs[f_ent],HE$1)</f>
        <v>0</v>
      </c>
      <c r="HF1538" s="15">
        <f>SUMIFS(POs[saldo],POs[cve_prod],DIM_BILL[[#This Row],[CODIGO]],POs[status],$GY1538,POs[Semana],WEEKNUM(HF$1))</f>
        <v>0</v>
      </c>
      <c r="HG1538" s="15">
        <f>SUMIFS(POs[saldo],POs[cve_prod],DIM_BILL[[#This Row],[CODIGO]],POs[status],$GY1538,POs[Semana],WEEKNUM(HG$1))</f>
        <v>0</v>
      </c>
      <c r="HH1538" s="15">
        <f>SUMIFS(POs[saldo],POs[cve_prod],DIM_BILL[[#This Row],[CODIGO]],POs[status],$GY1538,POs[Semana],WEEKNUM(HH$1))</f>
        <v>0</v>
      </c>
      <c r="HI1538" s="15">
        <f>SUMIFS(POs[saldo],POs[cve_prod],DIM_BILL[[#This Row],[CODIGO]],POs[status],$GY1538,POs[Semana],WEEKNUM(HI$1))</f>
        <v>0</v>
      </c>
      <c r="HJ1538" s="15">
        <f>SUMIFS(POs[saldo],POs[cve_prod],DIM_BILL[[#This Row],[CODIGO]],POs[status],$GY1538,POs[Semana],WEEKNUM(HJ$1))</f>
        <v>0</v>
      </c>
      <c r="HK1538" s="15">
        <f>SUMIFS(POs[saldo],POs[cve_prod],DIM_BILL[[#This Row],[CODIGO]],POs[status],$GY1538,POs[Semana],WEEKNUM(HK$1))</f>
        <v>0</v>
      </c>
      <c r="HL1538" s="15">
        <f>SUMIFS(POs[saldo],POs[cve_prod],DIM_BILL[[#This Row],[CODIGO]],POs[status],$GY1538,POs[Semana],WEEKNUM(HL$1))</f>
        <v>0</v>
      </c>
      <c r="HM1538" s="15">
        <f>SUMIFS(POs[saldo],POs[cve_prod],DIM_BILL[[#This Row],[CODIGO]],POs[status],$GY1538,POs[Semana],WEEKNUM(HM$1))</f>
        <v>0</v>
      </c>
      <c r="HN1538" s="15">
        <f>SUMIFS(POs[saldo],POs[cve_prod],DIM_BILL[[#This Row],[CODIGO]],POs[status],$GY1538,POs[Semana],WEEKNUM(HN$1))</f>
        <v>0</v>
      </c>
      <c r="HO1538" s="15">
        <f>SUMIFS(POs[saldo],POs[cve_prod],DIM_BILL[[#This Row],[CODIGO]],POs[status],$GY1538,POs[Semana],WEEKNUM(HO$1))</f>
        <v>0</v>
      </c>
      <c r="HP1538" s="15">
        <f>SUMIFS(POs[saldo],POs[cve_prod],DIM_BILL[[#This Row],[CODIGO]],POs[status],$GY1538,POs[Semana],WEEKNUM(HP$1))</f>
        <v>0</v>
      </c>
      <c r="HQ1538" s="15">
        <f>SUMIFS(POs[saldo],POs[cve_prod],DIM_BILL[[#This Row],[CODIGO]],POs[status],$GY1538,POs[Semana],WEEKNUM(HQ$1))</f>
        <v>0</v>
      </c>
      <c r="HR1538" s="15">
        <f>SUMIFS(POs[saldo],POs[cve_prod],DIM_BILL[[#This Row],[CODIGO]],POs[status],$GY1538,POs[Semana],WEEKNUM(HR$1))</f>
        <v>0</v>
      </c>
      <c r="HS1538" s="15">
        <f>SUMIFS(POs[saldo],POs[cve_prod],DIM_BILL[[#This Row],[CODIGO]],POs[status],$GY1538,POs[Semana],WEEKNUM(HS$1))</f>
        <v>0</v>
      </c>
      <c r="HT1538" s="15">
        <f>SUMIFS(POs[saldo],POs[cve_prod],DIM_BILL[[#This Row],[CODIGO]],POs[status],$GY1538,POs[Semana],WEEKNUM(HT$1))</f>
        <v>0</v>
      </c>
      <c r="HU1538" s="22"/>
      <c r="HV1538" s="25"/>
      <c r="HW1538" t="str">
        <f>DIM_BILL[[#This Row],[Tipo]]</f>
        <v>MATERIA PRIMA</v>
      </c>
    </row>
    <row r="1539" spans="1:231" x14ac:dyDescent="0.3">
      <c r="A1539" s="17" t="s">
        <v>775</v>
      </c>
      <c r="BT1539">
        <v>5.9897727272727273E-3</v>
      </c>
      <c r="BU1539">
        <v>1.0542000000000001E-2</v>
      </c>
      <c r="BW1539">
        <v>1.0542000000000001E-2</v>
      </c>
      <c r="BX1539">
        <v>5.9897727272727273E-3</v>
      </c>
      <c r="BY1539">
        <v>2.1084000000000002E-2</v>
      </c>
      <c r="BZ1539">
        <v>1.0542000000000001E-2</v>
      </c>
      <c r="CA1539">
        <v>5.9897727272727273E-3</v>
      </c>
      <c r="CB1539">
        <v>2.1084000000000002E-2</v>
      </c>
      <c r="CC1539">
        <v>8.7849999999999994E-3</v>
      </c>
      <c r="CD1539">
        <v>2.6354999999999996E-2</v>
      </c>
      <c r="GR1539" s="17" t="s">
        <v>776</v>
      </c>
      <c r="GS1539" s="17">
        <v>15</v>
      </c>
      <c r="GT1539" s="17" t="s">
        <v>1848</v>
      </c>
      <c r="GU1539" s="17" t="s">
        <v>1793</v>
      </c>
      <c r="GV1539" s="17">
        <f>SUMIF(FACT_A1[cve_prod],DIM_BILL[[#This Row],[CODIGO]],FACT_A1[Existencia])</f>
        <v>0</v>
      </c>
      <c r="GW1539" s="18">
        <f>SUMIF(FACT_A2[cve_prod],DIM_BILL[[#This Row],[CODIGO]],FACT_A2[Existencia])</f>
        <v>1178.20101</v>
      </c>
      <c r="GX1539" s="17"/>
      <c r="GY1539" s="16" t="s">
        <v>2221</v>
      </c>
      <c r="GZ1539" s="24">
        <f>SUMPRODUCT($B1539:$GQ1539,INDEX(PLAN_PRODUCCION!$B$4:$GQ$24,COLUMN()-COLUMN($GZ$1)+1,0))</f>
        <v>368.97000000000008</v>
      </c>
      <c r="HA1539" s="24">
        <f>SUMPRODUCT($B1539:$GQ1539,INDEX(PLAN_PRODUCCION!$B$4:$GQ$24,COLUMN()-COLUMN($GZ$1)+1,0))</f>
        <v>0</v>
      </c>
      <c r="HB1539" s="24">
        <f>SUMPRODUCT($B1539:$GQ1539,INDEX(PLAN_PRODUCCION!$B$4:$GQ$24,COLUMN()-COLUMN($GZ$1)+1,0))</f>
        <v>0</v>
      </c>
      <c r="HC1539" s="24">
        <f>SUMPRODUCT($B1539:$GQ1539,INDEX(PLAN_PRODUCCION!$B$4:$GQ$24,COLUMN()-COLUMN($GZ$1)+1,0))</f>
        <v>0</v>
      </c>
      <c r="HD1539" s="24">
        <f>SUMPRODUCT($B1539:$GQ1539,INDEX(PLAN_PRODUCCION!$B$4:$GQ$24,COLUMN()-COLUMN($GZ$1)+1,0))</f>
        <v>0</v>
      </c>
      <c r="HE1539" s="24">
        <f>SUMPRODUCT($B1539:$GQ1539,INDEX(PLAN_PRODUCCION!$B$4:$GQ$24,COLUMN()-COLUMN($GZ$1)+1,0))</f>
        <v>0</v>
      </c>
      <c r="HF1539" s="24">
        <f>SUMPRODUCT($B1539:$GQ1539,INDEX(PLAN_PRODUCCION!$B$4:$GQ$24,COLUMN()-COLUMN($GZ$1)+1,0))</f>
        <v>0</v>
      </c>
      <c r="HG1539" s="24">
        <f>SUMPRODUCT($B1539:$GQ1539,INDEX(PLAN_PRODUCCION!$B$4:$GQ$24,COLUMN()-COLUMN($GZ$1)+1,0))</f>
        <v>0</v>
      </c>
      <c r="HH1539" s="24">
        <f>SUMPRODUCT($B1539:$GQ1539,INDEX(PLAN_PRODUCCION!$B$4:$GQ$24,COLUMN()-COLUMN($GZ$1)+1,0))</f>
        <v>0</v>
      </c>
      <c r="HI1539" s="24">
        <f>SUMPRODUCT($B1539:$GQ1539,INDEX(PLAN_PRODUCCION!$B$4:$GQ$24,COLUMN()-COLUMN($GZ$1)+1,0))</f>
        <v>0</v>
      </c>
      <c r="HJ1539" s="24">
        <f>SUMPRODUCT($B1539:$GQ1539,INDEX(PLAN_PRODUCCION!$B$4:$GQ$24,COLUMN()-COLUMN($GZ$1)+1,0))</f>
        <v>0</v>
      </c>
      <c r="HK1539" s="24">
        <f>SUMPRODUCT($B1539:$GQ1539,INDEX(PLAN_PRODUCCION!$B$4:$GQ$24,COLUMN()-COLUMN($GZ$1)+1,0))</f>
        <v>0</v>
      </c>
      <c r="HL1539" s="24">
        <f>SUMPRODUCT($B1539:$GQ1539,INDEX(PLAN_PRODUCCION!$B$4:$GQ$24,COLUMN()-COLUMN($GZ$1)+1,0))</f>
        <v>0</v>
      </c>
      <c r="HM1539" s="24">
        <f>SUMPRODUCT($B1539:$GQ1539,INDEX(PLAN_PRODUCCION!$B$4:$GQ$24,COLUMN()-COLUMN($GZ$1)+1,0))</f>
        <v>0</v>
      </c>
      <c r="HN1539" s="24">
        <f>SUMPRODUCT($B1539:$GQ1539,INDEX(PLAN_PRODUCCION!$B$4:$GQ$24,COLUMN()-COLUMN($GZ$1)+1,0))</f>
        <v>0</v>
      </c>
      <c r="HO1539" s="24">
        <f>SUMPRODUCT($B1539:$GQ1539,INDEX(PLAN_PRODUCCION!$B$4:$GQ$24,COLUMN()-COLUMN($GZ$1)+1,0))</f>
        <v>0</v>
      </c>
      <c r="HP1539" s="24">
        <f>SUMPRODUCT($B1539:$GQ1539,INDEX(PLAN_PRODUCCION!$B$4:$GQ$24,COLUMN()-COLUMN($GZ$1)+1,0))</f>
        <v>0</v>
      </c>
      <c r="HQ1539" s="24">
        <f>SUMPRODUCT($B1539:$GQ1539,INDEX(PLAN_PRODUCCION!$B$4:$GQ$24,COLUMN()-COLUMN($GZ$1)+1,0))</f>
        <v>0</v>
      </c>
      <c r="HR1539" s="24">
        <f>SUMPRODUCT($B1539:$GQ1539,INDEX(PLAN_PRODUCCION!$B$4:$GQ$24,COLUMN()-COLUMN($GZ$1)+1,0))</f>
        <v>0</v>
      </c>
      <c r="HS1539" s="24">
        <f>SUMPRODUCT($B1539:$GQ1539,INDEX(PLAN_PRODUCCION!$B$4:$GQ$24,COLUMN()-COLUMN($GZ$1)+1,0))</f>
        <v>0</v>
      </c>
      <c r="HT1539" s="24">
        <f>SUMPRODUCT($B1539:$GQ1539,INDEX(PLAN_PRODUCCION!$B$4:$GQ$24,COLUMN()-COLUMN($GZ$1)+1,0))</f>
        <v>0</v>
      </c>
      <c r="HU1539" s="22"/>
      <c r="HV1539" s="25"/>
      <c r="HW1539" t="str">
        <f>DIM_BILL[[#This Row],[Tipo]]</f>
        <v>MATERIA PRIMA</v>
      </c>
    </row>
    <row r="1540" spans="1:231" x14ac:dyDescent="0.3">
      <c r="A1540" s="18" t="s">
        <v>775</v>
      </c>
      <c r="BT1540">
        <v>5.9897727272727273E-3</v>
      </c>
      <c r="BU1540">
        <v>1.0542000000000001E-2</v>
      </c>
      <c r="BW1540">
        <v>1.0542000000000001E-2</v>
      </c>
      <c r="BX1540">
        <v>5.9897727272727273E-3</v>
      </c>
      <c r="BY1540">
        <v>2.1084000000000002E-2</v>
      </c>
      <c r="BZ1540">
        <v>1.0542000000000001E-2</v>
      </c>
      <c r="CA1540">
        <v>5.9897727272727273E-3</v>
      </c>
      <c r="CB1540">
        <v>2.1084000000000002E-2</v>
      </c>
      <c r="CC1540">
        <v>8.7849999999999994E-3</v>
      </c>
      <c r="CD1540">
        <v>2.6354999999999996E-2</v>
      </c>
      <c r="GR1540" s="18" t="s">
        <v>776</v>
      </c>
      <c r="GS1540" s="18">
        <v>15</v>
      </c>
      <c r="GT1540" s="18" t="s">
        <v>1848</v>
      </c>
      <c r="GU1540" s="18" t="s">
        <v>1793</v>
      </c>
      <c r="GV1540" s="18">
        <f>SUMIF(FACT_A1[cve_prod],DIM_BILL[[#This Row],[CODIGO]],FACT_A1[Existencia])</f>
        <v>0</v>
      </c>
      <c r="GW1540" s="18">
        <f>SUMIF(FACT_A2[cve_prod],DIM_BILL[[#This Row],[CODIGO]],FACT_A2[Existencia])</f>
        <v>1178.20101</v>
      </c>
      <c r="GX1540" s="18"/>
      <c r="GY1540" s="16" t="s">
        <v>2222</v>
      </c>
      <c r="GZ1540" s="26">
        <f t="shared" ref="GZ1540" si="11243">GV1540+GW1540+GX1540+GZ1538-GZ1539</f>
        <v>809.23100999999997</v>
      </c>
      <c r="HA1540" s="26">
        <f t="shared" ref="HA1540" si="11244">GZ1540+HA1538-HA1539</f>
        <v>809.23100999999997</v>
      </c>
      <c r="HB1540" s="26">
        <f t="shared" ref="HB1540" si="11245">HA1540+HB1538-HB1539</f>
        <v>809.23100999999997</v>
      </c>
      <c r="HC1540" s="26">
        <f t="shared" ref="HC1540" si="11246">HB1540+HC1538-HC1539</f>
        <v>809.23100999999997</v>
      </c>
      <c r="HD1540" s="26">
        <f t="shared" ref="HD1540" si="11247">HC1540+HD1538-HD1539</f>
        <v>809.23100999999997</v>
      </c>
      <c r="HE1540" s="26">
        <f t="shared" ref="HE1540" si="11248">HD1540+HE1538-HE1539</f>
        <v>809.23100999999997</v>
      </c>
      <c r="HF1540" s="26">
        <f t="shared" ref="HF1540" si="11249">HE1540+HF1538-HF1539</f>
        <v>809.23100999999997</v>
      </c>
      <c r="HG1540" s="26">
        <f t="shared" ref="HG1540" si="11250">HF1540+HG1538-HG1539</f>
        <v>809.23100999999997</v>
      </c>
      <c r="HH1540" s="26">
        <f t="shared" ref="HH1540" si="11251">HG1540+HH1538-HH1539</f>
        <v>809.23100999999997</v>
      </c>
      <c r="HI1540" s="26">
        <f t="shared" ref="HI1540" si="11252">HH1540+HI1538-HI1539</f>
        <v>809.23100999999997</v>
      </c>
      <c r="HJ1540" s="26">
        <f t="shared" ref="HJ1540" si="11253">HI1540+HJ1538-HJ1539</f>
        <v>809.23100999999997</v>
      </c>
      <c r="HK1540" s="26">
        <f t="shared" ref="HK1540" si="11254">HJ1540+HK1538-HK1539</f>
        <v>809.23100999999997</v>
      </c>
      <c r="HL1540" s="26">
        <f t="shared" ref="HL1540" si="11255">HK1540+HL1538-HL1539</f>
        <v>809.23100999999997</v>
      </c>
      <c r="HM1540" s="26">
        <f t="shared" ref="HM1540" si="11256">HL1540+HM1538-HM1539</f>
        <v>809.23100999999997</v>
      </c>
      <c r="HN1540" s="26">
        <f t="shared" ref="HN1540" si="11257">HM1540+HN1538-HN1539</f>
        <v>809.23100999999997</v>
      </c>
      <c r="HO1540" s="26">
        <f t="shared" ref="HO1540" si="11258">HN1540+HO1538-HO1539</f>
        <v>809.23100999999997</v>
      </c>
      <c r="HP1540" s="26">
        <f t="shared" ref="HP1540" si="11259">HO1540+HP1538-HP1539</f>
        <v>809.23100999999997</v>
      </c>
      <c r="HQ1540" s="26">
        <f t="shared" ref="HQ1540" si="11260">HP1540+HQ1538-HQ1539</f>
        <v>809.23100999999997</v>
      </c>
      <c r="HR1540" s="26">
        <f t="shared" ref="HR1540" si="11261">HQ1540+HR1538-HR1539</f>
        <v>809.23100999999997</v>
      </c>
      <c r="HS1540" s="26">
        <f t="shared" ref="HS1540" si="11262">HR1540+HS1538-HS1539</f>
        <v>809.23100999999997</v>
      </c>
      <c r="HT1540" s="26">
        <f t="shared" ref="HT1540" si="11263">HS1540+HT1538-HT1539</f>
        <v>809.23100999999997</v>
      </c>
      <c r="HU1540" s="22">
        <f t="shared" ref="HU1540" si="11264">COUNTIF(GZ1540:HT1540,"&lt;0")</f>
        <v>0</v>
      </c>
      <c r="HV1540" s="25"/>
      <c r="HW1540" t="str">
        <f>DIM_BILL[[#This Row],[Tipo]]</f>
        <v>MATERIA PRIMA</v>
      </c>
    </row>
    <row r="1541" spans="1:231" x14ac:dyDescent="0.3">
      <c r="A1541" s="17" t="s">
        <v>514</v>
      </c>
      <c r="AP1541">
        <v>1.4400000000000001E-3</v>
      </c>
      <c r="BT1541">
        <v>2.8522727272727272E-4</v>
      </c>
      <c r="BU1541">
        <v>5.0199999999999995E-4</v>
      </c>
      <c r="BW1541">
        <v>5.0199999999999995E-4</v>
      </c>
      <c r="BX1541">
        <v>2.8522727272727272E-4</v>
      </c>
      <c r="BY1541">
        <v>1.0039999999999999E-3</v>
      </c>
      <c r="BZ1541">
        <v>5.0199999999999995E-4</v>
      </c>
      <c r="CA1541">
        <v>2.8522727272727272E-4</v>
      </c>
      <c r="CB1541">
        <v>1.0039999999999999E-3</v>
      </c>
      <c r="CC1541">
        <v>3.1366666666666663E-4</v>
      </c>
      <c r="CD1541">
        <v>1.2549999999999998E-3</v>
      </c>
      <c r="GR1541" s="17" t="s">
        <v>515</v>
      </c>
      <c r="GS1541" s="17">
        <v>15</v>
      </c>
      <c r="GT1541" s="17" t="s">
        <v>1848</v>
      </c>
      <c r="GU1541" s="17" t="s">
        <v>1793</v>
      </c>
      <c r="GV1541" s="17">
        <f>SUMIF(FACT_A1[cve_prod],DIM_BILL[[#This Row],[CODIGO]],FACT_A1[Existencia])</f>
        <v>0</v>
      </c>
      <c r="GW1541" s="18">
        <f>SUMIF(FACT_A2[cve_prod],DIM_BILL[[#This Row],[CODIGO]],FACT_A2[Existencia])</f>
        <v>244.34809999999999</v>
      </c>
      <c r="GX1541" s="17"/>
      <c r="GY1541" s="16" t="s">
        <v>2220</v>
      </c>
      <c r="GZ1541" s="15">
        <f>SUMIFS(POs[saldo],POs[cve_prod],DIM_BILL[[#This Row],[CODIGO]],POs[status],$GY1541,POs[f_ent],GZ$1)</f>
        <v>0</v>
      </c>
      <c r="HA1541" s="15">
        <f>SUMIFS(POs[saldo],POs[cve_prod],DIM_BILL[[#This Row],[CODIGO]],POs[status],$GY1541,POs[f_ent],HA$1)</f>
        <v>0</v>
      </c>
      <c r="HB1541" s="15">
        <f>SUMIFS(POs[saldo],POs[cve_prod],DIM_BILL[[#This Row],[CODIGO]],POs[status],$GY1541,POs[f_ent],HB$1)</f>
        <v>0</v>
      </c>
      <c r="HC1541" s="15">
        <f>SUMIFS(POs[saldo],POs[cve_prod],DIM_BILL[[#This Row],[CODIGO]],POs[status],$GY1541,POs[f_ent],HC$1)</f>
        <v>0</v>
      </c>
      <c r="HD1541" s="15">
        <f>SUMIFS(POs[saldo],POs[cve_prod],DIM_BILL[[#This Row],[CODIGO]],POs[status],$GY1541,POs[f_ent],HD$1)</f>
        <v>0</v>
      </c>
      <c r="HE1541" s="15">
        <f>SUMIFS(POs[saldo],POs[cve_prod],DIM_BILL[[#This Row],[CODIGO]],POs[status],$GY1541,POs[f_ent],HE$1)</f>
        <v>0</v>
      </c>
      <c r="HF1541" s="15">
        <f>SUMIFS(POs[saldo],POs[cve_prod],DIM_BILL[[#This Row],[CODIGO]],POs[status],$GY1541,POs[Semana],WEEKNUM(HF$1))</f>
        <v>0</v>
      </c>
      <c r="HG1541" s="15">
        <f>SUMIFS(POs[saldo],POs[cve_prod],DIM_BILL[[#This Row],[CODIGO]],POs[status],$GY1541,POs[Semana],WEEKNUM(HG$1))</f>
        <v>0</v>
      </c>
      <c r="HH1541" s="15">
        <f>SUMIFS(POs[saldo],POs[cve_prod],DIM_BILL[[#This Row],[CODIGO]],POs[status],$GY1541,POs[Semana],WEEKNUM(HH$1))</f>
        <v>0</v>
      </c>
      <c r="HI1541" s="15">
        <f>SUMIFS(POs[saldo],POs[cve_prod],DIM_BILL[[#This Row],[CODIGO]],POs[status],$GY1541,POs[Semana],WEEKNUM(HI$1))</f>
        <v>0</v>
      </c>
      <c r="HJ1541" s="15">
        <f>SUMIFS(POs[saldo],POs[cve_prod],DIM_BILL[[#This Row],[CODIGO]],POs[status],$GY1541,POs[Semana],WEEKNUM(HJ$1))</f>
        <v>0</v>
      </c>
      <c r="HK1541" s="15">
        <f>SUMIFS(POs[saldo],POs[cve_prod],DIM_BILL[[#This Row],[CODIGO]],POs[status],$GY1541,POs[Semana],WEEKNUM(HK$1))</f>
        <v>0</v>
      </c>
      <c r="HL1541" s="15">
        <f>SUMIFS(POs[saldo],POs[cve_prod],DIM_BILL[[#This Row],[CODIGO]],POs[status],$GY1541,POs[Semana],WEEKNUM(HL$1))</f>
        <v>0</v>
      </c>
      <c r="HM1541" s="15">
        <f>SUMIFS(POs[saldo],POs[cve_prod],DIM_BILL[[#This Row],[CODIGO]],POs[status],$GY1541,POs[Semana],WEEKNUM(HM$1))</f>
        <v>0</v>
      </c>
      <c r="HN1541" s="15">
        <f>SUMIFS(POs[saldo],POs[cve_prod],DIM_BILL[[#This Row],[CODIGO]],POs[status],$GY1541,POs[Semana],WEEKNUM(HN$1))</f>
        <v>0</v>
      </c>
      <c r="HO1541" s="15">
        <f>SUMIFS(POs[saldo],POs[cve_prod],DIM_BILL[[#This Row],[CODIGO]],POs[status],$GY1541,POs[Semana],WEEKNUM(HO$1))</f>
        <v>0</v>
      </c>
      <c r="HP1541" s="15">
        <f>SUMIFS(POs[saldo],POs[cve_prod],DIM_BILL[[#This Row],[CODIGO]],POs[status],$GY1541,POs[Semana],WEEKNUM(HP$1))</f>
        <v>0</v>
      </c>
      <c r="HQ1541" s="15">
        <f>SUMIFS(POs[saldo],POs[cve_prod],DIM_BILL[[#This Row],[CODIGO]],POs[status],$GY1541,POs[Semana],WEEKNUM(HQ$1))</f>
        <v>0</v>
      </c>
      <c r="HR1541" s="15">
        <f>SUMIFS(POs[saldo],POs[cve_prod],DIM_BILL[[#This Row],[CODIGO]],POs[status],$GY1541,POs[Semana],WEEKNUM(HR$1))</f>
        <v>0</v>
      </c>
      <c r="HS1541" s="15">
        <f>SUMIFS(POs[saldo],POs[cve_prod],DIM_BILL[[#This Row],[CODIGO]],POs[status],$GY1541,POs[Semana],WEEKNUM(HS$1))</f>
        <v>0</v>
      </c>
      <c r="HT1541" s="15">
        <f>SUMIFS(POs[saldo],POs[cve_prod],DIM_BILL[[#This Row],[CODIGO]],POs[status],$GY1541,POs[Semana],WEEKNUM(HT$1))</f>
        <v>0</v>
      </c>
      <c r="HU1541" s="22"/>
      <c r="HV1541" s="25"/>
      <c r="HW1541" t="str">
        <f>DIM_BILL[[#This Row],[Tipo]]</f>
        <v>MATERIA PRIMA</v>
      </c>
    </row>
    <row r="1542" spans="1:231" x14ac:dyDescent="0.3">
      <c r="A1542" s="17" t="s">
        <v>514</v>
      </c>
      <c r="AP1542">
        <v>1.4400000000000001E-3</v>
      </c>
      <c r="BT1542">
        <v>2.8522727272727272E-4</v>
      </c>
      <c r="BU1542">
        <v>5.0199999999999995E-4</v>
      </c>
      <c r="BW1542">
        <v>5.0199999999999995E-4</v>
      </c>
      <c r="BX1542">
        <v>2.8522727272727272E-4</v>
      </c>
      <c r="BY1542">
        <v>1.0039999999999999E-3</v>
      </c>
      <c r="BZ1542">
        <v>5.0199999999999995E-4</v>
      </c>
      <c r="CA1542">
        <v>2.8522727272727272E-4</v>
      </c>
      <c r="CB1542">
        <v>1.0039999999999999E-3</v>
      </c>
      <c r="CC1542">
        <v>3.1366666666666663E-4</v>
      </c>
      <c r="CD1542">
        <v>1.2549999999999998E-3</v>
      </c>
      <c r="GR1542" s="17" t="s">
        <v>515</v>
      </c>
      <c r="GS1542" s="17">
        <v>15</v>
      </c>
      <c r="GT1542" s="17" t="s">
        <v>1848</v>
      </c>
      <c r="GU1542" s="17" t="s">
        <v>1793</v>
      </c>
      <c r="GV1542" s="17">
        <f>SUMIF(FACT_A1[cve_prod],DIM_BILL[[#This Row],[CODIGO]],FACT_A1[Existencia])</f>
        <v>0</v>
      </c>
      <c r="GW1542" s="18">
        <f>SUMIF(FACT_A2[cve_prod],DIM_BILL[[#This Row],[CODIGO]],FACT_A2[Existencia])</f>
        <v>244.34809999999999</v>
      </c>
      <c r="GX1542" s="17"/>
      <c r="GY1542" s="16" t="s">
        <v>2221</v>
      </c>
      <c r="GZ1542" s="24">
        <f>SUMPRODUCT($B1542:$GQ1542,INDEX(PLAN_PRODUCCION!$B$4:$GQ$24,COLUMN()-COLUMN($GZ$1)+1,0))</f>
        <v>17.57</v>
      </c>
      <c r="HA1542" s="24">
        <f>SUMPRODUCT($B1542:$GQ1542,INDEX(PLAN_PRODUCCION!$B$4:$GQ$24,COLUMN()-COLUMN($GZ$1)+1,0))</f>
        <v>0</v>
      </c>
      <c r="HB1542" s="24">
        <f>SUMPRODUCT($B1542:$GQ1542,INDEX(PLAN_PRODUCCION!$B$4:$GQ$24,COLUMN()-COLUMN($GZ$1)+1,0))</f>
        <v>0</v>
      </c>
      <c r="HC1542" s="24">
        <f>SUMPRODUCT($B1542:$GQ1542,INDEX(PLAN_PRODUCCION!$B$4:$GQ$24,COLUMN()-COLUMN($GZ$1)+1,0))</f>
        <v>0</v>
      </c>
      <c r="HD1542" s="24">
        <f>SUMPRODUCT($B1542:$GQ1542,INDEX(PLAN_PRODUCCION!$B$4:$GQ$24,COLUMN()-COLUMN($GZ$1)+1,0))</f>
        <v>0</v>
      </c>
      <c r="HE1542" s="24">
        <f>SUMPRODUCT($B1542:$GQ1542,INDEX(PLAN_PRODUCCION!$B$4:$GQ$24,COLUMN()-COLUMN($GZ$1)+1,0))</f>
        <v>0</v>
      </c>
      <c r="HF1542" s="24">
        <f>SUMPRODUCT($B1542:$GQ1542,INDEX(PLAN_PRODUCCION!$B$4:$GQ$24,COLUMN()-COLUMN($GZ$1)+1,0))</f>
        <v>0</v>
      </c>
      <c r="HG1542" s="24">
        <f>SUMPRODUCT($B1542:$GQ1542,INDEX(PLAN_PRODUCCION!$B$4:$GQ$24,COLUMN()-COLUMN($GZ$1)+1,0))</f>
        <v>0</v>
      </c>
      <c r="HH1542" s="24">
        <f>SUMPRODUCT($B1542:$GQ1542,INDEX(PLAN_PRODUCCION!$B$4:$GQ$24,COLUMN()-COLUMN($GZ$1)+1,0))</f>
        <v>0</v>
      </c>
      <c r="HI1542" s="24">
        <f>SUMPRODUCT($B1542:$GQ1542,INDEX(PLAN_PRODUCCION!$B$4:$GQ$24,COLUMN()-COLUMN($GZ$1)+1,0))</f>
        <v>0</v>
      </c>
      <c r="HJ1542" s="24">
        <f>SUMPRODUCT($B1542:$GQ1542,INDEX(PLAN_PRODUCCION!$B$4:$GQ$24,COLUMN()-COLUMN($GZ$1)+1,0))</f>
        <v>0</v>
      </c>
      <c r="HK1542" s="24">
        <f>SUMPRODUCT($B1542:$GQ1542,INDEX(PLAN_PRODUCCION!$B$4:$GQ$24,COLUMN()-COLUMN($GZ$1)+1,0))</f>
        <v>0</v>
      </c>
      <c r="HL1542" s="24">
        <f>SUMPRODUCT($B1542:$GQ1542,INDEX(PLAN_PRODUCCION!$B$4:$GQ$24,COLUMN()-COLUMN($GZ$1)+1,0))</f>
        <v>0</v>
      </c>
      <c r="HM1542" s="24">
        <f>SUMPRODUCT($B1542:$GQ1542,INDEX(PLAN_PRODUCCION!$B$4:$GQ$24,COLUMN()-COLUMN($GZ$1)+1,0))</f>
        <v>0</v>
      </c>
      <c r="HN1542" s="24">
        <f>SUMPRODUCT($B1542:$GQ1542,INDEX(PLAN_PRODUCCION!$B$4:$GQ$24,COLUMN()-COLUMN($GZ$1)+1,0))</f>
        <v>0</v>
      </c>
      <c r="HO1542" s="24">
        <f>SUMPRODUCT($B1542:$GQ1542,INDEX(PLAN_PRODUCCION!$B$4:$GQ$24,COLUMN()-COLUMN($GZ$1)+1,0))</f>
        <v>0</v>
      </c>
      <c r="HP1542" s="24">
        <f>SUMPRODUCT($B1542:$GQ1542,INDEX(PLAN_PRODUCCION!$B$4:$GQ$24,COLUMN()-COLUMN($GZ$1)+1,0))</f>
        <v>0</v>
      </c>
      <c r="HQ1542" s="24">
        <f>SUMPRODUCT($B1542:$GQ1542,INDEX(PLAN_PRODUCCION!$B$4:$GQ$24,COLUMN()-COLUMN($GZ$1)+1,0))</f>
        <v>0</v>
      </c>
      <c r="HR1542" s="24">
        <f>SUMPRODUCT($B1542:$GQ1542,INDEX(PLAN_PRODUCCION!$B$4:$GQ$24,COLUMN()-COLUMN($GZ$1)+1,0))</f>
        <v>0</v>
      </c>
      <c r="HS1542" s="24">
        <f>SUMPRODUCT($B1542:$GQ1542,INDEX(PLAN_PRODUCCION!$B$4:$GQ$24,COLUMN()-COLUMN($GZ$1)+1,0))</f>
        <v>0</v>
      </c>
      <c r="HT1542" s="24">
        <f>SUMPRODUCT($B1542:$GQ1542,INDEX(PLAN_PRODUCCION!$B$4:$GQ$24,COLUMN()-COLUMN($GZ$1)+1,0))</f>
        <v>0</v>
      </c>
      <c r="HU1542" s="22"/>
      <c r="HV1542" s="25"/>
      <c r="HW1542" t="str">
        <f>DIM_BILL[[#This Row],[Tipo]]</f>
        <v>MATERIA PRIMA</v>
      </c>
    </row>
    <row r="1543" spans="1:231" x14ac:dyDescent="0.3">
      <c r="A1543" s="18" t="s">
        <v>514</v>
      </c>
      <c r="AP1543">
        <v>1.4400000000000001E-3</v>
      </c>
      <c r="BT1543">
        <v>2.8522727272727272E-4</v>
      </c>
      <c r="BU1543">
        <v>5.0199999999999995E-4</v>
      </c>
      <c r="BW1543">
        <v>5.0199999999999995E-4</v>
      </c>
      <c r="BX1543">
        <v>2.8522727272727272E-4</v>
      </c>
      <c r="BY1543">
        <v>1.0039999999999999E-3</v>
      </c>
      <c r="BZ1543">
        <v>5.0199999999999995E-4</v>
      </c>
      <c r="CA1543">
        <v>2.8522727272727272E-4</v>
      </c>
      <c r="CB1543">
        <v>1.0039999999999999E-3</v>
      </c>
      <c r="CC1543">
        <v>3.1366666666666663E-4</v>
      </c>
      <c r="CD1543">
        <v>1.2549999999999998E-3</v>
      </c>
      <c r="GR1543" s="18" t="s">
        <v>515</v>
      </c>
      <c r="GS1543" s="18">
        <v>15</v>
      </c>
      <c r="GT1543" s="18" t="s">
        <v>1848</v>
      </c>
      <c r="GU1543" s="18" t="s">
        <v>1793</v>
      </c>
      <c r="GV1543" s="18">
        <f>SUMIF(FACT_A1[cve_prod],DIM_BILL[[#This Row],[CODIGO]],FACT_A1[Existencia])</f>
        <v>0</v>
      </c>
      <c r="GW1543" s="18">
        <f>SUMIF(FACT_A2[cve_prod],DIM_BILL[[#This Row],[CODIGO]],FACT_A2[Existencia])</f>
        <v>244.34809999999999</v>
      </c>
      <c r="GX1543" s="18"/>
      <c r="GY1543" s="16" t="s">
        <v>2222</v>
      </c>
      <c r="GZ1543" s="26">
        <f t="shared" ref="GZ1543" si="11265">GV1543+GW1543+GX1543+GZ1541-GZ1542</f>
        <v>226.77809999999999</v>
      </c>
      <c r="HA1543" s="26">
        <f t="shared" ref="HA1543" si="11266">GZ1543+HA1541-HA1542</f>
        <v>226.77809999999999</v>
      </c>
      <c r="HB1543" s="26">
        <f t="shared" ref="HB1543" si="11267">HA1543+HB1541-HB1542</f>
        <v>226.77809999999999</v>
      </c>
      <c r="HC1543" s="26">
        <f t="shared" ref="HC1543" si="11268">HB1543+HC1541-HC1542</f>
        <v>226.77809999999999</v>
      </c>
      <c r="HD1543" s="26">
        <f t="shared" ref="HD1543" si="11269">HC1543+HD1541-HD1542</f>
        <v>226.77809999999999</v>
      </c>
      <c r="HE1543" s="26">
        <f t="shared" ref="HE1543" si="11270">HD1543+HE1541-HE1542</f>
        <v>226.77809999999999</v>
      </c>
      <c r="HF1543" s="26">
        <f t="shared" ref="HF1543" si="11271">HE1543+HF1541-HF1542</f>
        <v>226.77809999999999</v>
      </c>
      <c r="HG1543" s="26">
        <f t="shared" ref="HG1543" si="11272">HF1543+HG1541-HG1542</f>
        <v>226.77809999999999</v>
      </c>
      <c r="HH1543" s="26">
        <f t="shared" ref="HH1543" si="11273">HG1543+HH1541-HH1542</f>
        <v>226.77809999999999</v>
      </c>
      <c r="HI1543" s="26">
        <f t="shared" ref="HI1543" si="11274">HH1543+HI1541-HI1542</f>
        <v>226.77809999999999</v>
      </c>
      <c r="HJ1543" s="26">
        <f t="shared" ref="HJ1543" si="11275">HI1543+HJ1541-HJ1542</f>
        <v>226.77809999999999</v>
      </c>
      <c r="HK1543" s="26">
        <f t="shared" ref="HK1543" si="11276">HJ1543+HK1541-HK1542</f>
        <v>226.77809999999999</v>
      </c>
      <c r="HL1543" s="26">
        <f t="shared" ref="HL1543" si="11277">HK1543+HL1541-HL1542</f>
        <v>226.77809999999999</v>
      </c>
      <c r="HM1543" s="26">
        <f t="shared" ref="HM1543" si="11278">HL1543+HM1541-HM1542</f>
        <v>226.77809999999999</v>
      </c>
      <c r="HN1543" s="26">
        <f t="shared" ref="HN1543" si="11279">HM1543+HN1541-HN1542</f>
        <v>226.77809999999999</v>
      </c>
      <c r="HO1543" s="26">
        <f t="shared" ref="HO1543" si="11280">HN1543+HO1541-HO1542</f>
        <v>226.77809999999999</v>
      </c>
      <c r="HP1543" s="26">
        <f t="shared" ref="HP1543" si="11281">HO1543+HP1541-HP1542</f>
        <v>226.77809999999999</v>
      </c>
      <c r="HQ1543" s="26">
        <f t="shared" ref="HQ1543" si="11282">HP1543+HQ1541-HQ1542</f>
        <v>226.77809999999999</v>
      </c>
      <c r="HR1543" s="26">
        <f t="shared" ref="HR1543" si="11283">HQ1543+HR1541-HR1542</f>
        <v>226.77809999999999</v>
      </c>
      <c r="HS1543" s="26">
        <f t="shared" ref="HS1543" si="11284">HR1543+HS1541-HS1542</f>
        <v>226.77809999999999</v>
      </c>
      <c r="HT1543" s="26">
        <f t="shared" ref="HT1543" si="11285">HS1543+HT1541-HT1542</f>
        <v>226.77809999999999</v>
      </c>
      <c r="HU1543" s="22">
        <f t="shared" ref="HU1543" si="11286">COUNTIF(GZ1543:HT1543,"&lt;0")</f>
        <v>0</v>
      </c>
      <c r="HV1543" s="25"/>
      <c r="HW1543" t="str">
        <f>DIM_BILL[[#This Row],[Tipo]]</f>
        <v>MATERIA PRIMA</v>
      </c>
    </row>
    <row r="1544" spans="1:231" x14ac:dyDescent="0.3">
      <c r="A1544" s="17" t="s">
        <v>791</v>
      </c>
      <c r="BT1544">
        <v>2.8522727272727272E-4</v>
      </c>
      <c r="BU1544">
        <v>5.0199999999999995E-4</v>
      </c>
      <c r="BW1544">
        <v>5.0199999999999995E-4</v>
      </c>
      <c r="BX1544">
        <v>2.8522727272727272E-4</v>
      </c>
      <c r="BY1544">
        <v>1.0039999999999999E-3</v>
      </c>
      <c r="BZ1544">
        <v>5.0199999999999995E-4</v>
      </c>
      <c r="CA1544">
        <v>2.8522727272727272E-4</v>
      </c>
      <c r="CB1544">
        <v>1.0039999999999999E-3</v>
      </c>
      <c r="CC1544">
        <v>4.1833333333333327E-4</v>
      </c>
      <c r="CD1544">
        <v>1.2549999999999998E-3</v>
      </c>
      <c r="GR1544" s="17" t="s">
        <v>792</v>
      </c>
      <c r="GS1544" s="17">
        <v>15</v>
      </c>
      <c r="GT1544" s="17" t="s">
        <v>1848</v>
      </c>
      <c r="GU1544" s="17" t="s">
        <v>1793</v>
      </c>
      <c r="GV1544" s="17">
        <f>SUMIF(FACT_A1[cve_prod],DIM_BILL[[#This Row],[CODIGO]],FACT_A1[Existencia])</f>
        <v>50</v>
      </c>
      <c r="GW1544" s="18">
        <f>SUMIF(FACT_A2[cve_prod],DIM_BILL[[#This Row],[CODIGO]],FACT_A2[Existencia])</f>
        <v>0.87009999999999998</v>
      </c>
      <c r="GX1544" s="17"/>
      <c r="GY1544" s="16" t="s">
        <v>2220</v>
      </c>
      <c r="GZ1544" s="15">
        <f>SUMIFS(POs[saldo],POs[cve_prod],DIM_BILL[[#This Row],[CODIGO]],POs[status],$GY1544,POs[f_ent],GZ$1)</f>
        <v>0</v>
      </c>
      <c r="HA1544" s="15">
        <f>SUMIFS(POs[saldo],POs[cve_prod],DIM_BILL[[#This Row],[CODIGO]],POs[status],$GY1544,POs[f_ent],HA$1)</f>
        <v>0</v>
      </c>
      <c r="HB1544" s="15">
        <f>SUMIFS(POs[saldo],POs[cve_prod],DIM_BILL[[#This Row],[CODIGO]],POs[status],$GY1544,POs[f_ent],HB$1)</f>
        <v>0</v>
      </c>
      <c r="HC1544" s="15">
        <f>SUMIFS(POs[saldo],POs[cve_prod],DIM_BILL[[#This Row],[CODIGO]],POs[status],$GY1544,POs[f_ent],HC$1)</f>
        <v>0</v>
      </c>
      <c r="HD1544" s="15">
        <f>SUMIFS(POs[saldo],POs[cve_prod],DIM_BILL[[#This Row],[CODIGO]],POs[status],$GY1544,POs[f_ent],HD$1)</f>
        <v>0</v>
      </c>
      <c r="HE1544" s="15">
        <f>SUMIFS(POs[saldo],POs[cve_prod],DIM_BILL[[#This Row],[CODIGO]],POs[status],$GY1544,POs[f_ent],HE$1)</f>
        <v>0</v>
      </c>
      <c r="HF1544" s="15">
        <f>SUMIFS(POs[saldo],POs[cve_prod],DIM_BILL[[#This Row],[CODIGO]],POs[status],$GY1544,POs[Semana],WEEKNUM(HF$1))</f>
        <v>0</v>
      </c>
      <c r="HG1544" s="15">
        <f>SUMIFS(POs[saldo],POs[cve_prod],DIM_BILL[[#This Row],[CODIGO]],POs[status],$GY1544,POs[Semana],WEEKNUM(HG$1))</f>
        <v>0</v>
      </c>
      <c r="HH1544" s="15">
        <f>SUMIFS(POs[saldo],POs[cve_prod],DIM_BILL[[#This Row],[CODIGO]],POs[status],$GY1544,POs[Semana],WEEKNUM(HH$1))</f>
        <v>0</v>
      </c>
      <c r="HI1544" s="15">
        <f>SUMIFS(POs[saldo],POs[cve_prod],DIM_BILL[[#This Row],[CODIGO]],POs[status],$GY1544,POs[Semana],WEEKNUM(HI$1))</f>
        <v>0</v>
      </c>
      <c r="HJ1544" s="15">
        <f>SUMIFS(POs[saldo],POs[cve_prod],DIM_BILL[[#This Row],[CODIGO]],POs[status],$GY1544,POs[Semana],WEEKNUM(HJ$1))</f>
        <v>0</v>
      </c>
      <c r="HK1544" s="15">
        <f>SUMIFS(POs[saldo],POs[cve_prod],DIM_BILL[[#This Row],[CODIGO]],POs[status],$GY1544,POs[Semana],WEEKNUM(HK$1))</f>
        <v>0</v>
      </c>
      <c r="HL1544" s="15">
        <f>SUMIFS(POs[saldo],POs[cve_prod],DIM_BILL[[#This Row],[CODIGO]],POs[status],$GY1544,POs[Semana],WEEKNUM(HL$1))</f>
        <v>0</v>
      </c>
      <c r="HM1544" s="15">
        <f>SUMIFS(POs[saldo],POs[cve_prod],DIM_BILL[[#This Row],[CODIGO]],POs[status],$GY1544,POs[Semana],WEEKNUM(HM$1))</f>
        <v>0</v>
      </c>
      <c r="HN1544" s="15">
        <f>SUMIFS(POs[saldo],POs[cve_prod],DIM_BILL[[#This Row],[CODIGO]],POs[status],$GY1544,POs[Semana],WEEKNUM(HN$1))</f>
        <v>0</v>
      </c>
      <c r="HO1544" s="15">
        <f>SUMIFS(POs[saldo],POs[cve_prod],DIM_BILL[[#This Row],[CODIGO]],POs[status],$GY1544,POs[Semana],WEEKNUM(HO$1))</f>
        <v>0</v>
      </c>
      <c r="HP1544" s="15">
        <f>SUMIFS(POs[saldo],POs[cve_prod],DIM_BILL[[#This Row],[CODIGO]],POs[status],$GY1544,POs[Semana],WEEKNUM(HP$1))</f>
        <v>0</v>
      </c>
      <c r="HQ1544" s="15">
        <f>SUMIFS(POs[saldo],POs[cve_prod],DIM_BILL[[#This Row],[CODIGO]],POs[status],$GY1544,POs[Semana],WEEKNUM(HQ$1))</f>
        <v>0</v>
      </c>
      <c r="HR1544" s="15">
        <f>SUMIFS(POs[saldo],POs[cve_prod],DIM_BILL[[#This Row],[CODIGO]],POs[status],$GY1544,POs[Semana],WEEKNUM(HR$1))</f>
        <v>0</v>
      </c>
      <c r="HS1544" s="15">
        <f>SUMIFS(POs[saldo],POs[cve_prod],DIM_BILL[[#This Row],[CODIGO]],POs[status],$GY1544,POs[Semana],WEEKNUM(HS$1))</f>
        <v>0</v>
      </c>
      <c r="HT1544" s="15">
        <f>SUMIFS(POs[saldo],POs[cve_prod],DIM_BILL[[#This Row],[CODIGO]],POs[status],$GY1544,POs[Semana],WEEKNUM(HT$1))</f>
        <v>0</v>
      </c>
      <c r="HU1544" s="22"/>
      <c r="HV1544" s="25"/>
      <c r="HW1544" t="str">
        <f>DIM_BILL[[#This Row],[Tipo]]</f>
        <v>MATERIA PRIMA</v>
      </c>
    </row>
    <row r="1545" spans="1:231" x14ac:dyDescent="0.3">
      <c r="A1545" s="17" t="s">
        <v>791</v>
      </c>
      <c r="BT1545">
        <v>2.8522727272727272E-4</v>
      </c>
      <c r="BU1545">
        <v>5.0199999999999995E-4</v>
      </c>
      <c r="BW1545">
        <v>5.0199999999999995E-4</v>
      </c>
      <c r="BX1545">
        <v>2.8522727272727272E-4</v>
      </c>
      <c r="BY1545">
        <v>1.0039999999999999E-3</v>
      </c>
      <c r="BZ1545">
        <v>5.0199999999999995E-4</v>
      </c>
      <c r="CA1545">
        <v>2.8522727272727272E-4</v>
      </c>
      <c r="CB1545">
        <v>1.0039999999999999E-3</v>
      </c>
      <c r="CC1545">
        <v>4.1833333333333327E-4</v>
      </c>
      <c r="CD1545">
        <v>1.2549999999999998E-3</v>
      </c>
      <c r="GR1545" s="17" t="s">
        <v>792</v>
      </c>
      <c r="GS1545" s="17">
        <v>15</v>
      </c>
      <c r="GT1545" s="17" t="s">
        <v>1848</v>
      </c>
      <c r="GU1545" s="17" t="s">
        <v>1793</v>
      </c>
      <c r="GV1545" s="17">
        <f>SUMIF(FACT_A1[cve_prod],DIM_BILL[[#This Row],[CODIGO]],FACT_A1[Existencia])</f>
        <v>50</v>
      </c>
      <c r="GW1545" s="18">
        <f>SUMIF(FACT_A2[cve_prod],DIM_BILL[[#This Row],[CODIGO]],FACT_A2[Existencia])</f>
        <v>0.87009999999999998</v>
      </c>
      <c r="GX1545" s="17"/>
      <c r="GY1545" s="16" t="s">
        <v>2221</v>
      </c>
      <c r="GZ1545" s="24">
        <f>SUMPRODUCT($B1545:$GQ1545,INDEX(PLAN_PRODUCCION!$B$4:$GQ$24,COLUMN()-COLUMN($GZ$1)+1,0))</f>
        <v>17.57</v>
      </c>
      <c r="HA1545" s="24">
        <f>SUMPRODUCT($B1545:$GQ1545,INDEX(PLAN_PRODUCCION!$B$4:$GQ$24,COLUMN()-COLUMN($GZ$1)+1,0))</f>
        <v>0</v>
      </c>
      <c r="HB1545" s="24">
        <f>SUMPRODUCT($B1545:$GQ1545,INDEX(PLAN_PRODUCCION!$B$4:$GQ$24,COLUMN()-COLUMN($GZ$1)+1,0))</f>
        <v>0</v>
      </c>
      <c r="HC1545" s="24">
        <f>SUMPRODUCT($B1545:$GQ1545,INDEX(PLAN_PRODUCCION!$B$4:$GQ$24,COLUMN()-COLUMN($GZ$1)+1,0))</f>
        <v>0</v>
      </c>
      <c r="HD1545" s="24">
        <f>SUMPRODUCT($B1545:$GQ1545,INDEX(PLAN_PRODUCCION!$B$4:$GQ$24,COLUMN()-COLUMN($GZ$1)+1,0))</f>
        <v>0</v>
      </c>
      <c r="HE1545" s="24">
        <f>SUMPRODUCT($B1545:$GQ1545,INDEX(PLAN_PRODUCCION!$B$4:$GQ$24,COLUMN()-COLUMN($GZ$1)+1,0))</f>
        <v>0</v>
      </c>
      <c r="HF1545" s="24">
        <f>SUMPRODUCT($B1545:$GQ1545,INDEX(PLAN_PRODUCCION!$B$4:$GQ$24,COLUMN()-COLUMN($GZ$1)+1,0))</f>
        <v>0</v>
      </c>
      <c r="HG1545" s="24">
        <f>SUMPRODUCT($B1545:$GQ1545,INDEX(PLAN_PRODUCCION!$B$4:$GQ$24,COLUMN()-COLUMN($GZ$1)+1,0))</f>
        <v>0</v>
      </c>
      <c r="HH1545" s="24">
        <f>SUMPRODUCT($B1545:$GQ1545,INDEX(PLAN_PRODUCCION!$B$4:$GQ$24,COLUMN()-COLUMN($GZ$1)+1,0))</f>
        <v>0</v>
      </c>
      <c r="HI1545" s="24">
        <f>SUMPRODUCT($B1545:$GQ1545,INDEX(PLAN_PRODUCCION!$B$4:$GQ$24,COLUMN()-COLUMN($GZ$1)+1,0))</f>
        <v>0</v>
      </c>
      <c r="HJ1545" s="24">
        <f>SUMPRODUCT($B1545:$GQ1545,INDEX(PLAN_PRODUCCION!$B$4:$GQ$24,COLUMN()-COLUMN($GZ$1)+1,0))</f>
        <v>0</v>
      </c>
      <c r="HK1545" s="24">
        <f>SUMPRODUCT($B1545:$GQ1545,INDEX(PLAN_PRODUCCION!$B$4:$GQ$24,COLUMN()-COLUMN($GZ$1)+1,0))</f>
        <v>0</v>
      </c>
      <c r="HL1545" s="24">
        <f>SUMPRODUCT($B1545:$GQ1545,INDEX(PLAN_PRODUCCION!$B$4:$GQ$24,COLUMN()-COLUMN($GZ$1)+1,0))</f>
        <v>0</v>
      </c>
      <c r="HM1545" s="24">
        <f>SUMPRODUCT($B1545:$GQ1545,INDEX(PLAN_PRODUCCION!$B$4:$GQ$24,COLUMN()-COLUMN($GZ$1)+1,0))</f>
        <v>0</v>
      </c>
      <c r="HN1545" s="24">
        <f>SUMPRODUCT($B1545:$GQ1545,INDEX(PLAN_PRODUCCION!$B$4:$GQ$24,COLUMN()-COLUMN($GZ$1)+1,0))</f>
        <v>0</v>
      </c>
      <c r="HO1545" s="24">
        <f>SUMPRODUCT($B1545:$GQ1545,INDEX(PLAN_PRODUCCION!$B$4:$GQ$24,COLUMN()-COLUMN($GZ$1)+1,0))</f>
        <v>0</v>
      </c>
      <c r="HP1545" s="24">
        <f>SUMPRODUCT($B1545:$GQ1545,INDEX(PLAN_PRODUCCION!$B$4:$GQ$24,COLUMN()-COLUMN($GZ$1)+1,0))</f>
        <v>0</v>
      </c>
      <c r="HQ1545" s="24">
        <f>SUMPRODUCT($B1545:$GQ1545,INDEX(PLAN_PRODUCCION!$B$4:$GQ$24,COLUMN()-COLUMN($GZ$1)+1,0))</f>
        <v>0</v>
      </c>
      <c r="HR1545" s="24">
        <f>SUMPRODUCT($B1545:$GQ1545,INDEX(PLAN_PRODUCCION!$B$4:$GQ$24,COLUMN()-COLUMN($GZ$1)+1,0))</f>
        <v>0</v>
      </c>
      <c r="HS1545" s="24">
        <f>SUMPRODUCT($B1545:$GQ1545,INDEX(PLAN_PRODUCCION!$B$4:$GQ$24,COLUMN()-COLUMN($GZ$1)+1,0))</f>
        <v>0</v>
      </c>
      <c r="HT1545" s="24">
        <f>SUMPRODUCT($B1545:$GQ1545,INDEX(PLAN_PRODUCCION!$B$4:$GQ$24,COLUMN()-COLUMN($GZ$1)+1,0))</f>
        <v>0</v>
      </c>
      <c r="HU1545" s="22"/>
      <c r="HV1545" s="25"/>
      <c r="HW1545" t="str">
        <f>DIM_BILL[[#This Row],[Tipo]]</f>
        <v>MATERIA PRIMA</v>
      </c>
    </row>
    <row r="1546" spans="1:231" x14ac:dyDescent="0.3">
      <c r="A1546" s="18" t="s">
        <v>791</v>
      </c>
      <c r="BT1546">
        <v>2.8522727272727272E-4</v>
      </c>
      <c r="BU1546">
        <v>5.0199999999999995E-4</v>
      </c>
      <c r="BW1546">
        <v>5.0199999999999995E-4</v>
      </c>
      <c r="BX1546">
        <v>2.8522727272727272E-4</v>
      </c>
      <c r="BY1546">
        <v>1.0039999999999999E-3</v>
      </c>
      <c r="BZ1546">
        <v>5.0199999999999995E-4</v>
      </c>
      <c r="CA1546">
        <v>2.8522727272727272E-4</v>
      </c>
      <c r="CB1546">
        <v>1.0039999999999999E-3</v>
      </c>
      <c r="CC1546">
        <v>4.1833333333333327E-4</v>
      </c>
      <c r="CD1546">
        <v>1.2549999999999998E-3</v>
      </c>
      <c r="GR1546" s="18" t="s">
        <v>792</v>
      </c>
      <c r="GS1546" s="18">
        <v>15</v>
      </c>
      <c r="GT1546" s="18" t="s">
        <v>1848</v>
      </c>
      <c r="GU1546" s="18" t="s">
        <v>1793</v>
      </c>
      <c r="GV1546" s="18">
        <f>SUMIF(FACT_A1[cve_prod],DIM_BILL[[#This Row],[CODIGO]],FACT_A1[Existencia])</f>
        <v>50</v>
      </c>
      <c r="GW1546" s="18">
        <f>SUMIF(FACT_A2[cve_prod],DIM_BILL[[#This Row],[CODIGO]],FACT_A2[Existencia])</f>
        <v>0.87009999999999998</v>
      </c>
      <c r="GX1546" s="18"/>
      <c r="GY1546" s="16" t="s">
        <v>2222</v>
      </c>
      <c r="GZ1546" s="26">
        <f t="shared" ref="GZ1546" si="11287">GV1546+GW1546+GX1546+GZ1544-GZ1545</f>
        <v>33.3001</v>
      </c>
      <c r="HA1546" s="26">
        <f t="shared" ref="HA1546" si="11288">GZ1546+HA1544-HA1545</f>
        <v>33.3001</v>
      </c>
      <c r="HB1546" s="26">
        <f t="shared" ref="HB1546" si="11289">HA1546+HB1544-HB1545</f>
        <v>33.3001</v>
      </c>
      <c r="HC1546" s="26">
        <f t="shared" ref="HC1546" si="11290">HB1546+HC1544-HC1545</f>
        <v>33.3001</v>
      </c>
      <c r="HD1546" s="26">
        <f t="shared" ref="HD1546" si="11291">HC1546+HD1544-HD1545</f>
        <v>33.3001</v>
      </c>
      <c r="HE1546" s="26">
        <f t="shared" ref="HE1546" si="11292">HD1546+HE1544-HE1545</f>
        <v>33.3001</v>
      </c>
      <c r="HF1546" s="26">
        <f t="shared" ref="HF1546" si="11293">HE1546+HF1544-HF1545</f>
        <v>33.3001</v>
      </c>
      <c r="HG1546" s="26">
        <f t="shared" ref="HG1546" si="11294">HF1546+HG1544-HG1545</f>
        <v>33.3001</v>
      </c>
      <c r="HH1546" s="26">
        <f t="shared" ref="HH1546" si="11295">HG1546+HH1544-HH1545</f>
        <v>33.3001</v>
      </c>
      <c r="HI1546" s="26">
        <f t="shared" ref="HI1546" si="11296">HH1546+HI1544-HI1545</f>
        <v>33.3001</v>
      </c>
      <c r="HJ1546" s="26">
        <f t="shared" ref="HJ1546" si="11297">HI1546+HJ1544-HJ1545</f>
        <v>33.3001</v>
      </c>
      <c r="HK1546" s="26">
        <f t="shared" ref="HK1546" si="11298">HJ1546+HK1544-HK1545</f>
        <v>33.3001</v>
      </c>
      <c r="HL1546" s="26">
        <f t="shared" ref="HL1546" si="11299">HK1546+HL1544-HL1545</f>
        <v>33.3001</v>
      </c>
      <c r="HM1546" s="26">
        <f t="shared" ref="HM1546" si="11300">HL1546+HM1544-HM1545</f>
        <v>33.3001</v>
      </c>
      <c r="HN1546" s="26">
        <f t="shared" ref="HN1546" si="11301">HM1546+HN1544-HN1545</f>
        <v>33.3001</v>
      </c>
      <c r="HO1546" s="26">
        <f t="shared" ref="HO1546" si="11302">HN1546+HO1544-HO1545</f>
        <v>33.3001</v>
      </c>
      <c r="HP1546" s="26">
        <f t="shared" ref="HP1546" si="11303">HO1546+HP1544-HP1545</f>
        <v>33.3001</v>
      </c>
      <c r="HQ1546" s="26">
        <f t="shared" ref="HQ1546" si="11304">HP1546+HQ1544-HQ1545</f>
        <v>33.3001</v>
      </c>
      <c r="HR1546" s="26">
        <f t="shared" ref="HR1546" si="11305">HQ1546+HR1544-HR1545</f>
        <v>33.3001</v>
      </c>
      <c r="HS1546" s="26">
        <f t="shared" ref="HS1546" si="11306">HR1546+HS1544-HS1545</f>
        <v>33.3001</v>
      </c>
      <c r="HT1546" s="26">
        <f t="shared" ref="HT1546" si="11307">HS1546+HT1544-HT1545</f>
        <v>33.3001</v>
      </c>
      <c r="HU1546" s="22">
        <f t="shared" ref="HU1546" si="11308">COUNTIF(GZ1546:HT1546,"&lt;0")</f>
        <v>0</v>
      </c>
      <c r="HV1546" s="25"/>
      <c r="HW1546" t="str">
        <f>DIM_BILL[[#This Row],[Tipo]]</f>
        <v>MATERIA PRIMA</v>
      </c>
    </row>
    <row r="1547" spans="1:231" x14ac:dyDescent="0.3">
      <c r="A1547" s="17" t="s">
        <v>793</v>
      </c>
      <c r="BT1547">
        <v>1.4249999999999999E-4</v>
      </c>
      <c r="BU1547">
        <v>2.5080000000000002E-4</v>
      </c>
      <c r="BW1547">
        <v>2.5080000000000002E-4</v>
      </c>
      <c r="BX1547">
        <v>1.4249999999999999E-4</v>
      </c>
      <c r="BY1547">
        <v>5.0160000000000005E-4</v>
      </c>
      <c r="BZ1547">
        <v>2.5080000000000002E-4</v>
      </c>
      <c r="CA1547">
        <v>1.4249999999999999E-4</v>
      </c>
      <c r="CB1547">
        <v>5.0160000000000005E-4</v>
      </c>
      <c r="CC1547">
        <v>2.0900000000000001E-4</v>
      </c>
      <c r="CD1547">
        <v>6.2700000000000006E-4</v>
      </c>
      <c r="GR1547" s="17" t="s">
        <v>794</v>
      </c>
      <c r="GS1547" s="17">
        <v>15</v>
      </c>
      <c r="GT1547" s="17" t="s">
        <v>1848</v>
      </c>
      <c r="GU1547" s="17" t="s">
        <v>1793</v>
      </c>
      <c r="GV1547" s="17">
        <f>SUMIF(FACT_A1[cve_prod],DIM_BILL[[#This Row],[CODIGO]],FACT_A1[Existencia])</f>
        <v>0</v>
      </c>
      <c r="GW1547" s="18">
        <f>SUMIF(FACT_A2[cve_prod],DIM_BILL[[#This Row],[CODIGO]],FACT_A2[Existencia])</f>
        <v>20.63805</v>
      </c>
      <c r="GX1547" s="17"/>
      <c r="GY1547" s="16" t="s">
        <v>2220</v>
      </c>
      <c r="GZ1547" s="15">
        <f>SUMIFS(POs[saldo],POs[cve_prod],DIM_BILL[[#This Row],[CODIGO]],POs[status],$GY1547,POs[f_ent],GZ$1)</f>
        <v>0</v>
      </c>
      <c r="HA1547" s="15">
        <f>SUMIFS(POs[saldo],POs[cve_prod],DIM_BILL[[#This Row],[CODIGO]],POs[status],$GY1547,POs[f_ent],HA$1)</f>
        <v>0</v>
      </c>
      <c r="HB1547" s="15">
        <f>SUMIFS(POs[saldo],POs[cve_prod],DIM_BILL[[#This Row],[CODIGO]],POs[status],$GY1547,POs[f_ent],HB$1)</f>
        <v>0</v>
      </c>
      <c r="HC1547" s="15">
        <f>SUMIFS(POs[saldo],POs[cve_prod],DIM_BILL[[#This Row],[CODIGO]],POs[status],$GY1547,POs[f_ent],HC$1)</f>
        <v>0</v>
      </c>
      <c r="HD1547" s="15">
        <f>SUMIFS(POs[saldo],POs[cve_prod],DIM_BILL[[#This Row],[CODIGO]],POs[status],$GY1547,POs[f_ent],HD$1)</f>
        <v>0</v>
      </c>
      <c r="HE1547" s="15">
        <f>SUMIFS(POs[saldo],POs[cve_prod],DIM_BILL[[#This Row],[CODIGO]],POs[status],$GY1547,POs[f_ent],HE$1)</f>
        <v>0</v>
      </c>
      <c r="HF1547" s="15">
        <f>SUMIFS(POs[saldo],POs[cve_prod],DIM_BILL[[#This Row],[CODIGO]],POs[status],$GY1547,POs[Semana],WEEKNUM(HF$1))</f>
        <v>0</v>
      </c>
      <c r="HG1547" s="15">
        <f>SUMIFS(POs[saldo],POs[cve_prod],DIM_BILL[[#This Row],[CODIGO]],POs[status],$GY1547,POs[Semana],WEEKNUM(HG$1))</f>
        <v>0</v>
      </c>
      <c r="HH1547" s="15">
        <f>SUMIFS(POs[saldo],POs[cve_prod],DIM_BILL[[#This Row],[CODIGO]],POs[status],$GY1547,POs[Semana],WEEKNUM(HH$1))</f>
        <v>0</v>
      </c>
      <c r="HI1547" s="15">
        <f>SUMIFS(POs[saldo],POs[cve_prod],DIM_BILL[[#This Row],[CODIGO]],POs[status],$GY1547,POs[Semana],WEEKNUM(HI$1))</f>
        <v>0</v>
      </c>
      <c r="HJ1547" s="15">
        <f>SUMIFS(POs[saldo],POs[cve_prod],DIM_BILL[[#This Row],[CODIGO]],POs[status],$GY1547,POs[Semana],WEEKNUM(HJ$1))</f>
        <v>0</v>
      </c>
      <c r="HK1547" s="15">
        <f>SUMIFS(POs[saldo],POs[cve_prod],DIM_BILL[[#This Row],[CODIGO]],POs[status],$GY1547,POs[Semana],WEEKNUM(HK$1))</f>
        <v>0</v>
      </c>
      <c r="HL1547" s="15">
        <f>SUMIFS(POs[saldo],POs[cve_prod],DIM_BILL[[#This Row],[CODIGO]],POs[status],$GY1547,POs[Semana],WEEKNUM(HL$1))</f>
        <v>0</v>
      </c>
      <c r="HM1547" s="15">
        <f>SUMIFS(POs[saldo],POs[cve_prod],DIM_BILL[[#This Row],[CODIGO]],POs[status],$GY1547,POs[Semana],WEEKNUM(HM$1))</f>
        <v>0</v>
      </c>
      <c r="HN1547" s="15">
        <f>SUMIFS(POs[saldo],POs[cve_prod],DIM_BILL[[#This Row],[CODIGO]],POs[status],$GY1547,POs[Semana],WEEKNUM(HN$1))</f>
        <v>0</v>
      </c>
      <c r="HO1547" s="15">
        <f>SUMIFS(POs[saldo],POs[cve_prod],DIM_BILL[[#This Row],[CODIGO]],POs[status],$GY1547,POs[Semana],WEEKNUM(HO$1))</f>
        <v>0</v>
      </c>
      <c r="HP1547" s="15">
        <f>SUMIFS(POs[saldo],POs[cve_prod],DIM_BILL[[#This Row],[CODIGO]],POs[status],$GY1547,POs[Semana],WEEKNUM(HP$1))</f>
        <v>0</v>
      </c>
      <c r="HQ1547" s="15">
        <f>SUMIFS(POs[saldo],POs[cve_prod],DIM_BILL[[#This Row],[CODIGO]],POs[status],$GY1547,POs[Semana],WEEKNUM(HQ$1))</f>
        <v>0</v>
      </c>
      <c r="HR1547" s="15">
        <f>SUMIFS(POs[saldo],POs[cve_prod],DIM_BILL[[#This Row],[CODIGO]],POs[status],$GY1547,POs[Semana],WEEKNUM(HR$1))</f>
        <v>0</v>
      </c>
      <c r="HS1547" s="15">
        <f>SUMIFS(POs[saldo],POs[cve_prod],DIM_BILL[[#This Row],[CODIGO]],POs[status],$GY1547,POs[Semana],WEEKNUM(HS$1))</f>
        <v>0</v>
      </c>
      <c r="HT1547" s="15">
        <f>SUMIFS(POs[saldo],POs[cve_prod],DIM_BILL[[#This Row],[CODIGO]],POs[status],$GY1547,POs[Semana],WEEKNUM(HT$1))</f>
        <v>0</v>
      </c>
      <c r="HU1547" s="22"/>
      <c r="HV1547" s="25"/>
      <c r="HW1547" t="str">
        <f>DIM_BILL[[#This Row],[Tipo]]</f>
        <v>MATERIA PRIMA</v>
      </c>
    </row>
    <row r="1548" spans="1:231" x14ac:dyDescent="0.3">
      <c r="A1548" s="17" t="s">
        <v>793</v>
      </c>
      <c r="BT1548">
        <v>1.4249999999999999E-4</v>
      </c>
      <c r="BU1548">
        <v>2.5080000000000002E-4</v>
      </c>
      <c r="BW1548">
        <v>2.5080000000000002E-4</v>
      </c>
      <c r="BX1548">
        <v>1.4249999999999999E-4</v>
      </c>
      <c r="BY1548">
        <v>5.0160000000000005E-4</v>
      </c>
      <c r="BZ1548">
        <v>2.5080000000000002E-4</v>
      </c>
      <c r="CA1548">
        <v>1.4249999999999999E-4</v>
      </c>
      <c r="CB1548">
        <v>5.0160000000000005E-4</v>
      </c>
      <c r="CC1548">
        <v>2.0900000000000001E-4</v>
      </c>
      <c r="CD1548">
        <v>6.2700000000000006E-4</v>
      </c>
      <c r="GR1548" s="17" t="s">
        <v>794</v>
      </c>
      <c r="GS1548" s="17">
        <v>15</v>
      </c>
      <c r="GT1548" s="17" t="s">
        <v>1848</v>
      </c>
      <c r="GU1548" s="17" t="s">
        <v>1793</v>
      </c>
      <c r="GV1548" s="17">
        <f>SUMIF(FACT_A1[cve_prod],DIM_BILL[[#This Row],[CODIGO]],FACT_A1[Existencia])</f>
        <v>0</v>
      </c>
      <c r="GW1548" s="18">
        <f>SUMIF(FACT_A2[cve_prod],DIM_BILL[[#This Row],[CODIGO]],FACT_A2[Existencia])</f>
        <v>20.63805</v>
      </c>
      <c r="GX1548" s="17"/>
      <c r="GY1548" s="16" t="s">
        <v>2221</v>
      </c>
      <c r="GZ1548" s="24">
        <f>SUMPRODUCT($B1548:$GQ1548,INDEX(PLAN_PRODUCCION!$B$4:$GQ$24,COLUMN()-COLUMN($GZ$1)+1,0))</f>
        <v>8.7780000000000022</v>
      </c>
      <c r="HA1548" s="24">
        <f>SUMPRODUCT($B1548:$GQ1548,INDEX(PLAN_PRODUCCION!$B$4:$GQ$24,COLUMN()-COLUMN($GZ$1)+1,0))</f>
        <v>0</v>
      </c>
      <c r="HB1548" s="24">
        <f>SUMPRODUCT($B1548:$GQ1548,INDEX(PLAN_PRODUCCION!$B$4:$GQ$24,COLUMN()-COLUMN($GZ$1)+1,0))</f>
        <v>0</v>
      </c>
      <c r="HC1548" s="24">
        <f>SUMPRODUCT($B1548:$GQ1548,INDEX(PLAN_PRODUCCION!$B$4:$GQ$24,COLUMN()-COLUMN($GZ$1)+1,0))</f>
        <v>0</v>
      </c>
      <c r="HD1548" s="24">
        <f>SUMPRODUCT($B1548:$GQ1548,INDEX(PLAN_PRODUCCION!$B$4:$GQ$24,COLUMN()-COLUMN($GZ$1)+1,0))</f>
        <v>0</v>
      </c>
      <c r="HE1548" s="24">
        <f>SUMPRODUCT($B1548:$GQ1548,INDEX(PLAN_PRODUCCION!$B$4:$GQ$24,COLUMN()-COLUMN($GZ$1)+1,0))</f>
        <v>0</v>
      </c>
      <c r="HF1548" s="24">
        <f>SUMPRODUCT($B1548:$GQ1548,INDEX(PLAN_PRODUCCION!$B$4:$GQ$24,COLUMN()-COLUMN($GZ$1)+1,0))</f>
        <v>0</v>
      </c>
      <c r="HG1548" s="24">
        <f>SUMPRODUCT($B1548:$GQ1548,INDEX(PLAN_PRODUCCION!$B$4:$GQ$24,COLUMN()-COLUMN($GZ$1)+1,0))</f>
        <v>0</v>
      </c>
      <c r="HH1548" s="24">
        <f>SUMPRODUCT($B1548:$GQ1548,INDEX(PLAN_PRODUCCION!$B$4:$GQ$24,COLUMN()-COLUMN($GZ$1)+1,0))</f>
        <v>0</v>
      </c>
      <c r="HI1548" s="24">
        <f>SUMPRODUCT($B1548:$GQ1548,INDEX(PLAN_PRODUCCION!$B$4:$GQ$24,COLUMN()-COLUMN($GZ$1)+1,0))</f>
        <v>0</v>
      </c>
      <c r="HJ1548" s="24">
        <f>SUMPRODUCT($B1548:$GQ1548,INDEX(PLAN_PRODUCCION!$B$4:$GQ$24,COLUMN()-COLUMN($GZ$1)+1,0))</f>
        <v>0</v>
      </c>
      <c r="HK1548" s="24">
        <f>SUMPRODUCT($B1548:$GQ1548,INDEX(PLAN_PRODUCCION!$B$4:$GQ$24,COLUMN()-COLUMN($GZ$1)+1,0))</f>
        <v>0</v>
      </c>
      <c r="HL1548" s="24">
        <f>SUMPRODUCT($B1548:$GQ1548,INDEX(PLAN_PRODUCCION!$B$4:$GQ$24,COLUMN()-COLUMN($GZ$1)+1,0))</f>
        <v>0</v>
      </c>
      <c r="HM1548" s="24">
        <f>SUMPRODUCT($B1548:$GQ1548,INDEX(PLAN_PRODUCCION!$B$4:$GQ$24,COLUMN()-COLUMN($GZ$1)+1,0))</f>
        <v>0</v>
      </c>
      <c r="HN1548" s="24">
        <f>SUMPRODUCT($B1548:$GQ1548,INDEX(PLAN_PRODUCCION!$B$4:$GQ$24,COLUMN()-COLUMN($GZ$1)+1,0))</f>
        <v>0</v>
      </c>
      <c r="HO1548" s="24">
        <f>SUMPRODUCT($B1548:$GQ1548,INDEX(PLAN_PRODUCCION!$B$4:$GQ$24,COLUMN()-COLUMN($GZ$1)+1,0))</f>
        <v>0</v>
      </c>
      <c r="HP1548" s="24">
        <f>SUMPRODUCT($B1548:$GQ1548,INDEX(PLAN_PRODUCCION!$B$4:$GQ$24,COLUMN()-COLUMN($GZ$1)+1,0))</f>
        <v>0</v>
      </c>
      <c r="HQ1548" s="24">
        <f>SUMPRODUCT($B1548:$GQ1548,INDEX(PLAN_PRODUCCION!$B$4:$GQ$24,COLUMN()-COLUMN($GZ$1)+1,0))</f>
        <v>0</v>
      </c>
      <c r="HR1548" s="24">
        <f>SUMPRODUCT($B1548:$GQ1548,INDEX(PLAN_PRODUCCION!$B$4:$GQ$24,COLUMN()-COLUMN($GZ$1)+1,0))</f>
        <v>0</v>
      </c>
      <c r="HS1548" s="24">
        <f>SUMPRODUCT($B1548:$GQ1548,INDEX(PLAN_PRODUCCION!$B$4:$GQ$24,COLUMN()-COLUMN($GZ$1)+1,0))</f>
        <v>0</v>
      </c>
      <c r="HT1548" s="24">
        <f>SUMPRODUCT($B1548:$GQ1548,INDEX(PLAN_PRODUCCION!$B$4:$GQ$24,COLUMN()-COLUMN($GZ$1)+1,0))</f>
        <v>0</v>
      </c>
      <c r="HU1548" s="22"/>
      <c r="HV1548" s="25"/>
      <c r="HW1548" t="str">
        <f>DIM_BILL[[#This Row],[Tipo]]</f>
        <v>MATERIA PRIMA</v>
      </c>
    </row>
    <row r="1549" spans="1:231" x14ac:dyDescent="0.3">
      <c r="A1549" s="18" t="s">
        <v>793</v>
      </c>
      <c r="BT1549">
        <v>1.4249999999999999E-4</v>
      </c>
      <c r="BU1549">
        <v>2.5080000000000002E-4</v>
      </c>
      <c r="BW1549">
        <v>2.5080000000000002E-4</v>
      </c>
      <c r="BX1549">
        <v>1.4249999999999999E-4</v>
      </c>
      <c r="BY1549">
        <v>5.0160000000000005E-4</v>
      </c>
      <c r="BZ1549">
        <v>2.5080000000000002E-4</v>
      </c>
      <c r="CA1549">
        <v>1.4249999999999999E-4</v>
      </c>
      <c r="CB1549">
        <v>5.0160000000000005E-4</v>
      </c>
      <c r="CC1549">
        <v>2.0900000000000001E-4</v>
      </c>
      <c r="CD1549">
        <v>6.2700000000000006E-4</v>
      </c>
      <c r="GR1549" s="18" t="s">
        <v>794</v>
      </c>
      <c r="GS1549" s="18">
        <v>15</v>
      </c>
      <c r="GT1549" s="18" t="s">
        <v>1848</v>
      </c>
      <c r="GU1549" s="18" t="s">
        <v>1793</v>
      </c>
      <c r="GV1549" s="18">
        <f>SUMIF(FACT_A1[cve_prod],DIM_BILL[[#This Row],[CODIGO]],FACT_A1[Existencia])</f>
        <v>0</v>
      </c>
      <c r="GW1549" s="18">
        <f>SUMIF(FACT_A2[cve_prod],DIM_BILL[[#This Row],[CODIGO]],FACT_A2[Existencia])</f>
        <v>20.63805</v>
      </c>
      <c r="GX1549" s="18"/>
      <c r="GY1549" s="16" t="s">
        <v>2222</v>
      </c>
      <c r="GZ1549" s="26">
        <f t="shared" ref="GZ1549" si="11309">GV1549+GW1549+GX1549+GZ1547-GZ1548</f>
        <v>11.860049999999998</v>
      </c>
      <c r="HA1549" s="26">
        <f t="shared" ref="HA1549" si="11310">GZ1549+HA1547-HA1548</f>
        <v>11.860049999999998</v>
      </c>
      <c r="HB1549" s="26">
        <f t="shared" ref="HB1549" si="11311">HA1549+HB1547-HB1548</f>
        <v>11.860049999999998</v>
      </c>
      <c r="HC1549" s="26">
        <f t="shared" ref="HC1549" si="11312">HB1549+HC1547-HC1548</f>
        <v>11.860049999999998</v>
      </c>
      <c r="HD1549" s="26">
        <f t="shared" ref="HD1549" si="11313">HC1549+HD1547-HD1548</f>
        <v>11.860049999999998</v>
      </c>
      <c r="HE1549" s="26">
        <f t="shared" ref="HE1549" si="11314">HD1549+HE1547-HE1548</f>
        <v>11.860049999999998</v>
      </c>
      <c r="HF1549" s="26">
        <f t="shared" ref="HF1549" si="11315">HE1549+HF1547-HF1548</f>
        <v>11.860049999999998</v>
      </c>
      <c r="HG1549" s="26">
        <f t="shared" ref="HG1549" si="11316">HF1549+HG1547-HG1548</f>
        <v>11.860049999999998</v>
      </c>
      <c r="HH1549" s="26">
        <f t="shared" ref="HH1549" si="11317">HG1549+HH1547-HH1548</f>
        <v>11.860049999999998</v>
      </c>
      <c r="HI1549" s="26">
        <f t="shared" ref="HI1549" si="11318">HH1549+HI1547-HI1548</f>
        <v>11.860049999999998</v>
      </c>
      <c r="HJ1549" s="26">
        <f t="shared" ref="HJ1549" si="11319">HI1549+HJ1547-HJ1548</f>
        <v>11.860049999999998</v>
      </c>
      <c r="HK1549" s="26">
        <f t="shared" ref="HK1549" si="11320">HJ1549+HK1547-HK1548</f>
        <v>11.860049999999998</v>
      </c>
      <c r="HL1549" s="26">
        <f t="shared" ref="HL1549" si="11321">HK1549+HL1547-HL1548</f>
        <v>11.860049999999998</v>
      </c>
      <c r="HM1549" s="26">
        <f t="shared" ref="HM1549" si="11322">HL1549+HM1547-HM1548</f>
        <v>11.860049999999998</v>
      </c>
      <c r="HN1549" s="26">
        <f t="shared" ref="HN1549" si="11323">HM1549+HN1547-HN1548</f>
        <v>11.860049999999998</v>
      </c>
      <c r="HO1549" s="26">
        <f t="shared" ref="HO1549" si="11324">HN1549+HO1547-HO1548</f>
        <v>11.860049999999998</v>
      </c>
      <c r="HP1549" s="26">
        <f t="shared" ref="HP1549" si="11325">HO1549+HP1547-HP1548</f>
        <v>11.860049999999998</v>
      </c>
      <c r="HQ1549" s="26">
        <f t="shared" ref="HQ1549" si="11326">HP1549+HQ1547-HQ1548</f>
        <v>11.860049999999998</v>
      </c>
      <c r="HR1549" s="26">
        <f t="shared" ref="HR1549" si="11327">HQ1549+HR1547-HR1548</f>
        <v>11.860049999999998</v>
      </c>
      <c r="HS1549" s="26">
        <f t="shared" ref="HS1549" si="11328">HR1549+HS1547-HS1548</f>
        <v>11.860049999999998</v>
      </c>
      <c r="HT1549" s="26">
        <f t="shared" ref="HT1549" si="11329">HS1549+HT1547-HT1548</f>
        <v>11.860049999999998</v>
      </c>
      <c r="HU1549" s="22">
        <f t="shared" ref="HU1549" si="11330">COUNTIF(GZ1549:HT1549,"&lt;0")</f>
        <v>0</v>
      </c>
      <c r="HV1549" s="25"/>
      <c r="HW1549" t="str">
        <f>DIM_BILL[[#This Row],[Tipo]]</f>
        <v>MATERIA PRIMA</v>
      </c>
    </row>
    <row r="1550" spans="1:231" x14ac:dyDescent="0.3">
      <c r="A1550" s="17" t="s">
        <v>795</v>
      </c>
      <c r="BT1550">
        <v>1.4249999999999999E-4</v>
      </c>
      <c r="BU1550">
        <v>2.5080000000000002E-4</v>
      </c>
      <c r="BW1550">
        <v>2.5080000000000002E-4</v>
      </c>
      <c r="BX1550">
        <v>1.4249999999999999E-4</v>
      </c>
      <c r="BY1550">
        <v>5.0160000000000005E-4</v>
      </c>
      <c r="BZ1550">
        <v>2.5080000000000002E-4</v>
      </c>
      <c r="CA1550">
        <v>1.4249999999999999E-4</v>
      </c>
      <c r="CB1550">
        <v>5.0160000000000005E-4</v>
      </c>
      <c r="CC1550">
        <v>2.0900000000000001E-4</v>
      </c>
      <c r="CD1550">
        <v>6.2700000000000006E-4</v>
      </c>
      <c r="GR1550" s="17" t="s">
        <v>796</v>
      </c>
      <c r="GS1550" s="17">
        <v>15</v>
      </c>
      <c r="GT1550" s="17" t="s">
        <v>1848</v>
      </c>
      <c r="GU1550" s="17" t="s">
        <v>1793</v>
      </c>
      <c r="GV1550" s="17">
        <f>SUMIF(FACT_A1[cve_prod],DIM_BILL[[#This Row],[CODIGO]],FACT_A1[Existencia])</f>
        <v>0</v>
      </c>
      <c r="GW1550" s="18">
        <f>SUMIF(FACT_A2[cve_prod],DIM_BILL[[#This Row],[CODIGO]],FACT_A2[Existencia])</f>
        <v>20.497050000000002</v>
      </c>
      <c r="GX1550" s="17"/>
      <c r="GY1550" s="16" t="s">
        <v>2220</v>
      </c>
      <c r="GZ1550" s="15">
        <f>SUMIFS(POs[saldo],POs[cve_prod],DIM_BILL[[#This Row],[CODIGO]],POs[status],$GY1550,POs[f_ent],GZ$1)</f>
        <v>0</v>
      </c>
      <c r="HA1550" s="15">
        <f>SUMIFS(POs[saldo],POs[cve_prod],DIM_BILL[[#This Row],[CODIGO]],POs[status],$GY1550,POs[f_ent],HA$1)</f>
        <v>0</v>
      </c>
      <c r="HB1550" s="15">
        <f>SUMIFS(POs[saldo],POs[cve_prod],DIM_BILL[[#This Row],[CODIGO]],POs[status],$GY1550,POs[f_ent],HB$1)</f>
        <v>0</v>
      </c>
      <c r="HC1550" s="15">
        <f>SUMIFS(POs[saldo],POs[cve_prod],DIM_BILL[[#This Row],[CODIGO]],POs[status],$GY1550,POs[f_ent],HC$1)</f>
        <v>0</v>
      </c>
      <c r="HD1550" s="15">
        <f>SUMIFS(POs[saldo],POs[cve_prod],DIM_BILL[[#This Row],[CODIGO]],POs[status],$GY1550,POs[f_ent],HD$1)</f>
        <v>0</v>
      </c>
      <c r="HE1550" s="15">
        <f>SUMIFS(POs[saldo],POs[cve_prod],DIM_BILL[[#This Row],[CODIGO]],POs[status],$GY1550,POs[f_ent],HE$1)</f>
        <v>0</v>
      </c>
      <c r="HF1550" s="15">
        <f>SUMIFS(POs[saldo],POs[cve_prod],DIM_BILL[[#This Row],[CODIGO]],POs[status],$GY1550,POs[Semana],WEEKNUM(HF$1))</f>
        <v>0</v>
      </c>
      <c r="HG1550" s="15">
        <f>SUMIFS(POs[saldo],POs[cve_prod],DIM_BILL[[#This Row],[CODIGO]],POs[status],$GY1550,POs[Semana],WEEKNUM(HG$1))</f>
        <v>0</v>
      </c>
      <c r="HH1550" s="15">
        <f>SUMIFS(POs[saldo],POs[cve_prod],DIM_BILL[[#This Row],[CODIGO]],POs[status],$GY1550,POs[Semana],WEEKNUM(HH$1))</f>
        <v>0</v>
      </c>
      <c r="HI1550" s="15">
        <f>SUMIFS(POs[saldo],POs[cve_prod],DIM_BILL[[#This Row],[CODIGO]],POs[status],$GY1550,POs[Semana],WEEKNUM(HI$1))</f>
        <v>0</v>
      </c>
      <c r="HJ1550" s="15">
        <f>SUMIFS(POs[saldo],POs[cve_prod],DIM_BILL[[#This Row],[CODIGO]],POs[status],$GY1550,POs[Semana],WEEKNUM(HJ$1))</f>
        <v>0</v>
      </c>
      <c r="HK1550" s="15">
        <f>SUMIFS(POs[saldo],POs[cve_prod],DIM_BILL[[#This Row],[CODIGO]],POs[status],$GY1550,POs[Semana],WEEKNUM(HK$1))</f>
        <v>0</v>
      </c>
      <c r="HL1550" s="15">
        <f>SUMIFS(POs[saldo],POs[cve_prod],DIM_BILL[[#This Row],[CODIGO]],POs[status],$GY1550,POs[Semana],WEEKNUM(HL$1))</f>
        <v>0</v>
      </c>
      <c r="HM1550" s="15">
        <f>SUMIFS(POs[saldo],POs[cve_prod],DIM_BILL[[#This Row],[CODIGO]],POs[status],$GY1550,POs[Semana],WEEKNUM(HM$1))</f>
        <v>0</v>
      </c>
      <c r="HN1550" s="15">
        <f>SUMIFS(POs[saldo],POs[cve_prod],DIM_BILL[[#This Row],[CODIGO]],POs[status],$GY1550,POs[Semana],WEEKNUM(HN$1))</f>
        <v>0</v>
      </c>
      <c r="HO1550" s="15">
        <f>SUMIFS(POs[saldo],POs[cve_prod],DIM_BILL[[#This Row],[CODIGO]],POs[status],$GY1550,POs[Semana],WEEKNUM(HO$1))</f>
        <v>0</v>
      </c>
      <c r="HP1550" s="15">
        <f>SUMIFS(POs[saldo],POs[cve_prod],DIM_BILL[[#This Row],[CODIGO]],POs[status],$GY1550,POs[Semana],WEEKNUM(HP$1))</f>
        <v>0</v>
      </c>
      <c r="HQ1550" s="15">
        <f>SUMIFS(POs[saldo],POs[cve_prod],DIM_BILL[[#This Row],[CODIGO]],POs[status],$GY1550,POs[Semana],WEEKNUM(HQ$1))</f>
        <v>0</v>
      </c>
      <c r="HR1550" s="15">
        <f>SUMIFS(POs[saldo],POs[cve_prod],DIM_BILL[[#This Row],[CODIGO]],POs[status],$GY1550,POs[Semana],WEEKNUM(HR$1))</f>
        <v>0</v>
      </c>
      <c r="HS1550" s="15">
        <f>SUMIFS(POs[saldo],POs[cve_prod],DIM_BILL[[#This Row],[CODIGO]],POs[status],$GY1550,POs[Semana],WEEKNUM(HS$1))</f>
        <v>0</v>
      </c>
      <c r="HT1550" s="15">
        <f>SUMIFS(POs[saldo],POs[cve_prod],DIM_BILL[[#This Row],[CODIGO]],POs[status],$GY1550,POs[Semana],WEEKNUM(HT$1))</f>
        <v>0</v>
      </c>
      <c r="HU1550" s="22"/>
      <c r="HV1550" s="25"/>
      <c r="HW1550" t="str">
        <f>DIM_BILL[[#This Row],[Tipo]]</f>
        <v>MATERIA PRIMA</v>
      </c>
    </row>
    <row r="1551" spans="1:231" x14ac:dyDescent="0.3">
      <c r="A1551" s="17" t="s">
        <v>795</v>
      </c>
      <c r="BT1551">
        <v>1.4249999999999999E-4</v>
      </c>
      <c r="BU1551">
        <v>2.5080000000000002E-4</v>
      </c>
      <c r="BW1551">
        <v>2.5080000000000002E-4</v>
      </c>
      <c r="BX1551">
        <v>1.4249999999999999E-4</v>
      </c>
      <c r="BY1551">
        <v>5.0160000000000005E-4</v>
      </c>
      <c r="BZ1551">
        <v>2.5080000000000002E-4</v>
      </c>
      <c r="CA1551">
        <v>1.4249999999999999E-4</v>
      </c>
      <c r="CB1551">
        <v>5.0160000000000005E-4</v>
      </c>
      <c r="CC1551">
        <v>2.0900000000000001E-4</v>
      </c>
      <c r="CD1551">
        <v>6.2700000000000006E-4</v>
      </c>
      <c r="GR1551" s="17" t="s">
        <v>796</v>
      </c>
      <c r="GS1551" s="17">
        <v>15</v>
      </c>
      <c r="GT1551" s="17" t="s">
        <v>1848</v>
      </c>
      <c r="GU1551" s="17" t="s">
        <v>1793</v>
      </c>
      <c r="GV1551" s="17">
        <f>SUMIF(FACT_A1[cve_prod],DIM_BILL[[#This Row],[CODIGO]],FACT_A1[Existencia])</f>
        <v>0</v>
      </c>
      <c r="GW1551" s="18">
        <f>SUMIF(FACT_A2[cve_prod],DIM_BILL[[#This Row],[CODIGO]],FACT_A2[Existencia])</f>
        <v>20.497050000000002</v>
      </c>
      <c r="GX1551" s="17"/>
      <c r="GY1551" s="16" t="s">
        <v>2221</v>
      </c>
      <c r="GZ1551" s="24">
        <f>SUMPRODUCT($B1551:$GQ1551,INDEX(PLAN_PRODUCCION!$B$4:$GQ$24,COLUMN()-COLUMN($GZ$1)+1,0))</f>
        <v>8.7780000000000022</v>
      </c>
      <c r="HA1551" s="24">
        <f>SUMPRODUCT($B1551:$GQ1551,INDEX(PLAN_PRODUCCION!$B$4:$GQ$24,COLUMN()-COLUMN($GZ$1)+1,0))</f>
        <v>0</v>
      </c>
      <c r="HB1551" s="24">
        <f>SUMPRODUCT($B1551:$GQ1551,INDEX(PLAN_PRODUCCION!$B$4:$GQ$24,COLUMN()-COLUMN($GZ$1)+1,0))</f>
        <v>0</v>
      </c>
      <c r="HC1551" s="24">
        <f>SUMPRODUCT($B1551:$GQ1551,INDEX(PLAN_PRODUCCION!$B$4:$GQ$24,COLUMN()-COLUMN($GZ$1)+1,0))</f>
        <v>0</v>
      </c>
      <c r="HD1551" s="24">
        <f>SUMPRODUCT($B1551:$GQ1551,INDEX(PLAN_PRODUCCION!$B$4:$GQ$24,COLUMN()-COLUMN($GZ$1)+1,0))</f>
        <v>0</v>
      </c>
      <c r="HE1551" s="24">
        <f>SUMPRODUCT($B1551:$GQ1551,INDEX(PLAN_PRODUCCION!$B$4:$GQ$24,COLUMN()-COLUMN($GZ$1)+1,0))</f>
        <v>0</v>
      </c>
      <c r="HF1551" s="24">
        <f>SUMPRODUCT($B1551:$GQ1551,INDEX(PLAN_PRODUCCION!$B$4:$GQ$24,COLUMN()-COLUMN($GZ$1)+1,0))</f>
        <v>0</v>
      </c>
      <c r="HG1551" s="24">
        <f>SUMPRODUCT($B1551:$GQ1551,INDEX(PLAN_PRODUCCION!$B$4:$GQ$24,COLUMN()-COLUMN($GZ$1)+1,0))</f>
        <v>0</v>
      </c>
      <c r="HH1551" s="24">
        <f>SUMPRODUCT($B1551:$GQ1551,INDEX(PLAN_PRODUCCION!$B$4:$GQ$24,COLUMN()-COLUMN($GZ$1)+1,0))</f>
        <v>0</v>
      </c>
      <c r="HI1551" s="24">
        <f>SUMPRODUCT($B1551:$GQ1551,INDEX(PLAN_PRODUCCION!$B$4:$GQ$24,COLUMN()-COLUMN($GZ$1)+1,0))</f>
        <v>0</v>
      </c>
      <c r="HJ1551" s="24">
        <f>SUMPRODUCT($B1551:$GQ1551,INDEX(PLAN_PRODUCCION!$B$4:$GQ$24,COLUMN()-COLUMN($GZ$1)+1,0))</f>
        <v>0</v>
      </c>
      <c r="HK1551" s="24">
        <f>SUMPRODUCT($B1551:$GQ1551,INDEX(PLAN_PRODUCCION!$B$4:$GQ$24,COLUMN()-COLUMN($GZ$1)+1,0))</f>
        <v>0</v>
      </c>
      <c r="HL1551" s="24">
        <f>SUMPRODUCT($B1551:$GQ1551,INDEX(PLAN_PRODUCCION!$B$4:$GQ$24,COLUMN()-COLUMN($GZ$1)+1,0))</f>
        <v>0</v>
      </c>
      <c r="HM1551" s="24">
        <f>SUMPRODUCT($B1551:$GQ1551,INDEX(PLAN_PRODUCCION!$B$4:$GQ$24,COLUMN()-COLUMN($GZ$1)+1,0))</f>
        <v>0</v>
      </c>
      <c r="HN1551" s="24">
        <f>SUMPRODUCT($B1551:$GQ1551,INDEX(PLAN_PRODUCCION!$B$4:$GQ$24,COLUMN()-COLUMN($GZ$1)+1,0))</f>
        <v>0</v>
      </c>
      <c r="HO1551" s="24">
        <f>SUMPRODUCT($B1551:$GQ1551,INDEX(PLAN_PRODUCCION!$B$4:$GQ$24,COLUMN()-COLUMN($GZ$1)+1,0))</f>
        <v>0</v>
      </c>
      <c r="HP1551" s="24">
        <f>SUMPRODUCT($B1551:$GQ1551,INDEX(PLAN_PRODUCCION!$B$4:$GQ$24,COLUMN()-COLUMN($GZ$1)+1,0))</f>
        <v>0</v>
      </c>
      <c r="HQ1551" s="24">
        <f>SUMPRODUCT($B1551:$GQ1551,INDEX(PLAN_PRODUCCION!$B$4:$GQ$24,COLUMN()-COLUMN($GZ$1)+1,0))</f>
        <v>0</v>
      </c>
      <c r="HR1551" s="24">
        <f>SUMPRODUCT($B1551:$GQ1551,INDEX(PLAN_PRODUCCION!$B$4:$GQ$24,COLUMN()-COLUMN($GZ$1)+1,0))</f>
        <v>0</v>
      </c>
      <c r="HS1551" s="24">
        <f>SUMPRODUCT($B1551:$GQ1551,INDEX(PLAN_PRODUCCION!$B$4:$GQ$24,COLUMN()-COLUMN($GZ$1)+1,0))</f>
        <v>0</v>
      </c>
      <c r="HT1551" s="24">
        <f>SUMPRODUCT($B1551:$GQ1551,INDEX(PLAN_PRODUCCION!$B$4:$GQ$24,COLUMN()-COLUMN($GZ$1)+1,0))</f>
        <v>0</v>
      </c>
      <c r="HU1551" s="22"/>
      <c r="HV1551" s="25"/>
      <c r="HW1551" t="str">
        <f>DIM_BILL[[#This Row],[Tipo]]</f>
        <v>MATERIA PRIMA</v>
      </c>
    </row>
    <row r="1552" spans="1:231" x14ac:dyDescent="0.3">
      <c r="A1552" s="18" t="s">
        <v>795</v>
      </c>
      <c r="BT1552">
        <v>1.4249999999999999E-4</v>
      </c>
      <c r="BU1552">
        <v>2.5080000000000002E-4</v>
      </c>
      <c r="BW1552">
        <v>2.5080000000000002E-4</v>
      </c>
      <c r="BX1552">
        <v>1.4249999999999999E-4</v>
      </c>
      <c r="BY1552">
        <v>5.0160000000000005E-4</v>
      </c>
      <c r="BZ1552">
        <v>2.5080000000000002E-4</v>
      </c>
      <c r="CA1552">
        <v>1.4249999999999999E-4</v>
      </c>
      <c r="CB1552">
        <v>5.0160000000000005E-4</v>
      </c>
      <c r="CC1552">
        <v>2.0900000000000001E-4</v>
      </c>
      <c r="CD1552">
        <v>6.2700000000000006E-4</v>
      </c>
      <c r="GR1552" s="18" t="s">
        <v>796</v>
      </c>
      <c r="GS1552" s="18">
        <v>15</v>
      </c>
      <c r="GT1552" s="18" t="s">
        <v>1848</v>
      </c>
      <c r="GU1552" s="18" t="s">
        <v>1793</v>
      </c>
      <c r="GV1552" s="18">
        <f>SUMIF(FACT_A1[cve_prod],DIM_BILL[[#This Row],[CODIGO]],FACT_A1[Existencia])</f>
        <v>0</v>
      </c>
      <c r="GW1552" s="18">
        <f>SUMIF(FACT_A2[cve_prod],DIM_BILL[[#This Row],[CODIGO]],FACT_A2[Existencia])</f>
        <v>20.497050000000002</v>
      </c>
      <c r="GX1552" s="18"/>
      <c r="GY1552" s="16" t="s">
        <v>2222</v>
      </c>
      <c r="GZ1552" s="26">
        <f t="shared" ref="GZ1552" si="11331">GV1552+GW1552+GX1552+GZ1550-GZ1551</f>
        <v>11.719049999999999</v>
      </c>
      <c r="HA1552" s="26">
        <f t="shared" ref="HA1552" si="11332">GZ1552+HA1550-HA1551</f>
        <v>11.719049999999999</v>
      </c>
      <c r="HB1552" s="26">
        <f t="shared" ref="HB1552" si="11333">HA1552+HB1550-HB1551</f>
        <v>11.719049999999999</v>
      </c>
      <c r="HC1552" s="26">
        <f t="shared" ref="HC1552" si="11334">HB1552+HC1550-HC1551</f>
        <v>11.719049999999999</v>
      </c>
      <c r="HD1552" s="26">
        <f t="shared" ref="HD1552" si="11335">HC1552+HD1550-HD1551</f>
        <v>11.719049999999999</v>
      </c>
      <c r="HE1552" s="26">
        <f t="shared" ref="HE1552" si="11336">HD1552+HE1550-HE1551</f>
        <v>11.719049999999999</v>
      </c>
      <c r="HF1552" s="26">
        <f t="shared" ref="HF1552" si="11337">HE1552+HF1550-HF1551</f>
        <v>11.719049999999999</v>
      </c>
      <c r="HG1552" s="26">
        <f t="shared" ref="HG1552" si="11338">HF1552+HG1550-HG1551</f>
        <v>11.719049999999999</v>
      </c>
      <c r="HH1552" s="26">
        <f t="shared" ref="HH1552" si="11339">HG1552+HH1550-HH1551</f>
        <v>11.719049999999999</v>
      </c>
      <c r="HI1552" s="26">
        <f t="shared" ref="HI1552" si="11340">HH1552+HI1550-HI1551</f>
        <v>11.719049999999999</v>
      </c>
      <c r="HJ1552" s="26">
        <f t="shared" ref="HJ1552" si="11341">HI1552+HJ1550-HJ1551</f>
        <v>11.719049999999999</v>
      </c>
      <c r="HK1552" s="26">
        <f t="shared" ref="HK1552" si="11342">HJ1552+HK1550-HK1551</f>
        <v>11.719049999999999</v>
      </c>
      <c r="HL1552" s="26">
        <f t="shared" ref="HL1552" si="11343">HK1552+HL1550-HL1551</f>
        <v>11.719049999999999</v>
      </c>
      <c r="HM1552" s="26">
        <f t="shared" ref="HM1552" si="11344">HL1552+HM1550-HM1551</f>
        <v>11.719049999999999</v>
      </c>
      <c r="HN1552" s="26">
        <f t="shared" ref="HN1552" si="11345">HM1552+HN1550-HN1551</f>
        <v>11.719049999999999</v>
      </c>
      <c r="HO1552" s="26">
        <f t="shared" ref="HO1552" si="11346">HN1552+HO1550-HO1551</f>
        <v>11.719049999999999</v>
      </c>
      <c r="HP1552" s="26">
        <f t="shared" ref="HP1552" si="11347">HO1552+HP1550-HP1551</f>
        <v>11.719049999999999</v>
      </c>
      <c r="HQ1552" s="26">
        <f t="shared" ref="HQ1552" si="11348">HP1552+HQ1550-HQ1551</f>
        <v>11.719049999999999</v>
      </c>
      <c r="HR1552" s="26">
        <f t="shared" ref="HR1552" si="11349">HQ1552+HR1550-HR1551</f>
        <v>11.719049999999999</v>
      </c>
      <c r="HS1552" s="26">
        <f t="shared" ref="HS1552" si="11350">HR1552+HS1550-HS1551</f>
        <v>11.719049999999999</v>
      </c>
      <c r="HT1552" s="26">
        <f t="shared" ref="HT1552" si="11351">HS1552+HT1550-HT1551</f>
        <v>11.719049999999999</v>
      </c>
      <c r="HU1552" s="22">
        <f t="shared" ref="HU1552" si="11352">COUNTIF(GZ1552:HT1552,"&lt;0")</f>
        <v>0</v>
      </c>
      <c r="HV1552" s="25"/>
      <c r="HW1552" t="str">
        <f>DIM_BILL[[#This Row],[Tipo]]</f>
        <v>MATERIA PRIMA</v>
      </c>
    </row>
    <row r="1553" spans="1:231" x14ac:dyDescent="0.3">
      <c r="A1553" s="17" t="s">
        <v>797</v>
      </c>
      <c r="BT1553">
        <v>1.4249999999999999E-4</v>
      </c>
      <c r="BU1553">
        <v>2.5080000000000002E-4</v>
      </c>
      <c r="BW1553">
        <v>2.5080000000000002E-4</v>
      </c>
      <c r="BX1553">
        <v>1.4249999999999999E-4</v>
      </c>
      <c r="BY1553">
        <v>5.0160000000000005E-4</v>
      </c>
      <c r="BZ1553">
        <v>2.5080000000000002E-4</v>
      </c>
      <c r="CA1553">
        <v>1.4249999999999999E-4</v>
      </c>
      <c r="CB1553">
        <v>5.0160000000000005E-4</v>
      </c>
      <c r="CC1553">
        <v>2.0900000000000001E-4</v>
      </c>
      <c r="CD1553">
        <v>6.2700000000000006E-4</v>
      </c>
      <c r="GR1553" s="17" t="s">
        <v>798</v>
      </c>
      <c r="GS1553" s="17">
        <v>15</v>
      </c>
      <c r="GT1553" s="17" t="s">
        <v>1848</v>
      </c>
      <c r="GU1553" s="17" t="s">
        <v>1793</v>
      </c>
      <c r="GV1553" s="17">
        <f>SUMIF(FACT_A1[cve_prod],DIM_BILL[[#This Row],[CODIGO]],FACT_A1[Existencia])</f>
        <v>0</v>
      </c>
      <c r="GW1553" s="18">
        <f>SUMIF(FACT_A2[cve_prod],DIM_BILL[[#This Row],[CODIGO]],FACT_A2[Existencia])</f>
        <v>278.71404999999999</v>
      </c>
      <c r="GX1553" s="17"/>
      <c r="GY1553" s="16" t="s">
        <v>2220</v>
      </c>
      <c r="GZ1553" s="15">
        <f>SUMIFS(POs[saldo],POs[cve_prod],DIM_BILL[[#This Row],[CODIGO]],POs[status],$GY1553,POs[f_ent],GZ$1)</f>
        <v>0</v>
      </c>
      <c r="HA1553" s="15">
        <f>SUMIFS(POs[saldo],POs[cve_prod],DIM_BILL[[#This Row],[CODIGO]],POs[status],$GY1553,POs[f_ent],HA$1)</f>
        <v>0</v>
      </c>
      <c r="HB1553" s="15">
        <f>SUMIFS(POs[saldo],POs[cve_prod],DIM_BILL[[#This Row],[CODIGO]],POs[status],$GY1553,POs[f_ent],HB$1)</f>
        <v>0</v>
      </c>
      <c r="HC1553" s="15">
        <f>SUMIFS(POs[saldo],POs[cve_prod],DIM_BILL[[#This Row],[CODIGO]],POs[status],$GY1553,POs[f_ent],HC$1)</f>
        <v>0</v>
      </c>
      <c r="HD1553" s="15">
        <f>SUMIFS(POs[saldo],POs[cve_prod],DIM_BILL[[#This Row],[CODIGO]],POs[status],$GY1553,POs[f_ent],HD$1)</f>
        <v>0</v>
      </c>
      <c r="HE1553" s="15">
        <f>SUMIFS(POs[saldo],POs[cve_prod],DIM_BILL[[#This Row],[CODIGO]],POs[status],$GY1553,POs[f_ent],HE$1)</f>
        <v>0</v>
      </c>
      <c r="HF1553" s="15">
        <f>SUMIFS(POs[saldo],POs[cve_prod],DIM_BILL[[#This Row],[CODIGO]],POs[status],$GY1553,POs[Semana],WEEKNUM(HF$1))</f>
        <v>0</v>
      </c>
      <c r="HG1553" s="15">
        <f>SUMIFS(POs[saldo],POs[cve_prod],DIM_BILL[[#This Row],[CODIGO]],POs[status],$GY1553,POs[Semana],WEEKNUM(HG$1))</f>
        <v>0</v>
      </c>
      <c r="HH1553" s="15">
        <f>SUMIFS(POs[saldo],POs[cve_prod],DIM_BILL[[#This Row],[CODIGO]],POs[status],$GY1553,POs[Semana],WEEKNUM(HH$1))</f>
        <v>0</v>
      </c>
      <c r="HI1553" s="15">
        <f>SUMIFS(POs[saldo],POs[cve_prod],DIM_BILL[[#This Row],[CODIGO]],POs[status],$GY1553,POs[Semana],WEEKNUM(HI$1))</f>
        <v>0</v>
      </c>
      <c r="HJ1553" s="15">
        <f>SUMIFS(POs[saldo],POs[cve_prod],DIM_BILL[[#This Row],[CODIGO]],POs[status],$GY1553,POs[Semana],WEEKNUM(HJ$1))</f>
        <v>0</v>
      </c>
      <c r="HK1553" s="15">
        <f>SUMIFS(POs[saldo],POs[cve_prod],DIM_BILL[[#This Row],[CODIGO]],POs[status],$GY1553,POs[Semana],WEEKNUM(HK$1))</f>
        <v>0</v>
      </c>
      <c r="HL1553" s="15">
        <f>SUMIFS(POs[saldo],POs[cve_prod],DIM_BILL[[#This Row],[CODIGO]],POs[status],$GY1553,POs[Semana],WEEKNUM(HL$1))</f>
        <v>0</v>
      </c>
      <c r="HM1553" s="15">
        <f>SUMIFS(POs[saldo],POs[cve_prod],DIM_BILL[[#This Row],[CODIGO]],POs[status],$GY1553,POs[Semana],WEEKNUM(HM$1))</f>
        <v>0</v>
      </c>
      <c r="HN1553" s="15">
        <f>SUMIFS(POs[saldo],POs[cve_prod],DIM_BILL[[#This Row],[CODIGO]],POs[status],$GY1553,POs[Semana],WEEKNUM(HN$1))</f>
        <v>0</v>
      </c>
      <c r="HO1553" s="15">
        <f>SUMIFS(POs[saldo],POs[cve_prod],DIM_BILL[[#This Row],[CODIGO]],POs[status],$GY1553,POs[Semana],WEEKNUM(HO$1))</f>
        <v>0</v>
      </c>
      <c r="HP1553" s="15">
        <f>SUMIFS(POs[saldo],POs[cve_prod],DIM_BILL[[#This Row],[CODIGO]],POs[status],$GY1553,POs[Semana],WEEKNUM(HP$1))</f>
        <v>0</v>
      </c>
      <c r="HQ1553" s="15">
        <f>SUMIFS(POs[saldo],POs[cve_prod],DIM_BILL[[#This Row],[CODIGO]],POs[status],$GY1553,POs[Semana],WEEKNUM(HQ$1))</f>
        <v>0</v>
      </c>
      <c r="HR1553" s="15">
        <f>SUMIFS(POs[saldo],POs[cve_prod],DIM_BILL[[#This Row],[CODIGO]],POs[status],$GY1553,POs[Semana],WEEKNUM(HR$1))</f>
        <v>0</v>
      </c>
      <c r="HS1553" s="15">
        <f>SUMIFS(POs[saldo],POs[cve_prod],DIM_BILL[[#This Row],[CODIGO]],POs[status],$GY1553,POs[Semana],WEEKNUM(HS$1))</f>
        <v>0</v>
      </c>
      <c r="HT1553" s="15">
        <f>SUMIFS(POs[saldo],POs[cve_prod],DIM_BILL[[#This Row],[CODIGO]],POs[status],$GY1553,POs[Semana],WEEKNUM(HT$1))</f>
        <v>0</v>
      </c>
      <c r="HU1553" s="22"/>
      <c r="HV1553" s="25"/>
      <c r="HW1553" t="str">
        <f>DIM_BILL[[#This Row],[Tipo]]</f>
        <v>MATERIA PRIMA</v>
      </c>
    </row>
    <row r="1554" spans="1:231" x14ac:dyDescent="0.3">
      <c r="A1554" s="17" t="s">
        <v>797</v>
      </c>
      <c r="BT1554">
        <v>1.4249999999999999E-4</v>
      </c>
      <c r="BU1554">
        <v>2.5080000000000002E-4</v>
      </c>
      <c r="BW1554">
        <v>2.5080000000000002E-4</v>
      </c>
      <c r="BX1554">
        <v>1.4249999999999999E-4</v>
      </c>
      <c r="BY1554">
        <v>5.0160000000000005E-4</v>
      </c>
      <c r="BZ1554">
        <v>2.5080000000000002E-4</v>
      </c>
      <c r="CA1554">
        <v>1.4249999999999999E-4</v>
      </c>
      <c r="CB1554">
        <v>5.0160000000000005E-4</v>
      </c>
      <c r="CC1554">
        <v>2.0900000000000001E-4</v>
      </c>
      <c r="CD1554">
        <v>6.2700000000000006E-4</v>
      </c>
      <c r="GR1554" s="17" t="s">
        <v>798</v>
      </c>
      <c r="GS1554" s="17">
        <v>15</v>
      </c>
      <c r="GT1554" s="17" t="s">
        <v>1848</v>
      </c>
      <c r="GU1554" s="17" t="s">
        <v>1793</v>
      </c>
      <c r="GV1554" s="17">
        <f>SUMIF(FACT_A1[cve_prod],DIM_BILL[[#This Row],[CODIGO]],FACT_A1[Existencia])</f>
        <v>0</v>
      </c>
      <c r="GW1554" s="18">
        <f>SUMIF(FACT_A2[cve_prod],DIM_BILL[[#This Row],[CODIGO]],FACT_A2[Existencia])</f>
        <v>278.71404999999999</v>
      </c>
      <c r="GX1554" s="17"/>
      <c r="GY1554" s="16" t="s">
        <v>2221</v>
      </c>
      <c r="GZ1554" s="24">
        <f>SUMPRODUCT($B1554:$GQ1554,INDEX(PLAN_PRODUCCION!$B$4:$GQ$24,COLUMN()-COLUMN($GZ$1)+1,0))</f>
        <v>8.7780000000000022</v>
      </c>
      <c r="HA1554" s="24">
        <f>SUMPRODUCT($B1554:$GQ1554,INDEX(PLAN_PRODUCCION!$B$4:$GQ$24,COLUMN()-COLUMN($GZ$1)+1,0))</f>
        <v>0</v>
      </c>
      <c r="HB1554" s="24">
        <f>SUMPRODUCT($B1554:$GQ1554,INDEX(PLAN_PRODUCCION!$B$4:$GQ$24,COLUMN()-COLUMN($GZ$1)+1,0))</f>
        <v>0</v>
      </c>
      <c r="HC1554" s="24">
        <f>SUMPRODUCT($B1554:$GQ1554,INDEX(PLAN_PRODUCCION!$B$4:$GQ$24,COLUMN()-COLUMN($GZ$1)+1,0))</f>
        <v>0</v>
      </c>
      <c r="HD1554" s="24">
        <f>SUMPRODUCT($B1554:$GQ1554,INDEX(PLAN_PRODUCCION!$B$4:$GQ$24,COLUMN()-COLUMN($GZ$1)+1,0))</f>
        <v>0</v>
      </c>
      <c r="HE1554" s="24">
        <f>SUMPRODUCT($B1554:$GQ1554,INDEX(PLAN_PRODUCCION!$B$4:$GQ$24,COLUMN()-COLUMN($GZ$1)+1,0))</f>
        <v>0</v>
      </c>
      <c r="HF1554" s="24">
        <f>SUMPRODUCT($B1554:$GQ1554,INDEX(PLAN_PRODUCCION!$B$4:$GQ$24,COLUMN()-COLUMN($GZ$1)+1,0))</f>
        <v>0</v>
      </c>
      <c r="HG1554" s="24">
        <f>SUMPRODUCT($B1554:$GQ1554,INDEX(PLAN_PRODUCCION!$B$4:$GQ$24,COLUMN()-COLUMN($GZ$1)+1,0))</f>
        <v>0</v>
      </c>
      <c r="HH1554" s="24">
        <f>SUMPRODUCT($B1554:$GQ1554,INDEX(PLAN_PRODUCCION!$B$4:$GQ$24,COLUMN()-COLUMN($GZ$1)+1,0))</f>
        <v>0</v>
      </c>
      <c r="HI1554" s="24">
        <f>SUMPRODUCT($B1554:$GQ1554,INDEX(PLAN_PRODUCCION!$B$4:$GQ$24,COLUMN()-COLUMN($GZ$1)+1,0))</f>
        <v>0</v>
      </c>
      <c r="HJ1554" s="24">
        <f>SUMPRODUCT($B1554:$GQ1554,INDEX(PLAN_PRODUCCION!$B$4:$GQ$24,COLUMN()-COLUMN($GZ$1)+1,0))</f>
        <v>0</v>
      </c>
      <c r="HK1554" s="24">
        <f>SUMPRODUCT($B1554:$GQ1554,INDEX(PLAN_PRODUCCION!$B$4:$GQ$24,COLUMN()-COLUMN($GZ$1)+1,0))</f>
        <v>0</v>
      </c>
      <c r="HL1554" s="24">
        <f>SUMPRODUCT($B1554:$GQ1554,INDEX(PLAN_PRODUCCION!$B$4:$GQ$24,COLUMN()-COLUMN($GZ$1)+1,0))</f>
        <v>0</v>
      </c>
      <c r="HM1554" s="24">
        <f>SUMPRODUCT($B1554:$GQ1554,INDEX(PLAN_PRODUCCION!$B$4:$GQ$24,COLUMN()-COLUMN($GZ$1)+1,0))</f>
        <v>0</v>
      </c>
      <c r="HN1554" s="24">
        <f>SUMPRODUCT($B1554:$GQ1554,INDEX(PLAN_PRODUCCION!$B$4:$GQ$24,COLUMN()-COLUMN($GZ$1)+1,0))</f>
        <v>0</v>
      </c>
      <c r="HO1554" s="24">
        <f>SUMPRODUCT($B1554:$GQ1554,INDEX(PLAN_PRODUCCION!$B$4:$GQ$24,COLUMN()-COLUMN($GZ$1)+1,0))</f>
        <v>0</v>
      </c>
      <c r="HP1554" s="24">
        <f>SUMPRODUCT($B1554:$GQ1554,INDEX(PLAN_PRODUCCION!$B$4:$GQ$24,COLUMN()-COLUMN($GZ$1)+1,0))</f>
        <v>0</v>
      </c>
      <c r="HQ1554" s="24">
        <f>SUMPRODUCT($B1554:$GQ1554,INDEX(PLAN_PRODUCCION!$B$4:$GQ$24,COLUMN()-COLUMN($GZ$1)+1,0))</f>
        <v>0</v>
      </c>
      <c r="HR1554" s="24">
        <f>SUMPRODUCT($B1554:$GQ1554,INDEX(PLAN_PRODUCCION!$B$4:$GQ$24,COLUMN()-COLUMN($GZ$1)+1,0))</f>
        <v>0</v>
      </c>
      <c r="HS1554" s="24">
        <f>SUMPRODUCT($B1554:$GQ1554,INDEX(PLAN_PRODUCCION!$B$4:$GQ$24,COLUMN()-COLUMN($GZ$1)+1,0))</f>
        <v>0</v>
      </c>
      <c r="HT1554" s="24">
        <f>SUMPRODUCT($B1554:$GQ1554,INDEX(PLAN_PRODUCCION!$B$4:$GQ$24,COLUMN()-COLUMN($GZ$1)+1,0))</f>
        <v>0</v>
      </c>
      <c r="HU1554" s="22"/>
      <c r="HV1554" s="25"/>
      <c r="HW1554" t="str">
        <f>DIM_BILL[[#This Row],[Tipo]]</f>
        <v>MATERIA PRIMA</v>
      </c>
    </row>
    <row r="1555" spans="1:231" x14ac:dyDescent="0.3">
      <c r="A1555" s="18" t="s">
        <v>797</v>
      </c>
      <c r="BT1555">
        <v>1.4249999999999999E-4</v>
      </c>
      <c r="BU1555">
        <v>2.5080000000000002E-4</v>
      </c>
      <c r="BW1555">
        <v>2.5080000000000002E-4</v>
      </c>
      <c r="BX1555">
        <v>1.4249999999999999E-4</v>
      </c>
      <c r="BY1555">
        <v>5.0160000000000005E-4</v>
      </c>
      <c r="BZ1555">
        <v>2.5080000000000002E-4</v>
      </c>
      <c r="CA1555">
        <v>1.4249999999999999E-4</v>
      </c>
      <c r="CB1555">
        <v>5.0160000000000005E-4</v>
      </c>
      <c r="CC1555">
        <v>2.0900000000000001E-4</v>
      </c>
      <c r="CD1555">
        <v>6.2700000000000006E-4</v>
      </c>
      <c r="GR1555" s="18" t="s">
        <v>798</v>
      </c>
      <c r="GS1555" s="18">
        <v>15</v>
      </c>
      <c r="GT1555" s="18" t="s">
        <v>1848</v>
      </c>
      <c r="GU1555" s="18" t="s">
        <v>1793</v>
      </c>
      <c r="GV1555" s="18">
        <f>SUMIF(FACT_A1[cve_prod],DIM_BILL[[#This Row],[CODIGO]],FACT_A1[Existencia])</f>
        <v>0</v>
      </c>
      <c r="GW1555" s="18">
        <f>SUMIF(FACT_A2[cve_prod],DIM_BILL[[#This Row],[CODIGO]],FACT_A2[Existencia])</f>
        <v>278.71404999999999</v>
      </c>
      <c r="GX1555" s="18"/>
      <c r="GY1555" s="16" t="s">
        <v>2222</v>
      </c>
      <c r="GZ1555" s="26">
        <f t="shared" ref="GZ1555" si="11353">GV1555+GW1555+GX1555+GZ1553-GZ1554</f>
        <v>269.93604999999997</v>
      </c>
      <c r="HA1555" s="26">
        <f t="shared" ref="HA1555" si="11354">GZ1555+HA1553-HA1554</f>
        <v>269.93604999999997</v>
      </c>
      <c r="HB1555" s="26">
        <f t="shared" ref="HB1555" si="11355">HA1555+HB1553-HB1554</f>
        <v>269.93604999999997</v>
      </c>
      <c r="HC1555" s="26">
        <f t="shared" ref="HC1555" si="11356">HB1555+HC1553-HC1554</f>
        <v>269.93604999999997</v>
      </c>
      <c r="HD1555" s="26">
        <f t="shared" ref="HD1555" si="11357">HC1555+HD1553-HD1554</f>
        <v>269.93604999999997</v>
      </c>
      <c r="HE1555" s="26">
        <f t="shared" ref="HE1555" si="11358">HD1555+HE1553-HE1554</f>
        <v>269.93604999999997</v>
      </c>
      <c r="HF1555" s="26">
        <f t="shared" ref="HF1555" si="11359">HE1555+HF1553-HF1554</f>
        <v>269.93604999999997</v>
      </c>
      <c r="HG1555" s="26">
        <f t="shared" ref="HG1555" si="11360">HF1555+HG1553-HG1554</f>
        <v>269.93604999999997</v>
      </c>
      <c r="HH1555" s="26">
        <f t="shared" ref="HH1555" si="11361">HG1555+HH1553-HH1554</f>
        <v>269.93604999999997</v>
      </c>
      <c r="HI1555" s="26">
        <f t="shared" ref="HI1555" si="11362">HH1555+HI1553-HI1554</f>
        <v>269.93604999999997</v>
      </c>
      <c r="HJ1555" s="26">
        <f t="shared" ref="HJ1555" si="11363">HI1555+HJ1553-HJ1554</f>
        <v>269.93604999999997</v>
      </c>
      <c r="HK1555" s="26">
        <f t="shared" ref="HK1555" si="11364">HJ1555+HK1553-HK1554</f>
        <v>269.93604999999997</v>
      </c>
      <c r="HL1555" s="26">
        <f t="shared" ref="HL1555" si="11365">HK1555+HL1553-HL1554</f>
        <v>269.93604999999997</v>
      </c>
      <c r="HM1555" s="26">
        <f t="shared" ref="HM1555" si="11366">HL1555+HM1553-HM1554</f>
        <v>269.93604999999997</v>
      </c>
      <c r="HN1555" s="26">
        <f t="shared" ref="HN1555" si="11367">HM1555+HN1553-HN1554</f>
        <v>269.93604999999997</v>
      </c>
      <c r="HO1555" s="26">
        <f t="shared" ref="HO1555" si="11368">HN1555+HO1553-HO1554</f>
        <v>269.93604999999997</v>
      </c>
      <c r="HP1555" s="26">
        <f t="shared" ref="HP1555" si="11369">HO1555+HP1553-HP1554</f>
        <v>269.93604999999997</v>
      </c>
      <c r="HQ1555" s="26">
        <f t="shared" ref="HQ1555" si="11370">HP1555+HQ1553-HQ1554</f>
        <v>269.93604999999997</v>
      </c>
      <c r="HR1555" s="26">
        <f t="shared" ref="HR1555" si="11371">HQ1555+HR1553-HR1554</f>
        <v>269.93604999999997</v>
      </c>
      <c r="HS1555" s="26">
        <f t="shared" ref="HS1555" si="11372">HR1555+HS1553-HS1554</f>
        <v>269.93604999999997</v>
      </c>
      <c r="HT1555" s="26">
        <f t="shared" ref="HT1555" si="11373">HS1555+HT1553-HT1554</f>
        <v>269.93604999999997</v>
      </c>
      <c r="HU1555" s="22">
        <f t="shared" ref="HU1555" si="11374">COUNTIF(GZ1555:HT1555,"&lt;0")</f>
        <v>0</v>
      </c>
      <c r="HV1555" s="25"/>
      <c r="HW1555" t="str">
        <f>DIM_BILL[[#This Row],[Tipo]]</f>
        <v>MATERIA PRIMA</v>
      </c>
    </row>
    <row r="1556" spans="1:231" x14ac:dyDescent="0.3">
      <c r="A1556" s="17" t="s">
        <v>516</v>
      </c>
      <c r="AP1556">
        <v>1.4400000000000001E-3</v>
      </c>
      <c r="AV1556">
        <v>1.08E-3</v>
      </c>
      <c r="BF1556">
        <v>3.0839999999999999E-2</v>
      </c>
      <c r="BT1556">
        <v>1.4249999999999999E-4</v>
      </c>
      <c r="BU1556">
        <v>2.5080000000000002E-4</v>
      </c>
      <c r="BW1556">
        <v>2.5080000000000002E-4</v>
      </c>
      <c r="BX1556">
        <v>1.4249999999999999E-4</v>
      </c>
      <c r="BY1556">
        <v>5.0160000000000005E-4</v>
      </c>
      <c r="BZ1556">
        <v>2.5080000000000002E-4</v>
      </c>
      <c r="CA1556">
        <v>1.4249999999999999E-4</v>
      </c>
      <c r="CB1556">
        <v>5.0160000000000005E-4</v>
      </c>
      <c r="CC1556">
        <v>1.0450000000000001E-4</v>
      </c>
      <c r="CD1556">
        <v>6.2700000000000006E-4</v>
      </c>
      <c r="GR1556" s="17" t="s">
        <v>517</v>
      </c>
      <c r="GS1556" s="17">
        <v>15</v>
      </c>
      <c r="GT1556" s="17" t="s">
        <v>1848</v>
      </c>
      <c r="GU1556" s="17" t="s">
        <v>1793</v>
      </c>
      <c r="GV1556" s="17">
        <f>SUMIF(FACT_A1[cve_prod],DIM_BILL[[#This Row],[CODIGO]],FACT_A1[Existencia])</f>
        <v>0</v>
      </c>
      <c r="GW1556" s="18">
        <f>SUMIF(FACT_A2[cve_prod],DIM_BILL[[#This Row],[CODIGO]],FACT_A2[Existencia])</f>
        <v>24.184050000000003</v>
      </c>
      <c r="GX1556" s="17"/>
      <c r="GY1556" s="16" t="s">
        <v>2220</v>
      </c>
      <c r="GZ1556" s="15">
        <f>SUMIFS(POs[saldo],POs[cve_prod],DIM_BILL[[#This Row],[CODIGO]],POs[status],$GY1556,POs[f_ent],GZ$1)</f>
        <v>0</v>
      </c>
      <c r="HA1556" s="15">
        <f>SUMIFS(POs[saldo],POs[cve_prod],DIM_BILL[[#This Row],[CODIGO]],POs[status],$GY1556,POs[f_ent],HA$1)</f>
        <v>0</v>
      </c>
      <c r="HB1556" s="15">
        <f>SUMIFS(POs[saldo],POs[cve_prod],DIM_BILL[[#This Row],[CODIGO]],POs[status],$GY1556,POs[f_ent],HB$1)</f>
        <v>0</v>
      </c>
      <c r="HC1556" s="15">
        <f>SUMIFS(POs[saldo],POs[cve_prod],DIM_BILL[[#This Row],[CODIGO]],POs[status],$GY1556,POs[f_ent],HC$1)</f>
        <v>75</v>
      </c>
      <c r="HD1556" s="15">
        <f>SUMIFS(POs[saldo],POs[cve_prod],DIM_BILL[[#This Row],[CODIGO]],POs[status],$GY1556,POs[f_ent],HD$1)</f>
        <v>0</v>
      </c>
      <c r="HE1556" s="15">
        <f>SUMIFS(POs[saldo],POs[cve_prod],DIM_BILL[[#This Row],[CODIGO]],POs[status],$GY1556,POs[f_ent],HE$1)</f>
        <v>0</v>
      </c>
      <c r="HF1556" s="15">
        <f>SUMIFS(POs[saldo],POs[cve_prod],DIM_BILL[[#This Row],[CODIGO]],POs[status],$GY1556,POs[Semana],WEEKNUM(HF$1))</f>
        <v>0</v>
      </c>
      <c r="HG1556" s="15">
        <f>SUMIFS(POs[saldo],POs[cve_prod],DIM_BILL[[#This Row],[CODIGO]],POs[status],$GY1556,POs[Semana],WEEKNUM(HG$1))</f>
        <v>0</v>
      </c>
      <c r="HH1556" s="15">
        <f>SUMIFS(POs[saldo],POs[cve_prod],DIM_BILL[[#This Row],[CODIGO]],POs[status],$GY1556,POs[Semana],WEEKNUM(HH$1))</f>
        <v>0</v>
      </c>
      <c r="HI1556" s="15">
        <f>SUMIFS(POs[saldo],POs[cve_prod],DIM_BILL[[#This Row],[CODIGO]],POs[status],$GY1556,POs[Semana],WEEKNUM(HI$1))</f>
        <v>0</v>
      </c>
      <c r="HJ1556" s="15">
        <f>SUMIFS(POs[saldo],POs[cve_prod],DIM_BILL[[#This Row],[CODIGO]],POs[status],$GY1556,POs[Semana],WEEKNUM(HJ$1))</f>
        <v>0</v>
      </c>
      <c r="HK1556" s="15">
        <f>SUMIFS(POs[saldo],POs[cve_prod],DIM_BILL[[#This Row],[CODIGO]],POs[status],$GY1556,POs[Semana],WEEKNUM(HK$1))</f>
        <v>0</v>
      </c>
      <c r="HL1556" s="15">
        <f>SUMIFS(POs[saldo],POs[cve_prod],DIM_BILL[[#This Row],[CODIGO]],POs[status],$GY1556,POs[Semana],WEEKNUM(HL$1))</f>
        <v>0</v>
      </c>
      <c r="HM1556" s="15">
        <f>SUMIFS(POs[saldo],POs[cve_prod],DIM_BILL[[#This Row],[CODIGO]],POs[status],$GY1556,POs[Semana],WEEKNUM(HM$1))</f>
        <v>0</v>
      </c>
      <c r="HN1556" s="15">
        <f>SUMIFS(POs[saldo],POs[cve_prod],DIM_BILL[[#This Row],[CODIGO]],POs[status],$GY1556,POs[Semana],WEEKNUM(HN$1))</f>
        <v>0</v>
      </c>
      <c r="HO1556" s="15">
        <f>SUMIFS(POs[saldo],POs[cve_prod],DIM_BILL[[#This Row],[CODIGO]],POs[status],$GY1556,POs[Semana],WEEKNUM(HO$1))</f>
        <v>0</v>
      </c>
      <c r="HP1556" s="15">
        <f>SUMIFS(POs[saldo],POs[cve_prod],DIM_BILL[[#This Row],[CODIGO]],POs[status],$GY1556,POs[Semana],WEEKNUM(HP$1))</f>
        <v>0</v>
      </c>
      <c r="HQ1556" s="15">
        <f>SUMIFS(POs[saldo],POs[cve_prod],DIM_BILL[[#This Row],[CODIGO]],POs[status],$GY1556,POs[Semana],WEEKNUM(HQ$1))</f>
        <v>0</v>
      </c>
      <c r="HR1556" s="15">
        <f>SUMIFS(POs[saldo],POs[cve_prod],DIM_BILL[[#This Row],[CODIGO]],POs[status],$GY1556,POs[Semana],WEEKNUM(HR$1))</f>
        <v>0</v>
      </c>
      <c r="HS1556" s="15">
        <f>SUMIFS(POs[saldo],POs[cve_prod],DIM_BILL[[#This Row],[CODIGO]],POs[status],$GY1556,POs[Semana],WEEKNUM(HS$1))</f>
        <v>0</v>
      </c>
      <c r="HT1556" s="15">
        <f>SUMIFS(POs[saldo],POs[cve_prod],DIM_BILL[[#This Row],[CODIGO]],POs[status],$GY1556,POs[Semana],WEEKNUM(HT$1))</f>
        <v>0</v>
      </c>
      <c r="HU1556" s="22"/>
      <c r="HV1556" s="25"/>
      <c r="HW1556" t="str">
        <f>DIM_BILL[[#This Row],[Tipo]]</f>
        <v>MATERIA PRIMA</v>
      </c>
    </row>
    <row r="1557" spans="1:231" x14ac:dyDescent="0.3">
      <c r="A1557" s="17" t="s">
        <v>516</v>
      </c>
      <c r="AP1557">
        <v>1.4400000000000001E-3</v>
      </c>
      <c r="AV1557">
        <v>1.08E-3</v>
      </c>
      <c r="BF1557">
        <v>3.0839999999999999E-2</v>
      </c>
      <c r="BT1557">
        <v>1.4249999999999999E-4</v>
      </c>
      <c r="BU1557">
        <v>2.5080000000000002E-4</v>
      </c>
      <c r="BW1557">
        <v>2.5080000000000002E-4</v>
      </c>
      <c r="BX1557">
        <v>1.4249999999999999E-4</v>
      </c>
      <c r="BY1557">
        <v>5.0160000000000005E-4</v>
      </c>
      <c r="BZ1557">
        <v>2.5080000000000002E-4</v>
      </c>
      <c r="CA1557">
        <v>1.4249999999999999E-4</v>
      </c>
      <c r="CB1557">
        <v>5.0160000000000005E-4</v>
      </c>
      <c r="CC1557">
        <v>1.0450000000000001E-4</v>
      </c>
      <c r="CD1557">
        <v>6.2700000000000006E-4</v>
      </c>
      <c r="GR1557" s="17" t="s">
        <v>517</v>
      </c>
      <c r="GS1557" s="17">
        <v>15</v>
      </c>
      <c r="GT1557" s="17" t="s">
        <v>1848</v>
      </c>
      <c r="GU1557" s="17" t="s">
        <v>1793</v>
      </c>
      <c r="GV1557" s="17">
        <f>SUMIF(FACT_A1[cve_prod],DIM_BILL[[#This Row],[CODIGO]],FACT_A1[Existencia])</f>
        <v>0</v>
      </c>
      <c r="GW1557" s="18">
        <f>SUMIF(FACT_A2[cve_prod],DIM_BILL[[#This Row],[CODIGO]],FACT_A2[Existencia])</f>
        <v>24.184050000000003</v>
      </c>
      <c r="GX1557" s="17"/>
      <c r="GY1557" s="16" t="s">
        <v>2221</v>
      </c>
      <c r="GZ1557" s="24">
        <f>SUMPRODUCT($B1557:$GQ1557,INDEX(PLAN_PRODUCCION!$B$4:$GQ$24,COLUMN()-COLUMN($GZ$1)+1,0))</f>
        <v>74.301600000000008</v>
      </c>
      <c r="HA1557" s="24">
        <f>SUMPRODUCT($B1557:$GQ1557,INDEX(PLAN_PRODUCCION!$B$4:$GQ$24,COLUMN()-COLUMN($GZ$1)+1,0))</f>
        <v>0</v>
      </c>
      <c r="HB1557" s="24">
        <f>SUMPRODUCT($B1557:$GQ1557,INDEX(PLAN_PRODUCCION!$B$4:$GQ$24,COLUMN()-COLUMN($GZ$1)+1,0))</f>
        <v>0</v>
      </c>
      <c r="HC1557" s="24">
        <f>SUMPRODUCT($B1557:$GQ1557,INDEX(PLAN_PRODUCCION!$B$4:$GQ$24,COLUMN()-COLUMN($GZ$1)+1,0))</f>
        <v>0</v>
      </c>
      <c r="HD1557" s="24">
        <f>SUMPRODUCT($B1557:$GQ1557,INDEX(PLAN_PRODUCCION!$B$4:$GQ$24,COLUMN()-COLUMN($GZ$1)+1,0))</f>
        <v>0</v>
      </c>
      <c r="HE1557" s="24">
        <f>SUMPRODUCT($B1557:$GQ1557,INDEX(PLAN_PRODUCCION!$B$4:$GQ$24,COLUMN()-COLUMN($GZ$1)+1,0))</f>
        <v>0</v>
      </c>
      <c r="HF1557" s="24">
        <f>SUMPRODUCT($B1557:$GQ1557,INDEX(PLAN_PRODUCCION!$B$4:$GQ$24,COLUMN()-COLUMN($GZ$1)+1,0))</f>
        <v>0</v>
      </c>
      <c r="HG1557" s="24">
        <f>SUMPRODUCT($B1557:$GQ1557,INDEX(PLAN_PRODUCCION!$B$4:$GQ$24,COLUMN()-COLUMN($GZ$1)+1,0))</f>
        <v>0</v>
      </c>
      <c r="HH1557" s="24">
        <f>SUMPRODUCT($B1557:$GQ1557,INDEX(PLAN_PRODUCCION!$B$4:$GQ$24,COLUMN()-COLUMN($GZ$1)+1,0))</f>
        <v>0</v>
      </c>
      <c r="HI1557" s="24">
        <f>SUMPRODUCT($B1557:$GQ1557,INDEX(PLAN_PRODUCCION!$B$4:$GQ$24,COLUMN()-COLUMN($GZ$1)+1,0))</f>
        <v>0</v>
      </c>
      <c r="HJ1557" s="24">
        <f>SUMPRODUCT($B1557:$GQ1557,INDEX(PLAN_PRODUCCION!$B$4:$GQ$24,COLUMN()-COLUMN($GZ$1)+1,0))</f>
        <v>0</v>
      </c>
      <c r="HK1557" s="24">
        <f>SUMPRODUCT($B1557:$GQ1557,INDEX(PLAN_PRODUCCION!$B$4:$GQ$24,COLUMN()-COLUMN($GZ$1)+1,0))</f>
        <v>0</v>
      </c>
      <c r="HL1557" s="24">
        <f>SUMPRODUCT($B1557:$GQ1557,INDEX(PLAN_PRODUCCION!$B$4:$GQ$24,COLUMN()-COLUMN($GZ$1)+1,0))</f>
        <v>0</v>
      </c>
      <c r="HM1557" s="24">
        <f>SUMPRODUCT($B1557:$GQ1557,INDEX(PLAN_PRODUCCION!$B$4:$GQ$24,COLUMN()-COLUMN($GZ$1)+1,0))</f>
        <v>0</v>
      </c>
      <c r="HN1557" s="24">
        <f>SUMPRODUCT($B1557:$GQ1557,INDEX(PLAN_PRODUCCION!$B$4:$GQ$24,COLUMN()-COLUMN($GZ$1)+1,0))</f>
        <v>0</v>
      </c>
      <c r="HO1557" s="24">
        <f>SUMPRODUCT($B1557:$GQ1557,INDEX(PLAN_PRODUCCION!$B$4:$GQ$24,COLUMN()-COLUMN($GZ$1)+1,0))</f>
        <v>0</v>
      </c>
      <c r="HP1557" s="24">
        <f>SUMPRODUCT($B1557:$GQ1557,INDEX(PLAN_PRODUCCION!$B$4:$GQ$24,COLUMN()-COLUMN($GZ$1)+1,0))</f>
        <v>0</v>
      </c>
      <c r="HQ1557" s="24">
        <f>SUMPRODUCT($B1557:$GQ1557,INDEX(PLAN_PRODUCCION!$B$4:$GQ$24,COLUMN()-COLUMN($GZ$1)+1,0))</f>
        <v>0</v>
      </c>
      <c r="HR1557" s="24">
        <f>SUMPRODUCT($B1557:$GQ1557,INDEX(PLAN_PRODUCCION!$B$4:$GQ$24,COLUMN()-COLUMN($GZ$1)+1,0))</f>
        <v>0</v>
      </c>
      <c r="HS1557" s="24">
        <f>SUMPRODUCT($B1557:$GQ1557,INDEX(PLAN_PRODUCCION!$B$4:$GQ$24,COLUMN()-COLUMN($GZ$1)+1,0))</f>
        <v>0</v>
      </c>
      <c r="HT1557" s="24">
        <f>SUMPRODUCT($B1557:$GQ1557,INDEX(PLAN_PRODUCCION!$B$4:$GQ$24,COLUMN()-COLUMN($GZ$1)+1,0))</f>
        <v>0</v>
      </c>
      <c r="HU1557" s="22"/>
      <c r="HV1557" s="25"/>
      <c r="HW1557" t="str">
        <f>DIM_BILL[[#This Row],[Tipo]]</f>
        <v>MATERIA PRIMA</v>
      </c>
    </row>
    <row r="1558" spans="1:231" x14ac:dyDescent="0.3">
      <c r="A1558" s="18" t="s">
        <v>516</v>
      </c>
      <c r="AP1558">
        <v>1.4400000000000001E-3</v>
      </c>
      <c r="AV1558">
        <v>1.08E-3</v>
      </c>
      <c r="BF1558">
        <v>3.0839999999999999E-2</v>
      </c>
      <c r="BT1558">
        <v>1.4249999999999999E-4</v>
      </c>
      <c r="BU1558">
        <v>2.5080000000000002E-4</v>
      </c>
      <c r="BW1558">
        <v>2.5080000000000002E-4</v>
      </c>
      <c r="BX1558">
        <v>1.4249999999999999E-4</v>
      </c>
      <c r="BY1558">
        <v>5.0160000000000005E-4</v>
      </c>
      <c r="BZ1558">
        <v>2.5080000000000002E-4</v>
      </c>
      <c r="CA1558">
        <v>1.4249999999999999E-4</v>
      </c>
      <c r="CB1558">
        <v>5.0160000000000005E-4</v>
      </c>
      <c r="CC1558">
        <v>1.0450000000000001E-4</v>
      </c>
      <c r="CD1558">
        <v>6.2700000000000006E-4</v>
      </c>
      <c r="GR1558" s="18" t="s">
        <v>517</v>
      </c>
      <c r="GS1558" s="18">
        <v>15</v>
      </c>
      <c r="GT1558" s="18" t="s">
        <v>1848</v>
      </c>
      <c r="GU1558" s="18" t="s">
        <v>1793</v>
      </c>
      <c r="GV1558" s="18">
        <f>SUMIF(FACT_A1[cve_prod],DIM_BILL[[#This Row],[CODIGO]],FACT_A1[Existencia])</f>
        <v>0</v>
      </c>
      <c r="GW1558" s="18">
        <f>SUMIF(FACT_A2[cve_prod],DIM_BILL[[#This Row],[CODIGO]],FACT_A2[Existencia])</f>
        <v>24.184050000000003</v>
      </c>
      <c r="GX1558" s="18"/>
      <c r="GY1558" s="16" t="s">
        <v>2222</v>
      </c>
      <c r="GZ1558" s="26">
        <f t="shared" ref="GZ1558" si="11375">GV1558+GW1558+GX1558+GZ1556-GZ1557</f>
        <v>-50.117550000000008</v>
      </c>
      <c r="HA1558" s="26">
        <f t="shared" ref="HA1558" si="11376">GZ1558+HA1556-HA1557</f>
        <v>-50.117550000000008</v>
      </c>
      <c r="HB1558" s="26">
        <f t="shared" ref="HB1558" si="11377">HA1558+HB1556-HB1557</f>
        <v>-50.117550000000008</v>
      </c>
      <c r="HC1558" s="26">
        <f t="shared" ref="HC1558" si="11378">HB1558+HC1556-HC1557</f>
        <v>24.882449999999992</v>
      </c>
      <c r="HD1558" s="26">
        <f t="shared" ref="HD1558" si="11379">HC1558+HD1556-HD1557</f>
        <v>24.882449999999992</v>
      </c>
      <c r="HE1558" s="26">
        <f t="shared" ref="HE1558" si="11380">HD1558+HE1556-HE1557</f>
        <v>24.882449999999992</v>
      </c>
      <c r="HF1558" s="26">
        <f t="shared" ref="HF1558" si="11381">HE1558+HF1556-HF1557</f>
        <v>24.882449999999992</v>
      </c>
      <c r="HG1558" s="26">
        <f t="shared" ref="HG1558" si="11382">HF1558+HG1556-HG1557</f>
        <v>24.882449999999992</v>
      </c>
      <c r="HH1558" s="26">
        <f t="shared" ref="HH1558" si="11383">HG1558+HH1556-HH1557</f>
        <v>24.882449999999992</v>
      </c>
      <c r="HI1558" s="26">
        <f t="shared" ref="HI1558" si="11384">HH1558+HI1556-HI1557</f>
        <v>24.882449999999992</v>
      </c>
      <c r="HJ1558" s="26">
        <f t="shared" ref="HJ1558" si="11385">HI1558+HJ1556-HJ1557</f>
        <v>24.882449999999992</v>
      </c>
      <c r="HK1558" s="26">
        <f t="shared" ref="HK1558" si="11386">HJ1558+HK1556-HK1557</f>
        <v>24.882449999999992</v>
      </c>
      <c r="HL1558" s="26">
        <f t="shared" ref="HL1558" si="11387">HK1558+HL1556-HL1557</f>
        <v>24.882449999999992</v>
      </c>
      <c r="HM1558" s="26">
        <f t="shared" ref="HM1558" si="11388">HL1558+HM1556-HM1557</f>
        <v>24.882449999999992</v>
      </c>
      <c r="HN1558" s="26">
        <f t="shared" ref="HN1558" si="11389">HM1558+HN1556-HN1557</f>
        <v>24.882449999999992</v>
      </c>
      <c r="HO1558" s="26">
        <f t="shared" ref="HO1558" si="11390">HN1558+HO1556-HO1557</f>
        <v>24.882449999999992</v>
      </c>
      <c r="HP1558" s="26">
        <f t="shared" ref="HP1558" si="11391">HO1558+HP1556-HP1557</f>
        <v>24.882449999999992</v>
      </c>
      <c r="HQ1558" s="26">
        <f t="shared" ref="HQ1558" si="11392">HP1558+HQ1556-HQ1557</f>
        <v>24.882449999999992</v>
      </c>
      <c r="HR1558" s="26">
        <f t="shared" ref="HR1558" si="11393">HQ1558+HR1556-HR1557</f>
        <v>24.882449999999992</v>
      </c>
      <c r="HS1558" s="26">
        <f t="shared" ref="HS1558" si="11394">HR1558+HS1556-HS1557</f>
        <v>24.882449999999992</v>
      </c>
      <c r="HT1558" s="26">
        <f t="shared" ref="HT1558" si="11395">HS1558+HT1556-HT1557</f>
        <v>24.882449999999992</v>
      </c>
      <c r="HU1558" s="22">
        <f t="shared" ref="HU1558" si="11396">COUNTIF(GZ1558:HT1558,"&lt;0")</f>
        <v>3</v>
      </c>
      <c r="HV1558" s="25"/>
      <c r="HW1558" t="str">
        <f>DIM_BILL[[#This Row],[Tipo]]</f>
        <v>MATERIA PRIMA</v>
      </c>
    </row>
    <row r="1559" spans="1:231" x14ac:dyDescent="0.3">
      <c r="A1559" s="17" t="s">
        <v>799</v>
      </c>
      <c r="BT1559">
        <v>1.4249999999999999E-4</v>
      </c>
      <c r="BU1559">
        <v>2.5080000000000002E-4</v>
      </c>
      <c r="BW1559">
        <v>2.5080000000000002E-4</v>
      </c>
      <c r="BX1559">
        <v>1.4249999999999999E-4</v>
      </c>
      <c r="BY1559">
        <v>5.0160000000000005E-4</v>
      </c>
      <c r="BZ1559">
        <v>2.5080000000000002E-4</v>
      </c>
      <c r="CA1559">
        <v>1.4249999999999999E-4</v>
      </c>
      <c r="CB1559">
        <v>5.0160000000000005E-4</v>
      </c>
      <c r="CC1559">
        <v>1.0450000000000001E-4</v>
      </c>
      <c r="CD1559">
        <v>6.2700000000000006E-4</v>
      </c>
      <c r="GR1559" s="17" t="s">
        <v>800</v>
      </c>
      <c r="GS1559" s="17">
        <v>15</v>
      </c>
      <c r="GT1559" s="17" t="s">
        <v>1848</v>
      </c>
      <c r="GU1559" s="17" t="s">
        <v>1793</v>
      </c>
      <c r="GV1559" s="17">
        <f>SUMIF(FACT_A1[cve_prod],DIM_BILL[[#This Row],[CODIGO]],FACT_A1[Existencia])</f>
        <v>0</v>
      </c>
      <c r="GW1559" s="18">
        <f>SUMIF(FACT_A2[cve_prod],DIM_BILL[[#This Row],[CODIGO]],FACT_A2[Existencia])</f>
        <v>92.694050000000004</v>
      </c>
      <c r="GX1559" s="17"/>
      <c r="GY1559" s="16" t="s">
        <v>2220</v>
      </c>
      <c r="GZ1559" s="15">
        <f>SUMIFS(POs[saldo],POs[cve_prod],DIM_BILL[[#This Row],[CODIGO]],POs[status],$GY1559,POs[f_ent],GZ$1)</f>
        <v>0</v>
      </c>
      <c r="HA1559" s="15">
        <f>SUMIFS(POs[saldo],POs[cve_prod],DIM_BILL[[#This Row],[CODIGO]],POs[status],$GY1559,POs[f_ent],HA$1)</f>
        <v>0</v>
      </c>
      <c r="HB1559" s="15">
        <f>SUMIFS(POs[saldo],POs[cve_prod],DIM_BILL[[#This Row],[CODIGO]],POs[status],$GY1559,POs[f_ent],HB$1)</f>
        <v>0</v>
      </c>
      <c r="HC1559" s="15">
        <f>SUMIFS(POs[saldo],POs[cve_prod],DIM_BILL[[#This Row],[CODIGO]],POs[status],$GY1559,POs[f_ent],HC$1)</f>
        <v>0</v>
      </c>
      <c r="HD1559" s="15">
        <f>SUMIFS(POs[saldo],POs[cve_prod],DIM_BILL[[#This Row],[CODIGO]],POs[status],$GY1559,POs[f_ent],HD$1)</f>
        <v>0</v>
      </c>
      <c r="HE1559" s="15">
        <f>SUMIFS(POs[saldo],POs[cve_prod],DIM_BILL[[#This Row],[CODIGO]],POs[status],$GY1559,POs[f_ent],HE$1)</f>
        <v>0</v>
      </c>
      <c r="HF1559" s="15">
        <f>SUMIFS(POs[saldo],POs[cve_prod],DIM_BILL[[#This Row],[CODIGO]],POs[status],$GY1559,POs[Semana],WEEKNUM(HF$1))</f>
        <v>0</v>
      </c>
      <c r="HG1559" s="15">
        <f>SUMIFS(POs[saldo],POs[cve_prod],DIM_BILL[[#This Row],[CODIGO]],POs[status],$GY1559,POs[Semana],WEEKNUM(HG$1))</f>
        <v>0</v>
      </c>
      <c r="HH1559" s="15">
        <f>SUMIFS(POs[saldo],POs[cve_prod],DIM_BILL[[#This Row],[CODIGO]],POs[status],$GY1559,POs[Semana],WEEKNUM(HH$1))</f>
        <v>0</v>
      </c>
      <c r="HI1559" s="15">
        <f>SUMIFS(POs[saldo],POs[cve_prod],DIM_BILL[[#This Row],[CODIGO]],POs[status],$GY1559,POs[Semana],WEEKNUM(HI$1))</f>
        <v>0</v>
      </c>
      <c r="HJ1559" s="15">
        <f>SUMIFS(POs[saldo],POs[cve_prod],DIM_BILL[[#This Row],[CODIGO]],POs[status],$GY1559,POs[Semana],WEEKNUM(HJ$1))</f>
        <v>0</v>
      </c>
      <c r="HK1559" s="15">
        <f>SUMIFS(POs[saldo],POs[cve_prod],DIM_BILL[[#This Row],[CODIGO]],POs[status],$GY1559,POs[Semana],WEEKNUM(HK$1))</f>
        <v>0</v>
      </c>
      <c r="HL1559" s="15">
        <f>SUMIFS(POs[saldo],POs[cve_prod],DIM_BILL[[#This Row],[CODIGO]],POs[status],$GY1559,POs[Semana],WEEKNUM(HL$1))</f>
        <v>0</v>
      </c>
      <c r="HM1559" s="15">
        <f>SUMIFS(POs[saldo],POs[cve_prod],DIM_BILL[[#This Row],[CODIGO]],POs[status],$GY1559,POs[Semana],WEEKNUM(HM$1))</f>
        <v>0</v>
      </c>
      <c r="HN1559" s="15">
        <f>SUMIFS(POs[saldo],POs[cve_prod],DIM_BILL[[#This Row],[CODIGO]],POs[status],$GY1559,POs[Semana],WEEKNUM(HN$1))</f>
        <v>0</v>
      </c>
      <c r="HO1559" s="15">
        <f>SUMIFS(POs[saldo],POs[cve_prod],DIM_BILL[[#This Row],[CODIGO]],POs[status],$GY1559,POs[Semana],WEEKNUM(HO$1))</f>
        <v>0</v>
      </c>
      <c r="HP1559" s="15">
        <f>SUMIFS(POs[saldo],POs[cve_prod],DIM_BILL[[#This Row],[CODIGO]],POs[status],$GY1559,POs[Semana],WEEKNUM(HP$1))</f>
        <v>0</v>
      </c>
      <c r="HQ1559" s="15">
        <f>SUMIFS(POs[saldo],POs[cve_prod],DIM_BILL[[#This Row],[CODIGO]],POs[status],$GY1559,POs[Semana],WEEKNUM(HQ$1))</f>
        <v>0</v>
      </c>
      <c r="HR1559" s="15">
        <f>SUMIFS(POs[saldo],POs[cve_prod],DIM_BILL[[#This Row],[CODIGO]],POs[status],$GY1559,POs[Semana],WEEKNUM(HR$1))</f>
        <v>0</v>
      </c>
      <c r="HS1559" s="15">
        <f>SUMIFS(POs[saldo],POs[cve_prod],DIM_BILL[[#This Row],[CODIGO]],POs[status],$GY1559,POs[Semana],WEEKNUM(HS$1))</f>
        <v>0</v>
      </c>
      <c r="HT1559" s="15">
        <f>SUMIFS(POs[saldo],POs[cve_prod],DIM_BILL[[#This Row],[CODIGO]],POs[status],$GY1559,POs[Semana],WEEKNUM(HT$1))</f>
        <v>0</v>
      </c>
      <c r="HU1559" s="22"/>
      <c r="HV1559" s="25"/>
      <c r="HW1559" t="str">
        <f>DIM_BILL[[#This Row],[Tipo]]</f>
        <v>MATERIA PRIMA</v>
      </c>
    </row>
    <row r="1560" spans="1:231" x14ac:dyDescent="0.3">
      <c r="A1560" s="17" t="s">
        <v>799</v>
      </c>
      <c r="BT1560">
        <v>1.4249999999999999E-4</v>
      </c>
      <c r="BU1560">
        <v>2.5080000000000002E-4</v>
      </c>
      <c r="BW1560">
        <v>2.5080000000000002E-4</v>
      </c>
      <c r="BX1560">
        <v>1.4249999999999999E-4</v>
      </c>
      <c r="BY1560">
        <v>5.0160000000000005E-4</v>
      </c>
      <c r="BZ1560">
        <v>2.5080000000000002E-4</v>
      </c>
      <c r="CA1560">
        <v>1.4249999999999999E-4</v>
      </c>
      <c r="CB1560">
        <v>5.0160000000000005E-4</v>
      </c>
      <c r="CC1560">
        <v>1.0450000000000001E-4</v>
      </c>
      <c r="CD1560">
        <v>6.2700000000000006E-4</v>
      </c>
      <c r="GR1560" s="17" t="s">
        <v>800</v>
      </c>
      <c r="GS1560" s="17">
        <v>15</v>
      </c>
      <c r="GT1560" s="17" t="s">
        <v>1848</v>
      </c>
      <c r="GU1560" s="17" t="s">
        <v>1793</v>
      </c>
      <c r="GV1560" s="17">
        <f>SUMIF(FACT_A1[cve_prod],DIM_BILL[[#This Row],[CODIGO]],FACT_A1[Existencia])</f>
        <v>0</v>
      </c>
      <c r="GW1560" s="18">
        <f>SUMIF(FACT_A2[cve_prod],DIM_BILL[[#This Row],[CODIGO]],FACT_A2[Existencia])</f>
        <v>92.694050000000004</v>
      </c>
      <c r="GX1560" s="17"/>
      <c r="GY1560" s="16" t="s">
        <v>2221</v>
      </c>
      <c r="GZ1560" s="24">
        <f>SUMPRODUCT($B1560:$GQ1560,INDEX(PLAN_PRODUCCION!$B$4:$GQ$24,COLUMN()-COLUMN($GZ$1)+1,0))</f>
        <v>8.7780000000000022</v>
      </c>
      <c r="HA1560" s="24">
        <f>SUMPRODUCT($B1560:$GQ1560,INDEX(PLAN_PRODUCCION!$B$4:$GQ$24,COLUMN()-COLUMN($GZ$1)+1,0))</f>
        <v>0</v>
      </c>
      <c r="HB1560" s="24">
        <f>SUMPRODUCT($B1560:$GQ1560,INDEX(PLAN_PRODUCCION!$B$4:$GQ$24,COLUMN()-COLUMN($GZ$1)+1,0))</f>
        <v>0</v>
      </c>
      <c r="HC1560" s="24">
        <f>SUMPRODUCT($B1560:$GQ1560,INDEX(PLAN_PRODUCCION!$B$4:$GQ$24,COLUMN()-COLUMN($GZ$1)+1,0))</f>
        <v>0</v>
      </c>
      <c r="HD1560" s="24">
        <f>SUMPRODUCT($B1560:$GQ1560,INDEX(PLAN_PRODUCCION!$B$4:$GQ$24,COLUMN()-COLUMN($GZ$1)+1,0))</f>
        <v>0</v>
      </c>
      <c r="HE1560" s="24">
        <f>SUMPRODUCT($B1560:$GQ1560,INDEX(PLAN_PRODUCCION!$B$4:$GQ$24,COLUMN()-COLUMN($GZ$1)+1,0))</f>
        <v>0</v>
      </c>
      <c r="HF1560" s="24">
        <f>SUMPRODUCT($B1560:$GQ1560,INDEX(PLAN_PRODUCCION!$B$4:$GQ$24,COLUMN()-COLUMN($GZ$1)+1,0))</f>
        <v>0</v>
      </c>
      <c r="HG1560" s="24">
        <f>SUMPRODUCT($B1560:$GQ1560,INDEX(PLAN_PRODUCCION!$B$4:$GQ$24,COLUMN()-COLUMN($GZ$1)+1,0))</f>
        <v>0</v>
      </c>
      <c r="HH1560" s="24">
        <f>SUMPRODUCT($B1560:$GQ1560,INDEX(PLAN_PRODUCCION!$B$4:$GQ$24,COLUMN()-COLUMN($GZ$1)+1,0))</f>
        <v>0</v>
      </c>
      <c r="HI1560" s="24">
        <f>SUMPRODUCT($B1560:$GQ1560,INDEX(PLAN_PRODUCCION!$B$4:$GQ$24,COLUMN()-COLUMN($GZ$1)+1,0))</f>
        <v>0</v>
      </c>
      <c r="HJ1560" s="24">
        <f>SUMPRODUCT($B1560:$GQ1560,INDEX(PLAN_PRODUCCION!$B$4:$GQ$24,COLUMN()-COLUMN($GZ$1)+1,0))</f>
        <v>0</v>
      </c>
      <c r="HK1560" s="24">
        <f>SUMPRODUCT($B1560:$GQ1560,INDEX(PLAN_PRODUCCION!$B$4:$GQ$24,COLUMN()-COLUMN($GZ$1)+1,0))</f>
        <v>0</v>
      </c>
      <c r="HL1560" s="24">
        <f>SUMPRODUCT($B1560:$GQ1560,INDEX(PLAN_PRODUCCION!$B$4:$GQ$24,COLUMN()-COLUMN($GZ$1)+1,0))</f>
        <v>0</v>
      </c>
      <c r="HM1560" s="24">
        <f>SUMPRODUCT($B1560:$GQ1560,INDEX(PLAN_PRODUCCION!$B$4:$GQ$24,COLUMN()-COLUMN($GZ$1)+1,0))</f>
        <v>0</v>
      </c>
      <c r="HN1560" s="24">
        <f>SUMPRODUCT($B1560:$GQ1560,INDEX(PLAN_PRODUCCION!$B$4:$GQ$24,COLUMN()-COLUMN($GZ$1)+1,0))</f>
        <v>0</v>
      </c>
      <c r="HO1560" s="24">
        <f>SUMPRODUCT($B1560:$GQ1560,INDEX(PLAN_PRODUCCION!$B$4:$GQ$24,COLUMN()-COLUMN($GZ$1)+1,0))</f>
        <v>0</v>
      </c>
      <c r="HP1560" s="24">
        <f>SUMPRODUCT($B1560:$GQ1560,INDEX(PLAN_PRODUCCION!$B$4:$GQ$24,COLUMN()-COLUMN($GZ$1)+1,0))</f>
        <v>0</v>
      </c>
      <c r="HQ1560" s="24">
        <f>SUMPRODUCT($B1560:$GQ1560,INDEX(PLAN_PRODUCCION!$B$4:$GQ$24,COLUMN()-COLUMN($GZ$1)+1,0))</f>
        <v>0</v>
      </c>
      <c r="HR1560" s="24">
        <f>SUMPRODUCT($B1560:$GQ1560,INDEX(PLAN_PRODUCCION!$B$4:$GQ$24,COLUMN()-COLUMN($GZ$1)+1,0))</f>
        <v>0</v>
      </c>
      <c r="HS1560" s="24">
        <f>SUMPRODUCT($B1560:$GQ1560,INDEX(PLAN_PRODUCCION!$B$4:$GQ$24,COLUMN()-COLUMN($GZ$1)+1,0))</f>
        <v>0</v>
      </c>
      <c r="HT1560" s="24">
        <f>SUMPRODUCT($B1560:$GQ1560,INDEX(PLAN_PRODUCCION!$B$4:$GQ$24,COLUMN()-COLUMN($GZ$1)+1,0))</f>
        <v>0</v>
      </c>
      <c r="HU1560" s="22"/>
      <c r="HV1560" s="25"/>
      <c r="HW1560" t="str">
        <f>DIM_BILL[[#This Row],[Tipo]]</f>
        <v>MATERIA PRIMA</v>
      </c>
    </row>
    <row r="1561" spans="1:231" x14ac:dyDescent="0.3">
      <c r="A1561" s="18" t="s">
        <v>799</v>
      </c>
      <c r="BT1561">
        <v>1.4249999999999999E-4</v>
      </c>
      <c r="BU1561">
        <v>2.5080000000000002E-4</v>
      </c>
      <c r="BW1561">
        <v>2.5080000000000002E-4</v>
      </c>
      <c r="BX1561">
        <v>1.4249999999999999E-4</v>
      </c>
      <c r="BY1561">
        <v>5.0160000000000005E-4</v>
      </c>
      <c r="BZ1561">
        <v>2.5080000000000002E-4</v>
      </c>
      <c r="CA1561">
        <v>1.4249999999999999E-4</v>
      </c>
      <c r="CB1561">
        <v>5.0160000000000005E-4</v>
      </c>
      <c r="CC1561">
        <v>1.0450000000000001E-4</v>
      </c>
      <c r="CD1561">
        <v>6.2700000000000006E-4</v>
      </c>
      <c r="GR1561" s="18" t="s">
        <v>800</v>
      </c>
      <c r="GS1561" s="18">
        <v>15</v>
      </c>
      <c r="GT1561" s="18" t="s">
        <v>1848</v>
      </c>
      <c r="GU1561" s="18" t="s">
        <v>1793</v>
      </c>
      <c r="GV1561" s="18">
        <f>SUMIF(FACT_A1[cve_prod],DIM_BILL[[#This Row],[CODIGO]],FACT_A1[Existencia])</f>
        <v>0</v>
      </c>
      <c r="GW1561" s="18">
        <f>SUMIF(FACT_A2[cve_prod],DIM_BILL[[#This Row],[CODIGO]],FACT_A2[Existencia])</f>
        <v>92.694050000000004</v>
      </c>
      <c r="GX1561" s="18"/>
      <c r="GY1561" s="16" t="s">
        <v>2222</v>
      </c>
      <c r="GZ1561" s="26">
        <f t="shared" ref="GZ1561" si="11397">GV1561+GW1561+GX1561+GZ1559-GZ1560</f>
        <v>83.916049999999998</v>
      </c>
      <c r="HA1561" s="26">
        <f t="shared" ref="HA1561" si="11398">GZ1561+HA1559-HA1560</f>
        <v>83.916049999999998</v>
      </c>
      <c r="HB1561" s="26">
        <f t="shared" ref="HB1561" si="11399">HA1561+HB1559-HB1560</f>
        <v>83.916049999999998</v>
      </c>
      <c r="HC1561" s="26">
        <f t="shared" ref="HC1561" si="11400">HB1561+HC1559-HC1560</f>
        <v>83.916049999999998</v>
      </c>
      <c r="HD1561" s="26">
        <f t="shared" ref="HD1561" si="11401">HC1561+HD1559-HD1560</f>
        <v>83.916049999999998</v>
      </c>
      <c r="HE1561" s="26">
        <f t="shared" ref="HE1561" si="11402">HD1561+HE1559-HE1560</f>
        <v>83.916049999999998</v>
      </c>
      <c r="HF1561" s="26">
        <f t="shared" ref="HF1561" si="11403">HE1561+HF1559-HF1560</f>
        <v>83.916049999999998</v>
      </c>
      <c r="HG1561" s="26">
        <f t="shared" ref="HG1561" si="11404">HF1561+HG1559-HG1560</f>
        <v>83.916049999999998</v>
      </c>
      <c r="HH1561" s="26">
        <f t="shared" ref="HH1561" si="11405">HG1561+HH1559-HH1560</f>
        <v>83.916049999999998</v>
      </c>
      <c r="HI1561" s="26">
        <f t="shared" ref="HI1561" si="11406">HH1561+HI1559-HI1560</f>
        <v>83.916049999999998</v>
      </c>
      <c r="HJ1561" s="26">
        <f t="shared" ref="HJ1561" si="11407">HI1561+HJ1559-HJ1560</f>
        <v>83.916049999999998</v>
      </c>
      <c r="HK1561" s="26">
        <f t="shared" ref="HK1561" si="11408">HJ1561+HK1559-HK1560</f>
        <v>83.916049999999998</v>
      </c>
      <c r="HL1561" s="26">
        <f t="shared" ref="HL1561" si="11409">HK1561+HL1559-HL1560</f>
        <v>83.916049999999998</v>
      </c>
      <c r="HM1561" s="26">
        <f t="shared" ref="HM1561" si="11410">HL1561+HM1559-HM1560</f>
        <v>83.916049999999998</v>
      </c>
      <c r="HN1561" s="26">
        <f t="shared" ref="HN1561" si="11411">HM1561+HN1559-HN1560</f>
        <v>83.916049999999998</v>
      </c>
      <c r="HO1561" s="26">
        <f t="shared" ref="HO1561" si="11412">HN1561+HO1559-HO1560</f>
        <v>83.916049999999998</v>
      </c>
      <c r="HP1561" s="26">
        <f t="shared" ref="HP1561" si="11413">HO1561+HP1559-HP1560</f>
        <v>83.916049999999998</v>
      </c>
      <c r="HQ1561" s="26">
        <f t="shared" ref="HQ1561" si="11414">HP1561+HQ1559-HQ1560</f>
        <v>83.916049999999998</v>
      </c>
      <c r="HR1561" s="26">
        <f t="shared" ref="HR1561" si="11415">HQ1561+HR1559-HR1560</f>
        <v>83.916049999999998</v>
      </c>
      <c r="HS1561" s="26">
        <f t="shared" ref="HS1561" si="11416">HR1561+HS1559-HS1560</f>
        <v>83.916049999999998</v>
      </c>
      <c r="HT1561" s="26">
        <f t="shared" ref="HT1561" si="11417">HS1561+HT1559-HT1560</f>
        <v>83.916049999999998</v>
      </c>
      <c r="HU1561" s="22">
        <f t="shared" ref="HU1561" si="11418">COUNTIF(GZ1561:HT1561,"&lt;0")</f>
        <v>0</v>
      </c>
      <c r="HV1561" s="25"/>
      <c r="HW1561" t="str">
        <f>DIM_BILL[[#This Row],[Tipo]]</f>
        <v>MATERIA PRIMA</v>
      </c>
    </row>
    <row r="1562" spans="1:231" x14ac:dyDescent="0.3">
      <c r="A1562" s="17" t="s">
        <v>801</v>
      </c>
      <c r="BT1562">
        <v>1.4249999999999999E-4</v>
      </c>
      <c r="BU1562">
        <v>2.5080000000000002E-4</v>
      </c>
      <c r="BW1562">
        <v>2.5080000000000002E-4</v>
      </c>
      <c r="BX1562">
        <v>1.4249999999999999E-4</v>
      </c>
      <c r="BY1562">
        <v>5.0160000000000005E-4</v>
      </c>
      <c r="BZ1562">
        <v>2.5080000000000002E-4</v>
      </c>
      <c r="CA1562">
        <v>1.4249999999999999E-4</v>
      </c>
      <c r="CB1562">
        <v>5.0160000000000005E-4</v>
      </c>
      <c r="CC1562">
        <v>2.0900000000000001E-4</v>
      </c>
      <c r="CD1562">
        <v>6.2700000000000006E-4</v>
      </c>
      <c r="EO1562">
        <v>5.0000000000000001E-4</v>
      </c>
      <c r="EP1562">
        <v>5.0000000000000001E-4</v>
      </c>
      <c r="EQ1562">
        <v>5.0000000000000001E-4</v>
      </c>
      <c r="GR1562" s="17" t="s">
        <v>802</v>
      </c>
      <c r="GS1562" s="17">
        <v>15</v>
      </c>
      <c r="GT1562" s="17" t="s">
        <v>1848</v>
      </c>
      <c r="GU1562" s="17" t="s">
        <v>1793</v>
      </c>
      <c r="GV1562" s="17">
        <f>SUMIF(FACT_A1[cve_prod],DIM_BILL[[#This Row],[CODIGO]],FACT_A1[Existencia])</f>
        <v>0</v>
      </c>
      <c r="GW1562" s="18">
        <f>SUMIF(FACT_A2[cve_prod],DIM_BILL[[#This Row],[CODIGO]],FACT_A2[Existencia])</f>
        <v>41.00705</v>
      </c>
      <c r="GX1562" s="17"/>
      <c r="GY1562" s="16" t="s">
        <v>2220</v>
      </c>
      <c r="GZ1562" s="15">
        <f>SUMIFS(POs[saldo],POs[cve_prod],DIM_BILL[[#This Row],[CODIGO]],POs[status],$GY1562,POs[f_ent],GZ$1)</f>
        <v>0</v>
      </c>
      <c r="HA1562" s="15">
        <f>SUMIFS(POs[saldo],POs[cve_prod],DIM_BILL[[#This Row],[CODIGO]],POs[status],$GY1562,POs[f_ent],HA$1)</f>
        <v>0</v>
      </c>
      <c r="HB1562" s="15">
        <f>SUMIFS(POs[saldo],POs[cve_prod],DIM_BILL[[#This Row],[CODIGO]],POs[status],$GY1562,POs[f_ent],HB$1)</f>
        <v>0</v>
      </c>
      <c r="HC1562" s="15">
        <f>SUMIFS(POs[saldo],POs[cve_prod],DIM_BILL[[#This Row],[CODIGO]],POs[status],$GY1562,POs[f_ent],HC$1)</f>
        <v>0</v>
      </c>
      <c r="HD1562" s="15">
        <f>SUMIFS(POs[saldo],POs[cve_prod],DIM_BILL[[#This Row],[CODIGO]],POs[status],$GY1562,POs[f_ent],HD$1)</f>
        <v>0</v>
      </c>
      <c r="HE1562" s="15">
        <f>SUMIFS(POs[saldo],POs[cve_prod],DIM_BILL[[#This Row],[CODIGO]],POs[status],$GY1562,POs[f_ent],HE$1)</f>
        <v>0</v>
      </c>
      <c r="HF1562" s="15">
        <f>SUMIFS(POs[saldo],POs[cve_prod],DIM_BILL[[#This Row],[CODIGO]],POs[status],$GY1562,POs[Semana],WEEKNUM(HF$1))</f>
        <v>0</v>
      </c>
      <c r="HG1562" s="15">
        <f>SUMIFS(POs[saldo],POs[cve_prod],DIM_BILL[[#This Row],[CODIGO]],POs[status],$GY1562,POs[Semana],WEEKNUM(HG$1))</f>
        <v>0</v>
      </c>
      <c r="HH1562" s="15">
        <f>SUMIFS(POs[saldo],POs[cve_prod],DIM_BILL[[#This Row],[CODIGO]],POs[status],$GY1562,POs[Semana],WEEKNUM(HH$1))</f>
        <v>0</v>
      </c>
      <c r="HI1562" s="15">
        <f>SUMIFS(POs[saldo],POs[cve_prod],DIM_BILL[[#This Row],[CODIGO]],POs[status],$GY1562,POs[Semana],WEEKNUM(HI$1))</f>
        <v>0</v>
      </c>
      <c r="HJ1562" s="15">
        <f>SUMIFS(POs[saldo],POs[cve_prod],DIM_BILL[[#This Row],[CODIGO]],POs[status],$GY1562,POs[Semana],WEEKNUM(HJ$1))</f>
        <v>0</v>
      </c>
      <c r="HK1562" s="15">
        <f>SUMIFS(POs[saldo],POs[cve_prod],DIM_BILL[[#This Row],[CODIGO]],POs[status],$GY1562,POs[Semana],WEEKNUM(HK$1))</f>
        <v>0</v>
      </c>
      <c r="HL1562" s="15">
        <f>SUMIFS(POs[saldo],POs[cve_prod],DIM_BILL[[#This Row],[CODIGO]],POs[status],$GY1562,POs[Semana],WEEKNUM(HL$1))</f>
        <v>0</v>
      </c>
      <c r="HM1562" s="15">
        <f>SUMIFS(POs[saldo],POs[cve_prod],DIM_BILL[[#This Row],[CODIGO]],POs[status],$GY1562,POs[Semana],WEEKNUM(HM$1))</f>
        <v>0</v>
      </c>
      <c r="HN1562" s="15">
        <f>SUMIFS(POs[saldo],POs[cve_prod],DIM_BILL[[#This Row],[CODIGO]],POs[status],$GY1562,POs[Semana],WEEKNUM(HN$1))</f>
        <v>0</v>
      </c>
      <c r="HO1562" s="15">
        <f>SUMIFS(POs[saldo],POs[cve_prod],DIM_BILL[[#This Row],[CODIGO]],POs[status],$GY1562,POs[Semana],WEEKNUM(HO$1))</f>
        <v>0</v>
      </c>
      <c r="HP1562" s="15">
        <f>SUMIFS(POs[saldo],POs[cve_prod],DIM_BILL[[#This Row],[CODIGO]],POs[status],$GY1562,POs[Semana],WEEKNUM(HP$1))</f>
        <v>0</v>
      </c>
      <c r="HQ1562" s="15">
        <f>SUMIFS(POs[saldo],POs[cve_prod],DIM_BILL[[#This Row],[CODIGO]],POs[status],$GY1562,POs[Semana],WEEKNUM(HQ$1))</f>
        <v>0</v>
      </c>
      <c r="HR1562" s="15">
        <f>SUMIFS(POs[saldo],POs[cve_prod],DIM_BILL[[#This Row],[CODIGO]],POs[status],$GY1562,POs[Semana],WEEKNUM(HR$1))</f>
        <v>0</v>
      </c>
      <c r="HS1562" s="15">
        <f>SUMIFS(POs[saldo],POs[cve_prod],DIM_BILL[[#This Row],[CODIGO]],POs[status],$GY1562,POs[Semana],WEEKNUM(HS$1))</f>
        <v>0</v>
      </c>
      <c r="HT1562" s="15">
        <f>SUMIFS(POs[saldo],POs[cve_prod],DIM_BILL[[#This Row],[CODIGO]],POs[status],$GY1562,POs[Semana],WEEKNUM(HT$1))</f>
        <v>0</v>
      </c>
      <c r="HU1562" s="22"/>
      <c r="HV1562" s="25"/>
      <c r="HW1562" t="str">
        <f>DIM_BILL[[#This Row],[Tipo]]</f>
        <v>MATERIA PRIMA</v>
      </c>
    </row>
    <row r="1563" spans="1:231" x14ac:dyDescent="0.3">
      <c r="A1563" s="17" t="s">
        <v>801</v>
      </c>
      <c r="BT1563">
        <v>1.4249999999999999E-4</v>
      </c>
      <c r="BU1563">
        <v>2.5080000000000002E-4</v>
      </c>
      <c r="BW1563">
        <v>2.5080000000000002E-4</v>
      </c>
      <c r="BX1563">
        <v>1.4249999999999999E-4</v>
      </c>
      <c r="BY1563">
        <v>5.0160000000000005E-4</v>
      </c>
      <c r="BZ1563">
        <v>2.5080000000000002E-4</v>
      </c>
      <c r="CA1563">
        <v>1.4249999999999999E-4</v>
      </c>
      <c r="CB1563">
        <v>5.0160000000000005E-4</v>
      </c>
      <c r="CC1563">
        <v>2.0900000000000001E-4</v>
      </c>
      <c r="CD1563">
        <v>6.2700000000000006E-4</v>
      </c>
      <c r="EO1563">
        <v>5.0000000000000001E-4</v>
      </c>
      <c r="EP1563">
        <v>5.0000000000000001E-4</v>
      </c>
      <c r="EQ1563">
        <v>5.0000000000000001E-4</v>
      </c>
      <c r="GR1563" s="17" t="s">
        <v>802</v>
      </c>
      <c r="GS1563" s="17">
        <v>15</v>
      </c>
      <c r="GT1563" s="17" t="s">
        <v>1848</v>
      </c>
      <c r="GU1563" s="17" t="s">
        <v>1793</v>
      </c>
      <c r="GV1563" s="17">
        <f>SUMIF(FACT_A1[cve_prod],DIM_BILL[[#This Row],[CODIGO]],FACT_A1[Existencia])</f>
        <v>0</v>
      </c>
      <c r="GW1563" s="18">
        <f>SUMIF(FACT_A2[cve_prod],DIM_BILL[[#This Row],[CODIGO]],FACT_A2[Existencia])</f>
        <v>41.00705</v>
      </c>
      <c r="GX1563" s="17"/>
      <c r="GY1563" s="16" t="s">
        <v>2221</v>
      </c>
      <c r="GZ1563" s="24">
        <f>SUMPRODUCT($B1563:$GQ1563,INDEX(PLAN_PRODUCCION!$B$4:$GQ$24,COLUMN()-COLUMN($GZ$1)+1,0))</f>
        <v>14.778000000000002</v>
      </c>
      <c r="HA1563" s="24">
        <f>SUMPRODUCT($B1563:$GQ1563,INDEX(PLAN_PRODUCCION!$B$4:$GQ$24,COLUMN()-COLUMN($GZ$1)+1,0))</f>
        <v>0</v>
      </c>
      <c r="HB1563" s="24">
        <f>SUMPRODUCT($B1563:$GQ1563,INDEX(PLAN_PRODUCCION!$B$4:$GQ$24,COLUMN()-COLUMN($GZ$1)+1,0))</f>
        <v>0</v>
      </c>
      <c r="HC1563" s="24">
        <f>SUMPRODUCT($B1563:$GQ1563,INDEX(PLAN_PRODUCCION!$B$4:$GQ$24,COLUMN()-COLUMN($GZ$1)+1,0))</f>
        <v>0</v>
      </c>
      <c r="HD1563" s="24">
        <f>SUMPRODUCT($B1563:$GQ1563,INDEX(PLAN_PRODUCCION!$B$4:$GQ$24,COLUMN()-COLUMN($GZ$1)+1,0))</f>
        <v>0</v>
      </c>
      <c r="HE1563" s="24">
        <f>SUMPRODUCT($B1563:$GQ1563,INDEX(PLAN_PRODUCCION!$B$4:$GQ$24,COLUMN()-COLUMN($GZ$1)+1,0))</f>
        <v>0</v>
      </c>
      <c r="HF1563" s="24">
        <f>SUMPRODUCT($B1563:$GQ1563,INDEX(PLAN_PRODUCCION!$B$4:$GQ$24,COLUMN()-COLUMN($GZ$1)+1,0))</f>
        <v>0</v>
      </c>
      <c r="HG1563" s="24">
        <f>SUMPRODUCT($B1563:$GQ1563,INDEX(PLAN_PRODUCCION!$B$4:$GQ$24,COLUMN()-COLUMN($GZ$1)+1,0))</f>
        <v>0</v>
      </c>
      <c r="HH1563" s="24">
        <f>SUMPRODUCT($B1563:$GQ1563,INDEX(PLAN_PRODUCCION!$B$4:$GQ$24,COLUMN()-COLUMN($GZ$1)+1,0))</f>
        <v>0</v>
      </c>
      <c r="HI1563" s="24">
        <f>SUMPRODUCT($B1563:$GQ1563,INDEX(PLAN_PRODUCCION!$B$4:$GQ$24,COLUMN()-COLUMN($GZ$1)+1,0))</f>
        <v>0</v>
      </c>
      <c r="HJ1563" s="24">
        <f>SUMPRODUCT($B1563:$GQ1563,INDEX(PLAN_PRODUCCION!$B$4:$GQ$24,COLUMN()-COLUMN($GZ$1)+1,0))</f>
        <v>0</v>
      </c>
      <c r="HK1563" s="24">
        <f>SUMPRODUCT($B1563:$GQ1563,INDEX(PLAN_PRODUCCION!$B$4:$GQ$24,COLUMN()-COLUMN($GZ$1)+1,0))</f>
        <v>0</v>
      </c>
      <c r="HL1563" s="24">
        <f>SUMPRODUCT($B1563:$GQ1563,INDEX(PLAN_PRODUCCION!$B$4:$GQ$24,COLUMN()-COLUMN($GZ$1)+1,0))</f>
        <v>0</v>
      </c>
      <c r="HM1563" s="24">
        <f>SUMPRODUCT($B1563:$GQ1563,INDEX(PLAN_PRODUCCION!$B$4:$GQ$24,COLUMN()-COLUMN($GZ$1)+1,0))</f>
        <v>0</v>
      </c>
      <c r="HN1563" s="24">
        <f>SUMPRODUCT($B1563:$GQ1563,INDEX(PLAN_PRODUCCION!$B$4:$GQ$24,COLUMN()-COLUMN($GZ$1)+1,0))</f>
        <v>0</v>
      </c>
      <c r="HO1563" s="24">
        <f>SUMPRODUCT($B1563:$GQ1563,INDEX(PLAN_PRODUCCION!$B$4:$GQ$24,COLUMN()-COLUMN($GZ$1)+1,0))</f>
        <v>0</v>
      </c>
      <c r="HP1563" s="24">
        <f>SUMPRODUCT($B1563:$GQ1563,INDEX(PLAN_PRODUCCION!$B$4:$GQ$24,COLUMN()-COLUMN($GZ$1)+1,0))</f>
        <v>0</v>
      </c>
      <c r="HQ1563" s="24">
        <f>SUMPRODUCT($B1563:$GQ1563,INDEX(PLAN_PRODUCCION!$B$4:$GQ$24,COLUMN()-COLUMN($GZ$1)+1,0))</f>
        <v>0</v>
      </c>
      <c r="HR1563" s="24">
        <f>SUMPRODUCT($B1563:$GQ1563,INDEX(PLAN_PRODUCCION!$B$4:$GQ$24,COLUMN()-COLUMN($GZ$1)+1,0))</f>
        <v>0</v>
      </c>
      <c r="HS1563" s="24">
        <f>SUMPRODUCT($B1563:$GQ1563,INDEX(PLAN_PRODUCCION!$B$4:$GQ$24,COLUMN()-COLUMN($GZ$1)+1,0))</f>
        <v>0</v>
      </c>
      <c r="HT1563" s="24">
        <f>SUMPRODUCT($B1563:$GQ1563,INDEX(PLAN_PRODUCCION!$B$4:$GQ$24,COLUMN()-COLUMN($GZ$1)+1,0))</f>
        <v>0</v>
      </c>
      <c r="HU1563" s="22"/>
      <c r="HV1563" s="25"/>
      <c r="HW1563" t="str">
        <f>DIM_BILL[[#This Row],[Tipo]]</f>
        <v>MATERIA PRIMA</v>
      </c>
    </row>
    <row r="1564" spans="1:231" x14ac:dyDescent="0.3">
      <c r="A1564" s="18" t="s">
        <v>801</v>
      </c>
      <c r="BT1564">
        <v>1.4249999999999999E-4</v>
      </c>
      <c r="BU1564">
        <v>2.5080000000000002E-4</v>
      </c>
      <c r="BW1564">
        <v>2.5080000000000002E-4</v>
      </c>
      <c r="BX1564">
        <v>1.4249999999999999E-4</v>
      </c>
      <c r="BY1564">
        <v>5.0160000000000005E-4</v>
      </c>
      <c r="BZ1564">
        <v>2.5080000000000002E-4</v>
      </c>
      <c r="CA1564">
        <v>1.4249999999999999E-4</v>
      </c>
      <c r="CB1564">
        <v>5.0160000000000005E-4</v>
      </c>
      <c r="CC1564">
        <v>2.0900000000000001E-4</v>
      </c>
      <c r="CD1564">
        <v>6.2700000000000006E-4</v>
      </c>
      <c r="EO1564">
        <v>5.0000000000000001E-4</v>
      </c>
      <c r="EP1564">
        <v>5.0000000000000001E-4</v>
      </c>
      <c r="EQ1564">
        <v>5.0000000000000001E-4</v>
      </c>
      <c r="GR1564" s="18" t="s">
        <v>802</v>
      </c>
      <c r="GS1564" s="18">
        <v>15</v>
      </c>
      <c r="GT1564" s="18" t="s">
        <v>1848</v>
      </c>
      <c r="GU1564" s="18" t="s">
        <v>1793</v>
      </c>
      <c r="GV1564" s="18">
        <f>SUMIF(FACT_A1[cve_prod],DIM_BILL[[#This Row],[CODIGO]],FACT_A1[Existencia])</f>
        <v>0</v>
      </c>
      <c r="GW1564" s="18">
        <f>SUMIF(FACT_A2[cve_prod],DIM_BILL[[#This Row],[CODIGO]],FACT_A2[Existencia])</f>
        <v>41.00705</v>
      </c>
      <c r="GX1564" s="18"/>
      <c r="GY1564" s="16" t="s">
        <v>2222</v>
      </c>
      <c r="GZ1564" s="26">
        <f t="shared" ref="GZ1564" si="11419">GV1564+GW1564+GX1564+GZ1562-GZ1563</f>
        <v>26.229049999999997</v>
      </c>
      <c r="HA1564" s="26">
        <f t="shared" ref="HA1564" si="11420">GZ1564+HA1562-HA1563</f>
        <v>26.229049999999997</v>
      </c>
      <c r="HB1564" s="26">
        <f t="shared" ref="HB1564" si="11421">HA1564+HB1562-HB1563</f>
        <v>26.229049999999997</v>
      </c>
      <c r="HC1564" s="26">
        <f t="shared" ref="HC1564" si="11422">HB1564+HC1562-HC1563</f>
        <v>26.229049999999997</v>
      </c>
      <c r="HD1564" s="26">
        <f t="shared" ref="HD1564" si="11423">HC1564+HD1562-HD1563</f>
        <v>26.229049999999997</v>
      </c>
      <c r="HE1564" s="26">
        <f t="shared" ref="HE1564" si="11424">HD1564+HE1562-HE1563</f>
        <v>26.229049999999997</v>
      </c>
      <c r="HF1564" s="26">
        <f t="shared" ref="HF1564" si="11425">HE1564+HF1562-HF1563</f>
        <v>26.229049999999997</v>
      </c>
      <c r="HG1564" s="26">
        <f t="shared" ref="HG1564" si="11426">HF1564+HG1562-HG1563</f>
        <v>26.229049999999997</v>
      </c>
      <c r="HH1564" s="26">
        <f t="shared" ref="HH1564" si="11427">HG1564+HH1562-HH1563</f>
        <v>26.229049999999997</v>
      </c>
      <c r="HI1564" s="26">
        <f t="shared" ref="HI1564" si="11428">HH1564+HI1562-HI1563</f>
        <v>26.229049999999997</v>
      </c>
      <c r="HJ1564" s="26">
        <f t="shared" ref="HJ1564" si="11429">HI1564+HJ1562-HJ1563</f>
        <v>26.229049999999997</v>
      </c>
      <c r="HK1564" s="26">
        <f t="shared" ref="HK1564" si="11430">HJ1564+HK1562-HK1563</f>
        <v>26.229049999999997</v>
      </c>
      <c r="HL1564" s="26">
        <f t="shared" ref="HL1564" si="11431">HK1564+HL1562-HL1563</f>
        <v>26.229049999999997</v>
      </c>
      <c r="HM1564" s="26">
        <f t="shared" ref="HM1564" si="11432">HL1564+HM1562-HM1563</f>
        <v>26.229049999999997</v>
      </c>
      <c r="HN1564" s="26">
        <f t="shared" ref="HN1564" si="11433">HM1564+HN1562-HN1563</f>
        <v>26.229049999999997</v>
      </c>
      <c r="HO1564" s="26">
        <f t="shared" ref="HO1564" si="11434">HN1564+HO1562-HO1563</f>
        <v>26.229049999999997</v>
      </c>
      <c r="HP1564" s="26">
        <f t="shared" ref="HP1564" si="11435">HO1564+HP1562-HP1563</f>
        <v>26.229049999999997</v>
      </c>
      <c r="HQ1564" s="26">
        <f t="shared" ref="HQ1564" si="11436">HP1564+HQ1562-HQ1563</f>
        <v>26.229049999999997</v>
      </c>
      <c r="HR1564" s="26">
        <f t="shared" ref="HR1564" si="11437">HQ1564+HR1562-HR1563</f>
        <v>26.229049999999997</v>
      </c>
      <c r="HS1564" s="26">
        <f t="shared" ref="HS1564" si="11438">HR1564+HS1562-HS1563</f>
        <v>26.229049999999997</v>
      </c>
      <c r="HT1564" s="26">
        <f t="shared" ref="HT1564" si="11439">HS1564+HT1562-HT1563</f>
        <v>26.229049999999997</v>
      </c>
      <c r="HU1564" s="22">
        <f t="shared" ref="HU1564" si="11440">COUNTIF(GZ1564:HT1564,"&lt;0")</f>
        <v>0</v>
      </c>
      <c r="HV1564" s="25"/>
      <c r="HW1564" t="str">
        <f>DIM_BILL[[#This Row],[Tipo]]</f>
        <v>MATERIA PRIMA</v>
      </c>
    </row>
    <row r="1565" spans="1:231" x14ac:dyDescent="0.3">
      <c r="A1565" s="17" t="s">
        <v>803</v>
      </c>
      <c r="BT1565">
        <v>1.4249999999999999E-4</v>
      </c>
      <c r="BU1565">
        <v>2.5080000000000002E-4</v>
      </c>
      <c r="BW1565">
        <v>2.5080000000000002E-4</v>
      </c>
      <c r="BX1565">
        <v>1.4249999999999999E-4</v>
      </c>
      <c r="BY1565">
        <v>5.0160000000000005E-4</v>
      </c>
      <c r="BZ1565">
        <v>2.5080000000000002E-4</v>
      </c>
      <c r="CA1565">
        <v>1.4249999999999999E-4</v>
      </c>
      <c r="CB1565">
        <v>5.0160000000000005E-4</v>
      </c>
      <c r="CC1565">
        <v>2.0900000000000001E-4</v>
      </c>
      <c r="CD1565">
        <v>6.2700000000000006E-4</v>
      </c>
      <c r="GR1565" s="17" t="s">
        <v>804</v>
      </c>
      <c r="GS1565" s="17">
        <v>15</v>
      </c>
      <c r="GT1565" s="17" t="s">
        <v>1848</v>
      </c>
      <c r="GU1565" s="17" t="s">
        <v>1793</v>
      </c>
      <c r="GV1565" s="17">
        <f>SUMIF(FACT_A1[cve_prod],DIM_BILL[[#This Row],[CODIGO]],FACT_A1[Existencia])</f>
        <v>0</v>
      </c>
      <c r="GW1565" s="18">
        <f>SUMIF(FACT_A2[cve_prod],DIM_BILL[[#This Row],[CODIGO]],FACT_A2[Existencia])</f>
        <v>21.457049999999999</v>
      </c>
      <c r="GX1565" s="17"/>
      <c r="GY1565" s="16" t="s">
        <v>2220</v>
      </c>
      <c r="GZ1565" s="15">
        <f>SUMIFS(POs[saldo],POs[cve_prod],DIM_BILL[[#This Row],[CODIGO]],POs[status],$GY1565,POs[f_ent],GZ$1)</f>
        <v>0</v>
      </c>
      <c r="HA1565" s="15">
        <f>SUMIFS(POs[saldo],POs[cve_prod],DIM_BILL[[#This Row],[CODIGO]],POs[status],$GY1565,POs[f_ent],HA$1)</f>
        <v>0</v>
      </c>
      <c r="HB1565" s="15">
        <f>SUMIFS(POs[saldo],POs[cve_prod],DIM_BILL[[#This Row],[CODIGO]],POs[status],$GY1565,POs[f_ent],HB$1)</f>
        <v>0</v>
      </c>
      <c r="HC1565" s="15">
        <f>SUMIFS(POs[saldo],POs[cve_prod],DIM_BILL[[#This Row],[CODIGO]],POs[status],$GY1565,POs[f_ent],HC$1)</f>
        <v>0</v>
      </c>
      <c r="HD1565" s="15">
        <f>SUMIFS(POs[saldo],POs[cve_prod],DIM_BILL[[#This Row],[CODIGO]],POs[status],$GY1565,POs[f_ent],HD$1)</f>
        <v>0</v>
      </c>
      <c r="HE1565" s="15">
        <f>SUMIFS(POs[saldo],POs[cve_prod],DIM_BILL[[#This Row],[CODIGO]],POs[status],$GY1565,POs[f_ent],HE$1)</f>
        <v>0</v>
      </c>
      <c r="HF1565" s="15">
        <f>SUMIFS(POs[saldo],POs[cve_prod],DIM_BILL[[#This Row],[CODIGO]],POs[status],$GY1565,POs[Semana],WEEKNUM(HF$1))</f>
        <v>0</v>
      </c>
      <c r="HG1565" s="15">
        <f>SUMIFS(POs[saldo],POs[cve_prod],DIM_BILL[[#This Row],[CODIGO]],POs[status],$GY1565,POs[Semana],WEEKNUM(HG$1))</f>
        <v>0</v>
      </c>
      <c r="HH1565" s="15">
        <f>SUMIFS(POs[saldo],POs[cve_prod],DIM_BILL[[#This Row],[CODIGO]],POs[status],$GY1565,POs[Semana],WEEKNUM(HH$1))</f>
        <v>0</v>
      </c>
      <c r="HI1565" s="15">
        <f>SUMIFS(POs[saldo],POs[cve_prod],DIM_BILL[[#This Row],[CODIGO]],POs[status],$GY1565,POs[Semana],WEEKNUM(HI$1))</f>
        <v>0</v>
      </c>
      <c r="HJ1565" s="15">
        <f>SUMIFS(POs[saldo],POs[cve_prod],DIM_BILL[[#This Row],[CODIGO]],POs[status],$GY1565,POs[Semana],WEEKNUM(HJ$1))</f>
        <v>0</v>
      </c>
      <c r="HK1565" s="15">
        <f>SUMIFS(POs[saldo],POs[cve_prod],DIM_BILL[[#This Row],[CODIGO]],POs[status],$GY1565,POs[Semana],WEEKNUM(HK$1))</f>
        <v>0</v>
      </c>
      <c r="HL1565" s="15">
        <f>SUMIFS(POs[saldo],POs[cve_prod],DIM_BILL[[#This Row],[CODIGO]],POs[status],$GY1565,POs[Semana],WEEKNUM(HL$1))</f>
        <v>0</v>
      </c>
      <c r="HM1565" s="15">
        <f>SUMIFS(POs[saldo],POs[cve_prod],DIM_BILL[[#This Row],[CODIGO]],POs[status],$GY1565,POs[Semana],WEEKNUM(HM$1))</f>
        <v>0</v>
      </c>
      <c r="HN1565" s="15">
        <f>SUMIFS(POs[saldo],POs[cve_prod],DIM_BILL[[#This Row],[CODIGO]],POs[status],$GY1565,POs[Semana],WEEKNUM(HN$1))</f>
        <v>0</v>
      </c>
      <c r="HO1565" s="15">
        <f>SUMIFS(POs[saldo],POs[cve_prod],DIM_BILL[[#This Row],[CODIGO]],POs[status],$GY1565,POs[Semana],WEEKNUM(HO$1))</f>
        <v>0</v>
      </c>
      <c r="HP1565" s="15">
        <f>SUMIFS(POs[saldo],POs[cve_prod],DIM_BILL[[#This Row],[CODIGO]],POs[status],$GY1565,POs[Semana],WEEKNUM(HP$1))</f>
        <v>0</v>
      </c>
      <c r="HQ1565" s="15">
        <f>SUMIFS(POs[saldo],POs[cve_prod],DIM_BILL[[#This Row],[CODIGO]],POs[status],$GY1565,POs[Semana],WEEKNUM(HQ$1))</f>
        <v>0</v>
      </c>
      <c r="HR1565" s="15">
        <f>SUMIFS(POs[saldo],POs[cve_prod],DIM_BILL[[#This Row],[CODIGO]],POs[status],$GY1565,POs[Semana],WEEKNUM(HR$1))</f>
        <v>0</v>
      </c>
      <c r="HS1565" s="15">
        <f>SUMIFS(POs[saldo],POs[cve_prod],DIM_BILL[[#This Row],[CODIGO]],POs[status],$GY1565,POs[Semana],WEEKNUM(HS$1))</f>
        <v>0</v>
      </c>
      <c r="HT1565" s="15">
        <f>SUMIFS(POs[saldo],POs[cve_prod],DIM_BILL[[#This Row],[CODIGO]],POs[status],$GY1565,POs[Semana],WEEKNUM(HT$1))</f>
        <v>0</v>
      </c>
      <c r="HU1565" s="22"/>
      <c r="HV1565" s="25"/>
      <c r="HW1565" t="str">
        <f>DIM_BILL[[#This Row],[Tipo]]</f>
        <v>MATERIA PRIMA</v>
      </c>
    </row>
    <row r="1566" spans="1:231" x14ac:dyDescent="0.3">
      <c r="A1566" s="17" t="s">
        <v>803</v>
      </c>
      <c r="BT1566">
        <v>1.4249999999999999E-4</v>
      </c>
      <c r="BU1566">
        <v>2.5080000000000002E-4</v>
      </c>
      <c r="BW1566">
        <v>2.5080000000000002E-4</v>
      </c>
      <c r="BX1566">
        <v>1.4249999999999999E-4</v>
      </c>
      <c r="BY1566">
        <v>5.0160000000000005E-4</v>
      </c>
      <c r="BZ1566">
        <v>2.5080000000000002E-4</v>
      </c>
      <c r="CA1566">
        <v>1.4249999999999999E-4</v>
      </c>
      <c r="CB1566">
        <v>5.0160000000000005E-4</v>
      </c>
      <c r="CC1566">
        <v>2.0900000000000001E-4</v>
      </c>
      <c r="CD1566">
        <v>6.2700000000000006E-4</v>
      </c>
      <c r="GR1566" s="17" t="s">
        <v>804</v>
      </c>
      <c r="GS1566" s="17">
        <v>15</v>
      </c>
      <c r="GT1566" s="17" t="s">
        <v>1848</v>
      </c>
      <c r="GU1566" s="17" t="s">
        <v>1793</v>
      </c>
      <c r="GV1566" s="17">
        <f>SUMIF(FACT_A1[cve_prod],DIM_BILL[[#This Row],[CODIGO]],FACT_A1[Existencia])</f>
        <v>0</v>
      </c>
      <c r="GW1566" s="18">
        <f>SUMIF(FACT_A2[cve_prod],DIM_BILL[[#This Row],[CODIGO]],FACT_A2[Existencia])</f>
        <v>21.457049999999999</v>
      </c>
      <c r="GX1566" s="17"/>
      <c r="GY1566" s="16" t="s">
        <v>2221</v>
      </c>
      <c r="GZ1566" s="24">
        <f>SUMPRODUCT($B1566:$GQ1566,INDEX(PLAN_PRODUCCION!$B$4:$GQ$24,COLUMN()-COLUMN($GZ$1)+1,0))</f>
        <v>8.7780000000000022</v>
      </c>
      <c r="HA1566" s="24">
        <f>SUMPRODUCT($B1566:$GQ1566,INDEX(PLAN_PRODUCCION!$B$4:$GQ$24,COLUMN()-COLUMN($GZ$1)+1,0))</f>
        <v>0</v>
      </c>
      <c r="HB1566" s="24">
        <f>SUMPRODUCT($B1566:$GQ1566,INDEX(PLAN_PRODUCCION!$B$4:$GQ$24,COLUMN()-COLUMN($GZ$1)+1,0))</f>
        <v>0</v>
      </c>
      <c r="HC1566" s="24">
        <f>SUMPRODUCT($B1566:$GQ1566,INDEX(PLAN_PRODUCCION!$B$4:$GQ$24,COLUMN()-COLUMN($GZ$1)+1,0))</f>
        <v>0</v>
      </c>
      <c r="HD1566" s="24">
        <f>SUMPRODUCT($B1566:$GQ1566,INDEX(PLAN_PRODUCCION!$B$4:$GQ$24,COLUMN()-COLUMN($GZ$1)+1,0))</f>
        <v>0</v>
      </c>
      <c r="HE1566" s="24">
        <f>SUMPRODUCT($B1566:$GQ1566,INDEX(PLAN_PRODUCCION!$B$4:$GQ$24,COLUMN()-COLUMN($GZ$1)+1,0))</f>
        <v>0</v>
      </c>
      <c r="HF1566" s="24">
        <f>SUMPRODUCT($B1566:$GQ1566,INDEX(PLAN_PRODUCCION!$B$4:$GQ$24,COLUMN()-COLUMN($GZ$1)+1,0))</f>
        <v>0</v>
      </c>
      <c r="HG1566" s="24">
        <f>SUMPRODUCT($B1566:$GQ1566,INDEX(PLAN_PRODUCCION!$B$4:$GQ$24,COLUMN()-COLUMN($GZ$1)+1,0))</f>
        <v>0</v>
      </c>
      <c r="HH1566" s="24">
        <f>SUMPRODUCT($B1566:$GQ1566,INDEX(PLAN_PRODUCCION!$B$4:$GQ$24,COLUMN()-COLUMN($GZ$1)+1,0))</f>
        <v>0</v>
      </c>
      <c r="HI1566" s="24">
        <f>SUMPRODUCT($B1566:$GQ1566,INDEX(PLAN_PRODUCCION!$B$4:$GQ$24,COLUMN()-COLUMN($GZ$1)+1,0))</f>
        <v>0</v>
      </c>
      <c r="HJ1566" s="24">
        <f>SUMPRODUCT($B1566:$GQ1566,INDEX(PLAN_PRODUCCION!$B$4:$GQ$24,COLUMN()-COLUMN($GZ$1)+1,0))</f>
        <v>0</v>
      </c>
      <c r="HK1566" s="24">
        <f>SUMPRODUCT($B1566:$GQ1566,INDEX(PLAN_PRODUCCION!$B$4:$GQ$24,COLUMN()-COLUMN($GZ$1)+1,0))</f>
        <v>0</v>
      </c>
      <c r="HL1566" s="24">
        <f>SUMPRODUCT($B1566:$GQ1566,INDEX(PLAN_PRODUCCION!$B$4:$GQ$24,COLUMN()-COLUMN($GZ$1)+1,0))</f>
        <v>0</v>
      </c>
      <c r="HM1566" s="24">
        <f>SUMPRODUCT($B1566:$GQ1566,INDEX(PLAN_PRODUCCION!$B$4:$GQ$24,COLUMN()-COLUMN($GZ$1)+1,0))</f>
        <v>0</v>
      </c>
      <c r="HN1566" s="24">
        <f>SUMPRODUCT($B1566:$GQ1566,INDEX(PLAN_PRODUCCION!$B$4:$GQ$24,COLUMN()-COLUMN($GZ$1)+1,0))</f>
        <v>0</v>
      </c>
      <c r="HO1566" s="24">
        <f>SUMPRODUCT($B1566:$GQ1566,INDEX(PLAN_PRODUCCION!$B$4:$GQ$24,COLUMN()-COLUMN($GZ$1)+1,0))</f>
        <v>0</v>
      </c>
      <c r="HP1566" s="24">
        <f>SUMPRODUCT($B1566:$GQ1566,INDEX(PLAN_PRODUCCION!$B$4:$GQ$24,COLUMN()-COLUMN($GZ$1)+1,0))</f>
        <v>0</v>
      </c>
      <c r="HQ1566" s="24">
        <f>SUMPRODUCT($B1566:$GQ1566,INDEX(PLAN_PRODUCCION!$B$4:$GQ$24,COLUMN()-COLUMN($GZ$1)+1,0))</f>
        <v>0</v>
      </c>
      <c r="HR1566" s="24">
        <f>SUMPRODUCT($B1566:$GQ1566,INDEX(PLAN_PRODUCCION!$B$4:$GQ$24,COLUMN()-COLUMN($GZ$1)+1,0))</f>
        <v>0</v>
      </c>
      <c r="HS1566" s="24">
        <f>SUMPRODUCT($B1566:$GQ1566,INDEX(PLAN_PRODUCCION!$B$4:$GQ$24,COLUMN()-COLUMN($GZ$1)+1,0))</f>
        <v>0</v>
      </c>
      <c r="HT1566" s="24">
        <f>SUMPRODUCT($B1566:$GQ1566,INDEX(PLAN_PRODUCCION!$B$4:$GQ$24,COLUMN()-COLUMN($GZ$1)+1,0))</f>
        <v>0</v>
      </c>
      <c r="HU1566" s="22"/>
      <c r="HV1566" s="25"/>
      <c r="HW1566" t="str">
        <f>DIM_BILL[[#This Row],[Tipo]]</f>
        <v>MATERIA PRIMA</v>
      </c>
    </row>
    <row r="1567" spans="1:231" x14ac:dyDescent="0.3">
      <c r="A1567" s="18" t="s">
        <v>803</v>
      </c>
      <c r="BT1567">
        <v>1.4249999999999999E-4</v>
      </c>
      <c r="BU1567">
        <v>2.5080000000000002E-4</v>
      </c>
      <c r="BW1567">
        <v>2.5080000000000002E-4</v>
      </c>
      <c r="BX1567">
        <v>1.4249999999999999E-4</v>
      </c>
      <c r="BY1567">
        <v>5.0160000000000005E-4</v>
      </c>
      <c r="BZ1567">
        <v>2.5080000000000002E-4</v>
      </c>
      <c r="CA1567">
        <v>1.4249999999999999E-4</v>
      </c>
      <c r="CB1567">
        <v>5.0160000000000005E-4</v>
      </c>
      <c r="CC1567">
        <v>2.0900000000000001E-4</v>
      </c>
      <c r="CD1567">
        <v>6.2700000000000006E-4</v>
      </c>
      <c r="GR1567" s="18" t="s">
        <v>804</v>
      </c>
      <c r="GS1567" s="18">
        <v>15</v>
      </c>
      <c r="GT1567" s="18" t="s">
        <v>1848</v>
      </c>
      <c r="GU1567" s="18" t="s">
        <v>1793</v>
      </c>
      <c r="GV1567" s="18">
        <f>SUMIF(FACT_A1[cve_prod],DIM_BILL[[#This Row],[CODIGO]],FACT_A1[Existencia])</f>
        <v>0</v>
      </c>
      <c r="GW1567" s="18">
        <f>SUMIF(FACT_A2[cve_prod],DIM_BILL[[#This Row],[CODIGO]],FACT_A2[Existencia])</f>
        <v>21.457049999999999</v>
      </c>
      <c r="GX1567" s="18"/>
      <c r="GY1567" s="16" t="s">
        <v>2222</v>
      </c>
      <c r="GZ1567" s="26">
        <f t="shared" ref="GZ1567" si="11441">GV1567+GW1567+GX1567+GZ1565-GZ1566</f>
        <v>12.679049999999997</v>
      </c>
      <c r="HA1567" s="26">
        <f t="shared" ref="HA1567" si="11442">GZ1567+HA1565-HA1566</f>
        <v>12.679049999999997</v>
      </c>
      <c r="HB1567" s="26">
        <f t="shared" ref="HB1567" si="11443">HA1567+HB1565-HB1566</f>
        <v>12.679049999999997</v>
      </c>
      <c r="HC1567" s="26">
        <f t="shared" ref="HC1567" si="11444">HB1567+HC1565-HC1566</f>
        <v>12.679049999999997</v>
      </c>
      <c r="HD1567" s="26">
        <f t="shared" ref="HD1567" si="11445">HC1567+HD1565-HD1566</f>
        <v>12.679049999999997</v>
      </c>
      <c r="HE1567" s="26">
        <f t="shared" ref="HE1567" si="11446">HD1567+HE1565-HE1566</f>
        <v>12.679049999999997</v>
      </c>
      <c r="HF1567" s="26">
        <f t="shared" ref="HF1567" si="11447">HE1567+HF1565-HF1566</f>
        <v>12.679049999999997</v>
      </c>
      <c r="HG1567" s="26">
        <f t="shared" ref="HG1567" si="11448">HF1567+HG1565-HG1566</f>
        <v>12.679049999999997</v>
      </c>
      <c r="HH1567" s="26">
        <f t="shared" ref="HH1567" si="11449">HG1567+HH1565-HH1566</f>
        <v>12.679049999999997</v>
      </c>
      <c r="HI1567" s="26">
        <f t="shared" ref="HI1567" si="11450">HH1567+HI1565-HI1566</f>
        <v>12.679049999999997</v>
      </c>
      <c r="HJ1567" s="26">
        <f t="shared" ref="HJ1567" si="11451">HI1567+HJ1565-HJ1566</f>
        <v>12.679049999999997</v>
      </c>
      <c r="HK1567" s="26">
        <f t="shared" ref="HK1567" si="11452">HJ1567+HK1565-HK1566</f>
        <v>12.679049999999997</v>
      </c>
      <c r="HL1567" s="26">
        <f t="shared" ref="HL1567" si="11453">HK1567+HL1565-HL1566</f>
        <v>12.679049999999997</v>
      </c>
      <c r="HM1567" s="26">
        <f t="shared" ref="HM1567" si="11454">HL1567+HM1565-HM1566</f>
        <v>12.679049999999997</v>
      </c>
      <c r="HN1567" s="26">
        <f t="shared" ref="HN1567" si="11455">HM1567+HN1565-HN1566</f>
        <v>12.679049999999997</v>
      </c>
      <c r="HO1567" s="26">
        <f t="shared" ref="HO1567" si="11456">HN1567+HO1565-HO1566</f>
        <v>12.679049999999997</v>
      </c>
      <c r="HP1567" s="26">
        <f t="shared" ref="HP1567" si="11457">HO1567+HP1565-HP1566</f>
        <v>12.679049999999997</v>
      </c>
      <c r="HQ1567" s="26">
        <f t="shared" ref="HQ1567" si="11458">HP1567+HQ1565-HQ1566</f>
        <v>12.679049999999997</v>
      </c>
      <c r="HR1567" s="26">
        <f t="shared" ref="HR1567" si="11459">HQ1567+HR1565-HR1566</f>
        <v>12.679049999999997</v>
      </c>
      <c r="HS1567" s="26">
        <f t="shared" ref="HS1567" si="11460">HR1567+HS1565-HS1566</f>
        <v>12.679049999999997</v>
      </c>
      <c r="HT1567" s="26">
        <f t="shared" ref="HT1567" si="11461">HS1567+HT1565-HT1566</f>
        <v>12.679049999999997</v>
      </c>
      <c r="HU1567" s="22">
        <f t="shared" ref="HU1567" si="11462">COUNTIF(GZ1567:HT1567,"&lt;0")</f>
        <v>0</v>
      </c>
      <c r="HV1567" s="25"/>
      <c r="HW1567" t="str">
        <f>DIM_BILL[[#This Row],[Tipo]]</f>
        <v>MATERIA PRIMA</v>
      </c>
    </row>
    <row r="1568" spans="1:231" x14ac:dyDescent="0.3">
      <c r="A1568" s="17" t="s">
        <v>805</v>
      </c>
      <c r="BT1568">
        <v>1.4249999999999999E-4</v>
      </c>
      <c r="BU1568">
        <v>2.5080000000000002E-4</v>
      </c>
      <c r="BW1568">
        <v>2.0079999999999998E-3</v>
      </c>
      <c r="BX1568">
        <v>1.1409090909090909E-3</v>
      </c>
      <c r="BY1568">
        <v>4.0159999999999996E-3</v>
      </c>
      <c r="BZ1568">
        <v>2.5080000000000002E-4</v>
      </c>
      <c r="CA1568">
        <v>1.4249999999999999E-4</v>
      </c>
      <c r="CB1568">
        <v>5.0160000000000005E-4</v>
      </c>
      <c r="CC1568">
        <v>9.4116666666666654E-4</v>
      </c>
      <c r="CD1568">
        <v>2.0913333333333331E-3</v>
      </c>
      <c r="GR1568" s="17" t="s">
        <v>806</v>
      </c>
      <c r="GS1568" s="17">
        <v>15</v>
      </c>
      <c r="GT1568" s="17" t="s">
        <v>1848</v>
      </c>
      <c r="GU1568" s="17" t="s">
        <v>1793</v>
      </c>
      <c r="GV1568" s="17">
        <f>SUMIF(FACT_A1[cve_prod],DIM_BILL[[#This Row],[CODIGO]],FACT_A1[Existencia])</f>
        <v>0</v>
      </c>
      <c r="GW1568" s="18">
        <f>SUMIF(FACT_A2[cve_prod],DIM_BILL[[#This Row],[CODIGO]],FACT_A2[Existencia])</f>
        <v>10.82405</v>
      </c>
      <c r="GX1568" s="17"/>
      <c r="GY1568" s="16" t="s">
        <v>2220</v>
      </c>
      <c r="GZ1568" s="15">
        <f>SUMIFS(POs[saldo],POs[cve_prod],DIM_BILL[[#This Row],[CODIGO]],POs[status],$GY1568,POs[f_ent],GZ$1)</f>
        <v>0</v>
      </c>
      <c r="HA1568" s="15">
        <f>SUMIFS(POs[saldo],POs[cve_prod],DIM_BILL[[#This Row],[CODIGO]],POs[status],$GY1568,POs[f_ent],HA$1)</f>
        <v>0</v>
      </c>
      <c r="HB1568" s="15">
        <f>SUMIFS(POs[saldo],POs[cve_prod],DIM_BILL[[#This Row],[CODIGO]],POs[status],$GY1568,POs[f_ent],HB$1)</f>
        <v>0</v>
      </c>
      <c r="HC1568" s="15">
        <f>SUMIFS(POs[saldo],POs[cve_prod],DIM_BILL[[#This Row],[CODIGO]],POs[status],$GY1568,POs[f_ent],HC$1)</f>
        <v>0</v>
      </c>
      <c r="HD1568" s="15">
        <f>SUMIFS(POs[saldo],POs[cve_prod],DIM_BILL[[#This Row],[CODIGO]],POs[status],$GY1568,POs[f_ent],HD$1)</f>
        <v>0</v>
      </c>
      <c r="HE1568" s="15">
        <f>SUMIFS(POs[saldo],POs[cve_prod],DIM_BILL[[#This Row],[CODIGO]],POs[status],$GY1568,POs[f_ent],HE$1)</f>
        <v>0</v>
      </c>
      <c r="HF1568" s="15">
        <f>SUMIFS(POs[saldo],POs[cve_prod],DIM_BILL[[#This Row],[CODIGO]],POs[status],$GY1568,POs[Semana],WEEKNUM(HF$1))</f>
        <v>0</v>
      </c>
      <c r="HG1568" s="15">
        <f>SUMIFS(POs[saldo],POs[cve_prod],DIM_BILL[[#This Row],[CODIGO]],POs[status],$GY1568,POs[Semana],WEEKNUM(HG$1))</f>
        <v>0</v>
      </c>
      <c r="HH1568" s="15">
        <f>SUMIFS(POs[saldo],POs[cve_prod],DIM_BILL[[#This Row],[CODIGO]],POs[status],$GY1568,POs[Semana],WEEKNUM(HH$1))</f>
        <v>0</v>
      </c>
      <c r="HI1568" s="15">
        <f>SUMIFS(POs[saldo],POs[cve_prod],DIM_BILL[[#This Row],[CODIGO]],POs[status],$GY1568,POs[Semana],WEEKNUM(HI$1))</f>
        <v>0</v>
      </c>
      <c r="HJ1568" s="15">
        <f>SUMIFS(POs[saldo],POs[cve_prod],DIM_BILL[[#This Row],[CODIGO]],POs[status],$GY1568,POs[Semana],WEEKNUM(HJ$1))</f>
        <v>0</v>
      </c>
      <c r="HK1568" s="15">
        <f>SUMIFS(POs[saldo],POs[cve_prod],DIM_BILL[[#This Row],[CODIGO]],POs[status],$GY1568,POs[Semana],WEEKNUM(HK$1))</f>
        <v>0</v>
      </c>
      <c r="HL1568" s="15">
        <f>SUMIFS(POs[saldo],POs[cve_prod],DIM_BILL[[#This Row],[CODIGO]],POs[status],$GY1568,POs[Semana],WEEKNUM(HL$1))</f>
        <v>0</v>
      </c>
      <c r="HM1568" s="15">
        <f>SUMIFS(POs[saldo],POs[cve_prod],DIM_BILL[[#This Row],[CODIGO]],POs[status],$GY1568,POs[Semana],WEEKNUM(HM$1))</f>
        <v>0</v>
      </c>
      <c r="HN1568" s="15">
        <f>SUMIFS(POs[saldo],POs[cve_prod],DIM_BILL[[#This Row],[CODIGO]],POs[status],$GY1568,POs[Semana],WEEKNUM(HN$1))</f>
        <v>0</v>
      </c>
      <c r="HO1568" s="15">
        <f>SUMIFS(POs[saldo],POs[cve_prod],DIM_BILL[[#This Row],[CODIGO]],POs[status],$GY1568,POs[Semana],WEEKNUM(HO$1))</f>
        <v>0</v>
      </c>
      <c r="HP1568" s="15">
        <f>SUMIFS(POs[saldo],POs[cve_prod],DIM_BILL[[#This Row],[CODIGO]],POs[status],$GY1568,POs[Semana],WEEKNUM(HP$1))</f>
        <v>0</v>
      </c>
      <c r="HQ1568" s="15">
        <f>SUMIFS(POs[saldo],POs[cve_prod],DIM_BILL[[#This Row],[CODIGO]],POs[status],$GY1568,POs[Semana],WEEKNUM(HQ$1))</f>
        <v>0</v>
      </c>
      <c r="HR1568" s="15">
        <f>SUMIFS(POs[saldo],POs[cve_prod],DIM_BILL[[#This Row],[CODIGO]],POs[status],$GY1568,POs[Semana],WEEKNUM(HR$1))</f>
        <v>0</v>
      </c>
      <c r="HS1568" s="15">
        <f>SUMIFS(POs[saldo],POs[cve_prod],DIM_BILL[[#This Row],[CODIGO]],POs[status],$GY1568,POs[Semana],WEEKNUM(HS$1))</f>
        <v>0</v>
      </c>
      <c r="HT1568" s="15">
        <f>SUMIFS(POs[saldo],POs[cve_prod],DIM_BILL[[#This Row],[CODIGO]],POs[status],$GY1568,POs[Semana],WEEKNUM(HT$1))</f>
        <v>0</v>
      </c>
      <c r="HU1568" s="22"/>
      <c r="HV1568" s="25"/>
      <c r="HW1568" t="str">
        <f>DIM_BILL[[#This Row],[Tipo]]</f>
        <v>MATERIA PRIMA</v>
      </c>
    </row>
    <row r="1569" spans="1:231" x14ac:dyDescent="0.3">
      <c r="A1569" s="17" t="s">
        <v>805</v>
      </c>
      <c r="BT1569">
        <v>1.4249999999999999E-4</v>
      </c>
      <c r="BU1569">
        <v>2.5080000000000002E-4</v>
      </c>
      <c r="BW1569">
        <v>2.0079999999999998E-3</v>
      </c>
      <c r="BX1569">
        <v>1.1409090909090909E-3</v>
      </c>
      <c r="BY1569">
        <v>4.0159999999999996E-3</v>
      </c>
      <c r="BZ1569">
        <v>2.5080000000000002E-4</v>
      </c>
      <c r="CA1569">
        <v>1.4249999999999999E-4</v>
      </c>
      <c r="CB1569">
        <v>5.0160000000000005E-4</v>
      </c>
      <c r="CC1569">
        <v>9.4116666666666654E-4</v>
      </c>
      <c r="CD1569">
        <v>2.0913333333333331E-3</v>
      </c>
      <c r="GR1569" s="17" t="s">
        <v>806</v>
      </c>
      <c r="GS1569" s="17">
        <v>15</v>
      </c>
      <c r="GT1569" s="17" t="s">
        <v>1848</v>
      </c>
      <c r="GU1569" s="17" t="s">
        <v>1793</v>
      </c>
      <c r="GV1569" s="17">
        <f>SUMIF(FACT_A1[cve_prod],DIM_BILL[[#This Row],[CODIGO]],FACT_A1[Existencia])</f>
        <v>0</v>
      </c>
      <c r="GW1569" s="18">
        <f>SUMIF(FACT_A2[cve_prod],DIM_BILL[[#This Row],[CODIGO]],FACT_A2[Existencia])</f>
        <v>10.82405</v>
      </c>
      <c r="GX1569" s="17"/>
      <c r="GY1569" s="16" t="s">
        <v>2221</v>
      </c>
      <c r="GZ1569" s="24">
        <f>SUMPRODUCT($B1569:$GQ1569,INDEX(PLAN_PRODUCCION!$B$4:$GQ$24,COLUMN()-COLUMN($GZ$1)+1,0))</f>
        <v>48.314999999999998</v>
      </c>
      <c r="HA1569" s="24">
        <f>SUMPRODUCT($B1569:$GQ1569,INDEX(PLAN_PRODUCCION!$B$4:$GQ$24,COLUMN()-COLUMN($GZ$1)+1,0))</f>
        <v>0</v>
      </c>
      <c r="HB1569" s="24">
        <f>SUMPRODUCT($B1569:$GQ1569,INDEX(PLAN_PRODUCCION!$B$4:$GQ$24,COLUMN()-COLUMN($GZ$1)+1,0))</f>
        <v>0</v>
      </c>
      <c r="HC1569" s="24">
        <f>SUMPRODUCT($B1569:$GQ1569,INDEX(PLAN_PRODUCCION!$B$4:$GQ$24,COLUMN()-COLUMN($GZ$1)+1,0))</f>
        <v>0</v>
      </c>
      <c r="HD1569" s="24">
        <f>SUMPRODUCT($B1569:$GQ1569,INDEX(PLAN_PRODUCCION!$B$4:$GQ$24,COLUMN()-COLUMN($GZ$1)+1,0))</f>
        <v>0</v>
      </c>
      <c r="HE1569" s="24">
        <f>SUMPRODUCT($B1569:$GQ1569,INDEX(PLAN_PRODUCCION!$B$4:$GQ$24,COLUMN()-COLUMN($GZ$1)+1,0))</f>
        <v>0</v>
      </c>
      <c r="HF1569" s="24">
        <f>SUMPRODUCT($B1569:$GQ1569,INDEX(PLAN_PRODUCCION!$B$4:$GQ$24,COLUMN()-COLUMN($GZ$1)+1,0))</f>
        <v>0</v>
      </c>
      <c r="HG1569" s="24">
        <f>SUMPRODUCT($B1569:$GQ1569,INDEX(PLAN_PRODUCCION!$B$4:$GQ$24,COLUMN()-COLUMN($GZ$1)+1,0))</f>
        <v>0</v>
      </c>
      <c r="HH1569" s="24">
        <f>SUMPRODUCT($B1569:$GQ1569,INDEX(PLAN_PRODUCCION!$B$4:$GQ$24,COLUMN()-COLUMN($GZ$1)+1,0))</f>
        <v>0</v>
      </c>
      <c r="HI1569" s="24">
        <f>SUMPRODUCT($B1569:$GQ1569,INDEX(PLAN_PRODUCCION!$B$4:$GQ$24,COLUMN()-COLUMN($GZ$1)+1,0))</f>
        <v>0</v>
      </c>
      <c r="HJ1569" s="24">
        <f>SUMPRODUCT($B1569:$GQ1569,INDEX(PLAN_PRODUCCION!$B$4:$GQ$24,COLUMN()-COLUMN($GZ$1)+1,0))</f>
        <v>0</v>
      </c>
      <c r="HK1569" s="24">
        <f>SUMPRODUCT($B1569:$GQ1569,INDEX(PLAN_PRODUCCION!$B$4:$GQ$24,COLUMN()-COLUMN($GZ$1)+1,0))</f>
        <v>0</v>
      </c>
      <c r="HL1569" s="24">
        <f>SUMPRODUCT($B1569:$GQ1569,INDEX(PLAN_PRODUCCION!$B$4:$GQ$24,COLUMN()-COLUMN($GZ$1)+1,0))</f>
        <v>0</v>
      </c>
      <c r="HM1569" s="24">
        <f>SUMPRODUCT($B1569:$GQ1569,INDEX(PLAN_PRODUCCION!$B$4:$GQ$24,COLUMN()-COLUMN($GZ$1)+1,0))</f>
        <v>0</v>
      </c>
      <c r="HN1569" s="24">
        <f>SUMPRODUCT($B1569:$GQ1569,INDEX(PLAN_PRODUCCION!$B$4:$GQ$24,COLUMN()-COLUMN($GZ$1)+1,0))</f>
        <v>0</v>
      </c>
      <c r="HO1569" s="24">
        <f>SUMPRODUCT($B1569:$GQ1569,INDEX(PLAN_PRODUCCION!$B$4:$GQ$24,COLUMN()-COLUMN($GZ$1)+1,0))</f>
        <v>0</v>
      </c>
      <c r="HP1569" s="24">
        <f>SUMPRODUCT($B1569:$GQ1569,INDEX(PLAN_PRODUCCION!$B$4:$GQ$24,COLUMN()-COLUMN($GZ$1)+1,0))</f>
        <v>0</v>
      </c>
      <c r="HQ1569" s="24">
        <f>SUMPRODUCT($B1569:$GQ1569,INDEX(PLAN_PRODUCCION!$B$4:$GQ$24,COLUMN()-COLUMN($GZ$1)+1,0))</f>
        <v>0</v>
      </c>
      <c r="HR1569" s="24">
        <f>SUMPRODUCT($B1569:$GQ1569,INDEX(PLAN_PRODUCCION!$B$4:$GQ$24,COLUMN()-COLUMN($GZ$1)+1,0))</f>
        <v>0</v>
      </c>
      <c r="HS1569" s="24">
        <f>SUMPRODUCT($B1569:$GQ1569,INDEX(PLAN_PRODUCCION!$B$4:$GQ$24,COLUMN()-COLUMN($GZ$1)+1,0))</f>
        <v>0</v>
      </c>
      <c r="HT1569" s="24">
        <f>SUMPRODUCT($B1569:$GQ1569,INDEX(PLAN_PRODUCCION!$B$4:$GQ$24,COLUMN()-COLUMN($GZ$1)+1,0))</f>
        <v>0</v>
      </c>
      <c r="HU1569" s="22"/>
      <c r="HV1569" s="25"/>
      <c r="HW1569" t="str">
        <f>DIM_BILL[[#This Row],[Tipo]]</f>
        <v>MATERIA PRIMA</v>
      </c>
    </row>
    <row r="1570" spans="1:231" x14ac:dyDescent="0.3">
      <c r="A1570" s="18" t="s">
        <v>805</v>
      </c>
      <c r="BT1570">
        <v>1.4249999999999999E-4</v>
      </c>
      <c r="BU1570">
        <v>2.5080000000000002E-4</v>
      </c>
      <c r="BW1570">
        <v>2.0079999999999998E-3</v>
      </c>
      <c r="BX1570">
        <v>1.1409090909090909E-3</v>
      </c>
      <c r="BY1570">
        <v>4.0159999999999996E-3</v>
      </c>
      <c r="BZ1570">
        <v>2.5080000000000002E-4</v>
      </c>
      <c r="CA1570">
        <v>1.4249999999999999E-4</v>
      </c>
      <c r="CB1570">
        <v>5.0160000000000005E-4</v>
      </c>
      <c r="CC1570">
        <v>9.4116666666666654E-4</v>
      </c>
      <c r="CD1570">
        <v>2.0913333333333331E-3</v>
      </c>
      <c r="GR1570" s="18" t="s">
        <v>806</v>
      </c>
      <c r="GS1570" s="18">
        <v>15</v>
      </c>
      <c r="GT1570" s="18" t="s">
        <v>1848</v>
      </c>
      <c r="GU1570" s="18" t="s">
        <v>1793</v>
      </c>
      <c r="GV1570" s="18">
        <f>SUMIF(FACT_A1[cve_prod],DIM_BILL[[#This Row],[CODIGO]],FACT_A1[Existencia])</f>
        <v>0</v>
      </c>
      <c r="GW1570" s="18">
        <f>SUMIF(FACT_A2[cve_prod],DIM_BILL[[#This Row],[CODIGO]],FACT_A2[Existencia])</f>
        <v>10.82405</v>
      </c>
      <c r="GX1570" s="18"/>
      <c r="GY1570" s="16" t="s">
        <v>2222</v>
      </c>
      <c r="GZ1570" s="26">
        <f t="shared" ref="GZ1570" si="11463">GV1570+GW1570+GX1570+GZ1568-GZ1569</f>
        <v>-37.490949999999998</v>
      </c>
      <c r="HA1570" s="26">
        <f t="shared" ref="HA1570" si="11464">GZ1570+HA1568-HA1569</f>
        <v>-37.490949999999998</v>
      </c>
      <c r="HB1570" s="26">
        <f t="shared" ref="HB1570" si="11465">HA1570+HB1568-HB1569</f>
        <v>-37.490949999999998</v>
      </c>
      <c r="HC1570" s="26">
        <f t="shared" ref="HC1570" si="11466">HB1570+HC1568-HC1569</f>
        <v>-37.490949999999998</v>
      </c>
      <c r="HD1570" s="26">
        <f t="shared" ref="HD1570" si="11467">HC1570+HD1568-HD1569</f>
        <v>-37.490949999999998</v>
      </c>
      <c r="HE1570" s="26">
        <f t="shared" ref="HE1570" si="11468">HD1570+HE1568-HE1569</f>
        <v>-37.490949999999998</v>
      </c>
      <c r="HF1570" s="26">
        <f t="shared" ref="HF1570" si="11469">HE1570+HF1568-HF1569</f>
        <v>-37.490949999999998</v>
      </c>
      <c r="HG1570" s="26">
        <f t="shared" ref="HG1570" si="11470">HF1570+HG1568-HG1569</f>
        <v>-37.490949999999998</v>
      </c>
      <c r="HH1570" s="26">
        <f t="shared" ref="HH1570" si="11471">HG1570+HH1568-HH1569</f>
        <v>-37.490949999999998</v>
      </c>
      <c r="HI1570" s="26">
        <f t="shared" ref="HI1570" si="11472">HH1570+HI1568-HI1569</f>
        <v>-37.490949999999998</v>
      </c>
      <c r="HJ1570" s="26">
        <f t="shared" ref="HJ1570" si="11473">HI1570+HJ1568-HJ1569</f>
        <v>-37.490949999999998</v>
      </c>
      <c r="HK1570" s="26">
        <f t="shared" ref="HK1570" si="11474">HJ1570+HK1568-HK1569</f>
        <v>-37.490949999999998</v>
      </c>
      <c r="HL1570" s="26">
        <f t="shared" ref="HL1570" si="11475">HK1570+HL1568-HL1569</f>
        <v>-37.490949999999998</v>
      </c>
      <c r="HM1570" s="26">
        <f t="shared" ref="HM1570" si="11476">HL1570+HM1568-HM1569</f>
        <v>-37.490949999999998</v>
      </c>
      <c r="HN1570" s="26">
        <f t="shared" ref="HN1570" si="11477">HM1570+HN1568-HN1569</f>
        <v>-37.490949999999998</v>
      </c>
      <c r="HO1570" s="26">
        <f t="shared" ref="HO1570" si="11478">HN1570+HO1568-HO1569</f>
        <v>-37.490949999999998</v>
      </c>
      <c r="HP1570" s="26">
        <f t="shared" ref="HP1570" si="11479">HO1570+HP1568-HP1569</f>
        <v>-37.490949999999998</v>
      </c>
      <c r="HQ1570" s="26">
        <f t="shared" ref="HQ1570" si="11480">HP1570+HQ1568-HQ1569</f>
        <v>-37.490949999999998</v>
      </c>
      <c r="HR1570" s="26">
        <f t="shared" ref="HR1570" si="11481">HQ1570+HR1568-HR1569</f>
        <v>-37.490949999999998</v>
      </c>
      <c r="HS1570" s="26">
        <f t="shared" ref="HS1570" si="11482">HR1570+HS1568-HS1569</f>
        <v>-37.490949999999998</v>
      </c>
      <c r="HT1570" s="26">
        <f t="shared" ref="HT1570" si="11483">HS1570+HT1568-HT1569</f>
        <v>-37.490949999999998</v>
      </c>
      <c r="HU1570" s="22">
        <f t="shared" ref="HU1570" si="11484">COUNTIF(GZ1570:HT1570,"&lt;0")</f>
        <v>21</v>
      </c>
      <c r="HV1570" s="25"/>
      <c r="HW1570" t="str">
        <f>DIM_BILL[[#This Row],[Tipo]]</f>
        <v>MATERIA PRIMA</v>
      </c>
    </row>
    <row r="1571" spans="1:231" x14ac:dyDescent="0.3">
      <c r="A1571" s="17" t="s">
        <v>807</v>
      </c>
      <c r="BT1571">
        <v>7.1363636363636361E-5</v>
      </c>
      <c r="BU1571">
        <v>1.2559999999999999E-4</v>
      </c>
      <c r="BW1571">
        <v>1.2559999999999999E-4</v>
      </c>
      <c r="BX1571">
        <v>7.1363636363636361E-5</v>
      </c>
      <c r="BY1571">
        <v>2.5119999999999998E-4</v>
      </c>
      <c r="BZ1571">
        <v>1.2559999999999999E-4</v>
      </c>
      <c r="CA1571">
        <v>7.1363636363636361E-5</v>
      </c>
      <c r="CB1571">
        <v>2.5119999999999998E-4</v>
      </c>
      <c r="CC1571">
        <v>1.0466666666666667E-4</v>
      </c>
      <c r="CD1571">
        <v>3.1400000000000004E-4</v>
      </c>
      <c r="GR1571" s="17" t="s">
        <v>808</v>
      </c>
      <c r="GS1571" s="17">
        <v>3</v>
      </c>
      <c r="GT1571" s="17" t="s">
        <v>1833</v>
      </c>
      <c r="GU1571" s="17" t="s">
        <v>1793</v>
      </c>
      <c r="GV1571" s="17">
        <f>SUMIF(FACT_A1[cve_prod],DIM_BILL[[#This Row],[CODIGO]],FACT_A1[Existencia])</f>
        <v>0</v>
      </c>
      <c r="GW1571" s="18">
        <f>SUMIF(FACT_A2[cve_prod],DIM_BILL[[#This Row],[CODIGO]],FACT_A2[Existencia])</f>
        <v>7.0340299999999996</v>
      </c>
      <c r="GX1571" s="17"/>
      <c r="GY1571" s="16" t="s">
        <v>2220</v>
      </c>
      <c r="GZ1571" s="15">
        <f>SUMIFS(POs[saldo],POs[cve_prod],DIM_BILL[[#This Row],[CODIGO]],POs[status],$GY1571,POs[f_ent],GZ$1)</f>
        <v>0</v>
      </c>
      <c r="HA1571" s="15">
        <f>SUMIFS(POs[saldo],POs[cve_prod],DIM_BILL[[#This Row],[CODIGO]],POs[status],$GY1571,POs[f_ent],HA$1)</f>
        <v>0</v>
      </c>
      <c r="HB1571" s="15">
        <f>SUMIFS(POs[saldo],POs[cve_prod],DIM_BILL[[#This Row],[CODIGO]],POs[status],$GY1571,POs[f_ent],HB$1)</f>
        <v>0</v>
      </c>
      <c r="HC1571" s="15">
        <f>SUMIFS(POs[saldo],POs[cve_prod],DIM_BILL[[#This Row],[CODIGO]],POs[status],$GY1571,POs[f_ent],HC$1)</f>
        <v>0</v>
      </c>
      <c r="HD1571" s="15">
        <f>SUMIFS(POs[saldo],POs[cve_prod],DIM_BILL[[#This Row],[CODIGO]],POs[status],$GY1571,POs[f_ent],HD$1)</f>
        <v>0</v>
      </c>
      <c r="HE1571" s="15">
        <f>SUMIFS(POs[saldo],POs[cve_prod],DIM_BILL[[#This Row],[CODIGO]],POs[status],$GY1571,POs[f_ent],HE$1)</f>
        <v>0</v>
      </c>
      <c r="HF1571" s="15">
        <f>SUMIFS(POs[saldo],POs[cve_prod],DIM_BILL[[#This Row],[CODIGO]],POs[status],$GY1571,POs[Semana],WEEKNUM(HF$1))</f>
        <v>0</v>
      </c>
      <c r="HG1571" s="15">
        <f>SUMIFS(POs[saldo],POs[cve_prod],DIM_BILL[[#This Row],[CODIGO]],POs[status],$GY1571,POs[Semana],WEEKNUM(HG$1))</f>
        <v>0</v>
      </c>
      <c r="HH1571" s="15">
        <f>SUMIFS(POs[saldo],POs[cve_prod],DIM_BILL[[#This Row],[CODIGO]],POs[status],$GY1571,POs[Semana],WEEKNUM(HH$1))</f>
        <v>0</v>
      </c>
      <c r="HI1571" s="15">
        <f>SUMIFS(POs[saldo],POs[cve_prod],DIM_BILL[[#This Row],[CODIGO]],POs[status],$GY1571,POs[Semana],WEEKNUM(HI$1))</f>
        <v>0</v>
      </c>
      <c r="HJ1571" s="15">
        <f>SUMIFS(POs[saldo],POs[cve_prod],DIM_BILL[[#This Row],[CODIGO]],POs[status],$GY1571,POs[Semana],WEEKNUM(HJ$1))</f>
        <v>0</v>
      </c>
      <c r="HK1571" s="15">
        <f>SUMIFS(POs[saldo],POs[cve_prod],DIM_BILL[[#This Row],[CODIGO]],POs[status],$GY1571,POs[Semana],WEEKNUM(HK$1))</f>
        <v>0</v>
      </c>
      <c r="HL1571" s="15">
        <f>SUMIFS(POs[saldo],POs[cve_prod],DIM_BILL[[#This Row],[CODIGO]],POs[status],$GY1571,POs[Semana],WEEKNUM(HL$1))</f>
        <v>0</v>
      </c>
      <c r="HM1571" s="15">
        <f>SUMIFS(POs[saldo],POs[cve_prod],DIM_BILL[[#This Row],[CODIGO]],POs[status],$GY1571,POs[Semana],WEEKNUM(HM$1))</f>
        <v>0</v>
      </c>
      <c r="HN1571" s="15">
        <f>SUMIFS(POs[saldo],POs[cve_prod],DIM_BILL[[#This Row],[CODIGO]],POs[status],$GY1571,POs[Semana],WEEKNUM(HN$1))</f>
        <v>0</v>
      </c>
      <c r="HO1571" s="15">
        <f>SUMIFS(POs[saldo],POs[cve_prod],DIM_BILL[[#This Row],[CODIGO]],POs[status],$GY1571,POs[Semana],WEEKNUM(HO$1))</f>
        <v>0</v>
      </c>
      <c r="HP1571" s="15">
        <f>SUMIFS(POs[saldo],POs[cve_prod],DIM_BILL[[#This Row],[CODIGO]],POs[status],$GY1571,POs[Semana],WEEKNUM(HP$1))</f>
        <v>0</v>
      </c>
      <c r="HQ1571" s="15">
        <f>SUMIFS(POs[saldo],POs[cve_prod],DIM_BILL[[#This Row],[CODIGO]],POs[status],$GY1571,POs[Semana],WEEKNUM(HQ$1))</f>
        <v>0</v>
      </c>
      <c r="HR1571" s="15">
        <f>SUMIFS(POs[saldo],POs[cve_prod],DIM_BILL[[#This Row],[CODIGO]],POs[status],$GY1571,POs[Semana],WEEKNUM(HR$1))</f>
        <v>0</v>
      </c>
      <c r="HS1571" s="15">
        <f>SUMIFS(POs[saldo],POs[cve_prod],DIM_BILL[[#This Row],[CODIGO]],POs[status],$GY1571,POs[Semana],WEEKNUM(HS$1))</f>
        <v>0</v>
      </c>
      <c r="HT1571" s="15">
        <f>SUMIFS(POs[saldo],POs[cve_prod],DIM_BILL[[#This Row],[CODIGO]],POs[status],$GY1571,POs[Semana],WEEKNUM(HT$1))</f>
        <v>0</v>
      </c>
      <c r="HU1571" s="22"/>
      <c r="HV1571" s="25"/>
      <c r="HW1571" t="str">
        <f>DIM_BILL[[#This Row],[Tipo]]</f>
        <v>MATERIA PRIMA</v>
      </c>
    </row>
    <row r="1572" spans="1:231" x14ac:dyDescent="0.3">
      <c r="A1572" s="17" t="s">
        <v>807</v>
      </c>
      <c r="BT1572">
        <v>7.1363636363636361E-5</v>
      </c>
      <c r="BU1572">
        <v>1.2559999999999999E-4</v>
      </c>
      <c r="BW1572">
        <v>1.2559999999999999E-4</v>
      </c>
      <c r="BX1572">
        <v>7.1363636363636361E-5</v>
      </c>
      <c r="BY1572">
        <v>2.5119999999999998E-4</v>
      </c>
      <c r="BZ1572">
        <v>1.2559999999999999E-4</v>
      </c>
      <c r="CA1572">
        <v>7.1363636363636361E-5</v>
      </c>
      <c r="CB1572">
        <v>2.5119999999999998E-4</v>
      </c>
      <c r="CC1572">
        <v>1.0466666666666667E-4</v>
      </c>
      <c r="CD1572">
        <v>3.1400000000000004E-4</v>
      </c>
      <c r="GR1572" s="17" t="s">
        <v>808</v>
      </c>
      <c r="GS1572" s="17">
        <v>3</v>
      </c>
      <c r="GT1572" s="17" t="s">
        <v>1833</v>
      </c>
      <c r="GU1572" s="17" t="s">
        <v>1793</v>
      </c>
      <c r="GV1572" s="17">
        <f>SUMIF(FACT_A1[cve_prod],DIM_BILL[[#This Row],[CODIGO]],FACT_A1[Existencia])</f>
        <v>0</v>
      </c>
      <c r="GW1572" s="18">
        <f>SUMIF(FACT_A2[cve_prod],DIM_BILL[[#This Row],[CODIGO]],FACT_A2[Existencia])</f>
        <v>7.0340299999999996</v>
      </c>
      <c r="GX1572" s="17"/>
      <c r="GY1572" s="16" t="s">
        <v>2221</v>
      </c>
      <c r="GZ1572" s="24">
        <f>SUMPRODUCT($B1572:$GQ1572,INDEX(PLAN_PRODUCCION!$B$4:$GQ$24,COLUMN()-COLUMN($GZ$1)+1,0))</f>
        <v>4.3959999999999999</v>
      </c>
      <c r="HA1572" s="24">
        <f>SUMPRODUCT($B1572:$GQ1572,INDEX(PLAN_PRODUCCION!$B$4:$GQ$24,COLUMN()-COLUMN($GZ$1)+1,0))</f>
        <v>0</v>
      </c>
      <c r="HB1572" s="24">
        <f>SUMPRODUCT($B1572:$GQ1572,INDEX(PLAN_PRODUCCION!$B$4:$GQ$24,COLUMN()-COLUMN($GZ$1)+1,0))</f>
        <v>0</v>
      </c>
      <c r="HC1572" s="24">
        <f>SUMPRODUCT($B1572:$GQ1572,INDEX(PLAN_PRODUCCION!$B$4:$GQ$24,COLUMN()-COLUMN($GZ$1)+1,0))</f>
        <v>0</v>
      </c>
      <c r="HD1572" s="24">
        <f>SUMPRODUCT($B1572:$GQ1572,INDEX(PLAN_PRODUCCION!$B$4:$GQ$24,COLUMN()-COLUMN($GZ$1)+1,0))</f>
        <v>0</v>
      </c>
      <c r="HE1572" s="24">
        <f>SUMPRODUCT($B1572:$GQ1572,INDEX(PLAN_PRODUCCION!$B$4:$GQ$24,COLUMN()-COLUMN($GZ$1)+1,0))</f>
        <v>0</v>
      </c>
      <c r="HF1572" s="24">
        <f>SUMPRODUCT($B1572:$GQ1572,INDEX(PLAN_PRODUCCION!$B$4:$GQ$24,COLUMN()-COLUMN($GZ$1)+1,0))</f>
        <v>0</v>
      </c>
      <c r="HG1572" s="24">
        <f>SUMPRODUCT($B1572:$GQ1572,INDEX(PLAN_PRODUCCION!$B$4:$GQ$24,COLUMN()-COLUMN($GZ$1)+1,0))</f>
        <v>0</v>
      </c>
      <c r="HH1572" s="24">
        <f>SUMPRODUCT($B1572:$GQ1572,INDEX(PLAN_PRODUCCION!$B$4:$GQ$24,COLUMN()-COLUMN($GZ$1)+1,0))</f>
        <v>0</v>
      </c>
      <c r="HI1572" s="24">
        <f>SUMPRODUCT($B1572:$GQ1572,INDEX(PLAN_PRODUCCION!$B$4:$GQ$24,COLUMN()-COLUMN($GZ$1)+1,0))</f>
        <v>0</v>
      </c>
      <c r="HJ1572" s="24">
        <f>SUMPRODUCT($B1572:$GQ1572,INDEX(PLAN_PRODUCCION!$B$4:$GQ$24,COLUMN()-COLUMN($GZ$1)+1,0))</f>
        <v>0</v>
      </c>
      <c r="HK1572" s="24">
        <f>SUMPRODUCT($B1572:$GQ1572,INDEX(PLAN_PRODUCCION!$B$4:$GQ$24,COLUMN()-COLUMN($GZ$1)+1,0))</f>
        <v>0</v>
      </c>
      <c r="HL1572" s="24">
        <f>SUMPRODUCT($B1572:$GQ1572,INDEX(PLAN_PRODUCCION!$B$4:$GQ$24,COLUMN()-COLUMN($GZ$1)+1,0))</f>
        <v>0</v>
      </c>
      <c r="HM1572" s="24">
        <f>SUMPRODUCT($B1572:$GQ1572,INDEX(PLAN_PRODUCCION!$B$4:$GQ$24,COLUMN()-COLUMN($GZ$1)+1,0))</f>
        <v>0</v>
      </c>
      <c r="HN1572" s="24">
        <f>SUMPRODUCT($B1572:$GQ1572,INDEX(PLAN_PRODUCCION!$B$4:$GQ$24,COLUMN()-COLUMN($GZ$1)+1,0))</f>
        <v>0</v>
      </c>
      <c r="HO1572" s="24">
        <f>SUMPRODUCT($B1572:$GQ1572,INDEX(PLAN_PRODUCCION!$B$4:$GQ$24,COLUMN()-COLUMN($GZ$1)+1,0))</f>
        <v>0</v>
      </c>
      <c r="HP1572" s="24">
        <f>SUMPRODUCT($B1572:$GQ1572,INDEX(PLAN_PRODUCCION!$B$4:$GQ$24,COLUMN()-COLUMN($GZ$1)+1,0))</f>
        <v>0</v>
      </c>
      <c r="HQ1572" s="24">
        <f>SUMPRODUCT($B1572:$GQ1572,INDEX(PLAN_PRODUCCION!$B$4:$GQ$24,COLUMN()-COLUMN($GZ$1)+1,0))</f>
        <v>0</v>
      </c>
      <c r="HR1572" s="24">
        <f>SUMPRODUCT($B1572:$GQ1572,INDEX(PLAN_PRODUCCION!$B$4:$GQ$24,COLUMN()-COLUMN($GZ$1)+1,0))</f>
        <v>0</v>
      </c>
      <c r="HS1572" s="24">
        <f>SUMPRODUCT($B1572:$GQ1572,INDEX(PLAN_PRODUCCION!$B$4:$GQ$24,COLUMN()-COLUMN($GZ$1)+1,0))</f>
        <v>0</v>
      </c>
      <c r="HT1572" s="24">
        <f>SUMPRODUCT($B1572:$GQ1572,INDEX(PLAN_PRODUCCION!$B$4:$GQ$24,COLUMN()-COLUMN($GZ$1)+1,0))</f>
        <v>0</v>
      </c>
      <c r="HU1572" s="22"/>
      <c r="HV1572" s="25"/>
      <c r="HW1572" t="str">
        <f>DIM_BILL[[#This Row],[Tipo]]</f>
        <v>MATERIA PRIMA</v>
      </c>
    </row>
    <row r="1573" spans="1:231" x14ac:dyDescent="0.3">
      <c r="A1573" s="18" t="s">
        <v>807</v>
      </c>
      <c r="BT1573">
        <v>7.1363636363636361E-5</v>
      </c>
      <c r="BU1573">
        <v>1.2559999999999999E-4</v>
      </c>
      <c r="BW1573">
        <v>1.2559999999999999E-4</v>
      </c>
      <c r="BX1573">
        <v>7.1363636363636361E-5</v>
      </c>
      <c r="BY1573">
        <v>2.5119999999999998E-4</v>
      </c>
      <c r="BZ1573">
        <v>1.2559999999999999E-4</v>
      </c>
      <c r="CA1573">
        <v>7.1363636363636361E-5</v>
      </c>
      <c r="CB1573">
        <v>2.5119999999999998E-4</v>
      </c>
      <c r="CC1573">
        <v>1.0466666666666667E-4</v>
      </c>
      <c r="CD1573">
        <v>3.1400000000000004E-4</v>
      </c>
      <c r="GR1573" s="18" t="s">
        <v>808</v>
      </c>
      <c r="GS1573" s="18">
        <v>3</v>
      </c>
      <c r="GT1573" s="18" t="s">
        <v>1833</v>
      </c>
      <c r="GU1573" s="18" t="s">
        <v>1793</v>
      </c>
      <c r="GV1573" s="18">
        <f>SUMIF(FACT_A1[cve_prod],DIM_BILL[[#This Row],[CODIGO]],FACT_A1[Existencia])</f>
        <v>0</v>
      </c>
      <c r="GW1573" s="18">
        <f>SUMIF(FACT_A2[cve_prod],DIM_BILL[[#This Row],[CODIGO]],FACT_A2[Existencia])</f>
        <v>7.0340299999999996</v>
      </c>
      <c r="GX1573" s="18"/>
      <c r="GY1573" s="16" t="s">
        <v>2222</v>
      </c>
      <c r="GZ1573" s="26">
        <f t="shared" ref="GZ1573" si="11485">GV1573+GW1573+GX1573+GZ1571-GZ1572</f>
        <v>2.6380299999999997</v>
      </c>
      <c r="HA1573" s="26">
        <f t="shared" ref="HA1573" si="11486">GZ1573+HA1571-HA1572</f>
        <v>2.6380299999999997</v>
      </c>
      <c r="HB1573" s="26">
        <f t="shared" ref="HB1573" si="11487">HA1573+HB1571-HB1572</f>
        <v>2.6380299999999997</v>
      </c>
      <c r="HC1573" s="26">
        <f t="shared" ref="HC1573" si="11488">HB1573+HC1571-HC1572</f>
        <v>2.6380299999999997</v>
      </c>
      <c r="HD1573" s="26">
        <f t="shared" ref="HD1573" si="11489">HC1573+HD1571-HD1572</f>
        <v>2.6380299999999997</v>
      </c>
      <c r="HE1573" s="26">
        <f t="shared" ref="HE1573" si="11490">HD1573+HE1571-HE1572</f>
        <v>2.6380299999999997</v>
      </c>
      <c r="HF1573" s="26">
        <f t="shared" ref="HF1573" si="11491">HE1573+HF1571-HF1572</f>
        <v>2.6380299999999997</v>
      </c>
      <c r="HG1573" s="26">
        <f t="shared" ref="HG1573" si="11492">HF1573+HG1571-HG1572</f>
        <v>2.6380299999999997</v>
      </c>
      <c r="HH1573" s="26">
        <f t="shared" ref="HH1573" si="11493">HG1573+HH1571-HH1572</f>
        <v>2.6380299999999997</v>
      </c>
      <c r="HI1573" s="26">
        <f t="shared" ref="HI1573" si="11494">HH1573+HI1571-HI1572</f>
        <v>2.6380299999999997</v>
      </c>
      <c r="HJ1573" s="26">
        <f t="shared" ref="HJ1573" si="11495">HI1573+HJ1571-HJ1572</f>
        <v>2.6380299999999997</v>
      </c>
      <c r="HK1573" s="26">
        <f t="shared" ref="HK1573" si="11496">HJ1573+HK1571-HK1572</f>
        <v>2.6380299999999997</v>
      </c>
      <c r="HL1573" s="26">
        <f t="shared" ref="HL1573" si="11497">HK1573+HL1571-HL1572</f>
        <v>2.6380299999999997</v>
      </c>
      <c r="HM1573" s="26">
        <f t="shared" ref="HM1573" si="11498">HL1573+HM1571-HM1572</f>
        <v>2.6380299999999997</v>
      </c>
      <c r="HN1573" s="26">
        <f t="shared" ref="HN1573" si="11499">HM1573+HN1571-HN1572</f>
        <v>2.6380299999999997</v>
      </c>
      <c r="HO1573" s="26">
        <f t="shared" ref="HO1573" si="11500">HN1573+HO1571-HO1572</f>
        <v>2.6380299999999997</v>
      </c>
      <c r="HP1573" s="26">
        <f t="shared" ref="HP1573" si="11501">HO1573+HP1571-HP1572</f>
        <v>2.6380299999999997</v>
      </c>
      <c r="HQ1573" s="26">
        <f t="shared" ref="HQ1573" si="11502">HP1573+HQ1571-HQ1572</f>
        <v>2.6380299999999997</v>
      </c>
      <c r="HR1573" s="26">
        <f t="shared" ref="HR1573" si="11503">HQ1573+HR1571-HR1572</f>
        <v>2.6380299999999997</v>
      </c>
      <c r="HS1573" s="26">
        <f t="shared" ref="HS1573" si="11504">HR1573+HS1571-HS1572</f>
        <v>2.6380299999999997</v>
      </c>
      <c r="HT1573" s="26">
        <f t="shared" ref="HT1573" si="11505">HS1573+HT1571-HT1572</f>
        <v>2.6380299999999997</v>
      </c>
      <c r="HU1573" s="22">
        <f t="shared" ref="HU1573" si="11506">COUNTIF(GZ1573:HT1573,"&lt;0")</f>
        <v>0</v>
      </c>
      <c r="HV1573" s="25"/>
      <c r="HW1573" t="str">
        <f>DIM_BILL[[#This Row],[Tipo]]</f>
        <v>MATERIA PRIMA</v>
      </c>
    </row>
    <row r="1574" spans="1:231" x14ac:dyDescent="0.3">
      <c r="A1574" s="17" t="s">
        <v>809</v>
      </c>
      <c r="BT1574">
        <v>7.1363636363636361E-5</v>
      </c>
      <c r="BU1574">
        <v>1.2559999999999999E-4</v>
      </c>
      <c r="BW1574">
        <v>1.2559999999999999E-4</v>
      </c>
      <c r="BX1574">
        <v>7.1363636363636361E-5</v>
      </c>
      <c r="BY1574">
        <v>2.5119999999999998E-4</v>
      </c>
      <c r="BZ1574">
        <v>1.2559999999999999E-4</v>
      </c>
      <c r="CA1574">
        <v>7.1363636363636361E-5</v>
      </c>
      <c r="CB1574">
        <v>2.5119999999999998E-4</v>
      </c>
      <c r="CC1574">
        <v>1.0466666666666667E-4</v>
      </c>
      <c r="CD1574">
        <v>3.1400000000000004E-4</v>
      </c>
      <c r="GR1574" s="17" t="s">
        <v>810</v>
      </c>
      <c r="GS1574" s="17">
        <v>3</v>
      </c>
      <c r="GT1574" s="17" t="s">
        <v>1833</v>
      </c>
      <c r="GU1574" s="17" t="s">
        <v>1793</v>
      </c>
      <c r="GV1574" s="17">
        <f>SUMIF(FACT_A1[cve_prod],DIM_BILL[[#This Row],[CODIGO]],FACT_A1[Existencia])</f>
        <v>2</v>
      </c>
      <c r="GW1574" s="18">
        <f>SUMIF(FACT_A2[cve_prod],DIM_BILL[[#This Row],[CODIGO]],FACT_A2[Existencia])</f>
        <v>1.9660299999999999</v>
      </c>
      <c r="GX1574" s="17"/>
      <c r="GY1574" s="16" t="s">
        <v>2220</v>
      </c>
      <c r="GZ1574" s="15">
        <f>SUMIFS(POs[saldo],POs[cve_prod],DIM_BILL[[#This Row],[CODIGO]],POs[status],$GY1574,POs[f_ent],GZ$1)</f>
        <v>0</v>
      </c>
      <c r="HA1574" s="15">
        <f>SUMIFS(POs[saldo],POs[cve_prod],DIM_BILL[[#This Row],[CODIGO]],POs[status],$GY1574,POs[f_ent],HA$1)</f>
        <v>0</v>
      </c>
      <c r="HB1574" s="15">
        <f>SUMIFS(POs[saldo],POs[cve_prod],DIM_BILL[[#This Row],[CODIGO]],POs[status],$GY1574,POs[f_ent],HB$1)</f>
        <v>0</v>
      </c>
      <c r="HC1574" s="15">
        <f>SUMIFS(POs[saldo],POs[cve_prod],DIM_BILL[[#This Row],[CODIGO]],POs[status],$GY1574,POs[f_ent],HC$1)</f>
        <v>0</v>
      </c>
      <c r="HD1574" s="15">
        <f>SUMIFS(POs[saldo],POs[cve_prod],DIM_BILL[[#This Row],[CODIGO]],POs[status],$GY1574,POs[f_ent],HD$1)</f>
        <v>0</v>
      </c>
      <c r="HE1574" s="15">
        <f>SUMIFS(POs[saldo],POs[cve_prod],DIM_BILL[[#This Row],[CODIGO]],POs[status],$GY1574,POs[f_ent],HE$1)</f>
        <v>0</v>
      </c>
      <c r="HF1574" s="15">
        <f>SUMIFS(POs[saldo],POs[cve_prod],DIM_BILL[[#This Row],[CODIGO]],POs[status],$GY1574,POs[Semana],WEEKNUM(HF$1))</f>
        <v>2</v>
      </c>
      <c r="HG1574" s="15">
        <f>SUMIFS(POs[saldo],POs[cve_prod],DIM_BILL[[#This Row],[CODIGO]],POs[status],$GY1574,POs[Semana],WEEKNUM(HG$1))</f>
        <v>0</v>
      </c>
      <c r="HH1574" s="15">
        <f>SUMIFS(POs[saldo],POs[cve_prod],DIM_BILL[[#This Row],[CODIGO]],POs[status],$GY1574,POs[Semana],WEEKNUM(HH$1))</f>
        <v>0</v>
      </c>
      <c r="HI1574" s="15">
        <f>SUMIFS(POs[saldo],POs[cve_prod],DIM_BILL[[#This Row],[CODIGO]],POs[status],$GY1574,POs[Semana],WEEKNUM(HI$1))</f>
        <v>0</v>
      </c>
      <c r="HJ1574" s="15">
        <f>SUMIFS(POs[saldo],POs[cve_prod],DIM_BILL[[#This Row],[CODIGO]],POs[status],$GY1574,POs[Semana],WEEKNUM(HJ$1))</f>
        <v>0</v>
      </c>
      <c r="HK1574" s="15">
        <f>SUMIFS(POs[saldo],POs[cve_prod],DIM_BILL[[#This Row],[CODIGO]],POs[status],$GY1574,POs[Semana],WEEKNUM(HK$1))</f>
        <v>0</v>
      </c>
      <c r="HL1574" s="15">
        <f>SUMIFS(POs[saldo],POs[cve_prod],DIM_BILL[[#This Row],[CODIGO]],POs[status],$GY1574,POs[Semana],WEEKNUM(HL$1))</f>
        <v>0</v>
      </c>
      <c r="HM1574" s="15">
        <f>SUMIFS(POs[saldo],POs[cve_prod],DIM_BILL[[#This Row],[CODIGO]],POs[status],$GY1574,POs[Semana],WEEKNUM(HM$1))</f>
        <v>0</v>
      </c>
      <c r="HN1574" s="15">
        <f>SUMIFS(POs[saldo],POs[cve_prod],DIM_BILL[[#This Row],[CODIGO]],POs[status],$GY1574,POs[Semana],WEEKNUM(HN$1))</f>
        <v>0</v>
      </c>
      <c r="HO1574" s="15">
        <f>SUMIFS(POs[saldo],POs[cve_prod],DIM_BILL[[#This Row],[CODIGO]],POs[status],$GY1574,POs[Semana],WEEKNUM(HO$1))</f>
        <v>0</v>
      </c>
      <c r="HP1574" s="15">
        <f>SUMIFS(POs[saldo],POs[cve_prod],DIM_BILL[[#This Row],[CODIGO]],POs[status],$GY1574,POs[Semana],WEEKNUM(HP$1))</f>
        <v>0</v>
      </c>
      <c r="HQ1574" s="15">
        <f>SUMIFS(POs[saldo],POs[cve_prod],DIM_BILL[[#This Row],[CODIGO]],POs[status],$GY1574,POs[Semana],WEEKNUM(HQ$1))</f>
        <v>0</v>
      </c>
      <c r="HR1574" s="15">
        <f>SUMIFS(POs[saldo],POs[cve_prod],DIM_BILL[[#This Row],[CODIGO]],POs[status],$GY1574,POs[Semana],WEEKNUM(HR$1))</f>
        <v>0</v>
      </c>
      <c r="HS1574" s="15">
        <f>SUMIFS(POs[saldo],POs[cve_prod],DIM_BILL[[#This Row],[CODIGO]],POs[status],$GY1574,POs[Semana],WEEKNUM(HS$1))</f>
        <v>0</v>
      </c>
      <c r="HT1574" s="15">
        <f>SUMIFS(POs[saldo],POs[cve_prod],DIM_BILL[[#This Row],[CODIGO]],POs[status],$GY1574,POs[Semana],WEEKNUM(HT$1))</f>
        <v>0</v>
      </c>
      <c r="HU1574" s="22"/>
      <c r="HV1574" s="25"/>
      <c r="HW1574" t="str">
        <f>DIM_BILL[[#This Row],[Tipo]]</f>
        <v>MATERIA PRIMA</v>
      </c>
    </row>
    <row r="1575" spans="1:231" x14ac:dyDescent="0.3">
      <c r="A1575" s="17" t="s">
        <v>809</v>
      </c>
      <c r="BT1575">
        <v>7.1363636363636361E-5</v>
      </c>
      <c r="BU1575">
        <v>1.2559999999999999E-4</v>
      </c>
      <c r="BW1575">
        <v>1.2559999999999999E-4</v>
      </c>
      <c r="BX1575">
        <v>7.1363636363636361E-5</v>
      </c>
      <c r="BY1575">
        <v>2.5119999999999998E-4</v>
      </c>
      <c r="BZ1575">
        <v>1.2559999999999999E-4</v>
      </c>
      <c r="CA1575">
        <v>7.1363636363636361E-5</v>
      </c>
      <c r="CB1575">
        <v>2.5119999999999998E-4</v>
      </c>
      <c r="CC1575">
        <v>1.0466666666666667E-4</v>
      </c>
      <c r="CD1575">
        <v>3.1400000000000004E-4</v>
      </c>
      <c r="GR1575" s="17" t="s">
        <v>810</v>
      </c>
      <c r="GS1575" s="17">
        <v>3</v>
      </c>
      <c r="GT1575" s="17" t="s">
        <v>1833</v>
      </c>
      <c r="GU1575" s="17" t="s">
        <v>1793</v>
      </c>
      <c r="GV1575" s="17">
        <f>SUMIF(FACT_A1[cve_prod],DIM_BILL[[#This Row],[CODIGO]],FACT_A1[Existencia])</f>
        <v>2</v>
      </c>
      <c r="GW1575" s="18">
        <f>SUMIF(FACT_A2[cve_prod],DIM_BILL[[#This Row],[CODIGO]],FACT_A2[Existencia])</f>
        <v>1.9660299999999999</v>
      </c>
      <c r="GX1575" s="17"/>
      <c r="GY1575" s="16" t="s">
        <v>2221</v>
      </c>
      <c r="GZ1575" s="24">
        <f>SUMPRODUCT($B1575:$GQ1575,INDEX(PLAN_PRODUCCION!$B$4:$GQ$24,COLUMN()-COLUMN($GZ$1)+1,0))</f>
        <v>4.3959999999999999</v>
      </c>
      <c r="HA1575" s="24">
        <f>SUMPRODUCT($B1575:$GQ1575,INDEX(PLAN_PRODUCCION!$B$4:$GQ$24,COLUMN()-COLUMN($GZ$1)+1,0))</f>
        <v>0</v>
      </c>
      <c r="HB1575" s="24">
        <f>SUMPRODUCT($B1575:$GQ1575,INDEX(PLAN_PRODUCCION!$B$4:$GQ$24,COLUMN()-COLUMN($GZ$1)+1,0))</f>
        <v>0</v>
      </c>
      <c r="HC1575" s="24">
        <f>SUMPRODUCT($B1575:$GQ1575,INDEX(PLAN_PRODUCCION!$B$4:$GQ$24,COLUMN()-COLUMN($GZ$1)+1,0))</f>
        <v>0</v>
      </c>
      <c r="HD1575" s="24">
        <f>SUMPRODUCT($B1575:$GQ1575,INDEX(PLAN_PRODUCCION!$B$4:$GQ$24,COLUMN()-COLUMN($GZ$1)+1,0))</f>
        <v>0</v>
      </c>
      <c r="HE1575" s="24">
        <f>SUMPRODUCT($B1575:$GQ1575,INDEX(PLAN_PRODUCCION!$B$4:$GQ$24,COLUMN()-COLUMN($GZ$1)+1,0))</f>
        <v>0</v>
      </c>
      <c r="HF1575" s="24">
        <f>SUMPRODUCT($B1575:$GQ1575,INDEX(PLAN_PRODUCCION!$B$4:$GQ$24,COLUMN()-COLUMN($GZ$1)+1,0))</f>
        <v>0</v>
      </c>
      <c r="HG1575" s="24">
        <f>SUMPRODUCT($B1575:$GQ1575,INDEX(PLAN_PRODUCCION!$B$4:$GQ$24,COLUMN()-COLUMN($GZ$1)+1,0))</f>
        <v>0</v>
      </c>
      <c r="HH1575" s="24">
        <f>SUMPRODUCT($B1575:$GQ1575,INDEX(PLAN_PRODUCCION!$B$4:$GQ$24,COLUMN()-COLUMN($GZ$1)+1,0))</f>
        <v>0</v>
      </c>
      <c r="HI1575" s="24">
        <f>SUMPRODUCT($B1575:$GQ1575,INDEX(PLAN_PRODUCCION!$B$4:$GQ$24,COLUMN()-COLUMN($GZ$1)+1,0))</f>
        <v>0</v>
      </c>
      <c r="HJ1575" s="24">
        <f>SUMPRODUCT($B1575:$GQ1575,INDEX(PLAN_PRODUCCION!$B$4:$GQ$24,COLUMN()-COLUMN($GZ$1)+1,0))</f>
        <v>0</v>
      </c>
      <c r="HK1575" s="24">
        <f>SUMPRODUCT($B1575:$GQ1575,INDEX(PLAN_PRODUCCION!$B$4:$GQ$24,COLUMN()-COLUMN($GZ$1)+1,0))</f>
        <v>0</v>
      </c>
      <c r="HL1575" s="24">
        <f>SUMPRODUCT($B1575:$GQ1575,INDEX(PLAN_PRODUCCION!$B$4:$GQ$24,COLUMN()-COLUMN($GZ$1)+1,0))</f>
        <v>0</v>
      </c>
      <c r="HM1575" s="24">
        <f>SUMPRODUCT($B1575:$GQ1575,INDEX(PLAN_PRODUCCION!$B$4:$GQ$24,COLUMN()-COLUMN($GZ$1)+1,0))</f>
        <v>0</v>
      </c>
      <c r="HN1575" s="24">
        <f>SUMPRODUCT($B1575:$GQ1575,INDEX(PLAN_PRODUCCION!$B$4:$GQ$24,COLUMN()-COLUMN($GZ$1)+1,0))</f>
        <v>0</v>
      </c>
      <c r="HO1575" s="24">
        <f>SUMPRODUCT($B1575:$GQ1575,INDEX(PLAN_PRODUCCION!$B$4:$GQ$24,COLUMN()-COLUMN($GZ$1)+1,0))</f>
        <v>0</v>
      </c>
      <c r="HP1575" s="24">
        <f>SUMPRODUCT($B1575:$GQ1575,INDEX(PLAN_PRODUCCION!$B$4:$GQ$24,COLUMN()-COLUMN($GZ$1)+1,0))</f>
        <v>0</v>
      </c>
      <c r="HQ1575" s="24">
        <f>SUMPRODUCT($B1575:$GQ1575,INDEX(PLAN_PRODUCCION!$B$4:$GQ$24,COLUMN()-COLUMN($GZ$1)+1,0))</f>
        <v>0</v>
      </c>
      <c r="HR1575" s="24">
        <f>SUMPRODUCT($B1575:$GQ1575,INDEX(PLAN_PRODUCCION!$B$4:$GQ$24,COLUMN()-COLUMN($GZ$1)+1,0))</f>
        <v>0</v>
      </c>
      <c r="HS1575" s="24">
        <f>SUMPRODUCT($B1575:$GQ1575,INDEX(PLAN_PRODUCCION!$B$4:$GQ$24,COLUMN()-COLUMN($GZ$1)+1,0))</f>
        <v>0</v>
      </c>
      <c r="HT1575" s="24">
        <f>SUMPRODUCT($B1575:$GQ1575,INDEX(PLAN_PRODUCCION!$B$4:$GQ$24,COLUMN()-COLUMN($GZ$1)+1,0))</f>
        <v>0</v>
      </c>
      <c r="HU1575" s="22"/>
      <c r="HV1575" s="25"/>
      <c r="HW1575" t="str">
        <f>DIM_BILL[[#This Row],[Tipo]]</f>
        <v>MATERIA PRIMA</v>
      </c>
    </row>
    <row r="1576" spans="1:231" x14ac:dyDescent="0.3">
      <c r="A1576" s="18" t="s">
        <v>809</v>
      </c>
      <c r="BT1576">
        <v>7.1363636363636361E-5</v>
      </c>
      <c r="BU1576">
        <v>1.2559999999999999E-4</v>
      </c>
      <c r="BW1576">
        <v>1.2559999999999999E-4</v>
      </c>
      <c r="BX1576">
        <v>7.1363636363636361E-5</v>
      </c>
      <c r="BY1576">
        <v>2.5119999999999998E-4</v>
      </c>
      <c r="BZ1576">
        <v>1.2559999999999999E-4</v>
      </c>
      <c r="CA1576">
        <v>7.1363636363636361E-5</v>
      </c>
      <c r="CB1576">
        <v>2.5119999999999998E-4</v>
      </c>
      <c r="CC1576">
        <v>1.0466666666666667E-4</v>
      </c>
      <c r="CD1576">
        <v>3.1400000000000004E-4</v>
      </c>
      <c r="GR1576" s="18" t="s">
        <v>810</v>
      </c>
      <c r="GS1576" s="18">
        <v>3</v>
      </c>
      <c r="GT1576" s="18" t="s">
        <v>1833</v>
      </c>
      <c r="GU1576" s="18" t="s">
        <v>1793</v>
      </c>
      <c r="GV1576" s="18">
        <f>SUMIF(FACT_A1[cve_prod],DIM_BILL[[#This Row],[CODIGO]],FACT_A1[Existencia])</f>
        <v>2</v>
      </c>
      <c r="GW1576" s="18">
        <f>SUMIF(FACT_A2[cve_prod],DIM_BILL[[#This Row],[CODIGO]],FACT_A2[Existencia])</f>
        <v>1.9660299999999999</v>
      </c>
      <c r="GX1576" s="18"/>
      <c r="GY1576" s="16" t="s">
        <v>2222</v>
      </c>
      <c r="GZ1576" s="26">
        <f t="shared" ref="GZ1576" si="11507">GV1576+GW1576+GX1576+GZ1574-GZ1575</f>
        <v>-0.42996999999999996</v>
      </c>
      <c r="HA1576" s="26">
        <f t="shared" ref="HA1576" si="11508">GZ1576+HA1574-HA1575</f>
        <v>-0.42996999999999996</v>
      </c>
      <c r="HB1576" s="26">
        <f t="shared" ref="HB1576" si="11509">HA1576+HB1574-HB1575</f>
        <v>-0.42996999999999996</v>
      </c>
      <c r="HC1576" s="26">
        <f t="shared" ref="HC1576" si="11510">HB1576+HC1574-HC1575</f>
        <v>-0.42996999999999996</v>
      </c>
      <c r="HD1576" s="26">
        <f t="shared" ref="HD1576" si="11511">HC1576+HD1574-HD1575</f>
        <v>-0.42996999999999996</v>
      </c>
      <c r="HE1576" s="26">
        <f t="shared" ref="HE1576" si="11512">HD1576+HE1574-HE1575</f>
        <v>-0.42996999999999996</v>
      </c>
      <c r="HF1576" s="26">
        <f t="shared" ref="HF1576" si="11513">HE1576+HF1574-HF1575</f>
        <v>1.57003</v>
      </c>
      <c r="HG1576" s="26">
        <f t="shared" ref="HG1576" si="11514">HF1576+HG1574-HG1575</f>
        <v>1.57003</v>
      </c>
      <c r="HH1576" s="26">
        <f t="shared" ref="HH1576" si="11515">HG1576+HH1574-HH1575</f>
        <v>1.57003</v>
      </c>
      <c r="HI1576" s="26">
        <f t="shared" ref="HI1576" si="11516">HH1576+HI1574-HI1575</f>
        <v>1.57003</v>
      </c>
      <c r="HJ1576" s="26">
        <f t="shared" ref="HJ1576" si="11517">HI1576+HJ1574-HJ1575</f>
        <v>1.57003</v>
      </c>
      <c r="HK1576" s="26">
        <f t="shared" ref="HK1576" si="11518">HJ1576+HK1574-HK1575</f>
        <v>1.57003</v>
      </c>
      <c r="HL1576" s="26">
        <f t="shared" ref="HL1576" si="11519">HK1576+HL1574-HL1575</f>
        <v>1.57003</v>
      </c>
      <c r="HM1576" s="26">
        <f t="shared" ref="HM1576" si="11520">HL1576+HM1574-HM1575</f>
        <v>1.57003</v>
      </c>
      <c r="HN1576" s="26">
        <f t="shared" ref="HN1576" si="11521">HM1576+HN1574-HN1575</f>
        <v>1.57003</v>
      </c>
      <c r="HO1576" s="26">
        <f t="shared" ref="HO1576" si="11522">HN1576+HO1574-HO1575</f>
        <v>1.57003</v>
      </c>
      <c r="HP1576" s="26">
        <f t="shared" ref="HP1576" si="11523">HO1576+HP1574-HP1575</f>
        <v>1.57003</v>
      </c>
      <c r="HQ1576" s="26">
        <f t="shared" ref="HQ1576" si="11524">HP1576+HQ1574-HQ1575</f>
        <v>1.57003</v>
      </c>
      <c r="HR1576" s="26">
        <f t="shared" ref="HR1576" si="11525">HQ1576+HR1574-HR1575</f>
        <v>1.57003</v>
      </c>
      <c r="HS1576" s="26">
        <f t="shared" ref="HS1576" si="11526">HR1576+HS1574-HS1575</f>
        <v>1.57003</v>
      </c>
      <c r="HT1576" s="26">
        <f t="shared" ref="HT1576" si="11527">HS1576+HT1574-HT1575</f>
        <v>1.57003</v>
      </c>
      <c r="HU1576" s="22">
        <f t="shared" ref="HU1576" si="11528">COUNTIF(GZ1576:HT1576,"&lt;0")</f>
        <v>6</v>
      </c>
      <c r="HV1576" s="25"/>
      <c r="HW1576" t="str">
        <f>DIM_BILL[[#This Row],[Tipo]]</f>
        <v>MATERIA PRIMA</v>
      </c>
    </row>
    <row r="1577" spans="1:231" x14ac:dyDescent="0.3">
      <c r="A1577" s="17" t="s">
        <v>777</v>
      </c>
      <c r="BT1577">
        <v>1.1409090909090909E-3</v>
      </c>
      <c r="BU1577">
        <v>2.0079999999999998E-3</v>
      </c>
      <c r="BW1577">
        <v>2.0079999999999998E-3</v>
      </c>
      <c r="BX1577">
        <v>1.1409090909090909E-3</v>
      </c>
      <c r="BY1577">
        <v>4.0159999999999996E-3</v>
      </c>
      <c r="BZ1577">
        <v>2.0079999999999998E-3</v>
      </c>
      <c r="CA1577">
        <v>1.1409090909090909E-3</v>
      </c>
      <c r="CB1577">
        <v>4.0159999999999996E-3</v>
      </c>
      <c r="CC1577">
        <v>1.6733333333333331E-3</v>
      </c>
      <c r="CD1577">
        <v>5.0199999999999993E-3</v>
      </c>
      <c r="GR1577" s="17" t="s">
        <v>778</v>
      </c>
      <c r="GS1577" s="17">
        <v>3</v>
      </c>
      <c r="GT1577" s="17" t="s">
        <v>1833</v>
      </c>
      <c r="GU1577" s="17" t="s">
        <v>1793</v>
      </c>
      <c r="GV1577" s="17">
        <f>SUMIF(FACT_A1[cve_prod],DIM_BILL[[#This Row],[CODIGO]],FACT_A1[Existencia])</f>
        <v>0</v>
      </c>
      <c r="GW1577" s="18">
        <f>SUMIF(FACT_A2[cve_prod],DIM_BILL[[#This Row],[CODIGO]],FACT_A2[Existencia])</f>
        <v>91.490399999999994</v>
      </c>
      <c r="GX1577" s="17"/>
      <c r="GY1577" s="16" t="s">
        <v>2220</v>
      </c>
      <c r="GZ1577" s="15">
        <f>SUMIFS(POs[saldo],POs[cve_prod],DIM_BILL[[#This Row],[CODIGO]],POs[status],$GY1577,POs[f_ent],GZ$1)</f>
        <v>0</v>
      </c>
      <c r="HA1577" s="15">
        <f>SUMIFS(POs[saldo],POs[cve_prod],DIM_BILL[[#This Row],[CODIGO]],POs[status],$GY1577,POs[f_ent],HA$1)</f>
        <v>0</v>
      </c>
      <c r="HB1577" s="15">
        <f>SUMIFS(POs[saldo],POs[cve_prod],DIM_BILL[[#This Row],[CODIGO]],POs[status],$GY1577,POs[f_ent],HB$1)</f>
        <v>0</v>
      </c>
      <c r="HC1577" s="15">
        <f>SUMIFS(POs[saldo],POs[cve_prod],DIM_BILL[[#This Row],[CODIGO]],POs[status],$GY1577,POs[f_ent],HC$1)</f>
        <v>0</v>
      </c>
      <c r="HD1577" s="15">
        <f>SUMIFS(POs[saldo],POs[cve_prod],DIM_BILL[[#This Row],[CODIGO]],POs[status],$GY1577,POs[f_ent],HD$1)</f>
        <v>0</v>
      </c>
      <c r="HE1577" s="15">
        <f>SUMIFS(POs[saldo],POs[cve_prod],DIM_BILL[[#This Row],[CODIGO]],POs[status],$GY1577,POs[f_ent],HE$1)</f>
        <v>0</v>
      </c>
      <c r="HF1577" s="15">
        <f>SUMIFS(POs[saldo],POs[cve_prod],DIM_BILL[[#This Row],[CODIGO]],POs[status],$GY1577,POs[Semana],WEEKNUM(HF$1))</f>
        <v>0</v>
      </c>
      <c r="HG1577" s="15">
        <f>SUMIFS(POs[saldo],POs[cve_prod],DIM_BILL[[#This Row],[CODIGO]],POs[status],$GY1577,POs[Semana],WEEKNUM(HG$1))</f>
        <v>0</v>
      </c>
      <c r="HH1577" s="15">
        <f>SUMIFS(POs[saldo],POs[cve_prod],DIM_BILL[[#This Row],[CODIGO]],POs[status],$GY1577,POs[Semana],WEEKNUM(HH$1))</f>
        <v>0</v>
      </c>
      <c r="HI1577" s="15">
        <f>SUMIFS(POs[saldo],POs[cve_prod],DIM_BILL[[#This Row],[CODIGO]],POs[status],$GY1577,POs[Semana],WEEKNUM(HI$1))</f>
        <v>0</v>
      </c>
      <c r="HJ1577" s="15">
        <f>SUMIFS(POs[saldo],POs[cve_prod],DIM_BILL[[#This Row],[CODIGO]],POs[status],$GY1577,POs[Semana],WEEKNUM(HJ$1))</f>
        <v>0</v>
      </c>
      <c r="HK1577" s="15">
        <f>SUMIFS(POs[saldo],POs[cve_prod],DIM_BILL[[#This Row],[CODIGO]],POs[status],$GY1577,POs[Semana],WEEKNUM(HK$1))</f>
        <v>0</v>
      </c>
      <c r="HL1577" s="15">
        <f>SUMIFS(POs[saldo],POs[cve_prod],DIM_BILL[[#This Row],[CODIGO]],POs[status],$GY1577,POs[Semana],WEEKNUM(HL$1))</f>
        <v>0</v>
      </c>
      <c r="HM1577" s="15">
        <f>SUMIFS(POs[saldo],POs[cve_prod],DIM_BILL[[#This Row],[CODIGO]],POs[status],$GY1577,POs[Semana],WEEKNUM(HM$1))</f>
        <v>0</v>
      </c>
      <c r="HN1577" s="15">
        <f>SUMIFS(POs[saldo],POs[cve_prod],DIM_BILL[[#This Row],[CODIGO]],POs[status],$GY1577,POs[Semana],WEEKNUM(HN$1))</f>
        <v>0</v>
      </c>
      <c r="HO1577" s="15">
        <f>SUMIFS(POs[saldo],POs[cve_prod],DIM_BILL[[#This Row],[CODIGO]],POs[status],$GY1577,POs[Semana],WEEKNUM(HO$1))</f>
        <v>0</v>
      </c>
      <c r="HP1577" s="15">
        <f>SUMIFS(POs[saldo],POs[cve_prod],DIM_BILL[[#This Row],[CODIGO]],POs[status],$GY1577,POs[Semana],WEEKNUM(HP$1))</f>
        <v>0</v>
      </c>
      <c r="HQ1577" s="15">
        <f>SUMIFS(POs[saldo],POs[cve_prod],DIM_BILL[[#This Row],[CODIGO]],POs[status],$GY1577,POs[Semana],WEEKNUM(HQ$1))</f>
        <v>0</v>
      </c>
      <c r="HR1577" s="15">
        <f>SUMIFS(POs[saldo],POs[cve_prod],DIM_BILL[[#This Row],[CODIGO]],POs[status],$GY1577,POs[Semana],WEEKNUM(HR$1))</f>
        <v>0</v>
      </c>
      <c r="HS1577" s="15">
        <f>SUMIFS(POs[saldo],POs[cve_prod],DIM_BILL[[#This Row],[CODIGO]],POs[status],$GY1577,POs[Semana],WEEKNUM(HS$1))</f>
        <v>0</v>
      </c>
      <c r="HT1577" s="15">
        <f>SUMIFS(POs[saldo],POs[cve_prod],DIM_BILL[[#This Row],[CODIGO]],POs[status],$GY1577,POs[Semana],WEEKNUM(HT$1))</f>
        <v>0</v>
      </c>
      <c r="HU1577" s="22"/>
      <c r="HV1577" s="25"/>
      <c r="HW1577" t="str">
        <f>DIM_BILL[[#This Row],[Tipo]]</f>
        <v>MATERIA PRIMA</v>
      </c>
    </row>
    <row r="1578" spans="1:231" x14ac:dyDescent="0.3">
      <c r="A1578" s="17" t="s">
        <v>777</v>
      </c>
      <c r="BT1578">
        <v>1.1409090909090909E-3</v>
      </c>
      <c r="BU1578">
        <v>2.0079999999999998E-3</v>
      </c>
      <c r="BW1578">
        <v>2.0079999999999998E-3</v>
      </c>
      <c r="BX1578">
        <v>1.1409090909090909E-3</v>
      </c>
      <c r="BY1578">
        <v>4.0159999999999996E-3</v>
      </c>
      <c r="BZ1578">
        <v>2.0079999999999998E-3</v>
      </c>
      <c r="CA1578">
        <v>1.1409090909090909E-3</v>
      </c>
      <c r="CB1578">
        <v>4.0159999999999996E-3</v>
      </c>
      <c r="CC1578">
        <v>1.6733333333333331E-3</v>
      </c>
      <c r="CD1578">
        <v>5.0199999999999993E-3</v>
      </c>
      <c r="GR1578" s="17" t="s">
        <v>778</v>
      </c>
      <c r="GS1578" s="17">
        <v>3</v>
      </c>
      <c r="GT1578" s="17" t="s">
        <v>1833</v>
      </c>
      <c r="GU1578" s="17" t="s">
        <v>1793</v>
      </c>
      <c r="GV1578" s="17">
        <f>SUMIF(FACT_A1[cve_prod],DIM_BILL[[#This Row],[CODIGO]],FACT_A1[Existencia])</f>
        <v>0</v>
      </c>
      <c r="GW1578" s="18">
        <f>SUMIF(FACT_A2[cve_prod],DIM_BILL[[#This Row],[CODIGO]],FACT_A2[Existencia])</f>
        <v>91.490399999999994</v>
      </c>
      <c r="GX1578" s="17"/>
      <c r="GY1578" s="16" t="s">
        <v>2221</v>
      </c>
      <c r="GZ1578" s="24">
        <f>SUMPRODUCT($B1578:$GQ1578,INDEX(PLAN_PRODUCCION!$B$4:$GQ$24,COLUMN()-COLUMN($GZ$1)+1,0))</f>
        <v>70.28</v>
      </c>
      <c r="HA1578" s="24">
        <f>SUMPRODUCT($B1578:$GQ1578,INDEX(PLAN_PRODUCCION!$B$4:$GQ$24,COLUMN()-COLUMN($GZ$1)+1,0))</f>
        <v>0</v>
      </c>
      <c r="HB1578" s="24">
        <f>SUMPRODUCT($B1578:$GQ1578,INDEX(PLAN_PRODUCCION!$B$4:$GQ$24,COLUMN()-COLUMN($GZ$1)+1,0))</f>
        <v>0</v>
      </c>
      <c r="HC1578" s="24">
        <f>SUMPRODUCT($B1578:$GQ1578,INDEX(PLAN_PRODUCCION!$B$4:$GQ$24,COLUMN()-COLUMN($GZ$1)+1,0))</f>
        <v>0</v>
      </c>
      <c r="HD1578" s="24">
        <f>SUMPRODUCT($B1578:$GQ1578,INDEX(PLAN_PRODUCCION!$B$4:$GQ$24,COLUMN()-COLUMN($GZ$1)+1,0))</f>
        <v>0</v>
      </c>
      <c r="HE1578" s="24">
        <f>SUMPRODUCT($B1578:$GQ1578,INDEX(PLAN_PRODUCCION!$B$4:$GQ$24,COLUMN()-COLUMN($GZ$1)+1,0))</f>
        <v>0</v>
      </c>
      <c r="HF1578" s="24">
        <f>SUMPRODUCT($B1578:$GQ1578,INDEX(PLAN_PRODUCCION!$B$4:$GQ$24,COLUMN()-COLUMN($GZ$1)+1,0))</f>
        <v>0</v>
      </c>
      <c r="HG1578" s="24">
        <f>SUMPRODUCT($B1578:$GQ1578,INDEX(PLAN_PRODUCCION!$B$4:$GQ$24,COLUMN()-COLUMN($GZ$1)+1,0))</f>
        <v>0</v>
      </c>
      <c r="HH1578" s="24">
        <f>SUMPRODUCT($B1578:$GQ1578,INDEX(PLAN_PRODUCCION!$B$4:$GQ$24,COLUMN()-COLUMN($GZ$1)+1,0))</f>
        <v>0</v>
      </c>
      <c r="HI1578" s="24">
        <f>SUMPRODUCT($B1578:$GQ1578,INDEX(PLAN_PRODUCCION!$B$4:$GQ$24,COLUMN()-COLUMN($GZ$1)+1,0))</f>
        <v>0</v>
      </c>
      <c r="HJ1578" s="24">
        <f>SUMPRODUCT($B1578:$GQ1578,INDEX(PLAN_PRODUCCION!$B$4:$GQ$24,COLUMN()-COLUMN($GZ$1)+1,0))</f>
        <v>0</v>
      </c>
      <c r="HK1578" s="24">
        <f>SUMPRODUCT($B1578:$GQ1578,INDEX(PLAN_PRODUCCION!$B$4:$GQ$24,COLUMN()-COLUMN($GZ$1)+1,0))</f>
        <v>0</v>
      </c>
      <c r="HL1578" s="24">
        <f>SUMPRODUCT($B1578:$GQ1578,INDEX(PLAN_PRODUCCION!$B$4:$GQ$24,COLUMN()-COLUMN($GZ$1)+1,0))</f>
        <v>0</v>
      </c>
      <c r="HM1578" s="24">
        <f>SUMPRODUCT($B1578:$GQ1578,INDEX(PLAN_PRODUCCION!$B$4:$GQ$24,COLUMN()-COLUMN($GZ$1)+1,0))</f>
        <v>0</v>
      </c>
      <c r="HN1578" s="24">
        <f>SUMPRODUCT($B1578:$GQ1578,INDEX(PLAN_PRODUCCION!$B$4:$GQ$24,COLUMN()-COLUMN($GZ$1)+1,0))</f>
        <v>0</v>
      </c>
      <c r="HO1578" s="24">
        <f>SUMPRODUCT($B1578:$GQ1578,INDEX(PLAN_PRODUCCION!$B$4:$GQ$24,COLUMN()-COLUMN($GZ$1)+1,0))</f>
        <v>0</v>
      </c>
      <c r="HP1578" s="24">
        <f>SUMPRODUCT($B1578:$GQ1578,INDEX(PLAN_PRODUCCION!$B$4:$GQ$24,COLUMN()-COLUMN($GZ$1)+1,0))</f>
        <v>0</v>
      </c>
      <c r="HQ1578" s="24">
        <f>SUMPRODUCT($B1578:$GQ1578,INDEX(PLAN_PRODUCCION!$B$4:$GQ$24,COLUMN()-COLUMN($GZ$1)+1,0))</f>
        <v>0</v>
      </c>
      <c r="HR1578" s="24">
        <f>SUMPRODUCT($B1578:$GQ1578,INDEX(PLAN_PRODUCCION!$B$4:$GQ$24,COLUMN()-COLUMN($GZ$1)+1,0))</f>
        <v>0</v>
      </c>
      <c r="HS1578" s="24">
        <f>SUMPRODUCT($B1578:$GQ1578,INDEX(PLAN_PRODUCCION!$B$4:$GQ$24,COLUMN()-COLUMN($GZ$1)+1,0))</f>
        <v>0</v>
      </c>
      <c r="HT1578" s="24">
        <f>SUMPRODUCT($B1578:$GQ1578,INDEX(PLAN_PRODUCCION!$B$4:$GQ$24,COLUMN()-COLUMN($GZ$1)+1,0))</f>
        <v>0</v>
      </c>
      <c r="HU1578" s="22"/>
      <c r="HV1578" s="25"/>
      <c r="HW1578" t="str">
        <f>DIM_BILL[[#This Row],[Tipo]]</f>
        <v>MATERIA PRIMA</v>
      </c>
    </row>
    <row r="1579" spans="1:231" x14ac:dyDescent="0.3">
      <c r="A1579" s="18" t="s">
        <v>777</v>
      </c>
      <c r="BT1579">
        <v>1.1409090909090909E-3</v>
      </c>
      <c r="BU1579">
        <v>2.0079999999999998E-3</v>
      </c>
      <c r="BW1579">
        <v>2.0079999999999998E-3</v>
      </c>
      <c r="BX1579">
        <v>1.1409090909090909E-3</v>
      </c>
      <c r="BY1579">
        <v>4.0159999999999996E-3</v>
      </c>
      <c r="BZ1579">
        <v>2.0079999999999998E-3</v>
      </c>
      <c r="CA1579">
        <v>1.1409090909090909E-3</v>
      </c>
      <c r="CB1579">
        <v>4.0159999999999996E-3</v>
      </c>
      <c r="CC1579">
        <v>1.6733333333333331E-3</v>
      </c>
      <c r="CD1579">
        <v>5.0199999999999993E-3</v>
      </c>
      <c r="GR1579" s="18" t="s">
        <v>778</v>
      </c>
      <c r="GS1579" s="18">
        <v>3</v>
      </c>
      <c r="GT1579" s="18" t="s">
        <v>1833</v>
      </c>
      <c r="GU1579" s="18" t="s">
        <v>1793</v>
      </c>
      <c r="GV1579" s="18">
        <f>SUMIF(FACT_A1[cve_prod],DIM_BILL[[#This Row],[CODIGO]],FACT_A1[Existencia])</f>
        <v>0</v>
      </c>
      <c r="GW1579" s="18">
        <f>SUMIF(FACT_A2[cve_prod],DIM_BILL[[#This Row],[CODIGO]],FACT_A2[Existencia])</f>
        <v>91.490399999999994</v>
      </c>
      <c r="GX1579" s="18"/>
      <c r="GY1579" s="16" t="s">
        <v>2222</v>
      </c>
      <c r="GZ1579" s="26">
        <f t="shared" ref="GZ1579" si="11529">GV1579+GW1579+GX1579+GZ1577-GZ1578</f>
        <v>21.210399999999993</v>
      </c>
      <c r="HA1579" s="26">
        <f t="shared" ref="HA1579" si="11530">GZ1579+HA1577-HA1578</f>
        <v>21.210399999999993</v>
      </c>
      <c r="HB1579" s="26">
        <f t="shared" ref="HB1579" si="11531">HA1579+HB1577-HB1578</f>
        <v>21.210399999999993</v>
      </c>
      <c r="HC1579" s="26">
        <f t="shared" ref="HC1579" si="11532">HB1579+HC1577-HC1578</f>
        <v>21.210399999999993</v>
      </c>
      <c r="HD1579" s="26">
        <f t="shared" ref="HD1579" si="11533">HC1579+HD1577-HD1578</f>
        <v>21.210399999999993</v>
      </c>
      <c r="HE1579" s="26">
        <f t="shared" ref="HE1579" si="11534">HD1579+HE1577-HE1578</f>
        <v>21.210399999999993</v>
      </c>
      <c r="HF1579" s="26">
        <f t="shared" ref="HF1579" si="11535">HE1579+HF1577-HF1578</f>
        <v>21.210399999999993</v>
      </c>
      <c r="HG1579" s="26">
        <f t="shared" ref="HG1579" si="11536">HF1579+HG1577-HG1578</f>
        <v>21.210399999999993</v>
      </c>
      <c r="HH1579" s="26">
        <f t="shared" ref="HH1579" si="11537">HG1579+HH1577-HH1578</f>
        <v>21.210399999999993</v>
      </c>
      <c r="HI1579" s="26">
        <f t="shared" ref="HI1579" si="11538">HH1579+HI1577-HI1578</f>
        <v>21.210399999999993</v>
      </c>
      <c r="HJ1579" s="26">
        <f t="shared" ref="HJ1579" si="11539">HI1579+HJ1577-HJ1578</f>
        <v>21.210399999999993</v>
      </c>
      <c r="HK1579" s="26">
        <f t="shared" ref="HK1579" si="11540">HJ1579+HK1577-HK1578</f>
        <v>21.210399999999993</v>
      </c>
      <c r="HL1579" s="26">
        <f t="shared" ref="HL1579" si="11541">HK1579+HL1577-HL1578</f>
        <v>21.210399999999993</v>
      </c>
      <c r="HM1579" s="26">
        <f t="shared" ref="HM1579" si="11542">HL1579+HM1577-HM1578</f>
        <v>21.210399999999993</v>
      </c>
      <c r="HN1579" s="26">
        <f t="shared" ref="HN1579" si="11543">HM1579+HN1577-HN1578</f>
        <v>21.210399999999993</v>
      </c>
      <c r="HO1579" s="26">
        <f t="shared" ref="HO1579" si="11544">HN1579+HO1577-HO1578</f>
        <v>21.210399999999993</v>
      </c>
      <c r="HP1579" s="26">
        <f t="shared" ref="HP1579" si="11545">HO1579+HP1577-HP1578</f>
        <v>21.210399999999993</v>
      </c>
      <c r="HQ1579" s="26">
        <f t="shared" ref="HQ1579" si="11546">HP1579+HQ1577-HQ1578</f>
        <v>21.210399999999993</v>
      </c>
      <c r="HR1579" s="26">
        <f t="shared" ref="HR1579" si="11547">HQ1579+HR1577-HR1578</f>
        <v>21.210399999999993</v>
      </c>
      <c r="HS1579" s="26">
        <f t="shared" ref="HS1579" si="11548">HR1579+HS1577-HS1578</f>
        <v>21.210399999999993</v>
      </c>
      <c r="HT1579" s="26">
        <f t="shared" ref="HT1579" si="11549">HS1579+HT1577-HT1578</f>
        <v>21.210399999999993</v>
      </c>
      <c r="HU1579" s="22">
        <f t="shared" ref="HU1579" si="11550">COUNTIF(GZ1579:HT1579,"&lt;0")</f>
        <v>0</v>
      </c>
      <c r="HV1579" s="25"/>
      <c r="HW1579" t="str">
        <f>DIM_BILL[[#This Row],[Tipo]]</f>
        <v>MATERIA PRIMA</v>
      </c>
    </row>
    <row r="1580" spans="1:231" x14ac:dyDescent="0.3">
      <c r="A1580" s="17" t="s">
        <v>781</v>
      </c>
      <c r="BT1580">
        <v>9.981818181818182E-4</v>
      </c>
      <c r="BU1580">
        <v>1.7568000000000002E-3</v>
      </c>
      <c r="BW1580">
        <v>1.7568000000000002E-3</v>
      </c>
      <c r="BX1580">
        <v>9.981818181818182E-4</v>
      </c>
      <c r="BY1580">
        <v>3.5136000000000004E-3</v>
      </c>
      <c r="BZ1580">
        <v>1.7568000000000002E-3</v>
      </c>
      <c r="CA1580">
        <v>9.981818181818182E-4</v>
      </c>
      <c r="CB1580">
        <v>3.5136000000000004E-3</v>
      </c>
      <c r="CC1580">
        <v>1.464E-3</v>
      </c>
      <c r="CD1580">
        <v>4.3920000000000001E-3</v>
      </c>
      <c r="GR1580" s="17" t="s">
        <v>782</v>
      </c>
      <c r="GS1580" s="17">
        <v>3</v>
      </c>
      <c r="GT1580" s="17" t="s">
        <v>1833</v>
      </c>
      <c r="GU1580" s="17" t="s">
        <v>1793</v>
      </c>
      <c r="GV1580" s="17">
        <f>SUMIF(FACT_A1[cve_prod],DIM_BILL[[#This Row],[CODIGO]],FACT_A1[Existencia])</f>
        <v>0</v>
      </c>
      <c r="GW1580" s="18">
        <f>SUMIF(FACT_A2[cve_prod],DIM_BILL[[#This Row],[CODIGO]],FACT_A2[Existencia])</f>
        <v>93.778050000000007</v>
      </c>
      <c r="GX1580" s="17"/>
      <c r="GY1580" s="16" t="s">
        <v>2220</v>
      </c>
      <c r="GZ1580" s="15">
        <f>SUMIFS(POs[saldo],POs[cve_prod],DIM_BILL[[#This Row],[CODIGO]],POs[status],$GY1580,POs[f_ent],GZ$1)</f>
        <v>0</v>
      </c>
      <c r="HA1580" s="15">
        <f>SUMIFS(POs[saldo],POs[cve_prod],DIM_BILL[[#This Row],[CODIGO]],POs[status],$GY1580,POs[f_ent],HA$1)</f>
        <v>0</v>
      </c>
      <c r="HB1580" s="15">
        <f>SUMIFS(POs[saldo],POs[cve_prod],DIM_BILL[[#This Row],[CODIGO]],POs[status],$GY1580,POs[f_ent],HB$1)</f>
        <v>0</v>
      </c>
      <c r="HC1580" s="15">
        <f>SUMIFS(POs[saldo],POs[cve_prod],DIM_BILL[[#This Row],[CODIGO]],POs[status],$GY1580,POs[f_ent],HC$1)</f>
        <v>0</v>
      </c>
      <c r="HD1580" s="15">
        <f>SUMIFS(POs[saldo],POs[cve_prod],DIM_BILL[[#This Row],[CODIGO]],POs[status],$GY1580,POs[f_ent],HD$1)</f>
        <v>0</v>
      </c>
      <c r="HE1580" s="15">
        <f>SUMIFS(POs[saldo],POs[cve_prod],DIM_BILL[[#This Row],[CODIGO]],POs[status],$GY1580,POs[f_ent],HE$1)</f>
        <v>0</v>
      </c>
      <c r="HF1580" s="15">
        <f>SUMIFS(POs[saldo],POs[cve_prod],DIM_BILL[[#This Row],[CODIGO]],POs[status],$GY1580,POs[Semana],WEEKNUM(HF$1))</f>
        <v>0</v>
      </c>
      <c r="HG1580" s="15">
        <f>SUMIFS(POs[saldo],POs[cve_prod],DIM_BILL[[#This Row],[CODIGO]],POs[status],$GY1580,POs[Semana],WEEKNUM(HG$1))</f>
        <v>0</v>
      </c>
      <c r="HH1580" s="15">
        <f>SUMIFS(POs[saldo],POs[cve_prod],DIM_BILL[[#This Row],[CODIGO]],POs[status],$GY1580,POs[Semana],WEEKNUM(HH$1))</f>
        <v>0</v>
      </c>
      <c r="HI1580" s="15">
        <f>SUMIFS(POs[saldo],POs[cve_prod],DIM_BILL[[#This Row],[CODIGO]],POs[status],$GY1580,POs[Semana],WEEKNUM(HI$1))</f>
        <v>0</v>
      </c>
      <c r="HJ1580" s="15">
        <f>SUMIFS(POs[saldo],POs[cve_prod],DIM_BILL[[#This Row],[CODIGO]],POs[status],$GY1580,POs[Semana],WEEKNUM(HJ$1))</f>
        <v>0</v>
      </c>
      <c r="HK1580" s="15">
        <f>SUMIFS(POs[saldo],POs[cve_prod],DIM_BILL[[#This Row],[CODIGO]],POs[status],$GY1580,POs[Semana],WEEKNUM(HK$1))</f>
        <v>0</v>
      </c>
      <c r="HL1580" s="15">
        <f>SUMIFS(POs[saldo],POs[cve_prod],DIM_BILL[[#This Row],[CODIGO]],POs[status],$GY1580,POs[Semana],WEEKNUM(HL$1))</f>
        <v>0</v>
      </c>
      <c r="HM1580" s="15">
        <f>SUMIFS(POs[saldo],POs[cve_prod],DIM_BILL[[#This Row],[CODIGO]],POs[status],$GY1580,POs[Semana],WEEKNUM(HM$1))</f>
        <v>0</v>
      </c>
      <c r="HN1580" s="15">
        <f>SUMIFS(POs[saldo],POs[cve_prod],DIM_BILL[[#This Row],[CODIGO]],POs[status],$GY1580,POs[Semana],WEEKNUM(HN$1))</f>
        <v>0</v>
      </c>
      <c r="HO1580" s="15">
        <f>SUMIFS(POs[saldo],POs[cve_prod],DIM_BILL[[#This Row],[CODIGO]],POs[status],$GY1580,POs[Semana],WEEKNUM(HO$1))</f>
        <v>0</v>
      </c>
      <c r="HP1580" s="15">
        <f>SUMIFS(POs[saldo],POs[cve_prod],DIM_BILL[[#This Row],[CODIGO]],POs[status],$GY1580,POs[Semana],WEEKNUM(HP$1))</f>
        <v>0</v>
      </c>
      <c r="HQ1580" s="15">
        <f>SUMIFS(POs[saldo],POs[cve_prod],DIM_BILL[[#This Row],[CODIGO]],POs[status],$GY1580,POs[Semana],WEEKNUM(HQ$1))</f>
        <v>0</v>
      </c>
      <c r="HR1580" s="15">
        <f>SUMIFS(POs[saldo],POs[cve_prod],DIM_BILL[[#This Row],[CODIGO]],POs[status],$GY1580,POs[Semana],WEEKNUM(HR$1))</f>
        <v>0</v>
      </c>
      <c r="HS1580" s="15">
        <f>SUMIFS(POs[saldo],POs[cve_prod],DIM_BILL[[#This Row],[CODIGO]],POs[status],$GY1580,POs[Semana],WEEKNUM(HS$1))</f>
        <v>0</v>
      </c>
      <c r="HT1580" s="15">
        <f>SUMIFS(POs[saldo],POs[cve_prod],DIM_BILL[[#This Row],[CODIGO]],POs[status],$GY1580,POs[Semana],WEEKNUM(HT$1))</f>
        <v>0</v>
      </c>
      <c r="HU1580" s="22"/>
      <c r="HV1580" s="25"/>
      <c r="HW1580" t="str">
        <f>DIM_BILL[[#This Row],[Tipo]]</f>
        <v>MATERIA PRIMA</v>
      </c>
    </row>
    <row r="1581" spans="1:231" x14ac:dyDescent="0.3">
      <c r="A1581" s="17" t="s">
        <v>781</v>
      </c>
      <c r="BT1581">
        <v>9.981818181818182E-4</v>
      </c>
      <c r="BU1581">
        <v>1.7568000000000002E-3</v>
      </c>
      <c r="BW1581">
        <v>1.7568000000000002E-3</v>
      </c>
      <c r="BX1581">
        <v>9.981818181818182E-4</v>
      </c>
      <c r="BY1581">
        <v>3.5136000000000004E-3</v>
      </c>
      <c r="BZ1581">
        <v>1.7568000000000002E-3</v>
      </c>
      <c r="CA1581">
        <v>9.981818181818182E-4</v>
      </c>
      <c r="CB1581">
        <v>3.5136000000000004E-3</v>
      </c>
      <c r="CC1581">
        <v>1.464E-3</v>
      </c>
      <c r="CD1581">
        <v>4.3920000000000001E-3</v>
      </c>
      <c r="GR1581" s="17" t="s">
        <v>782</v>
      </c>
      <c r="GS1581" s="17">
        <v>3</v>
      </c>
      <c r="GT1581" s="17" t="s">
        <v>1833</v>
      </c>
      <c r="GU1581" s="17" t="s">
        <v>1793</v>
      </c>
      <c r="GV1581" s="17">
        <f>SUMIF(FACT_A1[cve_prod],DIM_BILL[[#This Row],[CODIGO]],FACT_A1[Existencia])</f>
        <v>0</v>
      </c>
      <c r="GW1581" s="18">
        <f>SUMIF(FACT_A2[cve_prod],DIM_BILL[[#This Row],[CODIGO]],FACT_A2[Existencia])</f>
        <v>93.778050000000007</v>
      </c>
      <c r="GX1581" s="17"/>
      <c r="GY1581" s="16" t="s">
        <v>2221</v>
      </c>
      <c r="GZ1581" s="24">
        <f>SUMPRODUCT($B1581:$GQ1581,INDEX(PLAN_PRODUCCION!$B$4:$GQ$24,COLUMN()-COLUMN($GZ$1)+1,0))</f>
        <v>61.488000000000007</v>
      </c>
      <c r="HA1581" s="24">
        <f>SUMPRODUCT($B1581:$GQ1581,INDEX(PLAN_PRODUCCION!$B$4:$GQ$24,COLUMN()-COLUMN($GZ$1)+1,0))</f>
        <v>0</v>
      </c>
      <c r="HB1581" s="24">
        <f>SUMPRODUCT($B1581:$GQ1581,INDEX(PLAN_PRODUCCION!$B$4:$GQ$24,COLUMN()-COLUMN($GZ$1)+1,0))</f>
        <v>0</v>
      </c>
      <c r="HC1581" s="24">
        <f>SUMPRODUCT($B1581:$GQ1581,INDEX(PLAN_PRODUCCION!$B$4:$GQ$24,COLUMN()-COLUMN($GZ$1)+1,0))</f>
        <v>0</v>
      </c>
      <c r="HD1581" s="24">
        <f>SUMPRODUCT($B1581:$GQ1581,INDEX(PLAN_PRODUCCION!$B$4:$GQ$24,COLUMN()-COLUMN($GZ$1)+1,0))</f>
        <v>0</v>
      </c>
      <c r="HE1581" s="24">
        <f>SUMPRODUCT($B1581:$GQ1581,INDEX(PLAN_PRODUCCION!$B$4:$GQ$24,COLUMN()-COLUMN($GZ$1)+1,0))</f>
        <v>0</v>
      </c>
      <c r="HF1581" s="24">
        <f>SUMPRODUCT($B1581:$GQ1581,INDEX(PLAN_PRODUCCION!$B$4:$GQ$24,COLUMN()-COLUMN($GZ$1)+1,0))</f>
        <v>0</v>
      </c>
      <c r="HG1581" s="24">
        <f>SUMPRODUCT($B1581:$GQ1581,INDEX(PLAN_PRODUCCION!$B$4:$GQ$24,COLUMN()-COLUMN($GZ$1)+1,0))</f>
        <v>0</v>
      </c>
      <c r="HH1581" s="24">
        <f>SUMPRODUCT($B1581:$GQ1581,INDEX(PLAN_PRODUCCION!$B$4:$GQ$24,COLUMN()-COLUMN($GZ$1)+1,0))</f>
        <v>0</v>
      </c>
      <c r="HI1581" s="24">
        <f>SUMPRODUCT($B1581:$GQ1581,INDEX(PLAN_PRODUCCION!$B$4:$GQ$24,COLUMN()-COLUMN($GZ$1)+1,0))</f>
        <v>0</v>
      </c>
      <c r="HJ1581" s="24">
        <f>SUMPRODUCT($B1581:$GQ1581,INDEX(PLAN_PRODUCCION!$B$4:$GQ$24,COLUMN()-COLUMN($GZ$1)+1,0))</f>
        <v>0</v>
      </c>
      <c r="HK1581" s="24">
        <f>SUMPRODUCT($B1581:$GQ1581,INDEX(PLAN_PRODUCCION!$B$4:$GQ$24,COLUMN()-COLUMN($GZ$1)+1,0))</f>
        <v>0</v>
      </c>
      <c r="HL1581" s="24">
        <f>SUMPRODUCT($B1581:$GQ1581,INDEX(PLAN_PRODUCCION!$B$4:$GQ$24,COLUMN()-COLUMN($GZ$1)+1,0))</f>
        <v>0</v>
      </c>
      <c r="HM1581" s="24">
        <f>SUMPRODUCT($B1581:$GQ1581,INDEX(PLAN_PRODUCCION!$B$4:$GQ$24,COLUMN()-COLUMN($GZ$1)+1,0))</f>
        <v>0</v>
      </c>
      <c r="HN1581" s="24">
        <f>SUMPRODUCT($B1581:$GQ1581,INDEX(PLAN_PRODUCCION!$B$4:$GQ$24,COLUMN()-COLUMN($GZ$1)+1,0))</f>
        <v>0</v>
      </c>
      <c r="HO1581" s="24">
        <f>SUMPRODUCT($B1581:$GQ1581,INDEX(PLAN_PRODUCCION!$B$4:$GQ$24,COLUMN()-COLUMN($GZ$1)+1,0))</f>
        <v>0</v>
      </c>
      <c r="HP1581" s="24">
        <f>SUMPRODUCT($B1581:$GQ1581,INDEX(PLAN_PRODUCCION!$B$4:$GQ$24,COLUMN()-COLUMN($GZ$1)+1,0))</f>
        <v>0</v>
      </c>
      <c r="HQ1581" s="24">
        <f>SUMPRODUCT($B1581:$GQ1581,INDEX(PLAN_PRODUCCION!$B$4:$GQ$24,COLUMN()-COLUMN($GZ$1)+1,0))</f>
        <v>0</v>
      </c>
      <c r="HR1581" s="24">
        <f>SUMPRODUCT($B1581:$GQ1581,INDEX(PLAN_PRODUCCION!$B$4:$GQ$24,COLUMN()-COLUMN($GZ$1)+1,0))</f>
        <v>0</v>
      </c>
      <c r="HS1581" s="24">
        <f>SUMPRODUCT($B1581:$GQ1581,INDEX(PLAN_PRODUCCION!$B$4:$GQ$24,COLUMN()-COLUMN($GZ$1)+1,0))</f>
        <v>0</v>
      </c>
      <c r="HT1581" s="24">
        <f>SUMPRODUCT($B1581:$GQ1581,INDEX(PLAN_PRODUCCION!$B$4:$GQ$24,COLUMN()-COLUMN($GZ$1)+1,0))</f>
        <v>0</v>
      </c>
      <c r="HU1581" s="22"/>
      <c r="HV1581" s="25"/>
      <c r="HW1581" t="str">
        <f>DIM_BILL[[#This Row],[Tipo]]</f>
        <v>MATERIA PRIMA</v>
      </c>
    </row>
    <row r="1582" spans="1:231" x14ac:dyDescent="0.3">
      <c r="A1582" s="18" t="s">
        <v>781</v>
      </c>
      <c r="BT1582">
        <v>9.981818181818182E-4</v>
      </c>
      <c r="BU1582">
        <v>1.7568000000000002E-3</v>
      </c>
      <c r="BW1582">
        <v>1.7568000000000002E-3</v>
      </c>
      <c r="BX1582">
        <v>9.981818181818182E-4</v>
      </c>
      <c r="BY1582">
        <v>3.5136000000000004E-3</v>
      </c>
      <c r="BZ1582">
        <v>1.7568000000000002E-3</v>
      </c>
      <c r="CA1582">
        <v>9.981818181818182E-4</v>
      </c>
      <c r="CB1582">
        <v>3.5136000000000004E-3</v>
      </c>
      <c r="CC1582">
        <v>1.464E-3</v>
      </c>
      <c r="CD1582">
        <v>4.3920000000000001E-3</v>
      </c>
      <c r="GR1582" s="18" t="s">
        <v>782</v>
      </c>
      <c r="GS1582" s="18">
        <v>3</v>
      </c>
      <c r="GT1582" s="18" t="s">
        <v>1833</v>
      </c>
      <c r="GU1582" s="18" t="s">
        <v>1793</v>
      </c>
      <c r="GV1582" s="18">
        <f>SUMIF(FACT_A1[cve_prod],DIM_BILL[[#This Row],[CODIGO]],FACT_A1[Existencia])</f>
        <v>0</v>
      </c>
      <c r="GW1582" s="18">
        <f>SUMIF(FACT_A2[cve_prod],DIM_BILL[[#This Row],[CODIGO]],FACT_A2[Existencia])</f>
        <v>93.778050000000007</v>
      </c>
      <c r="GX1582" s="18"/>
      <c r="GY1582" s="16" t="s">
        <v>2222</v>
      </c>
      <c r="GZ1582" s="26">
        <f t="shared" ref="GZ1582" si="11551">GV1582+GW1582+GX1582+GZ1580-GZ1581</f>
        <v>32.290050000000001</v>
      </c>
      <c r="HA1582" s="26">
        <f t="shared" ref="HA1582" si="11552">GZ1582+HA1580-HA1581</f>
        <v>32.290050000000001</v>
      </c>
      <c r="HB1582" s="26">
        <f t="shared" ref="HB1582" si="11553">HA1582+HB1580-HB1581</f>
        <v>32.290050000000001</v>
      </c>
      <c r="HC1582" s="26">
        <f t="shared" ref="HC1582" si="11554">HB1582+HC1580-HC1581</f>
        <v>32.290050000000001</v>
      </c>
      <c r="HD1582" s="26">
        <f t="shared" ref="HD1582" si="11555">HC1582+HD1580-HD1581</f>
        <v>32.290050000000001</v>
      </c>
      <c r="HE1582" s="26">
        <f t="shared" ref="HE1582" si="11556">HD1582+HE1580-HE1581</f>
        <v>32.290050000000001</v>
      </c>
      <c r="HF1582" s="26">
        <f t="shared" ref="HF1582" si="11557">HE1582+HF1580-HF1581</f>
        <v>32.290050000000001</v>
      </c>
      <c r="HG1582" s="26">
        <f t="shared" ref="HG1582" si="11558">HF1582+HG1580-HG1581</f>
        <v>32.290050000000001</v>
      </c>
      <c r="HH1582" s="26">
        <f t="shared" ref="HH1582" si="11559">HG1582+HH1580-HH1581</f>
        <v>32.290050000000001</v>
      </c>
      <c r="HI1582" s="26">
        <f t="shared" ref="HI1582" si="11560">HH1582+HI1580-HI1581</f>
        <v>32.290050000000001</v>
      </c>
      <c r="HJ1582" s="26">
        <f t="shared" ref="HJ1582" si="11561">HI1582+HJ1580-HJ1581</f>
        <v>32.290050000000001</v>
      </c>
      <c r="HK1582" s="26">
        <f t="shared" ref="HK1582" si="11562">HJ1582+HK1580-HK1581</f>
        <v>32.290050000000001</v>
      </c>
      <c r="HL1582" s="26">
        <f t="shared" ref="HL1582" si="11563">HK1582+HL1580-HL1581</f>
        <v>32.290050000000001</v>
      </c>
      <c r="HM1582" s="26">
        <f t="shared" ref="HM1582" si="11564">HL1582+HM1580-HM1581</f>
        <v>32.290050000000001</v>
      </c>
      <c r="HN1582" s="26">
        <f t="shared" ref="HN1582" si="11565">HM1582+HN1580-HN1581</f>
        <v>32.290050000000001</v>
      </c>
      <c r="HO1582" s="26">
        <f t="shared" ref="HO1582" si="11566">HN1582+HO1580-HO1581</f>
        <v>32.290050000000001</v>
      </c>
      <c r="HP1582" s="26">
        <f t="shared" ref="HP1582" si="11567">HO1582+HP1580-HP1581</f>
        <v>32.290050000000001</v>
      </c>
      <c r="HQ1582" s="26">
        <f t="shared" ref="HQ1582" si="11568">HP1582+HQ1580-HQ1581</f>
        <v>32.290050000000001</v>
      </c>
      <c r="HR1582" s="26">
        <f t="shared" ref="HR1582" si="11569">HQ1582+HR1580-HR1581</f>
        <v>32.290050000000001</v>
      </c>
      <c r="HS1582" s="26">
        <f t="shared" ref="HS1582" si="11570">HR1582+HS1580-HS1581</f>
        <v>32.290050000000001</v>
      </c>
      <c r="HT1582" s="26">
        <f t="shared" ref="HT1582" si="11571">HS1582+HT1580-HT1581</f>
        <v>32.290050000000001</v>
      </c>
      <c r="HU1582" s="22">
        <f t="shared" ref="HU1582" si="11572">COUNTIF(GZ1582:HT1582,"&lt;0")</f>
        <v>0</v>
      </c>
      <c r="HV1582" s="25"/>
      <c r="HW1582" t="str">
        <f>DIM_BILL[[#This Row],[Tipo]]</f>
        <v>MATERIA PRIMA</v>
      </c>
    </row>
    <row r="1583" spans="1:231" x14ac:dyDescent="0.3">
      <c r="A1583" s="17" t="s">
        <v>893</v>
      </c>
      <c r="BZ1583">
        <v>7.5299999999999994E-3</v>
      </c>
      <c r="CA1583">
        <v>4.2784090909090905E-3</v>
      </c>
      <c r="CB1583">
        <v>1.5059999999999999E-2</v>
      </c>
      <c r="CC1583">
        <v>3.1375000000000001E-3</v>
      </c>
      <c r="CD1583">
        <v>6.2750000000000002E-3</v>
      </c>
      <c r="GR1583" s="17" t="s">
        <v>894</v>
      </c>
      <c r="GS1583" s="17">
        <v>3</v>
      </c>
      <c r="GT1583" s="17" t="s">
        <v>1836</v>
      </c>
      <c r="GU1583" s="17" t="s">
        <v>1793</v>
      </c>
      <c r="GV1583" s="17">
        <f>SUMIF(FACT_A1[cve_prod],DIM_BILL[[#This Row],[CODIGO]],FACT_A1[Existencia])</f>
        <v>0</v>
      </c>
      <c r="GW1583" s="18">
        <f>SUMIF(FACT_A2[cve_prod],DIM_BILL[[#This Row],[CODIGO]],FACT_A2[Existencia])</f>
        <v>5.84</v>
      </c>
      <c r="GX1583" s="17"/>
      <c r="GY1583" s="16" t="s">
        <v>2220</v>
      </c>
      <c r="GZ1583" s="15">
        <f>SUMIFS(POs[saldo],POs[cve_prod],DIM_BILL[[#This Row],[CODIGO]],POs[status],$GY1583,POs[f_ent],GZ$1)</f>
        <v>0</v>
      </c>
      <c r="HA1583" s="15">
        <f>SUMIFS(POs[saldo],POs[cve_prod],DIM_BILL[[#This Row],[CODIGO]],POs[status],$GY1583,POs[f_ent],HA$1)</f>
        <v>0</v>
      </c>
      <c r="HB1583" s="15">
        <f>SUMIFS(POs[saldo],POs[cve_prod],DIM_BILL[[#This Row],[CODIGO]],POs[status],$GY1583,POs[f_ent],HB$1)</f>
        <v>0</v>
      </c>
      <c r="HC1583" s="15">
        <f>SUMIFS(POs[saldo],POs[cve_prod],DIM_BILL[[#This Row],[CODIGO]],POs[status],$GY1583,POs[f_ent],HC$1)</f>
        <v>0</v>
      </c>
      <c r="HD1583" s="15">
        <f>SUMIFS(POs[saldo],POs[cve_prod],DIM_BILL[[#This Row],[CODIGO]],POs[status],$GY1583,POs[f_ent],HD$1)</f>
        <v>0</v>
      </c>
      <c r="HE1583" s="15">
        <f>SUMIFS(POs[saldo],POs[cve_prod],DIM_BILL[[#This Row],[CODIGO]],POs[status],$GY1583,POs[f_ent],HE$1)</f>
        <v>0</v>
      </c>
      <c r="HF1583" s="15">
        <f>SUMIFS(POs[saldo],POs[cve_prod],DIM_BILL[[#This Row],[CODIGO]],POs[status],$GY1583,POs[Semana],WEEKNUM(HF$1))</f>
        <v>40</v>
      </c>
      <c r="HG1583" s="15">
        <f>SUMIFS(POs[saldo],POs[cve_prod],DIM_BILL[[#This Row],[CODIGO]],POs[status],$GY1583,POs[Semana],WEEKNUM(HG$1))</f>
        <v>0</v>
      </c>
      <c r="HH1583" s="15">
        <f>SUMIFS(POs[saldo],POs[cve_prod],DIM_BILL[[#This Row],[CODIGO]],POs[status],$GY1583,POs[Semana],WEEKNUM(HH$1))</f>
        <v>0</v>
      </c>
      <c r="HI1583" s="15">
        <f>SUMIFS(POs[saldo],POs[cve_prod],DIM_BILL[[#This Row],[CODIGO]],POs[status],$GY1583,POs[Semana],WEEKNUM(HI$1))</f>
        <v>0</v>
      </c>
      <c r="HJ1583" s="15">
        <f>SUMIFS(POs[saldo],POs[cve_prod],DIM_BILL[[#This Row],[CODIGO]],POs[status],$GY1583,POs[Semana],WEEKNUM(HJ$1))</f>
        <v>0</v>
      </c>
      <c r="HK1583" s="15">
        <f>SUMIFS(POs[saldo],POs[cve_prod],DIM_BILL[[#This Row],[CODIGO]],POs[status],$GY1583,POs[Semana],WEEKNUM(HK$1))</f>
        <v>0</v>
      </c>
      <c r="HL1583" s="15">
        <f>SUMIFS(POs[saldo],POs[cve_prod],DIM_BILL[[#This Row],[CODIGO]],POs[status],$GY1583,POs[Semana],WEEKNUM(HL$1))</f>
        <v>0</v>
      </c>
      <c r="HM1583" s="15">
        <f>SUMIFS(POs[saldo],POs[cve_prod],DIM_BILL[[#This Row],[CODIGO]],POs[status],$GY1583,POs[Semana],WEEKNUM(HM$1))</f>
        <v>0</v>
      </c>
      <c r="HN1583" s="15">
        <f>SUMIFS(POs[saldo],POs[cve_prod],DIM_BILL[[#This Row],[CODIGO]],POs[status],$GY1583,POs[Semana],WEEKNUM(HN$1))</f>
        <v>0</v>
      </c>
      <c r="HO1583" s="15">
        <f>SUMIFS(POs[saldo],POs[cve_prod],DIM_BILL[[#This Row],[CODIGO]],POs[status],$GY1583,POs[Semana],WEEKNUM(HO$1))</f>
        <v>0</v>
      </c>
      <c r="HP1583" s="15">
        <f>SUMIFS(POs[saldo],POs[cve_prod],DIM_BILL[[#This Row],[CODIGO]],POs[status],$GY1583,POs[Semana],WEEKNUM(HP$1))</f>
        <v>0</v>
      </c>
      <c r="HQ1583" s="15">
        <f>SUMIFS(POs[saldo],POs[cve_prod],DIM_BILL[[#This Row],[CODIGO]],POs[status],$GY1583,POs[Semana],WEEKNUM(HQ$1))</f>
        <v>0</v>
      </c>
      <c r="HR1583" s="15">
        <f>SUMIFS(POs[saldo],POs[cve_prod],DIM_BILL[[#This Row],[CODIGO]],POs[status],$GY1583,POs[Semana],WEEKNUM(HR$1))</f>
        <v>0</v>
      </c>
      <c r="HS1583" s="15">
        <f>SUMIFS(POs[saldo],POs[cve_prod],DIM_BILL[[#This Row],[CODIGO]],POs[status],$GY1583,POs[Semana],WEEKNUM(HS$1))</f>
        <v>0</v>
      </c>
      <c r="HT1583" s="15">
        <f>SUMIFS(POs[saldo],POs[cve_prod],DIM_BILL[[#This Row],[CODIGO]],POs[status],$GY1583,POs[Semana],WEEKNUM(HT$1))</f>
        <v>0</v>
      </c>
      <c r="HU1583" s="22"/>
      <c r="HV1583" s="25"/>
      <c r="HW1583" t="str">
        <f>DIM_BILL[[#This Row],[Tipo]]</f>
        <v>MATERIA PRIMA</v>
      </c>
    </row>
    <row r="1584" spans="1:231" x14ac:dyDescent="0.3">
      <c r="A1584" s="17" t="s">
        <v>893</v>
      </c>
      <c r="BZ1584">
        <v>7.5299999999999994E-3</v>
      </c>
      <c r="CA1584">
        <v>4.2784090909090905E-3</v>
      </c>
      <c r="CB1584">
        <v>1.5059999999999999E-2</v>
      </c>
      <c r="CC1584">
        <v>3.1375000000000001E-3</v>
      </c>
      <c r="CD1584">
        <v>6.2750000000000002E-3</v>
      </c>
      <c r="GR1584" s="17" t="s">
        <v>894</v>
      </c>
      <c r="GS1584" s="17">
        <v>3</v>
      </c>
      <c r="GT1584" s="17" t="s">
        <v>1836</v>
      </c>
      <c r="GU1584" s="17" t="s">
        <v>1793</v>
      </c>
      <c r="GV1584" s="17">
        <f>SUMIF(FACT_A1[cve_prod],DIM_BILL[[#This Row],[CODIGO]],FACT_A1[Existencia])</f>
        <v>0</v>
      </c>
      <c r="GW1584" s="18">
        <f>SUMIF(FACT_A2[cve_prod],DIM_BILL[[#This Row],[CODIGO]],FACT_A2[Existencia])</f>
        <v>5.84</v>
      </c>
      <c r="GX1584" s="17"/>
      <c r="GY1584" s="16" t="s">
        <v>2221</v>
      </c>
      <c r="GZ1584" s="24">
        <f>SUMPRODUCT($B1584:$GQ1584,INDEX(PLAN_PRODUCCION!$B$4:$GQ$24,COLUMN()-COLUMN($GZ$1)+1,0))</f>
        <v>18.824999999999999</v>
      </c>
      <c r="HA1584" s="24">
        <f>SUMPRODUCT($B1584:$GQ1584,INDEX(PLAN_PRODUCCION!$B$4:$GQ$24,COLUMN()-COLUMN($GZ$1)+1,0))</f>
        <v>0</v>
      </c>
      <c r="HB1584" s="24">
        <f>SUMPRODUCT($B1584:$GQ1584,INDEX(PLAN_PRODUCCION!$B$4:$GQ$24,COLUMN()-COLUMN($GZ$1)+1,0))</f>
        <v>0</v>
      </c>
      <c r="HC1584" s="24">
        <f>SUMPRODUCT($B1584:$GQ1584,INDEX(PLAN_PRODUCCION!$B$4:$GQ$24,COLUMN()-COLUMN($GZ$1)+1,0))</f>
        <v>0</v>
      </c>
      <c r="HD1584" s="24">
        <f>SUMPRODUCT($B1584:$GQ1584,INDEX(PLAN_PRODUCCION!$B$4:$GQ$24,COLUMN()-COLUMN($GZ$1)+1,0))</f>
        <v>0</v>
      </c>
      <c r="HE1584" s="24">
        <f>SUMPRODUCT($B1584:$GQ1584,INDEX(PLAN_PRODUCCION!$B$4:$GQ$24,COLUMN()-COLUMN($GZ$1)+1,0))</f>
        <v>0</v>
      </c>
      <c r="HF1584" s="24">
        <f>SUMPRODUCT($B1584:$GQ1584,INDEX(PLAN_PRODUCCION!$B$4:$GQ$24,COLUMN()-COLUMN($GZ$1)+1,0))</f>
        <v>0</v>
      </c>
      <c r="HG1584" s="24">
        <f>SUMPRODUCT($B1584:$GQ1584,INDEX(PLAN_PRODUCCION!$B$4:$GQ$24,COLUMN()-COLUMN($GZ$1)+1,0))</f>
        <v>0</v>
      </c>
      <c r="HH1584" s="24">
        <f>SUMPRODUCT($B1584:$GQ1584,INDEX(PLAN_PRODUCCION!$B$4:$GQ$24,COLUMN()-COLUMN($GZ$1)+1,0))</f>
        <v>0</v>
      </c>
      <c r="HI1584" s="24">
        <f>SUMPRODUCT($B1584:$GQ1584,INDEX(PLAN_PRODUCCION!$B$4:$GQ$24,COLUMN()-COLUMN($GZ$1)+1,0))</f>
        <v>0</v>
      </c>
      <c r="HJ1584" s="24">
        <f>SUMPRODUCT($B1584:$GQ1584,INDEX(PLAN_PRODUCCION!$B$4:$GQ$24,COLUMN()-COLUMN($GZ$1)+1,0))</f>
        <v>0</v>
      </c>
      <c r="HK1584" s="24">
        <f>SUMPRODUCT($B1584:$GQ1584,INDEX(PLAN_PRODUCCION!$B$4:$GQ$24,COLUMN()-COLUMN($GZ$1)+1,0))</f>
        <v>0</v>
      </c>
      <c r="HL1584" s="24">
        <f>SUMPRODUCT($B1584:$GQ1584,INDEX(PLAN_PRODUCCION!$B$4:$GQ$24,COLUMN()-COLUMN($GZ$1)+1,0))</f>
        <v>0</v>
      </c>
      <c r="HM1584" s="24">
        <f>SUMPRODUCT($B1584:$GQ1584,INDEX(PLAN_PRODUCCION!$B$4:$GQ$24,COLUMN()-COLUMN($GZ$1)+1,0))</f>
        <v>0</v>
      </c>
      <c r="HN1584" s="24">
        <f>SUMPRODUCT($B1584:$GQ1584,INDEX(PLAN_PRODUCCION!$B$4:$GQ$24,COLUMN()-COLUMN($GZ$1)+1,0))</f>
        <v>0</v>
      </c>
      <c r="HO1584" s="24">
        <f>SUMPRODUCT($B1584:$GQ1584,INDEX(PLAN_PRODUCCION!$B$4:$GQ$24,COLUMN()-COLUMN($GZ$1)+1,0))</f>
        <v>0</v>
      </c>
      <c r="HP1584" s="24">
        <f>SUMPRODUCT($B1584:$GQ1584,INDEX(PLAN_PRODUCCION!$B$4:$GQ$24,COLUMN()-COLUMN($GZ$1)+1,0))</f>
        <v>0</v>
      </c>
      <c r="HQ1584" s="24">
        <f>SUMPRODUCT($B1584:$GQ1584,INDEX(PLAN_PRODUCCION!$B$4:$GQ$24,COLUMN()-COLUMN($GZ$1)+1,0))</f>
        <v>0</v>
      </c>
      <c r="HR1584" s="24">
        <f>SUMPRODUCT($B1584:$GQ1584,INDEX(PLAN_PRODUCCION!$B$4:$GQ$24,COLUMN()-COLUMN($GZ$1)+1,0))</f>
        <v>0</v>
      </c>
      <c r="HS1584" s="24">
        <f>SUMPRODUCT($B1584:$GQ1584,INDEX(PLAN_PRODUCCION!$B$4:$GQ$24,COLUMN()-COLUMN($GZ$1)+1,0))</f>
        <v>0</v>
      </c>
      <c r="HT1584" s="24">
        <f>SUMPRODUCT($B1584:$GQ1584,INDEX(PLAN_PRODUCCION!$B$4:$GQ$24,COLUMN()-COLUMN($GZ$1)+1,0))</f>
        <v>0</v>
      </c>
      <c r="HU1584" s="22"/>
      <c r="HV1584" s="25"/>
      <c r="HW1584" t="str">
        <f>DIM_BILL[[#This Row],[Tipo]]</f>
        <v>MATERIA PRIMA</v>
      </c>
    </row>
    <row r="1585" spans="1:231" x14ac:dyDescent="0.3">
      <c r="A1585" s="18" t="s">
        <v>893</v>
      </c>
      <c r="BZ1585">
        <v>7.5299999999999994E-3</v>
      </c>
      <c r="CA1585">
        <v>4.2784090909090905E-3</v>
      </c>
      <c r="CB1585">
        <v>1.5059999999999999E-2</v>
      </c>
      <c r="CC1585">
        <v>3.1375000000000001E-3</v>
      </c>
      <c r="CD1585">
        <v>6.2750000000000002E-3</v>
      </c>
      <c r="GR1585" s="18" t="s">
        <v>894</v>
      </c>
      <c r="GS1585" s="18">
        <v>3</v>
      </c>
      <c r="GT1585" s="18" t="s">
        <v>1836</v>
      </c>
      <c r="GU1585" s="18" t="s">
        <v>1793</v>
      </c>
      <c r="GV1585" s="18">
        <f>SUMIF(FACT_A1[cve_prod],DIM_BILL[[#This Row],[CODIGO]],FACT_A1[Existencia])</f>
        <v>0</v>
      </c>
      <c r="GW1585" s="18">
        <f>SUMIF(FACT_A2[cve_prod],DIM_BILL[[#This Row],[CODIGO]],FACT_A2[Existencia])</f>
        <v>5.84</v>
      </c>
      <c r="GX1585" s="18"/>
      <c r="GY1585" s="16" t="s">
        <v>2222</v>
      </c>
      <c r="GZ1585" s="26">
        <f t="shared" ref="GZ1585" si="11573">GV1585+GW1585+GX1585+GZ1583-GZ1584</f>
        <v>-12.984999999999999</v>
      </c>
      <c r="HA1585" s="26">
        <f t="shared" ref="HA1585" si="11574">GZ1585+HA1583-HA1584</f>
        <v>-12.984999999999999</v>
      </c>
      <c r="HB1585" s="26">
        <f t="shared" ref="HB1585" si="11575">HA1585+HB1583-HB1584</f>
        <v>-12.984999999999999</v>
      </c>
      <c r="HC1585" s="26">
        <f t="shared" ref="HC1585" si="11576">HB1585+HC1583-HC1584</f>
        <v>-12.984999999999999</v>
      </c>
      <c r="HD1585" s="26">
        <f t="shared" ref="HD1585" si="11577">HC1585+HD1583-HD1584</f>
        <v>-12.984999999999999</v>
      </c>
      <c r="HE1585" s="26">
        <f t="shared" ref="HE1585" si="11578">HD1585+HE1583-HE1584</f>
        <v>-12.984999999999999</v>
      </c>
      <c r="HF1585" s="26">
        <f t="shared" ref="HF1585" si="11579">HE1585+HF1583-HF1584</f>
        <v>27.015000000000001</v>
      </c>
      <c r="HG1585" s="26">
        <f t="shared" ref="HG1585" si="11580">HF1585+HG1583-HG1584</f>
        <v>27.015000000000001</v>
      </c>
      <c r="HH1585" s="26">
        <f t="shared" ref="HH1585" si="11581">HG1585+HH1583-HH1584</f>
        <v>27.015000000000001</v>
      </c>
      <c r="HI1585" s="26">
        <f t="shared" ref="HI1585" si="11582">HH1585+HI1583-HI1584</f>
        <v>27.015000000000001</v>
      </c>
      <c r="HJ1585" s="26">
        <f t="shared" ref="HJ1585" si="11583">HI1585+HJ1583-HJ1584</f>
        <v>27.015000000000001</v>
      </c>
      <c r="HK1585" s="26">
        <f t="shared" ref="HK1585" si="11584">HJ1585+HK1583-HK1584</f>
        <v>27.015000000000001</v>
      </c>
      <c r="HL1585" s="26">
        <f t="shared" ref="HL1585" si="11585">HK1585+HL1583-HL1584</f>
        <v>27.015000000000001</v>
      </c>
      <c r="HM1585" s="26">
        <f t="shared" ref="HM1585" si="11586">HL1585+HM1583-HM1584</f>
        <v>27.015000000000001</v>
      </c>
      <c r="HN1585" s="26">
        <f t="shared" ref="HN1585" si="11587">HM1585+HN1583-HN1584</f>
        <v>27.015000000000001</v>
      </c>
      <c r="HO1585" s="26">
        <f t="shared" ref="HO1585" si="11588">HN1585+HO1583-HO1584</f>
        <v>27.015000000000001</v>
      </c>
      <c r="HP1585" s="26">
        <f t="shared" ref="HP1585" si="11589">HO1585+HP1583-HP1584</f>
        <v>27.015000000000001</v>
      </c>
      <c r="HQ1585" s="26">
        <f t="shared" ref="HQ1585" si="11590">HP1585+HQ1583-HQ1584</f>
        <v>27.015000000000001</v>
      </c>
      <c r="HR1585" s="26">
        <f t="shared" ref="HR1585" si="11591">HQ1585+HR1583-HR1584</f>
        <v>27.015000000000001</v>
      </c>
      <c r="HS1585" s="26">
        <f t="shared" ref="HS1585" si="11592">HR1585+HS1583-HS1584</f>
        <v>27.015000000000001</v>
      </c>
      <c r="HT1585" s="26">
        <f t="shared" ref="HT1585" si="11593">HS1585+HT1583-HT1584</f>
        <v>27.015000000000001</v>
      </c>
      <c r="HU1585" s="22">
        <f t="shared" ref="HU1585" si="11594">COUNTIF(GZ1585:HT1585,"&lt;0")</f>
        <v>6</v>
      </c>
      <c r="HV1585" s="25"/>
      <c r="HW1585" t="str">
        <f>DIM_BILL[[#This Row],[Tipo]]</f>
        <v>MATERIA PRIMA</v>
      </c>
    </row>
    <row r="1586" spans="1:231" x14ac:dyDescent="0.3">
      <c r="A1586" s="17" t="s">
        <v>873</v>
      </c>
      <c r="DZ1586">
        <v>6.3002000000000006E-3</v>
      </c>
      <c r="FO1586">
        <v>1.47E-3</v>
      </c>
      <c r="GR1586" s="17" t="s">
        <v>874</v>
      </c>
      <c r="GS1586" s="17">
        <v>3</v>
      </c>
      <c r="GT1586" s="17" t="s">
        <v>1836</v>
      </c>
      <c r="GU1586" s="17" t="s">
        <v>1793</v>
      </c>
      <c r="GV1586" s="17">
        <f>SUMIF(FACT_A1[cve_prod],DIM_BILL[[#This Row],[CODIGO]],FACT_A1[Existencia])</f>
        <v>0</v>
      </c>
      <c r="GW1586" s="18">
        <f>SUMIF(FACT_A2[cve_prod],DIM_BILL[[#This Row],[CODIGO]],FACT_A2[Existencia])</f>
        <v>290.05000999999999</v>
      </c>
      <c r="GX1586" s="17"/>
      <c r="GY1586" s="16" t="s">
        <v>2220</v>
      </c>
      <c r="GZ1586" s="15">
        <f>SUMIFS(POs[saldo],POs[cve_prod],DIM_BILL[[#This Row],[CODIGO]],POs[status],$GY1586,POs[f_ent],GZ$1)</f>
        <v>0</v>
      </c>
      <c r="HA1586" s="15">
        <f>SUMIFS(POs[saldo],POs[cve_prod],DIM_BILL[[#This Row],[CODIGO]],POs[status],$GY1586,POs[f_ent],HA$1)</f>
        <v>0</v>
      </c>
      <c r="HB1586" s="15">
        <f>SUMIFS(POs[saldo],POs[cve_prod],DIM_BILL[[#This Row],[CODIGO]],POs[status],$GY1586,POs[f_ent],HB$1)</f>
        <v>0</v>
      </c>
      <c r="HC1586" s="15">
        <f>SUMIFS(POs[saldo],POs[cve_prod],DIM_BILL[[#This Row],[CODIGO]],POs[status],$GY1586,POs[f_ent],HC$1)</f>
        <v>0</v>
      </c>
      <c r="HD1586" s="15">
        <f>SUMIFS(POs[saldo],POs[cve_prod],DIM_BILL[[#This Row],[CODIGO]],POs[status],$GY1586,POs[f_ent],HD$1)</f>
        <v>0</v>
      </c>
      <c r="HE1586" s="15">
        <f>SUMIFS(POs[saldo],POs[cve_prod],DIM_BILL[[#This Row],[CODIGO]],POs[status],$GY1586,POs[f_ent],HE$1)</f>
        <v>0</v>
      </c>
      <c r="HF1586" s="15">
        <f>SUMIFS(POs[saldo],POs[cve_prod],DIM_BILL[[#This Row],[CODIGO]],POs[status],$GY1586,POs[Semana],WEEKNUM(HF$1))</f>
        <v>0</v>
      </c>
      <c r="HG1586" s="15">
        <f>SUMIFS(POs[saldo],POs[cve_prod],DIM_BILL[[#This Row],[CODIGO]],POs[status],$GY1586,POs[Semana],WEEKNUM(HG$1))</f>
        <v>0</v>
      </c>
      <c r="HH1586" s="15">
        <f>SUMIFS(POs[saldo],POs[cve_prod],DIM_BILL[[#This Row],[CODIGO]],POs[status],$GY1586,POs[Semana],WEEKNUM(HH$1))</f>
        <v>0</v>
      </c>
      <c r="HI1586" s="15">
        <f>SUMIFS(POs[saldo],POs[cve_prod],DIM_BILL[[#This Row],[CODIGO]],POs[status],$GY1586,POs[Semana],WEEKNUM(HI$1))</f>
        <v>0</v>
      </c>
      <c r="HJ1586" s="15">
        <f>SUMIFS(POs[saldo],POs[cve_prod],DIM_BILL[[#This Row],[CODIGO]],POs[status],$GY1586,POs[Semana],WEEKNUM(HJ$1))</f>
        <v>0</v>
      </c>
      <c r="HK1586" s="15">
        <f>SUMIFS(POs[saldo],POs[cve_prod],DIM_BILL[[#This Row],[CODIGO]],POs[status],$GY1586,POs[Semana],WEEKNUM(HK$1))</f>
        <v>0</v>
      </c>
      <c r="HL1586" s="15">
        <f>SUMIFS(POs[saldo],POs[cve_prod],DIM_BILL[[#This Row],[CODIGO]],POs[status],$GY1586,POs[Semana],WEEKNUM(HL$1))</f>
        <v>0</v>
      </c>
      <c r="HM1586" s="15">
        <f>SUMIFS(POs[saldo],POs[cve_prod],DIM_BILL[[#This Row],[CODIGO]],POs[status],$GY1586,POs[Semana],WEEKNUM(HM$1))</f>
        <v>0</v>
      </c>
      <c r="HN1586" s="15">
        <f>SUMIFS(POs[saldo],POs[cve_prod],DIM_BILL[[#This Row],[CODIGO]],POs[status],$GY1586,POs[Semana],WEEKNUM(HN$1))</f>
        <v>0</v>
      </c>
      <c r="HO1586" s="15">
        <f>SUMIFS(POs[saldo],POs[cve_prod],DIM_BILL[[#This Row],[CODIGO]],POs[status],$GY1586,POs[Semana],WEEKNUM(HO$1))</f>
        <v>0</v>
      </c>
      <c r="HP1586" s="15">
        <f>SUMIFS(POs[saldo],POs[cve_prod],DIM_BILL[[#This Row],[CODIGO]],POs[status],$GY1586,POs[Semana],WEEKNUM(HP$1))</f>
        <v>0</v>
      </c>
      <c r="HQ1586" s="15">
        <f>SUMIFS(POs[saldo],POs[cve_prod],DIM_BILL[[#This Row],[CODIGO]],POs[status],$GY1586,POs[Semana],WEEKNUM(HQ$1))</f>
        <v>0</v>
      </c>
      <c r="HR1586" s="15">
        <f>SUMIFS(POs[saldo],POs[cve_prod],DIM_BILL[[#This Row],[CODIGO]],POs[status],$GY1586,POs[Semana],WEEKNUM(HR$1))</f>
        <v>0</v>
      </c>
      <c r="HS1586" s="15">
        <f>SUMIFS(POs[saldo],POs[cve_prod],DIM_BILL[[#This Row],[CODIGO]],POs[status],$GY1586,POs[Semana],WEEKNUM(HS$1))</f>
        <v>0</v>
      </c>
      <c r="HT1586" s="15">
        <f>SUMIFS(POs[saldo],POs[cve_prod],DIM_BILL[[#This Row],[CODIGO]],POs[status],$GY1586,POs[Semana],WEEKNUM(HT$1))</f>
        <v>0</v>
      </c>
      <c r="HU1586" s="22"/>
      <c r="HV1586" s="25"/>
      <c r="HW1586" t="str">
        <f>DIM_BILL[[#This Row],[Tipo]]</f>
        <v>MATERIA PRIMA</v>
      </c>
    </row>
    <row r="1587" spans="1:231" x14ac:dyDescent="0.3">
      <c r="A1587" s="17" t="s">
        <v>873</v>
      </c>
      <c r="DZ1587">
        <v>6.3002000000000006E-3</v>
      </c>
      <c r="FO1587">
        <v>1.47E-3</v>
      </c>
      <c r="GR1587" s="17" t="s">
        <v>874</v>
      </c>
      <c r="GS1587" s="17">
        <v>3</v>
      </c>
      <c r="GT1587" s="17" t="s">
        <v>1836</v>
      </c>
      <c r="GU1587" s="17" t="s">
        <v>1793</v>
      </c>
      <c r="GV1587" s="17">
        <f>SUMIF(FACT_A1[cve_prod],DIM_BILL[[#This Row],[CODIGO]],FACT_A1[Existencia])</f>
        <v>0</v>
      </c>
      <c r="GW1587" s="18">
        <f>SUMIF(FACT_A2[cve_prod],DIM_BILL[[#This Row],[CODIGO]],FACT_A2[Existencia])</f>
        <v>290.05000999999999</v>
      </c>
      <c r="GX1587" s="17"/>
      <c r="GY1587" s="16" t="s">
        <v>2221</v>
      </c>
      <c r="GZ1587" s="24">
        <f>SUMPRODUCT($B1587:$GQ1587,INDEX(PLAN_PRODUCCION!$B$4:$GQ$24,COLUMN()-COLUMN($GZ$1)+1,0))</f>
        <v>2.94</v>
      </c>
      <c r="HA1587" s="24">
        <f>SUMPRODUCT($B1587:$GQ1587,INDEX(PLAN_PRODUCCION!$B$4:$GQ$24,COLUMN()-COLUMN($GZ$1)+1,0))</f>
        <v>0</v>
      </c>
      <c r="HB1587" s="24">
        <f>SUMPRODUCT($B1587:$GQ1587,INDEX(PLAN_PRODUCCION!$B$4:$GQ$24,COLUMN()-COLUMN($GZ$1)+1,0))</f>
        <v>0</v>
      </c>
      <c r="HC1587" s="24">
        <f>SUMPRODUCT($B1587:$GQ1587,INDEX(PLAN_PRODUCCION!$B$4:$GQ$24,COLUMN()-COLUMN($GZ$1)+1,0))</f>
        <v>0</v>
      </c>
      <c r="HD1587" s="24">
        <f>SUMPRODUCT($B1587:$GQ1587,INDEX(PLAN_PRODUCCION!$B$4:$GQ$24,COLUMN()-COLUMN($GZ$1)+1,0))</f>
        <v>0</v>
      </c>
      <c r="HE1587" s="24">
        <f>SUMPRODUCT($B1587:$GQ1587,INDEX(PLAN_PRODUCCION!$B$4:$GQ$24,COLUMN()-COLUMN($GZ$1)+1,0))</f>
        <v>0</v>
      </c>
      <c r="HF1587" s="24">
        <f>SUMPRODUCT($B1587:$GQ1587,INDEX(PLAN_PRODUCCION!$B$4:$GQ$24,COLUMN()-COLUMN($GZ$1)+1,0))</f>
        <v>0</v>
      </c>
      <c r="HG1587" s="24">
        <f>SUMPRODUCT($B1587:$GQ1587,INDEX(PLAN_PRODUCCION!$B$4:$GQ$24,COLUMN()-COLUMN($GZ$1)+1,0))</f>
        <v>0</v>
      </c>
      <c r="HH1587" s="24">
        <f>SUMPRODUCT($B1587:$GQ1587,INDEX(PLAN_PRODUCCION!$B$4:$GQ$24,COLUMN()-COLUMN($GZ$1)+1,0))</f>
        <v>0</v>
      </c>
      <c r="HI1587" s="24">
        <f>SUMPRODUCT($B1587:$GQ1587,INDEX(PLAN_PRODUCCION!$B$4:$GQ$24,COLUMN()-COLUMN($GZ$1)+1,0))</f>
        <v>0</v>
      </c>
      <c r="HJ1587" s="24">
        <f>SUMPRODUCT($B1587:$GQ1587,INDEX(PLAN_PRODUCCION!$B$4:$GQ$24,COLUMN()-COLUMN($GZ$1)+1,0))</f>
        <v>0</v>
      </c>
      <c r="HK1587" s="24">
        <f>SUMPRODUCT($B1587:$GQ1587,INDEX(PLAN_PRODUCCION!$B$4:$GQ$24,COLUMN()-COLUMN($GZ$1)+1,0))</f>
        <v>0</v>
      </c>
      <c r="HL1587" s="24">
        <f>SUMPRODUCT($B1587:$GQ1587,INDEX(PLAN_PRODUCCION!$B$4:$GQ$24,COLUMN()-COLUMN($GZ$1)+1,0))</f>
        <v>0</v>
      </c>
      <c r="HM1587" s="24">
        <f>SUMPRODUCT($B1587:$GQ1587,INDEX(PLAN_PRODUCCION!$B$4:$GQ$24,COLUMN()-COLUMN($GZ$1)+1,0))</f>
        <v>0</v>
      </c>
      <c r="HN1587" s="24">
        <f>SUMPRODUCT($B1587:$GQ1587,INDEX(PLAN_PRODUCCION!$B$4:$GQ$24,COLUMN()-COLUMN($GZ$1)+1,0))</f>
        <v>0</v>
      </c>
      <c r="HO1587" s="24">
        <f>SUMPRODUCT($B1587:$GQ1587,INDEX(PLAN_PRODUCCION!$B$4:$GQ$24,COLUMN()-COLUMN($GZ$1)+1,0))</f>
        <v>0</v>
      </c>
      <c r="HP1587" s="24">
        <f>SUMPRODUCT($B1587:$GQ1587,INDEX(PLAN_PRODUCCION!$B$4:$GQ$24,COLUMN()-COLUMN($GZ$1)+1,0))</f>
        <v>0</v>
      </c>
      <c r="HQ1587" s="24">
        <f>SUMPRODUCT($B1587:$GQ1587,INDEX(PLAN_PRODUCCION!$B$4:$GQ$24,COLUMN()-COLUMN($GZ$1)+1,0))</f>
        <v>0</v>
      </c>
      <c r="HR1587" s="24">
        <f>SUMPRODUCT($B1587:$GQ1587,INDEX(PLAN_PRODUCCION!$B$4:$GQ$24,COLUMN()-COLUMN($GZ$1)+1,0))</f>
        <v>0</v>
      </c>
      <c r="HS1587" s="24">
        <f>SUMPRODUCT($B1587:$GQ1587,INDEX(PLAN_PRODUCCION!$B$4:$GQ$24,COLUMN()-COLUMN($GZ$1)+1,0))</f>
        <v>0</v>
      </c>
      <c r="HT1587" s="24">
        <f>SUMPRODUCT($B1587:$GQ1587,INDEX(PLAN_PRODUCCION!$B$4:$GQ$24,COLUMN()-COLUMN($GZ$1)+1,0))</f>
        <v>0</v>
      </c>
      <c r="HU1587" s="22"/>
      <c r="HV1587" s="25"/>
      <c r="HW1587" t="str">
        <f>DIM_BILL[[#This Row],[Tipo]]</f>
        <v>MATERIA PRIMA</v>
      </c>
    </row>
    <row r="1588" spans="1:231" x14ac:dyDescent="0.3">
      <c r="A1588" s="18" t="s">
        <v>873</v>
      </c>
      <c r="DZ1588">
        <v>6.3002000000000006E-3</v>
      </c>
      <c r="FO1588">
        <v>1.47E-3</v>
      </c>
      <c r="GR1588" s="18" t="s">
        <v>874</v>
      </c>
      <c r="GS1588" s="18">
        <v>3</v>
      </c>
      <c r="GT1588" s="18" t="s">
        <v>1836</v>
      </c>
      <c r="GU1588" s="18" t="s">
        <v>1793</v>
      </c>
      <c r="GV1588" s="18">
        <f>SUMIF(FACT_A1[cve_prod],DIM_BILL[[#This Row],[CODIGO]],FACT_A1[Existencia])</f>
        <v>0</v>
      </c>
      <c r="GW1588" s="18">
        <f>SUMIF(FACT_A2[cve_prod],DIM_BILL[[#This Row],[CODIGO]],FACT_A2[Existencia])</f>
        <v>290.05000999999999</v>
      </c>
      <c r="GX1588" s="18"/>
      <c r="GY1588" s="16" t="s">
        <v>2222</v>
      </c>
      <c r="GZ1588" s="26">
        <f t="shared" ref="GZ1588" si="11595">GV1588+GW1588+GX1588+GZ1586-GZ1587</f>
        <v>287.11000999999999</v>
      </c>
      <c r="HA1588" s="26">
        <f t="shared" ref="HA1588" si="11596">GZ1588+HA1586-HA1587</f>
        <v>287.11000999999999</v>
      </c>
      <c r="HB1588" s="26">
        <f t="shared" ref="HB1588" si="11597">HA1588+HB1586-HB1587</f>
        <v>287.11000999999999</v>
      </c>
      <c r="HC1588" s="26">
        <f t="shared" ref="HC1588" si="11598">HB1588+HC1586-HC1587</f>
        <v>287.11000999999999</v>
      </c>
      <c r="HD1588" s="26">
        <f t="shared" ref="HD1588" si="11599">HC1588+HD1586-HD1587</f>
        <v>287.11000999999999</v>
      </c>
      <c r="HE1588" s="26">
        <f t="shared" ref="HE1588" si="11600">HD1588+HE1586-HE1587</f>
        <v>287.11000999999999</v>
      </c>
      <c r="HF1588" s="26">
        <f t="shared" ref="HF1588" si="11601">HE1588+HF1586-HF1587</f>
        <v>287.11000999999999</v>
      </c>
      <c r="HG1588" s="26">
        <f t="shared" ref="HG1588" si="11602">HF1588+HG1586-HG1587</f>
        <v>287.11000999999999</v>
      </c>
      <c r="HH1588" s="26">
        <f t="shared" ref="HH1588" si="11603">HG1588+HH1586-HH1587</f>
        <v>287.11000999999999</v>
      </c>
      <c r="HI1588" s="26">
        <f t="shared" ref="HI1588" si="11604">HH1588+HI1586-HI1587</f>
        <v>287.11000999999999</v>
      </c>
      <c r="HJ1588" s="26">
        <f t="shared" ref="HJ1588" si="11605">HI1588+HJ1586-HJ1587</f>
        <v>287.11000999999999</v>
      </c>
      <c r="HK1588" s="26">
        <f t="shared" ref="HK1588" si="11606">HJ1588+HK1586-HK1587</f>
        <v>287.11000999999999</v>
      </c>
      <c r="HL1588" s="26">
        <f t="shared" ref="HL1588" si="11607">HK1588+HL1586-HL1587</f>
        <v>287.11000999999999</v>
      </c>
      <c r="HM1588" s="26">
        <f t="shared" ref="HM1588" si="11608">HL1588+HM1586-HM1587</f>
        <v>287.11000999999999</v>
      </c>
      <c r="HN1588" s="26">
        <f t="shared" ref="HN1588" si="11609">HM1588+HN1586-HN1587</f>
        <v>287.11000999999999</v>
      </c>
      <c r="HO1588" s="26">
        <f t="shared" ref="HO1588" si="11610">HN1588+HO1586-HO1587</f>
        <v>287.11000999999999</v>
      </c>
      <c r="HP1588" s="26">
        <f t="shared" ref="HP1588" si="11611">HO1588+HP1586-HP1587</f>
        <v>287.11000999999999</v>
      </c>
      <c r="HQ1588" s="26">
        <f t="shared" ref="HQ1588" si="11612">HP1588+HQ1586-HQ1587</f>
        <v>287.11000999999999</v>
      </c>
      <c r="HR1588" s="26">
        <f t="shared" ref="HR1588" si="11613">HQ1588+HR1586-HR1587</f>
        <v>287.11000999999999</v>
      </c>
      <c r="HS1588" s="26">
        <f t="shared" ref="HS1588" si="11614">HR1588+HS1586-HS1587</f>
        <v>287.11000999999999</v>
      </c>
      <c r="HT1588" s="26">
        <f t="shared" ref="HT1588" si="11615">HS1588+HT1586-HT1587</f>
        <v>287.11000999999999</v>
      </c>
      <c r="HU1588" s="22">
        <f t="shared" ref="HU1588" si="11616">COUNTIF(GZ1588:HT1588,"&lt;0")</f>
        <v>0</v>
      </c>
      <c r="HV1588" s="25"/>
      <c r="HW1588" t="str">
        <f>DIM_BILL[[#This Row],[Tipo]]</f>
        <v>MATERIA PRIMA</v>
      </c>
    </row>
    <row r="1589" spans="1:231" x14ac:dyDescent="0.3">
      <c r="A1589" s="17" t="s">
        <v>783</v>
      </c>
      <c r="BT1589">
        <v>7.1295454545454548E-4</v>
      </c>
      <c r="BU1589">
        <v>1.2547999999999999E-3</v>
      </c>
      <c r="BW1589">
        <v>1.2547999999999999E-3</v>
      </c>
      <c r="BX1589">
        <v>7.1295454545454548E-4</v>
      </c>
      <c r="BY1589">
        <v>2.5095999999999999E-3</v>
      </c>
      <c r="BZ1589">
        <v>1.2547999999999999E-3</v>
      </c>
      <c r="CA1589">
        <v>7.1295454545454548E-4</v>
      </c>
      <c r="CB1589">
        <v>2.5095999999999999E-3</v>
      </c>
      <c r="CC1589">
        <v>1.0456666666666667E-3</v>
      </c>
      <c r="CD1589">
        <v>3.137E-3</v>
      </c>
      <c r="GR1589" s="17" t="s">
        <v>784</v>
      </c>
      <c r="GS1589" s="17">
        <v>15</v>
      </c>
      <c r="GT1589" s="17" t="s">
        <v>1848</v>
      </c>
      <c r="GU1589" s="17" t="s">
        <v>1793</v>
      </c>
      <c r="GV1589" s="17">
        <f>SUMIF(FACT_A1[cve_prod],DIM_BILL[[#This Row],[CODIGO]],FACT_A1[Existencia])</f>
        <v>0</v>
      </c>
      <c r="GW1589" s="18">
        <f>SUMIF(FACT_A2[cve_prod],DIM_BILL[[#This Row],[CODIGO]],FACT_A2[Existencia])</f>
        <v>117.46625</v>
      </c>
      <c r="GX1589" s="17"/>
      <c r="GY1589" s="16" t="s">
        <v>2220</v>
      </c>
      <c r="GZ1589" s="15">
        <f>SUMIFS(POs[saldo],POs[cve_prod],DIM_BILL[[#This Row],[CODIGO]],POs[status],$GY1589,POs[f_ent],GZ$1)</f>
        <v>0</v>
      </c>
      <c r="HA1589" s="15">
        <f>SUMIFS(POs[saldo],POs[cve_prod],DIM_BILL[[#This Row],[CODIGO]],POs[status],$GY1589,POs[f_ent],HA$1)</f>
        <v>0</v>
      </c>
      <c r="HB1589" s="15">
        <f>SUMIFS(POs[saldo],POs[cve_prod],DIM_BILL[[#This Row],[CODIGO]],POs[status],$GY1589,POs[f_ent],HB$1)</f>
        <v>0</v>
      </c>
      <c r="HC1589" s="15">
        <f>SUMIFS(POs[saldo],POs[cve_prod],DIM_BILL[[#This Row],[CODIGO]],POs[status],$GY1589,POs[f_ent],HC$1)</f>
        <v>0</v>
      </c>
      <c r="HD1589" s="15">
        <f>SUMIFS(POs[saldo],POs[cve_prod],DIM_BILL[[#This Row],[CODIGO]],POs[status],$GY1589,POs[f_ent],HD$1)</f>
        <v>0</v>
      </c>
      <c r="HE1589" s="15">
        <f>SUMIFS(POs[saldo],POs[cve_prod],DIM_BILL[[#This Row],[CODIGO]],POs[status],$GY1589,POs[f_ent],HE$1)</f>
        <v>0</v>
      </c>
      <c r="HF1589" s="15">
        <f>SUMIFS(POs[saldo],POs[cve_prod],DIM_BILL[[#This Row],[CODIGO]],POs[status],$GY1589,POs[Semana],WEEKNUM(HF$1))</f>
        <v>0</v>
      </c>
      <c r="HG1589" s="15">
        <f>SUMIFS(POs[saldo],POs[cve_prod],DIM_BILL[[#This Row],[CODIGO]],POs[status],$GY1589,POs[Semana],WEEKNUM(HG$1))</f>
        <v>0</v>
      </c>
      <c r="HH1589" s="15">
        <f>SUMIFS(POs[saldo],POs[cve_prod],DIM_BILL[[#This Row],[CODIGO]],POs[status],$GY1589,POs[Semana],WEEKNUM(HH$1))</f>
        <v>0</v>
      </c>
      <c r="HI1589" s="15">
        <f>SUMIFS(POs[saldo],POs[cve_prod],DIM_BILL[[#This Row],[CODIGO]],POs[status],$GY1589,POs[Semana],WEEKNUM(HI$1))</f>
        <v>0</v>
      </c>
      <c r="HJ1589" s="15">
        <f>SUMIFS(POs[saldo],POs[cve_prod],DIM_BILL[[#This Row],[CODIGO]],POs[status],$GY1589,POs[Semana],WEEKNUM(HJ$1))</f>
        <v>0</v>
      </c>
      <c r="HK1589" s="15">
        <f>SUMIFS(POs[saldo],POs[cve_prod],DIM_BILL[[#This Row],[CODIGO]],POs[status],$GY1589,POs[Semana],WEEKNUM(HK$1))</f>
        <v>0</v>
      </c>
      <c r="HL1589" s="15">
        <f>SUMIFS(POs[saldo],POs[cve_prod],DIM_BILL[[#This Row],[CODIGO]],POs[status],$GY1589,POs[Semana],WEEKNUM(HL$1))</f>
        <v>0</v>
      </c>
      <c r="HM1589" s="15">
        <f>SUMIFS(POs[saldo],POs[cve_prod],DIM_BILL[[#This Row],[CODIGO]],POs[status],$GY1589,POs[Semana],WEEKNUM(HM$1))</f>
        <v>0</v>
      </c>
      <c r="HN1589" s="15">
        <f>SUMIFS(POs[saldo],POs[cve_prod],DIM_BILL[[#This Row],[CODIGO]],POs[status],$GY1589,POs[Semana],WEEKNUM(HN$1))</f>
        <v>0</v>
      </c>
      <c r="HO1589" s="15">
        <f>SUMIFS(POs[saldo],POs[cve_prod],DIM_BILL[[#This Row],[CODIGO]],POs[status],$GY1589,POs[Semana],WEEKNUM(HO$1))</f>
        <v>0</v>
      </c>
      <c r="HP1589" s="15">
        <f>SUMIFS(POs[saldo],POs[cve_prod],DIM_BILL[[#This Row],[CODIGO]],POs[status],$GY1589,POs[Semana],WEEKNUM(HP$1))</f>
        <v>0</v>
      </c>
      <c r="HQ1589" s="15">
        <f>SUMIFS(POs[saldo],POs[cve_prod],DIM_BILL[[#This Row],[CODIGO]],POs[status],$GY1589,POs[Semana],WEEKNUM(HQ$1))</f>
        <v>0</v>
      </c>
      <c r="HR1589" s="15">
        <f>SUMIFS(POs[saldo],POs[cve_prod],DIM_BILL[[#This Row],[CODIGO]],POs[status],$GY1589,POs[Semana],WEEKNUM(HR$1))</f>
        <v>0</v>
      </c>
      <c r="HS1589" s="15">
        <f>SUMIFS(POs[saldo],POs[cve_prod],DIM_BILL[[#This Row],[CODIGO]],POs[status],$GY1589,POs[Semana],WEEKNUM(HS$1))</f>
        <v>0</v>
      </c>
      <c r="HT1589" s="15">
        <f>SUMIFS(POs[saldo],POs[cve_prod],DIM_BILL[[#This Row],[CODIGO]],POs[status],$GY1589,POs[Semana],WEEKNUM(HT$1))</f>
        <v>0</v>
      </c>
      <c r="HU1589" s="22"/>
      <c r="HV1589" s="25"/>
      <c r="HW1589" t="str">
        <f>DIM_BILL[[#This Row],[Tipo]]</f>
        <v>MATERIA PRIMA</v>
      </c>
    </row>
    <row r="1590" spans="1:231" x14ac:dyDescent="0.3">
      <c r="A1590" s="17" t="s">
        <v>783</v>
      </c>
      <c r="BT1590">
        <v>7.1295454545454548E-4</v>
      </c>
      <c r="BU1590">
        <v>1.2547999999999999E-3</v>
      </c>
      <c r="BW1590">
        <v>1.2547999999999999E-3</v>
      </c>
      <c r="BX1590">
        <v>7.1295454545454548E-4</v>
      </c>
      <c r="BY1590">
        <v>2.5095999999999999E-3</v>
      </c>
      <c r="BZ1590">
        <v>1.2547999999999999E-3</v>
      </c>
      <c r="CA1590">
        <v>7.1295454545454548E-4</v>
      </c>
      <c r="CB1590">
        <v>2.5095999999999999E-3</v>
      </c>
      <c r="CC1590">
        <v>1.0456666666666667E-3</v>
      </c>
      <c r="CD1590">
        <v>3.137E-3</v>
      </c>
      <c r="GR1590" s="17" t="s">
        <v>784</v>
      </c>
      <c r="GS1590" s="17">
        <v>15</v>
      </c>
      <c r="GT1590" s="17" t="s">
        <v>1848</v>
      </c>
      <c r="GU1590" s="17" t="s">
        <v>1793</v>
      </c>
      <c r="GV1590" s="17">
        <f>SUMIF(FACT_A1[cve_prod],DIM_BILL[[#This Row],[CODIGO]],FACT_A1[Existencia])</f>
        <v>0</v>
      </c>
      <c r="GW1590" s="18">
        <f>SUMIF(FACT_A2[cve_prod],DIM_BILL[[#This Row],[CODIGO]],FACT_A2[Existencia])</f>
        <v>117.46625</v>
      </c>
      <c r="GX1590" s="17"/>
      <c r="GY1590" s="16" t="s">
        <v>2221</v>
      </c>
      <c r="GZ1590" s="24">
        <f>SUMPRODUCT($B1590:$GQ1590,INDEX(PLAN_PRODUCCION!$B$4:$GQ$24,COLUMN()-COLUMN($GZ$1)+1,0))</f>
        <v>43.917999999999999</v>
      </c>
      <c r="HA1590" s="24">
        <f>SUMPRODUCT($B1590:$GQ1590,INDEX(PLAN_PRODUCCION!$B$4:$GQ$24,COLUMN()-COLUMN($GZ$1)+1,0))</f>
        <v>0</v>
      </c>
      <c r="HB1590" s="24">
        <f>SUMPRODUCT($B1590:$GQ1590,INDEX(PLAN_PRODUCCION!$B$4:$GQ$24,COLUMN()-COLUMN($GZ$1)+1,0))</f>
        <v>0</v>
      </c>
      <c r="HC1590" s="24">
        <f>SUMPRODUCT($B1590:$GQ1590,INDEX(PLAN_PRODUCCION!$B$4:$GQ$24,COLUMN()-COLUMN($GZ$1)+1,0))</f>
        <v>0</v>
      </c>
      <c r="HD1590" s="24">
        <f>SUMPRODUCT($B1590:$GQ1590,INDEX(PLAN_PRODUCCION!$B$4:$GQ$24,COLUMN()-COLUMN($GZ$1)+1,0))</f>
        <v>0</v>
      </c>
      <c r="HE1590" s="24">
        <f>SUMPRODUCT($B1590:$GQ1590,INDEX(PLAN_PRODUCCION!$B$4:$GQ$24,COLUMN()-COLUMN($GZ$1)+1,0))</f>
        <v>0</v>
      </c>
      <c r="HF1590" s="24">
        <f>SUMPRODUCT($B1590:$GQ1590,INDEX(PLAN_PRODUCCION!$B$4:$GQ$24,COLUMN()-COLUMN($GZ$1)+1,0))</f>
        <v>0</v>
      </c>
      <c r="HG1590" s="24">
        <f>SUMPRODUCT($B1590:$GQ1590,INDEX(PLAN_PRODUCCION!$B$4:$GQ$24,COLUMN()-COLUMN($GZ$1)+1,0))</f>
        <v>0</v>
      </c>
      <c r="HH1590" s="24">
        <f>SUMPRODUCT($B1590:$GQ1590,INDEX(PLAN_PRODUCCION!$B$4:$GQ$24,COLUMN()-COLUMN($GZ$1)+1,0))</f>
        <v>0</v>
      </c>
      <c r="HI1590" s="24">
        <f>SUMPRODUCT($B1590:$GQ1590,INDEX(PLAN_PRODUCCION!$B$4:$GQ$24,COLUMN()-COLUMN($GZ$1)+1,0))</f>
        <v>0</v>
      </c>
      <c r="HJ1590" s="24">
        <f>SUMPRODUCT($B1590:$GQ1590,INDEX(PLAN_PRODUCCION!$B$4:$GQ$24,COLUMN()-COLUMN($GZ$1)+1,0))</f>
        <v>0</v>
      </c>
      <c r="HK1590" s="24">
        <f>SUMPRODUCT($B1590:$GQ1590,INDEX(PLAN_PRODUCCION!$B$4:$GQ$24,COLUMN()-COLUMN($GZ$1)+1,0))</f>
        <v>0</v>
      </c>
      <c r="HL1590" s="24">
        <f>SUMPRODUCT($B1590:$GQ1590,INDEX(PLAN_PRODUCCION!$B$4:$GQ$24,COLUMN()-COLUMN($GZ$1)+1,0))</f>
        <v>0</v>
      </c>
      <c r="HM1590" s="24">
        <f>SUMPRODUCT($B1590:$GQ1590,INDEX(PLAN_PRODUCCION!$B$4:$GQ$24,COLUMN()-COLUMN($GZ$1)+1,0))</f>
        <v>0</v>
      </c>
      <c r="HN1590" s="24">
        <f>SUMPRODUCT($B1590:$GQ1590,INDEX(PLAN_PRODUCCION!$B$4:$GQ$24,COLUMN()-COLUMN($GZ$1)+1,0))</f>
        <v>0</v>
      </c>
      <c r="HO1590" s="24">
        <f>SUMPRODUCT($B1590:$GQ1590,INDEX(PLAN_PRODUCCION!$B$4:$GQ$24,COLUMN()-COLUMN($GZ$1)+1,0))</f>
        <v>0</v>
      </c>
      <c r="HP1590" s="24">
        <f>SUMPRODUCT($B1590:$GQ1590,INDEX(PLAN_PRODUCCION!$B$4:$GQ$24,COLUMN()-COLUMN($GZ$1)+1,0))</f>
        <v>0</v>
      </c>
      <c r="HQ1590" s="24">
        <f>SUMPRODUCT($B1590:$GQ1590,INDEX(PLAN_PRODUCCION!$B$4:$GQ$24,COLUMN()-COLUMN($GZ$1)+1,0))</f>
        <v>0</v>
      </c>
      <c r="HR1590" s="24">
        <f>SUMPRODUCT($B1590:$GQ1590,INDEX(PLAN_PRODUCCION!$B$4:$GQ$24,COLUMN()-COLUMN($GZ$1)+1,0))</f>
        <v>0</v>
      </c>
      <c r="HS1590" s="24">
        <f>SUMPRODUCT($B1590:$GQ1590,INDEX(PLAN_PRODUCCION!$B$4:$GQ$24,COLUMN()-COLUMN($GZ$1)+1,0))</f>
        <v>0</v>
      </c>
      <c r="HT1590" s="24">
        <f>SUMPRODUCT($B1590:$GQ1590,INDEX(PLAN_PRODUCCION!$B$4:$GQ$24,COLUMN()-COLUMN($GZ$1)+1,0))</f>
        <v>0</v>
      </c>
      <c r="HU1590" s="22"/>
      <c r="HV1590" s="25"/>
      <c r="HW1590" t="str">
        <f>DIM_BILL[[#This Row],[Tipo]]</f>
        <v>MATERIA PRIMA</v>
      </c>
    </row>
    <row r="1591" spans="1:231" x14ac:dyDescent="0.3">
      <c r="A1591" s="18" t="s">
        <v>783</v>
      </c>
      <c r="BT1591">
        <v>7.1295454545454548E-4</v>
      </c>
      <c r="BU1591">
        <v>1.2547999999999999E-3</v>
      </c>
      <c r="BW1591">
        <v>1.2547999999999999E-3</v>
      </c>
      <c r="BX1591">
        <v>7.1295454545454548E-4</v>
      </c>
      <c r="BY1591">
        <v>2.5095999999999999E-3</v>
      </c>
      <c r="BZ1591">
        <v>1.2547999999999999E-3</v>
      </c>
      <c r="CA1591">
        <v>7.1295454545454548E-4</v>
      </c>
      <c r="CB1591">
        <v>2.5095999999999999E-3</v>
      </c>
      <c r="CC1591">
        <v>1.0456666666666667E-3</v>
      </c>
      <c r="CD1591">
        <v>3.137E-3</v>
      </c>
      <c r="GR1591" s="18" t="s">
        <v>784</v>
      </c>
      <c r="GS1591" s="18">
        <v>15</v>
      </c>
      <c r="GT1591" s="18" t="s">
        <v>1848</v>
      </c>
      <c r="GU1591" s="18" t="s">
        <v>1793</v>
      </c>
      <c r="GV1591" s="18">
        <f>SUMIF(FACT_A1[cve_prod],DIM_BILL[[#This Row],[CODIGO]],FACT_A1[Existencia])</f>
        <v>0</v>
      </c>
      <c r="GW1591" s="18">
        <f>SUMIF(FACT_A2[cve_prod],DIM_BILL[[#This Row],[CODIGO]],FACT_A2[Existencia])</f>
        <v>117.46625</v>
      </c>
      <c r="GX1591" s="18"/>
      <c r="GY1591" s="16" t="s">
        <v>2222</v>
      </c>
      <c r="GZ1591" s="26">
        <f t="shared" ref="GZ1591" si="11617">GV1591+GW1591+GX1591+GZ1589-GZ1590</f>
        <v>73.548249999999996</v>
      </c>
      <c r="HA1591" s="26">
        <f t="shared" ref="HA1591" si="11618">GZ1591+HA1589-HA1590</f>
        <v>73.548249999999996</v>
      </c>
      <c r="HB1591" s="26">
        <f t="shared" ref="HB1591" si="11619">HA1591+HB1589-HB1590</f>
        <v>73.548249999999996</v>
      </c>
      <c r="HC1591" s="26">
        <f t="shared" ref="HC1591" si="11620">HB1591+HC1589-HC1590</f>
        <v>73.548249999999996</v>
      </c>
      <c r="HD1591" s="26">
        <f t="shared" ref="HD1591" si="11621">HC1591+HD1589-HD1590</f>
        <v>73.548249999999996</v>
      </c>
      <c r="HE1591" s="26">
        <f t="shared" ref="HE1591" si="11622">HD1591+HE1589-HE1590</f>
        <v>73.548249999999996</v>
      </c>
      <c r="HF1591" s="26">
        <f t="shared" ref="HF1591" si="11623">HE1591+HF1589-HF1590</f>
        <v>73.548249999999996</v>
      </c>
      <c r="HG1591" s="26">
        <f t="shared" ref="HG1591" si="11624">HF1591+HG1589-HG1590</f>
        <v>73.548249999999996</v>
      </c>
      <c r="HH1591" s="26">
        <f t="shared" ref="HH1591" si="11625">HG1591+HH1589-HH1590</f>
        <v>73.548249999999996</v>
      </c>
      <c r="HI1591" s="26">
        <f t="shared" ref="HI1591" si="11626">HH1591+HI1589-HI1590</f>
        <v>73.548249999999996</v>
      </c>
      <c r="HJ1591" s="26">
        <f t="shared" ref="HJ1591" si="11627">HI1591+HJ1589-HJ1590</f>
        <v>73.548249999999996</v>
      </c>
      <c r="HK1591" s="26">
        <f t="shared" ref="HK1591" si="11628">HJ1591+HK1589-HK1590</f>
        <v>73.548249999999996</v>
      </c>
      <c r="HL1591" s="26">
        <f t="shared" ref="HL1591" si="11629">HK1591+HL1589-HL1590</f>
        <v>73.548249999999996</v>
      </c>
      <c r="HM1591" s="26">
        <f t="shared" ref="HM1591" si="11630">HL1591+HM1589-HM1590</f>
        <v>73.548249999999996</v>
      </c>
      <c r="HN1591" s="26">
        <f t="shared" ref="HN1591" si="11631">HM1591+HN1589-HN1590</f>
        <v>73.548249999999996</v>
      </c>
      <c r="HO1591" s="26">
        <f t="shared" ref="HO1591" si="11632">HN1591+HO1589-HO1590</f>
        <v>73.548249999999996</v>
      </c>
      <c r="HP1591" s="26">
        <f t="shared" ref="HP1591" si="11633">HO1591+HP1589-HP1590</f>
        <v>73.548249999999996</v>
      </c>
      <c r="HQ1591" s="26">
        <f t="shared" ref="HQ1591" si="11634">HP1591+HQ1589-HQ1590</f>
        <v>73.548249999999996</v>
      </c>
      <c r="HR1591" s="26">
        <f t="shared" ref="HR1591" si="11635">HQ1591+HR1589-HR1590</f>
        <v>73.548249999999996</v>
      </c>
      <c r="HS1591" s="26">
        <f t="shared" ref="HS1591" si="11636">HR1591+HS1589-HS1590</f>
        <v>73.548249999999996</v>
      </c>
      <c r="HT1591" s="26">
        <f t="shared" ref="HT1591" si="11637">HS1591+HT1589-HT1590</f>
        <v>73.548249999999996</v>
      </c>
      <c r="HU1591" s="22">
        <f t="shared" ref="HU1591" si="11638">COUNTIF(GZ1591:HT1591,"&lt;0")</f>
        <v>0</v>
      </c>
      <c r="HV1591" s="25"/>
      <c r="HW1591" t="str">
        <f>DIM_BILL[[#This Row],[Tipo]]</f>
        <v>MATERIA PRIMA</v>
      </c>
    </row>
    <row r="1592" spans="1:231" x14ac:dyDescent="0.3">
      <c r="A1592" s="17" t="s">
        <v>861</v>
      </c>
      <c r="BV1592">
        <v>5.5599999999999998E-3</v>
      </c>
      <c r="GR1592" s="17" t="s">
        <v>862</v>
      </c>
      <c r="GS1592" s="17">
        <v>2</v>
      </c>
      <c r="GT1592" s="17" t="s">
        <v>1791</v>
      </c>
      <c r="GU1592" s="17" t="s">
        <v>1791</v>
      </c>
      <c r="GV1592" s="17">
        <f>SUMIF(FACT_A1[cve_prod],DIM_BILL[[#This Row],[CODIGO]],FACT_A1[Existencia])</f>
        <v>0</v>
      </c>
      <c r="GW1592" s="18">
        <f>SUMIF(FACT_A2[cve_prod],DIM_BILL[[#This Row],[CODIGO]],FACT_A2[Existencia])</f>
        <v>0</v>
      </c>
      <c r="GX1592" s="17"/>
      <c r="GY1592" s="16" t="s">
        <v>2220</v>
      </c>
      <c r="GZ1592" s="15">
        <f>SUMIFS(POs[saldo],POs[cve_prod],DIM_BILL[[#This Row],[CODIGO]],POs[status],$GY1592,POs[f_ent],GZ$1)</f>
        <v>0</v>
      </c>
      <c r="HA1592" s="15">
        <f>SUMIFS(POs[saldo],POs[cve_prod],DIM_BILL[[#This Row],[CODIGO]],POs[status],$GY1592,POs[f_ent],HA$1)</f>
        <v>0</v>
      </c>
      <c r="HB1592" s="15">
        <f>SUMIFS(POs[saldo],POs[cve_prod],DIM_BILL[[#This Row],[CODIGO]],POs[status],$GY1592,POs[f_ent],HB$1)</f>
        <v>0</v>
      </c>
      <c r="HC1592" s="15">
        <f>SUMIFS(POs[saldo],POs[cve_prod],DIM_BILL[[#This Row],[CODIGO]],POs[status],$GY1592,POs[f_ent],HC$1)</f>
        <v>0</v>
      </c>
      <c r="HD1592" s="15">
        <f>SUMIFS(POs[saldo],POs[cve_prod],DIM_BILL[[#This Row],[CODIGO]],POs[status],$GY1592,POs[f_ent],HD$1)</f>
        <v>0</v>
      </c>
      <c r="HE1592" s="15">
        <f>SUMIFS(POs[saldo],POs[cve_prod],DIM_BILL[[#This Row],[CODIGO]],POs[status],$GY1592,POs[f_ent],HE$1)</f>
        <v>0</v>
      </c>
      <c r="HF1592" s="15">
        <f>SUMIFS(POs[saldo],POs[cve_prod],DIM_BILL[[#This Row],[CODIGO]],POs[status],$GY1592,POs[Semana],WEEKNUM(HF$1))</f>
        <v>0</v>
      </c>
      <c r="HG1592" s="15">
        <f>SUMIFS(POs[saldo],POs[cve_prod],DIM_BILL[[#This Row],[CODIGO]],POs[status],$GY1592,POs[Semana],WEEKNUM(HG$1))</f>
        <v>0</v>
      </c>
      <c r="HH1592" s="15">
        <f>SUMIFS(POs[saldo],POs[cve_prod],DIM_BILL[[#This Row],[CODIGO]],POs[status],$GY1592,POs[Semana],WEEKNUM(HH$1))</f>
        <v>0</v>
      </c>
      <c r="HI1592" s="15">
        <f>SUMIFS(POs[saldo],POs[cve_prod],DIM_BILL[[#This Row],[CODIGO]],POs[status],$GY1592,POs[Semana],WEEKNUM(HI$1))</f>
        <v>0</v>
      </c>
      <c r="HJ1592" s="15">
        <f>SUMIFS(POs[saldo],POs[cve_prod],DIM_BILL[[#This Row],[CODIGO]],POs[status],$GY1592,POs[Semana],WEEKNUM(HJ$1))</f>
        <v>0</v>
      </c>
      <c r="HK1592" s="15">
        <f>SUMIFS(POs[saldo],POs[cve_prod],DIM_BILL[[#This Row],[CODIGO]],POs[status],$GY1592,POs[Semana],WEEKNUM(HK$1))</f>
        <v>0</v>
      </c>
      <c r="HL1592" s="15">
        <f>SUMIFS(POs[saldo],POs[cve_prod],DIM_BILL[[#This Row],[CODIGO]],POs[status],$GY1592,POs[Semana],WEEKNUM(HL$1))</f>
        <v>0</v>
      </c>
      <c r="HM1592" s="15">
        <f>SUMIFS(POs[saldo],POs[cve_prod],DIM_BILL[[#This Row],[CODIGO]],POs[status],$GY1592,POs[Semana],WEEKNUM(HM$1))</f>
        <v>0</v>
      </c>
      <c r="HN1592" s="15">
        <f>SUMIFS(POs[saldo],POs[cve_prod],DIM_BILL[[#This Row],[CODIGO]],POs[status],$GY1592,POs[Semana],WEEKNUM(HN$1))</f>
        <v>0</v>
      </c>
      <c r="HO1592" s="15">
        <f>SUMIFS(POs[saldo],POs[cve_prod],DIM_BILL[[#This Row],[CODIGO]],POs[status],$GY1592,POs[Semana],WEEKNUM(HO$1))</f>
        <v>0</v>
      </c>
      <c r="HP1592" s="15">
        <f>SUMIFS(POs[saldo],POs[cve_prod],DIM_BILL[[#This Row],[CODIGO]],POs[status],$GY1592,POs[Semana],WEEKNUM(HP$1))</f>
        <v>0</v>
      </c>
      <c r="HQ1592" s="15">
        <f>SUMIFS(POs[saldo],POs[cve_prod],DIM_BILL[[#This Row],[CODIGO]],POs[status],$GY1592,POs[Semana],WEEKNUM(HQ$1))</f>
        <v>0</v>
      </c>
      <c r="HR1592" s="15">
        <f>SUMIFS(POs[saldo],POs[cve_prod],DIM_BILL[[#This Row],[CODIGO]],POs[status],$GY1592,POs[Semana],WEEKNUM(HR$1))</f>
        <v>0</v>
      </c>
      <c r="HS1592" s="15">
        <f>SUMIFS(POs[saldo],POs[cve_prod],DIM_BILL[[#This Row],[CODIGO]],POs[status],$GY1592,POs[Semana],WEEKNUM(HS$1))</f>
        <v>0</v>
      </c>
      <c r="HT1592" s="15">
        <f>SUMIFS(POs[saldo],POs[cve_prod],DIM_BILL[[#This Row],[CODIGO]],POs[status],$GY1592,POs[Semana],WEEKNUM(HT$1))</f>
        <v>0</v>
      </c>
      <c r="HU1592" s="22"/>
      <c r="HV1592" s="25"/>
      <c r="HW1592" t="str">
        <f>DIM_BILL[[#This Row],[Tipo]]</f>
        <v/>
      </c>
    </row>
    <row r="1593" spans="1:231" x14ac:dyDescent="0.3">
      <c r="A1593" s="17" t="s">
        <v>861</v>
      </c>
      <c r="BV1593">
        <v>5.5599999999999998E-3</v>
      </c>
      <c r="GR1593" s="17" t="s">
        <v>862</v>
      </c>
      <c r="GS1593" s="17">
        <v>2</v>
      </c>
      <c r="GT1593" s="17" t="s">
        <v>1791</v>
      </c>
      <c r="GU1593" s="17" t="s">
        <v>1791</v>
      </c>
      <c r="GV1593" s="17">
        <f>SUMIF(FACT_A1[cve_prod],DIM_BILL[[#This Row],[CODIGO]],FACT_A1[Existencia])</f>
        <v>0</v>
      </c>
      <c r="GW1593" s="18">
        <f>SUMIF(FACT_A2[cve_prod],DIM_BILL[[#This Row],[CODIGO]],FACT_A2[Existencia])</f>
        <v>0</v>
      </c>
      <c r="GX1593" s="17"/>
      <c r="GY1593" s="16" t="s">
        <v>2221</v>
      </c>
      <c r="GZ1593" s="24">
        <f>SUMPRODUCT($B1593:$GQ1593,INDEX(PLAN_PRODUCCION!$B$4:$GQ$24,COLUMN()-COLUMN($GZ$1)+1,0))</f>
        <v>0</v>
      </c>
      <c r="HA1593" s="24">
        <f>SUMPRODUCT($B1593:$GQ1593,INDEX(PLAN_PRODUCCION!$B$4:$GQ$24,COLUMN()-COLUMN($GZ$1)+1,0))</f>
        <v>0</v>
      </c>
      <c r="HB1593" s="24">
        <f>SUMPRODUCT($B1593:$GQ1593,INDEX(PLAN_PRODUCCION!$B$4:$GQ$24,COLUMN()-COLUMN($GZ$1)+1,0))</f>
        <v>0</v>
      </c>
      <c r="HC1593" s="24">
        <f>SUMPRODUCT($B1593:$GQ1593,INDEX(PLAN_PRODUCCION!$B$4:$GQ$24,COLUMN()-COLUMN($GZ$1)+1,0))</f>
        <v>0</v>
      </c>
      <c r="HD1593" s="24">
        <f>SUMPRODUCT($B1593:$GQ1593,INDEX(PLAN_PRODUCCION!$B$4:$GQ$24,COLUMN()-COLUMN($GZ$1)+1,0))</f>
        <v>0</v>
      </c>
      <c r="HE1593" s="24">
        <f>SUMPRODUCT($B1593:$GQ1593,INDEX(PLAN_PRODUCCION!$B$4:$GQ$24,COLUMN()-COLUMN($GZ$1)+1,0))</f>
        <v>0</v>
      </c>
      <c r="HF1593" s="24">
        <f>SUMPRODUCT($B1593:$GQ1593,INDEX(PLAN_PRODUCCION!$B$4:$GQ$24,COLUMN()-COLUMN($GZ$1)+1,0))</f>
        <v>0</v>
      </c>
      <c r="HG1593" s="24">
        <f>SUMPRODUCT($B1593:$GQ1593,INDEX(PLAN_PRODUCCION!$B$4:$GQ$24,COLUMN()-COLUMN($GZ$1)+1,0))</f>
        <v>0</v>
      </c>
      <c r="HH1593" s="24">
        <f>SUMPRODUCT($B1593:$GQ1593,INDEX(PLAN_PRODUCCION!$B$4:$GQ$24,COLUMN()-COLUMN($GZ$1)+1,0))</f>
        <v>0</v>
      </c>
      <c r="HI1593" s="24">
        <f>SUMPRODUCT($B1593:$GQ1593,INDEX(PLAN_PRODUCCION!$B$4:$GQ$24,COLUMN()-COLUMN($GZ$1)+1,0))</f>
        <v>0</v>
      </c>
      <c r="HJ1593" s="24">
        <f>SUMPRODUCT($B1593:$GQ1593,INDEX(PLAN_PRODUCCION!$B$4:$GQ$24,COLUMN()-COLUMN($GZ$1)+1,0))</f>
        <v>0</v>
      </c>
      <c r="HK1593" s="24">
        <f>SUMPRODUCT($B1593:$GQ1593,INDEX(PLAN_PRODUCCION!$B$4:$GQ$24,COLUMN()-COLUMN($GZ$1)+1,0))</f>
        <v>0</v>
      </c>
      <c r="HL1593" s="24">
        <f>SUMPRODUCT($B1593:$GQ1593,INDEX(PLAN_PRODUCCION!$B$4:$GQ$24,COLUMN()-COLUMN($GZ$1)+1,0))</f>
        <v>0</v>
      </c>
      <c r="HM1593" s="24">
        <f>SUMPRODUCT($B1593:$GQ1593,INDEX(PLAN_PRODUCCION!$B$4:$GQ$24,COLUMN()-COLUMN($GZ$1)+1,0))</f>
        <v>0</v>
      </c>
      <c r="HN1593" s="24">
        <f>SUMPRODUCT($B1593:$GQ1593,INDEX(PLAN_PRODUCCION!$B$4:$GQ$24,COLUMN()-COLUMN($GZ$1)+1,0))</f>
        <v>0</v>
      </c>
      <c r="HO1593" s="24">
        <f>SUMPRODUCT($B1593:$GQ1593,INDEX(PLAN_PRODUCCION!$B$4:$GQ$24,COLUMN()-COLUMN($GZ$1)+1,0))</f>
        <v>0</v>
      </c>
      <c r="HP1593" s="24">
        <f>SUMPRODUCT($B1593:$GQ1593,INDEX(PLAN_PRODUCCION!$B$4:$GQ$24,COLUMN()-COLUMN($GZ$1)+1,0))</f>
        <v>0</v>
      </c>
      <c r="HQ1593" s="24">
        <f>SUMPRODUCT($B1593:$GQ1593,INDEX(PLAN_PRODUCCION!$B$4:$GQ$24,COLUMN()-COLUMN($GZ$1)+1,0))</f>
        <v>0</v>
      </c>
      <c r="HR1593" s="24">
        <f>SUMPRODUCT($B1593:$GQ1593,INDEX(PLAN_PRODUCCION!$B$4:$GQ$24,COLUMN()-COLUMN($GZ$1)+1,0))</f>
        <v>0</v>
      </c>
      <c r="HS1593" s="24">
        <f>SUMPRODUCT($B1593:$GQ1593,INDEX(PLAN_PRODUCCION!$B$4:$GQ$24,COLUMN()-COLUMN($GZ$1)+1,0))</f>
        <v>0</v>
      </c>
      <c r="HT1593" s="24">
        <f>SUMPRODUCT($B1593:$GQ1593,INDEX(PLAN_PRODUCCION!$B$4:$GQ$24,COLUMN()-COLUMN($GZ$1)+1,0))</f>
        <v>0</v>
      </c>
      <c r="HU1593" s="22"/>
      <c r="HV1593" s="25"/>
      <c r="HW1593" t="str">
        <f>DIM_BILL[[#This Row],[Tipo]]</f>
        <v/>
      </c>
    </row>
    <row r="1594" spans="1:231" x14ac:dyDescent="0.3">
      <c r="A1594" s="18" t="s">
        <v>861</v>
      </c>
      <c r="BV1594">
        <v>5.5599999999999998E-3</v>
      </c>
      <c r="GR1594" s="18" t="s">
        <v>862</v>
      </c>
      <c r="GS1594" s="18">
        <v>2</v>
      </c>
      <c r="GT1594" s="18" t="s">
        <v>1791</v>
      </c>
      <c r="GU1594" s="18" t="s">
        <v>1791</v>
      </c>
      <c r="GV1594" s="18">
        <f>SUMIF(FACT_A1[cve_prod],DIM_BILL[[#This Row],[CODIGO]],FACT_A1[Existencia])</f>
        <v>0</v>
      </c>
      <c r="GW1594" s="18">
        <f>SUMIF(FACT_A2[cve_prod],DIM_BILL[[#This Row],[CODIGO]],FACT_A2[Existencia])</f>
        <v>0</v>
      </c>
      <c r="GX1594" s="18"/>
      <c r="GY1594" s="16" t="s">
        <v>2222</v>
      </c>
      <c r="GZ1594" s="26">
        <f t="shared" ref="GZ1594" si="11639">GV1594+GW1594+GX1594+GZ1592-GZ1593</f>
        <v>0</v>
      </c>
      <c r="HA1594" s="26">
        <f t="shared" ref="HA1594" si="11640">GZ1594+HA1592-HA1593</f>
        <v>0</v>
      </c>
      <c r="HB1594" s="26">
        <f t="shared" ref="HB1594" si="11641">HA1594+HB1592-HB1593</f>
        <v>0</v>
      </c>
      <c r="HC1594" s="26">
        <f t="shared" ref="HC1594" si="11642">HB1594+HC1592-HC1593</f>
        <v>0</v>
      </c>
      <c r="HD1594" s="26">
        <f t="shared" ref="HD1594" si="11643">HC1594+HD1592-HD1593</f>
        <v>0</v>
      </c>
      <c r="HE1594" s="26">
        <f t="shared" ref="HE1594" si="11644">HD1594+HE1592-HE1593</f>
        <v>0</v>
      </c>
      <c r="HF1594" s="26">
        <f t="shared" ref="HF1594" si="11645">HE1594+HF1592-HF1593</f>
        <v>0</v>
      </c>
      <c r="HG1594" s="26">
        <f t="shared" ref="HG1594" si="11646">HF1594+HG1592-HG1593</f>
        <v>0</v>
      </c>
      <c r="HH1594" s="26">
        <f t="shared" ref="HH1594" si="11647">HG1594+HH1592-HH1593</f>
        <v>0</v>
      </c>
      <c r="HI1594" s="26">
        <f t="shared" ref="HI1594" si="11648">HH1594+HI1592-HI1593</f>
        <v>0</v>
      </c>
      <c r="HJ1594" s="26">
        <f t="shared" ref="HJ1594" si="11649">HI1594+HJ1592-HJ1593</f>
        <v>0</v>
      </c>
      <c r="HK1594" s="26">
        <f t="shared" ref="HK1594" si="11650">HJ1594+HK1592-HK1593</f>
        <v>0</v>
      </c>
      <c r="HL1594" s="26">
        <f t="shared" ref="HL1594" si="11651">HK1594+HL1592-HL1593</f>
        <v>0</v>
      </c>
      <c r="HM1594" s="26">
        <f t="shared" ref="HM1594" si="11652">HL1594+HM1592-HM1593</f>
        <v>0</v>
      </c>
      <c r="HN1594" s="26">
        <f t="shared" ref="HN1594" si="11653">HM1594+HN1592-HN1593</f>
        <v>0</v>
      </c>
      <c r="HO1594" s="26">
        <f t="shared" ref="HO1594" si="11654">HN1594+HO1592-HO1593</f>
        <v>0</v>
      </c>
      <c r="HP1594" s="26">
        <f t="shared" ref="HP1594" si="11655">HO1594+HP1592-HP1593</f>
        <v>0</v>
      </c>
      <c r="HQ1594" s="26">
        <f t="shared" ref="HQ1594" si="11656">HP1594+HQ1592-HQ1593</f>
        <v>0</v>
      </c>
      <c r="HR1594" s="26">
        <f t="shared" ref="HR1594" si="11657">HQ1594+HR1592-HR1593</f>
        <v>0</v>
      </c>
      <c r="HS1594" s="26">
        <f t="shared" ref="HS1594" si="11658">HR1594+HS1592-HS1593</f>
        <v>0</v>
      </c>
      <c r="HT1594" s="26">
        <f t="shared" ref="HT1594" si="11659">HS1594+HT1592-HT1593</f>
        <v>0</v>
      </c>
      <c r="HU1594" s="22">
        <f t="shared" ref="HU1594" si="11660">COUNTIF(GZ1594:HT1594,"&lt;0")</f>
        <v>0</v>
      </c>
      <c r="HV1594" s="25"/>
      <c r="HW1594" t="str">
        <f>DIM_BILL[[#This Row],[Tipo]]</f>
        <v/>
      </c>
    </row>
    <row r="1595" spans="1:231" x14ac:dyDescent="0.3">
      <c r="A1595" s="17" t="s">
        <v>520</v>
      </c>
      <c r="AP1595">
        <v>5.7600000000000001E-4</v>
      </c>
      <c r="BV1595">
        <v>7.9999999999999993E-4</v>
      </c>
      <c r="GR1595" s="17" t="s">
        <v>521</v>
      </c>
      <c r="GS1595" s="17">
        <v>1</v>
      </c>
      <c r="GT1595" s="17" t="s">
        <v>1846</v>
      </c>
      <c r="GU1595" s="17" t="s">
        <v>1793</v>
      </c>
      <c r="GV1595" s="17">
        <f>SUMIF(FACT_A1[cve_prod],DIM_BILL[[#This Row],[CODIGO]],FACT_A1[Existencia])</f>
        <v>0</v>
      </c>
      <c r="GW1595" s="18">
        <f>SUMIF(FACT_A2[cve_prod],DIM_BILL[[#This Row],[CODIGO]],FACT_A2[Existencia])</f>
        <v>0</v>
      </c>
      <c r="GX1595" s="17"/>
      <c r="GY1595" s="16" t="s">
        <v>2220</v>
      </c>
      <c r="GZ1595" s="15">
        <f>SUMIFS(POs[saldo],POs[cve_prod],DIM_BILL[[#This Row],[CODIGO]],POs[status],$GY1595,POs[f_ent],GZ$1)</f>
        <v>0</v>
      </c>
      <c r="HA1595" s="15">
        <f>SUMIFS(POs[saldo],POs[cve_prod],DIM_BILL[[#This Row],[CODIGO]],POs[status],$GY1595,POs[f_ent],HA$1)</f>
        <v>0</v>
      </c>
      <c r="HB1595" s="15">
        <f>SUMIFS(POs[saldo],POs[cve_prod],DIM_BILL[[#This Row],[CODIGO]],POs[status],$GY1595,POs[f_ent],HB$1)</f>
        <v>0</v>
      </c>
      <c r="HC1595" s="15">
        <f>SUMIFS(POs[saldo],POs[cve_prod],DIM_BILL[[#This Row],[CODIGO]],POs[status],$GY1595,POs[f_ent],HC$1)</f>
        <v>0</v>
      </c>
      <c r="HD1595" s="15">
        <f>SUMIFS(POs[saldo],POs[cve_prod],DIM_BILL[[#This Row],[CODIGO]],POs[status],$GY1595,POs[f_ent],HD$1)</f>
        <v>0</v>
      </c>
      <c r="HE1595" s="15">
        <f>SUMIFS(POs[saldo],POs[cve_prod],DIM_BILL[[#This Row],[CODIGO]],POs[status],$GY1595,POs[f_ent],HE$1)</f>
        <v>0</v>
      </c>
      <c r="HF1595" s="15">
        <f>SUMIFS(POs[saldo],POs[cve_prod],DIM_BILL[[#This Row],[CODIGO]],POs[status],$GY1595,POs[Semana],WEEKNUM(HF$1))</f>
        <v>0</v>
      </c>
      <c r="HG1595" s="15">
        <f>SUMIFS(POs[saldo],POs[cve_prod],DIM_BILL[[#This Row],[CODIGO]],POs[status],$GY1595,POs[Semana],WEEKNUM(HG$1))</f>
        <v>0</v>
      </c>
      <c r="HH1595" s="15">
        <f>SUMIFS(POs[saldo],POs[cve_prod],DIM_BILL[[#This Row],[CODIGO]],POs[status],$GY1595,POs[Semana],WEEKNUM(HH$1))</f>
        <v>0</v>
      </c>
      <c r="HI1595" s="15">
        <f>SUMIFS(POs[saldo],POs[cve_prod],DIM_BILL[[#This Row],[CODIGO]],POs[status],$GY1595,POs[Semana],WEEKNUM(HI$1))</f>
        <v>0</v>
      </c>
      <c r="HJ1595" s="15">
        <f>SUMIFS(POs[saldo],POs[cve_prod],DIM_BILL[[#This Row],[CODIGO]],POs[status],$GY1595,POs[Semana],WEEKNUM(HJ$1))</f>
        <v>0</v>
      </c>
      <c r="HK1595" s="15">
        <f>SUMIFS(POs[saldo],POs[cve_prod],DIM_BILL[[#This Row],[CODIGO]],POs[status],$GY1595,POs[Semana],WEEKNUM(HK$1))</f>
        <v>0</v>
      </c>
      <c r="HL1595" s="15">
        <f>SUMIFS(POs[saldo],POs[cve_prod],DIM_BILL[[#This Row],[CODIGO]],POs[status],$GY1595,POs[Semana],WEEKNUM(HL$1))</f>
        <v>0</v>
      </c>
      <c r="HM1595" s="15">
        <f>SUMIFS(POs[saldo],POs[cve_prod],DIM_BILL[[#This Row],[CODIGO]],POs[status],$GY1595,POs[Semana],WEEKNUM(HM$1))</f>
        <v>0</v>
      </c>
      <c r="HN1595" s="15">
        <f>SUMIFS(POs[saldo],POs[cve_prod],DIM_BILL[[#This Row],[CODIGO]],POs[status],$GY1595,POs[Semana],WEEKNUM(HN$1))</f>
        <v>0</v>
      </c>
      <c r="HO1595" s="15">
        <f>SUMIFS(POs[saldo],POs[cve_prod],DIM_BILL[[#This Row],[CODIGO]],POs[status],$GY1595,POs[Semana],WEEKNUM(HO$1))</f>
        <v>0</v>
      </c>
      <c r="HP1595" s="15">
        <f>SUMIFS(POs[saldo],POs[cve_prod],DIM_BILL[[#This Row],[CODIGO]],POs[status],$GY1595,POs[Semana],WEEKNUM(HP$1))</f>
        <v>0</v>
      </c>
      <c r="HQ1595" s="15">
        <f>SUMIFS(POs[saldo],POs[cve_prod],DIM_BILL[[#This Row],[CODIGO]],POs[status],$GY1595,POs[Semana],WEEKNUM(HQ$1))</f>
        <v>0</v>
      </c>
      <c r="HR1595" s="15">
        <f>SUMIFS(POs[saldo],POs[cve_prod],DIM_BILL[[#This Row],[CODIGO]],POs[status],$GY1595,POs[Semana],WEEKNUM(HR$1))</f>
        <v>0</v>
      </c>
      <c r="HS1595" s="15">
        <f>SUMIFS(POs[saldo],POs[cve_prod],DIM_BILL[[#This Row],[CODIGO]],POs[status],$GY1595,POs[Semana],WEEKNUM(HS$1))</f>
        <v>0</v>
      </c>
      <c r="HT1595" s="15">
        <f>SUMIFS(POs[saldo],POs[cve_prod],DIM_BILL[[#This Row],[CODIGO]],POs[status],$GY1595,POs[Semana],WEEKNUM(HT$1))</f>
        <v>0</v>
      </c>
      <c r="HU1595" s="22"/>
      <c r="HV1595" s="25"/>
      <c r="HW1595" t="str">
        <f>DIM_BILL[[#This Row],[Tipo]]</f>
        <v>MATERIA PRIMA</v>
      </c>
    </row>
    <row r="1596" spans="1:231" x14ac:dyDescent="0.3">
      <c r="A1596" s="17" t="s">
        <v>520</v>
      </c>
      <c r="AP1596">
        <v>5.7600000000000001E-4</v>
      </c>
      <c r="BV1596">
        <v>7.9999999999999993E-4</v>
      </c>
      <c r="GR1596" s="17" t="s">
        <v>521</v>
      </c>
      <c r="GS1596" s="17">
        <v>1</v>
      </c>
      <c r="GT1596" s="17" t="s">
        <v>1846</v>
      </c>
      <c r="GU1596" s="17" t="s">
        <v>1793</v>
      </c>
      <c r="GV1596" s="17">
        <f>SUMIF(FACT_A1[cve_prod],DIM_BILL[[#This Row],[CODIGO]],FACT_A1[Existencia])</f>
        <v>0</v>
      </c>
      <c r="GW1596" s="18">
        <f>SUMIF(FACT_A2[cve_prod],DIM_BILL[[#This Row],[CODIGO]],FACT_A2[Existencia])</f>
        <v>0</v>
      </c>
      <c r="GX1596" s="17"/>
      <c r="GY1596" s="16" t="s">
        <v>2221</v>
      </c>
      <c r="GZ1596" s="24">
        <f>SUMPRODUCT($B1596:$GQ1596,INDEX(PLAN_PRODUCCION!$B$4:$GQ$24,COLUMN()-COLUMN($GZ$1)+1,0))</f>
        <v>0</v>
      </c>
      <c r="HA1596" s="24">
        <f>SUMPRODUCT($B1596:$GQ1596,INDEX(PLAN_PRODUCCION!$B$4:$GQ$24,COLUMN()-COLUMN($GZ$1)+1,0))</f>
        <v>0</v>
      </c>
      <c r="HB1596" s="24">
        <f>SUMPRODUCT($B1596:$GQ1596,INDEX(PLAN_PRODUCCION!$B$4:$GQ$24,COLUMN()-COLUMN($GZ$1)+1,0))</f>
        <v>0</v>
      </c>
      <c r="HC1596" s="24">
        <f>SUMPRODUCT($B1596:$GQ1596,INDEX(PLAN_PRODUCCION!$B$4:$GQ$24,COLUMN()-COLUMN($GZ$1)+1,0))</f>
        <v>0</v>
      </c>
      <c r="HD1596" s="24">
        <f>SUMPRODUCT($B1596:$GQ1596,INDEX(PLAN_PRODUCCION!$B$4:$GQ$24,COLUMN()-COLUMN($GZ$1)+1,0))</f>
        <v>0</v>
      </c>
      <c r="HE1596" s="24">
        <f>SUMPRODUCT($B1596:$GQ1596,INDEX(PLAN_PRODUCCION!$B$4:$GQ$24,COLUMN()-COLUMN($GZ$1)+1,0))</f>
        <v>0</v>
      </c>
      <c r="HF1596" s="24">
        <f>SUMPRODUCT($B1596:$GQ1596,INDEX(PLAN_PRODUCCION!$B$4:$GQ$24,COLUMN()-COLUMN($GZ$1)+1,0))</f>
        <v>0</v>
      </c>
      <c r="HG1596" s="24">
        <f>SUMPRODUCT($B1596:$GQ1596,INDEX(PLAN_PRODUCCION!$B$4:$GQ$24,COLUMN()-COLUMN($GZ$1)+1,0))</f>
        <v>0</v>
      </c>
      <c r="HH1596" s="24">
        <f>SUMPRODUCT($B1596:$GQ1596,INDEX(PLAN_PRODUCCION!$B$4:$GQ$24,COLUMN()-COLUMN($GZ$1)+1,0))</f>
        <v>0</v>
      </c>
      <c r="HI1596" s="24">
        <f>SUMPRODUCT($B1596:$GQ1596,INDEX(PLAN_PRODUCCION!$B$4:$GQ$24,COLUMN()-COLUMN($GZ$1)+1,0))</f>
        <v>0</v>
      </c>
      <c r="HJ1596" s="24">
        <f>SUMPRODUCT($B1596:$GQ1596,INDEX(PLAN_PRODUCCION!$B$4:$GQ$24,COLUMN()-COLUMN($GZ$1)+1,0))</f>
        <v>0</v>
      </c>
      <c r="HK1596" s="24">
        <f>SUMPRODUCT($B1596:$GQ1596,INDEX(PLAN_PRODUCCION!$B$4:$GQ$24,COLUMN()-COLUMN($GZ$1)+1,0))</f>
        <v>0</v>
      </c>
      <c r="HL1596" s="24">
        <f>SUMPRODUCT($B1596:$GQ1596,INDEX(PLAN_PRODUCCION!$B$4:$GQ$24,COLUMN()-COLUMN($GZ$1)+1,0))</f>
        <v>0</v>
      </c>
      <c r="HM1596" s="24">
        <f>SUMPRODUCT($B1596:$GQ1596,INDEX(PLAN_PRODUCCION!$B$4:$GQ$24,COLUMN()-COLUMN($GZ$1)+1,0))</f>
        <v>0</v>
      </c>
      <c r="HN1596" s="24">
        <f>SUMPRODUCT($B1596:$GQ1596,INDEX(PLAN_PRODUCCION!$B$4:$GQ$24,COLUMN()-COLUMN($GZ$1)+1,0))</f>
        <v>0</v>
      </c>
      <c r="HO1596" s="24">
        <f>SUMPRODUCT($B1596:$GQ1596,INDEX(PLAN_PRODUCCION!$B$4:$GQ$24,COLUMN()-COLUMN($GZ$1)+1,0))</f>
        <v>0</v>
      </c>
      <c r="HP1596" s="24">
        <f>SUMPRODUCT($B1596:$GQ1596,INDEX(PLAN_PRODUCCION!$B$4:$GQ$24,COLUMN()-COLUMN($GZ$1)+1,0))</f>
        <v>0</v>
      </c>
      <c r="HQ1596" s="24">
        <f>SUMPRODUCT($B1596:$GQ1596,INDEX(PLAN_PRODUCCION!$B$4:$GQ$24,COLUMN()-COLUMN($GZ$1)+1,0))</f>
        <v>0</v>
      </c>
      <c r="HR1596" s="24">
        <f>SUMPRODUCT($B1596:$GQ1596,INDEX(PLAN_PRODUCCION!$B$4:$GQ$24,COLUMN()-COLUMN($GZ$1)+1,0))</f>
        <v>0</v>
      </c>
      <c r="HS1596" s="24">
        <f>SUMPRODUCT($B1596:$GQ1596,INDEX(PLAN_PRODUCCION!$B$4:$GQ$24,COLUMN()-COLUMN($GZ$1)+1,0))</f>
        <v>0</v>
      </c>
      <c r="HT1596" s="24">
        <f>SUMPRODUCT($B1596:$GQ1596,INDEX(PLAN_PRODUCCION!$B$4:$GQ$24,COLUMN()-COLUMN($GZ$1)+1,0))</f>
        <v>0</v>
      </c>
      <c r="HU1596" s="22"/>
      <c r="HV1596" s="25"/>
      <c r="HW1596" t="str">
        <f>DIM_BILL[[#This Row],[Tipo]]</f>
        <v>MATERIA PRIMA</v>
      </c>
    </row>
    <row r="1597" spans="1:231" x14ac:dyDescent="0.3">
      <c r="A1597" s="18" t="s">
        <v>520</v>
      </c>
      <c r="AP1597">
        <v>5.7600000000000001E-4</v>
      </c>
      <c r="BV1597">
        <v>7.9999999999999993E-4</v>
      </c>
      <c r="GR1597" s="18" t="s">
        <v>521</v>
      </c>
      <c r="GS1597" s="18">
        <v>1</v>
      </c>
      <c r="GT1597" s="18" t="s">
        <v>1846</v>
      </c>
      <c r="GU1597" s="18" t="s">
        <v>1793</v>
      </c>
      <c r="GV1597" s="18">
        <f>SUMIF(FACT_A1[cve_prod],DIM_BILL[[#This Row],[CODIGO]],FACT_A1[Existencia])</f>
        <v>0</v>
      </c>
      <c r="GW1597" s="18">
        <f>SUMIF(FACT_A2[cve_prod],DIM_BILL[[#This Row],[CODIGO]],FACT_A2[Existencia])</f>
        <v>0</v>
      </c>
      <c r="GX1597" s="18"/>
      <c r="GY1597" s="16" t="s">
        <v>2222</v>
      </c>
      <c r="GZ1597" s="26">
        <f t="shared" ref="GZ1597" si="11661">GV1597+GW1597+GX1597+GZ1595-GZ1596</f>
        <v>0</v>
      </c>
      <c r="HA1597" s="26">
        <f t="shared" ref="HA1597" si="11662">GZ1597+HA1595-HA1596</f>
        <v>0</v>
      </c>
      <c r="HB1597" s="26">
        <f t="shared" ref="HB1597" si="11663">HA1597+HB1595-HB1596</f>
        <v>0</v>
      </c>
      <c r="HC1597" s="26">
        <f t="shared" ref="HC1597" si="11664">HB1597+HC1595-HC1596</f>
        <v>0</v>
      </c>
      <c r="HD1597" s="26">
        <f t="shared" ref="HD1597" si="11665">HC1597+HD1595-HD1596</f>
        <v>0</v>
      </c>
      <c r="HE1597" s="26">
        <f t="shared" ref="HE1597" si="11666">HD1597+HE1595-HE1596</f>
        <v>0</v>
      </c>
      <c r="HF1597" s="26">
        <f t="shared" ref="HF1597" si="11667">HE1597+HF1595-HF1596</f>
        <v>0</v>
      </c>
      <c r="HG1597" s="26">
        <f t="shared" ref="HG1597" si="11668">HF1597+HG1595-HG1596</f>
        <v>0</v>
      </c>
      <c r="HH1597" s="26">
        <f t="shared" ref="HH1597" si="11669">HG1597+HH1595-HH1596</f>
        <v>0</v>
      </c>
      <c r="HI1597" s="26">
        <f t="shared" ref="HI1597" si="11670">HH1597+HI1595-HI1596</f>
        <v>0</v>
      </c>
      <c r="HJ1597" s="26">
        <f t="shared" ref="HJ1597" si="11671">HI1597+HJ1595-HJ1596</f>
        <v>0</v>
      </c>
      <c r="HK1597" s="26">
        <f t="shared" ref="HK1597" si="11672">HJ1597+HK1595-HK1596</f>
        <v>0</v>
      </c>
      <c r="HL1597" s="26">
        <f t="shared" ref="HL1597" si="11673">HK1597+HL1595-HL1596</f>
        <v>0</v>
      </c>
      <c r="HM1597" s="26">
        <f t="shared" ref="HM1597" si="11674">HL1597+HM1595-HM1596</f>
        <v>0</v>
      </c>
      <c r="HN1597" s="26">
        <f t="shared" ref="HN1597" si="11675">HM1597+HN1595-HN1596</f>
        <v>0</v>
      </c>
      <c r="HO1597" s="26">
        <f t="shared" ref="HO1597" si="11676">HN1597+HO1595-HO1596</f>
        <v>0</v>
      </c>
      <c r="HP1597" s="26">
        <f t="shared" ref="HP1597" si="11677">HO1597+HP1595-HP1596</f>
        <v>0</v>
      </c>
      <c r="HQ1597" s="26">
        <f t="shared" ref="HQ1597" si="11678">HP1597+HQ1595-HQ1596</f>
        <v>0</v>
      </c>
      <c r="HR1597" s="26">
        <f t="shared" ref="HR1597" si="11679">HQ1597+HR1595-HR1596</f>
        <v>0</v>
      </c>
      <c r="HS1597" s="26">
        <f t="shared" ref="HS1597" si="11680">HR1597+HS1595-HS1596</f>
        <v>0</v>
      </c>
      <c r="HT1597" s="26">
        <f t="shared" ref="HT1597" si="11681">HS1597+HT1595-HT1596</f>
        <v>0</v>
      </c>
      <c r="HU1597" s="22">
        <f t="shared" ref="HU1597" si="11682">COUNTIF(GZ1597:HT1597,"&lt;0")</f>
        <v>0</v>
      </c>
      <c r="HV1597" s="25"/>
      <c r="HW1597" t="str">
        <f>DIM_BILL[[#This Row],[Tipo]]</f>
        <v>MATERIA PRIMA</v>
      </c>
    </row>
    <row r="1598" spans="1:231" x14ac:dyDescent="0.3">
      <c r="A1598" s="17" t="s">
        <v>859</v>
      </c>
      <c r="BV1598">
        <v>7.9999999999999993E-4</v>
      </c>
      <c r="GR1598" s="17" t="s">
        <v>860</v>
      </c>
      <c r="GS1598" s="17">
        <v>2</v>
      </c>
      <c r="GT1598" s="17" t="s">
        <v>1791</v>
      </c>
      <c r="GU1598" s="17" t="s">
        <v>1791</v>
      </c>
      <c r="GV1598" s="17">
        <f>SUMIF(FACT_A1[cve_prod],DIM_BILL[[#This Row],[CODIGO]],FACT_A1[Existencia])</f>
        <v>0</v>
      </c>
      <c r="GW1598" s="18">
        <f>SUMIF(FACT_A2[cve_prod],DIM_BILL[[#This Row],[CODIGO]],FACT_A2[Existencia])</f>
        <v>0</v>
      </c>
      <c r="GX1598" s="17"/>
      <c r="GY1598" s="16" t="s">
        <v>2220</v>
      </c>
      <c r="GZ1598" s="15">
        <f>SUMIFS(POs[saldo],POs[cve_prod],DIM_BILL[[#This Row],[CODIGO]],POs[status],$GY1598,POs[f_ent],GZ$1)</f>
        <v>0</v>
      </c>
      <c r="HA1598" s="15">
        <f>SUMIFS(POs[saldo],POs[cve_prod],DIM_BILL[[#This Row],[CODIGO]],POs[status],$GY1598,POs[f_ent],HA$1)</f>
        <v>0</v>
      </c>
      <c r="HB1598" s="15">
        <f>SUMIFS(POs[saldo],POs[cve_prod],DIM_BILL[[#This Row],[CODIGO]],POs[status],$GY1598,POs[f_ent],HB$1)</f>
        <v>0</v>
      </c>
      <c r="HC1598" s="15">
        <f>SUMIFS(POs[saldo],POs[cve_prod],DIM_BILL[[#This Row],[CODIGO]],POs[status],$GY1598,POs[f_ent],HC$1)</f>
        <v>0</v>
      </c>
      <c r="HD1598" s="15">
        <f>SUMIFS(POs[saldo],POs[cve_prod],DIM_BILL[[#This Row],[CODIGO]],POs[status],$GY1598,POs[f_ent],HD$1)</f>
        <v>0</v>
      </c>
      <c r="HE1598" s="15">
        <f>SUMIFS(POs[saldo],POs[cve_prod],DIM_BILL[[#This Row],[CODIGO]],POs[status],$GY1598,POs[f_ent],HE$1)</f>
        <v>0</v>
      </c>
      <c r="HF1598" s="15">
        <f>SUMIFS(POs[saldo],POs[cve_prod],DIM_BILL[[#This Row],[CODIGO]],POs[status],$GY1598,POs[Semana],WEEKNUM(HF$1))</f>
        <v>0</v>
      </c>
      <c r="HG1598" s="15">
        <f>SUMIFS(POs[saldo],POs[cve_prod],DIM_BILL[[#This Row],[CODIGO]],POs[status],$GY1598,POs[Semana],WEEKNUM(HG$1))</f>
        <v>0</v>
      </c>
      <c r="HH1598" s="15">
        <f>SUMIFS(POs[saldo],POs[cve_prod],DIM_BILL[[#This Row],[CODIGO]],POs[status],$GY1598,POs[Semana],WEEKNUM(HH$1))</f>
        <v>0</v>
      </c>
      <c r="HI1598" s="15">
        <f>SUMIFS(POs[saldo],POs[cve_prod],DIM_BILL[[#This Row],[CODIGO]],POs[status],$GY1598,POs[Semana],WEEKNUM(HI$1))</f>
        <v>0</v>
      </c>
      <c r="HJ1598" s="15">
        <f>SUMIFS(POs[saldo],POs[cve_prod],DIM_BILL[[#This Row],[CODIGO]],POs[status],$GY1598,POs[Semana],WEEKNUM(HJ$1))</f>
        <v>0</v>
      </c>
      <c r="HK1598" s="15">
        <f>SUMIFS(POs[saldo],POs[cve_prod],DIM_BILL[[#This Row],[CODIGO]],POs[status],$GY1598,POs[Semana],WEEKNUM(HK$1))</f>
        <v>0</v>
      </c>
      <c r="HL1598" s="15">
        <f>SUMIFS(POs[saldo],POs[cve_prod],DIM_BILL[[#This Row],[CODIGO]],POs[status],$GY1598,POs[Semana],WEEKNUM(HL$1))</f>
        <v>0</v>
      </c>
      <c r="HM1598" s="15">
        <f>SUMIFS(POs[saldo],POs[cve_prod],DIM_BILL[[#This Row],[CODIGO]],POs[status],$GY1598,POs[Semana],WEEKNUM(HM$1))</f>
        <v>0</v>
      </c>
      <c r="HN1598" s="15">
        <f>SUMIFS(POs[saldo],POs[cve_prod],DIM_BILL[[#This Row],[CODIGO]],POs[status],$GY1598,POs[Semana],WEEKNUM(HN$1))</f>
        <v>0</v>
      </c>
      <c r="HO1598" s="15">
        <f>SUMIFS(POs[saldo],POs[cve_prod],DIM_BILL[[#This Row],[CODIGO]],POs[status],$GY1598,POs[Semana],WEEKNUM(HO$1))</f>
        <v>0</v>
      </c>
      <c r="HP1598" s="15">
        <f>SUMIFS(POs[saldo],POs[cve_prod],DIM_BILL[[#This Row],[CODIGO]],POs[status],$GY1598,POs[Semana],WEEKNUM(HP$1))</f>
        <v>0</v>
      </c>
      <c r="HQ1598" s="15">
        <f>SUMIFS(POs[saldo],POs[cve_prod],DIM_BILL[[#This Row],[CODIGO]],POs[status],$GY1598,POs[Semana],WEEKNUM(HQ$1))</f>
        <v>0</v>
      </c>
      <c r="HR1598" s="15">
        <f>SUMIFS(POs[saldo],POs[cve_prod],DIM_BILL[[#This Row],[CODIGO]],POs[status],$GY1598,POs[Semana],WEEKNUM(HR$1))</f>
        <v>0</v>
      </c>
      <c r="HS1598" s="15">
        <f>SUMIFS(POs[saldo],POs[cve_prod],DIM_BILL[[#This Row],[CODIGO]],POs[status],$GY1598,POs[Semana],WEEKNUM(HS$1))</f>
        <v>0</v>
      </c>
      <c r="HT1598" s="15">
        <f>SUMIFS(POs[saldo],POs[cve_prod],DIM_BILL[[#This Row],[CODIGO]],POs[status],$GY1598,POs[Semana],WEEKNUM(HT$1))</f>
        <v>0</v>
      </c>
      <c r="HU1598" s="22"/>
      <c r="HV1598" s="25"/>
      <c r="HW1598" t="str">
        <f>DIM_BILL[[#This Row],[Tipo]]</f>
        <v/>
      </c>
    </row>
    <row r="1599" spans="1:231" x14ac:dyDescent="0.3">
      <c r="A1599" s="17" t="s">
        <v>859</v>
      </c>
      <c r="BV1599">
        <v>7.9999999999999993E-4</v>
      </c>
      <c r="GR1599" s="17" t="s">
        <v>860</v>
      </c>
      <c r="GS1599" s="17">
        <v>2</v>
      </c>
      <c r="GT1599" s="17" t="s">
        <v>1791</v>
      </c>
      <c r="GU1599" s="17" t="s">
        <v>1791</v>
      </c>
      <c r="GV1599" s="17">
        <f>SUMIF(FACT_A1[cve_prod],DIM_BILL[[#This Row],[CODIGO]],FACT_A1[Existencia])</f>
        <v>0</v>
      </c>
      <c r="GW1599" s="18">
        <f>SUMIF(FACT_A2[cve_prod],DIM_BILL[[#This Row],[CODIGO]],FACT_A2[Existencia])</f>
        <v>0</v>
      </c>
      <c r="GX1599" s="17"/>
      <c r="GY1599" s="16" t="s">
        <v>2221</v>
      </c>
      <c r="GZ1599" s="24">
        <f>SUMPRODUCT($B1599:$GQ1599,INDEX(PLAN_PRODUCCION!$B$4:$GQ$24,COLUMN()-COLUMN($GZ$1)+1,0))</f>
        <v>0</v>
      </c>
      <c r="HA1599" s="24">
        <f>SUMPRODUCT($B1599:$GQ1599,INDEX(PLAN_PRODUCCION!$B$4:$GQ$24,COLUMN()-COLUMN($GZ$1)+1,0))</f>
        <v>0</v>
      </c>
      <c r="HB1599" s="24">
        <f>SUMPRODUCT($B1599:$GQ1599,INDEX(PLAN_PRODUCCION!$B$4:$GQ$24,COLUMN()-COLUMN($GZ$1)+1,0))</f>
        <v>0</v>
      </c>
      <c r="HC1599" s="24">
        <f>SUMPRODUCT($B1599:$GQ1599,INDEX(PLAN_PRODUCCION!$B$4:$GQ$24,COLUMN()-COLUMN($GZ$1)+1,0))</f>
        <v>0</v>
      </c>
      <c r="HD1599" s="24">
        <f>SUMPRODUCT($B1599:$GQ1599,INDEX(PLAN_PRODUCCION!$B$4:$GQ$24,COLUMN()-COLUMN($GZ$1)+1,0))</f>
        <v>0</v>
      </c>
      <c r="HE1599" s="24">
        <f>SUMPRODUCT($B1599:$GQ1599,INDEX(PLAN_PRODUCCION!$B$4:$GQ$24,COLUMN()-COLUMN($GZ$1)+1,0))</f>
        <v>0</v>
      </c>
      <c r="HF1599" s="24">
        <f>SUMPRODUCT($B1599:$GQ1599,INDEX(PLAN_PRODUCCION!$B$4:$GQ$24,COLUMN()-COLUMN($GZ$1)+1,0))</f>
        <v>0</v>
      </c>
      <c r="HG1599" s="24">
        <f>SUMPRODUCT($B1599:$GQ1599,INDEX(PLAN_PRODUCCION!$B$4:$GQ$24,COLUMN()-COLUMN($GZ$1)+1,0))</f>
        <v>0</v>
      </c>
      <c r="HH1599" s="24">
        <f>SUMPRODUCT($B1599:$GQ1599,INDEX(PLAN_PRODUCCION!$B$4:$GQ$24,COLUMN()-COLUMN($GZ$1)+1,0))</f>
        <v>0</v>
      </c>
      <c r="HI1599" s="24">
        <f>SUMPRODUCT($B1599:$GQ1599,INDEX(PLAN_PRODUCCION!$B$4:$GQ$24,COLUMN()-COLUMN($GZ$1)+1,0))</f>
        <v>0</v>
      </c>
      <c r="HJ1599" s="24">
        <f>SUMPRODUCT($B1599:$GQ1599,INDEX(PLAN_PRODUCCION!$B$4:$GQ$24,COLUMN()-COLUMN($GZ$1)+1,0))</f>
        <v>0</v>
      </c>
      <c r="HK1599" s="24">
        <f>SUMPRODUCT($B1599:$GQ1599,INDEX(PLAN_PRODUCCION!$B$4:$GQ$24,COLUMN()-COLUMN($GZ$1)+1,0))</f>
        <v>0</v>
      </c>
      <c r="HL1599" s="24">
        <f>SUMPRODUCT($B1599:$GQ1599,INDEX(PLAN_PRODUCCION!$B$4:$GQ$24,COLUMN()-COLUMN($GZ$1)+1,0))</f>
        <v>0</v>
      </c>
      <c r="HM1599" s="24">
        <f>SUMPRODUCT($B1599:$GQ1599,INDEX(PLAN_PRODUCCION!$B$4:$GQ$24,COLUMN()-COLUMN($GZ$1)+1,0))</f>
        <v>0</v>
      </c>
      <c r="HN1599" s="24">
        <f>SUMPRODUCT($B1599:$GQ1599,INDEX(PLAN_PRODUCCION!$B$4:$GQ$24,COLUMN()-COLUMN($GZ$1)+1,0))</f>
        <v>0</v>
      </c>
      <c r="HO1599" s="24">
        <f>SUMPRODUCT($B1599:$GQ1599,INDEX(PLAN_PRODUCCION!$B$4:$GQ$24,COLUMN()-COLUMN($GZ$1)+1,0))</f>
        <v>0</v>
      </c>
      <c r="HP1599" s="24">
        <f>SUMPRODUCT($B1599:$GQ1599,INDEX(PLAN_PRODUCCION!$B$4:$GQ$24,COLUMN()-COLUMN($GZ$1)+1,0))</f>
        <v>0</v>
      </c>
      <c r="HQ1599" s="24">
        <f>SUMPRODUCT($B1599:$GQ1599,INDEX(PLAN_PRODUCCION!$B$4:$GQ$24,COLUMN()-COLUMN($GZ$1)+1,0))</f>
        <v>0</v>
      </c>
      <c r="HR1599" s="24">
        <f>SUMPRODUCT($B1599:$GQ1599,INDEX(PLAN_PRODUCCION!$B$4:$GQ$24,COLUMN()-COLUMN($GZ$1)+1,0))</f>
        <v>0</v>
      </c>
      <c r="HS1599" s="24">
        <f>SUMPRODUCT($B1599:$GQ1599,INDEX(PLAN_PRODUCCION!$B$4:$GQ$24,COLUMN()-COLUMN($GZ$1)+1,0))</f>
        <v>0</v>
      </c>
      <c r="HT1599" s="24">
        <f>SUMPRODUCT($B1599:$GQ1599,INDEX(PLAN_PRODUCCION!$B$4:$GQ$24,COLUMN()-COLUMN($GZ$1)+1,0))</f>
        <v>0</v>
      </c>
      <c r="HU1599" s="22"/>
      <c r="HV1599" s="25"/>
      <c r="HW1599" t="str">
        <f>DIM_BILL[[#This Row],[Tipo]]</f>
        <v/>
      </c>
    </row>
    <row r="1600" spans="1:231" x14ac:dyDescent="0.3">
      <c r="A1600" s="18" t="s">
        <v>859</v>
      </c>
      <c r="BV1600">
        <v>7.9999999999999993E-4</v>
      </c>
      <c r="GR1600" s="18" t="s">
        <v>860</v>
      </c>
      <c r="GS1600" s="18">
        <v>2</v>
      </c>
      <c r="GT1600" s="18" t="s">
        <v>1791</v>
      </c>
      <c r="GU1600" s="18" t="s">
        <v>1791</v>
      </c>
      <c r="GV1600" s="18">
        <f>SUMIF(FACT_A1[cve_prod],DIM_BILL[[#This Row],[CODIGO]],FACT_A1[Existencia])</f>
        <v>0</v>
      </c>
      <c r="GW1600" s="18">
        <f>SUMIF(FACT_A2[cve_prod],DIM_BILL[[#This Row],[CODIGO]],FACT_A2[Existencia])</f>
        <v>0</v>
      </c>
      <c r="GX1600" s="18"/>
      <c r="GY1600" s="16" t="s">
        <v>2222</v>
      </c>
      <c r="GZ1600" s="26">
        <f t="shared" ref="GZ1600" si="11683">GV1600+GW1600+GX1600+GZ1598-GZ1599</f>
        <v>0</v>
      </c>
      <c r="HA1600" s="26">
        <f t="shared" ref="HA1600" si="11684">GZ1600+HA1598-HA1599</f>
        <v>0</v>
      </c>
      <c r="HB1600" s="26">
        <f t="shared" ref="HB1600" si="11685">HA1600+HB1598-HB1599</f>
        <v>0</v>
      </c>
      <c r="HC1600" s="26">
        <f t="shared" ref="HC1600" si="11686">HB1600+HC1598-HC1599</f>
        <v>0</v>
      </c>
      <c r="HD1600" s="26">
        <f t="shared" ref="HD1600" si="11687">HC1600+HD1598-HD1599</f>
        <v>0</v>
      </c>
      <c r="HE1600" s="26">
        <f t="shared" ref="HE1600" si="11688">HD1600+HE1598-HE1599</f>
        <v>0</v>
      </c>
      <c r="HF1600" s="26">
        <f t="shared" ref="HF1600" si="11689">HE1600+HF1598-HF1599</f>
        <v>0</v>
      </c>
      <c r="HG1600" s="26">
        <f t="shared" ref="HG1600" si="11690">HF1600+HG1598-HG1599</f>
        <v>0</v>
      </c>
      <c r="HH1600" s="26">
        <f t="shared" ref="HH1600" si="11691">HG1600+HH1598-HH1599</f>
        <v>0</v>
      </c>
      <c r="HI1600" s="26">
        <f t="shared" ref="HI1600" si="11692">HH1600+HI1598-HI1599</f>
        <v>0</v>
      </c>
      <c r="HJ1600" s="26">
        <f t="shared" ref="HJ1600" si="11693">HI1600+HJ1598-HJ1599</f>
        <v>0</v>
      </c>
      <c r="HK1600" s="26">
        <f t="shared" ref="HK1600" si="11694">HJ1600+HK1598-HK1599</f>
        <v>0</v>
      </c>
      <c r="HL1600" s="26">
        <f t="shared" ref="HL1600" si="11695">HK1600+HL1598-HL1599</f>
        <v>0</v>
      </c>
      <c r="HM1600" s="26">
        <f t="shared" ref="HM1600" si="11696">HL1600+HM1598-HM1599</f>
        <v>0</v>
      </c>
      <c r="HN1600" s="26">
        <f t="shared" ref="HN1600" si="11697">HM1600+HN1598-HN1599</f>
        <v>0</v>
      </c>
      <c r="HO1600" s="26">
        <f t="shared" ref="HO1600" si="11698">HN1600+HO1598-HO1599</f>
        <v>0</v>
      </c>
      <c r="HP1600" s="26">
        <f t="shared" ref="HP1600" si="11699">HO1600+HP1598-HP1599</f>
        <v>0</v>
      </c>
      <c r="HQ1600" s="26">
        <f t="shared" ref="HQ1600" si="11700">HP1600+HQ1598-HQ1599</f>
        <v>0</v>
      </c>
      <c r="HR1600" s="26">
        <f t="shared" ref="HR1600" si="11701">HQ1600+HR1598-HR1599</f>
        <v>0</v>
      </c>
      <c r="HS1600" s="26">
        <f t="shared" ref="HS1600" si="11702">HR1600+HS1598-HS1599</f>
        <v>0</v>
      </c>
      <c r="HT1600" s="26">
        <f t="shared" ref="HT1600" si="11703">HS1600+HT1598-HT1599</f>
        <v>0</v>
      </c>
      <c r="HU1600" s="22">
        <f t="shared" ref="HU1600" si="11704">COUNTIF(GZ1600:HT1600,"&lt;0")</f>
        <v>0</v>
      </c>
      <c r="HV1600" s="25"/>
      <c r="HW1600" t="str">
        <f>DIM_BILL[[#This Row],[Tipo]]</f>
        <v/>
      </c>
    </row>
    <row r="1601" spans="1:231" x14ac:dyDescent="0.3">
      <c r="A1601" s="17" t="s">
        <v>857</v>
      </c>
      <c r="BV1601">
        <v>7.9999999999999993E-4</v>
      </c>
      <c r="GR1601" s="17" t="s">
        <v>858</v>
      </c>
      <c r="GS1601" s="17">
        <v>2</v>
      </c>
      <c r="GT1601" s="17" t="s">
        <v>1791</v>
      </c>
      <c r="GU1601" s="17" t="s">
        <v>1791</v>
      </c>
      <c r="GV1601" s="17">
        <f>SUMIF(FACT_A1[cve_prod],DIM_BILL[[#This Row],[CODIGO]],FACT_A1[Existencia])</f>
        <v>0</v>
      </c>
      <c r="GW1601" s="18">
        <f>SUMIF(FACT_A2[cve_prod],DIM_BILL[[#This Row],[CODIGO]],FACT_A2[Existencia])</f>
        <v>0</v>
      </c>
      <c r="GX1601" s="17"/>
      <c r="GY1601" s="16" t="s">
        <v>2220</v>
      </c>
      <c r="GZ1601" s="15">
        <f>SUMIFS(POs[saldo],POs[cve_prod],DIM_BILL[[#This Row],[CODIGO]],POs[status],$GY1601,POs[f_ent],GZ$1)</f>
        <v>0</v>
      </c>
      <c r="HA1601" s="15">
        <f>SUMIFS(POs[saldo],POs[cve_prod],DIM_BILL[[#This Row],[CODIGO]],POs[status],$GY1601,POs[f_ent],HA$1)</f>
        <v>0</v>
      </c>
      <c r="HB1601" s="15">
        <f>SUMIFS(POs[saldo],POs[cve_prod],DIM_BILL[[#This Row],[CODIGO]],POs[status],$GY1601,POs[f_ent],HB$1)</f>
        <v>0</v>
      </c>
      <c r="HC1601" s="15">
        <f>SUMIFS(POs[saldo],POs[cve_prod],DIM_BILL[[#This Row],[CODIGO]],POs[status],$GY1601,POs[f_ent],HC$1)</f>
        <v>0</v>
      </c>
      <c r="HD1601" s="15">
        <f>SUMIFS(POs[saldo],POs[cve_prod],DIM_BILL[[#This Row],[CODIGO]],POs[status],$GY1601,POs[f_ent],HD$1)</f>
        <v>0</v>
      </c>
      <c r="HE1601" s="15">
        <f>SUMIFS(POs[saldo],POs[cve_prod],DIM_BILL[[#This Row],[CODIGO]],POs[status],$GY1601,POs[f_ent],HE$1)</f>
        <v>0</v>
      </c>
      <c r="HF1601" s="15">
        <f>SUMIFS(POs[saldo],POs[cve_prod],DIM_BILL[[#This Row],[CODIGO]],POs[status],$GY1601,POs[Semana],WEEKNUM(HF$1))</f>
        <v>0</v>
      </c>
      <c r="HG1601" s="15">
        <f>SUMIFS(POs[saldo],POs[cve_prod],DIM_BILL[[#This Row],[CODIGO]],POs[status],$GY1601,POs[Semana],WEEKNUM(HG$1))</f>
        <v>0</v>
      </c>
      <c r="HH1601" s="15">
        <f>SUMIFS(POs[saldo],POs[cve_prod],DIM_BILL[[#This Row],[CODIGO]],POs[status],$GY1601,POs[Semana],WEEKNUM(HH$1))</f>
        <v>0</v>
      </c>
      <c r="HI1601" s="15">
        <f>SUMIFS(POs[saldo],POs[cve_prod],DIM_BILL[[#This Row],[CODIGO]],POs[status],$GY1601,POs[Semana],WEEKNUM(HI$1))</f>
        <v>0</v>
      </c>
      <c r="HJ1601" s="15">
        <f>SUMIFS(POs[saldo],POs[cve_prod],DIM_BILL[[#This Row],[CODIGO]],POs[status],$GY1601,POs[Semana],WEEKNUM(HJ$1))</f>
        <v>0</v>
      </c>
      <c r="HK1601" s="15">
        <f>SUMIFS(POs[saldo],POs[cve_prod],DIM_BILL[[#This Row],[CODIGO]],POs[status],$GY1601,POs[Semana],WEEKNUM(HK$1))</f>
        <v>0</v>
      </c>
      <c r="HL1601" s="15">
        <f>SUMIFS(POs[saldo],POs[cve_prod],DIM_BILL[[#This Row],[CODIGO]],POs[status],$GY1601,POs[Semana],WEEKNUM(HL$1))</f>
        <v>0</v>
      </c>
      <c r="HM1601" s="15">
        <f>SUMIFS(POs[saldo],POs[cve_prod],DIM_BILL[[#This Row],[CODIGO]],POs[status],$GY1601,POs[Semana],WEEKNUM(HM$1))</f>
        <v>0</v>
      </c>
      <c r="HN1601" s="15">
        <f>SUMIFS(POs[saldo],POs[cve_prod],DIM_BILL[[#This Row],[CODIGO]],POs[status],$GY1601,POs[Semana],WEEKNUM(HN$1))</f>
        <v>0</v>
      </c>
      <c r="HO1601" s="15">
        <f>SUMIFS(POs[saldo],POs[cve_prod],DIM_BILL[[#This Row],[CODIGO]],POs[status],$GY1601,POs[Semana],WEEKNUM(HO$1))</f>
        <v>0</v>
      </c>
      <c r="HP1601" s="15">
        <f>SUMIFS(POs[saldo],POs[cve_prod],DIM_BILL[[#This Row],[CODIGO]],POs[status],$GY1601,POs[Semana],WEEKNUM(HP$1))</f>
        <v>0</v>
      </c>
      <c r="HQ1601" s="15">
        <f>SUMIFS(POs[saldo],POs[cve_prod],DIM_BILL[[#This Row],[CODIGO]],POs[status],$GY1601,POs[Semana],WEEKNUM(HQ$1))</f>
        <v>0</v>
      </c>
      <c r="HR1601" s="15">
        <f>SUMIFS(POs[saldo],POs[cve_prod],DIM_BILL[[#This Row],[CODIGO]],POs[status],$GY1601,POs[Semana],WEEKNUM(HR$1))</f>
        <v>0</v>
      </c>
      <c r="HS1601" s="15">
        <f>SUMIFS(POs[saldo],POs[cve_prod],DIM_BILL[[#This Row],[CODIGO]],POs[status],$GY1601,POs[Semana],WEEKNUM(HS$1))</f>
        <v>0</v>
      </c>
      <c r="HT1601" s="15">
        <f>SUMIFS(POs[saldo],POs[cve_prod],DIM_BILL[[#This Row],[CODIGO]],POs[status],$GY1601,POs[Semana],WEEKNUM(HT$1))</f>
        <v>0</v>
      </c>
      <c r="HU1601" s="22"/>
      <c r="HV1601" s="25"/>
      <c r="HW1601" t="str">
        <f>DIM_BILL[[#This Row],[Tipo]]</f>
        <v/>
      </c>
    </row>
    <row r="1602" spans="1:231" x14ac:dyDescent="0.3">
      <c r="A1602" s="17" t="s">
        <v>857</v>
      </c>
      <c r="BV1602">
        <v>7.9999999999999993E-4</v>
      </c>
      <c r="GR1602" s="17" t="s">
        <v>858</v>
      </c>
      <c r="GS1602" s="17">
        <v>2</v>
      </c>
      <c r="GT1602" s="17" t="s">
        <v>1791</v>
      </c>
      <c r="GU1602" s="17" t="s">
        <v>1791</v>
      </c>
      <c r="GV1602" s="17">
        <f>SUMIF(FACT_A1[cve_prod],DIM_BILL[[#This Row],[CODIGO]],FACT_A1[Existencia])</f>
        <v>0</v>
      </c>
      <c r="GW1602" s="18">
        <f>SUMIF(FACT_A2[cve_prod],DIM_BILL[[#This Row],[CODIGO]],FACT_A2[Existencia])</f>
        <v>0</v>
      </c>
      <c r="GX1602" s="17"/>
      <c r="GY1602" s="16" t="s">
        <v>2221</v>
      </c>
      <c r="GZ1602" s="24">
        <f>SUMPRODUCT($B1602:$GQ1602,INDEX(PLAN_PRODUCCION!$B$4:$GQ$24,COLUMN()-COLUMN($GZ$1)+1,0))</f>
        <v>0</v>
      </c>
      <c r="HA1602" s="24">
        <f>SUMPRODUCT($B1602:$GQ1602,INDEX(PLAN_PRODUCCION!$B$4:$GQ$24,COLUMN()-COLUMN($GZ$1)+1,0))</f>
        <v>0</v>
      </c>
      <c r="HB1602" s="24">
        <f>SUMPRODUCT($B1602:$GQ1602,INDEX(PLAN_PRODUCCION!$B$4:$GQ$24,COLUMN()-COLUMN($GZ$1)+1,0))</f>
        <v>0</v>
      </c>
      <c r="HC1602" s="24">
        <f>SUMPRODUCT($B1602:$GQ1602,INDEX(PLAN_PRODUCCION!$B$4:$GQ$24,COLUMN()-COLUMN($GZ$1)+1,0))</f>
        <v>0</v>
      </c>
      <c r="HD1602" s="24">
        <f>SUMPRODUCT($B1602:$GQ1602,INDEX(PLAN_PRODUCCION!$B$4:$GQ$24,COLUMN()-COLUMN($GZ$1)+1,0))</f>
        <v>0</v>
      </c>
      <c r="HE1602" s="24">
        <f>SUMPRODUCT($B1602:$GQ1602,INDEX(PLAN_PRODUCCION!$B$4:$GQ$24,COLUMN()-COLUMN($GZ$1)+1,0))</f>
        <v>0</v>
      </c>
      <c r="HF1602" s="24">
        <f>SUMPRODUCT($B1602:$GQ1602,INDEX(PLAN_PRODUCCION!$B$4:$GQ$24,COLUMN()-COLUMN($GZ$1)+1,0))</f>
        <v>0</v>
      </c>
      <c r="HG1602" s="24">
        <f>SUMPRODUCT($B1602:$GQ1602,INDEX(PLAN_PRODUCCION!$B$4:$GQ$24,COLUMN()-COLUMN($GZ$1)+1,0))</f>
        <v>0</v>
      </c>
      <c r="HH1602" s="24">
        <f>SUMPRODUCT($B1602:$GQ1602,INDEX(PLAN_PRODUCCION!$B$4:$GQ$24,COLUMN()-COLUMN($GZ$1)+1,0))</f>
        <v>0</v>
      </c>
      <c r="HI1602" s="24">
        <f>SUMPRODUCT($B1602:$GQ1602,INDEX(PLAN_PRODUCCION!$B$4:$GQ$24,COLUMN()-COLUMN($GZ$1)+1,0))</f>
        <v>0</v>
      </c>
      <c r="HJ1602" s="24">
        <f>SUMPRODUCT($B1602:$GQ1602,INDEX(PLAN_PRODUCCION!$B$4:$GQ$24,COLUMN()-COLUMN($GZ$1)+1,0))</f>
        <v>0</v>
      </c>
      <c r="HK1602" s="24">
        <f>SUMPRODUCT($B1602:$GQ1602,INDEX(PLAN_PRODUCCION!$B$4:$GQ$24,COLUMN()-COLUMN($GZ$1)+1,0))</f>
        <v>0</v>
      </c>
      <c r="HL1602" s="24">
        <f>SUMPRODUCT($B1602:$GQ1602,INDEX(PLAN_PRODUCCION!$B$4:$GQ$24,COLUMN()-COLUMN($GZ$1)+1,0))</f>
        <v>0</v>
      </c>
      <c r="HM1602" s="24">
        <f>SUMPRODUCT($B1602:$GQ1602,INDEX(PLAN_PRODUCCION!$B$4:$GQ$24,COLUMN()-COLUMN($GZ$1)+1,0))</f>
        <v>0</v>
      </c>
      <c r="HN1602" s="24">
        <f>SUMPRODUCT($B1602:$GQ1602,INDEX(PLAN_PRODUCCION!$B$4:$GQ$24,COLUMN()-COLUMN($GZ$1)+1,0))</f>
        <v>0</v>
      </c>
      <c r="HO1602" s="24">
        <f>SUMPRODUCT($B1602:$GQ1602,INDEX(PLAN_PRODUCCION!$B$4:$GQ$24,COLUMN()-COLUMN($GZ$1)+1,0))</f>
        <v>0</v>
      </c>
      <c r="HP1602" s="24">
        <f>SUMPRODUCT($B1602:$GQ1602,INDEX(PLAN_PRODUCCION!$B$4:$GQ$24,COLUMN()-COLUMN($GZ$1)+1,0))</f>
        <v>0</v>
      </c>
      <c r="HQ1602" s="24">
        <f>SUMPRODUCT($B1602:$GQ1602,INDEX(PLAN_PRODUCCION!$B$4:$GQ$24,COLUMN()-COLUMN($GZ$1)+1,0))</f>
        <v>0</v>
      </c>
      <c r="HR1602" s="24">
        <f>SUMPRODUCT($B1602:$GQ1602,INDEX(PLAN_PRODUCCION!$B$4:$GQ$24,COLUMN()-COLUMN($GZ$1)+1,0))</f>
        <v>0</v>
      </c>
      <c r="HS1602" s="24">
        <f>SUMPRODUCT($B1602:$GQ1602,INDEX(PLAN_PRODUCCION!$B$4:$GQ$24,COLUMN()-COLUMN($GZ$1)+1,0))</f>
        <v>0</v>
      </c>
      <c r="HT1602" s="24">
        <f>SUMPRODUCT($B1602:$GQ1602,INDEX(PLAN_PRODUCCION!$B$4:$GQ$24,COLUMN()-COLUMN($GZ$1)+1,0))</f>
        <v>0</v>
      </c>
      <c r="HU1602" s="22"/>
      <c r="HV1602" s="25"/>
      <c r="HW1602" t="str">
        <f>DIM_BILL[[#This Row],[Tipo]]</f>
        <v/>
      </c>
    </row>
    <row r="1603" spans="1:231" x14ac:dyDescent="0.3">
      <c r="A1603" s="18" t="s">
        <v>857</v>
      </c>
      <c r="BV1603">
        <v>7.9999999999999993E-4</v>
      </c>
      <c r="GR1603" s="18" t="s">
        <v>858</v>
      </c>
      <c r="GS1603" s="18">
        <v>2</v>
      </c>
      <c r="GT1603" s="18" t="s">
        <v>1791</v>
      </c>
      <c r="GU1603" s="18" t="s">
        <v>1791</v>
      </c>
      <c r="GV1603" s="18">
        <f>SUMIF(FACT_A1[cve_prod],DIM_BILL[[#This Row],[CODIGO]],FACT_A1[Existencia])</f>
        <v>0</v>
      </c>
      <c r="GW1603" s="18">
        <f>SUMIF(FACT_A2[cve_prod],DIM_BILL[[#This Row],[CODIGO]],FACT_A2[Existencia])</f>
        <v>0</v>
      </c>
      <c r="GX1603" s="18"/>
      <c r="GY1603" s="16" t="s">
        <v>2222</v>
      </c>
      <c r="GZ1603" s="26">
        <f t="shared" ref="GZ1603" si="11705">GV1603+GW1603+GX1603+GZ1601-GZ1602</f>
        <v>0</v>
      </c>
      <c r="HA1603" s="26">
        <f t="shared" ref="HA1603" si="11706">GZ1603+HA1601-HA1602</f>
        <v>0</v>
      </c>
      <c r="HB1603" s="26">
        <f t="shared" ref="HB1603" si="11707">HA1603+HB1601-HB1602</f>
        <v>0</v>
      </c>
      <c r="HC1603" s="26">
        <f t="shared" ref="HC1603" si="11708">HB1603+HC1601-HC1602</f>
        <v>0</v>
      </c>
      <c r="HD1603" s="26">
        <f t="shared" ref="HD1603" si="11709">HC1603+HD1601-HD1602</f>
        <v>0</v>
      </c>
      <c r="HE1603" s="26">
        <f t="shared" ref="HE1603" si="11710">HD1603+HE1601-HE1602</f>
        <v>0</v>
      </c>
      <c r="HF1603" s="26">
        <f t="shared" ref="HF1603" si="11711">HE1603+HF1601-HF1602</f>
        <v>0</v>
      </c>
      <c r="HG1603" s="26">
        <f t="shared" ref="HG1603" si="11712">HF1603+HG1601-HG1602</f>
        <v>0</v>
      </c>
      <c r="HH1603" s="26">
        <f t="shared" ref="HH1603" si="11713">HG1603+HH1601-HH1602</f>
        <v>0</v>
      </c>
      <c r="HI1603" s="26">
        <f t="shared" ref="HI1603" si="11714">HH1603+HI1601-HI1602</f>
        <v>0</v>
      </c>
      <c r="HJ1603" s="26">
        <f t="shared" ref="HJ1603" si="11715">HI1603+HJ1601-HJ1602</f>
        <v>0</v>
      </c>
      <c r="HK1603" s="26">
        <f t="shared" ref="HK1603" si="11716">HJ1603+HK1601-HK1602</f>
        <v>0</v>
      </c>
      <c r="HL1603" s="26">
        <f t="shared" ref="HL1603" si="11717">HK1603+HL1601-HL1602</f>
        <v>0</v>
      </c>
      <c r="HM1603" s="26">
        <f t="shared" ref="HM1603" si="11718">HL1603+HM1601-HM1602</f>
        <v>0</v>
      </c>
      <c r="HN1603" s="26">
        <f t="shared" ref="HN1603" si="11719">HM1603+HN1601-HN1602</f>
        <v>0</v>
      </c>
      <c r="HO1603" s="26">
        <f t="shared" ref="HO1603" si="11720">HN1603+HO1601-HO1602</f>
        <v>0</v>
      </c>
      <c r="HP1603" s="26">
        <f t="shared" ref="HP1603" si="11721">HO1603+HP1601-HP1602</f>
        <v>0</v>
      </c>
      <c r="HQ1603" s="26">
        <f t="shared" ref="HQ1603" si="11722">HP1603+HQ1601-HQ1602</f>
        <v>0</v>
      </c>
      <c r="HR1603" s="26">
        <f t="shared" ref="HR1603" si="11723">HQ1603+HR1601-HR1602</f>
        <v>0</v>
      </c>
      <c r="HS1603" s="26">
        <f t="shared" ref="HS1603" si="11724">HR1603+HS1601-HS1602</f>
        <v>0</v>
      </c>
      <c r="HT1603" s="26">
        <f t="shared" ref="HT1603" si="11725">HS1603+HT1601-HT1602</f>
        <v>0</v>
      </c>
      <c r="HU1603" s="22">
        <f t="shared" ref="HU1603" si="11726">COUNTIF(GZ1603:HT1603,"&lt;0")</f>
        <v>0</v>
      </c>
      <c r="HV1603" s="25"/>
      <c r="HW1603" t="str">
        <f>DIM_BILL[[#This Row],[Tipo]]</f>
        <v/>
      </c>
    </row>
    <row r="1604" spans="1:231" x14ac:dyDescent="0.3">
      <c r="A1604" s="17" t="s">
        <v>855</v>
      </c>
      <c r="BV1604">
        <v>5.0000000000000001E-4</v>
      </c>
      <c r="GR1604" s="17" t="s">
        <v>856</v>
      </c>
      <c r="GS1604" s="17">
        <v>1</v>
      </c>
      <c r="GT1604" s="17" t="s">
        <v>1835</v>
      </c>
      <c r="GU1604" s="17" t="s">
        <v>1793</v>
      </c>
      <c r="GV1604" s="17">
        <f>SUMIF(FACT_A1[cve_prod],DIM_BILL[[#This Row],[CODIGO]],FACT_A1[Existencia])</f>
        <v>0</v>
      </c>
      <c r="GW1604" s="18">
        <f>SUMIF(FACT_A2[cve_prod],DIM_BILL[[#This Row],[CODIGO]],FACT_A2[Existencia])</f>
        <v>0</v>
      </c>
      <c r="GX1604" s="17"/>
      <c r="GY1604" s="16" t="s">
        <v>2220</v>
      </c>
      <c r="GZ1604" s="15">
        <f>SUMIFS(POs[saldo],POs[cve_prod],DIM_BILL[[#This Row],[CODIGO]],POs[status],$GY1604,POs[f_ent],GZ$1)</f>
        <v>0</v>
      </c>
      <c r="HA1604" s="15">
        <f>SUMIFS(POs[saldo],POs[cve_prod],DIM_BILL[[#This Row],[CODIGO]],POs[status],$GY1604,POs[f_ent],HA$1)</f>
        <v>0</v>
      </c>
      <c r="HB1604" s="15">
        <f>SUMIFS(POs[saldo],POs[cve_prod],DIM_BILL[[#This Row],[CODIGO]],POs[status],$GY1604,POs[f_ent],HB$1)</f>
        <v>0</v>
      </c>
      <c r="HC1604" s="15">
        <f>SUMIFS(POs[saldo],POs[cve_prod],DIM_BILL[[#This Row],[CODIGO]],POs[status],$GY1604,POs[f_ent],HC$1)</f>
        <v>0</v>
      </c>
      <c r="HD1604" s="15">
        <f>SUMIFS(POs[saldo],POs[cve_prod],DIM_BILL[[#This Row],[CODIGO]],POs[status],$GY1604,POs[f_ent],HD$1)</f>
        <v>0</v>
      </c>
      <c r="HE1604" s="15">
        <f>SUMIFS(POs[saldo],POs[cve_prod],DIM_BILL[[#This Row],[CODIGO]],POs[status],$GY1604,POs[f_ent],HE$1)</f>
        <v>0</v>
      </c>
      <c r="HF1604" s="15">
        <f>SUMIFS(POs[saldo],POs[cve_prod],DIM_BILL[[#This Row],[CODIGO]],POs[status],$GY1604,POs[Semana],WEEKNUM(HF$1))</f>
        <v>0</v>
      </c>
      <c r="HG1604" s="15">
        <f>SUMIFS(POs[saldo],POs[cve_prod],DIM_BILL[[#This Row],[CODIGO]],POs[status],$GY1604,POs[Semana],WEEKNUM(HG$1))</f>
        <v>0</v>
      </c>
      <c r="HH1604" s="15">
        <f>SUMIFS(POs[saldo],POs[cve_prod],DIM_BILL[[#This Row],[CODIGO]],POs[status],$GY1604,POs[Semana],WEEKNUM(HH$1))</f>
        <v>0</v>
      </c>
      <c r="HI1604" s="15">
        <f>SUMIFS(POs[saldo],POs[cve_prod],DIM_BILL[[#This Row],[CODIGO]],POs[status],$GY1604,POs[Semana],WEEKNUM(HI$1))</f>
        <v>0</v>
      </c>
      <c r="HJ1604" s="15">
        <f>SUMIFS(POs[saldo],POs[cve_prod],DIM_BILL[[#This Row],[CODIGO]],POs[status],$GY1604,POs[Semana],WEEKNUM(HJ$1))</f>
        <v>0</v>
      </c>
      <c r="HK1604" s="15">
        <f>SUMIFS(POs[saldo],POs[cve_prod],DIM_BILL[[#This Row],[CODIGO]],POs[status],$GY1604,POs[Semana],WEEKNUM(HK$1))</f>
        <v>0</v>
      </c>
      <c r="HL1604" s="15">
        <f>SUMIFS(POs[saldo],POs[cve_prod],DIM_BILL[[#This Row],[CODIGO]],POs[status],$GY1604,POs[Semana],WEEKNUM(HL$1))</f>
        <v>0</v>
      </c>
      <c r="HM1604" s="15">
        <f>SUMIFS(POs[saldo],POs[cve_prod],DIM_BILL[[#This Row],[CODIGO]],POs[status],$GY1604,POs[Semana],WEEKNUM(HM$1))</f>
        <v>0</v>
      </c>
      <c r="HN1604" s="15">
        <f>SUMIFS(POs[saldo],POs[cve_prod],DIM_BILL[[#This Row],[CODIGO]],POs[status],$GY1604,POs[Semana],WEEKNUM(HN$1))</f>
        <v>0</v>
      </c>
      <c r="HO1604" s="15">
        <f>SUMIFS(POs[saldo],POs[cve_prod],DIM_BILL[[#This Row],[CODIGO]],POs[status],$GY1604,POs[Semana],WEEKNUM(HO$1))</f>
        <v>0</v>
      </c>
      <c r="HP1604" s="15">
        <f>SUMIFS(POs[saldo],POs[cve_prod],DIM_BILL[[#This Row],[CODIGO]],POs[status],$GY1604,POs[Semana],WEEKNUM(HP$1))</f>
        <v>0</v>
      </c>
      <c r="HQ1604" s="15">
        <f>SUMIFS(POs[saldo],POs[cve_prod],DIM_BILL[[#This Row],[CODIGO]],POs[status],$GY1604,POs[Semana],WEEKNUM(HQ$1))</f>
        <v>0</v>
      </c>
      <c r="HR1604" s="15">
        <f>SUMIFS(POs[saldo],POs[cve_prod],DIM_BILL[[#This Row],[CODIGO]],POs[status],$GY1604,POs[Semana],WEEKNUM(HR$1))</f>
        <v>0</v>
      </c>
      <c r="HS1604" s="15">
        <f>SUMIFS(POs[saldo],POs[cve_prod],DIM_BILL[[#This Row],[CODIGO]],POs[status],$GY1604,POs[Semana],WEEKNUM(HS$1))</f>
        <v>0</v>
      </c>
      <c r="HT1604" s="15">
        <f>SUMIFS(POs[saldo],POs[cve_prod],DIM_BILL[[#This Row],[CODIGO]],POs[status],$GY1604,POs[Semana],WEEKNUM(HT$1))</f>
        <v>0</v>
      </c>
      <c r="HU1604" s="22"/>
      <c r="HV1604" s="25"/>
      <c r="HW1604" t="str">
        <f>DIM_BILL[[#This Row],[Tipo]]</f>
        <v>MATERIA PRIMA</v>
      </c>
    </row>
    <row r="1605" spans="1:231" x14ac:dyDescent="0.3">
      <c r="A1605" s="17" t="s">
        <v>855</v>
      </c>
      <c r="BV1605">
        <v>5.0000000000000001E-4</v>
      </c>
      <c r="GR1605" s="17" t="s">
        <v>856</v>
      </c>
      <c r="GS1605" s="17">
        <v>1</v>
      </c>
      <c r="GT1605" s="17" t="s">
        <v>1835</v>
      </c>
      <c r="GU1605" s="17" t="s">
        <v>1793</v>
      </c>
      <c r="GV1605" s="17">
        <f>SUMIF(FACT_A1[cve_prod],DIM_BILL[[#This Row],[CODIGO]],FACT_A1[Existencia])</f>
        <v>0</v>
      </c>
      <c r="GW1605" s="18">
        <f>SUMIF(FACT_A2[cve_prod],DIM_BILL[[#This Row],[CODIGO]],FACT_A2[Existencia])</f>
        <v>0</v>
      </c>
      <c r="GX1605" s="17"/>
      <c r="GY1605" s="16" t="s">
        <v>2221</v>
      </c>
      <c r="GZ1605" s="24">
        <f>SUMPRODUCT($B1605:$GQ1605,INDEX(PLAN_PRODUCCION!$B$4:$GQ$24,COLUMN()-COLUMN($GZ$1)+1,0))</f>
        <v>0</v>
      </c>
      <c r="HA1605" s="24">
        <f>SUMPRODUCT($B1605:$GQ1605,INDEX(PLAN_PRODUCCION!$B$4:$GQ$24,COLUMN()-COLUMN($GZ$1)+1,0))</f>
        <v>0</v>
      </c>
      <c r="HB1605" s="24">
        <f>SUMPRODUCT($B1605:$GQ1605,INDEX(PLAN_PRODUCCION!$B$4:$GQ$24,COLUMN()-COLUMN($GZ$1)+1,0))</f>
        <v>0</v>
      </c>
      <c r="HC1605" s="24">
        <f>SUMPRODUCT($B1605:$GQ1605,INDEX(PLAN_PRODUCCION!$B$4:$GQ$24,COLUMN()-COLUMN($GZ$1)+1,0))</f>
        <v>0</v>
      </c>
      <c r="HD1605" s="24">
        <f>SUMPRODUCT($B1605:$GQ1605,INDEX(PLAN_PRODUCCION!$B$4:$GQ$24,COLUMN()-COLUMN($GZ$1)+1,0))</f>
        <v>0</v>
      </c>
      <c r="HE1605" s="24">
        <f>SUMPRODUCT($B1605:$GQ1605,INDEX(PLAN_PRODUCCION!$B$4:$GQ$24,COLUMN()-COLUMN($GZ$1)+1,0))</f>
        <v>0</v>
      </c>
      <c r="HF1605" s="24">
        <f>SUMPRODUCT($B1605:$GQ1605,INDEX(PLAN_PRODUCCION!$B$4:$GQ$24,COLUMN()-COLUMN($GZ$1)+1,0))</f>
        <v>0</v>
      </c>
      <c r="HG1605" s="24">
        <f>SUMPRODUCT($B1605:$GQ1605,INDEX(PLAN_PRODUCCION!$B$4:$GQ$24,COLUMN()-COLUMN($GZ$1)+1,0))</f>
        <v>0</v>
      </c>
      <c r="HH1605" s="24">
        <f>SUMPRODUCT($B1605:$GQ1605,INDEX(PLAN_PRODUCCION!$B$4:$GQ$24,COLUMN()-COLUMN($GZ$1)+1,0))</f>
        <v>0</v>
      </c>
      <c r="HI1605" s="24">
        <f>SUMPRODUCT($B1605:$GQ1605,INDEX(PLAN_PRODUCCION!$B$4:$GQ$24,COLUMN()-COLUMN($GZ$1)+1,0))</f>
        <v>0</v>
      </c>
      <c r="HJ1605" s="24">
        <f>SUMPRODUCT($B1605:$GQ1605,INDEX(PLAN_PRODUCCION!$B$4:$GQ$24,COLUMN()-COLUMN($GZ$1)+1,0))</f>
        <v>0</v>
      </c>
      <c r="HK1605" s="24">
        <f>SUMPRODUCT($B1605:$GQ1605,INDEX(PLAN_PRODUCCION!$B$4:$GQ$24,COLUMN()-COLUMN($GZ$1)+1,0))</f>
        <v>0</v>
      </c>
      <c r="HL1605" s="24">
        <f>SUMPRODUCT($B1605:$GQ1605,INDEX(PLAN_PRODUCCION!$B$4:$GQ$24,COLUMN()-COLUMN($GZ$1)+1,0))</f>
        <v>0</v>
      </c>
      <c r="HM1605" s="24">
        <f>SUMPRODUCT($B1605:$GQ1605,INDEX(PLAN_PRODUCCION!$B$4:$GQ$24,COLUMN()-COLUMN($GZ$1)+1,0))</f>
        <v>0</v>
      </c>
      <c r="HN1605" s="24">
        <f>SUMPRODUCT($B1605:$GQ1605,INDEX(PLAN_PRODUCCION!$B$4:$GQ$24,COLUMN()-COLUMN($GZ$1)+1,0))</f>
        <v>0</v>
      </c>
      <c r="HO1605" s="24">
        <f>SUMPRODUCT($B1605:$GQ1605,INDEX(PLAN_PRODUCCION!$B$4:$GQ$24,COLUMN()-COLUMN($GZ$1)+1,0))</f>
        <v>0</v>
      </c>
      <c r="HP1605" s="24">
        <f>SUMPRODUCT($B1605:$GQ1605,INDEX(PLAN_PRODUCCION!$B$4:$GQ$24,COLUMN()-COLUMN($GZ$1)+1,0))</f>
        <v>0</v>
      </c>
      <c r="HQ1605" s="24">
        <f>SUMPRODUCT($B1605:$GQ1605,INDEX(PLAN_PRODUCCION!$B$4:$GQ$24,COLUMN()-COLUMN($GZ$1)+1,0))</f>
        <v>0</v>
      </c>
      <c r="HR1605" s="24">
        <f>SUMPRODUCT($B1605:$GQ1605,INDEX(PLAN_PRODUCCION!$B$4:$GQ$24,COLUMN()-COLUMN($GZ$1)+1,0))</f>
        <v>0</v>
      </c>
      <c r="HS1605" s="24">
        <f>SUMPRODUCT($B1605:$GQ1605,INDEX(PLAN_PRODUCCION!$B$4:$GQ$24,COLUMN()-COLUMN($GZ$1)+1,0))</f>
        <v>0</v>
      </c>
      <c r="HT1605" s="24">
        <f>SUMPRODUCT($B1605:$GQ1605,INDEX(PLAN_PRODUCCION!$B$4:$GQ$24,COLUMN()-COLUMN($GZ$1)+1,0))</f>
        <v>0</v>
      </c>
      <c r="HU1605" s="22"/>
      <c r="HV1605" s="25"/>
      <c r="HW1605" t="str">
        <f>DIM_BILL[[#This Row],[Tipo]]</f>
        <v>MATERIA PRIMA</v>
      </c>
    </row>
    <row r="1606" spans="1:231" x14ac:dyDescent="0.3">
      <c r="A1606" s="18" t="s">
        <v>855</v>
      </c>
      <c r="BV1606">
        <v>5.0000000000000001E-4</v>
      </c>
      <c r="GR1606" s="18" t="s">
        <v>856</v>
      </c>
      <c r="GS1606" s="18">
        <v>1</v>
      </c>
      <c r="GT1606" s="18" t="s">
        <v>1835</v>
      </c>
      <c r="GU1606" s="18" t="s">
        <v>1793</v>
      </c>
      <c r="GV1606" s="18">
        <f>SUMIF(FACT_A1[cve_prod],DIM_BILL[[#This Row],[CODIGO]],FACT_A1[Existencia])</f>
        <v>0</v>
      </c>
      <c r="GW1606" s="18">
        <f>SUMIF(FACT_A2[cve_prod],DIM_BILL[[#This Row],[CODIGO]],FACT_A2[Existencia])</f>
        <v>0</v>
      </c>
      <c r="GX1606" s="18"/>
      <c r="GY1606" s="16" t="s">
        <v>2222</v>
      </c>
      <c r="GZ1606" s="26">
        <f t="shared" ref="GZ1606" si="11727">GV1606+GW1606+GX1606+GZ1604-GZ1605</f>
        <v>0</v>
      </c>
      <c r="HA1606" s="26">
        <f t="shared" ref="HA1606" si="11728">GZ1606+HA1604-HA1605</f>
        <v>0</v>
      </c>
      <c r="HB1606" s="26">
        <f t="shared" ref="HB1606" si="11729">HA1606+HB1604-HB1605</f>
        <v>0</v>
      </c>
      <c r="HC1606" s="26">
        <f t="shared" ref="HC1606" si="11730">HB1606+HC1604-HC1605</f>
        <v>0</v>
      </c>
      <c r="HD1606" s="26">
        <f t="shared" ref="HD1606" si="11731">HC1606+HD1604-HD1605</f>
        <v>0</v>
      </c>
      <c r="HE1606" s="26">
        <f t="shared" ref="HE1606" si="11732">HD1606+HE1604-HE1605</f>
        <v>0</v>
      </c>
      <c r="HF1606" s="26">
        <f t="shared" ref="HF1606" si="11733">HE1606+HF1604-HF1605</f>
        <v>0</v>
      </c>
      <c r="HG1606" s="26">
        <f t="shared" ref="HG1606" si="11734">HF1606+HG1604-HG1605</f>
        <v>0</v>
      </c>
      <c r="HH1606" s="26">
        <f t="shared" ref="HH1606" si="11735">HG1606+HH1604-HH1605</f>
        <v>0</v>
      </c>
      <c r="HI1606" s="26">
        <f t="shared" ref="HI1606" si="11736">HH1606+HI1604-HI1605</f>
        <v>0</v>
      </c>
      <c r="HJ1606" s="26">
        <f t="shared" ref="HJ1606" si="11737">HI1606+HJ1604-HJ1605</f>
        <v>0</v>
      </c>
      <c r="HK1606" s="26">
        <f t="shared" ref="HK1606" si="11738">HJ1606+HK1604-HK1605</f>
        <v>0</v>
      </c>
      <c r="HL1606" s="26">
        <f t="shared" ref="HL1606" si="11739">HK1606+HL1604-HL1605</f>
        <v>0</v>
      </c>
      <c r="HM1606" s="26">
        <f t="shared" ref="HM1606" si="11740">HL1606+HM1604-HM1605</f>
        <v>0</v>
      </c>
      <c r="HN1606" s="26">
        <f t="shared" ref="HN1606" si="11741">HM1606+HN1604-HN1605</f>
        <v>0</v>
      </c>
      <c r="HO1606" s="26">
        <f t="shared" ref="HO1606" si="11742">HN1606+HO1604-HO1605</f>
        <v>0</v>
      </c>
      <c r="HP1606" s="26">
        <f t="shared" ref="HP1606" si="11743">HO1606+HP1604-HP1605</f>
        <v>0</v>
      </c>
      <c r="HQ1606" s="26">
        <f t="shared" ref="HQ1606" si="11744">HP1606+HQ1604-HQ1605</f>
        <v>0</v>
      </c>
      <c r="HR1606" s="26">
        <f t="shared" ref="HR1606" si="11745">HQ1606+HR1604-HR1605</f>
        <v>0</v>
      </c>
      <c r="HS1606" s="26">
        <f t="shared" ref="HS1606" si="11746">HR1606+HS1604-HS1605</f>
        <v>0</v>
      </c>
      <c r="HT1606" s="26">
        <f t="shared" ref="HT1606" si="11747">HS1606+HT1604-HT1605</f>
        <v>0</v>
      </c>
      <c r="HU1606" s="22">
        <f t="shared" ref="HU1606" si="11748">COUNTIF(GZ1606:HT1606,"&lt;0")</f>
        <v>0</v>
      </c>
      <c r="HV1606" s="25"/>
      <c r="HW1606" t="str">
        <f>DIM_BILL[[#This Row],[Tipo]]</f>
        <v>MATERIA PRIMA</v>
      </c>
    </row>
    <row r="1607" spans="1:231" x14ac:dyDescent="0.3">
      <c r="A1607" s="17" t="s">
        <v>468</v>
      </c>
      <c r="AJ1607">
        <v>0.27604000000000001</v>
      </c>
      <c r="AN1607">
        <v>2.4719999999999999E-2</v>
      </c>
      <c r="AO1607">
        <v>1.2359999999999999E-2</v>
      </c>
      <c r="GR1607" s="17" t="s">
        <v>469</v>
      </c>
      <c r="GS1607" s="17">
        <v>1</v>
      </c>
      <c r="GT1607" s="17" t="s">
        <v>1838</v>
      </c>
      <c r="GU1607" s="17" t="s">
        <v>1793</v>
      </c>
      <c r="GV1607" s="17">
        <f>SUMIF(FACT_A1[cve_prod],DIM_BILL[[#This Row],[CODIGO]],FACT_A1[Existencia])</f>
        <v>675</v>
      </c>
      <c r="GW1607" s="18">
        <f>SUMIF(FACT_A2[cve_prod],DIM_BILL[[#This Row],[CODIGO]],FACT_A2[Existencia])</f>
        <v>50.07</v>
      </c>
      <c r="GX1607" s="17"/>
      <c r="GY1607" s="16" t="s">
        <v>2220</v>
      </c>
      <c r="GZ1607" s="15">
        <f>SUMIFS(POs[saldo],POs[cve_prod],DIM_BILL[[#This Row],[CODIGO]],POs[status],$GY1607,POs[f_ent],GZ$1)</f>
        <v>0</v>
      </c>
      <c r="HA1607" s="15">
        <f>SUMIFS(POs[saldo],POs[cve_prod],DIM_BILL[[#This Row],[CODIGO]],POs[status],$GY1607,POs[f_ent],HA$1)</f>
        <v>0</v>
      </c>
      <c r="HB1607" s="15">
        <f>SUMIFS(POs[saldo],POs[cve_prod],DIM_BILL[[#This Row],[CODIGO]],POs[status],$GY1607,POs[f_ent],HB$1)</f>
        <v>0</v>
      </c>
      <c r="HC1607" s="15">
        <f>SUMIFS(POs[saldo],POs[cve_prod],DIM_BILL[[#This Row],[CODIGO]],POs[status],$GY1607,POs[f_ent],HC$1)</f>
        <v>0</v>
      </c>
      <c r="HD1607" s="15">
        <f>SUMIFS(POs[saldo],POs[cve_prod],DIM_BILL[[#This Row],[CODIGO]],POs[status],$GY1607,POs[f_ent],HD$1)</f>
        <v>0</v>
      </c>
      <c r="HE1607" s="15">
        <f>SUMIFS(POs[saldo],POs[cve_prod],DIM_BILL[[#This Row],[CODIGO]],POs[status],$GY1607,POs[f_ent],HE$1)</f>
        <v>0</v>
      </c>
      <c r="HF1607" s="15">
        <f>SUMIFS(POs[saldo],POs[cve_prod],DIM_BILL[[#This Row],[CODIGO]],POs[status],$GY1607,POs[Semana],WEEKNUM(HF$1))</f>
        <v>0</v>
      </c>
      <c r="HG1607" s="15">
        <f>SUMIFS(POs[saldo],POs[cve_prod],DIM_BILL[[#This Row],[CODIGO]],POs[status],$GY1607,POs[Semana],WEEKNUM(HG$1))</f>
        <v>0</v>
      </c>
      <c r="HH1607" s="15">
        <f>SUMIFS(POs[saldo],POs[cve_prod],DIM_BILL[[#This Row],[CODIGO]],POs[status],$GY1607,POs[Semana],WEEKNUM(HH$1))</f>
        <v>0</v>
      </c>
      <c r="HI1607" s="15">
        <f>SUMIFS(POs[saldo],POs[cve_prod],DIM_BILL[[#This Row],[CODIGO]],POs[status],$GY1607,POs[Semana],WEEKNUM(HI$1))</f>
        <v>0</v>
      </c>
      <c r="HJ1607" s="15">
        <f>SUMIFS(POs[saldo],POs[cve_prod],DIM_BILL[[#This Row],[CODIGO]],POs[status],$GY1607,POs[Semana],WEEKNUM(HJ$1))</f>
        <v>0</v>
      </c>
      <c r="HK1607" s="15">
        <f>SUMIFS(POs[saldo],POs[cve_prod],DIM_BILL[[#This Row],[CODIGO]],POs[status],$GY1607,POs[Semana],WEEKNUM(HK$1))</f>
        <v>0</v>
      </c>
      <c r="HL1607" s="15">
        <f>SUMIFS(POs[saldo],POs[cve_prod],DIM_BILL[[#This Row],[CODIGO]],POs[status],$GY1607,POs[Semana],WEEKNUM(HL$1))</f>
        <v>0</v>
      </c>
      <c r="HM1607" s="15">
        <f>SUMIFS(POs[saldo],POs[cve_prod],DIM_BILL[[#This Row],[CODIGO]],POs[status],$GY1607,POs[Semana],WEEKNUM(HM$1))</f>
        <v>0</v>
      </c>
      <c r="HN1607" s="15">
        <f>SUMIFS(POs[saldo],POs[cve_prod],DIM_BILL[[#This Row],[CODIGO]],POs[status],$GY1607,POs[Semana],WEEKNUM(HN$1))</f>
        <v>0</v>
      </c>
      <c r="HO1607" s="15">
        <f>SUMIFS(POs[saldo],POs[cve_prod],DIM_BILL[[#This Row],[CODIGO]],POs[status],$GY1607,POs[Semana],WEEKNUM(HO$1))</f>
        <v>0</v>
      </c>
      <c r="HP1607" s="15">
        <f>SUMIFS(POs[saldo],POs[cve_prod],DIM_BILL[[#This Row],[CODIGO]],POs[status],$GY1607,POs[Semana],WEEKNUM(HP$1))</f>
        <v>0</v>
      </c>
      <c r="HQ1607" s="15">
        <f>SUMIFS(POs[saldo],POs[cve_prod],DIM_BILL[[#This Row],[CODIGO]],POs[status],$GY1607,POs[Semana],WEEKNUM(HQ$1))</f>
        <v>0</v>
      </c>
      <c r="HR1607" s="15">
        <f>SUMIFS(POs[saldo],POs[cve_prod],DIM_BILL[[#This Row],[CODIGO]],POs[status],$GY1607,POs[Semana],WEEKNUM(HR$1))</f>
        <v>0</v>
      </c>
      <c r="HS1607" s="15">
        <f>SUMIFS(POs[saldo],POs[cve_prod],DIM_BILL[[#This Row],[CODIGO]],POs[status],$GY1607,POs[Semana],WEEKNUM(HS$1))</f>
        <v>0</v>
      </c>
      <c r="HT1607" s="15">
        <f>SUMIFS(POs[saldo],POs[cve_prod],DIM_BILL[[#This Row],[CODIGO]],POs[status],$GY1607,POs[Semana],WEEKNUM(HT$1))</f>
        <v>0</v>
      </c>
      <c r="HU1607" s="22"/>
      <c r="HV1607" s="25"/>
      <c r="HW1607" t="str">
        <f>DIM_BILL[[#This Row],[Tipo]]</f>
        <v>MATERIA PRIMA</v>
      </c>
    </row>
    <row r="1608" spans="1:231" x14ac:dyDescent="0.3">
      <c r="A1608" s="17" t="s">
        <v>468</v>
      </c>
      <c r="AJ1608">
        <v>0.27604000000000001</v>
      </c>
      <c r="AN1608">
        <v>2.4719999999999999E-2</v>
      </c>
      <c r="AO1608">
        <v>1.2359999999999999E-2</v>
      </c>
      <c r="GR1608" s="17" t="s">
        <v>469</v>
      </c>
      <c r="GS1608" s="17">
        <v>1</v>
      </c>
      <c r="GT1608" s="17" t="s">
        <v>1838</v>
      </c>
      <c r="GU1608" s="17" t="s">
        <v>1793</v>
      </c>
      <c r="GV1608" s="17">
        <f>SUMIF(FACT_A1[cve_prod],DIM_BILL[[#This Row],[CODIGO]],FACT_A1[Existencia])</f>
        <v>675</v>
      </c>
      <c r="GW1608" s="18">
        <f>SUMIF(FACT_A2[cve_prod],DIM_BILL[[#This Row],[CODIGO]],FACT_A2[Existencia])</f>
        <v>50.07</v>
      </c>
      <c r="GX1608" s="17"/>
      <c r="GY1608" s="16" t="s">
        <v>2221</v>
      </c>
      <c r="GZ1608" s="24">
        <f>SUMPRODUCT($B1608:$GQ1608,INDEX(PLAN_PRODUCCION!$B$4:$GQ$24,COLUMN()-COLUMN($GZ$1)+1,0))</f>
        <v>82.811999999999998</v>
      </c>
      <c r="HA1608" s="24">
        <f>SUMPRODUCT($B1608:$GQ1608,INDEX(PLAN_PRODUCCION!$B$4:$GQ$24,COLUMN()-COLUMN($GZ$1)+1,0))</f>
        <v>0</v>
      </c>
      <c r="HB1608" s="24">
        <f>SUMPRODUCT($B1608:$GQ1608,INDEX(PLAN_PRODUCCION!$B$4:$GQ$24,COLUMN()-COLUMN($GZ$1)+1,0))</f>
        <v>0</v>
      </c>
      <c r="HC1608" s="24">
        <f>SUMPRODUCT($B1608:$GQ1608,INDEX(PLAN_PRODUCCION!$B$4:$GQ$24,COLUMN()-COLUMN($GZ$1)+1,0))</f>
        <v>0</v>
      </c>
      <c r="HD1608" s="24">
        <f>SUMPRODUCT($B1608:$GQ1608,INDEX(PLAN_PRODUCCION!$B$4:$GQ$24,COLUMN()-COLUMN($GZ$1)+1,0))</f>
        <v>0</v>
      </c>
      <c r="HE1608" s="24">
        <f>SUMPRODUCT($B1608:$GQ1608,INDEX(PLAN_PRODUCCION!$B$4:$GQ$24,COLUMN()-COLUMN($GZ$1)+1,0))</f>
        <v>0</v>
      </c>
      <c r="HF1608" s="24">
        <f>SUMPRODUCT($B1608:$GQ1608,INDEX(PLAN_PRODUCCION!$B$4:$GQ$24,COLUMN()-COLUMN($GZ$1)+1,0))</f>
        <v>0</v>
      </c>
      <c r="HG1608" s="24">
        <f>SUMPRODUCT($B1608:$GQ1608,INDEX(PLAN_PRODUCCION!$B$4:$GQ$24,COLUMN()-COLUMN($GZ$1)+1,0))</f>
        <v>0</v>
      </c>
      <c r="HH1608" s="24">
        <f>SUMPRODUCT($B1608:$GQ1608,INDEX(PLAN_PRODUCCION!$B$4:$GQ$24,COLUMN()-COLUMN($GZ$1)+1,0))</f>
        <v>0</v>
      </c>
      <c r="HI1608" s="24">
        <f>SUMPRODUCT($B1608:$GQ1608,INDEX(PLAN_PRODUCCION!$B$4:$GQ$24,COLUMN()-COLUMN($GZ$1)+1,0))</f>
        <v>0</v>
      </c>
      <c r="HJ1608" s="24">
        <f>SUMPRODUCT($B1608:$GQ1608,INDEX(PLAN_PRODUCCION!$B$4:$GQ$24,COLUMN()-COLUMN($GZ$1)+1,0))</f>
        <v>0</v>
      </c>
      <c r="HK1608" s="24">
        <f>SUMPRODUCT($B1608:$GQ1608,INDEX(PLAN_PRODUCCION!$B$4:$GQ$24,COLUMN()-COLUMN($GZ$1)+1,0))</f>
        <v>0</v>
      </c>
      <c r="HL1608" s="24">
        <f>SUMPRODUCT($B1608:$GQ1608,INDEX(PLAN_PRODUCCION!$B$4:$GQ$24,COLUMN()-COLUMN($GZ$1)+1,0))</f>
        <v>0</v>
      </c>
      <c r="HM1608" s="24">
        <f>SUMPRODUCT($B1608:$GQ1608,INDEX(PLAN_PRODUCCION!$B$4:$GQ$24,COLUMN()-COLUMN($GZ$1)+1,0))</f>
        <v>0</v>
      </c>
      <c r="HN1608" s="24">
        <f>SUMPRODUCT($B1608:$GQ1608,INDEX(PLAN_PRODUCCION!$B$4:$GQ$24,COLUMN()-COLUMN($GZ$1)+1,0))</f>
        <v>0</v>
      </c>
      <c r="HO1608" s="24">
        <f>SUMPRODUCT($B1608:$GQ1608,INDEX(PLAN_PRODUCCION!$B$4:$GQ$24,COLUMN()-COLUMN($GZ$1)+1,0))</f>
        <v>0</v>
      </c>
      <c r="HP1608" s="24">
        <f>SUMPRODUCT($B1608:$GQ1608,INDEX(PLAN_PRODUCCION!$B$4:$GQ$24,COLUMN()-COLUMN($GZ$1)+1,0))</f>
        <v>0</v>
      </c>
      <c r="HQ1608" s="24">
        <f>SUMPRODUCT($B1608:$GQ1608,INDEX(PLAN_PRODUCCION!$B$4:$GQ$24,COLUMN()-COLUMN($GZ$1)+1,0))</f>
        <v>0</v>
      </c>
      <c r="HR1608" s="24">
        <f>SUMPRODUCT($B1608:$GQ1608,INDEX(PLAN_PRODUCCION!$B$4:$GQ$24,COLUMN()-COLUMN($GZ$1)+1,0))</f>
        <v>0</v>
      </c>
      <c r="HS1608" s="24">
        <f>SUMPRODUCT($B1608:$GQ1608,INDEX(PLAN_PRODUCCION!$B$4:$GQ$24,COLUMN()-COLUMN($GZ$1)+1,0))</f>
        <v>0</v>
      </c>
      <c r="HT1608" s="24">
        <f>SUMPRODUCT($B1608:$GQ1608,INDEX(PLAN_PRODUCCION!$B$4:$GQ$24,COLUMN()-COLUMN($GZ$1)+1,0))</f>
        <v>0</v>
      </c>
      <c r="HU1608" s="22"/>
      <c r="HV1608" s="25"/>
      <c r="HW1608" t="str">
        <f>DIM_BILL[[#This Row],[Tipo]]</f>
        <v>MATERIA PRIMA</v>
      </c>
    </row>
    <row r="1609" spans="1:231" x14ac:dyDescent="0.3">
      <c r="A1609" s="18" t="s">
        <v>468</v>
      </c>
      <c r="AJ1609">
        <v>0.27604000000000001</v>
      </c>
      <c r="AN1609">
        <v>2.4719999999999999E-2</v>
      </c>
      <c r="AO1609">
        <v>1.2359999999999999E-2</v>
      </c>
      <c r="GR1609" s="18" t="s">
        <v>469</v>
      </c>
      <c r="GS1609" s="18">
        <v>1</v>
      </c>
      <c r="GT1609" s="18" t="s">
        <v>1838</v>
      </c>
      <c r="GU1609" s="18" t="s">
        <v>1793</v>
      </c>
      <c r="GV1609" s="18">
        <f>SUMIF(FACT_A1[cve_prod],DIM_BILL[[#This Row],[CODIGO]],FACT_A1[Existencia])</f>
        <v>675</v>
      </c>
      <c r="GW1609" s="18">
        <f>SUMIF(FACT_A2[cve_prod],DIM_BILL[[#This Row],[CODIGO]],FACT_A2[Existencia])</f>
        <v>50.07</v>
      </c>
      <c r="GX1609" s="18"/>
      <c r="GY1609" s="16" t="s">
        <v>2222</v>
      </c>
      <c r="GZ1609" s="26">
        <f t="shared" ref="GZ1609" si="11749">GV1609+GW1609+GX1609+GZ1607-GZ1608</f>
        <v>642.25800000000004</v>
      </c>
      <c r="HA1609" s="26">
        <f t="shared" ref="HA1609" si="11750">GZ1609+HA1607-HA1608</f>
        <v>642.25800000000004</v>
      </c>
      <c r="HB1609" s="26">
        <f t="shared" ref="HB1609" si="11751">HA1609+HB1607-HB1608</f>
        <v>642.25800000000004</v>
      </c>
      <c r="HC1609" s="26">
        <f t="shared" ref="HC1609" si="11752">HB1609+HC1607-HC1608</f>
        <v>642.25800000000004</v>
      </c>
      <c r="HD1609" s="26">
        <f t="shared" ref="HD1609" si="11753">HC1609+HD1607-HD1608</f>
        <v>642.25800000000004</v>
      </c>
      <c r="HE1609" s="26">
        <f t="shared" ref="HE1609" si="11754">HD1609+HE1607-HE1608</f>
        <v>642.25800000000004</v>
      </c>
      <c r="HF1609" s="26">
        <f t="shared" ref="HF1609" si="11755">HE1609+HF1607-HF1608</f>
        <v>642.25800000000004</v>
      </c>
      <c r="HG1609" s="26">
        <f t="shared" ref="HG1609" si="11756">HF1609+HG1607-HG1608</f>
        <v>642.25800000000004</v>
      </c>
      <c r="HH1609" s="26">
        <f t="shared" ref="HH1609" si="11757">HG1609+HH1607-HH1608</f>
        <v>642.25800000000004</v>
      </c>
      <c r="HI1609" s="26">
        <f t="shared" ref="HI1609" si="11758">HH1609+HI1607-HI1608</f>
        <v>642.25800000000004</v>
      </c>
      <c r="HJ1609" s="26">
        <f t="shared" ref="HJ1609" si="11759">HI1609+HJ1607-HJ1608</f>
        <v>642.25800000000004</v>
      </c>
      <c r="HK1609" s="26">
        <f t="shared" ref="HK1609" si="11760">HJ1609+HK1607-HK1608</f>
        <v>642.25800000000004</v>
      </c>
      <c r="HL1609" s="26">
        <f t="shared" ref="HL1609" si="11761">HK1609+HL1607-HL1608</f>
        <v>642.25800000000004</v>
      </c>
      <c r="HM1609" s="26">
        <f t="shared" ref="HM1609" si="11762">HL1609+HM1607-HM1608</f>
        <v>642.25800000000004</v>
      </c>
      <c r="HN1609" s="26">
        <f t="shared" ref="HN1609" si="11763">HM1609+HN1607-HN1608</f>
        <v>642.25800000000004</v>
      </c>
      <c r="HO1609" s="26">
        <f t="shared" ref="HO1609" si="11764">HN1609+HO1607-HO1608</f>
        <v>642.25800000000004</v>
      </c>
      <c r="HP1609" s="26">
        <f t="shared" ref="HP1609" si="11765">HO1609+HP1607-HP1608</f>
        <v>642.25800000000004</v>
      </c>
      <c r="HQ1609" s="26">
        <f t="shared" ref="HQ1609" si="11766">HP1609+HQ1607-HQ1608</f>
        <v>642.25800000000004</v>
      </c>
      <c r="HR1609" s="26">
        <f t="shared" ref="HR1609" si="11767">HQ1609+HR1607-HR1608</f>
        <v>642.25800000000004</v>
      </c>
      <c r="HS1609" s="26">
        <f t="shared" ref="HS1609" si="11768">HR1609+HS1607-HS1608</f>
        <v>642.25800000000004</v>
      </c>
      <c r="HT1609" s="26">
        <f t="shared" ref="HT1609" si="11769">HS1609+HT1607-HT1608</f>
        <v>642.25800000000004</v>
      </c>
      <c r="HU1609" s="22">
        <f t="shared" ref="HU1609" si="11770">COUNTIF(GZ1609:HT1609,"&lt;0")</f>
        <v>0</v>
      </c>
      <c r="HV1609" s="25"/>
      <c r="HW1609" t="str">
        <f>DIM_BILL[[#This Row],[Tipo]]</f>
        <v>MATERIA PRIMA</v>
      </c>
    </row>
    <row r="1610" spans="1:231" x14ac:dyDescent="0.3">
      <c r="A1610" s="17" t="s">
        <v>1074</v>
      </c>
      <c r="CY1610">
        <v>1.1999999999999999E-3</v>
      </c>
      <c r="GR1610" s="17" t="s">
        <v>1075</v>
      </c>
      <c r="GS1610" s="17">
        <v>9</v>
      </c>
      <c r="GT1610" s="17" t="s">
        <v>1852</v>
      </c>
      <c r="GU1610" s="17" t="s">
        <v>1793</v>
      </c>
      <c r="GV1610" s="17">
        <f>SUMIF(FACT_A1[cve_prod],DIM_BILL[[#This Row],[CODIGO]],FACT_A1[Existencia])</f>
        <v>0</v>
      </c>
      <c r="GW1610" s="18">
        <f>SUMIF(FACT_A2[cve_prod],DIM_BILL[[#This Row],[CODIGO]],FACT_A2[Existencia])</f>
        <v>0.8</v>
      </c>
      <c r="GX1610" s="17"/>
      <c r="GY1610" s="16" t="s">
        <v>2220</v>
      </c>
      <c r="GZ1610" s="15">
        <f>SUMIFS(POs[saldo],POs[cve_prod],DIM_BILL[[#This Row],[CODIGO]],POs[status],$GY1610,POs[f_ent],GZ$1)</f>
        <v>0</v>
      </c>
      <c r="HA1610" s="15">
        <f>SUMIFS(POs[saldo],POs[cve_prod],DIM_BILL[[#This Row],[CODIGO]],POs[status],$GY1610,POs[f_ent],HA$1)</f>
        <v>0</v>
      </c>
      <c r="HB1610" s="15">
        <f>SUMIFS(POs[saldo],POs[cve_prod],DIM_BILL[[#This Row],[CODIGO]],POs[status],$GY1610,POs[f_ent],HB$1)</f>
        <v>0</v>
      </c>
      <c r="HC1610" s="15">
        <f>SUMIFS(POs[saldo],POs[cve_prod],DIM_BILL[[#This Row],[CODIGO]],POs[status],$GY1610,POs[f_ent],HC$1)</f>
        <v>0</v>
      </c>
      <c r="HD1610" s="15">
        <f>SUMIFS(POs[saldo],POs[cve_prod],DIM_BILL[[#This Row],[CODIGO]],POs[status],$GY1610,POs[f_ent],HD$1)</f>
        <v>0</v>
      </c>
      <c r="HE1610" s="15">
        <f>SUMIFS(POs[saldo],POs[cve_prod],DIM_BILL[[#This Row],[CODIGO]],POs[status],$GY1610,POs[f_ent],HE$1)</f>
        <v>0</v>
      </c>
      <c r="HF1610" s="15">
        <f>SUMIFS(POs[saldo],POs[cve_prod],DIM_BILL[[#This Row],[CODIGO]],POs[status],$GY1610,POs[Semana],WEEKNUM(HF$1))</f>
        <v>0</v>
      </c>
      <c r="HG1610" s="15">
        <f>SUMIFS(POs[saldo],POs[cve_prod],DIM_BILL[[#This Row],[CODIGO]],POs[status],$GY1610,POs[Semana],WEEKNUM(HG$1))</f>
        <v>0</v>
      </c>
      <c r="HH1610" s="15">
        <f>SUMIFS(POs[saldo],POs[cve_prod],DIM_BILL[[#This Row],[CODIGO]],POs[status],$GY1610,POs[Semana],WEEKNUM(HH$1))</f>
        <v>0</v>
      </c>
      <c r="HI1610" s="15">
        <f>SUMIFS(POs[saldo],POs[cve_prod],DIM_BILL[[#This Row],[CODIGO]],POs[status],$GY1610,POs[Semana],WEEKNUM(HI$1))</f>
        <v>0</v>
      </c>
      <c r="HJ1610" s="15">
        <f>SUMIFS(POs[saldo],POs[cve_prod],DIM_BILL[[#This Row],[CODIGO]],POs[status],$GY1610,POs[Semana],WEEKNUM(HJ$1))</f>
        <v>0</v>
      </c>
      <c r="HK1610" s="15">
        <f>SUMIFS(POs[saldo],POs[cve_prod],DIM_BILL[[#This Row],[CODIGO]],POs[status],$GY1610,POs[Semana],WEEKNUM(HK$1))</f>
        <v>0</v>
      </c>
      <c r="HL1610" s="15">
        <f>SUMIFS(POs[saldo],POs[cve_prod],DIM_BILL[[#This Row],[CODIGO]],POs[status],$GY1610,POs[Semana],WEEKNUM(HL$1))</f>
        <v>0</v>
      </c>
      <c r="HM1610" s="15">
        <f>SUMIFS(POs[saldo],POs[cve_prod],DIM_BILL[[#This Row],[CODIGO]],POs[status],$GY1610,POs[Semana],WEEKNUM(HM$1))</f>
        <v>0</v>
      </c>
      <c r="HN1610" s="15">
        <f>SUMIFS(POs[saldo],POs[cve_prod],DIM_BILL[[#This Row],[CODIGO]],POs[status],$GY1610,POs[Semana],WEEKNUM(HN$1))</f>
        <v>0</v>
      </c>
      <c r="HO1610" s="15">
        <f>SUMIFS(POs[saldo],POs[cve_prod],DIM_BILL[[#This Row],[CODIGO]],POs[status],$GY1610,POs[Semana],WEEKNUM(HO$1))</f>
        <v>0</v>
      </c>
      <c r="HP1610" s="15">
        <f>SUMIFS(POs[saldo],POs[cve_prod],DIM_BILL[[#This Row],[CODIGO]],POs[status],$GY1610,POs[Semana],WEEKNUM(HP$1))</f>
        <v>0</v>
      </c>
      <c r="HQ1610" s="15">
        <f>SUMIFS(POs[saldo],POs[cve_prod],DIM_BILL[[#This Row],[CODIGO]],POs[status],$GY1610,POs[Semana],WEEKNUM(HQ$1))</f>
        <v>0</v>
      </c>
      <c r="HR1610" s="15">
        <f>SUMIFS(POs[saldo],POs[cve_prod],DIM_BILL[[#This Row],[CODIGO]],POs[status],$GY1610,POs[Semana],WEEKNUM(HR$1))</f>
        <v>0</v>
      </c>
      <c r="HS1610" s="15">
        <f>SUMIFS(POs[saldo],POs[cve_prod],DIM_BILL[[#This Row],[CODIGO]],POs[status],$GY1610,POs[Semana],WEEKNUM(HS$1))</f>
        <v>0</v>
      </c>
      <c r="HT1610" s="15">
        <f>SUMIFS(POs[saldo],POs[cve_prod],DIM_BILL[[#This Row],[CODIGO]],POs[status],$GY1610,POs[Semana],WEEKNUM(HT$1))</f>
        <v>0</v>
      </c>
      <c r="HU1610" s="22"/>
      <c r="HV1610" s="25"/>
      <c r="HW1610" t="str">
        <f>DIM_BILL[[#This Row],[Tipo]]</f>
        <v>MATERIA PRIMA</v>
      </c>
    </row>
    <row r="1611" spans="1:231" x14ac:dyDescent="0.3">
      <c r="A1611" s="17" t="s">
        <v>1074</v>
      </c>
      <c r="CY1611">
        <v>1.1999999999999999E-3</v>
      </c>
      <c r="GR1611" s="17" t="s">
        <v>1075</v>
      </c>
      <c r="GS1611" s="17">
        <v>9</v>
      </c>
      <c r="GT1611" s="17" t="s">
        <v>1852</v>
      </c>
      <c r="GU1611" s="17" t="s">
        <v>1793</v>
      </c>
      <c r="GV1611" s="17">
        <f>SUMIF(FACT_A1[cve_prod],DIM_BILL[[#This Row],[CODIGO]],FACT_A1[Existencia])</f>
        <v>0</v>
      </c>
      <c r="GW1611" s="18">
        <f>SUMIF(FACT_A2[cve_prod],DIM_BILL[[#This Row],[CODIGO]],FACT_A2[Existencia])</f>
        <v>0.8</v>
      </c>
      <c r="GX1611" s="17"/>
      <c r="GY1611" s="16" t="s">
        <v>2221</v>
      </c>
      <c r="GZ1611" s="24">
        <f>SUMPRODUCT($B1611:$GQ1611,INDEX(PLAN_PRODUCCION!$B$4:$GQ$24,COLUMN()-COLUMN($GZ$1)+1,0))</f>
        <v>0</v>
      </c>
      <c r="HA1611" s="24">
        <f>SUMPRODUCT($B1611:$GQ1611,INDEX(PLAN_PRODUCCION!$B$4:$GQ$24,COLUMN()-COLUMN($GZ$1)+1,0))</f>
        <v>0</v>
      </c>
      <c r="HB1611" s="24">
        <f>SUMPRODUCT($B1611:$GQ1611,INDEX(PLAN_PRODUCCION!$B$4:$GQ$24,COLUMN()-COLUMN($GZ$1)+1,0))</f>
        <v>0</v>
      </c>
      <c r="HC1611" s="24">
        <f>SUMPRODUCT($B1611:$GQ1611,INDEX(PLAN_PRODUCCION!$B$4:$GQ$24,COLUMN()-COLUMN($GZ$1)+1,0))</f>
        <v>0</v>
      </c>
      <c r="HD1611" s="24">
        <f>SUMPRODUCT($B1611:$GQ1611,INDEX(PLAN_PRODUCCION!$B$4:$GQ$24,COLUMN()-COLUMN($GZ$1)+1,0))</f>
        <v>0</v>
      </c>
      <c r="HE1611" s="24">
        <f>SUMPRODUCT($B1611:$GQ1611,INDEX(PLAN_PRODUCCION!$B$4:$GQ$24,COLUMN()-COLUMN($GZ$1)+1,0))</f>
        <v>0</v>
      </c>
      <c r="HF1611" s="24">
        <f>SUMPRODUCT($B1611:$GQ1611,INDEX(PLAN_PRODUCCION!$B$4:$GQ$24,COLUMN()-COLUMN($GZ$1)+1,0))</f>
        <v>0</v>
      </c>
      <c r="HG1611" s="24">
        <f>SUMPRODUCT($B1611:$GQ1611,INDEX(PLAN_PRODUCCION!$B$4:$GQ$24,COLUMN()-COLUMN($GZ$1)+1,0))</f>
        <v>0</v>
      </c>
      <c r="HH1611" s="24">
        <f>SUMPRODUCT($B1611:$GQ1611,INDEX(PLAN_PRODUCCION!$B$4:$GQ$24,COLUMN()-COLUMN($GZ$1)+1,0))</f>
        <v>0</v>
      </c>
      <c r="HI1611" s="24">
        <f>SUMPRODUCT($B1611:$GQ1611,INDEX(PLAN_PRODUCCION!$B$4:$GQ$24,COLUMN()-COLUMN($GZ$1)+1,0))</f>
        <v>0</v>
      </c>
      <c r="HJ1611" s="24">
        <f>SUMPRODUCT($B1611:$GQ1611,INDEX(PLAN_PRODUCCION!$B$4:$GQ$24,COLUMN()-COLUMN($GZ$1)+1,0))</f>
        <v>0</v>
      </c>
      <c r="HK1611" s="24">
        <f>SUMPRODUCT($B1611:$GQ1611,INDEX(PLAN_PRODUCCION!$B$4:$GQ$24,COLUMN()-COLUMN($GZ$1)+1,0))</f>
        <v>0</v>
      </c>
      <c r="HL1611" s="24">
        <f>SUMPRODUCT($B1611:$GQ1611,INDEX(PLAN_PRODUCCION!$B$4:$GQ$24,COLUMN()-COLUMN($GZ$1)+1,0))</f>
        <v>0</v>
      </c>
      <c r="HM1611" s="24">
        <f>SUMPRODUCT($B1611:$GQ1611,INDEX(PLAN_PRODUCCION!$B$4:$GQ$24,COLUMN()-COLUMN($GZ$1)+1,0))</f>
        <v>0</v>
      </c>
      <c r="HN1611" s="24">
        <f>SUMPRODUCT($B1611:$GQ1611,INDEX(PLAN_PRODUCCION!$B$4:$GQ$24,COLUMN()-COLUMN($GZ$1)+1,0))</f>
        <v>0</v>
      </c>
      <c r="HO1611" s="24">
        <f>SUMPRODUCT($B1611:$GQ1611,INDEX(PLAN_PRODUCCION!$B$4:$GQ$24,COLUMN()-COLUMN($GZ$1)+1,0))</f>
        <v>0</v>
      </c>
      <c r="HP1611" s="24">
        <f>SUMPRODUCT($B1611:$GQ1611,INDEX(PLAN_PRODUCCION!$B$4:$GQ$24,COLUMN()-COLUMN($GZ$1)+1,0))</f>
        <v>0</v>
      </c>
      <c r="HQ1611" s="24">
        <f>SUMPRODUCT($B1611:$GQ1611,INDEX(PLAN_PRODUCCION!$B$4:$GQ$24,COLUMN()-COLUMN($GZ$1)+1,0))</f>
        <v>0</v>
      </c>
      <c r="HR1611" s="24">
        <f>SUMPRODUCT($B1611:$GQ1611,INDEX(PLAN_PRODUCCION!$B$4:$GQ$24,COLUMN()-COLUMN($GZ$1)+1,0))</f>
        <v>0</v>
      </c>
      <c r="HS1611" s="24">
        <f>SUMPRODUCT($B1611:$GQ1611,INDEX(PLAN_PRODUCCION!$B$4:$GQ$24,COLUMN()-COLUMN($GZ$1)+1,0))</f>
        <v>0</v>
      </c>
      <c r="HT1611" s="24">
        <f>SUMPRODUCT($B1611:$GQ1611,INDEX(PLAN_PRODUCCION!$B$4:$GQ$24,COLUMN()-COLUMN($GZ$1)+1,0))</f>
        <v>0</v>
      </c>
      <c r="HU1611" s="22"/>
      <c r="HV1611" s="25"/>
      <c r="HW1611" t="str">
        <f>DIM_BILL[[#This Row],[Tipo]]</f>
        <v>MATERIA PRIMA</v>
      </c>
    </row>
    <row r="1612" spans="1:231" x14ac:dyDescent="0.3">
      <c r="A1612" s="18" t="s">
        <v>1074</v>
      </c>
      <c r="CY1612">
        <v>1.1999999999999999E-3</v>
      </c>
      <c r="GR1612" s="18" t="s">
        <v>1075</v>
      </c>
      <c r="GS1612" s="18">
        <v>9</v>
      </c>
      <c r="GT1612" s="18" t="s">
        <v>1852</v>
      </c>
      <c r="GU1612" s="18" t="s">
        <v>1793</v>
      </c>
      <c r="GV1612" s="18">
        <f>SUMIF(FACT_A1[cve_prod],DIM_BILL[[#This Row],[CODIGO]],FACT_A1[Existencia])</f>
        <v>0</v>
      </c>
      <c r="GW1612" s="18">
        <f>SUMIF(FACT_A2[cve_prod],DIM_BILL[[#This Row],[CODIGO]],FACT_A2[Existencia])</f>
        <v>0.8</v>
      </c>
      <c r="GX1612" s="18"/>
      <c r="GY1612" s="16" t="s">
        <v>2222</v>
      </c>
      <c r="GZ1612" s="26">
        <f t="shared" ref="GZ1612" si="11771">GV1612+GW1612+GX1612+GZ1610-GZ1611</f>
        <v>0.8</v>
      </c>
      <c r="HA1612" s="26">
        <f t="shared" ref="HA1612" si="11772">GZ1612+HA1610-HA1611</f>
        <v>0.8</v>
      </c>
      <c r="HB1612" s="26">
        <f t="shared" ref="HB1612" si="11773">HA1612+HB1610-HB1611</f>
        <v>0.8</v>
      </c>
      <c r="HC1612" s="26">
        <f t="shared" ref="HC1612" si="11774">HB1612+HC1610-HC1611</f>
        <v>0.8</v>
      </c>
      <c r="HD1612" s="26">
        <f t="shared" ref="HD1612" si="11775">HC1612+HD1610-HD1611</f>
        <v>0.8</v>
      </c>
      <c r="HE1612" s="26">
        <f t="shared" ref="HE1612" si="11776">HD1612+HE1610-HE1611</f>
        <v>0.8</v>
      </c>
      <c r="HF1612" s="26">
        <f t="shared" ref="HF1612" si="11777">HE1612+HF1610-HF1611</f>
        <v>0.8</v>
      </c>
      <c r="HG1612" s="26">
        <f t="shared" ref="HG1612" si="11778">HF1612+HG1610-HG1611</f>
        <v>0.8</v>
      </c>
      <c r="HH1612" s="26">
        <f t="shared" ref="HH1612" si="11779">HG1612+HH1610-HH1611</f>
        <v>0.8</v>
      </c>
      <c r="HI1612" s="26">
        <f t="shared" ref="HI1612" si="11780">HH1612+HI1610-HI1611</f>
        <v>0.8</v>
      </c>
      <c r="HJ1612" s="26">
        <f t="shared" ref="HJ1612" si="11781">HI1612+HJ1610-HJ1611</f>
        <v>0.8</v>
      </c>
      <c r="HK1612" s="26">
        <f t="shared" ref="HK1612" si="11782">HJ1612+HK1610-HK1611</f>
        <v>0.8</v>
      </c>
      <c r="HL1612" s="26">
        <f t="shared" ref="HL1612" si="11783">HK1612+HL1610-HL1611</f>
        <v>0.8</v>
      </c>
      <c r="HM1612" s="26">
        <f t="shared" ref="HM1612" si="11784">HL1612+HM1610-HM1611</f>
        <v>0.8</v>
      </c>
      <c r="HN1612" s="26">
        <f t="shared" ref="HN1612" si="11785">HM1612+HN1610-HN1611</f>
        <v>0.8</v>
      </c>
      <c r="HO1612" s="26">
        <f t="shared" ref="HO1612" si="11786">HN1612+HO1610-HO1611</f>
        <v>0.8</v>
      </c>
      <c r="HP1612" s="26">
        <f t="shared" ref="HP1612" si="11787">HO1612+HP1610-HP1611</f>
        <v>0.8</v>
      </c>
      <c r="HQ1612" s="26">
        <f t="shared" ref="HQ1612" si="11788">HP1612+HQ1610-HQ1611</f>
        <v>0.8</v>
      </c>
      <c r="HR1612" s="26">
        <f t="shared" ref="HR1612" si="11789">HQ1612+HR1610-HR1611</f>
        <v>0.8</v>
      </c>
      <c r="HS1612" s="26">
        <f t="shared" ref="HS1612" si="11790">HR1612+HS1610-HS1611</f>
        <v>0.8</v>
      </c>
      <c r="HT1612" s="26">
        <f t="shared" ref="HT1612" si="11791">HS1612+HT1610-HT1611</f>
        <v>0.8</v>
      </c>
      <c r="HU1612" s="22">
        <f t="shared" ref="HU1612" si="11792">COUNTIF(GZ1612:HT1612,"&lt;0")</f>
        <v>0</v>
      </c>
      <c r="HV1612" s="25"/>
      <c r="HW1612" t="str">
        <f>DIM_BILL[[#This Row],[Tipo]]</f>
        <v>MATERIA PRIMA</v>
      </c>
    </row>
    <row r="1613" spans="1:231" x14ac:dyDescent="0.3">
      <c r="A1613" s="17" t="s">
        <v>543</v>
      </c>
      <c r="AT1613">
        <v>1.0971428571428571E-3</v>
      </c>
      <c r="ER1613">
        <v>4.4874999999999998E-4</v>
      </c>
      <c r="GR1613" s="17" t="s">
        <v>544</v>
      </c>
      <c r="GS1613" s="17">
        <v>3</v>
      </c>
      <c r="GT1613" s="17" t="s">
        <v>1833</v>
      </c>
      <c r="GU1613" s="17" t="s">
        <v>1793</v>
      </c>
      <c r="GV1613" s="17">
        <f>SUMIF(FACT_A1[cve_prod],DIM_BILL[[#This Row],[CODIGO]],FACT_A1[Existencia])</f>
        <v>0</v>
      </c>
      <c r="GW1613" s="18">
        <f>SUMIF(FACT_A2[cve_prod],DIM_BILL[[#This Row],[CODIGO]],FACT_A2[Existencia])</f>
        <v>563.85799999999995</v>
      </c>
      <c r="GX1613" s="17"/>
      <c r="GY1613" s="16" t="s">
        <v>2220</v>
      </c>
      <c r="GZ1613" s="15">
        <f>SUMIFS(POs[saldo],POs[cve_prod],DIM_BILL[[#This Row],[CODIGO]],POs[status],$GY1613,POs[f_ent],GZ$1)</f>
        <v>0</v>
      </c>
      <c r="HA1613" s="15">
        <f>SUMIFS(POs[saldo],POs[cve_prod],DIM_BILL[[#This Row],[CODIGO]],POs[status],$GY1613,POs[f_ent],HA$1)</f>
        <v>0</v>
      </c>
      <c r="HB1613" s="15">
        <f>SUMIFS(POs[saldo],POs[cve_prod],DIM_BILL[[#This Row],[CODIGO]],POs[status],$GY1613,POs[f_ent],HB$1)</f>
        <v>0</v>
      </c>
      <c r="HC1613" s="15">
        <f>SUMIFS(POs[saldo],POs[cve_prod],DIM_BILL[[#This Row],[CODIGO]],POs[status],$GY1613,POs[f_ent],HC$1)</f>
        <v>0</v>
      </c>
      <c r="HD1613" s="15">
        <f>SUMIFS(POs[saldo],POs[cve_prod],DIM_BILL[[#This Row],[CODIGO]],POs[status],$GY1613,POs[f_ent],HD$1)</f>
        <v>0</v>
      </c>
      <c r="HE1613" s="15">
        <f>SUMIFS(POs[saldo],POs[cve_prod],DIM_BILL[[#This Row],[CODIGO]],POs[status],$GY1613,POs[f_ent],HE$1)</f>
        <v>0</v>
      </c>
      <c r="HF1613" s="15">
        <f>SUMIFS(POs[saldo],POs[cve_prod],DIM_BILL[[#This Row],[CODIGO]],POs[status],$GY1613,POs[Semana],WEEKNUM(HF$1))</f>
        <v>0</v>
      </c>
      <c r="HG1613" s="15">
        <f>SUMIFS(POs[saldo],POs[cve_prod],DIM_BILL[[#This Row],[CODIGO]],POs[status],$GY1613,POs[Semana],WEEKNUM(HG$1))</f>
        <v>0</v>
      </c>
      <c r="HH1613" s="15">
        <f>SUMIFS(POs[saldo],POs[cve_prod],DIM_BILL[[#This Row],[CODIGO]],POs[status],$GY1613,POs[Semana],WEEKNUM(HH$1))</f>
        <v>0</v>
      </c>
      <c r="HI1613" s="15">
        <f>SUMIFS(POs[saldo],POs[cve_prod],DIM_BILL[[#This Row],[CODIGO]],POs[status],$GY1613,POs[Semana],WEEKNUM(HI$1))</f>
        <v>0</v>
      </c>
      <c r="HJ1613" s="15">
        <f>SUMIFS(POs[saldo],POs[cve_prod],DIM_BILL[[#This Row],[CODIGO]],POs[status],$GY1613,POs[Semana],WEEKNUM(HJ$1))</f>
        <v>0</v>
      </c>
      <c r="HK1613" s="15">
        <f>SUMIFS(POs[saldo],POs[cve_prod],DIM_BILL[[#This Row],[CODIGO]],POs[status],$GY1613,POs[Semana],WEEKNUM(HK$1))</f>
        <v>0</v>
      </c>
      <c r="HL1613" s="15">
        <f>SUMIFS(POs[saldo],POs[cve_prod],DIM_BILL[[#This Row],[CODIGO]],POs[status],$GY1613,POs[Semana],WEEKNUM(HL$1))</f>
        <v>0</v>
      </c>
      <c r="HM1613" s="15">
        <f>SUMIFS(POs[saldo],POs[cve_prod],DIM_BILL[[#This Row],[CODIGO]],POs[status],$GY1613,POs[Semana],WEEKNUM(HM$1))</f>
        <v>0</v>
      </c>
      <c r="HN1613" s="15">
        <f>SUMIFS(POs[saldo],POs[cve_prod],DIM_BILL[[#This Row],[CODIGO]],POs[status],$GY1613,POs[Semana],WEEKNUM(HN$1))</f>
        <v>0</v>
      </c>
      <c r="HO1613" s="15">
        <f>SUMIFS(POs[saldo],POs[cve_prod],DIM_BILL[[#This Row],[CODIGO]],POs[status],$GY1613,POs[Semana],WEEKNUM(HO$1))</f>
        <v>0</v>
      </c>
      <c r="HP1613" s="15">
        <f>SUMIFS(POs[saldo],POs[cve_prod],DIM_BILL[[#This Row],[CODIGO]],POs[status],$GY1613,POs[Semana],WEEKNUM(HP$1))</f>
        <v>0</v>
      </c>
      <c r="HQ1613" s="15">
        <f>SUMIFS(POs[saldo],POs[cve_prod],DIM_BILL[[#This Row],[CODIGO]],POs[status],$GY1613,POs[Semana],WEEKNUM(HQ$1))</f>
        <v>0</v>
      </c>
      <c r="HR1613" s="15">
        <f>SUMIFS(POs[saldo],POs[cve_prod],DIM_BILL[[#This Row],[CODIGO]],POs[status],$GY1613,POs[Semana],WEEKNUM(HR$1))</f>
        <v>0</v>
      </c>
      <c r="HS1613" s="15">
        <f>SUMIFS(POs[saldo],POs[cve_prod],DIM_BILL[[#This Row],[CODIGO]],POs[status],$GY1613,POs[Semana],WEEKNUM(HS$1))</f>
        <v>0</v>
      </c>
      <c r="HT1613" s="15">
        <f>SUMIFS(POs[saldo],POs[cve_prod],DIM_BILL[[#This Row],[CODIGO]],POs[status],$GY1613,POs[Semana],WEEKNUM(HT$1))</f>
        <v>0</v>
      </c>
      <c r="HU1613" s="22"/>
      <c r="HV1613" s="25"/>
      <c r="HW1613" t="str">
        <f>DIM_BILL[[#This Row],[Tipo]]</f>
        <v>MATERIA PRIMA</v>
      </c>
    </row>
    <row r="1614" spans="1:231" x14ac:dyDescent="0.3">
      <c r="A1614" s="17" t="s">
        <v>543</v>
      </c>
      <c r="AT1614">
        <v>1.0971428571428571E-3</v>
      </c>
      <c r="ER1614">
        <v>4.4874999999999998E-4</v>
      </c>
      <c r="GR1614" s="17" t="s">
        <v>544</v>
      </c>
      <c r="GS1614" s="17">
        <v>3</v>
      </c>
      <c r="GT1614" s="17" t="s">
        <v>1833</v>
      </c>
      <c r="GU1614" s="17" t="s">
        <v>1793</v>
      </c>
      <c r="GV1614" s="17">
        <f>SUMIF(FACT_A1[cve_prod],DIM_BILL[[#This Row],[CODIGO]],FACT_A1[Existencia])</f>
        <v>0</v>
      </c>
      <c r="GW1614" s="18">
        <f>SUMIF(FACT_A2[cve_prod],DIM_BILL[[#This Row],[CODIGO]],FACT_A2[Existencia])</f>
        <v>563.85799999999995</v>
      </c>
      <c r="GX1614" s="17"/>
      <c r="GY1614" s="16" t="s">
        <v>2221</v>
      </c>
      <c r="GZ1614" s="24">
        <f>SUMPRODUCT($B1614:$GQ1614,INDEX(PLAN_PRODUCCION!$B$4:$GQ$24,COLUMN()-COLUMN($GZ$1)+1,0))</f>
        <v>15.14634875</v>
      </c>
      <c r="HA1614" s="24">
        <f>SUMPRODUCT($B1614:$GQ1614,INDEX(PLAN_PRODUCCION!$B$4:$GQ$24,COLUMN()-COLUMN($GZ$1)+1,0))</f>
        <v>0</v>
      </c>
      <c r="HB1614" s="24">
        <f>SUMPRODUCT($B1614:$GQ1614,INDEX(PLAN_PRODUCCION!$B$4:$GQ$24,COLUMN()-COLUMN($GZ$1)+1,0))</f>
        <v>0</v>
      </c>
      <c r="HC1614" s="24">
        <f>SUMPRODUCT($B1614:$GQ1614,INDEX(PLAN_PRODUCCION!$B$4:$GQ$24,COLUMN()-COLUMN($GZ$1)+1,0))</f>
        <v>0</v>
      </c>
      <c r="HD1614" s="24">
        <f>SUMPRODUCT($B1614:$GQ1614,INDEX(PLAN_PRODUCCION!$B$4:$GQ$24,COLUMN()-COLUMN($GZ$1)+1,0))</f>
        <v>0</v>
      </c>
      <c r="HE1614" s="24">
        <f>SUMPRODUCT($B1614:$GQ1614,INDEX(PLAN_PRODUCCION!$B$4:$GQ$24,COLUMN()-COLUMN($GZ$1)+1,0))</f>
        <v>0</v>
      </c>
      <c r="HF1614" s="24">
        <f>SUMPRODUCT($B1614:$GQ1614,INDEX(PLAN_PRODUCCION!$B$4:$GQ$24,COLUMN()-COLUMN($GZ$1)+1,0))</f>
        <v>0</v>
      </c>
      <c r="HG1614" s="24">
        <f>SUMPRODUCT($B1614:$GQ1614,INDEX(PLAN_PRODUCCION!$B$4:$GQ$24,COLUMN()-COLUMN($GZ$1)+1,0))</f>
        <v>0</v>
      </c>
      <c r="HH1614" s="24">
        <f>SUMPRODUCT($B1614:$GQ1614,INDEX(PLAN_PRODUCCION!$B$4:$GQ$24,COLUMN()-COLUMN($GZ$1)+1,0))</f>
        <v>0</v>
      </c>
      <c r="HI1614" s="24">
        <f>SUMPRODUCT($B1614:$GQ1614,INDEX(PLAN_PRODUCCION!$B$4:$GQ$24,COLUMN()-COLUMN($GZ$1)+1,0))</f>
        <v>0</v>
      </c>
      <c r="HJ1614" s="24">
        <f>SUMPRODUCT($B1614:$GQ1614,INDEX(PLAN_PRODUCCION!$B$4:$GQ$24,COLUMN()-COLUMN($GZ$1)+1,0))</f>
        <v>0</v>
      </c>
      <c r="HK1614" s="24">
        <f>SUMPRODUCT($B1614:$GQ1614,INDEX(PLAN_PRODUCCION!$B$4:$GQ$24,COLUMN()-COLUMN($GZ$1)+1,0))</f>
        <v>0</v>
      </c>
      <c r="HL1614" s="24">
        <f>SUMPRODUCT($B1614:$GQ1614,INDEX(PLAN_PRODUCCION!$B$4:$GQ$24,COLUMN()-COLUMN($GZ$1)+1,0))</f>
        <v>0</v>
      </c>
      <c r="HM1614" s="24">
        <f>SUMPRODUCT($B1614:$GQ1614,INDEX(PLAN_PRODUCCION!$B$4:$GQ$24,COLUMN()-COLUMN($GZ$1)+1,0))</f>
        <v>0</v>
      </c>
      <c r="HN1614" s="24">
        <f>SUMPRODUCT($B1614:$GQ1614,INDEX(PLAN_PRODUCCION!$B$4:$GQ$24,COLUMN()-COLUMN($GZ$1)+1,0))</f>
        <v>0</v>
      </c>
      <c r="HO1614" s="24">
        <f>SUMPRODUCT($B1614:$GQ1614,INDEX(PLAN_PRODUCCION!$B$4:$GQ$24,COLUMN()-COLUMN($GZ$1)+1,0))</f>
        <v>0</v>
      </c>
      <c r="HP1614" s="24">
        <f>SUMPRODUCT($B1614:$GQ1614,INDEX(PLAN_PRODUCCION!$B$4:$GQ$24,COLUMN()-COLUMN($GZ$1)+1,0))</f>
        <v>0</v>
      </c>
      <c r="HQ1614" s="24">
        <f>SUMPRODUCT($B1614:$GQ1614,INDEX(PLAN_PRODUCCION!$B$4:$GQ$24,COLUMN()-COLUMN($GZ$1)+1,0))</f>
        <v>0</v>
      </c>
      <c r="HR1614" s="24">
        <f>SUMPRODUCT($B1614:$GQ1614,INDEX(PLAN_PRODUCCION!$B$4:$GQ$24,COLUMN()-COLUMN($GZ$1)+1,0))</f>
        <v>0</v>
      </c>
      <c r="HS1614" s="24">
        <f>SUMPRODUCT($B1614:$GQ1614,INDEX(PLAN_PRODUCCION!$B$4:$GQ$24,COLUMN()-COLUMN($GZ$1)+1,0))</f>
        <v>0</v>
      </c>
      <c r="HT1614" s="24">
        <f>SUMPRODUCT($B1614:$GQ1614,INDEX(PLAN_PRODUCCION!$B$4:$GQ$24,COLUMN()-COLUMN($GZ$1)+1,0))</f>
        <v>0</v>
      </c>
      <c r="HU1614" s="22"/>
      <c r="HV1614" s="25"/>
      <c r="HW1614" t="str">
        <f>DIM_BILL[[#This Row],[Tipo]]</f>
        <v>MATERIA PRIMA</v>
      </c>
    </row>
    <row r="1615" spans="1:231" x14ac:dyDescent="0.3">
      <c r="A1615" s="18" t="s">
        <v>543</v>
      </c>
      <c r="AT1615">
        <v>1.0971428571428571E-3</v>
      </c>
      <c r="ER1615">
        <v>4.4874999999999998E-4</v>
      </c>
      <c r="GR1615" s="18" t="s">
        <v>544</v>
      </c>
      <c r="GS1615" s="18">
        <v>3</v>
      </c>
      <c r="GT1615" s="18" t="s">
        <v>1833</v>
      </c>
      <c r="GU1615" s="18" t="s">
        <v>1793</v>
      </c>
      <c r="GV1615" s="18">
        <f>SUMIF(FACT_A1[cve_prod],DIM_BILL[[#This Row],[CODIGO]],FACT_A1[Existencia])</f>
        <v>0</v>
      </c>
      <c r="GW1615" s="18">
        <f>SUMIF(FACT_A2[cve_prod],DIM_BILL[[#This Row],[CODIGO]],FACT_A2[Existencia])</f>
        <v>563.85799999999995</v>
      </c>
      <c r="GX1615" s="18"/>
      <c r="GY1615" s="16" t="s">
        <v>2222</v>
      </c>
      <c r="GZ1615" s="26">
        <f t="shared" ref="GZ1615" si="11793">GV1615+GW1615+GX1615+GZ1613-GZ1614</f>
        <v>548.71165124999993</v>
      </c>
      <c r="HA1615" s="26">
        <f t="shared" ref="HA1615" si="11794">GZ1615+HA1613-HA1614</f>
        <v>548.71165124999993</v>
      </c>
      <c r="HB1615" s="26">
        <f t="shared" ref="HB1615" si="11795">HA1615+HB1613-HB1614</f>
        <v>548.71165124999993</v>
      </c>
      <c r="HC1615" s="26">
        <f t="shared" ref="HC1615" si="11796">HB1615+HC1613-HC1614</f>
        <v>548.71165124999993</v>
      </c>
      <c r="HD1615" s="26">
        <f t="shared" ref="HD1615" si="11797">HC1615+HD1613-HD1614</f>
        <v>548.71165124999993</v>
      </c>
      <c r="HE1615" s="26">
        <f t="shared" ref="HE1615" si="11798">HD1615+HE1613-HE1614</f>
        <v>548.71165124999993</v>
      </c>
      <c r="HF1615" s="26">
        <f t="shared" ref="HF1615" si="11799">HE1615+HF1613-HF1614</f>
        <v>548.71165124999993</v>
      </c>
      <c r="HG1615" s="26">
        <f t="shared" ref="HG1615" si="11800">HF1615+HG1613-HG1614</f>
        <v>548.71165124999993</v>
      </c>
      <c r="HH1615" s="26">
        <f t="shared" ref="HH1615" si="11801">HG1615+HH1613-HH1614</f>
        <v>548.71165124999993</v>
      </c>
      <c r="HI1615" s="26">
        <f t="shared" ref="HI1615" si="11802">HH1615+HI1613-HI1614</f>
        <v>548.71165124999993</v>
      </c>
      <c r="HJ1615" s="26">
        <f t="shared" ref="HJ1615" si="11803">HI1615+HJ1613-HJ1614</f>
        <v>548.71165124999993</v>
      </c>
      <c r="HK1615" s="26">
        <f t="shared" ref="HK1615" si="11804">HJ1615+HK1613-HK1614</f>
        <v>548.71165124999993</v>
      </c>
      <c r="HL1615" s="26">
        <f t="shared" ref="HL1615" si="11805">HK1615+HL1613-HL1614</f>
        <v>548.71165124999993</v>
      </c>
      <c r="HM1615" s="26">
        <f t="shared" ref="HM1615" si="11806">HL1615+HM1613-HM1614</f>
        <v>548.71165124999993</v>
      </c>
      <c r="HN1615" s="26">
        <f t="shared" ref="HN1615" si="11807">HM1615+HN1613-HN1614</f>
        <v>548.71165124999993</v>
      </c>
      <c r="HO1615" s="26">
        <f t="shared" ref="HO1615" si="11808">HN1615+HO1613-HO1614</f>
        <v>548.71165124999993</v>
      </c>
      <c r="HP1615" s="26">
        <f t="shared" ref="HP1615" si="11809">HO1615+HP1613-HP1614</f>
        <v>548.71165124999993</v>
      </c>
      <c r="HQ1615" s="26">
        <f t="shared" ref="HQ1615" si="11810">HP1615+HQ1613-HQ1614</f>
        <v>548.71165124999993</v>
      </c>
      <c r="HR1615" s="26">
        <f t="shared" ref="HR1615" si="11811">HQ1615+HR1613-HR1614</f>
        <v>548.71165124999993</v>
      </c>
      <c r="HS1615" s="26">
        <f t="shared" ref="HS1615" si="11812">HR1615+HS1613-HS1614</f>
        <v>548.71165124999993</v>
      </c>
      <c r="HT1615" s="26">
        <f t="shared" ref="HT1615" si="11813">HS1615+HT1613-HT1614</f>
        <v>548.71165124999993</v>
      </c>
      <c r="HU1615" s="22">
        <f t="shared" ref="HU1615" si="11814">COUNTIF(GZ1615:HT1615,"&lt;0")</f>
        <v>0</v>
      </c>
      <c r="HV1615" s="25"/>
      <c r="HW1615" t="str">
        <f>DIM_BILL[[#This Row],[Tipo]]</f>
        <v>MATERIA PRIMA</v>
      </c>
    </row>
    <row r="1616" spans="1:231" x14ac:dyDescent="0.3">
      <c r="A1616" s="17" t="s">
        <v>466</v>
      </c>
      <c r="AJ1616">
        <v>0.27604000000000001</v>
      </c>
      <c r="AN1616">
        <v>2.4719999999999999E-2</v>
      </c>
      <c r="AO1616">
        <v>1.2359999999999999E-2</v>
      </c>
      <c r="FL1616">
        <v>1.2703238095238094E-2</v>
      </c>
      <c r="GR1616" s="17" t="s">
        <v>467</v>
      </c>
      <c r="GS1616" s="17">
        <v>1</v>
      </c>
      <c r="GT1616" s="17" t="s">
        <v>1838</v>
      </c>
      <c r="GU1616" s="17" t="s">
        <v>1793</v>
      </c>
      <c r="GV1616" s="17">
        <f>SUMIF(FACT_A1[cve_prod],DIM_BILL[[#This Row],[CODIGO]],FACT_A1[Existencia])</f>
        <v>675</v>
      </c>
      <c r="GW1616" s="18">
        <f>SUMIF(FACT_A2[cve_prod],DIM_BILL[[#This Row],[CODIGO]],FACT_A2[Existencia])</f>
        <v>100.88</v>
      </c>
      <c r="GX1616" s="17"/>
      <c r="GY1616" s="16" t="s">
        <v>2220</v>
      </c>
      <c r="GZ1616" s="15">
        <f>SUMIFS(POs[saldo],POs[cve_prod],DIM_BILL[[#This Row],[CODIGO]],POs[status],$GY1616,POs[f_ent],GZ$1)</f>
        <v>0</v>
      </c>
      <c r="HA1616" s="15">
        <f>SUMIFS(POs[saldo],POs[cve_prod],DIM_BILL[[#This Row],[CODIGO]],POs[status],$GY1616,POs[f_ent],HA$1)</f>
        <v>0</v>
      </c>
      <c r="HB1616" s="15">
        <f>SUMIFS(POs[saldo],POs[cve_prod],DIM_BILL[[#This Row],[CODIGO]],POs[status],$GY1616,POs[f_ent],HB$1)</f>
        <v>0</v>
      </c>
      <c r="HC1616" s="15">
        <f>SUMIFS(POs[saldo],POs[cve_prod],DIM_BILL[[#This Row],[CODIGO]],POs[status],$GY1616,POs[f_ent],HC$1)</f>
        <v>0</v>
      </c>
      <c r="HD1616" s="15">
        <f>SUMIFS(POs[saldo],POs[cve_prod],DIM_BILL[[#This Row],[CODIGO]],POs[status],$GY1616,POs[f_ent],HD$1)</f>
        <v>0</v>
      </c>
      <c r="HE1616" s="15">
        <f>SUMIFS(POs[saldo],POs[cve_prod],DIM_BILL[[#This Row],[CODIGO]],POs[status],$GY1616,POs[f_ent],HE$1)</f>
        <v>0</v>
      </c>
      <c r="HF1616" s="15">
        <f>SUMIFS(POs[saldo],POs[cve_prod],DIM_BILL[[#This Row],[CODIGO]],POs[status],$GY1616,POs[Semana],WEEKNUM(HF$1))</f>
        <v>0</v>
      </c>
      <c r="HG1616" s="15">
        <f>SUMIFS(POs[saldo],POs[cve_prod],DIM_BILL[[#This Row],[CODIGO]],POs[status],$GY1616,POs[Semana],WEEKNUM(HG$1))</f>
        <v>0</v>
      </c>
      <c r="HH1616" s="15">
        <f>SUMIFS(POs[saldo],POs[cve_prod],DIM_BILL[[#This Row],[CODIGO]],POs[status],$GY1616,POs[Semana],WEEKNUM(HH$1))</f>
        <v>0</v>
      </c>
      <c r="HI1616" s="15">
        <f>SUMIFS(POs[saldo],POs[cve_prod],DIM_BILL[[#This Row],[CODIGO]],POs[status],$GY1616,POs[Semana],WEEKNUM(HI$1))</f>
        <v>0</v>
      </c>
      <c r="HJ1616" s="15">
        <f>SUMIFS(POs[saldo],POs[cve_prod],DIM_BILL[[#This Row],[CODIGO]],POs[status],$GY1616,POs[Semana],WEEKNUM(HJ$1))</f>
        <v>0</v>
      </c>
      <c r="HK1616" s="15">
        <f>SUMIFS(POs[saldo],POs[cve_prod],DIM_BILL[[#This Row],[CODIGO]],POs[status],$GY1616,POs[Semana],WEEKNUM(HK$1))</f>
        <v>0</v>
      </c>
      <c r="HL1616" s="15">
        <f>SUMIFS(POs[saldo],POs[cve_prod],DIM_BILL[[#This Row],[CODIGO]],POs[status],$GY1616,POs[Semana],WEEKNUM(HL$1))</f>
        <v>0</v>
      </c>
      <c r="HM1616" s="15">
        <f>SUMIFS(POs[saldo],POs[cve_prod],DIM_BILL[[#This Row],[CODIGO]],POs[status],$GY1616,POs[Semana],WEEKNUM(HM$1))</f>
        <v>0</v>
      </c>
      <c r="HN1616" s="15">
        <f>SUMIFS(POs[saldo],POs[cve_prod],DIM_BILL[[#This Row],[CODIGO]],POs[status],$GY1616,POs[Semana],WEEKNUM(HN$1))</f>
        <v>0</v>
      </c>
      <c r="HO1616" s="15">
        <f>SUMIFS(POs[saldo],POs[cve_prod],DIM_BILL[[#This Row],[CODIGO]],POs[status],$GY1616,POs[Semana],WEEKNUM(HO$1))</f>
        <v>0</v>
      </c>
      <c r="HP1616" s="15">
        <f>SUMIFS(POs[saldo],POs[cve_prod],DIM_BILL[[#This Row],[CODIGO]],POs[status],$GY1616,POs[Semana],WEEKNUM(HP$1))</f>
        <v>0</v>
      </c>
      <c r="HQ1616" s="15">
        <f>SUMIFS(POs[saldo],POs[cve_prod],DIM_BILL[[#This Row],[CODIGO]],POs[status],$GY1616,POs[Semana],WEEKNUM(HQ$1))</f>
        <v>0</v>
      </c>
      <c r="HR1616" s="15">
        <f>SUMIFS(POs[saldo],POs[cve_prod],DIM_BILL[[#This Row],[CODIGO]],POs[status],$GY1616,POs[Semana],WEEKNUM(HR$1))</f>
        <v>0</v>
      </c>
      <c r="HS1616" s="15">
        <f>SUMIFS(POs[saldo],POs[cve_prod],DIM_BILL[[#This Row],[CODIGO]],POs[status],$GY1616,POs[Semana],WEEKNUM(HS$1))</f>
        <v>0</v>
      </c>
      <c r="HT1616" s="15">
        <f>SUMIFS(POs[saldo],POs[cve_prod],DIM_BILL[[#This Row],[CODIGO]],POs[status],$GY1616,POs[Semana],WEEKNUM(HT$1))</f>
        <v>0</v>
      </c>
      <c r="HU1616" s="22"/>
      <c r="HV1616" s="25"/>
      <c r="HW1616" t="str">
        <f>DIM_BILL[[#This Row],[Tipo]]</f>
        <v>MATERIA PRIMA</v>
      </c>
    </row>
    <row r="1617" spans="1:231" x14ac:dyDescent="0.3">
      <c r="A1617" s="17" t="s">
        <v>466</v>
      </c>
      <c r="AJ1617">
        <v>0.27604000000000001</v>
      </c>
      <c r="AN1617">
        <v>2.4719999999999999E-2</v>
      </c>
      <c r="AO1617">
        <v>1.2359999999999999E-2</v>
      </c>
      <c r="FL1617">
        <v>1.2703238095238094E-2</v>
      </c>
      <c r="GR1617" s="17" t="s">
        <v>467</v>
      </c>
      <c r="GS1617" s="17">
        <v>1</v>
      </c>
      <c r="GT1617" s="17" t="s">
        <v>1838</v>
      </c>
      <c r="GU1617" s="17" t="s">
        <v>1793</v>
      </c>
      <c r="GV1617" s="17">
        <f>SUMIF(FACT_A1[cve_prod],DIM_BILL[[#This Row],[CODIGO]],FACT_A1[Existencia])</f>
        <v>675</v>
      </c>
      <c r="GW1617" s="18">
        <f>SUMIF(FACT_A2[cve_prod],DIM_BILL[[#This Row],[CODIGO]],FACT_A2[Existencia])</f>
        <v>100.88</v>
      </c>
      <c r="GX1617" s="17"/>
      <c r="GY1617" s="16" t="s">
        <v>2221</v>
      </c>
      <c r="GZ1617" s="24">
        <f>SUMPRODUCT($B1617:$GQ1617,INDEX(PLAN_PRODUCCION!$B$4:$GQ$24,COLUMN()-COLUMN($GZ$1)+1,0))</f>
        <v>216.19599999999997</v>
      </c>
      <c r="HA1617" s="24">
        <f>SUMPRODUCT($B1617:$GQ1617,INDEX(PLAN_PRODUCCION!$B$4:$GQ$24,COLUMN()-COLUMN($GZ$1)+1,0))</f>
        <v>0</v>
      </c>
      <c r="HB1617" s="24">
        <f>SUMPRODUCT($B1617:$GQ1617,INDEX(PLAN_PRODUCCION!$B$4:$GQ$24,COLUMN()-COLUMN($GZ$1)+1,0))</f>
        <v>0</v>
      </c>
      <c r="HC1617" s="24">
        <f>SUMPRODUCT($B1617:$GQ1617,INDEX(PLAN_PRODUCCION!$B$4:$GQ$24,COLUMN()-COLUMN($GZ$1)+1,0))</f>
        <v>0</v>
      </c>
      <c r="HD1617" s="24">
        <f>SUMPRODUCT($B1617:$GQ1617,INDEX(PLAN_PRODUCCION!$B$4:$GQ$24,COLUMN()-COLUMN($GZ$1)+1,0))</f>
        <v>0</v>
      </c>
      <c r="HE1617" s="24">
        <f>SUMPRODUCT($B1617:$GQ1617,INDEX(PLAN_PRODUCCION!$B$4:$GQ$24,COLUMN()-COLUMN($GZ$1)+1,0))</f>
        <v>0</v>
      </c>
      <c r="HF1617" s="24">
        <f>SUMPRODUCT($B1617:$GQ1617,INDEX(PLAN_PRODUCCION!$B$4:$GQ$24,COLUMN()-COLUMN($GZ$1)+1,0))</f>
        <v>0</v>
      </c>
      <c r="HG1617" s="24">
        <f>SUMPRODUCT($B1617:$GQ1617,INDEX(PLAN_PRODUCCION!$B$4:$GQ$24,COLUMN()-COLUMN($GZ$1)+1,0))</f>
        <v>0</v>
      </c>
      <c r="HH1617" s="24">
        <f>SUMPRODUCT($B1617:$GQ1617,INDEX(PLAN_PRODUCCION!$B$4:$GQ$24,COLUMN()-COLUMN($GZ$1)+1,0))</f>
        <v>0</v>
      </c>
      <c r="HI1617" s="24">
        <f>SUMPRODUCT($B1617:$GQ1617,INDEX(PLAN_PRODUCCION!$B$4:$GQ$24,COLUMN()-COLUMN($GZ$1)+1,0))</f>
        <v>0</v>
      </c>
      <c r="HJ1617" s="24">
        <f>SUMPRODUCT($B1617:$GQ1617,INDEX(PLAN_PRODUCCION!$B$4:$GQ$24,COLUMN()-COLUMN($GZ$1)+1,0))</f>
        <v>0</v>
      </c>
      <c r="HK1617" s="24">
        <f>SUMPRODUCT($B1617:$GQ1617,INDEX(PLAN_PRODUCCION!$B$4:$GQ$24,COLUMN()-COLUMN($GZ$1)+1,0))</f>
        <v>0</v>
      </c>
      <c r="HL1617" s="24">
        <f>SUMPRODUCT($B1617:$GQ1617,INDEX(PLAN_PRODUCCION!$B$4:$GQ$24,COLUMN()-COLUMN($GZ$1)+1,0))</f>
        <v>0</v>
      </c>
      <c r="HM1617" s="24">
        <f>SUMPRODUCT($B1617:$GQ1617,INDEX(PLAN_PRODUCCION!$B$4:$GQ$24,COLUMN()-COLUMN($GZ$1)+1,0))</f>
        <v>0</v>
      </c>
      <c r="HN1617" s="24">
        <f>SUMPRODUCT($B1617:$GQ1617,INDEX(PLAN_PRODUCCION!$B$4:$GQ$24,COLUMN()-COLUMN($GZ$1)+1,0))</f>
        <v>0</v>
      </c>
      <c r="HO1617" s="24">
        <f>SUMPRODUCT($B1617:$GQ1617,INDEX(PLAN_PRODUCCION!$B$4:$GQ$24,COLUMN()-COLUMN($GZ$1)+1,0))</f>
        <v>0</v>
      </c>
      <c r="HP1617" s="24">
        <f>SUMPRODUCT($B1617:$GQ1617,INDEX(PLAN_PRODUCCION!$B$4:$GQ$24,COLUMN()-COLUMN($GZ$1)+1,0))</f>
        <v>0</v>
      </c>
      <c r="HQ1617" s="24">
        <f>SUMPRODUCT($B1617:$GQ1617,INDEX(PLAN_PRODUCCION!$B$4:$GQ$24,COLUMN()-COLUMN($GZ$1)+1,0))</f>
        <v>0</v>
      </c>
      <c r="HR1617" s="24">
        <f>SUMPRODUCT($B1617:$GQ1617,INDEX(PLAN_PRODUCCION!$B$4:$GQ$24,COLUMN()-COLUMN($GZ$1)+1,0))</f>
        <v>0</v>
      </c>
      <c r="HS1617" s="24">
        <f>SUMPRODUCT($B1617:$GQ1617,INDEX(PLAN_PRODUCCION!$B$4:$GQ$24,COLUMN()-COLUMN($GZ$1)+1,0))</f>
        <v>0</v>
      </c>
      <c r="HT1617" s="24">
        <f>SUMPRODUCT($B1617:$GQ1617,INDEX(PLAN_PRODUCCION!$B$4:$GQ$24,COLUMN()-COLUMN($GZ$1)+1,0))</f>
        <v>0</v>
      </c>
      <c r="HU1617" s="22"/>
      <c r="HV1617" s="25"/>
      <c r="HW1617" t="str">
        <f>DIM_BILL[[#This Row],[Tipo]]</f>
        <v>MATERIA PRIMA</v>
      </c>
    </row>
    <row r="1618" spans="1:231" x14ac:dyDescent="0.3">
      <c r="A1618" s="18" t="s">
        <v>466</v>
      </c>
      <c r="AJ1618">
        <v>0.27604000000000001</v>
      </c>
      <c r="AN1618">
        <v>2.4719999999999999E-2</v>
      </c>
      <c r="AO1618">
        <v>1.2359999999999999E-2</v>
      </c>
      <c r="FL1618">
        <v>1.2703238095238094E-2</v>
      </c>
      <c r="GR1618" s="18" t="s">
        <v>467</v>
      </c>
      <c r="GS1618" s="18">
        <v>1</v>
      </c>
      <c r="GT1618" s="18" t="s">
        <v>1838</v>
      </c>
      <c r="GU1618" s="18" t="s">
        <v>1793</v>
      </c>
      <c r="GV1618" s="18">
        <f>SUMIF(FACT_A1[cve_prod],DIM_BILL[[#This Row],[CODIGO]],FACT_A1[Existencia])</f>
        <v>675</v>
      </c>
      <c r="GW1618" s="18">
        <f>SUMIF(FACT_A2[cve_prod],DIM_BILL[[#This Row],[CODIGO]],FACT_A2[Existencia])</f>
        <v>100.88</v>
      </c>
      <c r="GX1618" s="18"/>
      <c r="GY1618" s="16" t="s">
        <v>2222</v>
      </c>
      <c r="GZ1618" s="26">
        <f t="shared" ref="GZ1618" si="11815">GV1618+GW1618+GX1618+GZ1616-GZ1617</f>
        <v>559.68399999999997</v>
      </c>
      <c r="HA1618" s="26">
        <f t="shared" ref="HA1618" si="11816">GZ1618+HA1616-HA1617</f>
        <v>559.68399999999997</v>
      </c>
      <c r="HB1618" s="26">
        <f t="shared" ref="HB1618" si="11817">HA1618+HB1616-HB1617</f>
        <v>559.68399999999997</v>
      </c>
      <c r="HC1618" s="26">
        <f t="shared" ref="HC1618" si="11818">HB1618+HC1616-HC1617</f>
        <v>559.68399999999997</v>
      </c>
      <c r="HD1618" s="26">
        <f t="shared" ref="HD1618" si="11819">HC1618+HD1616-HD1617</f>
        <v>559.68399999999997</v>
      </c>
      <c r="HE1618" s="26">
        <f t="shared" ref="HE1618" si="11820">HD1618+HE1616-HE1617</f>
        <v>559.68399999999997</v>
      </c>
      <c r="HF1618" s="26">
        <f t="shared" ref="HF1618" si="11821">HE1618+HF1616-HF1617</f>
        <v>559.68399999999997</v>
      </c>
      <c r="HG1618" s="26">
        <f t="shared" ref="HG1618" si="11822">HF1618+HG1616-HG1617</f>
        <v>559.68399999999997</v>
      </c>
      <c r="HH1618" s="26">
        <f t="shared" ref="HH1618" si="11823">HG1618+HH1616-HH1617</f>
        <v>559.68399999999997</v>
      </c>
      <c r="HI1618" s="26">
        <f t="shared" ref="HI1618" si="11824">HH1618+HI1616-HI1617</f>
        <v>559.68399999999997</v>
      </c>
      <c r="HJ1618" s="26">
        <f t="shared" ref="HJ1618" si="11825">HI1618+HJ1616-HJ1617</f>
        <v>559.68399999999997</v>
      </c>
      <c r="HK1618" s="26">
        <f t="shared" ref="HK1618" si="11826">HJ1618+HK1616-HK1617</f>
        <v>559.68399999999997</v>
      </c>
      <c r="HL1618" s="26">
        <f t="shared" ref="HL1618" si="11827">HK1618+HL1616-HL1617</f>
        <v>559.68399999999997</v>
      </c>
      <c r="HM1618" s="26">
        <f t="shared" ref="HM1618" si="11828">HL1618+HM1616-HM1617</f>
        <v>559.68399999999997</v>
      </c>
      <c r="HN1618" s="26">
        <f t="shared" ref="HN1618" si="11829">HM1618+HN1616-HN1617</f>
        <v>559.68399999999997</v>
      </c>
      <c r="HO1618" s="26">
        <f t="shared" ref="HO1618" si="11830">HN1618+HO1616-HO1617</f>
        <v>559.68399999999997</v>
      </c>
      <c r="HP1618" s="26">
        <f t="shared" ref="HP1618" si="11831">HO1618+HP1616-HP1617</f>
        <v>559.68399999999997</v>
      </c>
      <c r="HQ1618" s="26">
        <f t="shared" ref="HQ1618" si="11832">HP1618+HQ1616-HQ1617</f>
        <v>559.68399999999997</v>
      </c>
      <c r="HR1618" s="26">
        <f t="shared" ref="HR1618" si="11833">HQ1618+HR1616-HR1617</f>
        <v>559.68399999999997</v>
      </c>
      <c r="HS1618" s="26">
        <f t="shared" ref="HS1618" si="11834">HR1618+HS1616-HS1617</f>
        <v>559.68399999999997</v>
      </c>
      <c r="HT1618" s="26">
        <f t="shared" ref="HT1618" si="11835">HS1618+HT1616-HT1617</f>
        <v>559.68399999999997</v>
      </c>
      <c r="HU1618" s="22">
        <f t="shared" ref="HU1618" si="11836">COUNTIF(GZ1618:HT1618,"&lt;0")</f>
        <v>0</v>
      </c>
      <c r="HV1618" s="25"/>
      <c r="HW1618" t="str">
        <f>DIM_BILL[[#This Row],[Tipo]]</f>
        <v>MATERIA PRIMA</v>
      </c>
    </row>
    <row r="1619" spans="1:231" x14ac:dyDescent="0.3">
      <c r="A1619" s="17" t="s">
        <v>328</v>
      </c>
      <c r="V1619">
        <v>6.0000000000000001E-3</v>
      </c>
      <c r="AG1619">
        <v>1.2E-2</v>
      </c>
      <c r="AJ1619">
        <v>0.13802</v>
      </c>
      <c r="AN1619">
        <v>1.2359999999999999E-2</v>
      </c>
      <c r="AO1619">
        <v>6.1799999999999997E-3</v>
      </c>
      <c r="BF1619">
        <v>3.9E-2</v>
      </c>
      <c r="GR1619" s="17" t="s">
        <v>329</v>
      </c>
      <c r="GS1619" s="17">
        <v>1</v>
      </c>
      <c r="GT1619" s="17" t="s">
        <v>1834</v>
      </c>
      <c r="GU1619" s="17" t="s">
        <v>1793</v>
      </c>
      <c r="GV1619" s="17">
        <f>SUMIF(FACT_A1[cve_prod],DIM_BILL[[#This Row],[CODIGO]],FACT_A1[Existencia])</f>
        <v>350</v>
      </c>
      <c r="GW1619" s="18">
        <f>SUMIF(FACT_A2[cve_prod],DIM_BILL[[#This Row],[CODIGO]],FACT_A2[Existencia])</f>
        <v>164.01899999999998</v>
      </c>
      <c r="GX1619" s="17"/>
      <c r="GY1619" s="16" t="s">
        <v>2220</v>
      </c>
      <c r="GZ1619" s="15">
        <f>SUMIFS(POs[saldo],POs[cve_prod],DIM_BILL[[#This Row],[CODIGO]],POs[status],$GY1619,POs[f_ent],GZ$1)</f>
        <v>0</v>
      </c>
      <c r="HA1619" s="15">
        <f>SUMIFS(POs[saldo],POs[cve_prod],DIM_BILL[[#This Row],[CODIGO]],POs[status],$GY1619,POs[f_ent],HA$1)</f>
        <v>0</v>
      </c>
      <c r="HB1619" s="15">
        <f>SUMIFS(POs[saldo],POs[cve_prod],DIM_BILL[[#This Row],[CODIGO]],POs[status],$GY1619,POs[f_ent],HB$1)</f>
        <v>0</v>
      </c>
      <c r="HC1619" s="15">
        <f>SUMIFS(POs[saldo],POs[cve_prod],DIM_BILL[[#This Row],[CODIGO]],POs[status],$GY1619,POs[f_ent],HC$1)</f>
        <v>0</v>
      </c>
      <c r="HD1619" s="15">
        <f>SUMIFS(POs[saldo],POs[cve_prod],DIM_BILL[[#This Row],[CODIGO]],POs[status],$GY1619,POs[f_ent],HD$1)</f>
        <v>0</v>
      </c>
      <c r="HE1619" s="15">
        <f>SUMIFS(POs[saldo],POs[cve_prod],DIM_BILL[[#This Row],[CODIGO]],POs[status],$GY1619,POs[f_ent],HE$1)</f>
        <v>0</v>
      </c>
      <c r="HF1619" s="15">
        <f>SUMIFS(POs[saldo],POs[cve_prod],DIM_BILL[[#This Row],[CODIGO]],POs[status],$GY1619,POs[Semana],WEEKNUM(HF$1))</f>
        <v>0</v>
      </c>
      <c r="HG1619" s="15">
        <f>SUMIFS(POs[saldo],POs[cve_prod],DIM_BILL[[#This Row],[CODIGO]],POs[status],$GY1619,POs[Semana],WEEKNUM(HG$1))</f>
        <v>0</v>
      </c>
      <c r="HH1619" s="15">
        <f>SUMIFS(POs[saldo],POs[cve_prod],DIM_BILL[[#This Row],[CODIGO]],POs[status],$GY1619,POs[Semana],WEEKNUM(HH$1))</f>
        <v>0</v>
      </c>
      <c r="HI1619" s="15">
        <f>SUMIFS(POs[saldo],POs[cve_prod],DIM_BILL[[#This Row],[CODIGO]],POs[status],$GY1619,POs[Semana],WEEKNUM(HI$1))</f>
        <v>0</v>
      </c>
      <c r="HJ1619" s="15">
        <f>SUMIFS(POs[saldo],POs[cve_prod],DIM_BILL[[#This Row],[CODIGO]],POs[status],$GY1619,POs[Semana],WEEKNUM(HJ$1))</f>
        <v>0</v>
      </c>
      <c r="HK1619" s="15">
        <f>SUMIFS(POs[saldo],POs[cve_prod],DIM_BILL[[#This Row],[CODIGO]],POs[status],$GY1619,POs[Semana],WEEKNUM(HK$1))</f>
        <v>0</v>
      </c>
      <c r="HL1619" s="15">
        <f>SUMIFS(POs[saldo],POs[cve_prod],DIM_BILL[[#This Row],[CODIGO]],POs[status],$GY1619,POs[Semana],WEEKNUM(HL$1))</f>
        <v>0</v>
      </c>
      <c r="HM1619" s="15">
        <f>SUMIFS(POs[saldo],POs[cve_prod],DIM_BILL[[#This Row],[CODIGO]],POs[status],$GY1619,POs[Semana],WEEKNUM(HM$1))</f>
        <v>0</v>
      </c>
      <c r="HN1619" s="15">
        <f>SUMIFS(POs[saldo],POs[cve_prod],DIM_BILL[[#This Row],[CODIGO]],POs[status],$GY1619,POs[Semana],WEEKNUM(HN$1))</f>
        <v>0</v>
      </c>
      <c r="HO1619" s="15">
        <f>SUMIFS(POs[saldo],POs[cve_prod],DIM_BILL[[#This Row],[CODIGO]],POs[status],$GY1619,POs[Semana],WEEKNUM(HO$1))</f>
        <v>0</v>
      </c>
      <c r="HP1619" s="15">
        <f>SUMIFS(POs[saldo],POs[cve_prod],DIM_BILL[[#This Row],[CODIGO]],POs[status],$GY1619,POs[Semana],WEEKNUM(HP$1))</f>
        <v>0</v>
      </c>
      <c r="HQ1619" s="15">
        <f>SUMIFS(POs[saldo],POs[cve_prod],DIM_BILL[[#This Row],[CODIGO]],POs[status],$GY1619,POs[Semana],WEEKNUM(HQ$1))</f>
        <v>0</v>
      </c>
      <c r="HR1619" s="15">
        <f>SUMIFS(POs[saldo],POs[cve_prod],DIM_BILL[[#This Row],[CODIGO]],POs[status],$GY1619,POs[Semana],WEEKNUM(HR$1))</f>
        <v>0</v>
      </c>
      <c r="HS1619" s="15">
        <f>SUMIFS(POs[saldo],POs[cve_prod],DIM_BILL[[#This Row],[CODIGO]],POs[status],$GY1619,POs[Semana],WEEKNUM(HS$1))</f>
        <v>0</v>
      </c>
      <c r="HT1619" s="15">
        <f>SUMIFS(POs[saldo],POs[cve_prod],DIM_BILL[[#This Row],[CODIGO]],POs[status],$GY1619,POs[Semana],WEEKNUM(HT$1))</f>
        <v>0</v>
      </c>
      <c r="HU1619" s="22"/>
      <c r="HV1619" s="25"/>
      <c r="HW1619" t="str">
        <f>DIM_BILL[[#This Row],[Tipo]]</f>
        <v>MATERIA PRIMA</v>
      </c>
    </row>
    <row r="1620" spans="1:231" x14ac:dyDescent="0.3">
      <c r="A1620" s="17" t="s">
        <v>328</v>
      </c>
      <c r="V1620">
        <v>6.0000000000000001E-3</v>
      </c>
      <c r="AG1620">
        <v>1.2E-2</v>
      </c>
      <c r="AJ1620">
        <v>0.13802</v>
      </c>
      <c r="AN1620">
        <v>1.2359999999999999E-2</v>
      </c>
      <c r="AO1620">
        <v>6.1799999999999997E-3</v>
      </c>
      <c r="BF1620">
        <v>3.9E-2</v>
      </c>
      <c r="GR1620" s="17" t="s">
        <v>329</v>
      </c>
      <c r="GS1620" s="17">
        <v>1</v>
      </c>
      <c r="GT1620" s="17" t="s">
        <v>1834</v>
      </c>
      <c r="GU1620" s="17" t="s">
        <v>1793</v>
      </c>
      <c r="GV1620" s="17">
        <f>SUMIF(FACT_A1[cve_prod],DIM_BILL[[#This Row],[CODIGO]],FACT_A1[Existencia])</f>
        <v>350</v>
      </c>
      <c r="GW1620" s="18">
        <f>SUMIF(FACT_A2[cve_prod],DIM_BILL[[#This Row],[CODIGO]],FACT_A2[Existencia])</f>
        <v>164.01899999999998</v>
      </c>
      <c r="GX1620" s="17"/>
      <c r="GY1620" s="16" t="s">
        <v>2221</v>
      </c>
      <c r="GZ1620" s="24">
        <f>SUMPRODUCT($B1620:$GQ1620,INDEX(PLAN_PRODUCCION!$B$4:$GQ$24,COLUMN()-COLUMN($GZ$1)+1,0))</f>
        <v>237.60599999999999</v>
      </c>
      <c r="HA1620" s="24">
        <f>SUMPRODUCT($B1620:$GQ1620,INDEX(PLAN_PRODUCCION!$B$4:$GQ$24,COLUMN()-COLUMN($GZ$1)+1,0))</f>
        <v>0</v>
      </c>
      <c r="HB1620" s="24">
        <f>SUMPRODUCT($B1620:$GQ1620,INDEX(PLAN_PRODUCCION!$B$4:$GQ$24,COLUMN()-COLUMN($GZ$1)+1,0))</f>
        <v>0</v>
      </c>
      <c r="HC1620" s="24">
        <f>SUMPRODUCT($B1620:$GQ1620,INDEX(PLAN_PRODUCCION!$B$4:$GQ$24,COLUMN()-COLUMN($GZ$1)+1,0))</f>
        <v>0</v>
      </c>
      <c r="HD1620" s="24">
        <f>SUMPRODUCT($B1620:$GQ1620,INDEX(PLAN_PRODUCCION!$B$4:$GQ$24,COLUMN()-COLUMN($GZ$1)+1,0))</f>
        <v>0</v>
      </c>
      <c r="HE1620" s="24">
        <f>SUMPRODUCT($B1620:$GQ1620,INDEX(PLAN_PRODUCCION!$B$4:$GQ$24,COLUMN()-COLUMN($GZ$1)+1,0))</f>
        <v>0</v>
      </c>
      <c r="HF1620" s="24">
        <f>SUMPRODUCT($B1620:$GQ1620,INDEX(PLAN_PRODUCCION!$B$4:$GQ$24,COLUMN()-COLUMN($GZ$1)+1,0))</f>
        <v>0</v>
      </c>
      <c r="HG1620" s="24">
        <f>SUMPRODUCT($B1620:$GQ1620,INDEX(PLAN_PRODUCCION!$B$4:$GQ$24,COLUMN()-COLUMN($GZ$1)+1,0))</f>
        <v>60</v>
      </c>
      <c r="HH1620" s="24">
        <f>SUMPRODUCT($B1620:$GQ1620,INDEX(PLAN_PRODUCCION!$B$4:$GQ$24,COLUMN()-COLUMN($GZ$1)+1,0))</f>
        <v>0</v>
      </c>
      <c r="HI1620" s="24">
        <f>SUMPRODUCT($B1620:$GQ1620,INDEX(PLAN_PRODUCCION!$B$4:$GQ$24,COLUMN()-COLUMN($GZ$1)+1,0))</f>
        <v>0</v>
      </c>
      <c r="HJ1620" s="24">
        <f>SUMPRODUCT($B1620:$GQ1620,INDEX(PLAN_PRODUCCION!$B$4:$GQ$24,COLUMN()-COLUMN($GZ$1)+1,0))</f>
        <v>0</v>
      </c>
      <c r="HK1620" s="24">
        <f>SUMPRODUCT($B1620:$GQ1620,INDEX(PLAN_PRODUCCION!$B$4:$GQ$24,COLUMN()-COLUMN($GZ$1)+1,0))</f>
        <v>0</v>
      </c>
      <c r="HL1620" s="24">
        <f>SUMPRODUCT($B1620:$GQ1620,INDEX(PLAN_PRODUCCION!$B$4:$GQ$24,COLUMN()-COLUMN($GZ$1)+1,0))</f>
        <v>60</v>
      </c>
      <c r="HM1620" s="24">
        <f>SUMPRODUCT($B1620:$GQ1620,INDEX(PLAN_PRODUCCION!$B$4:$GQ$24,COLUMN()-COLUMN($GZ$1)+1,0))</f>
        <v>0</v>
      </c>
      <c r="HN1620" s="24">
        <f>SUMPRODUCT($B1620:$GQ1620,INDEX(PLAN_PRODUCCION!$B$4:$GQ$24,COLUMN()-COLUMN($GZ$1)+1,0))</f>
        <v>0</v>
      </c>
      <c r="HO1620" s="24">
        <f>SUMPRODUCT($B1620:$GQ1620,INDEX(PLAN_PRODUCCION!$B$4:$GQ$24,COLUMN()-COLUMN($GZ$1)+1,0))</f>
        <v>0</v>
      </c>
      <c r="HP1620" s="24">
        <f>SUMPRODUCT($B1620:$GQ1620,INDEX(PLAN_PRODUCCION!$B$4:$GQ$24,COLUMN()-COLUMN($GZ$1)+1,0))</f>
        <v>0</v>
      </c>
      <c r="HQ1620" s="24">
        <f>SUMPRODUCT($B1620:$GQ1620,INDEX(PLAN_PRODUCCION!$B$4:$GQ$24,COLUMN()-COLUMN($GZ$1)+1,0))</f>
        <v>0</v>
      </c>
      <c r="HR1620" s="24">
        <f>SUMPRODUCT($B1620:$GQ1620,INDEX(PLAN_PRODUCCION!$B$4:$GQ$24,COLUMN()-COLUMN($GZ$1)+1,0))</f>
        <v>0</v>
      </c>
      <c r="HS1620" s="24">
        <f>SUMPRODUCT($B1620:$GQ1620,INDEX(PLAN_PRODUCCION!$B$4:$GQ$24,COLUMN()-COLUMN($GZ$1)+1,0))</f>
        <v>0</v>
      </c>
      <c r="HT1620" s="24">
        <f>SUMPRODUCT($B1620:$GQ1620,INDEX(PLAN_PRODUCCION!$B$4:$GQ$24,COLUMN()-COLUMN($GZ$1)+1,0))</f>
        <v>0</v>
      </c>
      <c r="HU1620" s="22"/>
      <c r="HV1620" s="25"/>
      <c r="HW1620" t="str">
        <f>DIM_BILL[[#This Row],[Tipo]]</f>
        <v>MATERIA PRIMA</v>
      </c>
    </row>
    <row r="1621" spans="1:231" x14ac:dyDescent="0.3">
      <c r="A1621" s="18" t="s">
        <v>328</v>
      </c>
      <c r="V1621">
        <v>6.0000000000000001E-3</v>
      </c>
      <c r="AG1621">
        <v>1.2E-2</v>
      </c>
      <c r="AJ1621">
        <v>0.13802</v>
      </c>
      <c r="AN1621">
        <v>1.2359999999999999E-2</v>
      </c>
      <c r="AO1621">
        <v>6.1799999999999997E-3</v>
      </c>
      <c r="BF1621">
        <v>3.9E-2</v>
      </c>
      <c r="GR1621" s="18" t="s">
        <v>329</v>
      </c>
      <c r="GS1621" s="18">
        <v>1</v>
      </c>
      <c r="GT1621" s="18" t="s">
        <v>1834</v>
      </c>
      <c r="GU1621" s="18" t="s">
        <v>1793</v>
      </c>
      <c r="GV1621" s="18">
        <f>SUMIF(FACT_A1[cve_prod],DIM_BILL[[#This Row],[CODIGO]],FACT_A1[Existencia])</f>
        <v>350</v>
      </c>
      <c r="GW1621" s="18">
        <f>SUMIF(FACT_A2[cve_prod],DIM_BILL[[#This Row],[CODIGO]],FACT_A2[Existencia])</f>
        <v>164.01899999999998</v>
      </c>
      <c r="GX1621" s="18"/>
      <c r="GY1621" s="16" t="s">
        <v>2222</v>
      </c>
      <c r="GZ1621" s="26">
        <f t="shared" ref="GZ1621" si="11837">GV1621+GW1621+GX1621+GZ1619-GZ1620</f>
        <v>276.41300000000001</v>
      </c>
      <c r="HA1621" s="26">
        <f t="shared" ref="HA1621" si="11838">GZ1621+HA1619-HA1620</f>
        <v>276.41300000000001</v>
      </c>
      <c r="HB1621" s="26">
        <f t="shared" ref="HB1621" si="11839">HA1621+HB1619-HB1620</f>
        <v>276.41300000000001</v>
      </c>
      <c r="HC1621" s="26">
        <f t="shared" ref="HC1621" si="11840">HB1621+HC1619-HC1620</f>
        <v>276.41300000000001</v>
      </c>
      <c r="HD1621" s="26">
        <f t="shared" ref="HD1621" si="11841">HC1621+HD1619-HD1620</f>
        <v>276.41300000000001</v>
      </c>
      <c r="HE1621" s="26">
        <f t="shared" ref="HE1621" si="11842">HD1621+HE1619-HE1620</f>
        <v>276.41300000000001</v>
      </c>
      <c r="HF1621" s="26">
        <f t="shared" ref="HF1621" si="11843">HE1621+HF1619-HF1620</f>
        <v>276.41300000000001</v>
      </c>
      <c r="HG1621" s="26">
        <f t="shared" ref="HG1621" si="11844">HF1621+HG1619-HG1620</f>
        <v>216.41300000000001</v>
      </c>
      <c r="HH1621" s="26">
        <f t="shared" ref="HH1621" si="11845">HG1621+HH1619-HH1620</f>
        <v>216.41300000000001</v>
      </c>
      <c r="HI1621" s="26">
        <f t="shared" ref="HI1621" si="11846">HH1621+HI1619-HI1620</f>
        <v>216.41300000000001</v>
      </c>
      <c r="HJ1621" s="26">
        <f t="shared" ref="HJ1621" si="11847">HI1621+HJ1619-HJ1620</f>
        <v>216.41300000000001</v>
      </c>
      <c r="HK1621" s="26">
        <f t="shared" ref="HK1621" si="11848">HJ1621+HK1619-HK1620</f>
        <v>216.41300000000001</v>
      </c>
      <c r="HL1621" s="26">
        <f t="shared" ref="HL1621" si="11849">HK1621+HL1619-HL1620</f>
        <v>156.41300000000001</v>
      </c>
      <c r="HM1621" s="26">
        <f t="shared" ref="HM1621" si="11850">HL1621+HM1619-HM1620</f>
        <v>156.41300000000001</v>
      </c>
      <c r="HN1621" s="26">
        <f t="shared" ref="HN1621" si="11851">HM1621+HN1619-HN1620</f>
        <v>156.41300000000001</v>
      </c>
      <c r="HO1621" s="26">
        <f t="shared" ref="HO1621" si="11852">HN1621+HO1619-HO1620</f>
        <v>156.41300000000001</v>
      </c>
      <c r="HP1621" s="26">
        <f t="shared" ref="HP1621" si="11853">HO1621+HP1619-HP1620</f>
        <v>156.41300000000001</v>
      </c>
      <c r="HQ1621" s="26">
        <f t="shared" ref="HQ1621" si="11854">HP1621+HQ1619-HQ1620</f>
        <v>156.41300000000001</v>
      </c>
      <c r="HR1621" s="26">
        <f t="shared" ref="HR1621" si="11855">HQ1621+HR1619-HR1620</f>
        <v>156.41300000000001</v>
      </c>
      <c r="HS1621" s="26">
        <f t="shared" ref="HS1621" si="11856">HR1621+HS1619-HS1620</f>
        <v>156.41300000000001</v>
      </c>
      <c r="HT1621" s="26">
        <f t="shared" ref="HT1621" si="11857">HS1621+HT1619-HT1620</f>
        <v>156.41300000000001</v>
      </c>
      <c r="HU1621" s="22">
        <f t="shared" ref="HU1621" si="11858">COUNTIF(GZ1621:HT1621,"&lt;0")</f>
        <v>0</v>
      </c>
      <c r="HV1621" s="25"/>
      <c r="HW1621" t="str">
        <f>DIM_BILL[[#This Row],[Tipo]]</f>
        <v>MATERIA PRIMA</v>
      </c>
    </row>
    <row r="1622" spans="1:231" x14ac:dyDescent="0.3">
      <c r="A1622" s="17" t="s">
        <v>1441</v>
      </c>
      <c r="EU1622">
        <v>2.5000000000000001E-2</v>
      </c>
      <c r="EV1622">
        <v>0.05</v>
      </c>
      <c r="EW1622">
        <v>1.4285714285714285E-2</v>
      </c>
      <c r="GR1622" s="17" t="s">
        <v>1442</v>
      </c>
      <c r="GS1622" s="17">
        <v>2</v>
      </c>
      <c r="GT1622" s="17" t="s">
        <v>1846</v>
      </c>
      <c r="GU1622" s="17" t="s">
        <v>1793</v>
      </c>
      <c r="GV1622" s="17">
        <f>SUMIF(FACT_A1[cve_prod],DIM_BILL[[#This Row],[CODIGO]],FACT_A1[Existencia])</f>
        <v>0</v>
      </c>
      <c r="GW1622" s="18">
        <f>SUMIF(FACT_A2[cve_prod],DIM_BILL[[#This Row],[CODIGO]],FACT_A2[Existencia])</f>
        <v>150</v>
      </c>
      <c r="GX1622" s="17"/>
      <c r="GY1622" s="16" t="s">
        <v>2220</v>
      </c>
      <c r="GZ1622" s="15">
        <f>SUMIFS(POs[saldo],POs[cve_prod],DIM_BILL[[#This Row],[CODIGO]],POs[status],$GY1622,POs[f_ent],GZ$1)</f>
        <v>0</v>
      </c>
      <c r="HA1622" s="15">
        <f>SUMIFS(POs[saldo],POs[cve_prod],DIM_BILL[[#This Row],[CODIGO]],POs[status],$GY1622,POs[f_ent],HA$1)</f>
        <v>0</v>
      </c>
      <c r="HB1622" s="15">
        <f>SUMIFS(POs[saldo],POs[cve_prod],DIM_BILL[[#This Row],[CODIGO]],POs[status],$GY1622,POs[f_ent],HB$1)</f>
        <v>0</v>
      </c>
      <c r="HC1622" s="15">
        <f>SUMIFS(POs[saldo],POs[cve_prod],DIM_BILL[[#This Row],[CODIGO]],POs[status],$GY1622,POs[f_ent],HC$1)</f>
        <v>0</v>
      </c>
      <c r="HD1622" s="15">
        <f>SUMIFS(POs[saldo],POs[cve_prod],DIM_BILL[[#This Row],[CODIGO]],POs[status],$GY1622,POs[f_ent],HD$1)</f>
        <v>0</v>
      </c>
      <c r="HE1622" s="15">
        <f>SUMIFS(POs[saldo],POs[cve_prod],DIM_BILL[[#This Row],[CODIGO]],POs[status],$GY1622,POs[f_ent],HE$1)</f>
        <v>0</v>
      </c>
      <c r="HF1622" s="15">
        <f>SUMIFS(POs[saldo],POs[cve_prod],DIM_BILL[[#This Row],[CODIGO]],POs[status],$GY1622,POs[Semana],WEEKNUM(HF$1))</f>
        <v>0</v>
      </c>
      <c r="HG1622" s="15">
        <f>SUMIFS(POs[saldo],POs[cve_prod],DIM_BILL[[#This Row],[CODIGO]],POs[status],$GY1622,POs[Semana],WEEKNUM(HG$1))</f>
        <v>0</v>
      </c>
      <c r="HH1622" s="15">
        <f>SUMIFS(POs[saldo],POs[cve_prod],DIM_BILL[[#This Row],[CODIGO]],POs[status],$GY1622,POs[Semana],WEEKNUM(HH$1))</f>
        <v>0</v>
      </c>
      <c r="HI1622" s="15">
        <f>SUMIFS(POs[saldo],POs[cve_prod],DIM_BILL[[#This Row],[CODIGO]],POs[status],$GY1622,POs[Semana],WEEKNUM(HI$1))</f>
        <v>0</v>
      </c>
      <c r="HJ1622" s="15">
        <f>SUMIFS(POs[saldo],POs[cve_prod],DIM_BILL[[#This Row],[CODIGO]],POs[status],$GY1622,POs[Semana],WEEKNUM(HJ$1))</f>
        <v>0</v>
      </c>
      <c r="HK1622" s="15">
        <f>SUMIFS(POs[saldo],POs[cve_prod],DIM_BILL[[#This Row],[CODIGO]],POs[status],$GY1622,POs[Semana],WEEKNUM(HK$1))</f>
        <v>0</v>
      </c>
      <c r="HL1622" s="15">
        <f>SUMIFS(POs[saldo],POs[cve_prod],DIM_BILL[[#This Row],[CODIGO]],POs[status],$GY1622,POs[Semana],WEEKNUM(HL$1))</f>
        <v>0</v>
      </c>
      <c r="HM1622" s="15">
        <f>SUMIFS(POs[saldo],POs[cve_prod],DIM_BILL[[#This Row],[CODIGO]],POs[status],$GY1622,POs[Semana],WEEKNUM(HM$1))</f>
        <v>0</v>
      </c>
      <c r="HN1622" s="15">
        <f>SUMIFS(POs[saldo],POs[cve_prod],DIM_BILL[[#This Row],[CODIGO]],POs[status],$GY1622,POs[Semana],WEEKNUM(HN$1))</f>
        <v>0</v>
      </c>
      <c r="HO1622" s="15">
        <f>SUMIFS(POs[saldo],POs[cve_prod],DIM_BILL[[#This Row],[CODIGO]],POs[status],$GY1622,POs[Semana],WEEKNUM(HO$1))</f>
        <v>0</v>
      </c>
      <c r="HP1622" s="15">
        <f>SUMIFS(POs[saldo],POs[cve_prod],DIM_BILL[[#This Row],[CODIGO]],POs[status],$GY1622,POs[Semana],WEEKNUM(HP$1))</f>
        <v>0</v>
      </c>
      <c r="HQ1622" s="15">
        <f>SUMIFS(POs[saldo],POs[cve_prod],DIM_BILL[[#This Row],[CODIGO]],POs[status],$GY1622,POs[Semana],WEEKNUM(HQ$1))</f>
        <v>0</v>
      </c>
      <c r="HR1622" s="15">
        <f>SUMIFS(POs[saldo],POs[cve_prod],DIM_BILL[[#This Row],[CODIGO]],POs[status],$GY1622,POs[Semana],WEEKNUM(HR$1))</f>
        <v>0</v>
      </c>
      <c r="HS1622" s="15">
        <f>SUMIFS(POs[saldo],POs[cve_prod],DIM_BILL[[#This Row],[CODIGO]],POs[status],$GY1622,POs[Semana],WEEKNUM(HS$1))</f>
        <v>0</v>
      </c>
      <c r="HT1622" s="15">
        <f>SUMIFS(POs[saldo],POs[cve_prod],DIM_BILL[[#This Row],[CODIGO]],POs[status],$GY1622,POs[Semana],WEEKNUM(HT$1))</f>
        <v>0</v>
      </c>
      <c r="HU1622" s="22"/>
      <c r="HV1622" s="25"/>
      <c r="HW1622" t="str">
        <f>DIM_BILL[[#This Row],[Tipo]]</f>
        <v>MATERIA PRIMA</v>
      </c>
    </row>
    <row r="1623" spans="1:231" x14ac:dyDescent="0.3">
      <c r="A1623" s="17" t="s">
        <v>1441</v>
      </c>
      <c r="EU1623">
        <v>2.5000000000000001E-2</v>
      </c>
      <c r="EV1623">
        <v>0.05</v>
      </c>
      <c r="EW1623">
        <v>1.4285714285714285E-2</v>
      </c>
      <c r="GR1623" s="17" t="s">
        <v>1442</v>
      </c>
      <c r="GS1623" s="17">
        <v>2</v>
      </c>
      <c r="GT1623" s="17" t="s">
        <v>1846</v>
      </c>
      <c r="GU1623" s="17" t="s">
        <v>1793</v>
      </c>
      <c r="GV1623" s="17">
        <f>SUMIF(FACT_A1[cve_prod],DIM_BILL[[#This Row],[CODIGO]],FACT_A1[Existencia])</f>
        <v>0</v>
      </c>
      <c r="GW1623" s="18">
        <f>SUMIF(FACT_A2[cve_prod],DIM_BILL[[#This Row],[CODIGO]],FACT_A2[Existencia])</f>
        <v>150</v>
      </c>
      <c r="GX1623" s="17"/>
      <c r="GY1623" s="16" t="s">
        <v>2221</v>
      </c>
      <c r="GZ1623" s="24">
        <f>SUMPRODUCT($B1623:$GQ1623,INDEX(PLAN_PRODUCCION!$B$4:$GQ$24,COLUMN()-COLUMN($GZ$1)+1,0))</f>
        <v>50</v>
      </c>
      <c r="HA1623" s="24">
        <f>SUMPRODUCT($B1623:$GQ1623,INDEX(PLAN_PRODUCCION!$B$4:$GQ$24,COLUMN()-COLUMN($GZ$1)+1,0))</f>
        <v>0</v>
      </c>
      <c r="HB1623" s="24">
        <f>SUMPRODUCT($B1623:$GQ1623,INDEX(PLAN_PRODUCCION!$B$4:$GQ$24,COLUMN()-COLUMN($GZ$1)+1,0))</f>
        <v>0</v>
      </c>
      <c r="HC1623" s="24">
        <f>SUMPRODUCT($B1623:$GQ1623,INDEX(PLAN_PRODUCCION!$B$4:$GQ$24,COLUMN()-COLUMN($GZ$1)+1,0))</f>
        <v>0</v>
      </c>
      <c r="HD1623" s="24">
        <f>SUMPRODUCT($B1623:$GQ1623,INDEX(PLAN_PRODUCCION!$B$4:$GQ$24,COLUMN()-COLUMN($GZ$1)+1,0))</f>
        <v>0</v>
      </c>
      <c r="HE1623" s="24">
        <f>SUMPRODUCT($B1623:$GQ1623,INDEX(PLAN_PRODUCCION!$B$4:$GQ$24,COLUMN()-COLUMN($GZ$1)+1,0))</f>
        <v>0</v>
      </c>
      <c r="HF1623" s="24">
        <f>SUMPRODUCT($B1623:$GQ1623,INDEX(PLAN_PRODUCCION!$B$4:$GQ$24,COLUMN()-COLUMN($GZ$1)+1,0))</f>
        <v>0</v>
      </c>
      <c r="HG1623" s="24">
        <f>SUMPRODUCT($B1623:$GQ1623,INDEX(PLAN_PRODUCCION!$B$4:$GQ$24,COLUMN()-COLUMN($GZ$1)+1,0))</f>
        <v>0</v>
      </c>
      <c r="HH1623" s="24">
        <f>SUMPRODUCT($B1623:$GQ1623,INDEX(PLAN_PRODUCCION!$B$4:$GQ$24,COLUMN()-COLUMN($GZ$1)+1,0))</f>
        <v>0</v>
      </c>
      <c r="HI1623" s="24">
        <f>SUMPRODUCT($B1623:$GQ1623,INDEX(PLAN_PRODUCCION!$B$4:$GQ$24,COLUMN()-COLUMN($GZ$1)+1,0))</f>
        <v>0</v>
      </c>
      <c r="HJ1623" s="24">
        <f>SUMPRODUCT($B1623:$GQ1623,INDEX(PLAN_PRODUCCION!$B$4:$GQ$24,COLUMN()-COLUMN($GZ$1)+1,0))</f>
        <v>0</v>
      </c>
      <c r="HK1623" s="24">
        <f>SUMPRODUCT($B1623:$GQ1623,INDEX(PLAN_PRODUCCION!$B$4:$GQ$24,COLUMN()-COLUMN($GZ$1)+1,0))</f>
        <v>0</v>
      </c>
      <c r="HL1623" s="24">
        <f>SUMPRODUCT($B1623:$GQ1623,INDEX(PLAN_PRODUCCION!$B$4:$GQ$24,COLUMN()-COLUMN($GZ$1)+1,0))</f>
        <v>0</v>
      </c>
      <c r="HM1623" s="24">
        <f>SUMPRODUCT($B1623:$GQ1623,INDEX(PLAN_PRODUCCION!$B$4:$GQ$24,COLUMN()-COLUMN($GZ$1)+1,0))</f>
        <v>0</v>
      </c>
      <c r="HN1623" s="24">
        <f>SUMPRODUCT($B1623:$GQ1623,INDEX(PLAN_PRODUCCION!$B$4:$GQ$24,COLUMN()-COLUMN($GZ$1)+1,0))</f>
        <v>0</v>
      </c>
      <c r="HO1623" s="24">
        <f>SUMPRODUCT($B1623:$GQ1623,INDEX(PLAN_PRODUCCION!$B$4:$GQ$24,COLUMN()-COLUMN($GZ$1)+1,0))</f>
        <v>0</v>
      </c>
      <c r="HP1623" s="24">
        <f>SUMPRODUCT($B1623:$GQ1623,INDEX(PLAN_PRODUCCION!$B$4:$GQ$24,COLUMN()-COLUMN($GZ$1)+1,0))</f>
        <v>0</v>
      </c>
      <c r="HQ1623" s="24">
        <f>SUMPRODUCT($B1623:$GQ1623,INDEX(PLAN_PRODUCCION!$B$4:$GQ$24,COLUMN()-COLUMN($GZ$1)+1,0))</f>
        <v>0</v>
      </c>
      <c r="HR1623" s="24">
        <f>SUMPRODUCT($B1623:$GQ1623,INDEX(PLAN_PRODUCCION!$B$4:$GQ$24,COLUMN()-COLUMN($GZ$1)+1,0))</f>
        <v>0</v>
      </c>
      <c r="HS1623" s="24">
        <f>SUMPRODUCT($B1623:$GQ1623,INDEX(PLAN_PRODUCCION!$B$4:$GQ$24,COLUMN()-COLUMN($GZ$1)+1,0))</f>
        <v>0</v>
      </c>
      <c r="HT1623" s="24">
        <f>SUMPRODUCT($B1623:$GQ1623,INDEX(PLAN_PRODUCCION!$B$4:$GQ$24,COLUMN()-COLUMN($GZ$1)+1,0))</f>
        <v>0</v>
      </c>
      <c r="HU1623" s="22"/>
      <c r="HV1623" s="25"/>
      <c r="HW1623" t="str">
        <f>DIM_BILL[[#This Row],[Tipo]]</f>
        <v>MATERIA PRIMA</v>
      </c>
    </row>
    <row r="1624" spans="1:231" x14ac:dyDescent="0.3">
      <c r="A1624" s="18" t="s">
        <v>1441</v>
      </c>
      <c r="EU1624">
        <v>2.5000000000000001E-2</v>
      </c>
      <c r="EV1624">
        <v>0.05</v>
      </c>
      <c r="EW1624">
        <v>1.4285714285714285E-2</v>
      </c>
      <c r="GR1624" s="18" t="s">
        <v>1442</v>
      </c>
      <c r="GS1624" s="18">
        <v>2</v>
      </c>
      <c r="GT1624" s="18" t="s">
        <v>1846</v>
      </c>
      <c r="GU1624" s="18" t="s">
        <v>1793</v>
      </c>
      <c r="GV1624" s="18">
        <f>SUMIF(FACT_A1[cve_prod],DIM_BILL[[#This Row],[CODIGO]],FACT_A1[Existencia])</f>
        <v>0</v>
      </c>
      <c r="GW1624" s="18">
        <f>SUMIF(FACT_A2[cve_prod],DIM_BILL[[#This Row],[CODIGO]],FACT_A2[Existencia])</f>
        <v>150</v>
      </c>
      <c r="GX1624" s="18"/>
      <c r="GY1624" s="16" t="s">
        <v>2222</v>
      </c>
      <c r="GZ1624" s="26">
        <f t="shared" ref="GZ1624" si="11859">GV1624+GW1624+GX1624+GZ1622-GZ1623</f>
        <v>100</v>
      </c>
      <c r="HA1624" s="26">
        <f t="shared" ref="HA1624" si="11860">GZ1624+HA1622-HA1623</f>
        <v>100</v>
      </c>
      <c r="HB1624" s="26">
        <f t="shared" ref="HB1624" si="11861">HA1624+HB1622-HB1623</f>
        <v>100</v>
      </c>
      <c r="HC1624" s="26">
        <f t="shared" ref="HC1624" si="11862">HB1624+HC1622-HC1623</f>
        <v>100</v>
      </c>
      <c r="HD1624" s="26">
        <f t="shared" ref="HD1624" si="11863">HC1624+HD1622-HD1623</f>
        <v>100</v>
      </c>
      <c r="HE1624" s="26">
        <f t="shared" ref="HE1624" si="11864">HD1624+HE1622-HE1623</f>
        <v>100</v>
      </c>
      <c r="HF1624" s="26">
        <f t="shared" ref="HF1624" si="11865">HE1624+HF1622-HF1623</f>
        <v>100</v>
      </c>
      <c r="HG1624" s="26">
        <f t="shared" ref="HG1624" si="11866">HF1624+HG1622-HG1623</f>
        <v>100</v>
      </c>
      <c r="HH1624" s="26">
        <f t="shared" ref="HH1624" si="11867">HG1624+HH1622-HH1623</f>
        <v>100</v>
      </c>
      <c r="HI1624" s="26">
        <f t="shared" ref="HI1624" si="11868">HH1624+HI1622-HI1623</f>
        <v>100</v>
      </c>
      <c r="HJ1624" s="26">
        <f t="shared" ref="HJ1624" si="11869">HI1624+HJ1622-HJ1623</f>
        <v>100</v>
      </c>
      <c r="HK1624" s="26">
        <f t="shared" ref="HK1624" si="11870">HJ1624+HK1622-HK1623</f>
        <v>100</v>
      </c>
      <c r="HL1624" s="26">
        <f t="shared" ref="HL1624" si="11871">HK1624+HL1622-HL1623</f>
        <v>100</v>
      </c>
      <c r="HM1624" s="26">
        <f t="shared" ref="HM1624" si="11872">HL1624+HM1622-HM1623</f>
        <v>100</v>
      </c>
      <c r="HN1624" s="26">
        <f t="shared" ref="HN1624" si="11873">HM1624+HN1622-HN1623</f>
        <v>100</v>
      </c>
      <c r="HO1624" s="26">
        <f t="shared" ref="HO1624" si="11874">HN1624+HO1622-HO1623</f>
        <v>100</v>
      </c>
      <c r="HP1624" s="26">
        <f t="shared" ref="HP1624" si="11875">HO1624+HP1622-HP1623</f>
        <v>100</v>
      </c>
      <c r="HQ1624" s="26">
        <f t="shared" ref="HQ1624" si="11876">HP1624+HQ1622-HQ1623</f>
        <v>100</v>
      </c>
      <c r="HR1624" s="26">
        <f t="shared" ref="HR1624" si="11877">HQ1624+HR1622-HR1623</f>
        <v>100</v>
      </c>
      <c r="HS1624" s="26">
        <f t="shared" ref="HS1624" si="11878">HR1624+HS1622-HS1623</f>
        <v>100</v>
      </c>
      <c r="HT1624" s="26">
        <f t="shared" ref="HT1624" si="11879">HS1624+HT1622-HT1623</f>
        <v>100</v>
      </c>
      <c r="HU1624" s="22">
        <f t="shared" ref="HU1624" si="11880">COUNTIF(GZ1624:HT1624,"&lt;0")</f>
        <v>0</v>
      </c>
      <c r="HV1624" s="25"/>
      <c r="HW1624" t="str">
        <f>DIM_BILL[[#This Row],[Tipo]]</f>
        <v>MATERIA PRIMA</v>
      </c>
    </row>
    <row r="1625" spans="1:231" x14ac:dyDescent="0.3">
      <c r="A1625" s="17" t="s">
        <v>1443</v>
      </c>
      <c r="EU1625">
        <v>2.5000000000000001E-2</v>
      </c>
      <c r="EV1625">
        <v>0.05</v>
      </c>
      <c r="EW1625">
        <v>1.4285714285714285E-2</v>
      </c>
      <c r="GR1625" s="17" t="s">
        <v>1444</v>
      </c>
      <c r="GS1625" s="17">
        <v>2</v>
      </c>
      <c r="GT1625" s="17" t="s">
        <v>1846</v>
      </c>
      <c r="GU1625" s="17" t="s">
        <v>1793</v>
      </c>
      <c r="GV1625" s="17">
        <f>SUMIF(FACT_A1[cve_prod],DIM_BILL[[#This Row],[CODIGO]],FACT_A1[Existencia])</f>
        <v>0</v>
      </c>
      <c r="GW1625" s="18">
        <f>SUMIF(FACT_A2[cve_prod],DIM_BILL[[#This Row],[CODIGO]],FACT_A2[Existencia])</f>
        <v>25</v>
      </c>
      <c r="GX1625" s="17"/>
      <c r="GY1625" s="16" t="s">
        <v>2220</v>
      </c>
      <c r="GZ1625" s="15">
        <f>SUMIFS(POs[saldo],POs[cve_prod],DIM_BILL[[#This Row],[CODIGO]],POs[status],$GY1625,POs[f_ent],GZ$1)</f>
        <v>0</v>
      </c>
      <c r="HA1625" s="15">
        <f>SUMIFS(POs[saldo],POs[cve_prod],DIM_BILL[[#This Row],[CODIGO]],POs[status],$GY1625,POs[f_ent],HA$1)</f>
        <v>0</v>
      </c>
      <c r="HB1625" s="15">
        <f>SUMIFS(POs[saldo],POs[cve_prod],DIM_BILL[[#This Row],[CODIGO]],POs[status],$GY1625,POs[f_ent],HB$1)</f>
        <v>0</v>
      </c>
      <c r="HC1625" s="15">
        <f>SUMIFS(POs[saldo],POs[cve_prod],DIM_BILL[[#This Row],[CODIGO]],POs[status],$GY1625,POs[f_ent],HC$1)</f>
        <v>50</v>
      </c>
      <c r="HD1625" s="15">
        <f>SUMIFS(POs[saldo],POs[cve_prod],DIM_BILL[[#This Row],[CODIGO]],POs[status],$GY1625,POs[f_ent],HD$1)</f>
        <v>0</v>
      </c>
      <c r="HE1625" s="15">
        <f>SUMIFS(POs[saldo],POs[cve_prod],DIM_BILL[[#This Row],[CODIGO]],POs[status],$GY1625,POs[f_ent],HE$1)</f>
        <v>0</v>
      </c>
      <c r="HF1625" s="15">
        <f>SUMIFS(POs[saldo],POs[cve_prod],DIM_BILL[[#This Row],[CODIGO]],POs[status],$GY1625,POs[Semana],WEEKNUM(HF$1))</f>
        <v>0</v>
      </c>
      <c r="HG1625" s="15">
        <f>SUMIFS(POs[saldo],POs[cve_prod],DIM_BILL[[#This Row],[CODIGO]],POs[status],$GY1625,POs[Semana],WEEKNUM(HG$1))</f>
        <v>0</v>
      </c>
      <c r="HH1625" s="15">
        <f>SUMIFS(POs[saldo],POs[cve_prod],DIM_BILL[[#This Row],[CODIGO]],POs[status],$GY1625,POs[Semana],WEEKNUM(HH$1))</f>
        <v>0</v>
      </c>
      <c r="HI1625" s="15">
        <f>SUMIFS(POs[saldo],POs[cve_prod],DIM_BILL[[#This Row],[CODIGO]],POs[status],$GY1625,POs[Semana],WEEKNUM(HI$1))</f>
        <v>0</v>
      </c>
      <c r="HJ1625" s="15">
        <f>SUMIFS(POs[saldo],POs[cve_prod],DIM_BILL[[#This Row],[CODIGO]],POs[status],$GY1625,POs[Semana],WEEKNUM(HJ$1))</f>
        <v>0</v>
      </c>
      <c r="HK1625" s="15">
        <f>SUMIFS(POs[saldo],POs[cve_prod],DIM_BILL[[#This Row],[CODIGO]],POs[status],$GY1625,POs[Semana],WEEKNUM(HK$1))</f>
        <v>0</v>
      </c>
      <c r="HL1625" s="15">
        <f>SUMIFS(POs[saldo],POs[cve_prod],DIM_BILL[[#This Row],[CODIGO]],POs[status],$GY1625,POs[Semana],WEEKNUM(HL$1))</f>
        <v>0</v>
      </c>
      <c r="HM1625" s="15">
        <f>SUMIFS(POs[saldo],POs[cve_prod],DIM_BILL[[#This Row],[CODIGO]],POs[status],$GY1625,POs[Semana],WEEKNUM(HM$1))</f>
        <v>0</v>
      </c>
      <c r="HN1625" s="15">
        <f>SUMIFS(POs[saldo],POs[cve_prod],DIM_BILL[[#This Row],[CODIGO]],POs[status],$GY1625,POs[Semana],WEEKNUM(HN$1))</f>
        <v>0</v>
      </c>
      <c r="HO1625" s="15">
        <f>SUMIFS(POs[saldo],POs[cve_prod],DIM_BILL[[#This Row],[CODIGO]],POs[status],$GY1625,POs[Semana],WEEKNUM(HO$1))</f>
        <v>0</v>
      </c>
      <c r="HP1625" s="15">
        <f>SUMIFS(POs[saldo],POs[cve_prod],DIM_BILL[[#This Row],[CODIGO]],POs[status],$GY1625,POs[Semana],WEEKNUM(HP$1))</f>
        <v>0</v>
      </c>
      <c r="HQ1625" s="15">
        <f>SUMIFS(POs[saldo],POs[cve_prod],DIM_BILL[[#This Row],[CODIGO]],POs[status],$GY1625,POs[Semana],WEEKNUM(HQ$1))</f>
        <v>0</v>
      </c>
      <c r="HR1625" s="15">
        <f>SUMIFS(POs[saldo],POs[cve_prod],DIM_BILL[[#This Row],[CODIGO]],POs[status],$GY1625,POs[Semana],WEEKNUM(HR$1))</f>
        <v>0</v>
      </c>
      <c r="HS1625" s="15">
        <f>SUMIFS(POs[saldo],POs[cve_prod],DIM_BILL[[#This Row],[CODIGO]],POs[status],$GY1625,POs[Semana],WEEKNUM(HS$1))</f>
        <v>0</v>
      </c>
      <c r="HT1625" s="15">
        <f>SUMIFS(POs[saldo],POs[cve_prod],DIM_BILL[[#This Row],[CODIGO]],POs[status],$GY1625,POs[Semana],WEEKNUM(HT$1))</f>
        <v>0</v>
      </c>
      <c r="HU1625" s="22"/>
      <c r="HV1625" s="25"/>
      <c r="HW1625" t="str">
        <f>DIM_BILL[[#This Row],[Tipo]]</f>
        <v>MATERIA PRIMA</v>
      </c>
    </row>
    <row r="1626" spans="1:231" x14ac:dyDescent="0.3">
      <c r="A1626" s="17" t="s">
        <v>1443</v>
      </c>
      <c r="EU1626">
        <v>2.5000000000000001E-2</v>
      </c>
      <c r="EV1626">
        <v>0.05</v>
      </c>
      <c r="EW1626">
        <v>1.4285714285714285E-2</v>
      </c>
      <c r="GR1626" s="17" t="s">
        <v>1444</v>
      </c>
      <c r="GS1626" s="17">
        <v>2</v>
      </c>
      <c r="GT1626" s="17" t="s">
        <v>1846</v>
      </c>
      <c r="GU1626" s="17" t="s">
        <v>1793</v>
      </c>
      <c r="GV1626" s="17">
        <f>SUMIF(FACT_A1[cve_prod],DIM_BILL[[#This Row],[CODIGO]],FACT_A1[Existencia])</f>
        <v>0</v>
      </c>
      <c r="GW1626" s="18">
        <f>SUMIF(FACT_A2[cve_prod],DIM_BILL[[#This Row],[CODIGO]],FACT_A2[Existencia])</f>
        <v>25</v>
      </c>
      <c r="GX1626" s="17"/>
      <c r="GY1626" s="16" t="s">
        <v>2221</v>
      </c>
      <c r="GZ1626" s="24">
        <f>SUMPRODUCT($B1626:$GQ1626,INDEX(PLAN_PRODUCCION!$B$4:$GQ$24,COLUMN()-COLUMN($GZ$1)+1,0))</f>
        <v>50</v>
      </c>
      <c r="HA1626" s="24">
        <f>SUMPRODUCT($B1626:$GQ1626,INDEX(PLAN_PRODUCCION!$B$4:$GQ$24,COLUMN()-COLUMN($GZ$1)+1,0))</f>
        <v>0</v>
      </c>
      <c r="HB1626" s="24">
        <f>SUMPRODUCT($B1626:$GQ1626,INDEX(PLAN_PRODUCCION!$B$4:$GQ$24,COLUMN()-COLUMN($GZ$1)+1,0))</f>
        <v>0</v>
      </c>
      <c r="HC1626" s="24">
        <f>SUMPRODUCT($B1626:$GQ1626,INDEX(PLAN_PRODUCCION!$B$4:$GQ$24,COLUMN()-COLUMN($GZ$1)+1,0))</f>
        <v>0</v>
      </c>
      <c r="HD1626" s="24">
        <f>SUMPRODUCT($B1626:$GQ1626,INDEX(PLAN_PRODUCCION!$B$4:$GQ$24,COLUMN()-COLUMN($GZ$1)+1,0))</f>
        <v>0</v>
      </c>
      <c r="HE1626" s="24">
        <f>SUMPRODUCT($B1626:$GQ1626,INDEX(PLAN_PRODUCCION!$B$4:$GQ$24,COLUMN()-COLUMN($GZ$1)+1,0))</f>
        <v>0</v>
      </c>
      <c r="HF1626" s="24">
        <f>SUMPRODUCT($B1626:$GQ1626,INDEX(PLAN_PRODUCCION!$B$4:$GQ$24,COLUMN()-COLUMN($GZ$1)+1,0))</f>
        <v>0</v>
      </c>
      <c r="HG1626" s="24">
        <f>SUMPRODUCT($B1626:$GQ1626,INDEX(PLAN_PRODUCCION!$B$4:$GQ$24,COLUMN()-COLUMN($GZ$1)+1,0))</f>
        <v>0</v>
      </c>
      <c r="HH1626" s="24">
        <f>SUMPRODUCT($B1626:$GQ1626,INDEX(PLAN_PRODUCCION!$B$4:$GQ$24,COLUMN()-COLUMN($GZ$1)+1,0))</f>
        <v>0</v>
      </c>
      <c r="HI1626" s="24">
        <f>SUMPRODUCT($B1626:$GQ1626,INDEX(PLAN_PRODUCCION!$B$4:$GQ$24,COLUMN()-COLUMN($GZ$1)+1,0))</f>
        <v>0</v>
      </c>
      <c r="HJ1626" s="24">
        <f>SUMPRODUCT($B1626:$GQ1626,INDEX(PLAN_PRODUCCION!$B$4:$GQ$24,COLUMN()-COLUMN($GZ$1)+1,0))</f>
        <v>0</v>
      </c>
      <c r="HK1626" s="24">
        <f>SUMPRODUCT($B1626:$GQ1626,INDEX(PLAN_PRODUCCION!$B$4:$GQ$24,COLUMN()-COLUMN($GZ$1)+1,0))</f>
        <v>0</v>
      </c>
      <c r="HL1626" s="24">
        <f>SUMPRODUCT($B1626:$GQ1626,INDEX(PLAN_PRODUCCION!$B$4:$GQ$24,COLUMN()-COLUMN($GZ$1)+1,0))</f>
        <v>0</v>
      </c>
      <c r="HM1626" s="24">
        <f>SUMPRODUCT($B1626:$GQ1626,INDEX(PLAN_PRODUCCION!$B$4:$GQ$24,COLUMN()-COLUMN($GZ$1)+1,0))</f>
        <v>0</v>
      </c>
      <c r="HN1626" s="24">
        <f>SUMPRODUCT($B1626:$GQ1626,INDEX(PLAN_PRODUCCION!$B$4:$GQ$24,COLUMN()-COLUMN($GZ$1)+1,0))</f>
        <v>0</v>
      </c>
      <c r="HO1626" s="24">
        <f>SUMPRODUCT($B1626:$GQ1626,INDEX(PLAN_PRODUCCION!$B$4:$GQ$24,COLUMN()-COLUMN($GZ$1)+1,0))</f>
        <v>0</v>
      </c>
      <c r="HP1626" s="24">
        <f>SUMPRODUCT($B1626:$GQ1626,INDEX(PLAN_PRODUCCION!$B$4:$GQ$24,COLUMN()-COLUMN($GZ$1)+1,0))</f>
        <v>0</v>
      </c>
      <c r="HQ1626" s="24">
        <f>SUMPRODUCT($B1626:$GQ1626,INDEX(PLAN_PRODUCCION!$B$4:$GQ$24,COLUMN()-COLUMN($GZ$1)+1,0))</f>
        <v>0</v>
      </c>
      <c r="HR1626" s="24">
        <f>SUMPRODUCT($B1626:$GQ1626,INDEX(PLAN_PRODUCCION!$B$4:$GQ$24,COLUMN()-COLUMN($GZ$1)+1,0))</f>
        <v>0</v>
      </c>
      <c r="HS1626" s="24">
        <f>SUMPRODUCT($B1626:$GQ1626,INDEX(PLAN_PRODUCCION!$B$4:$GQ$24,COLUMN()-COLUMN($GZ$1)+1,0))</f>
        <v>0</v>
      </c>
      <c r="HT1626" s="24">
        <f>SUMPRODUCT($B1626:$GQ1626,INDEX(PLAN_PRODUCCION!$B$4:$GQ$24,COLUMN()-COLUMN($GZ$1)+1,0))</f>
        <v>0</v>
      </c>
      <c r="HU1626" s="22"/>
      <c r="HV1626" s="25"/>
      <c r="HW1626" t="str">
        <f>DIM_BILL[[#This Row],[Tipo]]</f>
        <v>MATERIA PRIMA</v>
      </c>
    </row>
    <row r="1627" spans="1:231" x14ac:dyDescent="0.3">
      <c r="A1627" s="18" t="s">
        <v>1443</v>
      </c>
      <c r="EU1627">
        <v>2.5000000000000001E-2</v>
      </c>
      <c r="EV1627">
        <v>0.05</v>
      </c>
      <c r="EW1627">
        <v>1.4285714285714285E-2</v>
      </c>
      <c r="GR1627" s="18" t="s">
        <v>1444</v>
      </c>
      <c r="GS1627" s="18">
        <v>2</v>
      </c>
      <c r="GT1627" s="18" t="s">
        <v>1846</v>
      </c>
      <c r="GU1627" s="18" t="s">
        <v>1793</v>
      </c>
      <c r="GV1627" s="18">
        <f>SUMIF(FACT_A1[cve_prod],DIM_BILL[[#This Row],[CODIGO]],FACT_A1[Existencia])</f>
        <v>0</v>
      </c>
      <c r="GW1627" s="18">
        <f>SUMIF(FACT_A2[cve_prod],DIM_BILL[[#This Row],[CODIGO]],FACT_A2[Existencia])</f>
        <v>25</v>
      </c>
      <c r="GX1627" s="18"/>
      <c r="GY1627" s="16" t="s">
        <v>2222</v>
      </c>
      <c r="GZ1627" s="26">
        <f t="shared" ref="GZ1627" si="11881">GV1627+GW1627+GX1627+GZ1625-GZ1626</f>
        <v>-25</v>
      </c>
      <c r="HA1627" s="26">
        <f t="shared" ref="HA1627" si="11882">GZ1627+HA1625-HA1626</f>
        <v>-25</v>
      </c>
      <c r="HB1627" s="26">
        <f t="shared" ref="HB1627" si="11883">HA1627+HB1625-HB1626</f>
        <v>-25</v>
      </c>
      <c r="HC1627" s="26">
        <f t="shared" ref="HC1627" si="11884">HB1627+HC1625-HC1626</f>
        <v>25</v>
      </c>
      <c r="HD1627" s="26">
        <f t="shared" ref="HD1627" si="11885">HC1627+HD1625-HD1626</f>
        <v>25</v>
      </c>
      <c r="HE1627" s="26">
        <f t="shared" ref="HE1627" si="11886">HD1627+HE1625-HE1626</f>
        <v>25</v>
      </c>
      <c r="HF1627" s="26">
        <f t="shared" ref="HF1627" si="11887">HE1627+HF1625-HF1626</f>
        <v>25</v>
      </c>
      <c r="HG1627" s="26">
        <f t="shared" ref="HG1627" si="11888">HF1627+HG1625-HG1626</f>
        <v>25</v>
      </c>
      <c r="HH1627" s="26">
        <f t="shared" ref="HH1627" si="11889">HG1627+HH1625-HH1626</f>
        <v>25</v>
      </c>
      <c r="HI1627" s="26">
        <f t="shared" ref="HI1627" si="11890">HH1627+HI1625-HI1626</f>
        <v>25</v>
      </c>
      <c r="HJ1627" s="26">
        <f t="shared" ref="HJ1627" si="11891">HI1627+HJ1625-HJ1626</f>
        <v>25</v>
      </c>
      <c r="HK1627" s="26">
        <f t="shared" ref="HK1627" si="11892">HJ1627+HK1625-HK1626</f>
        <v>25</v>
      </c>
      <c r="HL1627" s="26">
        <f t="shared" ref="HL1627" si="11893">HK1627+HL1625-HL1626</f>
        <v>25</v>
      </c>
      <c r="HM1627" s="26">
        <f t="shared" ref="HM1627" si="11894">HL1627+HM1625-HM1626</f>
        <v>25</v>
      </c>
      <c r="HN1627" s="26">
        <f t="shared" ref="HN1627" si="11895">HM1627+HN1625-HN1626</f>
        <v>25</v>
      </c>
      <c r="HO1627" s="26">
        <f t="shared" ref="HO1627" si="11896">HN1627+HO1625-HO1626</f>
        <v>25</v>
      </c>
      <c r="HP1627" s="26">
        <f t="shared" ref="HP1627" si="11897">HO1627+HP1625-HP1626</f>
        <v>25</v>
      </c>
      <c r="HQ1627" s="26">
        <f t="shared" ref="HQ1627" si="11898">HP1627+HQ1625-HQ1626</f>
        <v>25</v>
      </c>
      <c r="HR1627" s="26">
        <f t="shared" ref="HR1627" si="11899">HQ1627+HR1625-HR1626</f>
        <v>25</v>
      </c>
      <c r="HS1627" s="26">
        <f t="shared" ref="HS1627" si="11900">HR1627+HS1625-HS1626</f>
        <v>25</v>
      </c>
      <c r="HT1627" s="26">
        <f t="shared" ref="HT1627" si="11901">HS1627+HT1625-HT1626</f>
        <v>25</v>
      </c>
      <c r="HU1627" s="22">
        <f t="shared" ref="HU1627" si="11902">COUNTIF(GZ1627:HT1627,"&lt;0")</f>
        <v>3</v>
      </c>
      <c r="HV1627" s="25"/>
      <c r="HW1627" t="str">
        <f>DIM_BILL[[#This Row],[Tipo]]</f>
        <v>MATERIA PRIMA</v>
      </c>
    </row>
    <row r="1628" spans="1:231" x14ac:dyDescent="0.3">
      <c r="A1628" s="17" t="s">
        <v>613</v>
      </c>
      <c r="BE1628">
        <v>2.3999999999999998E-3</v>
      </c>
      <c r="BG1628">
        <v>1.2000000000000001E-3</v>
      </c>
      <c r="BT1628">
        <v>4.2772727272727271E-4</v>
      </c>
      <c r="BU1628">
        <v>7.5279999999999998E-4</v>
      </c>
      <c r="BW1628">
        <v>7.5279999999999998E-4</v>
      </c>
      <c r="BX1628">
        <v>4.2772727272727271E-4</v>
      </c>
      <c r="BY1628">
        <v>1.5056E-3</v>
      </c>
      <c r="BZ1628">
        <v>7.5279999999999998E-4</v>
      </c>
      <c r="CA1628">
        <v>4.2772727272727271E-4</v>
      </c>
      <c r="CB1628">
        <v>1.5056E-3</v>
      </c>
      <c r="CC1628">
        <v>6.2733333333333326E-4</v>
      </c>
      <c r="CD1628">
        <v>1.8819999999999998E-3</v>
      </c>
      <c r="DE1628">
        <v>2.5000000000000001E-4</v>
      </c>
      <c r="EC1628">
        <v>5.0000000000000001E-4</v>
      </c>
      <c r="ED1628">
        <v>1.5E-3</v>
      </c>
      <c r="EF1628">
        <v>1.2000000000000001E-3</v>
      </c>
      <c r="EG1628">
        <v>1.2000000000000001E-3</v>
      </c>
      <c r="EH1628">
        <v>5.6000000000000008E-3</v>
      </c>
      <c r="EI1628">
        <v>1.2000000000000001E-3</v>
      </c>
      <c r="EJ1628">
        <v>5.0000000000000001E-4</v>
      </c>
      <c r="EK1628">
        <v>1.5E-3</v>
      </c>
      <c r="EL1628">
        <v>2.4000000000000002E-3</v>
      </c>
      <c r="EO1628">
        <v>5.0000000000000001E-4</v>
      </c>
      <c r="EU1628">
        <v>4.3750000000000004E-3</v>
      </c>
      <c r="EV1628">
        <v>8.7500000000000008E-3</v>
      </c>
      <c r="EW1628">
        <v>2.5000000000000001E-3</v>
      </c>
      <c r="FO1628">
        <v>4.1999999999999996E-4</v>
      </c>
      <c r="FP1628">
        <v>4.1999999999999996E-4</v>
      </c>
      <c r="FQ1628">
        <v>4.1999999999999996E-4</v>
      </c>
      <c r="FR1628">
        <v>4.1999999999999996E-4</v>
      </c>
      <c r="GA1628">
        <v>1.6000000000000001E-3</v>
      </c>
      <c r="GE1628">
        <v>3.9999999999999996E-4</v>
      </c>
      <c r="GO1628">
        <v>4.4999999999999997E-3</v>
      </c>
      <c r="GR1628" s="17" t="s">
        <v>614</v>
      </c>
      <c r="GS1628" s="17">
        <v>2</v>
      </c>
      <c r="GT1628" s="17" t="s">
        <v>1847</v>
      </c>
      <c r="GU1628" s="17" t="s">
        <v>1793</v>
      </c>
      <c r="GV1628" s="17">
        <f>SUMIF(FACT_A1[cve_prod],DIM_BILL[[#This Row],[CODIGO]],FACT_A1[Existencia])</f>
        <v>200</v>
      </c>
      <c r="GW1628" s="18">
        <f>SUMIF(FACT_A2[cve_prod],DIM_BILL[[#This Row],[CODIGO]],FACT_A2[Existencia])</f>
        <v>95.533000000000001</v>
      </c>
      <c r="GX1628" s="17"/>
      <c r="GY1628" s="16" t="s">
        <v>2220</v>
      </c>
      <c r="GZ1628" s="15">
        <f>SUMIFS(POs[saldo],POs[cve_prod],DIM_BILL[[#This Row],[CODIGO]],POs[status],$GY1628,POs[f_ent],GZ$1)</f>
        <v>0</v>
      </c>
      <c r="HA1628" s="15">
        <f>SUMIFS(POs[saldo],POs[cve_prod],DIM_BILL[[#This Row],[CODIGO]],POs[status],$GY1628,POs[f_ent],HA$1)</f>
        <v>0</v>
      </c>
      <c r="HB1628" s="15">
        <f>SUMIFS(POs[saldo],POs[cve_prod],DIM_BILL[[#This Row],[CODIGO]],POs[status],$GY1628,POs[f_ent],HB$1)</f>
        <v>0</v>
      </c>
      <c r="HC1628" s="15">
        <f>SUMIFS(POs[saldo],POs[cve_prod],DIM_BILL[[#This Row],[CODIGO]],POs[status],$GY1628,POs[f_ent],HC$1)</f>
        <v>0</v>
      </c>
      <c r="HD1628" s="15">
        <f>SUMIFS(POs[saldo],POs[cve_prod],DIM_BILL[[#This Row],[CODIGO]],POs[status],$GY1628,POs[f_ent],HD$1)</f>
        <v>0</v>
      </c>
      <c r="HE1628" s="15">
        <f>SUMIFS(POs[saldo],POs[cve_prod],DIM_BILL[[#This Row],[CODIGO]],POs[status],$GY1628,POs[f_ent],HE$1)</f>
        <v>0</v>
      </c>
      <c r="HF1628" s="15">
        <f>SUMIFS(POs[saldo],POs[cve_prod],DIM_BILL[[#This Row],[CODIGO]],POs[status],$GY1628,POs[Semana],WEEKNUM(HF$1))</f>
        <v>0</v>
      </c>
      <c r="HG1628" s="15">
        <f>SUMIFS(POs[saldo],POs[cve_prod],DIM_BILL[[#This Row],[CODIGO]],POs[status],$GY1628,POs[Semana],WEEKNUM(HG$1))</f>
        <v>0</v>
      </c>
      <c r="HH1628" s="15">
        <f>SUMIFS(POs[saldo],POs[cve_prod],DIM_BILL[[#This Row],[CODIGO]],POs[status],$GY1628,POs[Semana],WEEKNUM(HH$1))</f>
        <v>0</v>
      </c>
      <c r="HI1628" s="15">
        <f>SUMIFS(POs[saldo],POs[cve_prod],DIM_BILL[[#This Row],[CODIGO]],POs[status],$GY1628,POs[Semana],WEEKNUM(HI$1))</f>
        <v>0</v>
      </c>
      <c r="HJ1628" s="15">
        <f>SUMIFS(POs[saldo],POs[cve_prod],DIM_BILL[[#This Row],[CODIGO]],POs[status],$GY1628,POs[Semana],WEEKNUM(HJ$1))</f>
        <v>0</v>
      </c>
      <c r="HK1628" s="15">
        <f>SUMIFS(POs[saldo],POs[cve_prod],DIM_BILL[[#This Row],[CODIGO]],POs[status],$GY1628,POs[Semana],WEEKNUM(HK$1))</f>
        <v>0</v>
      </c>
      <c r="HL1628" s="15">
        <f>SUMIFS(POs[saldo],POs[cve_prod],DIM_BILL[[#This Row],[CODIGO]],POs[status],$GY1628,POs[Semana],WEEKNUM(HL$1))</f>
        <v>0</v>
      </c>
      <c r="HM1628" s="15">
        <f>SUMIFS(POs[saldo],POs[cve_prod],DIM_BILL[[#This Row],[CODIGO]],POs[status],$GY1628,POs[Semana],WEEKNUM(HM$1))</f>
        <v>0</v>
      </c>
      <c r="HN1628" s="15">
        <f>SUMIFS(POs[saldo],POs[cve_prod],DIM_BILL[[#This Row],[CODIGO]],POs[status],$GY1628,POs[Semana],WEEKNUM(HN$1))</f>
        <v>0</v>
      </c>
      <c r="HO1628" s="15">
        <f>SUMIFS(POs[saldo],POs[cve_prod],DIM_BILL[[#This Row],[CODIGO]],POs[status],$GY1628,POs[Semana],WEEKNUM(HO$1))</f>
        <v>0</v>
      </c>
      <c r="HP1628" s="15">
        <f>SUMIFS(POs[saldo],POs[cve_prod],DIM_BILL[[#This Row],[CODIGO]],POs[status],$GY1628,POs[Semana],WEEKNUM(HP$1))</f>
        <v>0</v>
      </c>
      <c r="HQ1628" s="15">
        <f>SUMIFS(POs[saldo],POs[cve_prod],DIM_BILL[[#This Row],[CODIGO]],POs[status],$GY1628,POs[Semana],WEEKNUM(HQ$1))</f>
        <v>0</v>
      </c>
      <c r="HR1628" s="15">
        <f>SUMIFS(POs[saldo],POs[cve_prod],DIM_BILL[[#This Row],[CODIGO]],POs[status],$GY1628,POs[Semana],WEEKNUM(HR$1))</f>
        <v>0</v>
      </c>
      <c r="HS1628" s="15">
        <f>SUMIFS(POs[saldo],POs[cve_prod],DIM_BILL[[#This Row],[CODIGO]],POs[status],$GY1628,POs[Semana],WEEKNUM(HS$1))</f>
        <v>0</v>
      </c>
      <c r="HT1628" s="15">
        <f>SUMIFS(POs[saldo],POs[cve_prod],DIM_BILL[[#This Row],[CODIGO]],POs[status],$GY1628,POs[Semana],WEEKNUM(HT$1))</f>
        <v>0</v>
      </c>
      <c r="HU1628" s="22"/>
      <c r="HV1628" s="25"/>
      <c r="HW1628" t="str">
        <f>DIM_BILL[[#This Row],[Tipo]]</f>
        <v>MATERIA PRIMA</v>
      </c>
    </row>
    <row r="1629" spans="1:231" x14ac:dyDescent="0.3">
      <c r="A1629" s="17" t="s">
        <v>613</v>
      </c>
      <c r="BE1629">
        <v>2.3999999999999998E-3</v>
      </c>
      <c r="BG1629">
        <v>1.2000000000000001E-3</v>
      </c>
      <c r="BT1629">
        <v>4.2772727272727271E-4</v>
      </c>
      <c r="BU1629">
        <v>7.5279999999999998E-4</v>
      </c>
      <c r="BW1629">
        <v>7.5279999999999998E-4</v>
      </c>
      <c r="BX1629">
        <v>4.2772727272727271E-4</v>
      </c>
      <c r="BY1629">
        <v>1.5056E-3</v>
      </c>
      <c r="BZ1629">
        <v>7.5279999999999998E-4</v>
      </c>
      <c r="CA1629">
        <v>4.2772727272727271E-4</v>
      </c>
      <c r="CB1629">
        <v>1.5056E-3</v>
      </c>
      <c r="CC1629">
        <v>6.2733333333333326E-4</v>
      </c>
      <c r="CD1629">
        <v>1.8819999999999998E-3</v>
      </c>
      <c r="DE1629">
        <v>2.5000000000000001E-4</v>
      </c>
      <c r="EC1629">
        <v>5.0000000000000001E-4</v>
      </c>
      <c r="ED1629">
        <v>1.5E-3</v>
      </c>
      <c r="EF1629">
        <v>1.2000000000000001E-3</v>
      </c>
      <c r="EG1629">
        <v>1.2000000000000001E-3</v>
      </c>
      <c r="EH1629">
        <v>5.6000000000000008E-3</v>
      </c>
      <c r="EI1629">
        <v>1.2000000000000001E-3</v>
      </c>
      <c r="EJ1629">
        <v>5.0000000000000001E-4</v>
      </c>
      <c r="EK1629">
        <v>1.5E-3</v>
      </c>
      <c r="EL1629">
        <v>2.4000000000000002E-3</v>
      </c>
      <c r="EO1629">
        <v>5.0000000000000001E-4</v>
      </c>
      <c r="EU1629">
        <v>4.3750000000000004E-3</v>
      </c>
      <c r="EV1629">
        <v>8.7500000000000008E-3</v>
      </c>
      <c r="EW1629">
        <v>2.5000000000000001E-3</v>
      </c>
      <c r="FO1629">
        <v>4.1999999999999996E-4</v>
      </c>
      <c r="FP1629">
        <v>4.1999999999999996E-4</v>
      </c>
      <c r="FQ1629">
        <v>4.1999999999999996E-4</v>
      </c>
      <c r="FR1629">
        <v>4.1999999999999996E-4</v>
      </c>
      <c r="GA1629">
        <v>1.6000000000000001E-3</v>
      </c>
      <c r="GE1629">
        <v>3.9999999999999996E-4</v>
      </c>
      <c r="GO1629">
        <v>4.4999999999999997E-3</v>
      </c>
      <c r="GR1629" s="17" t="s">
        <v>614</v>
      </c>
      <c r="GS1629" s="17">
        <v>2</v>
      </c>
      <c r="GT1629" s="17" t="s">
        <v>1847</v>
      </c>
      <c r="GU1629" s="17" t="s">
        <v>1793</v>
      </c>
      <c r="GV1629" s="17">
        <f>SUMIF(FACT_A1[cve_prod],DIM_BILL[[#This Row],[CODIGO]],FACT_A1[Existencia])</f>
        <v>200</v>
      </c>
      <c r="GW1629" s="18">
        <f>SUMIF(FACT_A2[cve_prod],DIM_BILL[[#This Row],[CODIGO]],FACT_A2[Existencia])</f>
        <v>95.533000000000001</v>
      </c>
      <c r="GX1629" s="17"/>
      <c r="GY1629" s="16" t="s">
        <v>2221</v>
      </c>
      <c r="GZ1629" s="24">
        <f>SUMPRODUCT($B1629:$GQ1629,INDEX(PLAN_PRODUCCION!$B$4:$GQ$24,COLUMN()-COLUMN($GZ$1)+1,0))</f>
        <v>82.478080000000006</v>
      </c>
      <c r="HA1629" s="24">
        <f>SUMPRODUCT($B1629:$GQ1629,INDEX(PLAN_PRODUCCION!$B$4:$GQ$24,COLUMN()-COLUMN($GZ$1)+1,0))</f>
        <v>0</v>
      </c>
      <c r="HB1629" s="24">
        <f>SUMPRODUCT($B1629:$GQ1629,INDEX(PLAN_PRODUCCION!$B$4:$GQ$24,COLUMN()-COLUMN($GZ$1)+1,0))</f>
        <v>0</v>
      </c>
      <c r="HC1629" s="24">
        <f>SUMPRODUCT($B1629:$GQ1629,INDEX(PLAN_PRODUCCION!$B$4:$GQ$24,COLUMN()-COLUMN($GZ$1)+1,0))</f>
        <v>0</v>
      </c>
      <c r="HD1629" s="24">
        <f>SUMPRODUCT($B1629:$GQ1629,INDEX(PLAN_PRODUCCION!$B$4:$GQ$24,COLUMN()-COLUMN($GZ$1)+1,0))</f>
        <v>0</v>
      </c>
      <c r="HE1629" s="24">
        <f>SUMPRODUCT($B1629:$GQ1629,INDEX(PLAN_PRODUCCION!$B$4:$GQ$24,COLUMN()-COLUMN($GZ$1)+1,0))</f>
        <v>0</v>
      </c>
      <c r="HF1629" s="24">
        <f>SUMPRODUCT($B1629:$GQ1629,INDEX(PLAN_PRODUCCION!$B$4:$GQ$24,COLUMN()-COLUMN($GZ$1)+1,0))</f>
        <v>0</v>
      </c>
      <c r="HG1629" s="24">
        <f>SUMPRODUCT($B1629:$GQ1629,INDEX(PLAN_PRODUCCION!$B$4:$GQ$24,COLUMN()-COLUMN($GZ$1)+1,0))</f>
        <v>2.25</v>
      </c>
      <c r="HH1629" s="24">
        <f>SUMPRODUCT($B1629:$GQ1629,INDEX(PLAN_PRODUCCION!$B$4:$GQ$24,COLUMN()-COLUMN($GZ$1)+1,0))</f>
        <v>0</v>
      </c>
      <c r="HI1629" s="24">
        <f>SUMPRODUCT($B1629:$GQ1629,INDEX(PLAN_PRODUCCION!$B$4:$GQ$24,COLUMN()-COLUMN($GZ$1)+1,0))</f>
        <v>0</v>
      </c>
      <c r="HJ1629" s="24">
        <f>SUMPRODUCT($B1629:$GQ1629,INDEX(PLAN_PRODUCCION!$B$4:$GQ$24,COLUMN()-COLUMN($GZ$1)+1,0))</f>
        <v>0</v>
      </c>
      <c r="HK1629" s="24">
        <f>SUMPRODUCT($B1629:$GQ1629,INDEX(PLAN_PRODUCCION!$B$4:$GQ$24,COLUMN()-COLUMN($GZ$1)+1,0))</f>
        <v>0</v>
      </c>
      <c r="HL1629" s="24">
        <f>SUMPRODUCT($B1629:$GQ1629,INDEX(PLAN_PRODUCCION!$B$4:$GQ$24,COLUMN()-COLUMN($GZ$1)+1,0))</f>
        <v>0</v>
      </c>
      <c r="HM1629" s="24">
        <f>SUMPRODUCT($B1629:$GQ1629,INDEX(PLAN_PRODUCCION!$B$4:$GQ$24,COLUMN()-COLUMN($GZ$1)+1,0))</f>
        <v>0</v>
      </c>
      <c r="HN1629" s="24">
        <f>SUMPRODUCT($B1629:$GQ1629,INDEX(PLAN_PRODUCCION!$B$4:$GQ$24,COLUMN()-COLUMN($GZ$1)+1,0))</f>
        <v>0</v>
      </c>
      <c r="HO1629" s="24">
        <f>SUMPRODUCT($B1629:$GQ1629,INDEX(PLAN_PRODUCCION!$B$4:$GQ$24,COLUMN()-COLUMN($GZ$1)+1,0))</f>
        <v>0</v>
      </c>
      <c r="HP1629" s="24">
        <f>SUMPRODUCT($B1629:$GQ1629,INDEX(PLAN_PRODUCCION!$B$4:$GQ$24,COLUMN()-COLUMN($GZ$1)+1,0))</f>
        <v>0</v>
      </c>
      <c r="HQ1629" s="24">
        <f>SUMPRODUCT($B1629:$GQ1629,INDEX(PLAN_PRODUCCION!$B$4:$GQ$24,COLUMN()-COLUMN($GZ$1)+1,0))</f>
        <v>0</v>
      </c>
      <c r="HR1629" s="24">
        <f>SUMPRODUCT($B1629:$GQ1629,INDEX(PLAN_PRODUCCION!$B$4:$GQ$24,COLUMN()-COLUMN($GZ$1)+1,0))</f>
        <v>0</v>
      </c>
      <c r="HS1629" s="24">
        <f>SUMPRODUCT($B1629:$GQ1629,INDEX(PLAN_PRODUCCION!$B$4:$GQ$24,COLUMN()-COLUMN($GZ$1)+1,0))</f>
        <v>0</v>
      </c>
      <c r="HT1629" s="24">
        <f>SUMPRODUCT($B1629:$GQ1629,INDEX(PLAN_PRODUCCION!$B$4:$GQ$24,COLUMN()-COLUMN($GZ$1)+1,0))</f>
        <v>0</v>
      </c>
      <c r="HU1629" s="22"/>
      <c r="HV1629" s="25"/>
      <c r="HW1629" t="str">
        <f>DIM_BILL[[#This Row],[Tipo]]</f>
        <v>MATERIA PRIMA</v>
      </c>
    </row>
    <row r="1630" spans="1:231" x14ac:dyDescent="0.3">
      <c r="A1630" s="18" t="s">
        <v>613</v>
      </c>
      <c r="BE1630">
        <v>2.3999999999999998E-3</v>
      </c>
      <c r="BG1630">
        <v>1.2000000000000001E-3</v>
      </c>
      <c r="BT1630">
        <v>4.2772727272727271E-4</v>
      </c>
      <c r="BU1630">
        <v>7.5279999999999998E-4</v>
      </c>
      <c r="BW1630">
        <v>7.5279999999999998E-4</v>
      </c>
      <c r="BX1630">
        <v>4.2772727272727271E-4</v>
      </c>
      <c r="BY1630">
        <v>1.5056E-3</v>
      </c>
      <c r="BZ1630">
        <v>7.5279999999999998E-4</v>
      </c>
      <c r="CA1630">
        <v>4.2772727272727271E-4</v>
      </c>
      <c r="CB1630">
        <v>1.5056E-3</v>
      </c>
      <c r="CC1630">
        <v>6.2733333333333326E-4</v>
      </c>
      <c r="CD1630">
        <v>1.8819999999999998E-3</v>
      </c>
      <c r="DE1630">
        <v>2.5000000000000001E-4</v>
      </c>
      <c r="EC1630">
        <v>5.0000000000000001E-4</v>
      </c>
      <c r="ED1630">
        <v>1.5E-3</v>
      </c>
      <c r="EF1630">
        <v>1.2000000000000001E-3</v>
      </c>
      <c r="EG1630">
        <v>1.2000000000000001E-3</v>
      </c>
      <c r="EH1630">
        <v>5.6000000000000008E-3</v>
      </c>
      <c r="EI1630">
        <v>1.2000000000000001E-3</v>
      </c>
      <c r="EJ1630">
        <v>5.0000000000000001E-4</v>
      </c>
      <c r="EK1630">
        <v>1.5E-3</v>
      </c>
      <c r="EL1630">
        <v>2.4000000000000002E-3</v>
      </c>
      <c r="EO1630">
        <v>5.0000000000000001E-4</v>
      </c>
      <c r="EU1630">
        <v>4.3750000000000004E-3</v>
      </c>
      <c r="EV1630">
        <v>8.7500000000000008E-3</v>
      </c>
      <c r="EW1630">
        <v>2.5000000000000001E-3</v>
      </c>
      <c r="FO1630">
        <v>4.1999999999999996E-4</v>
      </c>
      <c r="FP1630">
        <v>4.1999999999999996E-4</v>
      </c>
      <c r="FQ1630">
        <v>4.1999999999999996E-4</v>
      </c>
      <c r="FR1630">
        <v>4.1999999999999996E-4</v>
      </c>
      <c r="GA1630">
        <v>1.6000000000000001E-3</v>
      </c>
      <c r="GE1630">
        <v>3.9999999999999996E-4</v>
      </c>
      <c r="GO1630">
        <v>4.4999999999999997E-3</v>
      </c>
      <c r="GR1630" s="18" t="s">
        <v>614</v>
      </c>
      <c r="GS1630" s="18">
        <v>2</v>
      </c>
      <c r="GT1630" s="18" t="s">
        <v>1847</v>
      </c>
      <c r="GU1630" s="18" t="s">
        <v>1793</v>
      </c>
      <c r="GV1630" s="18">
        <f>SUMIF(FACT_A1[cve_prod],DIM_BILL[[#This Row],[CODIGO]],FACT_A1[Existencia])</f>
        <v>200</v>
      </c>
      <c r="GW1630" s="18">
        <f>SUMIF(FACT_A2[cve_prod],DIM_BILL[[#This Row],[CODIGO]],FACT_A2[Existencia])</f>
        <v>95.533000000000001</v>
      </c>
      <c r="GX1630" s="18"/>
      <c r="GY1630" s="16" t="s">
        <v>2222</v>
      </c>
      <c r="GZ1630" s="26">
        <f t="shared" ref="GZ1630" si="11903">GV1630+GW1630+GX1630+GZ1628-GZ1629</f>
        <v>213.05492000000001</v>
      </c>
      <c r="HA1630" s="26">
        <f t="shared" ref="HA1630" si="11904">GZ1630+HA1628-HA1629</f>
        <v>213.05492000000001</v>
      </c>
      <c r="HB1630" s="26">
        <f t="shared" ref="HB1630" si="11905">HA1630+HB1628-HB1629</f>
        <v>213.05492000000001</v>
      </c>
      <c r="HC1630" s="26">
        <f t="shared" ref="HC1630" si="11906">HB1630+HC1628-HC1629</f>
        <v>213.05492000000001</v>
      </c>
      <c r="HD1630" s="26">
        <f t="shared" ref="HD1630" si="11907">HC1630+HD1628-HD1629</f>
        <v>213.05492000000001</v>
      </c>
      <c r="HE1630" s="26">
        <f t="shared" ref="HE1630" si="11908">HD1630+HE1628-HE1629</f>
        <v>213.05492000000001</v>
      </c>
      <c r="HF1630" s="26">
        <f t="shared" ref="HF1630" si="11909">HE1630+HF1628-HF1629</f>
        <v>213.05492000000001</v>
      </c>
      <c r="HG1630" s="26">
        <f t="shared" ref="HG1630" si="11910">HF1630+HG1628-HG1629</f>
        <v>210.80492000000001</v>
      </c>
      <c r="HH1630" s="26">
        <f t="shared" ref="HH1630" si="11911">HG1630+HH1628-HH1629</f>
        <v>210.80492000000001</v>
      </c>
      <c r="HI1630" s="26">
        <f t="shared" ref="HI1630" si="11912">HH1630+HI1628-HI1629</f>
        <v>210.80492000000001</v>
      </c>
      <c r="HJ1630" s="26">
        <f t="shared" ref="HJ1630" si="11913">HI1630+HJ1628-HJ1629</f>
        <v>210.80492000000001</v>
      </c>
      <c r="HK1630" s="26">
        <f t="shared" ref="HK1630" si="11914">HJ1630+HK1628-HK1629</f>
        <v>210.80492000000001</v>
      </c>
      <c r="HL1630" s="26">
        <f t="shared" ref="HL1630" si="11915">HK1630+HL1628-HL1629</f>
        <v>210.80492000000001</v>
      </c>
      <c r="HM1630" s="26">
        <f t="shared" ref="HM1630" si="11916">HL1630+HM1628-HM1629</f>
        <v>210.80492000000001</v>
      </c>
      <c r="HN1630" s="26">
        <f t="shared" ref="HN1630" si="11917">HM1630+HN1628-HN1629</f>
        <v>210.80492000000001</v>
      </c>
      <c r="HO1630" s="26">
        <f t="shared" ref="HO1630" si="11918">HN1630+HO1628-HO1629</f>
        <v>210.80492000000001</v>
      </c>
      <c r="HP1630" s="26">
        <f t="shared" ref="HP1630" si="11919">HO1630+HP1628-HP1629</f>
        <v>210.80492000000001</v>
      </c>
      <c r="HQ1630" s="26">
        <f t="shared" ref="HQ1630" si="11920">HP1630+HQ1628-HQ1629</f>
        <v>210.80492000000001</v>
      </c>
      <c r="HR1630" s="26">
        <f t="shared" ref="HR1630" si="11921">HQ1630+HR1628-HR1629</f>
        <v>210.80492000000001</v>
      </c>
      <c r="HS1630" s="26">
        <f t="shared" ref="HS1630" si="11922">HR1630+HS1628-HS1629</f>
        <v>210.80492000000001</v>
      </c>
      <c r="HT1630" s="26">
        <f t="shared" ref="HT1630" si="11923">HS1630+HT1628-HT1629</f>
        <v>210.80492000000001</v>
      </c>
      <c r="HU1630" s="22">
        <f t="shared" ref="HU1630" si="11924">COUNTIF(GZ1630:HT1630,"&lt;0")</f>
        <v>0</v>
      </c>
      <c r="HV1630" s="25"/>
      <c r="HW1630" t="str">
        <f>DIM_BILL[[#This Row],[Tipo]]</f>
        <v>MATERIA PRIMA</v>
      </c>
    </row>
    <row r="1631" spans="1:231" x14ac:dyDescent="0.3">
      <c r="A1631" s="17" t="s">
        <v>1445</v>
      </c>
      <c r="EU1631">
        <v>8.7500000000000002E-4</v>
      </c>
      <c r="EV1631">
        <v>1.75E-3</v>
      </c>
      <c r="EW1631">
        <v>5.0000000000000001E-4</v>
      </c>
      <c r="GR1631" s="17" t="s">
        <v>1446</v>
      </c>
      <c r="GS1631" s="17">
        <v>2</v>
      </c>
      <c r="GT1631" s="17" t="s">
        <v>1856</v>
      </c>
      <c r="GU1631" s="17" t="s">
        <v>1793</v>
      </c>
      <c r="GV1631" s="17">
        <f>SUMIF(FACT_A1[cve_prod],DIM_BILL[[#This Row],[CODIGO]],FACT_A1[Existencia])</f>
        <v>25</v>
      </c>
      <c r="GW1631" s="18">
        <f>SUMIF(FACT_A2[cve_prod],DIM_BILL[[#This Row],[CODIGO]],FACT_A2[Existencia])</f>
        <v>21.5</v>
      </c>
      <c r="GX1631" s="17"/>
      <c r="GY1631" s="16" t="s">
        <v>2220</v>
      </c>
      <c r="GZ1631" s="15">
        <f>SUMIFS(POs[saldo],POs[cve_prod],DIM_BILL[[#This Row],[CODIGO]],POs[status],$GY1631,POs[f_ent],GZ$1)</f>
        <v>0</v>
      </c>
      <c r="HA1631" s="15">
        <f>SUMIFS(POs[saldo],POs[cve_prod],DIM_BILL[[#This Row],[CODIGO]],POs[status],$GY1631,POs[f_ent],HA$1)</f>
        <v>0</v>
      </c>
      <c r="HB1631" s="15">
        <f>SUMIFS(POs[saldo],POs[cve_prod],DIM_BILL[[#This Row],[CODIGO]],POs[status],$GY1631,POs[f_ent],HB$1)</f>
        <v>0</v>
      </c>
      <c r="HC1631" s="15">
        <f>SUMIFS(POs[saldo],POs[cve_prod],DIM_BILL[[#This Row],[CODIGO]],POs[status],$GY1631,POs[f_ent],HC$1)</f>
        <v>0</v>
      </c>
      <c r="HD1631" s="15">
        <f>SUMIFS(POs[saldo],POs[cve_prod],DIM_BILL[[#This Row],[CODIGO]],POs[status],$GY1631,POs[f_ent],HD$1)</f>
        <v>0</v>
      </c>
      <c r="HE1631" s="15">
        <f>SUMIFS(POs[saldo],POs[cve_prod],DIM_BILL[[#This Row],[CODIGO]],POs[status],$GY1631,POs[f_ent],HE$1)</f>
        <v>0</v>
      </c>
      <c r="HF1631" s="15">
        <f>SUMIFS(POs[saldo],POs[cve_prod],DIM_BILL[[#This Row],[CODIGO]],POs[status],$GY1631,POs[Semana],WEEKNUM(HF$1))</f>
        <v>0</v>
      </c>
      <c r="HG1631" s="15">
        <f>SUMIFS(POs[saldo],POs[cve_prod],DIM_BILL[[#This Row],[CODIGO]],POs[status],$GY1631,POs[Semana],WEEKNUM(HG$1))</f>
        <v>0</v>
      </c>
      <c r="HH1631" s="15">
        <f>SUMIFS(POs[saldo],POs[cve_prod],DIM_BILL[[#This Row],[CODIGO]],POs[status],$GY1631,POs[Semana],WEEKNUM(HH$1))</f>
        <v>0</v>
      </c>
      <c r="HI1631" s="15">
        <f>SUMIFS(POs[saldo],POs[cve_prod],DIM_BILL[[#This Row],[CODIGO]],POs[status],$GY1631,POs[Semana],WEEKNUM(HI$1))</f>
        <v>0</v>
      </c>
      <c r="HJ1631" s="15">
        <f>SUMIFS(POs[saldo],POs[cve_prod],DIM_BILL[[#This Row],[CODIGO]],POs[status],$GY1631,POs[Semana],WEEKNUM(HJ$1))</f>
        <v>0</v>
      </c>
      <c r="HK1631" s="15">
        <f>SUMIFS(POs[saldo],POs[cve_prod],DIM_BILL[[#This Row],[CODIGO]],POs[status],$GY1631,POs[Semana],WEEKNUM(HK$1))</f>
        <v>0</v>
      </c>
      <c r="HL1631" s="15">
        <f>SUMIFS(POs[saldo],POs[cve_prod],DIM_BILL[[#This Row],[CODIGO]],POs[status],$GY1631,POs[Semana],WEEKNUM(HL$1))</f>
        <v>0</v>
      </c>
      <c r="HM1631" s="15">
        <f>SUMIFS(POs[saldo],POs[cve_prod],DIM_BILL[[#This Row],[CODIGO]],POs[status],$GY1631,POs[Semana],WEEKNUM(HM$1))</f>
        <v>0</v>
      </c>
      <c r="HN1631" s="15">
        <f>SUMIFS(POs[saldo],POs[cve_prod],DIM_BILL[[#This Row],[CODIGO]],POs[status],$GY1631,POs[Semana],WEEKNUM(HN$1))</f>
        <v>0</v>
      </c>
      <c r="HO1631" s="15">
        <f>SUMIFS(POs[saldo],POs[cve_prod],DIM_BILL[[#This Row],[CODIGO]],POs[status],$GY1631,POs[Semana],WEEKNUM(HO$1))</f>
        <v>0</v>
      </c>
      <c r="HP1631" s="15">
        <f>SUMIFS(POs[saldo],POs[cve_prod],DIM_BILL[[#This Row],[CODIGO]],POs[status],$GY1631,POs[Semana],WEEKNUM(HP$1))</f>
        <v>0</v>
      </c>
      <c r="HQ1631" s="15">
        <f>SUMIFS(POs[saldo],POs[cve_prod],DIM_BILL[[#This Row],[CODIGO]],POs[status],$GY1631,POs[Semana],WEEKNUM(HQ$1))</f>
        <v>0</v>
      </c>
      <c r="HR1631" s="15">
        <f>SUMIFS(POs[saldo],POs[cve_prod],DIM_BILL[[#This Row],[CODIGO]],POs[status],$GY1631,POs[Semana],WEEKNUM(HR$1))</f>
        <v>0</v>
      </c>
      <c r="HS1631" s="15">
        <f>SUMIFS(POs[saldo],POs[cve_prod],DIM_BILL[[#This Row],[CODIGO]],POs[status],$GY1631,POs[Semana],WEEKNUM(HS$1))</f>
        <v>0</v>
      </c>
      <c r="HT1631" s="15">
        <f>SUMIFS(POs[saldo],POs[cve_prod],DIM_BILL[[#This Row],[CODIGO]],POs[status],$GY1631,POs[Semana],WEEKNUM(HT$1))</f>
        <v>0</v>
      </c>
      <c r="HU1631" s="22"/>
      <c r="HV1631" s="25"/>
      <c r="HW1631" t="str">
        <f>DIM_BILL[[#This Row],[Tipo]]</f>
        <v>MATERIA PRIMA</v>
      </c>
    </row>
    <row r="1632" spans="1:231" x14ac:dyDescent="0.3">
      <c r="A1632" s="17" t="s">
        <v>1445</v>
      </c>
      <c r="EU1632">
        <v>8.7500000000000002E-4</v>
      </c>
      <c r="EV1632">
        <v>1.75E-3</v>
      </c>
      <c r="EW1632">
        <v>5.0000000000000001E-4</v>
      </c>
      <c r="GR1632" s="17" t="s">
        <v>1446</v>
      </c>
      <c r="GS1632" s="17">
        <v>2</v>
      </c>
      <c r="GT1632" s="17" t="s">
        <v>1856</v>
      </c>
      <c r="GU1632" s="17" t="s">
        <v>1793</v>
      </c>
      <c r="GV1632" s="17">
        <f>SUMIF(FACT_A1[cve_prod],DIM_BILL[[#This Row],[CODIGO]],FACT_A1[Existencia])</f>
        <v>25</v>
      </c>
      <c r="GW1632" s="18">
        <f>SUMIF(FACT_A2[cve_prod],DIM_BILL[[#This Row],[CODIGO]],FACT_A2[Existencia])</f>
        <v>21.5</v>
      </c>
      <c r="GX1632" s="17"/>
      <c r="GY1632" s="16" t="s">
        <v>2221</v>
      </c>
      <c r="GZ1632" s="24">
        <f>SUMPRODUCT($B1632:$GQ1632,INDEX(PLAN_PRODUCCION!$B$4:$GQ$24,COLUMN()-COLUMN($GZ$1)+1,0))</f>
        <v>1.75</v>
      </c>
      <c r="HA1632" s="24">
        <f>SUMPRODUCT($B1632:$GQ1632,INDEX(PLAN_PRODUCCION!$B$4:$GQ$24,COLUMN()-COLUMN($GZ$1)+1,0))</f>
        <v>0</v>
      </c>
      <c r="HB1632" s="24">
        <f>SUMPRODUCT($B1632:$GQ1632,INDEX(PLAN_PRODUCCION!$B$4:$GQ$24,COLUMN()-COLUMN($GZ$1)+1,0))</f>
        <v>0</v>
      </c>
      <c r="HC1632" s="24">
        <f>SUMPRODUCT($B1632:$GQ1632,INDEX(PLAN_PRODUCCION!$B$4:$GQ$24,COLUMN()-COLUMN($GZ$1)+1,0))</f>
        <v>0</v>
      </c>
      <c r="HD1632" s="24">
        <f>SUMPRODUCT($B1632:$GQ1632,INDEX(PLAN_PRODUCCION!$B$4:$GQ$24,COLUMN()-COLUMN($GZ$1)+1,0))</f>
        <v>0</v>
      </c>
      <c r="HE1632" s="24">
        <f>SUMPRODUCT($B1632:$GQ1632,INDEX(PLAN_PRODUCCION!$B$4:$GQ$24,COLUMN()-COLUMN($GZ$1)+1,0))</f>
        <v>0</v>
      </c>
      <c r="HF1632" s="24">
        <f>SUMPRODUCT($B1632:$GQ1632,INDEX(PLAN_PRODUCCION!$B$4:$GQ$24,COLUMN()-COLUMN($GZ$1)+1,0))</f>
        <v>0</v>
      </c>
      <c r="HG1632" s="24">
        <f>SUMPRODUCT($B1632:$GQ1632,INDEX(PLAN_PRODUCCION!$B$4:$GQ$24,COLUMN()-COLUMN($GZ$1)+1,0))</f>
        <v>0</v>
      </c>
      <c r="HH1632" s="24">
        <f>SUMPRODUCT($B1632:$GQ1632,INDEX(PLAN_PRODUCCION!$B$4:$GQ$24,COLUMN()-COLUMN($GZ$1)+1,0))</f>
        <v>0</v>
      </c>
      <c r="HI1632" s="24">
        <f>SUMPRODUCT($B1632:$GQ1632,INDEX(PLAN_PRODUCCION!$B$4:$GQ$24,COLUMN()-COLUMN($GZ$1)+1,0))</f>
        <v>0</v>
      </c>
      <c r="HJ1632" s="24">
        <f>SUMPRODUCT($B1632:$GQ1632,INDEX(PLAN_PRODUCCION!$B$4:$GQ$24,COLUMN()-COLUMN($GZ$1)+1,0))</f>
        <v>0</v>
      </c>
      <c r="HK1632" s="24">
        <f>SUMPRODUCT($B1632:$GQ1632,INDEX(PLAN_PRODUCCION!$B$4:$GQ$24,COLUMN()-COLUMN($GZ$1)+1,0))</f>
        <v>0</v>
      </c>
      <c r="HL1632" s="24">
        <f>SUMPRODUCT($B1632:$GQ1632,INDEX(PLAN_PRODUCCION!$B$4:$GQ$24,COLUMN()-COLUMN($GZ$1)+1,0))</f>
        <v>0</v>
      </c>
      <c r="HM1632" s="24">
        <f>SUMPRODUCT($B1632:$GQ1632,INDEX(PLAN_PRODUCCION!$B$4:$GQ$24,COLUMN()-COLUMN($GZ$1)+1,0))</f>
        <v>0</v>
      </c>
      <c r="HN1632" s="24">
        <f>SUMPRODUCT($B1632:$GQ1632,INDEX(PLAN_PRODUCCION!$B$4:$GQ$24,COLUMN()-COLUMN($GZ$1)+1,0))</f>
        <v>0</v>
      </c>
      <c r="HO1632" s="24">
        <f>SUMPRODUCT($B1632:$GQ1632,INDEX(PLAN_PRODUCCION!$B$4:$GQ$24,COLUMN()-COLUMN($GZ$1)+1,0))</f>
        <v>0</v>
      </c>
      <c r="HP1632" s="24">
        <f>SUMPRODUCT($B1632:$GQ1632,INDEX(PLAN_PRODUCCION!$B$4:$GQ$24,COLUMN()-COLUMN($GZ$1)+1,0))</f>
        <v>0</v>
      </c>
      <c r="HQ1632" s="24">
        <f>SUMPRODUCT($B1632:$GQ1632,INDEX(PLAN_PRODUCCION!$B$4:$GQ$24,COLUMN()-COLUMN($GZ$1)+1,0))</f>
        <v>0</v>
      </c>
      <c r="HR1632" s="24">
        <f>SUMPRODUCT($B1632:$GQ1632,INDEX(PLAN_PRODUCCION!$B$4:$GQ$24,COLUMN()-COLUMN($GZ$1)+1,0))</f>
        <v>0</v>
      </c>
      <c r="HS1632" s="24">
        <f>SUMPRODUCT($B1632:$GQ1632,INDEX(PLAN_PRODUCCION!$B$4:$GQ$24,COLUMN()-COLUMN($GZ$1)+1,0))</f>
        <v>0</v>
      </c>
      <c r="HT1632" s="24">
        <f>SUMPRODUCT($B1632:$GQ1632,INDEX(PLAN_PRODUCCION!$B$4:$GQ$24,COLUMN()-COLUMN($GZ$1)+1,0))</f>
        <v>0</v>
      </c>
      <c r="HU1632" s="22"/>
      <c r="HV1632" s="25"/>
      <c r="HW1632" t="str">
        <f>DIM_BILL[[#This Row],[Tipo]]</f>
        <v>MATERIA PRIMA</v>
      </c>
    </row>
    <row r="1633" spans="1:231" x14ac:dyDescent="0.3">
      <c r="A1633" s="18" t="s">
        <v>1445</v>
      </c>
      <c r="EU1633">
        <v>8.7500000000000002E-4</v>
      </c>
      <c r="EV1633">
        <v>1.75E-3</v>
      </c>
      <c r="EW1633">
        <v>5.0000000000000001E-4</v>
      </c>
      <c r="GR1633" s="18" t="s">
        <v>1446</v>
      </c>
      <c r="GS1633" s="18">
        <v>2</v>
      </c>
      <c r="GT1633" s="18" t="s">
        <v>1856</v>
      </c>
      <c r="GU1633" s="18" t="s">
        <v>1793</v>
      </c>
      <c r="GV1633" s="18">
        <f>SUMIF(FACT_A1[cve_prod],DIM_BILL[[#This Row],[CODIGO]],FACT_A1[Existencia])</f>
        <v>25</v>
      </c>
      <c r="GW1633" s="18">
        <f>SUMIF(FACT_A2[cve_prod],DIM_BILL[[#This Row],[CODIGO]],FACT_A2[Existencia])</f>
        <v>21.5</v>
      </c>
      <c r="GX1633" s="18"/>
      <c r="GY1633" s="16" t="s">
        <v>2222</v>
      </c>
      <c r="GZ1633" s="26">
        <f t="shared" ref="GZ1633" si="11925">GV1633+GW1633+GX1633+GZ1631-GZ1632</f>
        <v>44.75</v>
      </c>
      <c r="HA1633" s="26">
        <f t="shared" ref="HA1633" si="11926">GZ1633+HA1631-HA1632</f>
        <v>44.75</v>
      </c>
      <c r="HB1633" s="26">
        <f t="shared" ref="HB1633" si="11927">HA1633+HB1631-HB1632</f>
        <v>44.75</v>
      </c>
      <c r="HC1633" s="26">
        <f t="shared" ref="HC1633" si="11928">HB1633+HC1631-HC1632</f>
        <v>44.75</v>
      </c>
      <c r="HD1633" s="26">
        <f t="shared" ref="HD1633" si="11929">HC1633+HD1631-HD1632</f>
        <v>44.75</v>
      </c>
      <c r="HE1633" s="26">
        <f t="shared" ref="HE1633" si="11930">HD1633+HE1631-HE1632</f>
        <v>44.75</v>
      </c>
      <c r="HF1633" s="26">
        <f t="shared" ref="HF1633" si="11931">HE1633+HF1631-HF1632</f>
        <v>44.75</v>
      </c>
      <c r="HG1633" s="26">
        <f t="shared" ref="HG1633" si="11932">HF1633+HG1631-HG1632</f>
        <v>44.75</v>
      </c>
      <c r="HH1633" s="26">
        <f t="shared" ref="HH1633" si="11933">HG1633+HH1631-HH1632</f>
        <v>44.75</v>
      </c>
      <c r="HI1633" s="26">
        <f t="shared" ref="HI1633" si="11934">HH1633+HI1631-HI1632</f>
        <v>44.75</v>
      </c>
      <c r="HJ1633" s="26">
        <f t="shared" ref="HJ1633" si="11935">HI1633+HJ1631-HJ1632</f>
        <v>44.75</v>
      </c>
      <c r="HK1633" s="26">
        <f t="shared" ref="HK1633" si="11936">HJ1633+HK1631-HK1632</f>
        <v>44.75</v>
      </c>
      <c r="HL1633" s="26">
        <f t="shared" ref="HL1633" si="11937">HK1633+HL1631-HL1632</f>
        <v>44.75</v>
      </c>
      <c r="HM1633" s="26">
        <f t="shared" ref="HM1633" si="11938">HL1633+HM1631-HM1632</f>
        <v>44.75</v>
      </c>
      <c r="HN1633" s="26">
        <f t="shared" ref="HN1633" si="11939">HM1633+HN1631-HN1632</f>
        <v>44.75</v>
      </c>
      <c r="HO1633" s="26">
        <f t="shared" ref="HO1633" si="11940">HN1633+HO1631-HO1632</f>
        <v>44.75</v>
      </c>
      <c r="HP1633" s="26">
        <f t="shared" ref="HP1633" si="11941">HO1633+HP1631-HP1632</f>
        <v>44.75</v>
      </c>
      <c r="HQ1633" s="26">
        <f t="shared" ref="HQ1633" si="11942">HP1633+HQ1631-HQ1632</f>
        <v>44.75</v>
      </c>
      <c r="HR1633" s="26">
        <f t="shared" ref="HR1633" si="11943">HQ1633+HR1631-HR1632</f>
        <v>44.75</v>
      </c>
      <c r="HS1633" s="26">
        <f t="shared" ref="HS1633" si="11944">HR1633+HS1631-HS1632</f>
        <v>44.75</v>
      </c>
      <c r="HT1633" s="26">
        <f t="shared" ref="HT1633" si="11945">HS1633+HT1631-HT1632</f>
        <v>44.75</v>
      </c>
      <c r="HU1633" s="22">
        <f t="shared" ref="HU1633" si="11946">COUNTIF(GZ1633:HT1633,"&lt;0")</f>
        <v>0</v>
      </c>
      <c r="HV1633" s="25"/>
      <c r="HW1633" t="str">
        <f>DIM_BILL[[#This Row],[Tipo]]</f>
        <v>MATERIA PRIMA</v>
      </c>
    </row>
    <row r="1634" spans="1:231" x14ac:dyDescent="0.3">
      <c r="A1634" s="17" t="s">
        <v>350</v>
      </c>
      <c r="W1634">
        <v>1.4999999999999999E-4</v>
      </c>
      <c r="X1634">
        <v>1.4999999999999999E-4</v>
      </c>
      <c r="EU1634">
        <v>1.0499999999999999E-4</v>
      </c>
      <c r="EV1634">
        <v>2.0999999999999998E-4</v>
      </c>
      <c r="EW1634">
        <v>5.9999999999999995E-5</v>
      </c>
      <c r="GR1634" s="17" t="s">
        <v>351</v>
      </c>
      <c r="GS1634" s="17">
        <v>2</v>
      </c>
      <c r="GT1634" s="17" t="s">
        <v>1847</v>
      </c>
      <c r="GU1634" s="17" t="s">
        <v>1793</v>
      </c>
      <c r="GV1634" s="17">
        <f>SUMIF(FACT_A1[cve_prod],DIM_BILL[[#This Row],[CODIGO]],FACT_A1[Existencia])</f>
        <v>0</v>
      </c>
      <c r="GW1634" s="18">
        <f>SUMIF(FACT_A2[cve_prod],DIM_BILL[[#This Row],[CODIGO]],FACT_A2[Existencia])</f>
        <v>31.11</v>
      </c>
      <c r="GX1634" s="17"/>
      <c r="GY1634" s="16" t="s">
        <v>2220</v>
      </c>
      <c r="GZ1634" s="15">
        <f>SUMIFS(POs[saldo],POs[cve_prod],DIM_BILL[[#This Row],[CODIGO]],POs[status],$GY1634,POs[f_ent],GZ$1)</f>
        <v>0</v>
      </c>
      <c r="HA1634" s="15">
        <f>SUMIFS(POs[saldo],POs[cve_prod],DIM_BILL[[#This Row],[CODIGO]],POs[status],$GY1634,POs[f_ent],HA$1)</f>
        <v>0</v>
      </c>
      <c r="HB1634" s="15">
        <f>SUMIFS(POs[saldo],POs[cve_prod],DIM_BILL[[#This Row],[CODIGO]],POs[status],$GY1634,POs[f_ent],HB$1)</f>
        <v>0</v>
      </c>
      <c r="HC1634" s="15">
        <f>SUMIFS(POs[saldo],POs[cve_prod],DIM_BILL[[#This Row],[CODIGO]],POs[status],$GY1634,POs[f_ent],HC$1)</f>
        <v>0</v>
      </c>
      <c r="HD1634" s="15">
        <f>SUMIFS(POs[saldo],POs[cve_prod],DIM_BILL[[#This Row],[CODIGO]],POs[status],$GY1634,POs[f_ent],HD$1)</f>
        <v>0</v>
      </c>
      <c r="HE1634" s="15">
        <f>SUMIFS(POs[saldo],POs[cve_prod],DIM_BILL[[#This Row],[CODIGO]],POs[status],$GY1634,POs[f_ent],HE$1)</f>
        <v>0</v>
      </c>
      <c r="HF1634" s="15">
        <f>SUMIFS(POs[saldo],POs[cve_prod],DIM_BILL[[#This Row],[CODIGO]],POs[status],$GY1634,POs[Semana],WEEKNUM(HF$1))</f>
        <v>0</v>
      </c>
      <c r="HG1634" s="15">
        <f>SUMIFS(POs[saldo],POs[cve_prod],DIM_BILL[[#This Row],[CODIGO]],POs[status],$GY1634,POs[Semana],WEEKNUM(HG$1))</f>
        <v>0</v>
      </c>
      <c r="HH1634" s="15">
        <f>SUMIFS(POs[saldo],POs[cve_prod],DIM_BILL[[#This Row],[CODIGO]],POs[status],$GY1634,POs[Semana],WEEKNUM(HH$1))</f>
        <v>0</v>
      </c>
      <c r="HI1634" s="15">
        <f>SUMIFS(POs[saldo],POs[cve_prod],DIM_BILL[[#This Row],[CODIGO]],POs[status],$GY1634,POs[Semana],WEEKNUM(HI$1))</f>
        <v>0</v>
      </c>
      <c r="HJ1634" s="15">
        <f>SUMIFS(POs[saldo],POs[cve_prod],DIM_BILL[[#This Row],[CODIGO]],POs[status],$GY1634,POs[Semana],WEEKNUM(HJ$1))</f>
        <v>0</v>
      </c>
      <c r="HK1634" s="15">
        <f>SUMIFS(POs[saldo],POs[cve_prod],DIM_BILL[[#This Row],[CODIGO]],POs[status],$GY1634,POs[Semana],WEEKNUM(HK$1))</f>
        <v>0</v>
      </c>
      <c r="HL1634" s="15">
        <f>SUMIFS(POs[saldo],POs[cve_prod],DIM_BILL[[#This Row],[CODIGO]],POs[status],$GY1634,POs[Semana],WEEKNUM(HL$1))</f>
        <v>0</v>
      </c>
      <c r="HM1634" s="15">
        <f>SUMIFS(POs[saldo],POs[cve_prod],DIM_BILL[[#This Row],[CODIGO]],POs[status],$GY1634,POs[Semana],WEEKNUM(HM$1))</f>
        <v>0</v>
      </c>
      <c r="HN1634" s="15">
        <f>SUMIFS(POs[saldo],POs[cve_prod],DIM_BILL[[#This Row],[CODIGO]],POs[status],$GY1634,POs[Semana],WEEKNUM(HN$1))</f>
        <v>0</v>
      </c>
      <c r="HO1634" s="15">
        <f>SUMIFS(POs[saldo],POs[cve_prod],DIM_BILL[[#This Row],[CODIGO]],POs[status],$GY1634,POs[Semana],WEEKNUM(HO$1))</f>
        <v>0</v>
      </c>
      <c r="HP1634" s="15">
        <f>SUMIFS(POs[saldo],POs[cve_prod],DIM_BILL[[#This Row],[CODIGO]],POs[status],$GY1634,POs[Semana],WEEKNUM(HP$1))</f>
        <v>0</v>
      </c>
      <c r="HQ1634" s="15">
        <f>SUMIFS(POs[saldo],POs[cve_prod],DIM_BILL[[#This Row],[CODIGO]],POs[status],$GY1634,POs[Semana],WEEKNUM(HQ$1))</f>
        <v>0</v>
      </c>
      <c r="HR1634" s="15">
        <f>SUMIFS(POs[saldo],POs[cve_prod],DIM_BILL[[#This Row],[CODIGO]],POs[status],$GY1634,POs[Semana],WEEKNUM(HR$1))</f>
        <v>0</v>
      </c>
      <c r="HS1634" s="15">
        <f>SUMIFS(POs[saldo],POs[cve_prod],DIM_BILL[[#This Row],[CODIGO]],POs[status],$GY1634,POs[Semana],WEEKNUM(HS$1))</f>
        <v>0</v>
      </c>
      <c r="HT1634" s="15">
        <f>SUMIFS(POs[saldo],POs[cve_prod],DIM_BILL[[#This Row],[CODIGO]],POs[status],$GY1634,POs[Semana],WEEKNUM(HT$1))</f>
        <v>0</v>
      </c>
      <c r="HU1634" s="22"/>
      <c r="HV1634" s="25"/>
      <c r="HW1634" t="str">
        <f>DIM_BILL[[#This Row],[Tipo]]</f>
        <v>MATERIA PRIMA</v>
      </c>
    </row>
    <row r="1635" spans="1:231" x14ac:dyDescent="0.3">
      <c r="A1635" s="17" t="s">
        <v>350</v>
      </c>
      <c r="W1635">
        <v>1.4999999999999999E-4</v>
      </c>
      <c r="X1635">
        <v>1.4999999999999999E-4</v>
      </c>
      <c r="EU1635">
        <v>1.0499999999999999E-4</v>
      </c>
      <c r="EV1635">
        <v>2.0999999999999998E-4</v>
      </c>
      <c r="EW1635">
        <v>5.9999999999999995E-5</v>
      </c>
      <c r="GR1635" s="17" t="s">
        <v>351</v>
      </c>
      <c r="GS1635" s="17">
        <v>2</v>
      </c>
      <c r="GT1635" s="17" t="s">
        <v>1847</v>
      </c>
      <c r="GU1635" s="17" t="s">
        <v>1793</v>
      </c>
      <c r="GV1635" s="17">
        <f>SUMIF(FACT_A1[cve_prod],DIM_BILL[[#This Row],[CODIGO]],FACT_A1[Existencia])</f>
        <v>0</v>
      </c>
      <c r="GW1635" s="18">
        <f>SUMIF(FACT_A2[cve_prod],DIM_BILL[[#This Row],[CODIGO]],FACT_A2[Existencia])</f>
        <v>31.11</v>
      </c>
      <c r="GX1635" s="17"/>
      <c r="GY1635" s="16" t="s">
        <v>2221</v>
      </c>
      <c r="GZ1635" s="24">
        <f>SUMPRODUCT($B1635:$GQ1635,INDEX(PLAN_PRODUCCION!$B$4:$GQ$24,COLUMN()-COLUMN($GZ$1)+1,0))</f>
        <v>0.51</v>
      </c>
      <c r="HA1635" s="24">
        <f>SUMPRODUCT($B1635:$GQ1635,INDEX(PLAN_PRODUCCION!$B$4:$GQ$24,COLUMN()-COLUMN($GZ$1)+1,0))</f>
        <v>0</v>
      </c>
      <c r="HB1635" s="24">
        <f>SUMPRODUCT($B1635:$GQ1635,INDEX(PLAN_PRODUCCION!$B$4:$GQ$24,COLUMN()-COLUMN($GZ$1)+1,0))</f>
        <v>0</v>
      </c>
      <c r="HC1635" s="24">
        <f>SUMPRODUCT($B1635:$GQ1635,INDEX(PLAN_PRODUCCION!$B$4:$GQ$24,COLUMN()-COLUMN($GZ$1)+1,0))</f>
        <v>0</v>
      </c>
      <c r="HD1635" s="24">
        <f>SUMPRODUCT($B1635:$GQ1635,INDEX(PLAN_PRODUCCION!$B$4:$GQ$24,COLUMN()-COLUMN($GZ$1)+1,0))</f>
        <v>0</v>
      </c>
      <c r="HE1635" s="24">
        <f>SUMPRODUCT($B1635:$GQ1635,INDEX(PLAN_PRODUCCION!$B$4:$GQ$24,COLUMN()-COLUMN($GZ$1)+1,0))</f>
        <v>0</v>
      </c>
      <c r="HF1635" s="24">
        <f>SUMPRODUCT($B1635:$GQ1635,INDEX(PLAN_PRODUCCION!$B$4:$GQ$24,COLUMN()-COLUMN($GZ$1)+1,0))</f>
        <v>0</v>
      </c>
      <c r="HG1635" s="24">
        <f>SUMPRODUCT($B1635:$GQ1635,INDEX(PLAN_PRODUCCION!$B$4:$GQ$24,COLUMN()-COLUMN($GZ$1)+1,0))</f>
        <v>0</v>
      </c>
      <c r="HH1635" s="24">
        <f>SUMPRODUCT($B1635:$GQ1635,INDEX(PLAN_PRODUCCION!$B$4:$GQ$24,COLUMN()-COLUMN($GZ$1)+1,0))</f>
        <v>0</v>
      </c>
      <c r="HI1635" s="24">
        <f>SUMPRODUCT($B1635:$GQ1635,INDEX(PLAN_PRODUCCION!$B$4:$GQ$24,COLUMN()-COLUMN($GZ$1)+1,0))</f>
        <v>0</v>
      </c>
      <c r="HJ1635" s="24">
        <f>SUMPRODUCT($B1635:$GQ1635,INDEX(PLAN_PRODUCCION!$B$4:$GQ$24,COLUMN()-COLUMN($GZ$1)+1,0))</f>
        <v>0</v>
      </c>
      <c r="HK1635" s="24">
        <f>SUMPRODUCT($B1635:$GQ1635,INDEX(PLAN_PRODUCCION!$B$4:$GQ$24,COLUMN()-COLUMN($GZ$1)+1,0))</f>
        <v>0</v>
      </c>
      <c r="HL1635" s="24">
        <f>SUMPRODUCT($B1635:$GQ1635,INDEX(PLAN_PRODUCCION!$B$4:$GQ$24,COLUMN()-COLUMN($GZ$1)+1,0))</f>
        <v>0</v>
      </c>
      <c r="HM1635" s="24">
        <f>SUMPRODUCT($B1635:$GQ1635,INDEX(PLAN_PRODUCCION!$B$4:$GQ$24,COLUMN()-COLUMN($GZ$1)+1,0))</f>
        <v>0</v>
      </c>
      <c r="HN1635" s="24">
        <f>SUMPRODUCT($B1635:$GQ1635,INDEX(PLAN_PRODUCCION!$B$4:$GQ$24,COLUMN()-COLUMN($GZ$1)+1,0))</f>
        <v>0</v>
      </c>
      <c r="HO1635" s="24">
        <f>SUMPRODUCT($B1635:$GQ1635,INDEX(PLAN_PRODUCCION!$B$4:$GQ$24,COLUMN()-COLUMN($GZ$1)+1,0))</f>
        <v>0</v>
      </c>
      <c r="HP1635" s="24">
        <f>SUMPRODUCT($B1635:$GQ1635,INDEX(PLAN_PRODUCCION!$B$4:$GQ$24,COLUMN()-COLUMN($GZ$1)+1,0))</f>
        <v>0</v>
      </c>
      <c r="HQ1635" s="24">
        <f>SUMPRODUCT($B1635:$GQ1635,INDEX(PLAN_PRODUCCION!$B$4:$GQ$24,COLUMN()-COLUMN($GZ$1)+1,0))</f>
        <v>0</v>
      </c>
      <c r="HR1635" s="24">
        <f>SUMPRODUCT($B1635:$GQ1635,INDEX(PLAN_PRODUCCION!$B$4:$GQ$24,COLUMN()-COLUMN($GZ$1)+1,0))</f>
        <v>0</v>
      </c>
      <c r="HS1635" s="24">
        <f>SUMPRODUCT($B1635:$GQ1635,INDEX(PLAN_PRODUCCION!$B$4:$GQ$24,COLUMN()-COLUMN($GZ$1)+1,0))</f>
        <v>0</v>
      </c>
      <c r="HT1635" s="24">
        <f>SUMPRODUCT($B1635:$GQ1635,INDEX(PLAN_PRODUCCION!$B$4:$GQ$24,COLUMN()-COLUMN($GZ$1)+1,0))</f>
        <v>0</v>
      </c>
      <c r="HU1635" s="22"/>
      <c r="HV1635" s="25"/>
      <c r="HW1635" t="str">
        <f>DIM_BILL[[#This Row],[Tipo]]</f>
        <v>MATERIA PRIMA</v>
      </c>
    </row>
    <row r="1636" spans="1:231" x14ac:dyDescent="0.3">
      <c r="A1636" s="18" t="s">
        <v>350</v>
      </c>
      <c r="W1636">
        <v>1.4999999999999999E-4</v>
      </c>
      <c r="X1636">
        <v>1.4999999999999999E-4</v>
      </c>
      <c r="EU1636">
        <v>1.0499999999999999E-4</v>
      </c>
      <c r="EV1636">
        <v>2.0999999999999998E-4</v>
      </c>
      <c r="EW1636">
        <v>5.9999999999999995E-5</v>
      </c>
      <c r="GR1636" s="18" t="s">
        <v>351</v>
      </c>
      <c r="GS1636" s="18">
        <v>2</v>
      </c>
      <c r="GT1636" s="18" t="s">
        <v>1847</v>
      </c>
      <c r="GU1636" s="18" t="s">
        <v>1793</v>
      </c>
      <c r="GV1636" s="18">
        <f>SUMIF(FACT_A1[cve_prod],DIM_BILL[[#This Row],[CODIGO]],FACT_A1[Existencia])</f>
        <v>0</v>
      </c>
      <c r="GW1636" s="18">
        <f>SUMIF(FACT_A2[cve_prod],DIM_BILL[[#This Row],[CODIGO]],FACT_A2[Existencia])</f>
        <v>31.11</v>
      </c>
      <c r="GX1636" s="18"/>
      <c r="GY1636" s="16" t="s">
        <v>2222</v>
      </c>
      <c r="GZ1636" s="26">
        <f t="shared" ref="GZ1636" si="11947">GV1636+GW1636+GX1636+GZ1634-GZ1635</f>
        <v>30.599999999999998</v>
      </c>
      <c r="HA1636" s="26">
        <f t="shared" ref="HA1636" si="11948">GZ1636+HA1634-HA1635</f>
        <v>30.599999999999998</v>
      </c>
      <c r="HB1636" s="26">
        <f t="shared" ref="HB1636" si="11949">HA1636+HB1634-HB1635</f>
        <v>30.599999999999998</v>
      </c>
      <c r="HC1636" s="26">
        <f t="shared" ref="HC1636" si="11950">HB1636+HC1634-HC1635</f>
        <v>30.599999999999998</v>
      </c>
      <c r="HD1636" s="26">
        <f t="shared" ref="HD1636" si="11951">HC1636+HD1634-HD1635</f>
        <v>30.599999999999998</v>
      </c>
      <c r="HE1636" s="26">
        <f t="shared" ref="HE1636" si="11952">HD1636+HE1634-HE1635</f>
        <v>30.599999999999998</v>
      </c>
      <c r="HF1636" s="26">
        <f t="shared" ref="HF1636" si="11953">HE1636+HF1634-HF1635</f>
        <v>30.599999999999998</v>
      </c>
      <c r="HG1636" s="26">
        <f t="shared" ref="HG1636" si="11954">HF1636+HG1634-HG1635</f>
        <v>30.599999999999998</v>
      </c>
      <c r="HH1636" s="26">
        <f t="shared" ref="HH1636" si="11955">HG1636+HH1634-HH1635</f>
        <v>30.599999999999998</v>
      </c>
      <c r="HI1636" s="26">
        <f t="shared" ref="HI1636" si="11956">HH1636+HI1634-HI1635</f>
        <v>30.599999999999998</v>
      </c>
      <c r="HJ1636" s="26">
        <f t="shared" ref="HJ1636" si="11957">HI1636+HJ1634-HJ1635</f>
        <v>30.599999999999998</v>
      </c>
      <c r="HK1636" s="26">
        <f t="shared" ref="HK1636" si="11958">HJ1636+HK1634-HK1635</f>
        <v>30.599999999999998</v>
      </c>
      <c r="HL1636" s="26">
        <f t="shared" ref="HL1636" si="11959">HK1636+HL1634-HL1635</f>
        <v>30.599999999999998</v>
      </c>
      <c r="HM1636" s="26">
        <f t="shared" ref="HM1636" si="11960">HL1636+HM1634-HM1635</f>
        <v>30.599999999999998</v>
      </c>
      <c r="HN1636" s="26">
        <f t="shared" ref="HN1636" si="11961">HM1636+HN1634-HN1635</f>
        <v>30.599999999999998</v>
      </c>
      <c r="HO1636" s="26">
        <f t="shared" ref="HO1636" si="11962">HN1636+HO1634-HO1635</f>
        <v>30.599999999999998</v>
      </c>
      <c r="HP1636" s="26">
        <f t="shared" ref="HP1636" si="11963">HO1636+HP1634-HP1635</f>
        <v>30.599999999999998</v>
      </c>
      <c r="HQ1636" s="26">
        <f t="shared" ref="HQ1636" si="11964">HP1636+HQ1634-HQ1635</f>
        <v>30.599999999999998</v>
      </c>
      <c r="HR1636" s="26">
        <f t="shared" ref="HR1636" si="11965">HQ1636+HR1634-HR1635</f>
        <v>30.599999999999998</v>
      </c>
      <c r="HS1636" s="26">
        <f t="shared" ref="HS1636" si="11966">HR1636+HS1634-HS1635</f>
        <v>30.599999999999998</v>
      </c>
      <c r="HT1636" s="26">
        <f t="shared" ref="HT1636" si="11967">HS1636+HT1634-HT1635</f>
        <v>30.599999999999998</v>
      </c>
      <c r="HU1636" s="22">
        <f t="shared" ref="HU1636" si="11968">COUNTIF(GZ1636:HT1636,"&lt;0")</f>
        <v>0</v>
      </c>
      <c r="HV1636" s="25"/>
      <c r="HW1636" t="str">
        <f>DIM_BILL[[#This Row],[Tipo]]</f>
        <v>MATERIA PRIMA</v>
      </c>
    </row>
    <row r="1637" spans="1:231" x14ac:dyDescent="0.3">
      <c r="A1637" s="17" t="s">
        <v>486</v>
      </c>
      <c r="AM1637">
        <v>1.4285714285714286E-3</v>
      </c>
      <c r="AT1637">
        <v>4.1142857142857143E-4</v>
      </c>
      <c r="GR1637" s="17" t="s">
        <v>487</v>
      </c>
      <c r="GS1637" s="17">
        <v>3</v>
      </c>
      <c r="GT1637" s="17" t="s">
        <v>1833</v>
      </c>
      <c r="GU1637" s="17" t="s">
        <v>1793</v>
      </c>
      <c r="GV1637" s="17">
        <f>SUMIF(FACT_A1[cve_prod],DIM_BILL[[#This Row],[CODIGO]],FACT_A1[Existencia])</f>
        <v>0</v>
      </c>
      <c r="GW1637" s="18">
        <f>SUMIF(FACT_A2[cve_prod],DIM_BILL[[#This Row],[CODIGO]],FACT_A2[Existencia])</f>
        <v>1.67</v>
      </c>
      <c r="GX1637" s="17"/>
      <c r="GY1637" s="16" t="s">
        <v>2220</v>
      </c>
      <c r="GZ1637" s="15">
        <f>SUMIFS(POs[saldo],POs[cve_prod],DIM_BILL[[#This Row],[CODIGO]],POs[status],$GY1637,POs[f_ent],GZ$1)</f>
        <v>0</v>
      </c>
      <c r="HA1637" s="15">
        <f>SUMIFS(POs[saldo],POs[cve_prod],DIM_BILL[[#This Row],[CODIGO]],POs[status],$GY1637,POs[f_ent],HA$1)</f>
        <v>0</v>
      </c>
      <c r="HB1637" s="15">
        <f>SUMIFS(POs[saldo],POs[cve_prod],DIM_BILL[[#This Row],[CODIGO]],POs[status],$GY1637,POs[f_ent],HB$1)</f>
        <v>0</v>
      </c>
      <c r="HC1637" s="15">
        <f>SUMIFS(POs[saldo],POs[cve_prod],DIM_BILL[[#This Row],[CODIGO]],POs[status],$GY1637,POs[f_ent],HC$1)</f>
        <v>0</v>
      </c>
      <c r="HD1637" s="15">
        <f>SUMIFS(POs[saldo],POs[cve_prod],DIM_BILL[[#This Row],[CODIGO]],POs[status],$GY1637,POs[f_ent],HD$1)</f>
        <v>0</v>
      </c>
      <c r="HE1637" s="15">
        <f>SUMIFS(POs[saldo],POs[cve_prod],DIM_BILL[[#This Row],[CODIGO]],POs[status],$GY1637,POs[f_ent],HE$1)</f>
        <v>0</v>
      </c>
      <c r="HF1637" s="15">
        <f>SUMIFS(POs[saldo],POs[cve_prod],DIM_BILL[[#This Row],[CODIGO]],POs[status],$GY1637,POs[Semana],WEEKNUM(HF$1))</f>
        <v>5</v>
      </c>
      <c r="HG1637" s="15">
        <f>SUMIFS(POs[saldo],POs[cve_prod],DIM_BILL[[#This Row],[CODIGO]],POs[status],$GY1637,POs[Semana],WEEKNUM(HG$1))</f>
        <v>0</v>
      </c>
      <c r="HH1637" s="15">
        <f>SUMIFS(POs[saldo],POs[cve_prod],DIM_BILL[[#This Row],[CODIGO]],POs[status],$GY1637,POs[Semana],WEEKNUM(HH$1))</f>
        <v>0</v>
      </c>
      <c r="HI1637" s="15">
        <f>SUMIFS(POs[saldo],POs[cve_prod],DIM_BILL[[#This Row],[CODIGO]],POs[status],$GY1637,POs[Semana],WEEKNUM(HI$1))</f>
        <v>0</v>
      </c>
      <c r="HJ1637" s="15">
        <f>SUMIFS(POs[saldo],POs[cve_prod],DIM_BILL[[#This Row],[CODIGO]],POs[status],$GY1637,POs[Semana],WEEKNUM(HJ$1))</f>
        <v>0</v>
      </c>
      <c r="HK1637" s="15">
        <f>SUMIFS(POs[saldo],POs[cve_prod],DIM_BILL[[#This Row],[CODIGO]],POs[status],$GY1637,POs[Semana],WEEKNUM(HK$1))</f>
        <v>0</v>
      </c>
      <c r="HL1637" s="15">
        <f>SUMIFS(POs[saldo],POs[cve_prod],DIM_BILL[[#This Row],[CODIGO]],POs[status],$GY1637,POs[Semana],WEEKNUM(HL$1))</f>
        <v>0</v>
      </c>
      <c r="HM1637" s="15">
        <f>SUMIFS(POs[saldo],POs[cve_prod],DIM_BILL[[#This Row],[CODIGO]],POs[status],$GY1637,POs[Semana],WEEKNUM(HM$1))</f>
        <v>0</v>
      </c>
      <c r="HN1637" s="15">
        <f>SUMIFS(POs[saldo],POs[cve_prod],DIM_BILL[[#This Row],[CODIGO]],POs[status],$GY1637,POs[Semana],WEEKNUM(HN$1))</f>
        <v>0</v>
      </c>
      <c r="HO1637" s="15">
        <f>SUMIFS(POs[saldo],POs[cve_prod],DIM_BILL[[#This Row],[CODIGO]],POs[status],$GY1637,POs[Semana],WEEKNUM(HO$1))</f>
        <v>0</v>
      </c>
      <c r="HP1637" s="15">
        <f>SUMIFS(POs[saldo],POs[cve_prod],DIM_BILL[[#This Row],[CODIGO]],POs[status],$GY1637,POs[Semana],WEEKNUM(HP$1))</f>
        <v>0</v>
      </c>
      <c r="HQ1637" s="15">
        <f>SUMIFS(POs[saldo],POs[cve_prod],DIM_BILL[[#This Row],[CODIGO]],POs[status],$GY1637,POs[Semana],WEEKNUM(HQ$1))</f>
        <v>0</v>
      </c>
      <c r="HR1637" s="15">
        <f>SUMIFS(POs[saldo],POs[cve_prod],DIM_BILL[[#This Row],[CODIGO]],POs[status],$GY1637,POs[Semana],WEEKNUM(HR$1))</f>
        <v>0</v>
      </c>
      <c r="HS1637" s="15">
        <f>SUMIFS(POs[saldo],POs[cve_prod],DIM_BILL[[#This Row],[CODIGO]],POs[status],$GY1637,POs[Semana],WEEKNUM(HS$1))</f>
        <v>0</v>
      </c>
      <c r="HT1637" s="15">
        <f>SUMIFS(POs[saldo],POs[cve_prod],DIM_BILL[[#This Row],[CODIGO]],POs[status],$GY1637,POs[Semana],WEEKNUM(HT$1))</f>
        <v>0</v>
      </c>
      <c r="HU1637" s="22"/>
      <c r="HV1637" s="25"/>
      <c r="HW1637" t="str">
        <f>DIM_BILL[[#This Row],[Tipo]]</f>
        <v>MATERIA PRIMA</v>
      </c>
    </row>
    <row r="1638" spans="1:231" x14ac:dyDescent="0.3">
      <c r="A1638" s="17" t="s">
        <v>486</v>
      </c>
      <c r="AM1638">
        <v>1.4285714285714286E-3</v>
      </c>
      <c r="AT1638">
        <v>4.1142857142857143E-4</v>
      </c>
      <c r="GR1638" s="17" t="s">
        <v>487</v>
      </c>
      <c r="GS1638" s="17">
        <v>3</v>
      </c>
      <c r="GT1638" s="17" t="s">
        <v>1833</v>
      </c>
      <c r="GU1638" s="17" t="s">
        <v>1793</v>
      </c>
      <c r="GV1638" s="17">
        <f>SUMIF(FACT_A1[cve_prod],DIM_BILL[[#This Row],[CODIGO]],FACT_A1[Existencia])</f>
        <v>0</v>
      </c>
      <c r="GW1638" s="18">
        <f>SUMIF(FACT_A2[cve_prod],DIM_BILL[[#This Row],[CODIGO]],FACT_A2[Existencia])</f>
        <v>1.67</v>
      </c>
      <c r="GX1638" s="17"/>
      <c r="GY1638" s="16" t="s">
        <v>2221</v>
      </c>
      <c r="GZ1638" s="24">
        <f>SUMPRODUCT($B1638:$GQ1638,INDEX(PLAN_PRODUCCION!$B$4:$GQ$24,COLUMN()-COLUMN($GZ$1)+1,0))</f>
        <v>4.32</v>
      </c>
      <c r="HA1638" s="24">
        <f>SUMPRODUCT($B1638:$GQ1638,INDEX(PLAN_PRODUCCION!$B$4:$GQ$24,COLUMN()-COLUMN($GZ$1)+1,0))</f>
        <v>0</v>
      </c>
      <c r="HB1638" s="24">
        <f>SUMPRODUCT($B1638:$GQ1638,INDEX(PLAN_PRODUCCION!$B$4:$GQ$24,COLUMN()-COLUMN($GZ$1)+1,0))</f>
        <v>0</v>
      </c>
      <c r="HC1638" s="24">
        <f>SUMPRODUCT($B1638:$GQ1638,INDEX(PLAN_PRODUCCION!$B$4:$GQ$24,COLUMN()-COLUMN($GZ$1)+1,0))</f>
        <v>0</v>
      </c>
      <c r="HD1638" s="24">
        <f>SUMPRODUCT($B1638:$GQ1638,INDEX(PLAN_PRODUCCION!$B$4:$GQ$24,COLUMN()-COLUMN($GZ$1)+1,0))</f>
        <v>0</v>
      </c>
      <c r="HE1638" s="24">
        <f>SUMPRODUCT($B1638:$GQ1638,INDEX(PLAN_PRODUCCION!$B$4:$GQ$24,COLUMN()-COLUMN($GZ$1)+1,0))</f>
        <v>0</v>
      </c>
      <c r="HF1638" s="24">
        <f>SUMPRODUCT($B1638:$GQ1638,INDEX(PLAN_PRODUCCION!$B$4:$GQ$24,COLUMN()-COLUMN($GZ$1)+1,0))</f>
        <v>0</v>
      </c>
      <c r="HG1638" s="24">
        <f>SUMPRODUCT($B1638:$GQ1638,INDEX(PLAN_PRODUCCION!$B$4:$GQ$24,COLUMN()-COLUMN($GZ$1)+1,0))</f>
        <v>0</v>
      </c>
      <c r="HH1638" s="24">
        <f>SUMPRODUCT($B1638:$GQ1638,INDEX(PLAN_PRODUCCION!$B$4:$GQ$24,COLUMN()-COLUMN($GZ$1)+1,0))</f>
        <v>0</v>
      </c>
      <c r="HI1638" s="24">
        <f>SUMPRODUCT($B1638:$GQ1638,INDEX(PLAN_PRODUCCION!$B$4:$GQ$24,COLUMN()-COLUMN($GZ$1)+1,0))</f>
        <v>0</v>
      </c>
      <c r="HJ1638" s="24">
        <f>SUMPRODUCT($B1638:$GQ1638,INDEX(PLAN_PRODUCCION!$B$4:$GQ$24,COLUMN()-COLUMN($GZ$1)+1,0))</f>
        <v>0</v>
      </c>
      <c r="HK1638" s="24">
        <f>SUMPRODUCT($B1638:$GQ1638,INDEX(PLAN_PRODUCCION!$B$4:$GQ$24,COLUMN()-COLUMN($GZ$1)+1,0))</f>
        <v>0</v>
      </c>
      <c r="HL1638" s="24">
        <f>SUMPRODUCT($B1638:$GQ1638,INDEX(PLAN_PRODUCCION!$B$4:$GQ$24,COLUMN()-COLUMN($GZ$1)+1,0))</f>
        <v>0</v>
      </c>
      <c r="HM1638" s="24">
        <f>SUMPRODUCT($B1638:$GQ1638,INDEX(PLAN_PRODUCCION!$B$4:$GQ$24,COLUMN()-COLUMN($GZ$1)+1,0))</f>
        <v>0</v>
      </c>
      <c r="HN1638" s="24">
        <f>SUMPRODUCT($B1638:$GQ1638,INDEX(PLAN_PRODUCCION!$B$4:$GQ$24,COLUMN()-COLUMN($GZ$1)+1,0))</f>
        <v>0</v>
      </c>
      <c r="HO1638" s="24">
        <f>SUMPRODUCT($B1638:$GQ1638,INDEX(PLAN_PRODUCCION!$B$4:$GQ$24,COLUMN()-COLUMN($GZ$1)+1,0))</f>
        <v>0</v>
      </c>
      <c r="HP1638" s="24">
        <f>SUMPRODUCT($B1638:$GQ1638,INDEX(PLAN_PRODUCCION!$B$4:$GQ$24,COLUMN()-COLUMN($GZ$1)+1,0))</f>
        <v>0</v>
      </c>
      <c r="HQ1638" s="24">
        <f>SUMPRODUCT($B1638:$GQ1638,INDEX(PLAN_PRODUCCION!$B$4:$GQ$24,COLUMN()-COLUMN($GZ$1)+1,0))</f>
        <v>0</v>
      </c>
      <c r="HR1638" s="24">
        <f>SUMPRODUCT($B1638:$GQ1638,INDEX(PLAN_PRODUCCION!$B$4:$GQ$24,COLUMN()-COLUMN($GZ$1)+1,0))</f>
        <v>0</v>
      </c>
      <c r="HS1638" s="24">
        <f>SUMPRODUCT($B1638:$GQ1638,INDEX(PLAN_PRODUCCION!$B$4:$GQ$24,COLUMN()-COLUMN($GZ$1)+1,0))</f>
        <v>0</v>
      </c>
      <c r="HT1638" s="24">
        <f>SUMPRODUCT($B1638:$GQ1638,INDEX(PLAN_PRODUCCION!$B$4:$GQ$24,COLUMN()-COLUMN($GZ$1)+1,0))</f>
        <v>0</v>
      </c>
      <c r="HU1638" s="22"/>
      <c r="HV1638" s="25"/>
      <c r="HW1638" t="str">
        <f>DIM_BILL[[#This Row],[Tipo]]</f>
        <v>MATERIA PRIMA</v>
      </c>
    </row>
    <row r="1639" spans="1:231" x14ac:dyDescent="0.3">
      <c r="A1639" s="18" t="s">
        <v>486</v>
      </c>
      <c r="AM1639">
        <v>1.4285714285714286E-3</v>
      </c>
      <c r="AT1639">
        <v>4.1142857142857143E-4</v>
      </c>
      <c r="GR1639" s="18" t="s">
        <v>487</v>
      </c>
      <c r="GS1639" s="18">
        <v>3</v>
      </c>
      <c r="GT1639" s="18" t="s">
        <v>1833</v>
      </c>
      <c r="GU1639" s="18" t="s">
        <v>1793</v>
      </c>
      <c r="GV1639" s="18">
        <f>SUMIF(FACT_A1[cve_prod],DIM_BILL[[#This Row],[CODIGO]],FACT_A1[Existencia])</f>
        <v>0</v>
      </c>
      <c r="GW1639" s="18">
        <f>SUMIF(FACT_A2[cve_prod],DIM_BILL[[#This Row],[CODIGO]],FACT_A2[Existencia])</f>
        <v>1.67</v>
      </c>
      <c r="GX1639" s="18"/>
      <c r="GY1639" s="16" t="s">
        <v>2222</v>
      </c>
      <c r="GZ1639" s="26">
        <f t="shared" ref="GZ1639" si="11969">GV1639+GW1639+GX1639+GZ1637-GZ1638</f>
        <v>-2.6500000000000004</v>
      </c>
      <c r="HA1639" s="26">
        <f t="shared" ref="HA1639" si="11970">GZ1639+HA1637-HA1638</f>
        <v>-2.6500000000000004</v>
      </c>
      <c r="HB1639" s="26">
        <f t="shared" ref="HB1639" si="11971">HA1639+HB1637-HB1638</f>
        <v>-2.6500000000000004</v>
      </c>
      <c r="HC1639" s="26">
        <f t="shared" ref="HC1639" si="11972">HB1639+HC1637-HC1638</f>
        <v>-2.6500000000000004</v>
      </c>
      <c r="HD1639" s="26">
        <f t="shared" ref="HD1639" si="11973">HC1639+HD1637-HD1638</f>
        <v>-2.6500000000000004</v>
      </c>
      <c r="HE1639" s="26">
        <f t="shared" ref="HE1639" si="11974">HD1639+HE1637-HE1638</f>
        <v>-2.6500000000000004</v>
      </c>
      <c r="HF1639" s="26">
        <f t="shared" ref="HF1639" si="11975">HE1639+HF1637-HF1638</f>
        <v>2.3499999999999996</v>
      </c>
      <c r="HG1639" s="26">
        <f t="shared" ref="HG1639" si="11976">HF1639+HG1637-HG1638</f>
        <v>2.3499999999999996</v>
      </c>
      <c r="HH1639" s="26">
        <f t="shared" ref="HH1639" si="11977">HG1639+HH1637-HH1638</f>
        <v>2.3499999999999996</v>
      </c>
      <c r="HI1639" s="26">
        <f t="shared" ref="HI1639" si="11978">HH1639+HI1637-HI1638</f>
        <v>2.3499999999999996</v>
      </c>
      <c r="HJ1639" s="26">
        <f t="shared" ref="HJ1639" si="11979">HI1639+HJ1637-HJ1638</f>
        <v>2.3499999999999996</v>
      </c>
      <c r="HK1639" s="26">
        <f t="shared" ref="HK1639" si="11980">HJ1639+HK1637-HK1638</f>
        <v>2.3499999999999996</v>
      </c>
      <c r="HL1639" s="26">
        <f t="shared" ref="HL1639" si="11981">HK1639+HL1637-HL1638</f>
        <v>2.3499999999999996</v>
      </c>
      <c r="HM1639" s="26">
        <f t="shared" ref="HM1639" si="11982">HL1639+HM1637-HM1638</f>
        <v>2.3499999999999996</v>
      </c>
      <c r="HN1639" s="26">
        <f t="shared" ref="HN1639" si="11983">HM1639+HN1637-HN1638</f>
        <v>2.3499999999999996</v>
      </c>
      <c r="HO1639" s="26">
        <f t="shared" ref="HO1639" si="11984">HN1639+HO1637-HO1638</f>
        <v>2.3499999999999996</v>
      </c>
      <c r="HP1639" s="26">
        <f t="shared" ref="HP1639" si="11985">HO1639+HP1637-HP1638</f>
        <v>2.3499999999999996</v>
      </c>
      <c r="HQ1639" s="26">
        <f t="shared" ref="HQ1639" si="11986">HP1639+HQ1637-HQ1638</f>
        <v>2.3499999999999996</v>
      </c>
      <c r="HR1639" s="26">
        <f t="shared" ref="HR1639" si="11987">HQ1639+HR1637-HR1638</f>
        <v>2.3499999999999996</v>
      </c>
      <c r="HS1639" s="26">
        <f t="shared" ref="HS1639" si="11988">HR1639+HS1637-HS1638</f>
        <v>2.3499999999999996</v>
      </c>
      <c r="HT1639" s="26">
        <f t="shared" ref="HT1639" si="11989">HS1639+HT1637-HT1638</f>
        <v>2.3499999999999996</v>
      </c>
      <c r="HU1639" s="22">
        <f t="shared" ref="HU1639" si="11990">COUNTIF(GZ1639:HT1639,"&lt;0")</f>
        <v>6</v>
      </c>
      <c r="HV1639" s="25"/>
      <c r="HW1639" t="str">
        <f>DIM_BILL[[#This Row],[Tipo]]</f>
        <v>MATERIA PRIMA</v>
      </c>
    </row>
    <row r="1640" spans="1:231" x14ac:dyDescent="0.3">
      <c r="A1640" s="17" t="s">
        <v>268</v>
      </c>
      <c r="P1640">
        <v>7.4999999999999997E-3</v>
      </c>
      <c r="Q1640">
        <v>5.0000000000000001E-4</v>
      </c>
      <c r="S1640">
        <v>7.4999999999999997E-3</v>
      </c>
      <c r="T1640">
        <v>1.4999999999999999E-2</v>
      </c>
      <c r="AB1640">
        <v>1.6799999999999999E-3</v>
      </c>
      <c r="AC1640">
        <v>5.5999999999999995E-4</v>
      </c>
      <c r="AK1640">
        <v>0.25</v>
      </c>
      <c r="AT1640">
        <v>1.7142857142857142E-3</v>
      </c>
      <c r="AV1640">
        <v>3.0000000000000001E-3</v>
      </c>
      <c r="FT1640">
        <v>1.06E-2</v>
      </c>
      <c r="FU1640">
        <v>1.06E-2</v>
      </c>
      <c r="FX1640">
        <v>1.2596E-2</v>
      </c>
      <c r="GA1640">
        <v>1.32E-2</v>
      </c>
      <c r="GB1640">
        <v>8.9800000000000001E-3</v>
      </c>
      <c r="GD1640">
        <v>8.0759999999999998E-3</v>
      </c>
      <c r="GH1640">
        <v>1.56E-3</v>
      </c>
      <c r="GI1640">
        <v>2.3398830058497075E-3</v>
      </c>
      <c r="GR1640" s="17" t="s">
        <v>269</v>
      </c>
      <c r="GS1640" s="17">
        <v>5</v>
      </c>
      <c r="GT1640" s="17" t="s">
        <v>1856</v>
      </c>
      <c r="GU1640" s="17" t="s">
        <v>1793</v>
      </c>
      <c r="GV1640" s="17">
        <f>SUMIF(FACT_A1[cve_prod],DIM_BILL[[#This Row],[CODIGO]],FACT_A1[Existencia])</f>
        <v>0</v>
      </c>
      <c r="GW1640" s="18">
        <f>SUMIF(FACT_A2[cve_prod],DIM_BILL[[#This Row],[CODIGO]],FACT_A2[Existencia])</f>
        <v>90.341399999999993</v>
      </c>
      <c r="GX1640" s="17"/>
      <c r="GY1640" s="16" t="s">
        <v>2220</v>
      </c>
      <c r="GZ1640" s="15">
        <f>SUMIFS(POs[saldo],POs[cve_prod],DIM_BILL[[#This Row],[CODIGO]],POs[status],$GY1640,POs[f_ent],GZ$1)</f>
        <v>0</v>
      </c>
      <c r="HA1640" s="15">
        <f>SUMIFS(POs[saldo],POs[cve_prod],DIM_BILL[[#This Row],[CODIGO]],POs[status],$GY1640,POs[f_ent],HA$1)</f>
        <v>0</v>
      </c>
      <c r="HB1640" s="15">
        <f>SUMIFS(POs[saldo],POs[cve_prod],DIM_BILL[[#This Row],[CODIGO]],POs[status],$GY1640,POs[f_ent],HB$1)</f>
        <v>0</v>
      </c>
      <c r="HC1640" s="15">
        <f>SUMIFS(POs[saldo],POs[cve_prod],DIM_BILL[[#This Row],[CODIGO]],POs[status],$GY1640,POs[f_ent],HC$1)</f>
        <v>300</v>
      </c>
      <c r="HD1640" s="15">
        <f>SUMIFS(POs[saldo],POs[cve_prod],DIM_BILL[[#This Row],[CODIGO]],POs[status],$GY1640,POs[f_ent],HD$1)</f>
        <v>0</v>
      </c>
      <c r="HE1640" s="15">
        <f>SUMIFS(POs[saldo],POs[cve_prod],DIM_BILL[[#This Row],[CODIGO]],POs[status],$GY1640,POs[f_ent],HE$1)</f>
        <v>0</v>
      </c>
      <c r="HF1640" s="15">
        <f>SUMIFS(POs[saldo],POs[cve_prod],DIM_BILL[[#This Row],[CODIGO]],POs[status],$GY1640,POs[Semana],WEEKNUM(HF$1))</f>
        <v>0</v>
      </c>
      <c r="HG1640" s="15">
        <f>SUMIFS(POs[saldo],POs[cve_prod],DIM_BILL[[#This Row],[CODIGO]],POs[status],$GY1640,POs[Semana],WEEKNUM(HG$1))</f>
        <v>0</v>
      </c>
      <c r="HH1640" s="15">
        <f>SUMIFS(POs[saldo],POs[cve_prod],DIM_BILL[[#This Row],[CODIGO]],POs[status],$GY1640,POs[Semana],WEEKNUM(HH$1))</f>
        <v>0</v>
      </c>
      <c r="HI1640" s="15">
        <f>SUMIFS(POs[saldo],POs[cve_prod],DIM_BILL[[#This Row],[CODIGO]],POs[status],$GY1640,POs[Semana],WEEKNUM(HI$1))</f>
        <v>0</v>
      </c>
      <c r="HJ1640" s="15">
        <f>SUMIFS(POs[saldo],POs[cve_prod],DIM_BILL[[#This Row],[CODIGO]],POs[status],$GY1640,POs[Semana],WEEKNUM(HJ$1))</f>
        <v>0</v>
      </c>
      <c r="HK1640" s="15">
        <f>SUMIFS(POs[saldo],POs[cve_prod],DIM_BILL[[#This Row],[CODIGO]],POs[status],$GY1640,POs[Semana],WEEKNUM(HK$1))</f>
        <v>0</v>
      </c>
      <c r="HL1640" s="15">
        <f>SUMIFS(POs[saldo],POs[cve_prod],DIM_BILL[[#This Row],[CODIGO]],POs[status],$GY1640,POs[Semana],WEEKNUM(HL$1))</f>
        <v>0</v>
      </c>
      <c r="HM1640" s="15">
        <f>SUMIFS(POs[saldo],POs[cve_prod],DIM_BILL[[#This Row],[CODIGO]],POs[status],$GY1640,POs[Semana],WEEKNUM(HM$1))</f>
        <v>0</v>
      </c>
      <c r="HN1640" s="15">
        <f>SUMIFS(POs[saldo],POs[cve_prod],DIM_BILL[[#This Row],[CODIGO]],POs[status],$GY1640,POs[Semana],WEEKNUM(HN$1))</f>
        <v>0</v>
      </c>
      <c r="HO1640" s="15">
        <f>SUMIFS(POs[saldo],POs[cve_prod],DIM_BILL[[#This Row],[CODIGO]],POs[status],$GY1640,POs[Semana],WEEKNUM(HO$1))</f>
        <v>0</v>
      </c>
      <c r="HP1640" s="15">
        <f>SUMIFS(POs[saldo],POs[cve_prod],DIM_BILL[[#This Row],[CODIGO]],POs[status],$GY1640,POs[Semana],WEEKNUM(HP$1))</f>
        <v>0</v>
      </c>
      <c r="HQ1640" s="15">
        <f>SUMIFS(POs[saldo],POs[cve_prod],DIM_BILL[[#This Row],[CODIGO]],POs[status],$GY1640,POs[Semana],WEEKNUM(HQ$1))</f>
        <v>0</v>
      </c>
      <c r="HR1640" s="15">
        <f>SUMIFS(POs[saldo],POs[cve_prod],DIM_BILL[[#This Row],[CODIGO]],POs[status],$GY1640,POs[Semana],WEEKNUM(HR$1))</f>
        <v>0</v>
      </c>
      <c r="HS1640" s="15">
        <f>SUMIFS(POs[saldo],POs[cve_prod],DIM_BILL[[#This Row],[CODIGO]],POs[status],$GY1640,POs[Semana],WEEKNUM(HS$1))</f>
        <v>0</v>
      </c>
      <c r="HT1640" s="15">
        <f>SUMIFS(POs[saldo],POs[cve_prod],DIM_BILL[[#This Row],[CODIGO]],POs[status],$GY1640,POs[Semana],WEEKNUM(HT$1))</f>
        <v>0</v>
      </c>
      <c r="HU1640" s="22"/>
      <c r="HV1640" s="25"/>
      <c r="HW1640" t="str">
        <f>DIM_BILL[[#This Row],[Tipo]]</f>
        <v>MATERIA PRIMA</v>
      </c>
    </row>
    <row r="1641" spans="1:231" x14ac:dyDescent="0.3">
      <c r="A1641" s="17" t="s">
        <v>268</v>
      </c>
      <c r="P1641">
        <v>7.4999999999999997E-3</v>
      </c>
      <c r="Q1641">
        <v>5.0000000000000001E-4</v>
      </c>
      <c r="S1641">
        <v>7.4999999999999997E-3</v>
      </c>
      <c r="T1641">
        <v>1.4999999999999999E-2</v>
      </c>
      <c r="AB1641">
        <v>1.6799999999999999E-3</v>
      </c>
      <c r="AC1641">
        <v>5.5999999999999995E-4</v>
      </c>
      <c r="AK1641">
        <v>0.25</v>
      </c>
      <c r="AT1641">
        <v>1.7142857142857142E-3</v>
      </c>
      <c r="AV1641">
        <v>3.0000000000000001E-3</v>
      </c>
      <c r="FT1641">
        <v>1.06E-2</v>
      </c>
      <c r="FU1641">
        <v>1.06E-2</v>
      </c>
      <c r="FX1641">
        <v>1.2596E-2</v>
      </c>
      <c r="GA1641">
        <v>1.32E-2</v>
      </c>
      <c r="GB1641">
        <v>8.9800000000000001E-3</v>
      </c>
      <c r="GD1641">
        <v>8.0759999999999998E-3</v>
      </c>
      <c r="GH1641">
        <v>1.56E-3</v>
      </c>
      <c r="GI1641">
        <v>2.3398830058497075E-3</v>
      </c>
      <c r="GR1641" s="17" t="s">
        <v>269</v>
      </c>
      <c r="GS1641" s="17">
        <v>5</v>
      </c>
      <c r="GT1641" s="17" t="s">
        <v>1856</v>
      </c>
      <c r="GU1641" s="17" t="s">
        <v>1793</v>
      </c>
      <c r="GV1641" s="17">
        <f>SUMIF(FACT_A1[cve_prod],DIM_BILL[[#This Row],[CODIGO]],FACT_A1[Existencia])</f>
        <v>0</v>
      </c>
      <c r="GW1641" s="18">
        <f>SUMIF(FACT_A2[cve_prod],DIM_BILL[[#This Row],[CODIGO]],FACT_A2[Existencia])</f>
        <v>90.341399999999993</v>
      </c>
      <c r="GX1641" s="17"/>
      <c r="GY1641" s="16" t="s">
        <v>2221</v>
      </c>
      <c r="GZ1641" s="24">
        <f>SUMPRODUCT($B1641:$GQ1641,INDEX(PLAN_PRODUCCION!$B$4:$GQ$24,COLUMN()-COLUMN($GZ$1)+1,0))</f>
        <v>1078.3515</v>
      </c>
      <c r="HA1641" s="24">
        <f>SUMPRODUCT($B1641:$GQ1641,INDEX(PLAN_PRODUCCION!$B$4:$GQ$24,COLUMN()-COLUMN($GZ$1)+1,0))</f>
        <v>0</v>
      </c>
      <c r="HB1641" s="24">
        <f>SUMPRODUCT($B1641:$GQ1641,INDEX(PLAN_PRODUCCION!$B$4:$GQ$24,COLUMN()-COLUMN($GZ$1)+1,0))</f>
        <v>0</v>
      </c>
      <c r="HC1641" s="24">
        <f>SUMPRODUCT($B1641:$GQ1641,INDEX(PLAN_PRODUCCION!$B$4:$GQ$24,COLUMN()-COLUMN($GZ$1)+1,0))</f>
        <v>0</v>
      </c>
      <c r="HD1641" s="24">
        <f>SUMPRODUCT($B1641:$GQ1641,INDEX(PLAN_PRODUCCION!$B$4:$GQ$24,COLUMN()-COLUMN($GZ$1)+1,0))</f>
        <v>0</v>
      </c>
      <c r="HE1641" s="24">
        <f>SUMPRODUCT($B1641:$GQ1641,INDEX(PLAN_PRODUCCION!$B$4:$GQ$24,COLUMN()-COLUMN($GZ$1)+1,0))</f>
        <v>0</v>
      </c>
      <c r="HF1641" s="24">
        <f>SUMPRODUCT($B1641:$GQ1641,INDEX(PLAN_PRODUCCION!$B$4:$GQ$24,COLUMN()-COLUMN($GZ$1)+1,0))</f>
        <v>0</v>
      </c>
      <c r="HG1641" s="24">
        <f>SUMPRODUCT($B1641:$GQ1641,INDEX(PLAN_PRODUCCION!$B$4:$GQ$24,COLUMN()-COLUMN($GZ$1)+1,0))</f>
        <v>150</v>
      </c>
      <c r="HH1641" s="24">
        <f>SUMPRODUCT($B1641:$GQ1641,INDEX(PLAN_PRODUCCION!$B$4:$GQ$24,COLUMN()-COLUMN($GZ$1)+1,0))</f>
        <v>0</v>
      </c>
      <c r="HI1641" s="24">
        <f>SUMPRODUCT($B1641:$GQ1641,INDEX(PLAN_PRODUCCION!$B$4:$GQ$24,COLUMN()-COLUMN($GZ$1)+1,0))</f>
        <v>0</v>
      </c>
      <c r="HJ1641" s="24">
        <f>SUMPRODUCT($B1641:$GQ1641,INDEX(PLAN_PRODUCCION!$B$4:$GQ$24,COLUMN()-COLUMN($GZ$1)+1,0))</f>
        <v>0</v>
      </c>
      <c r="HK1641" s="24">
        <f>SUMPRODUCT($B1641:$GQ1641,INDEX(PLAN_PRODUCCION!$B$4:$GQ$24,COLUMN()-COLUMN($GZ$1)+1,0))</f>
        <v>0</v>
      </c>
      <c r="HL1641" s="24">
        <f>SUMPRODUCT($B1641:$GQ1641,INDEX(PLAN_PRODUCCION!$B$4:$GQ$24,COLUMN()-COLUMN($GZ$1)+1,0))</f>
        <v>0</v>
      </c>
      <c r="HM1641" s="24">
        <f>SUMPRODUCT($B1641:$GQ1641,INDEX(PLAN_PRODUCCION!$B$4:$GQ$24,COLUMN()-COLUMN($GZ$1)+1,0))</f>
        <v>0</v>
      </c>
      <c r="HN1641" s="24">
        <f>SUMPRODUCT($B1641:$GQ1641,INDEX(PLAN_PRODUCCION!$B$4:$GQ$24,COLUMN()-COLUMN($GZ$1)+1,0))</f>
        <v>0</v>
      </c>
      <c r="HO1641" s="24">
        <f>SUMPRODUCT($B1641:$GQ1641,INDEX(PLAN_PRODUCCION!$B$4:$GQ$24,COLUMN()-COLUMN($GZ$1)+1,0))</f>
        <v>0</v>
      </c>
      <c r="HP1641" s="24">
        <f>SUMPRODUCT($B1641:$GQ1641,INDEX(PLAN_PRODUCCION!$B$4:$GQ$24,COLUMN()-COLUMN($GZ$1)+1,0))</f>
        <v>0</v>
      </c>
      <c r="HQ1641" s="24">
        <f>SUMPRODUCT($B1641:$GQ1641,INDEX(PLAN_PRODUCCION!$B$4:$GQ$24,COLUMN()-COLUMN($GZ$1)+1,0))</f>
        <v>0</v>
      </c>
      <c r="HR1641" s="24">
        <f>SUMPRODUCT($B1641:$GQ1641,INDEX(PLAN_PRODUCCION!$B$4:$GQ$24,COLUMN()-COLUMN($GZ$1)+1,0))</f>
        <v>0</v>
      </c>
      <c r="HS1641" s="24">
        <f>SUMPRODUCT($B1641:$GQ1641,INDEX(PLAN_PRODUCCION!$B$4:$GQ$24,COLUMN()-COLUMN($GZ$1)+1,0))</f>
        <v>0</v>
      </c>
      <c r="HT1641" s="24">
        <f>SUMPRODUCT($B1641:$GQ1641,INDEX(PLAN_PRODUCCION!$B$4:$GQ$24,COLUMN()-COLUMN($GZ$1)+1,0))</f>
        <v>0</v>
      </c>
      <c r="HU1641" s="22"/>
      <c r="HV1641" s="25"/>
      <c r="HW1641" t="str">
        <f>DIM_BILL[[#This Row],[Tipo]]</f>
        <v>MATERIA PRIMA</v>
      </c>
    </row>
    <row r="1642" spans="1:231" x14ac:dyDescent="0.3">
      <c r="A1642" s="18" t="s">
        <v>268</v>
      </c>
      <c r="P1642">
        <v>7.4999999999999997E-3</v>
      </c>
      <c r="Q1642">
        <v>5.0000000000000001E-4</v>
      </c>
      <c r="S1642">
        <v>7.4999999999999997E-3</v>
      </c>
      <c r="T1642">
        <v>1.4999999999999999E-2</v>
      </c>
      <c r="AB1642">
        <v>1.6799999999999999E-3</v>
      </c>
      <c r="AC1642">
        <v>5.5999999999999995E-4</v>
      </c>
      <c r="AK1642">
        <v>0.25</v>
      </c>
      <c r="AT1642">
        <v>1.7142857142857142E-3</v>
      </c>
      <c r="AV1642">
        <v>3.0000000000000001E-3</v>
      </c>
      <c r="FT1642">
        <v>1.06E-2</v>
      </c>
      <c r="FU1642">
        <v>1.06E-2</v>
      </c>
      <c r="FX1642">
        <v>1.2596E-2</v>
      </c>
      <c r="GA1642">
        <v>1.32E-2</v>
      </c>
      <c r="GB1642">
        <v>8.9800000000000001E-3</v>
      </c>
      <c r="GD1642">
        <v>8.0759999999999998E-3</v>
      </c>
      <c r="GH1642">
        <v>1.56E-3</v>
      </c>
      <c r="GI1642">
        <v>2.3398830058497075E-3</v>
      </c>
      <c r="GR1642" s="18" t="s">
        <v>269</v>
      </c>
      <c r="GS1642" s="18">
        <v>5</v>
      </c>
      <c r="GT1642" s="18" t="s">
        <v>1856</v>
      </c>
      <c r="GU1642" s="18" t="s">
        <v>1793</v>
      </c>
      <c r="GV1642" s="18">
        <f>SUMIF(FACT_A1[cve_prod],DIM_BILL[[#This Row],[CODIGO]],FACT_A1[Existencia])</f>
        <v>0</v>
      </c>
      <c r="GW1642" s="18">
        <f>SUMIF(FACT_A2[cve_prod],DIM_BILL[[#This Row],[CODIGO]],FACT_A2[Existencia])</f>
        <v>90.341399999999993</v>
      </c>
      <c r="GX1642" s="18"/>
      <c r="GY1642" s="16" t="s">
        <v>2222</v>
      </c>
      <c r="GZ1642" s="26">
        <f t="shared" ref="GZ1642" si="11991">GV1642+GW1642+GX1642+GZ1640-GZ1641</f>
        <v>-988.01009999999997</v>
      </c>
      <c r="HA1642" s="26">
        <f t="shared" ref="HA1642" si="11992">GZ1642+HA1640-HA1641</f>
        <v>-988.01009999999997</v>
      </c>
      <c r="HB1642" s="26">
        <f t="shared" ref="HB1642" si="11993">HA1642+HB1640-HB1641</f>
        <v>-988.01009999999997</v>
      </c>
      <c r="HC1642" s="26">
        <f t="shared" ref="HC1642" si="11994">HB1642+HC1640-HC1641</f>
        <v>-688.01009999999997</v>
      </c>
      <c r="HD1642" s="26">
        <f t="shared" ref="HD1642" si="11995">HC1642+HD1640-HD1641</f>
        <v>-688.01009999999997</v>
      </c>
      <c r="HE1642" s="26">
        <f t="shared" ref="HE1642" si="11996">HD1642+HE1640-HE1641</f>
        <v>-688.01009999999997</v>
      </c>
      <c r="HF1642" s="26">
        <f t="shared" ref="HF1642" si="11997">HE1642+HF1640-HF1641</f>
        <v>-688.01009999999997</v>
      </c>
      <c r="HG1642" s="26">
        <f t="shared" ref="HG1642" si="11998">HF1642+HG1640-HG1641</f>
        <v>-838.01009999999997</v>
      </c>
      <c r="HH1642" s="26">
        <f t="shared" ref="HH1642" si="11999">HG1642+HH1640-HH1641</f>
        <v>-838.01009999999997</v>
      </c>
      <c r="HI1642" s="26">
        <f t="shared" ref="HI1642" si="12000">HH1642+HI1640-HI1641</f>
        <v>-838.01009999999997</v>
      </c>
      <c r="HJ1642" s="26">
        <f t="shared" ref="HJ1642" si="12001">HI1642+HJ1640-HJ1641</f>
        <v>-838.01009999999997</v>
      </c>
      <c r="HK1642" s="26">
        <f t="shared" ref="HK1642" si="12002">HJ1642+HK1640-HK1641</f>
        <v>-838.01009999999997</v>
      </c>
      <c r="HL1642" s="26">
        <f t="shared" ref="HL1642" si="12003">HK1642+HL1640-HL1641</f>
        <v>-838.01009999999997</v>
      </c>
      <c r="HM1642" s="26">
        <f t="shared" ref="HM1642" si="12004">HL1642+HM1640-HM1641</f>
        <v>-838.01009999999997</v>
      </c>
      <c r="HN1642" s="26">
        <f t="shared" ref="HN1642" si="12005">HM1642+HN1640-HN1641</f>
        <v>-838.01009999999997</v>
      </c>
      <c r="HO1642" s="26">
        <f t="shared" ref="HO1642" si="12006">HN1642+HO1640-HO1641</f>
        <v>-838.01009999999997</v>
      </c>
      <c r="HP1642" s="26">
        <f t="shared" ref="HP1642" si="12007">HO1642+HP1640-HP1641</f>
        <v>-838.01009999999997</v>
      </c>
      <c r="HQ1642" s="26">
        <f t="shared" ref="HQ1642" si="12008">HP1642+HQ1640-HQ1641</f>
        <v>-838.01009999999997</v>
      </c>
      <c r="HR1642" s="26">
        <f t="shared" ref="HR1642" si="12009">HQ1642+HR1640-HR1641</f>
        <v>-838.01009999999997</v>
      </c>
      <c r="HS1642" s="26">
        <f t="shared" ref="HS1642" si="12010">HR1642+HS1640-HS1641</f>
        <v>-838.01009999999997</v>
      </c>
      <c r="HT1642" s="26">
        <f t="shared" ref="HT1642" si="12011">HS1642+HT1640-HT1641</f>
        <v>-838.01009999999997</v>
      </c>
      <c r="HU1642" s="22">
        <f t="shared" ref="HU1642" si="12012">COUNTIF(GZ1642:HT1642,"&lt;0")</f>
        <v>21</v>
      </c>
      <c r="HV1642" s="25"/>
      <c r="HW1642" t="str">
        <f>DIM_BILL[[#This Row],[Tipo]]</f>
        <v>MATERIA PRIMA</v>
      </c>
    </row>
    <row r="1643" spans="1:231" x14ac:dyDescent="0.3">
      <c r="A1643" s="17" t="s">
        <v>1203</v>
      </c>
      <c r="DN1643">
        <v>7.5000468752929705E-2</v>
      </c>
      <c r="GR1643" s="17" t="s">
        <v>1204</v>
      </c>
      <c r="GS1643" s="17">
        <v>2</v>
      </c>
      <c r="GT1643" s="17" t="s">
        <v>1864</v>
      </c>
      <c r="GU1643" s="17" t="s">
        <v>1793</v>
      </c>
      <c r="GV1643" s="17">
        <f>SUMIF(FACT_A1[cve_prod],DIM_BILL[[#This Row],[CODIGO]],FACT_A1[Existencia])</f>
        <v>0</v>
      </c>
      <c r="GW1643" s="18">
        <f>SUMIF(FACT_A2[cve_prod],DIM_BILL[[#This Row],[CODIGO]],FACT_A2[Existencia])</f>
        <v>0</v>
      </c>
      <c r="GX1643" s="17"/>
      <c r="GY1643" s="16" t="s">
        <v>2220</v>
      </c>
      <c r="GZ1643" s="15">
        <f>SUMIFS(POs[saldo],POs[cve_prod],DIM_BILL[[#This Row],[CODIGO]],POs[status],$GY1643,POs[f_ent],GZ$1)</f>
        <v>0</v>
      </c>
      <c r="HA1643" s="15">
        <f>SUMIFS(POs[saldo],POs[cve_prod],DIM_BILL[[#This Row],[CODIGO]],POs[status],$GY1643,POs[f_ent],HA$1)</f>
        <v>0</v>
      </c>
      <c r="HB1643" s="15">
        <f>SUMIFS(POs[saldo],POs[cve_prod],DIM_BILL[[#This Row],[CODIGO]],POs[status],$GY1643,POs[f_ent],HB$1)</f>
        <v>0</v>
      </c>
      <c r="HC1643" s="15">
        <f>SUMIFS(POs[saldo],POs[cve_prod],DIM_BILL[[#This Row],[CODIGO]],POs[status],$GY1643,POs[f_ent],HC$1)</f>
        <v>0</v>
      </c>
      <c r="HD1643" s="15">
        <f>SUMIFS(POs[saldo],POs[cve_prod],DIM_BILL[[#This Row],[CODIGO]],POs[status],$GY1643,POs[f_ent],HD$1)</f>
        <v>0</v>
      </c>
      <c r="HE1643" s="15">
        <f>SUMIFS(POs[saldo],POs[cve_prod],DIM_BILL[[#This Row],[CODIGO]],POs[status],$GY1643,POs[f_ent],HE$1)</f>
        <v>0</v>
      </c>
      <c r="HF1643" s="15">
        <f>SUMIFS(POs[saldo],POs[cve_prod],DIM_BILL[[#This Row],[CODIGO]],POs[status],$GY1643,POs[Semana],WEEKNUM(HF$1))</f>
        <v>0</v>
      </c>
      <c r="HG1643" s="15">
        <f>SUMIFS(POs[saldo],POs[cve_prod],DIM_BILL[[#This Row],[CODIGO]],POs[status],$GY1643,POs[Semana],WEEKNUM(HG$1))</f>
        <v>0</v>
      </c>
      <c r="HH1643" s="15">
        <f>SUMIFS(POs[saldo],POs[cve_prod],DIM_BILL[[#This Row],[CODIGO]],POs[status],$GY1643,POs[Semana],WEEKNUM(HH$1))</f>
        <v>0</v>
      </c>
      <c r="HI1643" s="15">
        <f>SUMIFS(POs[saldo],POs[cve_prod],DIM_BILL[[#This Row],[CODIGO]],POs[status],$GY1643,POs[Semana],WEEKNUM(HI$1))</f>
        <v>0</v>
      </c>
      <c r="HJ1643" s="15">
        <f>SUMIFS(POs[saldo],POs[cve_prod],DIM_BILL[[#This Row],[CODIGO]],POs[status],$GY1643,POs[Semana],WEEKNUM(HJ$1))</f>
        <v>0</v>
      </c>
      <c r="HK1643" s="15">
        <f>SUMIFS(POs[saldo],POs[cve_prod],DIM_BILL[[#This Row],[CODIGO]],POs[status],$GY1643,POs[Semana],WEEKNUM(HK$1))</f>
        <v>0</v>
      </c>
      <c r="HL1643" s="15">
        <f>SUMIFS(POs[saldo],POs[cve_prod],DIM_BILL[[#This Row],[CODIGO]],POs[status],$GY1643,POs[Semana],WEEKNUM(HL$1))</f>
        <v>0</v>
      </c>
      <c r="HM1643" s="15">
        <f>SUMIFS(POs[saldo],POs[cve_prod],DIM_BILL[[#This Row],[CODIGO]],POs[status],$GY1643,POs[Semana],WEEKNUM(HM$1))</f>
        <v>0</v>
      </c>
      <c r="HN1643" s="15">
        <f>SUMIFS(POs[saldo],POs[cve_prod],DIM_BILL[[#This Row],[CODIGO]],POs[status],$GY1643,POs[Semana],WEEKNUM(HN$1))</f>
        <v>0</v>
      </c>
      <c r="HO1643" s="15">
        <f>SUMIFS(POs[saldo],POs[cve_prod],DIM_BILL[[#This Row],[CODIGO]],POs[status],$GY1643,POs[Semana],WEEKNUM(HO$1))</f>
        <v>0</v>
      </c>
      <c r="HP1643" s="15">
        <f>SUMIFS(POs[saldo],POs[cve_prod],DIM_BILL[[#This Row],[CODIGO]],POs[status],$GY1643,POs[Semana],WEEKNUM(HP$1))</f>
        <v>0</v>
      </c>
      <c r="HQ1643" s="15">
        <f>SUMIFS(POs[saldo],POs[cve_prod],DIM_BILL[[#This Row],[CODIGO]],POs[status],$GY1643,POs[Semana],WEEKNUM(HQ$1))</f>
        <v>0</v>
      </c>
      <c r="HR1643" s="15">
        <f>SUMIFS(POs[saldo],POs[cve_prod],DIM_BILL[[#This Row],[CODIGO]],POs[status],$GY1643,POs[Semana],WEEKNUM(HR$1))</f>
        <v>0</v>
      </c>
      <c r="HS1643" s="15">
        <f>SUMIFS(POs[saldo],POs[cve_prod],DIM_BILL[[#This Row],[CODIGO]],POs[status],$GY1643,POs[Semana],WEEKNUM(HS$1))</f>
        <v>0</v>
      </c>
      <c r="HT1643" s="15">
        <f>SUMIFS(POs[saldo],POs[cve_prod],DIM_BILL[[#This Row],[CODIGO]],POs[status],$GY1643,POs[Semana],WEEKNUM(HT$1))</f>
        <v>0</v>
      </c>
      <c r="HU1643" s="22"/>
      <c r="HV1643" s="25"/>
      <c r="HW1643" t="str">
        <f>DIM_BILL[[#This Row],[Tipo]]</f>
        <v>MATERIA PRIMA</v>
      </c>
    </row>
    <row r="1644" spans="1:231" x14ac:dyDescent="0.3">
      <c r="A1644" s="17" t="s">
        <v>1203</v>
      </c>
      <c r="DN1644">
        <v>7.5000468752929705E-2</v>
      </c>
      <c r="GR1644" s="17" t="s">
        <v>1204</v>
      </c>
      <c r="GS1644" s="17">
        <v>2</v>
      </c>
      <c r="GT1644" s="17" t="s">
        <v>1864</v>
      </c>
      <c r="GU1644" s="17" t="s">
        <v>1793</v>
      </c>
      <c r="GV1644" s="17">
        <f>SUMIF(FACT_A1[cve_prod],DIM_BILL[[#This Row],[CODIGO]],FACT_A1[Existencia])</f>
        <v>0</v>
      </c>
      <c r="GW1644" s="18">
        <f>SUMIF(FACT_A2[cve_prod],DIM_BILL[[#This Row],[CODIGO]],FACT_A2[Existencia])</f>
        <v>0</v>
      </c>
      <c r="GX1644" s="17"/>
      <c r="GY1644" s="16" t="s">
        <v>2221</v>
      </c>
      <c r="GZ1644" s="24">
        <f>SUMPRODUCT($B1644:$GQ1644,INDEX(PLAN_PRODUCCION!$B$4:$GQ$24,COLUMN()-COLUMN($GZ$1)+1,0))</f>
        <v>0</v>
      </c>
      <c r="HA1644" s="24">
        <f>SUMPRODUCT($B1644:$GQ1644,INDEX(PLAN_PRODUCCION!$B$4:$GQ$24,COLUMN()-COLUMN($GZ$1)+1,0))</f>
        <v>0</v>
      </c>
      <c r="HB1644" s="24">
        <f>SUMPRODUCT($B1644:$GQ1644,INDEX(PLAN_PRODUCCION!$B$4:$GQ$24,COLUMN()-COLUMN($GZ$1)+1,0))</f>
        <v>0</v>
      </c>
      <c r="HC1644" s="24">
        <f>SUMPRODUCT($B1644:$GQ1644,INDEX(PLAN_PRODUCCION!$B$4:$GQ$24,COLUMN()-COLUMN($GZ$1)+1,0))</f>
        <v>0</v>
      </c>
      <c r="HD1644" s="24">
        <f>SUMPRODUCT($B1644:$GQ1644,INDEX(PLAN_PRODUCCION!$B$4:$GQ$24,COLUMN()-COLUMN($GZ$1)+1,0))</f>
        <v>0</v>
      </c>
      <c r="HE1644" s="24">
        <f>SUMPRODUCT($B1644:$GQ1644,INDEX(PLAN_PRODUCCION!$B$4:$GQ$24,COLUMN()-COLUMN($GZ$1)+1,0))</f>
        <v>0</v>
      </c>
      <c r="HF1644" s="24">
        <f>SUMPRODUCT($B1644:$GQ1644,INDEX(PLAN_PRODUCCION!$B$4:$GQ$24,COLUMN()-COLUMN($GZ$1)+1,0))</f>
        <v>0</v>
      </c>
      <c r="HG1644" s="24">
        <f>SUMPRODUCT($B1644:$GQ1644,INDEX(PLAN_PRODUCCION!$B$4:$GQ$24,COLUMN()-COLUMN($GZ$1)+1,0))</f>
        <v>0</v>
      </c>
      <c r="HH1644" s="24">
        <f>SUMPRODUCT($B1644:$GQ1644,INDEX(PLAN_PRODUCCION!$B$4:$GQ$24,COLUMN()-COLUMN($GZ$1)+1,0))</f>
        <v>0</v>
      </c>
      <c r="HI1644" s="24">
        <f>SUMPRODUCT($B1644:$GQ1644,INDEX(PLAN_PRODUCCION!$B$4:$GQ$24,COLUMN()-COLUMN($GZ$1)+1,0))</f>
        <v>0</v>
      </c>
      <c r="HJ1644" s="24">
        <f>SUMPRODUCT($B1644:$GQ1644,INDEX(PLAN_PRODUCCION!$B$4:$GQ$24,COLUMN()-COLUMN($GZ$1)+1,0))</f>
        <v>0</v>
      </c>
      <c r="HK1644" s="24">
        <f>SUMPRODUCT($B1644:$GQ1644,INDEX(PLAN_PRODUCCION!$B$4:$GQ$24,COLUMN()-COLUMN($GZ$1)+1,0))</f>
        <v>0</v>
      </c>
      <c r="HL1644" s="24">
        <f>SUMPRODUCT($B1644:$GQ1644,INDEX(PLAN_PRODUCCION!$B$4:$GQ$24,COLUMN()-COLUMN($GZ$1)+1,0))</f>
        <v>0</v>
      </c>
      <c r="HM1644" s="24">
        <f>SUMPRODUCT($B1644:$GQ1644,INDEX(PLAN_PRODUCCION!$B$4:$GQ$24,COLUMN()-COLUMN($GZ$1)+1,0))</f>
        <v>0</v>
      </c>
      <c r="HN1644" s="24">
        <f>SUMPRODUCT($B1644:$GQ1644,INDEX(PLAN_PRODUCCION!$B$4:$GQ$24,COLUMN()-COLUMN($GZ$1)+1,0))</f>
        <v>0</v>
      </c>
      <c r="HO1644" s="24">
        <f>SUMPRODUCT($B1644:$GQ1644,INDEX(PLAN_PRODUCCION!$B$4:$GQ$24,COLUMN()-COLUMN($GZ$1)+1,0))</f>
        <v>0</v>
      </c>
      <c r="HP1644" s="24">
        <f>SUMPRODUCT($B1644:$GQ1644,INDEX(PLAN_PRODUCCION!$B$4:$GQ$24,COLUMN()-COLUMN($GZ$1)+1,0))</f>
        <v>0</v>
      </c>
      <c r="HQ1644" s="24">
        <f>SUMPRODUCT($B1644:$GQ1644,INDEX(PLAN_PRODUCCION!$B$4:$GQ$24,COLUMN()-COLUMN($GZ$1)+1,0))</f>
        <v>0</v>
      </c>
      <c r="HR1644" s="24">
        <f>SUMPRODUCT($B1644:$GQ1644,INDEX(PLAN_PRODUCCION!$B$4:$GQ$24,COLUMN()-COLUMN($GZ$1)+1,0))</f>
        <v>0</v>
      </c>
      <c r="HS1644" s="24">
        <f>SUMPRODUCT($B1644:$GQ1644,INDEX(PLAN_PRODUCCION!$B$4:$GQ$24,COLUMN()-COLUMN($GZ$1)+1,0))</f>
        <v>0</v>
      </c>
      <c r="HT1644" s="24">
        <f>SUMPRODUCT($B1644:$GQ1644,INDEX(PLAN_PRODUCCION!$B$4:$GQ$24,COLUMN()-COLUMN($GZ$1)+1,0))</f>
        <v>0</v>
      </c>
      <c r="HU1644" s="22"/>
      <c r="HV1644" s="25"/>
      <c r="HW1644" t="str">
        <f>DIM_BILL[[#This Row],[Tipo]]</f>
        <v>MATERIA PRIMA</v>
      </c>
    </row>
    <row r="1645" spans="1:231" x14ac:dyDescent="0.3">
      <c r="A1645" s="18" t="s">
        <v>1203</v>
      </c>
      <c r="DN1645">
        <v>7.5000468752929705E-2</v>
      </c>
      <c r="GR1645" s="18" t="s">
        <v>1204</v>
      </c>
      <c r="GS1645" s="18">
        <v>2</v>
      </c>
      <c r="GT1645" s="18" t="s">
        <v>1864</v>
      </c>
      <c r="GU1645" s="18" t="s">
        <v>1793</v>
      </c>
      <c r="GV1645" s="18">
        <f>SUMIF(FACT_A1[cve_prod],DIM_BILL[[#This Row],[CODIGO]],FACT_A1[Existencia])</f>
        <v>0</v>
      </c>
      <c r="GW1645" s="18">
        <f>SUMIF(FACT_A2[cve_prod],DIM_BILL[[#This Row],[CODIGO]],FACT_A2[Existencia])</f>
        <v>0</v>
      </c>
      <c r="GX1645" s="18"/>
      <c r="GY1645" s="16" t="s">
        <v>2222</v>
      </c>
      <c r="GZ1645" s="26">
        <f t="shared" ref="GZ1645" si="12013">GV1645+GW1645+GX1645+GZ1643-GZ1644</f>
        <v>0</v>
      </c>
      <c r="HA1645" s="26">
        <f t="shared" ref="HA1645" si="12014">GZ1645+HA1643-HA1644</f>
        <v>0</v>
      </c>
      <c r="HB1645" s="26">
        <f t="shared" ref="HB1645" si="12015">HA1645+HB1643-HB1644</f>
        <v>0</v>
      </c>
      <c r="HC1645" s="26">
        <f t="shared" ref="HC1645" si="12016">HB1645+HC1643-HC1644</f>
        <v>0</v>
      </c>
      <c r="HD1645" s="26">
        <f t="shared" ref="HD1645" si="12017">HC1645+HD1643-HD1644</f>
        <v>0</v>
      </c>
      <c r="HE1645" s="26">
        <f t="shared" ref="HE1645" si="12018">HD1645+HE1643-HE1644</f>
        <v>0</v>
      </c>
      <c r="HF1645" s="26">
        <f t="shared" ref="HF1645" si="12019">HE1645+HF1643-HF1644</f>
        <v>0</v>
      </c>
      <c r="HG1645" s="26">
        <f t="shared" ref="HG1645" si="12020">HF1645+HG1643-HG1644</f>
        <v>0</v>
      </c>
      <c r="HH1645" s="26">
        <f t="shared" ref="HH1645" si="12021">HG1645+HH1643-HH1644</f>
        <v>0</v>
      </c>
      <c r="HI1645" s="26">
        <f t="shared" ref="HI1645" si="12022">HH1645+HI1643-HI1644</f>
        <v>0</v>
      </c>
      <c r="HJ1645" s="26">
        <f t="shared" ref="HJ1645" si="12023">HI1645+HJ1643-HJ1644</f>
        <v>0</v>
      </c>
      <c r="HK1645" s="26">
        <f t="shared" ref="HK1645" si="12024">HJ1645+HK1643-HK1644</f>
        <v>0</v>
      </c>
      <c r="HL1645" s="26">
        <f t="shared" ref="HL1645" si="12025">HK1645+HL1643-HL1644</f>
        <v>0</v>
      </c>
      <c r="HM1645" s="26">
        <f t="shared" ref="HM1645" si="12026">HL1645+HM1643-HM1644</f>
        <v>0</v>
      </c>
      <c r="HN1645" s="26">
        <f t="shared" ref="HN1645" si="12027">HM1645+HN1643-HN1644</f>
        <v>0</v>
      </c>
      <c r="HO1645" s="26">
        <f t="shared" ref="HO1645" si="12028">HN1645+HO1643-HO1644</f>
        <v>0</v>
      </c>
      <c r="HP1645" s="26">
        <f t="shared" ref="HP1645" si="12029">HO1645+HP1643-HP1644</f>
        <v>0</v>
      </c>
      <c r="HQ1645" s="26">
        <f t="shared" ref="HQ1645" si="12030">HP1645+HQ1643-HQ1644</f>
        <v>0</v>
      </c>
      <c r="HR1645" s="26">
        <f t="shared" ref="HR1645" si="12031">HQ1645+HR1643-HR1644</f>
        <v>0</v>
      </c>
      <c r="HS1645" s="26">
        <f t="shared" ref="HS1645" si="12032">HR1645+HS1643-HS1644</f>
        <v>0</v>
      </c>
      <c r="HT1645" s="26">
        <f t="shared" ref="HT1645" si="12033">HS1645+HT1643-HT1644</f>
        <v>0</v>
      </c>
      <c r="HU1645" s="22">
        <f t="shared" ref="HU1645" si="12034">COUNTIF(GZ1645:HT1645,"&lt;0")</f>
        <v>0</v>
      </c>
      <c r="HV1645" s="25"/>
      <c r="HW1645" t="str">
        <f>DIM_BILL[[#This Row],[Tipo]]</f>
        <v>MATERIA PRIMA</v>
      </c>
    </row>
    <row r="1646" spans="1:231" x14ac:dyDescent="0.3">
      <c r="A1646" s="17" t="s">
        <v>1469</v>
      </c>
      <c r="EX1646">
        <v>0.12000120001200013</v>
      </c>
      <c r="GR1646" s="17" t="s">
        <v>1470</v>
      </c>
      <c r="GS1646" s="17">
        <v>2</v>
      </c>
      <c r="GT1646" s="17" t="s">
        <v>1864</v>
      </c>
      <c r="GU1646" s="17" t="s">
        <v>1793</v>
      </c>
      <c r="GV1646" s="17">
        <f>SUMIF(FACT_A1[cve_prod],DIM_BILL[[#This Row],[CODIGO]],FACT_A1[Existencia])</f>
        <v>0</v>
      </c>
      <c r="GW1646" s="18">
        <f>SUMIF(FACT_A2[cve_prod],DIM_BILL[[#This Row],[CODIGO]],FACT_A2[Existencia])</f>
        <v>0</v>
      </c>
      <c r="GX1646" s="17"/>
      <c r="GY1646" s="16" t="s">
        <v>2220</v>
      </c>
      <c r="GZ1646" s="15">
        <f>SUMIFS(POs[saldo],POs[cve_prod],DIM_BILL[[#This Row],[CODIGO]],POs[status],$GY1646,POs[f_ent],GZ$1)</f>
        <v>0</v>
      </c>
      <c r="HA1646" s="15">
        <f>SUMIFS(POs[saldo],POs[cve_prod],DIM_BILL[[#This Row],[CODIGO]],POs[status],$GY1646,POs[f_ent],HA$1)</f>
        <v>0</v>
      </c>
      <c r="HB1646" s="15">
        <f>SUMIFS(POs[saldo],POs[cve_prod],DIM_BILL[[#This Row],[CODIGO]],POs[status],$GY1646,POs[f_ent],HB$1)</f>
        <v>0</v>
      </c>
      <c r="HC1646" s="15">
        <f>SUMIFS(POs[saldo],POs[cve_prod],DIM_BILL[[#This Row],[CODIGO]],POs[status],$GY1646,POs[f_ent],HC$1)</f>
        <v>0</v>
      </c>
      <c r="HD1646" s="15">
        <f>SUMIFS(POs[saldo],POs[cve_prod],DIM_BILL[[#This Row],[CODIGO]],POs[status],$GY1646,POs[f_ent],HD$1)</f>
        <v>0</v>
      </c>
      <c r="HE1646" s="15">
        <f>SUMIFS(POs[saldo],POs[cve_prod],DIM_BILL[[#This Row],[CODIGO]],POs[status],$GY1646,POs[f_ent],HE$1)</f>
        <v>0</v>
      </c>
      <c r="HF1646" s="15">
        <f>SUMIFS(POs[saldo],POs[cve_prod],DIM_BILL[[#This Row],[CODIGO]],POs[status],$GY1646,POs[Semana],WEEKNUM(HF$1))</f>
        <v>0</v>
      </c>
      <c r="HG1646" s="15">
        <f>SUMIFS(POs[saldo],POs[cve_prod],DIM_BILL[[#This Row],[CODIGO]],POs[status],$GY1646,POs[Semana],WEEKNUM(HG$1))</f>
        <v>0</v>
      </c>
      <c r="HH1646" s="15">
        <f>SUMIFS(POs[saldo],POs[cve_prod],DIM_BILL[[#This Row],[CODIGO]],POs[status],$GY1646,POs[Semana],WEEKNUM(HH$1))</f>
        <v>0</v>
      </c>
      <c r="HI1646" s="15">
        <f>SUMIFS(POs[saldo],POs[cve_prod],DIM_BILL[[#This Row],[CODIGO]],POs[status],$GY1646,POs[Semana],WEEKNUM(HI$1))</f>
        <v>0</v>
      </c>
      <c r="HJ1646" s="15">
        <f>SUMIFS(POs[saldo],POs[cve_prod],DIM_BILL[[#This Row],[CODIGO]],POs[status],$GY1646,POs[Semana],WEEKNUM(HJ$1))</f>
        <v>0</v>
      </c>
      <c r="HK1646" s="15">
        <f>SUMIFS(POs[saldo],POs[cve_prod],DIM_BILL[[#This Row],[CODIGO]],POs[status],$GY1646,POs[Semana],WEEKNUM(HK$1))</f>
        <v>0</v>
      </c>
      <c r="HL1646" s="15">
        <f>SUMIFS(POs[saldo],POs[cve_prod],DIM_BILL[[#This Row],[CODIGO]],POs[status],$GY1646,POs[Semana],WEEKNUM(HL$1))</f>
        <v>0</v>
      </c>
      <c r="HM1646" s="15">
        <f>SUMIFS(POs[saldo],POs[cve_prod],DIM_BILL[[#This Row],[CODIGO]],POs[status],$GY1646,POs[Semana],WEEKNUM(HM$1))</f>
        <v>0</v>
      </c>
      <c r="HN1646" s="15">
        <f>SUMIFS(POs[saldo],POs[cve_prod],DIM_BILL[[#This Row],[CODIGO]],POs[status],$GY1646,POs[Semana],WEEKNUM(HN$1))</f>
        <v>0</v>
      </c>
      <c r="HO1646" s="15">
        <f>SUMIFS(POs[saldo],POs[cve_prod],DIM_BILL[[#This Row],[CODIGO]],POs[status],$GY1646,POs[Semana],WEEKNUM(HO$1))</f>
        <v>0</v>
      </c>
      <c r="HP1646" s="15">
        <f>SUMIFS(POs[saldo],POs[cve_prod],DIM_BILL[[#This Row],[CODIGO]],POs[status],$GY1646,POs[Semana],WEEKNUM(HP$1))</f>
        <v>0</v>
      </c>
      <c r="HQ1646" s="15">
        <f>SUMIFS(POs[saldo],POs[cve_prod],DIM_BILL[[#This Row],[CODIGO]],POs[status],$GY1646,POs[Semana],WEEKNUM(HQ$1))</f>
        <v>0</v>
      </c>
      <c r="HR1646" s="15">
        <f>SUMIFS(POs[saldo],POs[cve_prod],DIM_BILL[[#This Row],[CODIGO]],POs[status],$GY1646,POs[Semana],WEEKNUM(HR$1))</f>
        <v>0</v>
      </c>
      <c r="HS1646" s="15">
        <f>SUMIFS(POs[saldo],POs[cve_prod],DIM_BILL[[#This Row],[CODIGO]],POs[status],$GY1646,POs[Semana],WEEKNUM(HS$1))</f>
        <v>0</v>
      </c>
      <c r="HT1646" s="15">
        <f>SUMIFS(POs[saldo],POs[cve_prod],DIM_BILL[[#This Row],[CODIGO]],POs[status],$GY1646,POs[Semana],WEEKNUM(HT$1))</f>
        <v>0</v>
      </c>
      <c r="HU1646" s="22"/>
      <c r="HV1646" s="25"/>
      <c r="HW1646" t="str">
        <f>DIM_BILL[[#This Row],[Tipo]]</f>
        <v>MATERIA PRIMA</v>
      </c>
    </row>
    <row r="1647" spans="1:231" x14ac:dyDescent="0.3">
      <c r="A1647" s="17" t="s">
        <v>1469</v>
      </c>
      <c r="EX1647">
        <v>0.12000120001200013</v>
      </c>
      <c r="GR1647" s="17" t="s">
        <v>1470</v>
      </c>
      <c r="GS1647" s="17">
        <v>2</v>
      </c>
      <c r="GT1647" s="17" t="s">
        <v>1864</v>
      </c>
      <c r="GU1647" s="17" t="s">
        <v>1793</v>
      </c>
      <c r="GV1647" s="17">
        <f>SUMIF(FACT_A1[cve_prod],DIM_BILL[[#This Row],[CODIGO]],FACT_A1[Existencia])</f>
        <v>0</v>
      </c>
      <c r="GW1647" s="18">
        <f>SUMIF(FACT_A2[cve_prod],DIM_BILL[[#This Row],[CODIGO]],FACT_A2[Existencia])</f>
        <v>0</v>
      </c>
      <c r="GX1647" s="17"/>
      <c r="GY1647" s="16" t="s">
        <v>2221</v>
      </c>
      <c r="GZ1647" s="24">
        <f>SUMPRODUCT($B1647:$GQ1647,INDEX(PLAN_PRODUCCION!$B$4:$GQ$24,COLUMN()-COLUMN($GZ$1)+1,0))</f>
        <v>4000</v>
      </c>
      <c r="HA1647" s="24">
        <f>SUMPRODUCT($B1647:$GQ1647,INDEX(PLAN_PRODUCCION!$B$4:$GQ$24,COLUMN()-COLUMN($GZ$1)+1,0))</f>
        <v>0</v>
      </c>
      <c r="HB1647" s="24">
        <f>SUMPRODUCT($B1647:$GQ1647,INDEX(PLAN_PRODUCCION!$B$4:$GQ$24,COLUMN()-COLUMN($GZ$1)+1,0))</f>
        <v>0</v>
      </c>
      <c r="HC1647" s="24">
        <f>SUMPRODUCT($B1647:$GQ1647,INDEX(PLAN_PRODUCCION!$B$4:$GQ$24,COLUMN()-COLUMN($GZ$1)+1,0))</f>
        <v>0</v>
      </c>
      <c r="HD1647" s="24">
        <f>SUMPRODUCT($B1647:$GQ1647,INDEX(PLAN_PRODUCCION!$B$4:$GQ$24,COLUMN()-COLUMN($GZ$1)+1,0))</f>
        <v>0</v>
      </c>
      <c r="HE1647" s="24">
        <f>SUMPRODUCT($B1647:$GQ1647,INDEX(PLAN_PRODUCCION!$B$4:$GQ$24,COLUMN()-COLUMN($GZ$1)+1,0))</f>
        <v>0</v>
      </c>
      <c r="HF1647" s="24">
        <f>SUMPRODUCT($B1647:$GQ1647,INDEX(PLAN_PRODUCCION!$B$4:$GQ$24,COLUMN()-COLUMN($GZ$1)+1,0))</f>
        <v>0</v>
      </c>
      <c r="HG1647" s="24">
        <f>SUMPRODUCT($B1647:$GQ1647,INDEX(PLAN_PRODUCCION!$B$4:$GQ$24,COLUMN()-COLUMN($GZ$1)+1,0))</f>
        <v>8000</v>
      </c>
      <c r="HH1647" s="24">
        <f>SUMPRODUCT($B1647:$GQ1647,INDEX(PLAN_PRODUCCION!$B$4:$GQ$24,COLUMN()-COLUMN($GZ$1)+1,0))</f>
        <v>4000</v>
      </c>
      <c r="HI1647" s="24">
        <f>SUMPRODUCT($B1647:$GQ1647,INDEX(PLAN_PRODUCCION!$B$4:$GQ$24,COLUMN()-COLUMN($GZ$1)+1,0))</f>
        <v>4000</v>
      </c>
      <c r="HJ1647" s="24">
        <f>SUMPRODUCT($B1647:$GQ1647,INDEX(PLAN_PRODUCCION!$B$4:$GQ$24,COLUMN()-COLUMN($GZ$1)+1,0))</f>
        <v>0</v>
      </c>
      <c r="HK1647" s="24">
        <f>SUMPRODUCT($B1647:$GQ1647,INDEX(PLAN_PRODUCCION!$B$4:$GQ$24,COLUMN()-COLUMN($GZ$1)+1,0))</f>
        <v>0</v>
      </c>
      <c r="HL1647" s="24">
        <f>SUMPRODUCT($B1647:$GQ1647,INDEX(PLAN_PRODUCCION!$B$4:$GQ$24,COLUMN()-COLUMN($GZ$1)+1,0))</f>
        <v>0</v>
      </c>
      <c r="HM1647" s="24">
        <f>SUMPRODUCT($B1647:$GQ1647,INDEX(PLAN_PRODUCCION!$B$4:$GQ$24,COLUMN()-COLUMN($GZ$1)+1,0))</f>
        <v>0</v>
      </c>
      <c r="HN1647" s="24">
        <f>SUMPRODUCT($B1647:$GQ1647,INDEX(PLAN_PRODUCCION!$B$4:$GQ$24,COLUMN()-COLUMN($GZ$1)+1,0))</f>
        <v>0</v>
      </c>
      <c r="HO1647" s="24">
        <f>SUMPRODUCT($B1647:$GQ1647,INDEX(PLAN_PRODUCCION!$B$4:$GQ$24,COLUMN()-COLUMN($GZ$1)+1,0))</f>
        <v>0</v>
      </c>
      <c r="HP1647" s="24">
        <f>SUMPRODUCT($B1647:$GQ1647,INDEX(PLAN_PRODUCCION!$B$4:$GQ$24,COLUMN()-COLUMN($GZ$1)+1,0))</f>
        <v>0</v>
      </c>
      <c r="HQ1647" s="24">
        <f>SUMPRODUCT($B1647:$GQ1647,INDEX(PLAN_PRODUCCION!$B$4:$GQ$24,COLUMN()-COLUMN($GZ$1)+1,0))</f>
        <v>0</v>
      </c>
      <c r="HR1647" s="24">
        <f>SUMPRODUCT($B1647:$GQ1647,INDEX(PLAN_PRODUCCION!$B$4:$GQ$24,COLUMN()-COLUMN($GZ$1)+1,0))</f>
        <v>0</v>
      </c>
      <c r="HS1647" s="24">
        <f>SUMPRODUCT($B1647:$GQ1647,INDEX(PLAN_PRODUCCION!$B$4:$GQ$24,COLUMN()-COLUMN($GZ$1)+1,0))</f>
        <v>0</v>
      </c>
      <c r="HT1647" s="24">
        <f>SUMPRODUCT($B1647:$GQ1647,INDEX(PLAN_PRODUCCION!$B$4:$GQ$24,COLUMN()-COLUMN($GZ$1)+1,0))</f>
        <v>0</v>
      </c>
      <c r="HU1647" s="22"/>
      <c r="HV1647" s="25"/>
      <c r="HW1647" t="str">
        <f>DIM_BILL[[#This Row],[Tipo]]</f>
        <v>MATERIA PRIMA</v>
      </c>
    </row>
    <row r="1648" spans="1:231" x14ac:dyDescent="0.3">
      <c r="A1648" s="18" t="s">
        <v>1469</v>
      </c>
      <c r="EX1648">
        <v>0.12000120001200013</v>
      </c>
      <c r="GR1648" s="18" t="s">
        <v>1470</v>
      </c>
      <c r="GS1648" s="18">
        <v>2</v>
      </c>
      <c r="GT1648" s="18" t="s">
        <v>1864</v>
      </c>
      <c r="GU1648" s="18" t="s">
        <v>1793</v>
      </c>
      <c r="GV1648" s="18">
        <f>SUMIF(FACT_A1[cve_prod],DIM_BILL[[#This Row],[CODIGO]],FACT_A1[Existencia])</f>
        <v>0</v>
      </c>
      <c r="GW1648" s="18">
        <f>SUMIF(FACT_A2[cve_prod],DIM_BILL[[#This Row],[CODIGO]],FACT_A2[Existencia])</f>
        <v>0</v>
      </c>
      <c r="GX1648" s="18"/>
      <c r="GY1648" s="16" t="s">
        <v>2222</v>
      </c>
      <c r="GZ1648" s="26">
        <f t="shared" ref="GZ1648" si="12035">GV1648+GW1648+GX1648+GZ1646-GZ1647</f>
        <v>-4000</v>
      </c>
      <c r="HA1648" s="26">
        <f t="shared" ref="HA1648" si="12036">GZ1648+HA1646-HA1647</f>
        <v>-4000</v>
      </c>
      <c r="HB1648" s="26">
        <f t="shared" ref="HB1648" si="12037">HA1648+HB1646-HB1647</f>
        <v>-4000</v>
      </c>
      <c r="HC1648" s="26">
        <f t="shared" ref="HC1648" si="12038">HB1648+HC1646-HC1647</f>
        <v>-4000</v>
      </c>
      <c r="HD1648" s="26">
        <f t="shared" ref="HD1648" si="12039">HC1648+HD1646-HD1647</f>
        <v>-4000</v>
      </c>
      <c r="HE1648" s="26">
        <f t="shared" ref="HE1648" si="12040">HD1648+HE1646-HE1647</f>
        <v>-4000</v>
      </c>
      <c r="HF1648" s="26">
        <f t="shared" ref="HF1648" si="12041">HE1648+HF1646-HF1647</f>
        <v>-4000</v>
      </c>
      <c r="HG1648" s="26">
        <f t="shared" ref="HG1648" si="12042">HF1648+HG1646-HG1647</f>
        <v>-12000</v>
      </c>
      <c r="HH1648" s="26">
        <f t="shared" ref="HH1648" si="12043">HG1648+HH1646-HH1647</f>
        <v>-16000</v>
      </c>
      <c r="HI1648" s="26">
        <f t="shared" ref="HI1648" si="12044">HH1648+HI1646-HI1647</f>
        <v>-20000</v>
      </c>
      <c r="HJ1648" s="26">
        <f t="shared" ref="HJ1648" si="12045">HI1648+HJ1646-HJ1647</f>
        <v>-20000</v>
      </c>
      <c r="HK1648" s="26">
        <f t="shared" ref="HK1648" si="12046">HJ1648+HK1646-HK1647</f>
        <v>-20000</v>
      </c>
      <c r="HL1648" s="26">
        <f t="shared" ref="HL1648" si="12047">HK1648+HL1646-HL1647</f>
        <v>-20000</v>
      </c>
      <c r="HM1648" s="26">
        <f t="shared" ref="HM1648" si="12048">HL1648+HM1646-HM1647</f>
        <v>-20000</v>
      </c>
      <c r="HN1648" s="26">
        <f t="shared" ref="HN1648" si="12049">HM1648+HN1646-HN1647</f>
        <v>-20000</v>
      </c>
      <c r="HO1648" s="26">
        <f t="shared" ref="HO1648" si="12050">HN1648+HO1646-HO1647</f>
        <v>-20000</v>
      </c>
      <c r="HP1648" s="26">
        <f t="shared" ref="HP1648" si="12051">HO1648+HP1646-HP1647</f>
        <v>-20000</v>
      </c>
      <c r="HQ1648" s="26">
        <f t="shared" ref="HQ1648" si="12052">HP1648+HQ1646-HQ1647</f>
        <v>-20000</v>
      </c>
      <c r="HR1648" s="26">
        <f t="shared" ref="HR1648" si="12053">HQ1648+HR1646-HR1647</f>
        <v>-20000</v>
      </c>
      <c r="HS1648" s="26">
        <f t="shared" ref="HS1648" si="12054">HR1648+HS1646-HS1647</f>
        <v>-20000</v>
      </c>
      <c r="HT1648" s="26">
        <f t="shared" ref="HT1648" si="12055">HS1648+HT1646-HT1647</f>
        <v>-20000</v>
      </c>
      <c r="HU1648" s="22">
        <f t="shared" ref="HU1648" si="12056">COUNTIF(GZ1648:HT1648,"&lt;0")</f>
        <v>21</v>
      </c>
      <c r="HV1648" s="25"/>
      <c r="HW1648" t="str">
        <f>DIM_BILL[[#This Row],[Tipo]]</f>
        <v>MATERIA PRIMA</v>
      </c>
    </row>
    <row r="1649" spans="1:231" x14ac:dyDescent="0.3">
      <c r="A1649" s="17" t="s">
        <v>735</v>
      </c>
      <c r="BP1649">
        <v>0.2</v>
      </c>
      <c r="BQ1649">
        <v>0.4</v>
      </c>
      <c r="BR1649">
        <v>4.8000000000000001E-2</v>
      </c>
      <c r="CE1649">
        <v>0.20599999999999999</v>
      </c>
      <c r="CF1649">
        <v>0.1648</v>
      </c>
      <c r="CS1649">
        <v>0.5</v>
      </c>
      <c r="ES1649">
        <v>6.6666666666666666E-2</v>
      </c>
      <c r="GR1649" s="17" t="s">
        <v>736</v>
      </c>
      <c r="GS1649" s="17">
        <v>10</v>
      </c>
      <c r="GT1649" s="17" t="s">
        <v>1867</v>
      </c>
      <c r="GU1649" s="17" t="s">
        <v>1793</v>
      </c>
      <c r="GV1649" s="17">
        <f>SUMIF(FACT_A1[cve_prod],DIM_BILL[[#This Row],[CODIGO]],FACT_A1[Existencia])</f>
        <v>0</v>
      </c>
      <c r="GW1649" s="18">
        <f>SUMIF(FACT_A2[cve_prod],DIM_BILL[[#This Row],[CODIGO]],FACT_A2[Existencia])</f>
        <v>1925</v>
      </c>
      <c r="GX1649" s="17"/>
      <c r="GY1649" s="16" t="s">
        <v>2220</v>
      </c>
      <c r="GZ1649" s="15">
        <f>SUMIFS(POs[saldo],POs[cve_prod],DIM_BILL[[#This Row],[CODIGO]],POs[status],$GY1649,POs[f_ent],GZ$1)</f>
        <v>0</v>
      </c>
      <c r="HA1649" s="15">
        <f>SUMIFS(POs[saldo],POs[cve_prod],DIM_BILL[[#This Row],[CODIGO]],POs[status],$GY1649,POs[f_ent],HA$1)</f>
        <v>0</v>
      </c>
      <c r="HB1649" s="15">
        <f>SUMIFS(POs[saldo],POs[cve_prod],DIM_BILL[[#This Row],[CODIGO]],POs[status],$GY1649,POs[f_ent],HB$1)</f>
        <v>0</v>
      </c>
      <c r="HC1649" s="15">
        <f>SUMIFS(POs[saldo],POs[cve_prod],DIM_BILL[[#This Row],[CODIGO]],POs[status],$GY1649,POs[f_ent],HC$1)</f>
        <v>0</v>
      </c>
      <c r="HD1649" s="15">
        <f>SUMIFS(POs[saldo],POs[cve_prod],DIM_BILL[[#This Row],[CODIGO]],POs[status],$GY1649,POs[f_ent],HD$1)</f>
        <v>0</v>
      </c>
      <c r="HE1649" s="15">
        <f>SUMIFS(POs[saldo],POs[cve_prod],DIM_BILL[[#This Row],[CODIGO]],POs[status],$GY1649,POs[f_ent],HE$1)</f>
        <v>0</v>
      </c>
      <c r="HF1649" s="15">
        <f>SUMIFS(POs[saldo],POs[cve_prod],DIM_BILL[[#This Row],[CODIGO]],POs[status],$GY1649,POs[Semana],WEEKNUM(HF$1))</f>
        <v>0</v>
      </c>
      <c r="HG1649" s="15">
        <f>SUMIFS(POs[saldo],POs[cve_prod],DIM_BILL[[#This Row],[CODIGO]],POs[status],$GY1649,POs[Semana],WEEKNUM(HG$1))</f>
        <v>0</v>
      </c>
      <c r="HH1649" s="15">
        <f>SUMIFS(POs[saldo],POs[cve_prod],DIM_BILL[[#This Row],[CODIGO]],POs[status],$GY1649,POs[Semana],WEEKNUM(HH$1))</f>
        <v>0</v>
      </c>
      <c r="HI1649" s="15">
        <f>SUMIFS(POs[saldo],POs[cve_prod],DIM_BILL[[#This Row],[CODIGO]],POs[status],$GY1649,POs[Semana],WEEKNUM(HI$1))</f>
        <v>0</v>
      </c>
      <c r="HJ1649" s="15">
        <f>SUMIFS(POs[saldo],POs[cve_prod],DIM_BILL[[#This Row],[CODIGO]],POs[status],$GY1649,POs[Semana],WEEKNUM(HJ$1))</f>
        <v>0</v>
      </c>
      <c r="HK1649" s="15">
        <f>SUMIFS(POs[saldo],POs[cve_prod],DIM_BILL[[#This Row],[CODIGO]],POs[status],$GY1649,POs[Semana],WEEKNUM(HK$1))</f>
        <v>0</v>
      </c>
      <c r="HL1649" s="15">
        <f>SUMIFS(POs[saldo],POs[cve_prod],DIM_BILL[[#This Row],[CODIGO]],POs[status],$GY1649,POs[Semana],WEEKNUM(HL$1))</f>
        <v>0</v>
      </c>
      <c r="HM1649" s="15">
        <f>SUMIFS(POs[saldo],POs[cve_prod],DIM_BILL[[#This Row],[CODIGO]],POs[status],$GY1649,POs[Semana],WEEKNUM(HM$1))</f>
        <v>0</v>
      </c>
      <c r="HN1649" s="15">
        <f>SUMIFS(POs[saldo],POs[cve_prod],DIM_BILL[[#This Row],[CODIGO]],POs[status],$GY1649,POs[Semana],WEEKNUM(HN$1))</f>
        <v>0</v>
      </c>
      <c r="HO1649" s="15">
        <f>SUMIFS(POs[saldo],POs[cve_prod],DIM_BILL[[#This Row],[CODIGO]],POs[status],$GY1649,POs[Semana],WEEKNUM(HO$1))</f>
        <v>0</v>
      </c>
      <c r="HP1649" s="15">
        <f>SUMIFS(POs[saldo],POs[cve_prod],DIM_BILL[[#This Row],[CODIGO]],POs[status],$GY1649,POs[Semana],WEEKNUM(HP$1))</f>
        <v>0</v>
      </c>
      <c r="HQ1649" s="15">
        <f>SUMIFS(POs[saldo],POs[cve_prod],DIM_BILL[[#This Row],[CODIGO]],POs[status],$GY1649,POs[Semana],WEEKNUM(HQ$1))</f>
        <v>0</v>
      </c>
      <c r="HR1649" s="15">
        <f>SUMIFS(POs[saldo],POs[cve_prod],DIM_BILL[[#This Row],[CODIGO]],POs[status],$GY1649,POs[Semana],WEEKNUM(HR$1))</f>
        <v>0</v>
      </c>
      <c r="HS1649" s="15">
        <f>SUMIFS(POs[saldo],POs[cve_prod],DIM_BILL[[#This Row],[CODIGO]],POs[status],$GY1649,POs[Semana],WEEKNUM(HS$1))</f>
        <v>0</v>
      </c>
      <c r="HT1649" s="15">
        <f>SUMIFS(POs[saldo],POs[cve_prod],DIM_BILL[[#This Row],[CODIGO]],POs[status],$GY1649,POs[Semana],WEEKNUM(HT$1))</f>
        <v>0</v>
      </c>
      <c r="HU1649" s="22"/>
      <c r="HV1649" s="25"/>
      <c r="HW1649" t="str">
        <f>DIM_BILL[[#This Row],[Tipo]]</f>
        <v>MATERIA PRIMA</v>
      </c>
    </row>
    <row r="1650" spans="1:231" x14ac:dyDescent="0.3">
      <c r="A1650" s="17" t="s">
        <v>735</v>
      </c>
      <c r="BP1650">
        <v>0.2</v>
      </c>
      <c r="BQ1650">
        <v>0.4</v>
      </c>
      <c r="BR1650">
        <v>4.8000000000000001E-2</v>
      </c>
      <c r="CE1650">
        <v>0.20599999999999999</v>
      </c>
      <c r="CF1650">
        <v>0.1648</v>
      </c>
      <c r="CS1650">
        <v>0.5</v>
      </c>
      <c r="ES1650">
        <v>6.6666666666666666E-2</v>
      </c>
      <c r="GR1650" s="17" t="s">
        <v>736</v>
      </c>
      <c r="GS1650" s="17">
        <v>10</v>
      </c>
      <c r="GT1650" s="17" t="s">
        <v>1867</v>
      </c>
      <c r="GU1650" s="17" t="s">
        <v>1793</v>
      </c>
      <c r="GV1650" s="17">
        <f>SUMIF(FACT_A1[cve_prod],DIM_BILL[[#This Row],[CODIGO]],FACT_A1[Existencia])</f>
        <v>0</v>
      </c>
      <c r="GW1650" s="18">
        <f>SUMIF(FACT_A2[cve_prod],DIM_BILL[[#This Row],[CODIGO]],FACT_A2[Existencia])</f>
        <v>1925</v>
      </c>
      <c r="GX1650" s="17"/>
      <c r="GY1650" s="16" t="s">
        <v>2221</v>
      </c>
      <c r="GZ1650" s="24">
        <f>SUMPRODUCT($B1650:$GQ1650,INDEX(PLAN_PRODUCCION!$B$4:$GQ$24,COLUMN()-COLUMN($GZ$1)+1,0))</f>
        <v>2160</v>
      </c>
      <c r="HA1650" s="24">
        <f>SUMPRODUCT($B1650:$GQ1650,INDEX(PLAN_PRODUCCION!$B$4:$GQ$24,COLUMN()-COLUMN($GZ$1)+1,0))</f>
        <v>0</v>
      </c>
      <c r="HB1650" s="24">
        <f>SUMPRODUCT($B1650:$GQ1650,INDEX(PLAN_PRODUCCION!$B$4:$GQ$24,COLUMN()-COLUMN($GZ$1)+1,0))</f>
        <v>0</v>
      </c>
      <c r="HC1650" s="24">
        <f>SUMPRODUCT($B1650:$GQ1650,INDEX(PLAN_PRODUCCION!$B$4:$GQ$24,COLUMN()-COLUMN($GZ$1)+1,0))</f>
        <v>0</v>
      </c>
      <c r="HD1650" s="24">
        <f>SUMPRODUCT($B1650:$GQ1650,INDEX(PLAN_PRODUCCION!$B$4:$GQ$24,COLUMN()-COLUMN($GZ$1)+1,0))</f>
        <v>0</v>
      </c>
      <c r="HE1650" s="24">
        <f>SUMPRODUCT($B1650:$GQ1650,INDEX(PLAN_PRODUCCION!$B$4:$GQ$24,COLUMN()-COLUMN($GZ$1)+1,0))</f>
        <v>0</v>
      </c>
      <c r="HF1650" s="24">
        <f>SUMPRODUCT($B1650:$GQ1650,INDEX(PLAN_PRODUCCION!$B$4:$GQ$24,COLUMN()-COLUMN($GZ$1)+1,0))</f>
        <v>0</v>
      </c>
      <c r="HG1650" s="24">
        <f>SUMPRODUCT($B1650:$GQ1650,INDEX(PLAN_PRODUCCION!$B$4:$GQ$24,COLUMN()-COLUMN($GZ$1)+1,0))</f>
        <v>0</v>
      </c>
      <c r="HH1650" s="24">
        <f>SUMPRODUCT($B1650:$GQ1650,INDEX(PLAN_PRODUCCION!$B$4:$GQ$24,COLUMN()-COLUMN($GZ$1)+1,0))</f>
        <v>0</v>
      </c>
      <c r="HI1650" s="24">
        <f>SUMPRODUCT($B1650:$GQ1650,INDEX(PLAN_PRODUCCION!$B$4:$GQ$24,COLUMN()-COLUMN($GZ$1)+1,0))</f>
        <v>0</v>
      </c>
      <c r="HJ1650" s="24">
        <f>SUMPRODUCT($B1650:$GQ1650,INDEX(PLAN_PRODUCCION!$B$4:$GQ$24,COLUMN()-COLUMN($GZ$1)+1,0))</f>
        <v>0</v>
      </c>
      <c r="HK1650" s="24">
        <f>SUMPRODUCT($B1650:$GQ1650,INDEX(PLAN_PRODUCCION!$B$4:$GQ$24,COLUMN()-COLUMN($GZ$1)+1,0))</f>
        <v>0</v>
      </c>
      <c r="HL1650" s="24">
        <f>SUMPRODUCT($B1650:$GQ1650,INDEX(PLAN_PRODUCCION!$B$4:$GQ$24,COLUMN()-COLUMN($GZ$1)+1,0))</f>
        <v>0</v>
      </c>
      <c r="HM1650" s="24">
        <f>SUMPRODUCT($B1650:$GQ1650,INDEX(PLAN_PRODUCCION!$B$4:$GQ$24,COLUMN()-COLUMN($GZ$1)+1,0))</f>
        <v>0</v>
      </c>
      <c r="HN1650" s="24">
        <f>SUMPRODUCT($B1650:$GQ1650,INDEX(PLAN_PRODUCCION!$B$4:$GQ$24,COLUMN()-COLUMN($GZ$1)+1,0))</f>
        <v>0</v>
      </c>
      <c r="HO1650" s="24">
        <f>SUMPRODUCT($B1650:$GQ1650,INDEX(PLAN_PRODUCCION!$B$4:$GQ$24,COLUMN()-COLUMN($GZ$1)+1,0))</f>
        <v>0</v>
      </c>
      <c r="HP1650" s="24">
        <f>SUMPRODUCT($B1650:$GQ1650,INDEX(PLAN_PRODUCCION!$B$4:$GQ$24,COLUMN()-COLUMN($GZ$1)+1,0))</f>
        <v>0</v>
      </c>
      <c r="HQ1650" s="24">
        <f>SUMPRODUCT($B1650:$GQ1650,INDEX(PLAN_PRODUCCION!$B$4:$GQ$24,COLUMN()-COLUMN($GZ$1)+1,0))</f>
        <v>0</v>
      </c>
      <c r="HR1650" s="24">
        <f>SUMPRODUCT($B1650:$GQ1650,INDEX(PLAN_PRODUCCION!$B$4:$GQ$24,COLUMN()-COLUMN($GZ$1)+1,0))</f>
        <v>0</v>
      </c>
      <c r="HS1650" s="24">
        <f>SUMPRODUCT($B1650:$GQ1650,INDEX(PLAN_PRODUCCION!$B$4:$GQ$24,COLUMN()-COLUMN($GZ$1)+1,0))</f>
        <v>0</v>
      </c>
      <c r="HT1650" s="24">
        <f>SUMPRODUCT($B1650:$GQ1650,INDEX(PLAN_PRODUCCION!$B$4:$GQ$24,COLUMN()-COLUMN($GZ$1)+1,0))</f>
        <v>0</v>
      </c>
      <c r="HU1650" s="22"/>
      <c r="HV1650" s="25"/>
      <c r="HW1650" t="str">
        <f>DIM_BILL[[#This Row],[Tipo]]</f>
        <v>MATERIA PRIMA</v>
      </c>
    </row>
    <row r="1651" spans="1:231" x14ac:dyDescent="0.3">
      <c r="A1651" s="18" t="s">
        <v>735</v>
      </c>
      <c r="BP1651">
        <v>0.2</v>
      </c>
      <c r="BQ1651">
        <v>0.4</v>
      </c>
      <c r="BR1651">
        <v>4.8000000000000001E-2</v>
      </c>
      <c r="CE1651">
        <v>0.20599999999999999</v>
      </c>
      <c r="CF1651">
        <v>0.1648</v>
      </c>
      <c r="CS1651">
        <v>0.5</v>
      </c>
      <c r="ES1651">
        <v>6.6666666666666666E-2</v>
      </c>
      <c r="GR1651" s="18" t="s">
        <v>736</v>
      </c>
      <c r="GS1651" s="18">
        <v>10</v>
      </c>
      <c r="GT1651" s="18" t="s">
        <v>1867</v>
      </c>
      <c r="GU1651" s="18" t="s">
        <v>1793</v>
      </c>
      <c r="GV1651" s="18">
        <f>SUMIF(FACT_A1[cve_prod],DIM_BILL[[#This Row],[CODIGO]],FACT_A1[Existencia])</f>
        <v>0</v>
      </c>
      <c r="GW1651" s="18">
        <f>SUMIF(FACT_A2[cve_prod],DIM_BILL[[#This Row],[CODIGO]],FACT_A2[Existencia])</f>
        <v>1925</v>
      </c>
      <c r="GX1651" s="18"/>
      <c r="GY1651" s="16" t="s">
        <v>2222</v>
      </c>
      <c r="GZ1651" s="26">
        <f t="shared" ref="GZ1651" si="12057">GV1651+GW1651+GX1651+GZ1649-GZ1650</f>
        <v>-235</v>
      </c>
      <c r="HA1651" s="26">
        <f t="shared" ref="HA1651" si="12058">GZ1651+HA1649-HA1650</f>
        <v>-235</v>
      </c>
      <c r="HB1651" s="26">
        <f t="shared" ref="HB1651" si="12059">HA1651+HB1649-HB1650</f>
        <v>-235</v>
      </c>
      <c r="HC1651" s="26">
        <f t="shared" ref="HC1651" si="12060">HB1651+HC1649-HC1650</f>
        <v>-235</v>
      </c>
      <c r="HD1651" s="26">
        <f t="shared" ref="HD1651" si="12061">HC1651+HD1649-HD1650</f>
        <v>-235</v>
      </c>
      <c r="HE1651" s="26">
        <f t="shared" ref="HE1651" si="12062">HD1651+HE1649-HE1650</f>
        <v>-235</v>
      </c>
      <c r="HF1651" s="26">
        <f t="shared" ref="HF1651" si="12063">HE1651+HF1649-HF1650</f>
        <v>-235</v>
      </c>
      <c r="HG1651" s="26">
        <f t="shared" ref="HG1651" si="12064">HF1651+HG1649-HG1650</f>
        <v>-235</v>
      </c>
      <c r="HH1651" s="26">
        <f t="shared" ref="HH1651" si="12065">HG1651+HH1649-HH1650</f>
        <v>-235</v>
      </c>
      <c r="HI1651" s="26">
        <f t="shared" ref="HI1651" si="12066">HH1651+HI1649-HI1650</f>
        <v>-235</v>
      </c>
      <c r="HJ1651" s="26">
        <f t="shared" ref="HJ1651" si="12067">HI1651+HJ1649-HJ1650</f>
        <v>-235</v>
      </c>
      <c r="HK1651" s="26">
        <f t="shared" ref="HK1651" si="12068">HJ1651+HK1649-HK1650</f>
        <v>-235</v>
      </c>
      <c r="HL1651" s="26">
        <f t="shared" ref="HL1651" si="12069">HK1651+HL1649-HL1650</f>
        <v>-235</v>
      </c>
      <c r="HM1651" s="26">
        <f t="shared" ref="HM1651" si="12070">HL1651+HM1649-HM1650</f>
        <v>-235</v>
      </c>
      <c r="HN1651" s="26">
        <f t="shared" ref="HN1651" si="12071">HM1651+HN1649-HN1650</f>
        <v>-235</v>
      </c>
      <c r="HO1651" s="26">
        <f t="shared" ref="HO1651" si="12072">HN1651+HO1649-HO1650</f>
        <v>-235</v>
      </c>
      <c r="HP1651" s="26">
        <f t="shared" ref="HP1651" si="12073">HO1651+HP1649-HP1650</f>
        <v>-235</v>
      </c>
      <c r="HQ1651" s="26">
        <f t="shared" ref="HQ1651" si="12074">HP1651+HQ1649-HQ1650</f>
        <v>-235</v>
      </c>
      <c r="HR1651" s="26">
        <f t="shared" ref="HR1651" si="12075">HQ1651+HR1649-HR1650</f>
        <v>-235</v>
      </c>
      <c r="HS1651" s="26">
        <f t="shared" ref="HS1651" si="12076">HR1651+HS1649-HS1650</f>
        <v>-235</v>
      </c>
      <c r="HT1651" s="26">
        <f t="shared" ref="HT1651" si="12077">HS1651+HT1649-HT1650</f>
        <v>-235</v>
      </c>
      <c r="HU1651" s="22">
        <f t="shared" ref="HU1651" si="12078">COUNTIF(GZ1651:HT1651,"&lt;0")</f>
        <v>21</v>
      </c>
      <c r="HV1651" s="25"/>
      <c r="HW1651" t="str">
        <f>DIM_BILL[[#This Row],[Tipo]]</f>
        <v>MATERIA PRIMA</v>
      </c>
    </row>
    <row r="1652" spans="1:231" x14ac:dyDescent="0.3">
      <c r="A1652" s="17" t="s">
        <v>931</v>
      </c>
      <c r="CG1652">
        <v>7.0000000000000007E-2</v>
      </c>
      <c r="GR1652" s="17" t="s">
        <v>932</v>
      </c>
      <c r="GS1652" s="17">
        <v>10</v>
      </c>
      <c r="GT1652" s="17" t="s">
        <v>1834</v>
      </c>
      <c r="GU1652" s="17" t="s">
        <v>1793</v>
      </c>
      <c r="GV1652" s="17">
        <f>SUMIF(FACT_A1[cve_prod],DIM_BILL[[#This Row],[CODIGO]],FACT_A1[Existencia])</f>
        <v>500</v>
      </c>
      <c r="GW1652" s="18">
        <f>SUMIF(FACT_A2[cve_prod],DIM_BILL[[#This Row],[CODIGO]],FACT_A2[Existencia])</f>
        <v>500</v>
      </c>
      <c r="GX1652" s="17"/>
      <c r="GY1652" s="16" t="s">
        <v>2220</v>
      </c>
      <c r="GZ1652" s="15">
        <f>SUMIFS(POs[saldo],POs[cve_prod],DIM_BILL[[#This Row],[CODIGO]],POs[status],$GY1652,POs[f_ent],GZ$1)</f>
        <v>0</v>
      </c>
      <c r="HA1652" s="15">
        <f>SUMIFS(POs[saldo],POs[cve_prod],DIM_BILL[[#This Row],[CODIGO]],POs[status],$GY1652,POs[f_ent],HA$1)</f>
        <v>0</v>
      </c>
      <c r="HB1652" s="15">
        <f>SUMIFS(POs[saldo],POs[cve_prod],DIM_BILL[[#This Row],[CODIGO]],POs[status],$GY1652,POs[f_ent],HB$1)</f>
        <v>0</v>
      </c>
      <c r="HC1652" s="15">
        <f>SUMIFS(POs[saldo],POs[cve_prod],DIM_BILL[[#This Row],[CODIGO]],POs[status],$GY1652,POs[f_ent],HC$1)</f>
        <v>0</v>
      </c>
      <c r="HD1652" s="15">
        <f>SUMIFS(POs[saldo],POs[cve_prod],DIM_BILL[[#This Row],[CODIGO]],POs[status],$GY1652,POs[f_ent],HD$1)</f>
        <v>0</v>
      </c>
      <c r="HE1652" s="15">
        <f>SUMIFS(POs[saldo],POs[cve_prod],DIM_BILL[[#This Row],[CODIGO]],POs[status],$GY1652,POs[f_ent],HE$1)</f>
        <v>0</v>
      </c>
      <c r="HF1652" s="15">
        <f>SUMIFS(POs[saldo],POs[cve_prod],DIM_BILL[[#This Row],[CODIGO]],POs[status],$GY1652,POs[Semana],WEEKNUM(HF$1))</f>
        <v>0</v>
      </c>
      <c r="HG1652" s="15">
        <f>SUMIFS(POs[saldo],POs[cve_prod],DIM_BILL[[#This Row],[CODIGO]],POs[status],$GY1652,POs[Semana],WEEKNUM(HG$1))</f>
        <v>0</v>
      </c>
      <c r="HH1652" s="15">
        <f>SUMIFS(POs[saldo],POs[cve_prod],DIM_BILL[[#This Row],[CODIGO]],POs[status],$GY1652,POs[Semana],WEEKNUM(HH$1))</f>
        <v>0</v>
      </c>
      <c r="HI1652" s="15">
        <f>SUMIFS(POs[saldo],POs[cve_prod],DIM_BILL[[#This Row],[CODIGO]],POs[status],$GY1652,POs[Semana],WEEKNUM(HI$1))</f>
        <v>0</v>
      </c>
      <c r="HJ1652" s="15">
        <f>SUMIFS(POs[saldo],POs[cve_prod],DIM_BILL[[#This Row],[CODIGO]],POs[status],$GY1652,POs[Semana],WEEKNUM(HJ$1))</f>
        <v>0</v>
      </c>
      <c r="HK1652" s="15">
        <f>SUMIFS(POs[saldo],POs[cve_prod],DIM_BILL[[#This Row],[CODIGO]],POs[status],$GY1652,POs[Semana],WEEKNUM(HK$1))</f>
        <v>0</v>
      </c>
      <c r="HL1652" s="15">
        <f>SUMIFS(POs[saldo],POs[cve_prod],DIM_BILL[[#This Row],[CODIGO]],POs[status],$GY1652,POs[Semana],WEEKNUM(HL$1))</f>
        <v>0</v>
      </c>
      <c r="HM1652" s="15">
        <f>SUMIFS(POs[saldo],POs[cve_prod],DIM_BILL[[#This Row],[CODIGO]],POs[status],$GY1652,POs[Semana],WEEKNUM(HM$1))</f>
        <v>0</v>
      </c>
      <c r="HN1652" s="15">
        <f>SUMIFS(POs[saldo],POs[cve_prod],DIM_BILL[[#This Row],[CODIGO]],POs[status],$GY1652,POs[Semana],WEEKNUM(HN$1))</f>
        <v>0</v>
      </c>
      <c r="HO1652" s="15">
        <f>SUMIFS(POs[saldo],POs[cve_prod],DIM_BILL[[#This Row],[CODIGO]],POs[status],$GY1652,POs[Semana],WEEKNUM(HO$1))</f>
        <v>0</v>
      </c>
      <c r="HP1652" s="15">
        <f>SUMIFS(POs[saldo],POs[cve_prod],DIM_BILL[[#This Row],[CODIGO]],POs[status],$GY1652,POs[Semana],WEEKNUM(HP$1))</f>
        <v>0</v>
      </c>
      <c r="HQ1652" s="15">
        <f>SUMIFS(POs[saldo],POs[cve_prod],DIM_BILL[[#This Row],[CODIGO]],POs[status],$GY1652,POs[Semana],WEEKNUM(HQ$1))</f>
        <v>0</v>
      </c>
      <c r="HR1652" s="15">
        <f>SUMIFS(POs[saldo],POs[cve_prod],DIM_BILL[[#This Row],[CODIGO]],POs[status],$GY1652,POs[Semana],WEEKNUM(HR$1))</f>
        <v>0</v>
      </c>
      <c r="HS1652" s="15">
        <f>SUMIFS(POs[saldo],POs[cve_prod],DIM_BILL[[#This Row],[CODIGO]],POs[status],$GY1652,POs[Semana],WEEKNUM(HS$1))</f>
        <v>0</v>
      </c>
      <c r="HT1652" s="15">
        <f>SUMIFS(POs[saldo],POs[cve_prod],DIM_BILL[[#This Row],[CODIGO]],POs[status],$GY1652,POs[Semana],WEEKNUM(HT$1))</f>
        <v>0</v>
      </c>
      <c r="HU1652" s="22"/>
      <c r="HV1652" s="25"/>
      <c r="HW1652" t="str">
        <f>DIM_BILL[[#This Row],[Tipo]]</f>
        <v>MATERIA PRIMA</v>
      </c>
    </row>
    <row r="1653" spans="1:231" x14ac:dyDescent="0.3">
      <c r="A1653" s="17" t="s">
        <v>931</v>
      </c>
      <c r="CG1653">
        <v>7.0000000000000007E-2</v>
      </c>
      <c r="GR1653" s="17" t="s">
        <v>932</v>
      </c>
      <c r="GS1653" s="17">
        <v>10</v>
      </c>
      <c r="GT1653" s="17" t="s">
        <v>1834</v>
      </c>
      <c r="GU1653" s="17" t="s">
        <v>1793</v>
      </c>
      <c r="GV1653" s="17">
        <f>SUMIF(FACT_A1[cve_prod],DIM_BILL[[#This Row],[CODIGO]],FACT_A1[Existencia])</f>
        <v>500</v>
      </c>
      <c r="GW1653" s="18">
        <f>SUMIF(FACT_A2[cve_prod],DIM_BILL[[#This Row],[CODIGO]],FACT_A2[Existencia])</f>
        <v>500</v>
      </c>
      <c r="GX1653" s="17"/>
      <c r="GY1653" s="16" t="s">
        <v>2221</v>
      </c>
      <c r="GZ1653" s="24">
        <f>SUMPRODUCT($B1653:$GQ1653,INDEX(PLAN_PRODUCCION!$B$4:$GQ$24,COLUMN()-COLUMN($GZ$1)+1,0))</f>
        <v>59.360000000000007</v>
      </c>
      <c r="HA1653" s="24">
        <f>SUMPRODUCT($B1653:$GQ1653,INDEX(PLAN_PRODUCCION!$B$4:$GQ$24,COLUMN()-COLUMN($GZ$1)+1,0))</f>
        <v>0</v>
      </c>
      <c r="HB1653" s="24">
        <f>SUMPRODUCT($B1653:$GQ1653,INDEX(PLAN_PRODUCCION!$B$4:$GQ$24,COLUMN()-COLUMN($GZ$1)+1,0))</f>
        <v>0</v>
      </c>
      <c r="HC1653" s="24">
        <f>SUMPRODUCT($B1653:$GQ1653,INDEX(PLAN_PRODUCCION!$B$4:$GQ$24,COLUMN()-COLUMN($GZ$1)+1,0))</f>
        <v>0</v>
      </c>
      <c r="HD1653" s="24">
        <f>SUMPRODUCT($B1653:$GQ1653,INDEX(PLAN_PRODUCCION!$B$4:$GQ$24,COLUMN()-COLUMN($GZ$1)+1,0))</f>
        <v>0</v>
      </c>
      <c r="HE1653" s="24">
        <f>SUMPRODUCT($B1653:$GQ1653,INDEX(PLAN_PRODUCCION!$B$4:$GQ$24,COLUMN()-COLUMN($GZ$1)+1,0))</f>
        <v>0</v>
      </c>
      <c r="HF1653" s="24">
        <f>SUMPRODUCT($B1653:$GQ1653,INDEX(PLAN_PRODUCCION!$B$4:$GQ$24,COLUMN()-COLUMN($GZ$1)+1,0))</f>
        <v>0</v>
      </c>
      <c r="HG1653" s="24">
        <f>SUMPRODUCT($B1653:$GQ1653,INDEX(PLAN_PRODUCCION!$B$4:$GQ$24,COLUMN()-COLUMN($GZ$1)+1,0))</f>
        <v>0</v>
      </c>
      <c r="HH1653" s="24">
        <f>SUMPRODUCT($B1653:$GQ1653,INDEX(PLAN_PRODUCCION!$B$4:$GQ$24,COLUMN()-COLUMN($GZ$1)+1,0))</f>
        <v>0</v>
      </c>
      <c r="HI1653" s="24">
        <f>SUMPRODUCT($B1653:$GQ1653,INDEX(PLAN_PRODUCCION!$B$4:$GQ$24,COLUMN()-COLUMN($GZ$1)+1,0))</f>
        <v>0</v>
      </c>
      <c r="HJ1653" s="24">
        <f>SUMPRODUCT($B1653:$GQ1653,INDEX(PLAN_PRODUCCION!$B$4:$GQ$24,COLUMN()-COLUMN($GZ$1)+1,0))</f>
        <v>0</v>
      </c>
      <c r="HK1653" s="24">
        <f>SUMPRODUCT($B1653:$GQ1653,INDEX(PLAN_PRODUCCION!$B$4:$GQ$24,COLUMN()-COLUMN($GZ$1)+1,0))</f>
        <v>0</v>
      </c>
      <c r="HL1653" s="24">
        <f>SUMPRODUCT($B1653:$GQ1653,INDEX(PLAN_PRODUCCION!$B$4:$GQ$24,COLUMN()-COLUMN($GZ$1)+1,0))</f>
        <v>0</v>
      </c>
      <c r="HM1653" s="24">
        <f>SUMPRODUCT($B1653:$GQ1653,INDEX(PLAN_PRODUCCION!$B$4:$GQ$24,COLUMN()-COLUMN($GZ$1)+1,0))</f>
        <v>0</v>
      </c>
      <c r="HN1653" s="24">
        <f>SUMPRODUCT($B1653:$GQ1653,INDEX(PLAN_PRODUCCION!$B$4:$GQ$24,COLUMN()-COLUMN($GZ$1)+1,0))</f>
        <v>0</v>
      </c>
      <c r="HO1653" s="24">
        <f>SUMPRODUCT($B1653:$GQ1653,INDEX(PLAN_PRODUCCION!$B$4:$GQ$24,COLUMN()-COLUMN($GZ$1)+1,0))</f>
        <v>0</v>
      </c>
      <c r="HP1653" s="24">
        <f>SUMPRODUCT($B1653:$GQ1653,INDEX(PLAN_PRODUCCION!$B$4:$GQ$24,COLUMN()-COLUMN($GZ$1)+1,0))</f>
        <v>0</v>
      </c>
      <c r="HQ1653" s="24">
        <f>SUMPRODUCT($B1653:$GQ1653,INDEX(PLAN_PRODUCCION!$B$4:$GQ$24,COLUMN()-COLUMN($GZ$1)+1,0))</f>
        <v>0</v>
      </c>
      <c r="HR1653" s="24">
        <f>SUMPRODUCT($B1653:$GQ1653,INDEX(PLAN_PRODUCCION!$B$4:$GQ$24,COLUMN()-COLUMN($GZ$1)+1,0))</f>
        <v>0</v>
      </c>
      <c r="HS1653" s="24">
        <f>SUMPRODUCT($B1653:$GQ1653,INDEX(PLAN_PRODUCCION!$B$4:$GQ$24,COLUMN()-COLUMN($GZ$1)+1,0))</f>
        <v>0</v>
      </c>
      <c r="HT1653" s="24">
        <f>SUMPRODUCT($B1653:$GQ1653,INDEX(PLAN_PRODUCCION!$B$4:$GQ$24,COLUMN()-COLUMN($GZ$1)+1,0))</f>
        <v>0</v>
      </c>
      <c r="HU1653" s="22"/>
      <c r="HV1653" s="25"/>
      <c r="HW1653" t="str">
        <f>DIM_BILL[[#This Row],[Tipo]]</f>
        <v>MATERIA PRIMA</v>
      </c>
    </row>
    <row r="1654" spans="1:231" x14ac:dyDescent="0.3">
      <c r="A1654" s="18" t="s">
        <v>931</v>
      </c>
      <c r="CG1654">
        <v>7.0000000000000007E-2</v>
      </c>
      <c r="GR1654" s="18" t="s">
        <v>932</v>
      </c>
      <c r="GS1654" s="18">
        <v>10</v>
      </c>
      <c r="GT1654" s="18" t="s">
        <v>1834</v>
      </c>
      <c r="GU1654" s="18" t="s">
        <v>1793</v>
      </c>
      <c r="GV1654" s="18">
        <f>SUMIF(FACT_A1[cve_prod],DIM_BILL[[#This Row],[CODIGO]],FACT_A1[Existencia])</f>
        <v>500</v>
      </c>
      <c r="GW1654" s="18">
        <f>SUMIF(FACT_A2[cve_prod],DIM_BILL[[#This Row],[CODIGO]],FACT_A2[Existencia])</f>
        <v>500</v>
      </c>
      <c r="GX1654" s="18"/>
      <c r="GY1654" s="16" t="s">
        <v>2222</v>
      </c>
      <c r="GZ1654" s="26">
        <f t="shared" ref="GZ1654" si="12079">GV1654+GW1654+GX1654+GZ1652-GZ1653</f>
        <v>940.64</v>
      </c>
      <c r="HA1654" s="26">
        <f t="shared" ref="HA1654" si="12080">GZ1654+HA1652-HA1653</f>
        <v>940.64</v>
      </c>
      <c r="HB1654" s="26">
        <f t="shared" ref="HB1654" si="12081">HA1654+HB1652-HB1653</f>
        <v>940.64</v>
      </c>
      <c r="HC1654" s="26">
        <f t="shared" ref="HC1654" si="12082">HB1654+HC1652-HC1653</f>
        <v>940.64</v>
      </c>
      <c r="HD1654" s="26">
        <f t="shared" ref="HD1654" si="12083">HC1654+HD1652-HD1653</f>
        <v>940.64</v>
      </c>
      <c r="HE1654" s="26">
        <f t="shared" ref="HE1654" si="12084">HD1654+HE1652-HE1653</f>
        <v>940.64</v>
      </c>
      <c r="HF1654" s="26">
        <f t="shared" ref="HF1654" si="12085">HE1654+HF1652-HF1653</f>
        <v>940.64</v>
      </c>
      <c r="HG1654" s="26">
        <f t="shared" ref="HG1654" si="12086">HF1654+HG1652-HG1653</f>
        <v>940.64</v>
      </c>
      <c r="HH1654" s="26">
        <f t="shared" ref="HH1654" si="12087">HG1654+HH1652-HH1653</f>
        <v>940.64</v>
      </c>
      <c r="HI1654" s="26">
        <f t="shared" ref="HI1654" si="12088">HH1654+HI1652-HI1653</f>
        <v>940.64</v>
      </c>
      <c r="HJ1654" s="26">
        <f t="shared" ref="HJ1654" si="12089">HI1654+HJ1652-HJ1653</f>
        <v>940.64</v>
      </c>
      <c r="HK1654" s="26">
        <f t="shared" ref="HK1654" si="12090">HJ1654+HK1652-HK1653</f>
        <v>940.64</v>
      </c>
      <c r="HL1654" s="26">
        <f t="shared" ref="HL1654" si="12091">HK1654+HL1652-HL1653</f>
        <v>940.64</v>
      </c>
      <c r="HM1654" s="26">
        <f t="shared" ref="HM1654" si="12092">HL1654+HM1652-HM1653</f>
        <v>940.64</v>
      </c>
      <c r="HN1654" s="26">
        <f t="shared" ref="HN1654" si="12093">HM1654+HN1652-HN1653</f>
        <v>940.64</v>
      </c>
      <c r="HO1654" s="26">
        <f t="shared" ref="HO1654" si="12094">HN1654+HO1652-HO1653</f>
        <v>940.64</v>
      </c>
      <c r="HP1654" s="26">
        <f t="shared" ref="HP1654" si="12095">HO1654+HP1652-HP1653</f>
        <v>940.64</v>
      </c>
      <c r="HQ1654" s="26">
        <f t="shared" ref="HQ1654" si="12096">HP1654+HQ1652-HQ1653</f>
        <v>940.64</v>
      </c>
      <c r="HR1654" s="26">
        <f t="shared" ref="HR1654" si="12097">HQ1654+HR1652-HR1653</f>
        <v>940.64</v>
      </c>
      <c r="HS1654" s="26">
        <f t="shared" ref="HS1654" si="12098">HR1654+HS1652-HS1653</f>
        <v>940.64</v>
      </c>
      <c r="HT1654" s="26">
        <f t="shared" ref="HT1654" si="12099">HS1654+HT1652-HT1653</f>
        <v>940.64</v>
      </c>
      <c r="HU1654" s="22">
        <f t="shared" ref="HU1654" si="12100">COUNTIF(GZ1654:HT1654,"&lt;0")</f>
        <v>0</v>
      </c>
      <c r="HV1654" s="25"/>
      <c r="HW1654" t="str">
        <f>DIM_BILL[[#This Row],[Tipo]]</f>
        <v>MATERIA PRIMA</v>
      </c>
    </row>
    <row r="1655" spans="1:231" x14ac:dyDescent="0.3">
      <c r="A1655" s="17" t="s">
        <v>539</v>
      </c>
      <c r="AS1655">
        <v>0.03</v>
      </c>
      <c r="GR1655" s="17" t="s">
        <v>540</v>
      </c>
      <c r="GS1655" s="17">
        <v>10</v>
      </c>
      <c r="GT1655" s="17" t="s">
        <v>1867</v>
      </c>
      <c r="GU1655" s="17" t="s">
        <v>1793</v>
      </c>
      <c r="GV1655" s="17">
        <f>SUMIF(FACT_A1[cve_prod],DIM_BILL[[#This Row],[CODIGO]],FACT_A1[Existencia])</f>
        <v>760</v>
      </c>
      <c r="GW1655" s="18">
        <f>SUMIF(FACT_A2[cve_prod],DIM_BILL[[#This Row],[CODIGO]],FACT_A2[Existencia])</f>
        <v>0</v>
      </c>
      <c r="GX1655" s="17"/>
      <c r="GY1655" s="16" t="s">
        <v>2220</v>
      </c>
      <c r="GZ1655" s="15">
        <f>SUMIFS(POs[saldo],POs[cve_prod],DIM_BILL[[#This Row],[CODIGO]],POs[status],$GY1655,POs[f_ent],GZ$1)</f>
        <v>0</v>
      </c>
      <c r="HA1655" s="15">
        <f>SUMIFS(POs[saldo],POs[cve_prod],DIM_BILL[[#This Row],[CODIGO]],POs[status],$GY1655,POs[f_ent],HA$1)</f>
        <v>0</v>
      </c>
      <c r="HB1655" s="15">
        <f>SUMIFS(POs[saldo],POs[cve_prod],DIM_BILL[[#This Row],[CODIGO]],POs[status],$GY1655,POs[f_ent],HB$1)</f>
        <v>0</v>
      </c>
      <c r="HC1655" s="15">
        <f>SUMIFS(POs[saldo],POs[cve_prod],DIM_BILL[[#This Row],[CODIGO]],POs[status],$GY1655,POs[f_ent],HC$1)</f>
        <v>0</v>
      </c>
      <c r="HD1655" s="15">
        <f>SUMIFS(POs[saldo],POs[cve_prod],DIM_BILL[[#This Row],[CODIGO]],POs[status],$GY1655,POs[f_ent],HD$1)</f>
        <v>0</v>
      </c>
      <c r="HE1655" s="15">
        <f>SUMIFS(POs[saldo],POs[cve_prod],DIM_BILL[[#This Row],[CODIGO]],POs[status],$GY1655,POs[f_ent],HE$1)</f>
        <v>0</v>
      </c>
      <c r="HF1655" s="15">
        <f>SUMIFS(POs[saldo],POs[cve_prod],DIM_BILL[[#This Row],[CODIGO]],POs[status],$GY1655,POs[Semana],WEEKNUM(HF$1))</f>
        <v>0</v>
      </c>
      <c r="HG1655" s="15">
        <f>SUMIFS(POs[saldo],POs[cve_prod],DIM_BILL[[#This Row],[CODIGO]],POs[status],$GY1655,POs[Semana],WEEKNUM(HG$1))</f>
        <v>0</v>
      </c>
      <c r="HH1655" s="15">
        <f>SUMIFS(POs[saldo],POs[cve_prod],DIM_BILL[[#This Row],[CODIGO]],POs[status],$GY1655,POs[Semana],WEEKNUM(HH$1))</f>
        <v>0</v>
      </c>
      <c r="HI1655" s="15">
        <f>SUMIFS(POs[saldo],POs[cve_prod],DIM_BILL[[#This Row],[CODIGO]],POs[status],$GY1655,POs[Semana],WEEKNUM(HI$1))</f>
        <v>0</v>
      </c>
      <c r="HJ1655" s="15">
        <f>SUMIFS(POs[saldo],POs[cve_prod],DIM_BILL[[#This Row],[CODIGO]],POs[status],$GY1655,POs[Semana],WEEKNUM(HJ$1))</f>
        <v>0</v>
      </c>
      <c r="HK1655" s="15">
        <f>SUMIFS(POs[saldo],POs[cve_prod],DIM_BILL[[#This Row],[CODIGO]],POs[status],$GY1655,POs[Semana],WEEKNUM(HK$1))</f>
        <v>0</v>
      </c>
      <c r="HL1655" s="15">
        <f>SUMIFS(POs[saldo],POs[cve_prod],DIM_BILL[[#This Row],[CODIGO]],POs[status],$GY1655,POs[Semana],WEEKNUM(HL$1))</f>
        <v>0</v>
      </c>
      <c r="HM1655" s="15">
        <f>SUMIFS(POs[saldo],POs[cve_prod],DIM_BILL[[#This Row],[CODIGO]],POs[status],$GY1655,POs[Semana],WEEKNUM(HM$1))</f>
        <v>0</v>
      </c>
      <c r="HN1655" s="15">
        <f>SUMIFS(POs[saldo],POs[cve_prod],DIM_BILL[[#This Row],[CODIGO]],POs[status],$GY1655,POs[Semana],WEEKNUM(HN$1))</f>
        <v>0</v>
      </c>
      <c r="HO1655" s="15">
        <f>SUMIFS(POs[saldo],POs[cve_prod],DIM_BILL[[#This Row],[CODIGO]],POs[status],$GY1655,POs[Semana],WEEKNUM(HO$1))</f>
        <v>0</v>
      </c>
      <c r="HP1655" s="15">
        <f>SUMIFS(POs[saldo],POs[cve_prod],DIM_BILL[[#This Row],[CODIGO]],POs[status],$GY1655,POs[Semana],WEEKNUM(HP$1))</f>
        <v>0</v>
      </c>
      <c r="HQ1655" s="15">
        <f>SUMIFS(POs[saldo],POs[cve_prod],DIM_BILL[[#This Row],[CODIGO]],POs[status],$GY1655,POs[Semana],WEEKNUM(HQ$1))</f>
        <v>0</v>
      </c>
      <c r="HR1655" s="15">
        <f>SUMIFS(POs[saldo],POs[cve_prod],DIM_BILL[[#This Row],[CODIGO]],POs[status],$GY1655,POs[Semana],WEEKNUM(HR$1))</f>
        <v>0</v>
      </c>
      <c r="HS1655" s="15">
        <f>SUMIFS(POs[saldo],POs[cve_prod],DIM_BILL[[#This Row],[CODIGO]],POs[status],$GY1655,POs[Semana],WEEKNUM(HS$1))</f>
        <v>0</v>
      </c>
      <c r="HT1655" s="15">
        <f>SUMIFS(POs[saldo],POs[cve_prod],DIM_BILL[[#This Row],[CODIGO]],POs[status],$GY1655,POs[Semana],WEEKNUM(HT$1))</f>
        <v>0</v>
      </c>
      <c r="HU1655" s="22"/>
      <c r="HV1655" s="25"/>
      <c r="HW1655" t="str">
        <f>DIM_BILL[[#This Row],[Tipo]]</f>
        <v>MATERIA PRIMA</v>
      </c>
    </row>
    <row r="1656" spans="1:231" x14ac:dyDescent="0.3">
      <c r="A1656" s="17" t="s">
        <v>539</v>
      </c>
      <c r="AS1656">
        <v>0.03</v>
      </c>
      <c r="GR1656" s="17" t="s">
        <v>540</v>
      </c>
      <c r="GS1656" s="17">
        <v>10</v>
      </c>
      <c r="GT1656" s="17" t="s">
        <v>1867</v>
      </c>
      <c r="GU1656" s="17" t="s">
        <v>1793</v>
      </c>
      <c r="GV1656" s="17">
        <f>SUMIF(FACT_A1[cve_prod],DIM_BILL[[#This Row],[CODIGO]],FACT_A1[Existencia])</f>
        <v>760</v>
      </c>
      <c r="GW1656" s="18">
        <f>SUMIF(FACT_A2[cve_prod],DIM_BILL[[#This Row],[CODIGO]],FACT_A2[Existencia])</f>
        <v>0</v>
      </c>
      <c r="GX1656" s="17"/>
      <c r="GY1656" s="16" t="s">
        <v>2221</v>
      </c>
      <c r="GZ1656" s="24">
        <f>SUMPRODUCT($B1656:$GQ1656,INDEX(PLAN_PRODUCCION!$B$4:$GQ$24,COLUMN()-COLUMN($GZ$1)+1,0))</f>
        <v>220.07999999999998</v>
      </c>
      <c r="HA1656" s="24">
        <f>SUMPRODUCT($B1656:$GQ1656,INDEX(PLAN_PRODUCCION!$B$4:$GQ$24,COLUMN()-COLUMN($GZ$1)+1,0))</f>
        <v>0</v>
      </c>
      <c r="HB1656" s="24">
        <f>SUMPRODUCT($B1656:$GQ1656,INDEX(PLAN_PRODUCCION!$B$4:$GQ$24,COLUMN()-COLUMN($GZ$1)+1,0))</f>
        <v>0</v>
      </c>
      <c r="HC1656" s="24">
        <f>SUMPRODUCT($B1656:$GQ1656,INDEX(PLAN_PRODUCCION!$B$4:$GQ$24,COLUMN()-COLUMN($GZ$1)+1,0))</f>
        <v>0</v>
      </c>
      <c r="HD1656" s="24">
        <f>SUMPRODUCT($B1656:$GQ1656,INDEX(PLAN_PRODUCCION!$B$4:$GQ$24,COLUMN()-COLUMN($GZ$1)+1,0))</f>
        <v>0</v>
      </c>
      <c r="HE1656" s="24">
        <f>SUMPRODUCT($B1656:$GQ1656,INDEX(PLAN_PRODUCCION!$B$4:$GQ$24,COLUMN()-COLUMN($GZ$1)+1,0))</f>
        <v>0</v>
      </c>
      <c r="HF1656" s="24">
        <f>SUMPRODUCT($B1656:$GQ1656,INDEX(PLAN_PRODUCCION!$B$4:$GQ$24,COLUMN()-COLUMN($GZ$1)+1,0))</f>
        <v>0</v>
      </c>
      <c r="HG1656" s="24">
        <f>SUMPRODUCT($B1656:$GQ1656,INDEX(PLAN_PRODUCCION!$B$4:$GQ$24,COLUMN()-COLUMN($GZ$1)+1,0))</f>
        <v>0</v>
      </c>
      <c r="HH1656" s="24">
        <f>SUMPRODUCT($B1656:$GQ1656,INDEX(PLAN_PRODUCCION!$B$4:$GQ$24,COLUMN()-COLUMN($GZ$1)+1,0))</f>
        <v>0</v>
      </c>
      <c r="HI1656" s="24">
        <f>SUMPRODUCT($B1656:$GQ1656,INDEX(PLAN_PRODUCCION!$B$4:$GQ$24,COLUMN()-COLUMN($GZ$1)+1,0))</f>
        <v>0</v>
      </c>
      <c r="HJ1656" s="24">
        <f>SUMPRODUCT($B1656:$GQ1656,INDEX(PLAN_PRODUCCION!$B$4:$GQ$24,COLUMN()-COLUMN($GZ$1)+1,0))</f>
        <v>0</v>
      </c>
      <c r="HK1656" s="24">
        <f>SUMPRODUCT($B1656:$GQ1656,INDEX(PLAN_PRODUCCION!$B$4:$GQ$24,COLUMN()-COLUMN($GZ$1)+1,0))</f>
        <v>0</v>
      </c>
      <c r="HL1656" s="24">
        <f>SUMPRODUCT($B1656:$GQ1656,INDEX(PLAN_PRODUCCION!$B$4:$GQ$24,COLUMN()-COLUMN($GZ$1)+1,0))</f>
        <v>0</v>
      </c>
      <c r="HM1656" s="24">
        <f>SUMPRODUCT($B1656:$GQ1656,INDEX(PLAN_PRODUCCION!$B$4:$GQ$24,COLUMN()-COLUMN($GZ$1)+1,0))</f>
        <v>0</v>
      </c>
      <c r="HN1656" s="24">
        <f>SUMPRODUCT($B1656:$GQ1656,INDEX(PLAN_PRODUCCION!$B$4:$GQ$24,COLUMN()-COLUMN($GZ$1)+1,0))</f>
        <v>0</v>
      </c>
      <c r="HO1656" s="24">
        <f>SUMPRODUCT($B1656:$GQ1656,INDEX(PLAN_PRODUCCION!$B$4:$GQ$24,COLUMN()-COLUMN($GZ$1)+1,0))</f>
        <v>0</v>
      </c>
      <c r="HP1656" s="24">
        <f>SUMPRODUCT($B1656:$GQ1656,INDEX(PLAN_PRODUCCION!$B$4:$GQ$24,COLUMN()-COLUMN($GZ$1)+1,0))</f>
        <v>0</v>
      </c>
      <c r="HQ1656" s="24">
        <f>SUMPRODUCT($B1656:$GQ1656,INDEX(PLAN_PRODUCCION!$B$4:$GQ$24,COLUMN()-COLUMN($GZ$1)+1,0))</f>
        <v>0</v>
      </c>
      <c r="HR1656" s="24">
        <f>SUMPRODUCT($B1656:$GQ1656,INDEX(PLAN_PRODUCCION!$B$4:$GQ$24,COLUMN()-COLUMN($GZ$1)+1,0))</f>
        <v>0</v>
      </c>
      <c r="HS1656" s="24">
        <f>SUMPRODUCT($B1656:$GQ1656,INDEX(PLAN_PRODUCCION!$B$4:$GQ$24,COLUMN()-COLUMN($GZ$1)+1,0))</f>
        <v>0</v>
      </c>
      <c r="HT1656" s="24">
        <f>SUMPRODUCT($B1656:$GQ1656,INDEX(PLAN_PRODUCCION!$B$4:$GQ$24,COLUMN()-COLUMN($GZ$1)+1,0))</f>
        <v>0</v>
      </c>
      <c r="HU1656" s="22"/>
      <c r="HV1656" s="25"/>
      <c r="HW1656" t="str">
        <f>DIM_BILL[[#This Row],[Tipo]]</f>
        <v>MATERIA PRIMA</v>
      </c>
    </row>
    <row r="1657" spans="1:231" x14ac:dyDescent="0.3">
      <c r="A1657" s="18" t="s">
        <v>539</v>
      </c>
      <c r="AS1657">
        <v>0.03</v>
      </c>
      <c r="GR1657" s="18" t="s">
        <v>540</v>
      </c>
      <c r="GS1657" s="18">
        <v>10</v>
      </c>
      <c r="GT1657" s="18" t="s">
        <v>1867</v>
      </c>
      <c r="GU1657" s="18" t="s">
        <v>1793</v>
      </c>
      <c r="GV1657" s="18">
        <f>SUMIF(FACT_A1[cve_prod],DIM_BILL[[#This Row],[CODIGO]],FACT_A1[Existencia])</f>
        <v>760</v>
      </c>
      <c r="GW1657" s="18">
        <f>SUMIF(FACT_A2[cve_prod],DIM_BILL[[#This Row],[CODIGO]],FACT_A2[Existencia])</f>
        <v>0</v>
      </c>
      <c r="GX1657" s="18"/>
      <c r="GY1657" s="16" t="s">
        <v>2222</v>
      </c>
      <c r="GZ1657" s="26">
        <f t="shared" ref="GZ1657" si="12101">GV1657+GW1657+GX1657+GZ1655-GZ1656</f>
        <v>539.92000000000007</v>
      </c>
      <c r="HA1657" s="26">
        <f t="shared" ref="HA1657" si="12102">GZ1657+HA1655-HA1656</f>
        <v>539.92000000000007</v>
      </c>
      <c r="HB1657" s="26">
        <f t="shared" ref="HB1657" si="12103">HA1657+HB1655-HB1656</f>
        <v>539.92000000000007</v>
      </c>
      <c r="HC1657" s="26">
        <f t="shared" ref="HC1657" si="12104">HB1657+HC1655-HC1656</f>
        <v>539.92000000000007</v>
      </c>
      <c r="HD1657" s="26">
        <f t="shared" ref="HD1657" si="12105">HC1657+HD1655-HD1656</f>
        <v>539.92000000000007</v>
      </c>
      <c r="HE1657" s="26">
        <f t="shared" ref="HE1657" si="12106">HD1657+HE1655-HE1656</f>
        <v>539.92000000000007</v>
      </c>
      <c r="HF1657" s="26">
        <f t="shared" ref="HF1657" si="12107">HE1657+HF1655-HF1656</f>
        <v>539.92000000000007</v>
      </c>
      <c r="HG1657" s="26">
        <f t="shared" ref="HG1657" si="12108">HF1657+HG1655-HG1656</f>
        <v>539.92000000000007</v>
      </c>
      <c r="HH1657" s="26">
        <f t="shared" ref="HH1657" si="12109">HG1657+HH1655-HH1656</f>
        <v>539.92000000000007</v>
      </c>
      <c r="HI1657" s="26">
        <f t="shared" ref="HI1657" si="12110">HH1657+HI1655-HI1656</f>
        <v>539.92000000000007</v>
      </c>
      <c r="HJ1657" s="26">
        <f t="shared" ref="HJ1657" si="12111">HI1657+HJ1655-HJ1656</f>
        <v>539.92000000000007</v>
      </c>
      <c r="HK1657" s="26">
        <f t="shared" ref="HK1657" si="12112">HJ1657+HK1655-HK1656</f>
        <v>539.92000000000007</v>
      </c>
      <c r="HL1657" s="26">
        <f t="shared" ref="HL1657" si="12113">HK1657+HL1655-HL1656</f>
        <v>539.92000000000007</v>
      </c>
      <c r="HM1657" s="26">
        <f t="shared" ref="HM1657" si="12114">HL1657+HM1655-HM1656</f>
        <v>539.92000000000007</v>
      </c>
      <c r="HN1657" s="26">
        <f t="shared" ref="HN1657" si="12115">HM1657+HN1655-HN1656</f>
        <v>539.92000000000007</v>
      </c>
      <c r="HO1657" s="26">
        <f t="shared" ref="HO1657" si="12116">HN1657+HO1655-HO1656</f>
        <v>539.92000000000007</v>
      </c>
      <c r="HP1657" s="26">
        <f t="shared" ref="HP1657" si="12117">HO1657+HP1655-HP1656</f>
        <v>539.92000000000007</v>
      </c>
      <c r="HQ1657" s="26">
        <f t="shared" ref="HQ1657" si="12118">HP1657+HQ1655-HQ1656</f>
        <v>539.92000000000007</v>
      </c>
      <c r="HR1657" s="26">
        <f t="shared" ref="HR1657" si="12119">HQ1657+HR1655-HR1656</f>
        <v>539.92000000000007</v>
      </c>
      <c r="HS1657" s="26">
        <f t="shared" ref="HS1657" si="12120">HR1657+HS1655-HS1656</f>
        <v>539.92000000000007</v>
      </c>
      <c r="HT1657" s="26">
        <f t="shared" ref="HT1657" si="12121">HS1657+HT1655-HT1656</f>
        <v>539.92000000000007</v>
      </c>
      <c r="HU1657" s="22">
        <f t="shared" ref="HU1657" si="12122">COUNTIF(GZ1657:HT1657,"&lt;0")</f>
        <v>0</v>
      </c>
      <c r="HV1657" s="25"/>
      <c r="HW1657" t="str">
        <f>DIM_BILL[[#This Row],[Tipo]]</f>
        <v>MATERIA PRIMA</v>
      </c>
    </row>
    <row r="1658" spans="1:231" x14ac:dyDescent="0.3">
      <c r="A1658" s="17" t="s">
        <v>557</v>
      </c>
      <c r="AV1658">
        <v>3.6000000000000002E-4</v>
      </c>
      <c r="GR1658" s="17" t="s">
        <v>558</v>
      </c>
      <c r="GS1658" s="17">
        <v>2</v>
      </c>
      <c r="GT1658" s="17" t="s">
        <v>1833</v>
      </c>
      <c r="GU1658" s="17" t="s">
        <v>1793</v>
      </c>
      <c r="GV1658" s="17">
        <f>SUMIF(FACT_A1[cve_prod],DIM_BILL[[#This Row],[CODIGO]],FACT_A1[Existencia])</f>
        <v>0</v>
      </c>
      <c r="GW1658" s="18">
        <f>SUMIF(FACT_A2[cve_prod],DIM_BILL[[#This Row],[CODIGO]],FACT_A2[Existencia])</f>
        <v>5.4</v>
      </c>
      <c r="GX1658" s="17"/>
      <c r="GY1658" s="16" t="s">
        <v>2220</v>
      </c>
      <c r="GZ1658" s="15">
        <f>SUMIFS(POs[saldo],POs[cve_prod],DIM_BILL[[#This Row],[CODIGO]],POs[status],$GY1658,POs[f_ent],GZ$1)</f>
        <v>0</v>
      </c>
      <c r="HA1658" s="15">
        <f>SUMIFS(POs[saldo],POs[cve_prod],DIM_BILL[[#This Row],[CODIGO]],POs[status],$GY1658,POs[f_ent],HA$1)</f>
        <v>0</v>
      </c>
      <c r="HB1658" s="15">
        <f>SUMIFS(POs[saldo],POs[cve_prod],DIM_BILL[[#This Row],[CODIGO]],POs[status],$GY1658,POs[f_ent],HB$1)</f>
        <v>0</v>
      </c>
      <c r="HC1658" s="15">
        <f>SUMIFS(POs[saldo],POs[cve_prod],DIM_BILL[[#This Row],[CODIGO]],POs[status],$GY1658,POs[f_ent],HC$1)</f>
        <v>0</v>
      </c>
      <c r="HD1658" s="15">
        <f>SUMIFS(POs[saldo],POs[cve_prod],DIM_BILL[[#This Row],[CODIGO]],POs[status],$GY1658,POs[f_ent],HD$1)</f>
        <v>0</v>
      </c>
      <c r="HE1658" s="15">
        <f>SUMIFS(POs[saldo],POs[cve_prod],DIM_BILL[[#This Row],[CODIGO]],POs[status],$GY1658,POs[f_ent],HE$1)</f>
        <v>0</v>
      </c>
      <c r="HF1658" s="15">
        <f>SUMIFS(POs[saldo],POs[cve_prod],DIM_BILL[[#This Row],[CODIGO]],POs[status],$GY1658,POs[Semana],WEEKNUM(HF$1))</f>
        <v>0</v>
      </c>
      <c r="HG1658" s="15">
        <f>SUMIFS(POs[saldo],POs[cve_prod],DIM_BILL[[#This Row],[CODIGO]],POs[status],$GY1658,POs[Semana],WEEKNUM(HG$1))</f>
        <v>0</v>
      </c>
      <c r="HH1658" s="15">
        <f>SUMIFS(POs[saldo],POs[cve_prod],DIM_BILL[[#This Row],[CODIGO]],POs[status],$GY1658,POs[Semana],WEEKNUM(HH$1))</f>
        <v>0</v>
      </c>
      <c r="HI1658" s="15">
        <f>SUMIFS(POs[saldo],POs[cve_prod],DIM_BILL[[#This Row],[CODIGO]],POs[status],$GY1658,POs[Semana],WEEKNUM(HI$1))</f>
        <v>0</v>
      </c>
      <c r="HJ1658" s="15">
        <f>SUMIFS(POs[saldo],POs[cve_prod],DIM_BILL[[#This Row],[CODIGO]],POs[status],$GY1658,POs[Semana],WEEKNUM(HJ$1))</f>
        <v>0</v>
      </c>
      <c r="HK1658" s="15">
        <f>SUMIFS(POs[saldo],POs[cve_prod],DIM_BILL[[#This Row],[CODIGO]],POs[status],$GY1658,POs[Semana],WEEKNUM(HK$1))</f>
        <v>0</v>
      </c>
      <c r="HL1658" s="15">
        <f>SUMIFS(POs[saldo],POs[cve_prod],DIM_BILL[[#This Row],[CODIGO]],POs[status],$GY1658,POs[Semana],WEEKNUM(HL$1))</f>
        <v>0</v>
      </c>
      <c r="HM1658" s="15">
        <f>SUMIFS(POs[saldo],POs[cve_prod],DIM_BILL[[#This Row],[CODIGO]],POs[status],$GY1658,POs[Semana],WEEKNUM(HM$1))</f>
        <v>0</v>
      </c>
      <c r="HN1658" s="15">
        <f>SUMIFS(POs[saldo],POs[cve_prod],DIM_BILL[[#This Row],[CODIGO]],POs[status],$GY1658,POs[Semana],WEEKNUM(HN$1))</f>
        <v>0</v>
      </c>
      <c r="HO1658" s="15">
        <f>SUMIFS(POs[saldo],POs[cve_prod],DIM_BILL[[#This Row],[CODIGO]],POs[status],$GY1658,POs[Semana],WEEKNUM(HO$1))</f>
        <v>0</v>
      </c>
      <c r="HP1658" s="15">
        <f>SUMIFS(POs[saldo],POs[cve_prod],DIM_BILL[[#This Row],[CODIGO]],POs[status],$GY1658,POs[Semana],WEEKNUM(HP$1))</f>
        <v>0</v>
      </c>
      <c r="HQ1658" s="15">
        <f>SUMIFS(POs[saldo],POs[cve_prod],DIM_BILL[[#This Row],[CODIGO]],POs[status],$GY1658,POs[Semana],WEEKNUM(HQ$1))</f>
        <v>0</v>
      </c>
      <c r="HR1658" s="15">
        <f>SUMIFS(POs[saldo],POs[cve_prod],DIM_BILL[[#This Row],[CODIGO]],POs[status],$GY1658,POs[Semana],WEEKNUM(HR$1))</f>
        <v>0</v>
      </c>
      <c r="HS1658" s="15">
        <f>SUMIFS(POs[saldo],POs[cve_prod],DIM_BILL[[#This Row],[CODIGO]],POs[status],$GY1658,POs[Semana],WEEKNUM(HS$1))</f>
        <v>0</v>
      </c>
      <c r="HT1658" s="15">
        <f>SUMIFS(POs[saldo],POs[cve_prod],DIM_BILL[[#This Row],[CODIGO]],POs[status],$GY1658,POs[Semana],WEEKNUM(HT$1))</f>
        <v>0</v>
      </c>
      <c r="HU1658" s="22"/>
      <c r="HV1658" s="25"/>
      <c r="HW1658" t="str">
        <f>DIM_BILL[[#This Row],[Tipo]]</f>
        <v>MATERIA PRIMA</v>
      </c>
    </row>
    <row r="1659" spans="1:231" x14ac:dyDescent="0.3">
      <c r="A1659" s="17" t="s">
        <v>557</v>
      </c>
      <c r="AV1659">
        <v>3.6000000000000002E-4</v>
      </c>
      <c r="GR1659" s="17" t="s">
        <v>558</v>
      </c>
      <c r="GS1659" s="17">
        <v>2</v>
      </c>
      <c r="GT1659" s="17" t="s">
        <v>1833</v>
      </c>
      <c r="GU1659" s="17" t="s">
        <v>1793</v>
      </c>
      <c r="GV1659" s="17">
        <f>SUMIF(FACT_A1[cve_prod],DIM_BILL[[#This Row],[CODIGO]],FACT_A1[Existencia])</f>
        <v>0</v>
      </c>
      <c r="GW1659" s="18">
        <f>SUMIF(FACT_A2[cve_prod],DIM_BILL[[#This Row],[CODIGO]],FACT_A2[Existencia])</f>
        <v>5.4</v>
      </c>
      <c r="GX1659" s="17"/>
      <c r="GY1659" s="16" t="s">
        <v>2221</v>
      </c>
      <c r="GZ1659" s="24">
        <f>SUMPRODUCT($B1659:$GQ1659,INDEX(PLAN_PRODUCCION!$B$4:$GQ$24,COLUMN()-COLUMN($GZ$1)+1,0))</f>
        <v>3.3372000000000002</v>
      </c>
      <c r="HA1659" s="24">
        <f>SUMPRODUCT($B1659:$GQ1659,INDEX(PLAN_PRODUCCION!$B$4:$GQ$24,COLUMN()-COLUMN($GZ$1)+1,0))</f>
        <v>0</v>
      </c>
      <c r="HB1659" s="24">
        <f>SUMPRODUCT($B1659:$GQ1659,INDEX(PLAN_PRODUCCION!$B$4:$GQ$24,COLUMN()-COLUMN($GZ$1)+1,0))</f>
        <v>0</v>
      </c>
      <c r="HC1659" s="24">
        <f>SUMPRODUCT($B1659:$GQ1659,INDEX(PLAN_PRODUCCION!$B$4:$GQ$24,COLUMN()-COLUMN($GZ$1)+1,0))</f>
        <v>0</v>
      </c>
      <c r="HD1659" s="24">
        <f>SUMPRODUCT($B1659:$GQ1659,INDEX(PLAN_PRODUCCION!$B$4:$GQ$24,COLUMN()-COLUMN($GZ$1)+1,0))</f>
        <v>0</v>
      </c>
      <c r="HE1659" s="24">
        <f>SUMPRODUCT($B1659:$GQ1659,INDEX(PLAN_PRODUCCION!$B$4:$GQ$24,COLUMN()-COLUMN($GZ$1)+1,0))</f>
        <v>0</v>
      </c>
      <c r="HF1659" s="24">
        <f>SUMPRODUCT($B1659:$GQ1659,INDEX(PLAN_PRODUCCION!$B$4:$GQ$24,COLUMN()-COLUMN($GZ$1)+1,0))</f>
        <v>0</v>
      </c>
      <c r="HG1659" s="24">
        <f>SUMPRODUCT($B1659:$GQ1659,INDEX(PLAN_PRODUCCION!$B$4:$GQ$24,COLUMN()-COLUMN($GZ$1)+1,0))</f>
        <v>0</v>
      </c>
      <c r="HH1659" s="24">
        <f>SUMPRODUCT($B1659:$GQ1659,INDEX(PLAN_PRODUCCION!$B$4:$GQ$24,COLUMN()-COLUMN($GZ$1)+1,0))</f>
        <v>0</v>
      </c>
      <c r="HI1659" s="24">
        <f>SUMPRODUCT($B1659:$GQ1659,INDEX(PLAN_PRODUCCION!$B$4:$GQ$24,COLUMN()-COLUMN($GZ$1)+1,0))</f>
        <v>0</v>
      </c>
      <c r="HJ1659" s="24">
        <f>SUMPRODUCT($B1659:$GQ1659,INDEX(PLAN_PRODUCCION!$B$4:$GQ$24,COLUMN()-COLUMN($GZ$1)+1,0))</f>
        <v>0</v>
      </c>
      <c r="HK1659" s="24">
        <f>SUMPRODUCT($B1659:$GQ1659,INDEX(PLAN_PRODUCCION!$B$4:$GQ$24,COLUMN()-COLUMN($GZ$1)+1,0))</f>
        <v>0</v>
      </c>
      <c r="HL1659" s="24">
        <f>SUMPRODUCT($B1659:$GQ1659,INDEX(PLAN_PRODUCCION!$B$4:$GQ$24,COLUMN()-COLUMN($GZ$1)+1,0))</f>
        <v>0</v>
      </c>
      <c r="HM1659" s="24">
        <f>SUMPRODUCT($B1659:$GQ1659,INDEX(PLAN_PRODUCCION!$B$4:$GQ$24,COLUMN()-COLUMN($GZ$1)+1,0))</f>
        <v>0</v>
      </c>
      <c r="HN1659" s="24">
        <f>SUMPRODUCT($B1659:$GQ1659,INDEX(PLAN_PRODUCCION!$B$4:$GQ$24,COLUMN()-COLUMN($GZ$1)+1,0))</f>
        <v>0</v>
      </c>
      <c r="HO1659" s="24">
        <f>SUMPRODUCT($B1659:$GQ1659,INDEX(PLAN_PRODUCCION!$B$4:$GQ$24,COLUMN()-COLUMN($GZ$1)+1,0))</f>
        <v>0</v>
      </c>
      <c r="HP1659" s="24">
        <f>SUMPRODUCT($B1659:$GQ1659,INDEX(PLAN_PRODUCCION!$B$4:$GQ$24,COLUMN()-COLUMN($GZ$1)+1,0))</f>
        <v>0</v>
      </c>
      <c r="HQ1659" s="24">
        <f>SUMPRODUCT($B1659:$GQ1659,INDEX(PLAN_PRODUCCION!$B$4:$GQ$24,COLUMN()-COLUMN($GZ$1)+1,0))</f>
        <v>0</v>
      </c>
      <c r="HR1659" s="24">
        <f>SUMPRODUCT($B1659:$GQ1659,INDEX(PLAN_PRODUCCION!$B$4:$GQ$24,COLUMN()-COLUMN($GZ$1)+1,0))</f>
        <v>0</v>
      </c>
      <c r="HS1659" s="24">
        <f>SUMPRODUCT($B1659:$GQ1659,INDEX(PLAN_PRODUCCION!$B$4:$GQ$24,COLUMN()-COLUMN($GZ$1)+1,0))</f>
        <v>0</v>
      </c>
      <c r="HT1659" s="24">
        <f>SUMPRODUCT($B1659:$GQ1659,INDEX(PLAN_PRODUCCION!$B$4:$GQ$24,COLUMN()-COLUMN($GZ$1)+1,0))</f>
        <v>0</v>
      </c>
      <c r="HU1659" s="22"/>
      <c r="HV1659" s="25"/>
      <c r="HW1659" t="str">
        <f>DIM_BILL[[#This Row],[Tipo]]</f>
        <v>MATERIA PRIMA</v>
      </c>
    </row>
    <row r="1660" spans="1:231" x14ac:dyDescent="0.3">
      <c r="A1660" s="18" t="s">
        <v>557</v>
      </c>
      <c r="AV1660">
        <v>3.6000000000000002E-4</v>
      </c>
      <c r="GR1660" s="18" t="s">
        <v>558</v>
      </c>
      <c r="GS1660" s="18">
        <v>2</v>
      </c>
      <c r="GT1660" s="18" t="s">
        <v>1833</v>
      </c>
      <c r="GU1660" s="18" t="s">
        <v>1793</v>
      </c>
      <c r="GV1660" s="18">
        <f>SUMIF(FACT_A1[cve_prod],DIM_BILL[[#This Row],[CODIGO]],FACT_A1[Existencia])</f>
        <v>0</v>
      </c>
      <c r="GW1660" s="18">
        <f>SUMIF(FACT_A2[cve_prod],DIM_BILL[[#This Row],[CODIGO]],FACT_A2[Existencia])</f>
        <v>5.4</v>
      </c>
      <c r="GX1660" s="18"/>
      <c r="GY1660" s="16" t="s">
        <v>2222</v>
      </c>
      <c r="GZ1660" s="26">
        <f t="shared" ref="GZ1660" si="12123">GV1660+GW1660+GX1660+GZ1658-GZ1659</f>
        <v>2.0628000000000002</v>
      </c>
      <c r="HA1660" s="26">
        <f t="shared" ref="HA1660" si="12124">GZ1660+HA1658-HA1659</f>
        <v>2.0628000000000002</v>
      </c>
      <c r="HB1660" s="26">
        <f t="shared" ref="HB1660" si="12125">HA1660+HB1658-HB1659</f>
        <v>2.0628000000000002</v>
      </c>
      <c r="HC1660" s="26">
        <f t="shared" ref="HC1660" si="12126">HB1660+HC1658-HC1659</f>
        <v>2.0628000000000002</v>
      </c>
      <c r="HD1660" s="26">
        <f t="shared" ref="HD1660" si="12127">HC1660+HD1658-HD1659</f>
        <v>2.0628000000000002</v>
      </c>
      <c r="HE1660" s="26">
        <f t="shared" ref="HE1660" si="12128">HD1660+HE1658-HE1659</f>
        <v>2.0628000000000002</v>
      </c>
      <c r="HF1660" s="26">
        <f t="shared" ref="HF1660" si="12129">HE1660+HF1658-HF1659</f>
        <v>2.0628000000000002</v>
      </c>
      <c r="HG1660" s="26">
        <f t="shared" ref="HG1660" si="12130">HF1660+HG1658-HG1659</f>
        <v>2.0628000000000002</v>
      </c>
      <c r="HH1660" s="26">
        <f t="shared" ref="HH1660" si="12131">HG1660+HH1658-HH1659</f>
        <v>2.0628000000000002</v>
      </c>
      <c r="HI1660" s="26">
        <f t="shared" ref="HI1660" si="12132">HH1660+HI1658-HI1659</f>
        <v>2.0628000000000002</v>
      </c>
      <c r="HJ1660" s="26">
        <f t="shared" ref="HJ1660" si="12133">HI1660+HJ1658-HJ1659</f>
        <v>2.0628000000000002</v>
      </c>
      <c r="HK1660" s="26">
        <f t="shared" ref="HK1660" si="12134">HJ1660+HK1658-HK1659</f>
        <v>2.0628000000000002</v>
      </c>
      <c r="HL1660" s="26">
        <f t="shared" ref="HL1660" si="12135">HK1660+HL1658-HL1659</f>
        <v>2.0628000000000002</v>
      </c>
      <c r="HM1660" s="26">
        <f t="shared" ref="HM1660" si="12136">HL1660+HM1658-HM1659</f>
        <v>2.0628000000000002</v>
      </c>
      <c r="HN1660" s="26">
        <f t="shared" ref="HN1660" si="12137">HM1660+HN1658-HN1659</f>
        <v>2.0628000000000002</v>
      </c>
      <c r="HO1660" s="26">
        <f t="shared" ref="HO1660" si="12138">HN1660+HO1658-HO1659</f>
        <v>2.0628000000000002</v>
      </c>
      <c r="HP1660" s="26">
        <f t="shared" ref="HP1660" si="12139">HO1660+HP1658-HP1659</f>
        <v>2.0628000000000002</v>
      </c>
      <c r="HQ1660" s="26">
        <f t="shared" ref="HQ1660" si="12140">HP1660+HQ1658-HQ1659</f>
        <v>2.0628000000000002</v>
      </c>
      <c r="HR1660" s="26">
        <f t="shared" ref="HR1660" si="12141">HQ1660+HR1658-HR1659</f>
        <v>2.0628000000000002</v>
      </c>
      <c r="HS1660" s="26">
        <f t="shared" ref="HS1660" si="12142">HR1660+HS1658-HS1659</f>
        <v>2.0628000000000002</v>
      </c>
      <c r="HT1660" s="26">
        <f t="shared" ref="HT1660" si="12143">HS1660+HT1658-HT1659</f>
        <v>2.0628000000000002</v>
      </c>
      <c r="HU1660" s="22">
        <f t="shared" ref="HU1660" si="12144">COUNTIF(GZ1660:HT1660,"&lt;0")</f>
        <v>0</v>
      </c>
      <c r="HV1660" s="25"/>
      <c r="HW1660" t="str">
        <f>DIM_BILL[[#This Row],[Tipo]]</f>
        <v>MATERIA PRIMA</v>
      </c>
    </row>
    <row r="1661" spans="1:231" x14ac:dyDescent="0.3">
      <c r="A1661" s="17" t="s">
        <v>559</v>
      </c>
      <c r="AV1661">
        <v>1.3500000000000001E-3</v>
      </c>
      <c r="GR1661" s="17" t="s">
        <v>560</v>
      </c>
      <c r="GS1661" s="17">
        <v>5</v>
      </c>
      <c r="GT1661" s="17" t="s">
        <v>1866</v>
      </c>
      <c r="GU1661" s="17" t="s">
        <v>1793</v>
      </c>
      <c r="GV1661" s="17">
        <f>SUMIF(FACT_A1[cve_prod],DIM_BILL[[#This Row],[CODIGO]],FACT_A1[Existencia])</f>
        <v>5</v>
      </c>
      <c r="GW1661" s="18">
        <f>SUMIF(FACT_A2[cve_prod],DIM_BILL[[#This Row],[CODIGO]],FACT_A2[Existencia])</f>
        <v>27.5</v>
      </c>
      <c r="GX1661" s="17"/>
      <c r="GY1661" s="16" t="s">
        <v>2220</v>
      </c>
      <c r="GZ1661" s="15">
        <f>SUMIFS(POs[saldo],POs[cve_prod],DIM_BILL[[#This Row],[CODIGO]],POs[status],$GY1661,POs[f_ent],GZ$1)</f>
        <v>0</v>
      </c>
      <c r="HA1661" s="15">
        <f>SUMIFS(POs[saldo],POs[cve_prod],DIM_BILL[[#This Row],[CODIGO]],POs[status],$GY1661,POs[f_ent],HA$1)</f>
        <v>0</v>
      </c>
      <c r="HB1661" s="15">
        <f>SUMIFS(POs[saldo],POs[cve_prod],DIM_BILL[[#This Row],[CODIGO]],POs[status],$GY1661,POs[f_ent],HB$1)</f>
        <v>0</v>
      </c>
      <c r="HC1661" s="15">
        <f>SUMIFS(POs[saldo],POs[cve_prod],DIM_BILL[[#This Row],[CODIGO]],POs[status],$GY1661,POs[f_ent],HC$1)</f>
        <v>0</v>
      </c>
      <c r="HD1661" s="15">
        <f>SUMIFS(POs[saldo],POs[cve_prod],DIM_BILL[[#This Row],[CODIGO]],POs[status],$GY1661,POs[f_ent],HD$1)</f>
        <v>0</v>
      </c>
      <c r="HE1661" s="15">
        <f>SUMIFS(POs[saldo],POs[cve_prod],DIM_BILL[[#This Row],[CODIGO]],POs[status],$GY1661,POs[f_ent],HE$1)</f>
        <v>0</v>
      </c>
      <c r="HF1661" s="15">
        <f>SUMIFS(POs[saldo],POs[cve_prod],DIM_BILL[[#This Row],[CODIGO]],POs[status],$GY1661,POs[Semana],WEEKNUM(HF$1))</f>
        <v>15</v>
      </c>
      <c r="HG1661" s="15">
        <f>SUMIFS(POs[saldo],POs[cve_prod],DIM_BILL[[#This Row],[CODIGO]],POs[status],$GY1661,POs[Semana],WEEKNUM(HG$1))</f>
        <v>0</v>
      </c>
      <c r="HH1661" s="15">
        <f>SUMIFS(POs[saldo],POs[cve_prod],DIM_BILL[[#This Row],[CODIGO]],POs[status],$GY1661,POs[Semana],WEEKNUM(HH$1))</f>
        <v>0</v>
      </c>
      <c r="HI1661" s="15">
        <f>SUMIFS(POs[saldo],POs[cve_prod],DIM_BILL[[#This Row],[CODIGO]],POs[status],$GY1661,POs[Semana],WEEKNUM(HI$1))</f>
        <v>0</v>
      </c>
      <c r="HJ1661" s="15">
        <f>SUMIFS(POs[saldo],POs[cve_prod],DIM_BILL[[#This Row],[CODIGO]],POs[status],$GY1661,POs[Semana],WEEKNUM(HJ$1))</f>
        <v>0</v>
      </c>
      <c r="HK1661" s="15">
        <f>SUMIFS(POs[saldo],POs[cve_prod],DIM_BILL[[#This Row],[CODIGO]],POs[status],$GY1661,POs[Semana],WEEKNUM(HK$1))</f>
        <v>0</v>
      </c>
      <c r="HL1661" s="15">
        <f>SUMIFS(POs[saldo],POs[cve_prod],DIM_BILL[[#This Row],[CODIGO]],POs[status],$GY1661,POs[Semana],WEEKNUM(HL$1))</f>
        <v>0</v>
      </c>
      <c r="HM1661" s="15">
        <f>SUMIFS(POs[saldo],POs[cve_prod],DIM_BILL[[#This Row],[CODIGO]],POs[status],$GY1661,POs[Semana],WEEKNUM(HM$1))</f>
        <v>0</v>
      </c>
      <c r="HN1661" s="15">
        <f>SUMIFS(POs[saldo],POs[cve_prod],DIM_BILL[[#This Row],[CODIGO]],POs[status],$GY1661,POs[Semana],WEEKNUM(HN$1))</f>
        <v>0</v>
      </c>
      <c r="HO1661" s="15">
        <f>SUMIFS(POs[saldo],POs[cve_prod],DIM_BILL[[#This Row],[CODIGO]],POs[status],$GY1661,POs[Semana],WEEKNUM(HO$1))</f>
        <v>0</v>
      </c>
      <c r="HP1661" s="15">
        <f>SUMIFS(POs[saldo],POs[cve_prod],DIM_BILL[[#This Row],[CODIGO]],POs[status],$GY1661,POs[Semana],WEEKNUM(HP$1))</f>
        <v>0</v>
      </c>
      <c r="HQ1661" s="15">
        <f>SUMIFS(POs[saldo],POs[cve_prod],DIM_BILL[[#This Row],[CODIGO]],POs[status],$GY1661,POs[Semana],WEEKNUM(HQ$1))</f>
        <v>0</v>
      </c>
      <c r="HR1661" s="15">
        <f>SUMIFS(POs[saldo],POs[cve_prod],DIM_BILL[[#This Row],[CODIGO]],POs[status],$GY1661,POs[Semana],WEEKNUM(HR$1))</f>
        <v>0</v>
      </c>
      <c r="HS1661" s="15">
        <f>SUMIFS(POs[saldo],POs[cve_prod],DIM_BILL[[#This Row],[CODIGO]],POs[status],$GY1661,POs[Semana],WEEKNUM(HS$1))</f>
        <v>0</v>
      </c>
      <c r="HT1661" s="15">
        <f>SUMIFS(POs[saldo],POs[cve_prod],DIM_BILL[[#This Row],[CODIGO]],POs[status],$GY1661,POs[Semana],WEEKNUM(HT$1))</f>
        <v>0</v>
      </c>
      <c r="HU1661" s="22"/>
      <c r="HV1661" s="25"/>
      <c r="HW1661" t="str">
        <f>DIM_BILL[[#This Row],[Tipo]]</f>
        <v>MATERIA PRIMA</v>
      </c>
    </row>
    <row r="1662" spans="1:231" x14ac:dyDescent="0.3">
      <c r="A1662" s="17" t="s">
        <v>559</v>
      </c>
      <c r="AV1662">
        <v>1.3500000000000001E-3</v>
      </c>
      <c r="GR1662" s="17" t="s">
        <v>560</v>
      </c>
      <c r="GS1662" s="17">
        <v>5</v>
      </c>
      <c r="GT1662" s="17" t="s">
        <v>1866</v>
      </c>
      <c r="GU1662" s="17" t="s">
        <v>1793</v>
      </c>
      <c r="GV1662" s="17">
        <f>SUMIF(FACT_A1[cve_prod],DIM_BILL[[#This Row],[CODIGO]],FACT_A1[Existencia])</f>
        <v>5</v>
      </c>
      <c r="GW1662" s="18">
        <f>SUMIF(FACT_A2[cve_prod],DIM_BILL[[#This Row],[CODIGO]],FACT_A2[Existencia])</f>
        <v>27.5</v>
      </c>
      <c r="GX1662" s="17"/>
      <c r="GY1662" s="16" t="s">
        <v>2221</v>
      </c>
      <c r="GZ1662" s="24">
        <f>SUMPRODUCT($B1662:$GQ1662,INDEX(PLAN_PRODUCCION!$B$4:$GQ$24,COLUMN()-COLUMN($GZ$1)+1,0))</f>
        <v>12.5145</v>
      </c>
      <c r="HA1662" s="24">
        <f>SUMPRODUCT($B1662:$GQ1662,INDEX(PLAN_PRODUCCION!$B$4:$GQ$24,COLUMN()-COLUMN($GZ$1)+1,0))</f>
        <v>0</v>
      </c>
      <c r="HB1662" s="24">
        <f>SUMPRODUCT($B1662:$GQ1662,INDEX(PLAN_PRODUCCION!$B$4:$GQ$24,COLUMN()-COLUMN($GZ$1)+1,0))</f>
        <v>0</v>
      </c>
      <c r="HC1662" s="24">
        <f>SUMPRODUCT($B1662:$GQ1662,INDEX(PLAN_PRODUCCION!$B$4:$GQ$24,COLUMN()-COLUMN($GZ$1)+1,0))</f>
        <v>0</v>
      </c>
      <c r="HD1662" s="24">
        <f>SUMPRODUCT($B1662:$GQ1662,INDEX(PLAN_PRODUCCION!$B$4:$GQ$24,COLUMN()-COLUMN($GZ$1)+1,0))</f>
        <v>0</v>
      </c>
      <c r="HE1662" s="24">
        <f>SUMPRODUCT($B1662:$GQ1662,INDEX(PLAN_PRODUCCION!$B$4:$GQ$24,COLUMN()-COLUMN($GZ$1)+1,0))</f>
        <v>0</v>
      </c>
      <c r="HF1662" s="24">
        <f>SUMPRODUCT($B1662:$GQ1662,INDEX(PLAN_PRODUCCION!$B$4:$GQ$24,COLUMN()-COLUMN($GZ$1)+1,0))</f>
        <v>0</v>
      </c>
      <c r="HG1662" s="24">
        <f>SUMPRODUCT($B1662:$GQ1662,INDEX(PLAN_PRODUCCION!$B$4:$GQ$24,COLUMN()-COLUMN($GZ$1)+1,0))</f>
        <v>0</v>
      </c>
      <c r="HH1662" s="24">
        <f>SUMPRODUCT($B1662:$GQ1662,INDEX(PLAN_PRODUCCION!$B$4:$GQ$24,COLUMN()-COLUMN($GZ$1)+1,0))</f>
        <v>0</v>
      </c>
      <c r="HI1662" s="24">
        <f>SUMPRODUCT($B1662:$GQ1662,INDEX(PLAN_PRODUCCION!$B$4:$GQ$24,COLUMN()-COLUMN($GZ$1)+1,0))</f>
        <v>0</v>
      </c>
      <c r="HJ1662" s="24">
        <f>SUMPRODUCT($B1662:$GQ1662,INDEX(PLAN_PRODUCCION!$B$4:$GQ$24,COLUMN()-COLUMN($GZ$1)+1,0))</f>
        <v>0</v>
      </c>
      <c r="HK1662" s="24">
        <f>SUMPRODUCT($B1662:$GQ1662,INDEX(PLAN_PRODUCCION!$B$4:$GQ$24,COLUMN()-COLUMN($GZ$1)+1,0))</f>
        <v>0</v>
      </c>
      <c r="HL1662" s="24">
        <f>SUMPRODUCT($B1662:$GQ1662,INDEX(PLAN_PRODUCCION!$B$4:$GQ$24,COLUMN()-COLUMN($GZ$1)+1,0))</f>
        <v>0</v>
      </c>
      <c r="HM1662" s="24">
        <f>SUMPRODUCT($B1662:$GQ1662,INDEX(PLAN_PRODUCCION!$B$4:$GQ$24,COLUMN()-COLUMN($GZ$1)+1,0))</f>
        <v>0</v>
      </c>
      <c r="HN1662" s="24">
        <f>SUMPRODUCT($B1662:$GQ1662,INDEX(PLAN_PRODUCCION!$B$4:$GQ$24,COLUMN()-COLUMN($GZ$1)+1,0))</f>
        <v>0</v>
      </c>
      <c r="HO1662" s="24">
        <f>SUMPRODUCT($B1662:$GQ1662,INDEX(PLAN_PRODUCCION!$B$4:$GQ$24,COLUMN()-COLUMN($GZ$1)+1,0))</f>
        <v>0</v>
      </c>
      <c r="HP1662" s="24">
        <f>SUMPRODUCT($B1662:$GQ1662,INDEX(PLAN_PRODUCCION!$B$4:$GQ$24,COLUMN()-COLUMN($GZ$1)+1,0))</f>
        <v>0</v>
      </c>
      <c r="HQ1662" s="24">
        <f>SUMPRODUCT($B1662:$GQ1662,INDEX(PLAN_PRODUCCION!$B$4:$GQ$24,COLUMN()-COLUMN($GZ$1)+1,0))</f>
        <v>0</v>
      </c>
      <c r="HR1662" s="24">
        <f>SUMPRODUCT($B1662:$GQ1662,INDEX(PLAN_PRODUCCION!$B$4:$GQ$24,COLUMN()-COLUMN($GZ$1)+1,0))</f>
        <v>0</v>
      </c>
      <c r="HS1662" s="24">
        <f>SUMPRODUCT($B1662:$GQ1662,INDEX(PLAN_PRODUCCION!$B$4:$GQ$24,COLUMN()-COLUMN($GZ$1)+1,0))</f>
        <v>0</v>
      </c>
      <c r="HT1662" s="24">
        <f>SUMPRODUCT($B1662:$GQ1662,INDEX(PLAN_PRODUCCION!$B$4:$GQ$24,COLUMN()-COLUMN($GZ$1)+1,0))</f>
        <v>0</v>
      </c>
      <c r="HU1662" s="22"/>
      <c r="HV1662" s="25"/>
      <c r="HW1662" t="str">
        <f>DIM_BILL[[#This Row],[Tipo]]</f>
        <v>MATERIA PRIMA</v>
      </c>
    </row>
    <row r="1663" spans="1:231" x14ac:dyDescent="0.3">
      <c r="A1663" s="18" t="s">
        <v>559</v>
      </c>
      <c r="AV1663">
        <v>1.3500000000000001E-3</v>
      </c>
      <c r="GR1663" s="18" t="s">
        <v>560</v>
      </c>
      <c r="GS1663" s="18">
        <v>5</v>
      </c>
      <c r="GT1663" s="18" t="s">
        <v>1866</v>
      </c>
      <c r="GU1663" s="18" t="s">
        <v>1793</v>
      </c>
      <c r="GV1663" s="18">
        <f>SUMIF(FACT_A1[cve_prod],DIM_BILL[[#This Row],[CODIGO]],FACT_A1[Existencia])</f>
        <v>5</v>
      </c>
      <c r="GW1663" s="18">
        <f>SUMIF(FACT_A2[cve_prod],DIM_BILL[[#This Row],[CODIGO]],FACT_A2[Existencia])</f>
        <v>27.5</v>
      </c>
      <c r="GX1663" s="18"/>
      <c r="GY1663" s="16" t="s">
        <v>2222</v>
      </c>
      <c r="GZ1663" s="26">
        <f t="shared" ref="GZ1663" si="12145">GV1663+GW1663+GX1663+GZ1661-GZ1662</f>
        <v>19.985500000000002</v>
      </c>
      <c r="HA1663" s="26">
        <f t="shared" ref="HA1663" si="12146">GZ1663+HA1661-HA1662</f>
        <v>19.985500000000002</v>
      </c>
      <c r="HB1663" s="26">
        <f t="shared" ref="HB1663" si="12147">HA1663+HB1661-HB1662</f>
        <v>19.985500000000002</v>
      </c>
      <c r="HC1663" s="26">
        <f t="shared" ref="HC1663" si="12148">HB1663+HC1661-HC1662</f>
        <v>19.985500000000002</v>
      </c>
      <c r="HD1663" s="26">
        <f t="shared" ref="HD1663" si="12149">HC1663+HD1661-HD1662</f>
        <v>19.985500000000002</v>
      </c>
      <c r="HE1663" s="26">
        <f t="shared" ref="HE1663" si="12150">HD1663+HE1661-HE1662</f>
        <v>19.985500000000002</v>
      </c>
      <c r="HF1663" s="26">
        <f t="shared" ref="HF1663" si="12151">HE1663+HF1661-HF1662</f>
        <v>34.985500000000002</v>
      </c>
      <c r="HG1663" s="26">
        <f t="shared" ref="HG1663" si="12152">HF1663+HG1661-HG1662</f>
        <v>34.985500000000002</v>
      </c>
      <c r="HH1663" s="26">
        <f t="shared" ref="HH1663" si="12153">HG1663+HH1661-HH1662</f>
        <v>34.985500000000002</v>
      </c>
      <c r="HI1663" s="26">
        <f t="shared" ref="HI1663" si="12154">HH1663+HI1661-HI1662</f>
        <v>34.985500000000002</v>
      </c>
      <c r="HJ1663" s="26">
        <f t="shared" ref="HJ1663" si="12155">HI1663+HJ1661-HJ1662</f>
        <v>34.985500000000002</v>
      </c>
      <c r="HK1663" s="26">
        <f t="shared" ref="HK1663" si="12156">HJ1663+HK1661-HK1662</f>
        <v>34.985500000000002</v>
      </c>
      <c r="HL1663" s="26">
        <f t="shared" ref="HL1663" si="12157">HK1663+HL1661-HL1662</f>
        <v>34.985500000000002</v>
      </c>
      <c r="HM1663" s="26">
        <f t="shared" ref="HM1663" si="12158">HL1663+HM1661-HM1662</f>
        <v>34.985500000000002</v>
      </c>
      <c r="HN1663" s="26">
        <f t="shared" ref="HN1663" si="12159">HM1663+HN1661-HN1662</f>
        <v>34.985500000000002</v>
      </c>
      <c r="HO1663" s="26">
        <f t="shared" ref="HO1663" si="12160">HN1663+HO1661-HO1662</f>
        <v>34.985500000000002</v>
      </c>
      <c r="HP1663" s="26">
        <f t="shared" ref="HP1663" si="12161">HO1663+HP1661-HP1662</f>
        <v>34.985500000000002</v>
      </c>
      <c r="HQ1663" s="26">
        <f t="shared" ref="HQ1663" si="12162">HP1663+HQ1661-HQ1662</f>
        <v>34.985500000000002</v>
      </c>
      <c r="HR1663" s="26">
        <f t="shared" ref="HR1663" si="12163">HQ1663+HR1661-HR1662</f>
        <v>34.985500000000002</v>
      </c>
      <c r="HS1663" s="26">
        <f t="shared" ref="HS1663" si="12164">HR1663+HS1661-HS1662</f>
        <v>34.985500000000002</v>
      </c>
      <c r="HT1663" s="26">
        <f t="shared" ref="HT1663" si="12165">HS1663+HT1661-HT1662</f>
        <v>34.985500000000002</v>
      </c>
      <c r="HU1663" s="22">
        <f t="shared" ref="HU1663" si="12166">COUNTIF(GZ1663:HT1663,"&lt;0")</f>
        <v>0</v>
      </c>
      <c r="HV1663" s="25"/>
      <c r="HW1663" t="str">
        <f>DIM_BILL[[#This Row],[Tipo]]</f>
        <v>MATERIA PRIMA</v>
      </c>
    </row>
    <row r="1664" spans="1:231" x14ac:dyDescent="0.3">
      <c r="A1664" s="17" t="s">
        <v>1627</v>
      </c>
      <c r="FS1664">
        <v>1.1999999999999999E-3</v>
      </c>
      <c r="FX1664">
        <v>2.3E-3</v>
      </c>
      <c r="GA1664">
        <v>2.3E-3</v>
      </c>
      <c r="GB1664">
        <v>3.2000000000000002E-3</v>
      </c>
      <c r="GD1664">
        <v>3.2000000000000002E-3</v>
      </c>
      <c r="GR1664" s="17" t="s">
        <v>1628</v>
      </c>
      <c r="GS1664" s="17">
        <v>1</v>
      </c>
      <c r="GT1664" s="17" t="s">
        <v>1840</v>
      </c>
      <c r="GU1664" s="17" t="s">
        <v>1793</v>
      </c>
      <c r="GV1664" s="17">
        <f>SUMIF(FACT_A1[cve_prod],DIM_BILL[[#This Row],[CODIGO]],FACT_A1[Existencia])</f>
        <v>0</v>
      </c>
      <c r="GW1664" s="18">
        <f>SUMIF(FACT_A2[cve_prod],DIM_BILL[[#This Row],[CODIGO]],FACT_A2[Existencia])</f>
        <v>216.17699999999999</v>
      </c>
      <c r="GX1664" s="17"/>
      <c r="GY1664" s="16" t="s">
        <v>2220</v>
      </c>
      <c r="GZ1664" s="15">
        <f>SUMIFS(POs[saldo],POs[cve_prod],DIM_BILL[[#This Row],[CODIGO]],POs[status],$GY1664,POs[f_ent],GZ$1)</f>
        <v>0</v>
      </c>
      <c r="HA1664" s="15">
        <f>SUMIFS(POs[saldo],POs[cve_prod],DIM_BILL[[#This Row],[CODIGO]],POs[status],$GY1664,POs[f_ent],HA$1)</f>
        <v>0</v>
      </c>
      <c r="HB1664" s="15">
        <f>SUMIFS(POs[saldo],POs[cve_prod],DIM_BILL[[#This Row],[CODIGO]],POs[status],$GY1664,POs[f_ent],HB$1)</f>
        <v>0</v>
      </c>
      <c r="HC1664" s="15">
        <f>SUMIFS(POs[saldo],POs[cve_prod],DIM_BILL[[#This Row],[CODIGO]],POs[status],$GY1664,POs[f_ent],HC$1)</f>
        <v>0</v>
      </c>
      <c r="HD1664" s="15">
        <f>SUMIFS(POs[saldo],POs[cve_prod],DIM_BILL[[#This Row],[CODIGO]],POs[status],$GY1664,POs[f_ent],HD$1)</f>
        <v>0</v>
      </c>
      <c r="HE1664" s="15">
        <f>SUMIFS(POs[saldo],POs[cve_prod],DIM_BILL[[#This Row],[CODIGO]],POs[status],$GY1664,POs[f_ent],HE$1)</f>
        <v>0</v>
      </c>
      <c r="HF1664" s="15">
        <f>SUMIFS(POs[saldo],POs[cve_prod],DIM_BILL[[#This Row],[CODIGO]],POs[status],$GY1664,POs[Semana],WEEKNUM(HF$1))</f>
        <v>0</v>
      </c>
      <c r="HG1664" s="15">
        <f>SUMIFS(POs[saldo],POs[cve_prod],DIM_BILL[[#This Row],[CODIGO]],POs[status],$GY1664,POs[Semana],WEEKNUM(HG$1))</f>
        <v>0</v>
      </c>
      <c r="HH1664" s="15">
        <f>SUMIFS(POs[saldo],POs[cve_prod],DIM_BILL[[#This Row],[CODIGO]],POs[status],$GY1664,POs[Semana],WEEKNUM(HH$1))</f>
        <v>0</v>
      </c>
      <c r="HI1664" s="15">
        <f>SUMIFS(POs[saldo],POs[cve_prod],DIM_BILL[[#This Row],[CODIGO]],POs[status],$GY1664,POs[Semana],WEEKNUM(HI$1))</f>
        <v>0</v>
      </c>
      <c r="HJ1664" s="15">
        <f>SUMIFS(POs[saldo],POs[cve_prod],DIM_BILL[[#This Row],[CODIGO]],POs[status],$GY1664,POs[Semana],WEEKNUM(HJ$1))</f>
        <v>0</v>
      </c>
      <c r="HK1664" s="15">
        <f>SUMIFS(POs[saldo],POs[cve_prod],DIM_BILL[[#This Row],[CODIGO]],POs[status],$GY1664,POs[Semana],WEEKNUM(HK$1))</f>
        <v>0</v>
      </c>
      <c r="HL1664" s="15">
        <f>SUMIFS(POs[saldo],POs[cve_prod],DIM_BILL[[#This Row],[CODIGO]],POs[status],$GY1664,POs[Semana],WEEKNUM(HL$1))</f>
        <v>0</v>
      </c>
      <c r="HM1664" s="15">
        <f>SUMIFS(POs[saldo],POs[cve_prod],DIM_BILL[[#This Row],[CODIGO]],POs[status],$GY1664,POs[Semana],WEEKNUM(HM$1))</f>
        <v>0</v>
      </c>
      <c r="HN1664" s="15">
        <f>SUMIFS(POs[saldo],POs[cve_prod],DIM_BILL[[#This Row],[CODIGO]],POs[status],$GY1664,POs[Semana],WEEKNUM(HN$1))</f>
        <v>0</v>
      </c>
      <c r="HO1664" s="15">
        <f>SUMIFS(POs[saldo],POs[cve_prod],DIM_BILL[[#This Row],[CODIGO]],POs[status],$GY1664,POs[Semana],WEEKNUM(HO$1))</f>
        <v>0</v>
      </c>
      <c r="HP1664" s="15">
        <f>SUMIFS(POs[saldo],POs[cve_prod],DIM_BILL[[#This Row],[CODIGO]],POs[status],$GY1664,POs[Semana],WEEKNUM(HP$1))</f>
        <v>0</v>
      </c>
      <c r="HQ1664" s="15">
        <f>SUMIFS(POs[saldo],POs[cve_prod],DIM_BILL[[#This Row],[CODIGO]],POs[status],$GY1664,POs[Semana],WEEKNUM(HQ$1))</f>
        <v>0</v>
      </c>
      <c r="HR1664" s="15">
        <f>SUMIFS(POs[saldo],POs[cve_prod],DIM_BILL[[#This Row],[CODIGO]],POs[status],$GY1664,POs[Semana],WEEKNUM(HR$1))</f>
        <v>0</v>
      </c>
      <c r="HS1664" s="15">
        <f>SUMIFS(POs[saldo],POs[cve_prod],DIM_BILL[[#This Row],[CODIGO]],POs[status],$GY1664,POs[Semana],WEEKNUM(HS$1))</f>
        <v>0</v>
      </c>
      <c r="HT1664" s="15">
        <f>SUMIFS(POs[saldo],POs[cve_prod],DIM_BILL[[#This Row],[CODIGO]],POs[status],$GY1664,POs[Semana],WEEKNUM(HT$1))</f>
        <v>0</v>
      </c>
      <c r="HU1664" s="22"/>
      <c r="HV1664" s="25"/>
      <c r="HW1664" t="str">
        <f>DIM_BILL[[#This Row],[Tipo]]</f>
        <v>MATERIA PRIMA</v>
      </c>
    </row>
    <row r="1665" spans="1:231" x14ac:dyDescent="0.3">
      <c r="A1665" s="17" t="s">
        <v>1627</v>
      </c>
      <c r="FS1665">
        <v>1.1999999999999999E-3</v>
      </c>
      <c r="FX1665">
        <v>2.3E-3</v>
      </c>
      <c r="GA1665">
        <v>2.3E-3</v>
      </c>
      <c r="GB1665">
        <v>3.2000000000000002E-3</v>
      </c>
      <c r="GD1665">
        <v>3.2000000000000002E-3</v>
      </c>
      <c r="GR1665" s="17" t="s">
        <v>1628</v>
      </c>
      <c r="GS1665" s="17">
        <v>1</v>
      </c>
      <c r="GT1665" s="17" t="s">
        <v>1840</v>
      </c>
      <c r="GU1665" s="17" t="s">
        <v>1793</v>
      </c>
      <c r="GV1665" s="17">
        <f>SUMIF(FACT_A1[cve_prod],DIM_BILL[[#This Row],[CODIGO]],FACT_A1[Existencia])</f>
        <v>0</v>
      </c>
      <c r="GW1665" s="18">
        <f>SUMIF(FACT_A2[cve_prod],DIM_BILL[[#This Row],[CODIGO]],FACT_A2[Existencia])</f>
        <v>216.17699999999999</v>
      </c>
      <c r="GX1665" s="17"/>
      <c r="GY1665" s="16" t="s">
        <v>2221</v>
      </c>
      <c r="GZ1665" s="24">
        <f>SUMPRODUCT($B1665:$GQ1665,INDEX(PLAN_PRODUCCION!$B$4:$GQ$24,COLUMN()-COLUMN($GZ$1)+1,0))</f>
        <v>95.108000000000004</v>
      </c>
      <c r="HA1665" s="24">
        <f>SUMPRODUCT($B1665:$GQ1665,INDEX(PLAN_PRODUCCION!$B$4:$GQ$24,COLUMN()-COLUMN($GZ$1)+1,0))</f>
        <v>0</v>
      </c>
      <c r="HB1665" s="24">
        <f>SUMPRODUCT($B1665:$GQ1665,INDEX(PLAN_PRODUCCION!$B$4:$GQ$24,COLUMN()-COLUMN($GZ$1)+1,0))</f>
        <v>0</v>
      </c>
      <c r="HC1665" s="24">
        <f>SUMPRODUCT($B1665:$GQ1665,INDEX(PLAN_PRODUCCION!$B$4:$GQ$24,COLUMN()-COLUMN($GZ$1)+1,0))</f>
        <v>0</v>
      </c>
      <c r="HD1665" s="24">
        <f>SUMPRODUCT($B1665:$GQ1665,INDEX(PLAN_PRODUCCION!$B$4:$GQ$24,COLUMN()-COLUMN($GZ$1)+1,0))</f>
        <v>0</v>
      </c>
      <c r="HE1665" s="24">
        <f>SUMPRODUCT($B1665:$GQ1665,INDEX(PLAN_PRODUCCION!$B$4:$GQ$24,COLUMN()-COLUMN($GZ$1)+1,0))</f>
        <v>0</v>
      </c>
      <c r="HF1665" s="24">
        <f>SUMPRODUCT($B1665:$GQ1665,INDEX(PLAN_PRODUCCION!$B$4:$GQ$24,COLUMN()-COLUMN($GZ$1)+1,0))</f>
        <v>0</v>
      </c>
      <c r="HG1665" s="24">
        <f>SUMPRODUCT($B1665:$GQ1665,INDEX(PLAN_PRODUCCION!$B$4:$GQ$24,COLUMN()-COLUMN($GZ$1)+1,0))</f>
        <v>0</v>
      </c>
      <c r="HH1665" s="24">
        <f>SUMPRODUCT($B1665:$GQ1665,INDEX(PLAN_PRODUCCION!$B$4:$GQ$24,COLUMN()-COLUMN($GZ$1)+1,0))</f>
        <v>0</v>
      </c>
      <c r="HI1665" s="24">
        <f>SUMPRODUCT($B1665:$GQ1665,INDEX(PLAN_PRODUCCION!$B$4:$GQ$24,COLUMN()-COLUMN($GZ$1)+1,0))</f>
        <v>0</v>
      </c>
      <c r="HJ1665" s="24">
        <f>SUMPRODUCT($B1665:$GQ1665,INDEX(PLAN_PRODUCCION!$B$4:$GQ$24,COLUMN()-COLUMN($GZ$1)+1,0))</f>
        <v>0</v>
      </c>
      <c r="HK1665" s="24">
        <f>SUMPRODUCT($B1665:$GQ1665,INDEX(PLAN_PRODUCCION!$B$4:$GQ$24,COLUMN()-COLUMN($GZ$1)+1,0))</f>
        <v>0</v>
      </c>
      <c r="HL1665" s="24">
        <f>SUMPRODUCT($B1665:$GQ1665,INDEX(PLAN_PRODUCCION!$B$4:$GQ$24,COLUMN()-COLUMN($GZ$1)+1,0))</f>
        <v>0</v>
      </c>
      <c r="HM1665" s="24">
        <f>SUMPRODUCT($B1665:$GQ1665,INDEX(PLAN_PRODUCCION!$B$4:$GQ$24,COLUMN()-COLUMN($GZ$1)+1,0))</f>
        <v>0</v>
      </c>
      <c r="HN1665" s="24">
        <f>SUMPRODUCT($B1665:$GQ1665,INDEX(PLAN_PRODUCCION!$B$4:$GQ$24,COLUMN()-COLUMN($GZ$1)+1,0))</f>
        <v>0</v>
      </c>
      <c r="HO1665" s="24">
        <f>SUMPRODUCT($B1665:$GQ1665,INDEX(PLAN_PRODUCCION!$B$4:$GQ$24,COLUMN()-COLUMN($GZ$1)+1,0))</f>
        <v>0</v>
      </c>
      <c r="HP1665" s="24">
        <f>SUMPRODUCT($B1665:$GQ1665,INDEX(PLAN_PRODUCCION!$B$4:$GQ$24,COLUMN()-COLUMN($GZ$1)+1,0))</f>
        <v>0</v>
      </c>
      <c r="HQ1665" s="24">
        <f>SUMPRODUCT($B1665:$GQ1665,INDEX(PLAN_PRODUCCION!$B$4:$GQ$24,COLUMN()-COLUMN($GZ$1)+1,0))</f>
        <v>0</v>
      </c>
      <c r="HR1665" s="24">
        <f>SUMPRODUCT($B1665:$GQ1665,INDEX(PLAN_PRODUCCION!$B$4:$GQ$24,COLUMN()-COLUMN($GZ$1)+1,0))</f>
        <v>0</v>
      </c>
      <c r="HS1665" s="24">
        <f>SUMPRODUCT($B1665:$GQ1665,INDEX(PLAN_PRODUCCION!$B$4:$GQ$24,COLUMN()-COLUMN($GZ$1)+1,0))</f>
        <v>0</v>
      </c>
      <c r="HT1665" s="24">
        <f>SUMPRODUCT($B1665:$GQ1665,INDEX(PLAN_PRODUCCION!$B$4:$GQ$24,COLUMN()-COLUMN($GZ$1)+1,0))</f>
        <v>0</v>
      </c>
      <c r="HU1665" s="22"/>
      <c r="HV1665" s="25"/>
      <c r="HW1665" t="str">
        <f>DIM_BILL[[#This Row],[Tipo]]</f>
        <v>MATERIA PRIMA</v>
      </c>
    </row>
    <row r="1666" spans="1:231" x14ac:dyDescent="0.3">
      <c r="A1666" s="18" t="s">
        <v>1627</v>
      </c>
      <c r="FS1666">
        <v>1.1999999999999999E-3</v>
      </c>
      <c r="FX1666">
        <v>2.3E-3</v>
      </c>
      <c r="GA1666">
        <v>2.3E-3</v>
      </c>
      <c r="GB1666">
        <v>3.2000000000000002E-3</v>
      </c>
      <c r="GD1666">
        <v>3.2000000000000002E-3</v>
      </c>
      <c r="GR1666" s="18" t="s">
        <v>1628</v>
      </c>
      <c r="GS1666" s="18">
        <v>1</v>
      </c>
      <c r="GT1666" s="18" t="s">
        <v>1840</v>
      </c>
      <c r="GU1666" s="18" t="s">
        <v>1793</v>
      </c>
      <c r="GV1666" s="18">
        <f>SUMIF(FACT_A1[cve_prod],DIM_BILL[[#This Row],[CODIGO]],FACT_A1[Existencia])</f>
        <v>0</v>
      </c>
      <c r="GW1666" s="18">
        <f>SUMIF(FACT_A2[cve_prod],DIM_BILL[[#This Row],[CODIGO]],FACT_A2[Existencia])</f>
        <v>216.17699999999999</v>
      </c>
      <c r="GX1666" s="18"/>
      <c r="GY1666" s="16" t="s">
        <v>2222</v>
      </c>
      <c r="GZ1666" s="26">
        <f t="shared" ref="GZ1666" si="12167">GV1666+GW1666+GX1666+GZ1664-GZ1665</f>
        <v>121.06899999999999</v>
      </c>
      <c r="HA1666" s="26">
        <f t="shared" ref="HA1666" si="12168">GZ1666+HA1664-HA1665</f>
        <v>121.06899999999999</v>
      </c>
      <c r="HB1666" s="26">
        <f t="shared" ref="HB1666" si="12169">HA1666+HB1664-HB1665</f>
        <v>121.06899999999999</v>
      </c>
      <c r="HC1666" s="26">
        <f t="shared" ref="HC1666" si="12170">HB1666+HC1664-HC1665</f>
        <v>121.06899999999999</v>
      </c>
      <c r="HD1666" s="26">
        <f t="shared" ref="HD1666" si="12171">HC1666+HD1664-HD1665</f>
        <v>121.06899999999999</v>
      </c>
      <c r="HE1666" s="26">
        <f t="shared" ref="HE1666" si="12172">HD1666+HE1664-HE1665</f>
        <v>121.06899999999999</v>
      </c>
      <c r="HF1666" s="26">
        <f t="shared" ref="HF1666" si="12173">HE1666+HF1664-HF1665</f>
        <v>121.06899999999999</v>
      </c>
      <c r="HG1666" s="26">
        <f t="shared" ref="HG1666" si="12174">HF1666+HG1664-HG1665</f>
        <v>121.06899999999999</v>
      </c>
      <c r="HH1666" s="26">
        <f t="shared" ref="HH1666" si="12175">HG1666+HH1664-HH1665</f>
        <v>121.06899999999999</v>
      </c>
      <c r="HI1666" s="26">
        <f t="shared" ref="HI1666" si="12176">HH1666+HI1664-HI1665</f>
        <v>121.06899999999999</v>
      </c>
      <c r="HJ1666" s="26">
        <f t="shared" ref="HJ1666" si="12177">HI1666+HJ1664-HJ1665</f>
        <v>121.06899999999999</v>
      </c>
      <c r="HK1666" s="26">
        <f t="shared" ref="HK1666" si="12178">HJ1666+HK1664-HK1665</f>
        <v>121.06899999999999</v>
      </c>
      <c r="HL1666" s="26">
        <f t="shared" ref="HL1666" si="12179">HK1666+HL1664-HL1665</f>
        <v>121.06899999999999</v>
      </c>
      <c r="HM1666" s="26">
        <f t="shared" ref="HM1666" si="12180">HL1666+HM1664-HM1665</f>
        <v>121.06899999999999</v>
      </c>
      <c r="HN1666" s="26">
        <f t="shared" ref="HN1666" si="12181">HM1666+HN1664-HN1665</f>
        <v>121.06899999999999</v>
      </c>
      <c r="HO1666" s="26">
        <f t="shared" ref="HO1666" si="12182">HN1666+HO1664-HO1665</f>
        <v>121.06899999999999</v>
      </c>
      <c r="HP1666" s="26">
        <f t="shared" ref="HP1666" si="12183">HO1666+HP1664-HP1665</f>
        <v>121.06899999999999</v>
      </c>
      <c r="HQ1666" s="26">
        <f t="shared" ref="HQ1666" si="12184">HP1666+HQ1664-HQ1665</f>
        <v>121.06899999999999</v>
      </c>
      <c r="HR1666" s="26">
        <f t="shared" ref="HR1666" si="12185">HQ1666+HR1664-HR1665</f>
        <v>121.06899999999999</v>
      </c>
      <c r="HS1666" s="26">
        <f t="shared" ref="HS1666" si="12186">HR1666+HS1664-HS1665</f>
        <v>121.06899999999999</v>
      </c>
      <c r="HT1666" s="26">
        <f t="shared" ref="HT1666" si="12187">HS1666+HT1664-HT1665</f>
        <v>121.06899999999999</v>
      </c>
      <c r="HU1666" s="22">
        <f t="shared" ref="HU1666" si="12188">COUNTIF(GZ1666:HT1666,"&lt;0")</f>
        <v>0</v>
      </c>
      <c r="HV1666" s="25"/>
      <c r="HW1666" t="str">
        <f>DIM_BILL[[#This Row],[Tipo]]</f>
        <v>MATERIA PRIMA</v>
      </c>
    </row>
    <row r="1667" spans="1:231" x14ac:dyDescent="0.3">
      <c r="A1667" s="17" t="s">
        <v>168</v>
      </c>
      <c r="K1667">
        <v>2.0400000000000001E-2</v>
      </c>
      <c r="L1667">
        <v>9.5999999999999992E-4</v>
      </c>
      <c r="GR1667" s="17" t="s">
        <v>169</v>
      </c>
      <c r="GS1667" s="17">
        <v>1</v>
      </c>
      <c r="GT1667" s="17" t="s">
        <v>1868</v>
      </c>
      <c r="GU1667" s="17" t="s">
        <v>1793</v>
      </c>
      <c r="GV1667" s="17">
        <f>SUMIF(FACT_A1[cve_prod],DIM_BILL[[#This Row],[CODIGO]],FACT_A1[Existencia])</f>
        <v>67</v>
      </c>
      <c r="GW1667" s="18">
        <f>SUMIF(FACT_A2[cve_prod],DIM_BILL[[#This Row],[CODIGO]],FACT_A2[Existencia])</f>
        <v>132</v>
      </c>
      <c r="GX1667" s="17"/>
      <c r="GY1667" s="16" t="s">
        <v>2220</v>
      </c>
      <c r="GZ1667" s="15">
        <f>SUMIFS(POs[saldo],POs[cve_prod],DIM_BILL[[#This Row],[CODIGO]],POs[status],$GY1667,POs[f_ent],GZ$1)</f>
        <v>0</v>
      </c>
      <c r="HA1667" s="15">
        <f>SUMIFS(POs[saldo],POs[cve_prod],DIM_BILL[[#This Row],[CODIGO]],POs[status],$GY1667,POs[f_ent],HA$1)</f>
        <v>0</v>
      </c>
      <c r="HB1667" s="15">
        <f>SUMIFS(POs[saldo],POs[cve_prod],DIM_BILL[[#This Row],[CODIGO]],POs[status],$GY1667,POs[f_ent],HB$1)</f>
        <v>0</v>
      </c>
      <c r="HC1667" s="15">
        <f>SUMIFS(POs[saldo],POs[cve_prod],DIM_BILL[[#This Row],[CODIGO]],POs[status],$GY1667,POs[f_ent],HC$1)</f>
        <v>0</v>
      </c>
      <c r="HD1667" s="15">
        <f>SUMIFS(POs[saldo],POs[cve_prod],DIM_BILL[[#This Row],[CODIGO]],POs[status],$GY1667,POs[f_ent],HD$1)</f>
        <v>0</v>
      </c>
      <c r="HE1667" s="15">
        <f>SUMIFS(POs[saldo],POs[cve_prod],DIM_BILL[[#This Row],[CODIGO]],POs[status],$GY1667,POs[f_ent],HE$1)</f>
        <v>0</v>
      </c>
      <c r="HF1667" s="15">
        <f>SUMIFS(POs[saldo],POs[cve_prod],DIM_BILL[[#This Row],[CODIGO]],POs[status],$GY1667,POs[Semana],WEEKNUM(HF$1))</f>
        <v>0</v>
      </c>
      <c r="HG1667" s="15">
        <f>SUMIFS(POs[saldo],POs[cve_prod],DIM_BILL[[#This Row],[CODIGO]],POs[status],$GY1667,POs[Semana],WEEKNUM(HG$1))</f>
        <v>0</v>
      </c>
      <c r="HH1667" s="15">
        <f>SUMIFS(POs[saldo],POs[cve_prod],DIM_BILL[[#This Row],[CODIGO]],POs[status],$GY1667,POs[Semana],WEEKNUM(HH$1))</f>
        <v>0</v>
      </c>
      <c r="HI1667" s="15">
        <f>SUMIFS(POs[saldo],POs[cve_prod],DIM_BILL[[#This Row],[CODIGO]],POs[status],$GY1667,POs[Semana],WEEKNUM(HI$1))</f>
        <v>0</v>
      </c>
      <c r="HJ1667" s="15">
        <f>SUMIFS(POs[saldo],POs[cve_prod],DIM_BILL[[#This Row],[CODIGO]],POs[status],$GY1667,POs[Semana],WEEKNUM(HJ$1))</f>
        <v>0</v>
      </c>
      <c r="HK1667" s="15">
        <f>SUMIFS(POs[saldo],POs[cve_prod],DIM_BILL[[#This Row],[CODIGO]],POs[status],$GY1667,POs[Semana],WEEKNUM(HK$1))</f>
        <v>425</v>
      </c>
      <c r="HL1667" s="15">
        <f>SUMIFS(POs[saldo],POs[cve_prod],DIM_BILL[[#This Row],[CODIGO]],POs[status],$GY1667,POs[Semana],WEEKNUM(HL$1))</f>
        <v>0</v>
      </c>
      <c r="HM1667" s="15">
        <f>SUMIFS(POs[saldo],POs[cve_prod],DIM_BILL[[#This Row],[CODIGO]],POs[status],$GY1667,POs[Semana],WEEKNUM(HM$1))</f>
        <v>0</v>
      </c>
      <c r="HN1667" s="15">
        <f>SUMIFS(POs[saldo],POs[cve_prod],DIM_BILL[[#This Row],[CODIGO]],POs[status],$GY1667,POs[Semana],WEEKNUM(HN$1))</f>
        <v>0</v>
      </c>
      <c r="HO1667" s="15">
        <f>SUMIFS(POs[saldo],POs[cve_prod],DIM_BILL[[#This Row],[CODIGO]],POs[status],$GY1667,POs[Semana],WEEKNUM(HO$1))</f>
        <v>0</v>
      </c>
      <c r="HP1667" s="15">
        <f>SUMIFS(POs[saldo],POs[cve_prod],DIM_BILL[[#This Row],[CODIGO]],POs[status],$GY1667,POs[Semana],WEEKNUM(HP$1))</f>
        <v>0</v>
      </c>
      <c r="HQ1667" s="15">
        <f>SUMIFS(POs[saldo],POs[cve_prod],DIM_BILL[[#This Row],[CODIGO]],POs[status],$GY1667,POs[Semana],WEEKNUM(HQ$1))</f>
        <v>0</v>
      </c>
      <c r="HR1667" s="15">
        <f>SUMIFS(POs[saldo],POs[cve_prod],DIM_BILL[[#This Row],[CODIGO]],POs[status],$GY1667,POs[Semana],WEEKNUM(HR$1))</f>
        <v>0</v>
      </c>
      <c r="HS1667" s="15">
        <f>SUMIFS(POs[saldo],POs[cve_prod],DIM_BILL[[#This Row],[CODIGO]],POs[status],$GY1667,POs[Semana],WEEKNUM(HS$1))</f>
        <v>0</v>
      </c>
      <c r="HT1667" s="15">
        <f>SUMIFS(POs[saldo],POs[cve_prod],DIM_BILL[[#This Row],[CODIGO]],POs[status],$GY1667,POs[Semana],WEEKNUM(HT$1))</f>
        <v>0</v>
      </c>
      <c r="HU1667" s="22"/>
      <c r="HV1667" s="25"/>
      <c r="HW1667" t="str">
        <f>DIM_BILL[[#This Row],[Tipo]]</f>
        <v>MATERIA PRIMA</v>
      </c>
    </row>
    <row r="1668" spans="1:231" x14ac:dyDescent="0.3">
      <c r="A1668" s="17" t="s">
        <v>168</v>
      </c>
      <c r="K1668">
        <v>2.0400000000000001E-2</v>
      </c>
      <c r="L1668">
        <v>9.5999999999999992E-4</v>
      </c>
      <c r="GR1668" s="17" t="s">
        <v>169</v>
      </c>
      <c r="GS1668" s="17">
        <v>1</v>
      </c>
      <c r="GT1668" s="17" t="s">
        <v>1868</v>
      </c>
      <c r="GU1668" s="17" t="s">
        <v>1793</v>
      </c>
      <c r="GV1668" s="17">
        <f>SUMIF(FACT_A1[cve_prod],DIM_BILL[[#This Row],[CODIGO]],FACT_A1[Existencia])</f>
        <v>67</v>
      </c>
      <c r="GW1668" s="18">
        <f>SUMIF(FACT_A2[cve_prod],DIM_BILL[[#This Row],[CODIGO]],FACT_A2[Existencia])</f>
        <v>132</v>
      </c>
      <c r="GX1668" s="17"/>
      <c r="GY1668" s="16" t="s">
        <v>2221</v>
      </c>
      <c r="GZ1668" s="24">
        <f>SUMPRODUCT($B1668:$GQ1668,INDEX(PLAN_PRODUCCION!$B$4:$GQ$24,COLUMN()-COLUMN($GZ$1)+1,0))</f>
        <v>409.44000000000005</v>
      </c>
      <c r="HA1668" s="24">
        <f>SUMPRODUCT($B1668:$GQ1668,INDEX(PLAN_PRODUCCION!$B$4:$GQ$24,COLUMN()-COLUMN($GZ$1)+1,0))</f>
        <v>0</v>
      </c>
      <c r="HB1668" s="24">
        <f>SUMPRODUCT($B1668:$GQ1668,INDEX(PLAN_PRODUCCION!$B$4:$GQ$24,COLUMN()-COLUMN($GZ$1)+1,0))</f>
        <v>0</v>
      </c>
      <c r="HC1668" s="24">
        <f>SUMPRODUCT($B1668:$GQ1668,INDEX(PLAN_PRODUCCION!$B$4:$GQ$24,COLUMN()-COLUMN($GZ$1)+1,0))</f>
        <v>0</v>
      </c>
      <c r="HD1668" s="24">
        <f>SUMPRODUCT($B1668:$GQ1668,INDEX(PLAN_PRODUCCION!$B$4:$GQ$24,COLUMN()-COLUMN($GZ$1)+1,0))</f>
        <v>0</v>
      </c>
      <c r="HE1668" s="24">
        <f>SUMPRODUCT($B1668:$GQ1668,INDEX(PLAN_PRODUCCION!$B$4:$GQ$24,COLUMN()-COLUMN($GZ$1)+1,0))</f>
        <v>0</v>
      </c>
      <c r="HF1668" s="24">
        <f>SUMPRODUCT($B1668:$GQ1668,INDEX(PLAN_PRODUCCION!$B$4:$GQ$24,COLUMN()-COLUMN($GZ$1)+1,0))</f>
        <v>0</v>
      </c>
      <c r="HG1668" s="24">
        <f>SUMPRODUCT($B1668:$GQ1668,INDEX(PLAN_PRODUCCION!$B$4:$GQ$24,COLUMN()-COLUMN($GZ$1)+1,0))</f>
        <v>0</v>
      </c>
      <c r="HH1668" s="24">
        <f>SUMPRODUCT($B1668:$GQ1668,INDEX(PLAN_PRODUCCION!$B$4:$GQ$24,COLUMN()-COLUMN($GZ$1)+1,0))</f>
        <v>0</v>
      </c>
      <c r="HI1668" s="24">
        <f>SUMPRODUCT($B1668:$GQ1668,INDEX(PLAN_PRODUCCION!$B$4:$GQ$24,COLUMN()-COLUMN($GZ$1)+1,0))</f>
        <v>0</v>
      </c>
      <c r="HJ1668" s="24">
        <f>SUMPRODUCT($B1668:$GQ1668,INDEX(PLAN_PRODUCCION!$B$4:$GQ$24,COLUMN()-COLUMN($GZ$1)+1,0))</f>
        <v>0</v>
      </c>
      <c r="HK1668" s="24">
        <f>SUMPRODUCT($B1668:$GQ1668,INDEX(PLAN_PRODUCCION!$B$4:$GQ$24,COLUMN()-COLUMN($GZ$1)+1,0))</f>
        <v>0</v>
      </c>
      <c r="HL1668" s="24">
        <f>SUMPRODUCT($B1668:$GQ1668,INDEX(PLAN_PRODUCCION!$B$4:$GQ$24,COLUMN()-COLUMN($GZ$1)+1,0))</f>
        <v>0</v>
      </c>
      <c r="HM1668" s="24">
        <f>SUMPRODUCT($B1668:$GQ1668,INDEX(PLAN_PRODUCCION!$B$4:$GQ$24,COLUMN()-COLUMN($GZ$1)+1,0))</f>
        <v>0</v>
      </c>
      <c r="HN1668" s="24">
        <f>SUMPRODUCT($B1668:$GQ1668,INDEX(PLAN_PRODUCCION!$B$4:$GQ$24,COLUMN()-COLUMN($GZ$1)+1,0))</f>
        <v>0</v>
      </c>
      <c r="HO1668" s="24">
        <f>SUMPRODUCT($B1668:$GQ1668,INDEX(PLAN_PRODUCCION!$B$4:$GQ$24,COLUMN()-COLUMN($GZ$1)+1,0))</f>
        <v>0</v>
      </c>
      <c r="HP1668" s="24">
        <f>SUMPRODUCT($B1668:$GQ1668,INDEX(PLAN_PRODUCCION!$B$4:$GQ$24,COLUMN()-COLUMN($GZ$1)+1,0))</f>
        <v>0</v>
      </c>
      <c r="HQ1668" s="24">
        <f>SUMPRODUCT($B1668:$GQ1668,INDEX(PLAN_PRODUCCION!$B$4:$GQ$24,COLUMN()-COLUMN($GZ$1)+1,0))</f>
        <v>0</v>
      </c>
      <c r="HR1668" s="24">
        <f>SUMPRODUCT($B1668:$GQ1668,INDEX(PLAN_PRODUCCION!$B$4:$GQ$24,COLUMN()-COLUMN($GZ$1)+1,0))</f>
        <v>0</v>
      </c>
      <c r="HS1668" s="24">
        <f>SUMPRODUCT($B1668:$GQ1668,INDEX(PLAN_PRODUCCION!$B$4:$GQ$24,COLUMN()-COLUMN($GZ$1)+1,0))</f>
        <v>0</v>
      </c>
      <c r="HT1668" s="24">
        <f>SUMPRODUCT($B1668:$GQ1668,INDEX(PLAN_PRODUCCION!$B$4:$GQ$24,COLUMN()-COLUMN($GZ$1)+1,0))</f>
        <v>0</v>
      </c>
      <c r="HU1668" s="22"/>
      <c r="HV1668" s="25"/>
      <c r="HW1668" t="str">
        <f>DIM_BILL[[#This Row],[Tipo]]</f>
        <v>MATERIA PRIMA</v>
      </c>
    </row>
    <row r="1669" spans="1:231" x14ac:dyDescent="0.3">
      <c r="A1669" s="18" t="s">
        <v>168</v>
      </c>
      <c r="K1669">
        <v>2.0400000000000001E-2</v>
      </c>
      <c r="L1669">
        <v>9.5999999999999992E-4</v>
      </c>
      <c r="GR1669" s="18" t="s">
        <v>169</v>
      </c>
      <c r="GS1669" s="18">
        <v>1</v>
      </c>
      <c r="GT1669" s="18" t="s">
        <v>1868</v>
      </c>
      <c r="GU1669" s="18" t="s">
        <v>1793</v>
      </c>
      <c r="GV1669" s="18">
        <f>SUMIF(FACT_A1[cve_prod],DIM_BILL[[#This Row],[CODIGO]],FACT_A1[Existencia])</f>
        <v>67</v>
      </c>
      <c r="GW1669" s="18">
        <f>SUMIF(FACT_A2[cve_prod],DIM_BILL[[#This Row],[CODIGO]],FACT_A2[Existencia])</f>
        <v>132</v>
      </c>
      <c r="GX1669" s="18"/>
      <c r="GY1669" s="16" t="s">
        <v>2222</v>
      </c>
      <c r="GZ1669" s="26">
        <f t="shared" ref="GZ1669" si="12189">GV1669+GW1669+GX1669+GZ1667-GZ1668</f>
        <v>-210.44000000000005</v>
      </c>
      <c r="HA1669" s="26">
        <f t="shared" ref="HA1669" si="12190">GZ1669+HA1667-HA1668</f>
        <v>-210.44000000000005</v>
      </c>
      <c r="HB1669" s="26">
        <f t="shared" ref="HB1669" si="12191">HA1669+HB1667-HB1668</f>
        <v>-210.44000000000005</v>
      </c>
      <c r="HC1669" s="26">
        <f t="shared" ref="HC1669" si="12192">HB1669+HC1667-HC1668</f>
        <v>-210.44000000000005</v>
      </c>
      <c r="HD1669" s="26">
        <f t="shared" ref="HD1669" si="12193">HC1669+HD1667-HD1668</f>
        <v>-210.44000000000005</v>
      </c>
      <c r="HE1669" s="26">
        <f t="shared" ref="HE1669" si="12194">HD1669+HE1667-HE1668</f>
        <v>-210.44000000000005</v>
      </c>
      <c r="HF1669" s="26">
        <f t="shared" ref="HF1669" si="12195">HE1669+HF1667-HF1668</f>
        <v>-210.44000000000005</v>
      </c>
      <c r="HG1669" s="26">
        <f t="shared" ref="HG1669" si="12196">HF1669+HG1667-HG1668</f>
        <v>-210.44000000000005</v>
      </c>
      <c r="HH1669" s="26">
        <f t="shared" ref="HH1669" si="12197">HG1669+HH1667-HH1668</f>
        <v>-210.44000000000005</v>
      </c>
      <c r="HI1669" s="26">
        <f t="shared" ref="HI1669" si="12198">HH1669+HI1667-HI1668</f>
        <v>-210.44000000000005</v>
      </c>
      <c r="HJ1669" s="26">
        <f t="shared" ref="HJ1669" si="12199">HI1669+HJ1667-HJ1668</f>
        <v>-210.44000000000005</v>
      </c>
      <c r="HK1669" s="26">
        <f t="shared" ref="HK1669" si="12200">HJ1669+HK1667-HK1668</f>
        <v>214.55999999999995</v>
      </c>
      <c r="HL1669" s="26">
        <f t="shared" ref="HL1669" si="12201">HK1669+HL1667-HL1668</f>
        <v>214.55999999999995</v>
      </c>
      <c r="HM1669" s="26">
        <f t="shared" ref="HM1669" si="12202">HL1669+HM1667-HM1668</f>
        <v>214.55999999999995</v>
      </c>
      <c r="HN1669" s="26">
        <f t="shared" ref="HN1669" si="12203">HM1669+HN1667-HN1668</f>
        <v>214.55999999999995</v>
      </c>
      <c r="HO1669" s="26">
        <f t="shared" ref="HO1669" si="12204">HN1669+HO1667-HO1668</f>
        <v>214.55999999999995</v>
      </c>
      <c r="HP1669" s="26">
        <f t="shared" ref="HP1669" si="12205">HO1669+HP1667-HP1668</f>
        <v>214.55999999999995</v>
      </c>
      <c r="HQ1669" s="26">
        <f t="shared" ref="HQ1669" si="12206">HP1669+HQ1667-HQ1668</f>
        <v>214.55999999999995</v>
      </c>
      <c r="HR1669" s="26">
        <f t="shared" ref="HR1669" si="12207">HQ1669+HR1667-HR1668</f>
        <v>214.55999999999995</v>
      </c>
      <c r="HS1669" s="26">
        <f t="shared" ref="HS1669" si="12208">HR1669+HS1667-HS1668</f>
        <v>214.55999999999995</v>
      </c>
      <c r="HT1669" s="26">
        <f t="shared" ref="HT1669" si="12209">HS1669+HT1667-HT1668</f>
        <v>214.55999999999995</v>
      </c>
      <c r="HU1669" s="22">
        <f t="shared" ref="HU1669" si="12210">COUNTIF(GZ1669:HT1669,"&lt;0")</f>
        <v>11</v>
      </c>
      <c r="HV1669" s="25"/>
      <c r="HW1669" t="str">
        <f>DIM_BILL[[#This Row],[Tipo]]</f>
        <v>MATERIA PRIMA</v>
      </c>
    </row>
    <row r="1670" spans="1:231" x14ac:dyDescent="0.3">
      <c r="A1670" s="17" t="s">
        <v>174</v>
      </c>
      <c r="K1670">
        <v>5.9999999999999995E-4</v>
      </c>
      <c r="BH1670">
        <v>5.9999999999999995E-4</v>
      </c>
      <c r="BT1670">
        <v>7.1340909090909083E-4</v>
      </c>
      <c r="BU1670">
        <v>1.2555999999999999E-3</v>
      </c>
      <c r="BW1670">
        <v>1.2555999999999999E-3</v>
      </c>
      <c r="BX1670">
        <v>7.1340909090909083E-4</v>
      </c>
      <c r="BY1670">
        <v>2.5111999999999999E-3</v>
      </c>
      <c r="BZ1670">
        <v>1.2555999999999999E-3</v>
      </c>
      <c r="CA1670">
        <v>7.1340909090909083E-4</v>
      </c>
      <c r="CB1670">
        <v>2.5111999999999999E-3</v>
      </c>
      <c r="CC1670">
        <v>1.0460000000000001E-3</v>
      </c>
      <c r="CD1670">
        <v>3.1390000000000003E-3</v>
      </c>
      <c r="GR1670" s="17" t="s">
        <v>175</v>
      </c>
      <c r="GS1670" s="17">
        <v>2</v>
      </c>
      <c r="GT1670" s="17" t="s">
        <v>1835</v>
      </c>
      <c r="GU1670" s="17" t="s">
        <v>1793</v>
      </c>
      <c r="GV1670" s="17">
        <f>SUMIF(FACT_A1[cve_prod],DIM_BILL[[#This Row],[CODIGO]],FACT_A1[Existencia])</f>
        <v>0</v>
      </c>
      <c r="GW1670" s="18">
        <f>SUMIF(FACT_A2[cve_prod],DIM_BILL[[#This Row],[CODIGO]],FACT_A2[Existencia])</f>
        <v>54.722999999999999</v>
      </c>
      <c r="GX1670" s="17"/>
      <c r="GY1670" s="16" t="s">
        <v>2220</v>
      </c>
      <c r="GZ1670" s="15">
        <f>SUMIFS(POs[saldo],POs[cve_prod],DIM_BILL[[#This Row],[CODIGO]],POs[status],$GY1670,POs[f_ent],GZ$1)</f>
        <v>0</v>
      </c>
      <c r="HA1670" s="15">
        <f>SUMIFS(POs[saldo],POs[cve_prod],DIM_BILL[[#This Row],[CODIGO]],POs[status],$GY1670,POs[f_ent],HA$1)</f>
        <v>0</v>
      </c>
      <c r="HB1670" s="15">
        <f>SUMIFS(POs[saldo],POs[cve_prod],DIM_BILL[[#This Row],[CODIGO]],POs[status],$GY1670,POs[f_ent],HB$1)</f>
        <v>0</v>
      </c>
      <c r="HC1670" s="15">
        <f>SUMIFS(POs[saldo],POs[cve_prod],DIM_BILL[[#This Row],[CODIGO]],POs[status],$GY1670,POs[f_ent],HC$1)</f>
        <v>25</v>
      </c>
      <c r="HD1670" s="15">
        <f>SUMIFS(POs[saldo],POs[cve_prod],DIM_BILL[[#This Row],[CODIGO]],POs[status],$GY1670,POs[f_ent],HD$1)</f>
        <v>0</v>
      </c>
      <c r="HE1670" s="15">
        <f>SUMIFS(POs[saldo],POs[cve_prod],DIM_BILL[[#This Row],[CODIGO]],POs[status],$GY1670,POs[f_ent],HE$1)</f>
        <v>0</v>
      </c>
      <c r="HF1670" s="15">
        <f>SUMIFS(POs[saldo],POs[cve_prod],DIM_BILL[[#This Row],[CODIGO]],POs[status],$GY1670,POs[Semana],WEEKNUM(HF$1))</f>
        <v>0</v>
      </c>
      <c r="HG1670" s="15">
        <f>SUMIFS(POs[saldo],POs[cve_prod],DIM_BILL[[#This Row],[CODIGO]],POs[status],$GY1670,POs[Semana],WEEKNUM(HG$1))</f>
        <v>0</v>
      </c>
      <c r="HH1670" s="15">
        <f>SUMIFS(POs[saldo],POs[cve_prod],DIM_BILL[[#This Row],[CODIGO]],POs[status],$GY1670,POs[Semana],WEEKNUM(HH$1))</f>
        <v>0</v>
      </c>
      <c r="HI1670" s="15">
        <f>SUMIFS(POs[saldo],POs[cve_prod],DIM_BILL[[#This Row],[CODIGO]],POs[status],$GY1670,POs[Semana],WEEKNUM(HI$1))</f>
        <v>0</v>
      </c>
      <c r="HJ1670" s="15">
        <f>SUMIFS(POs[saldo],POs[cve_prod],DIM_BILL[[#This Row],[CODIGO]],POs[status],$GY1670,POs[Semana],WEEKNUM(HJ$1))</f>
        <v>0</v>
      </c>
      <c r="HK1670" s="15">
        <f>SUMIFS(POs[saldo],POs[cve_prod],DIM_BILL[[#This Row],[CODIGO]],POs[status],$GY1670,POs[Semana],WEEKNUM(HK$1))</f>
        <v>0</v>
      </c>
      <c r="HL1670" s="15">
        <f>SUMIFS(POs[saldo],POs[cve_prod],DIM_BILL[[#This Row],[CODIGO]],POs[status],$GY1670,POs[Semana],WEEKNUM(HL$1))</f>
        <v>0</v>
      </c>
      <c r="HM1670" s="15">
        <f>SUMIFS(POs[saldo],POs[cve_prod],DIM_BILL[[#This Row],[CODIGO]],POs[status],$GY1670,POs[Semana],WEEKNUM(HM$1))</f>
        <v>0</v>
      </c>
      <c r="HN1670" s="15">
        <f>SUMIFS(POs[saldo],POs[cve_prod],DIM_BILL[[#This Row],[CODIGO]],POs[status],$GY1670,POs[Semana],WEEKNUM(HN$1))</f>
        <v>0</v>
      </c>
      <c r="HO1670" s="15">
        <f>SUMIFS(POs[saldo],POs[cve_prod],DIM_BILL[[#This Row],[CODIGO]],POs[status],$GY1670,POs[Semana],WEEKNUM(HO$1))</f>
        <v>0</v>
      </c>
      <c r="HP1670" s="15">
        <f>SUMIFS(POs[saldo],POs[cve_prod],DIM_BILL[[#This Row],[CODIGO]],POs[status],$GY1670,POs[Semana],WEEKNUM(HP$1))</f>
        <v>0</v>
      </c>
      <c r="HQ1670" s="15">
        <f>SUMIFS(POs[saldo],POs[cve_prod],DIM_BILL[[#This Row],[CODIGO]],POs[status],$GY1670,POs[Semana],WEEKNUM(HQ$1))</f>
        <v>0</v>
      </c>
      <c r="HR1670" s="15">
        <f>SUMIFS(POs[saldo],POs[cve_prod],DIM_BILL[[#This Row],[CODIGO]],POs[status],$GY1670,POs[Semana],WEEKNUM(HR$1))</f>
        <v>0</v>
      </c>
      <c r="HS1670" s="15">
        <f>SUMIFS(POs[saldo],POs[cve_prod],DIM_BILL[[#This Row],[CODIGO]],POs[status],$GY1670,POs[Semana],WEEKNUM(HS$1))</f>
        <v>0</v>
      </c>
      <c r="HT1670" s="15">
        <f>SUMIFS(POs[saldo],POs[cve_prod],DIM_BILL[[#This Row],[CODIGO]],POs[status],$GY1670,POs[Semana],WEEKNUM(HT$1))</f>
        <v>0</v>
      </c>
      <c r="HU1670" s="22"/>
      <c r="HV1670" s="25"/>
      <c r="HW1670" t="str">
        <f>DIM_BILL[[#This Row],[Tipo]]</f>
        <v>MATERIA PRIMA</v>
      </c>
    </row>
    <row r="1671" spans="1:231" x14ac:dyDescent="0.3">
      <c r="A1671" s="17" t="s">
        <v>174</v>
      </c>
      <c r="K1671">
        <v>5.9999999999999995E-4</v>
      </c>
      <c r="BH1671">
        <v>5.9999999999999995E-4</v>
      </c>
      <c r="BT1671">
        <v>7.1340909090909083E-4</v>
      </c>
      <c r="BU1671">
        <v>1.2555999999999999E-3</v>
      </c>
      <c r="BW1671">
        <v>1.2555999999999999E-3</v>
      </c>
      <c r="BX1671">
        <v>7.1340909090909083E-4</v>
      </c>
      <c r="BY1671">
        <v>2.5111999999999999E-3</v>
      </c>
      <c r="BZ1671">
        <v>1.2555999999999999E-3</v>
      </c>
      <c r="CA1671">
        <v>7.1340909090909083E-4</v>
      </c>
      <c r="CB1671">
        <v>2.5111999999999999E-3</v>
      </c>
      <c r="CC1671">
        <v>1.0460000000000001E-3</v>
      </c>
      <c r="CD1671">
        <v>3.1390000000000003E-3</v>
      </c>
      <c r="GR1671" s="17" t="s">
        <v>175</v>
      </c>
      <c r="GS1671" s="17">
        <v>2</v>
      </c>
      <c r="GT1671" s="17" t="s">
        <v>1835</v>
      </c>
      <c r="GU1671" s="17" t="s">
        <v>1793</v>
      </c>
      <c r="GV1671" s="17">
        <f>SUMIF(FACT_A1[cve_prod],DIM_BILL[[#This Row],[CODIGO]],FACT_A1[Existencia])</f>
        <v>0</v>
      </c>
      <c r="GW1671" s="18">
        <f>SUMIF(FACT_A2[cve_prod],DIM_BILL[[#This Row],[CODIGO]],FACT_A2[Existencia])</f>
        <v>54.722999999999999</v>
      </c>
      <c r="GX1671" s="17"/>
      <c r="GY1671" s="16" t="s">
        <v>2221</v>
      </c>
      <c r="GZ1671" s="24">
        <f>SUMPRODUCT($B1671:$GQ1671,INDEX(PLAN_PRODUCCION!$B$4:$GQ$24,COLUMN()-COLUMN($GZ$1)+1,0))</f>
        <v>55.945999999999998</v>
      </c>
      <c r="HA1671" s="24">
        <f>SUMPRODUCT($B1671:$GQ1671,INDEX(PLAN_PRODUCCION!$B$4:$GQ$24,COLUMN()-COLUMN($GZ$1)+1,0))</f>
        <v>0</v>
      </c>
      <c r="HB1671" s="24">
        <f>SUMPRODUCT($B1671:$GQ1671,INDEX(PLAN_PRODUCCION!$B$4:$GQ$24,COLUMN()-COLUMN($GZ$1)+1,0))</f>
        <v>0</v>
      </c>
      <c r="HC1671" s="24">
        <f>SUMPRODUCT($B1671:$GQ1671,INDEX(PLAN_PRODUCCION!$B$4:$GQ$24,COLUMN()-COLUMN($GZ$1)+1,0))</f>
        <v>0</v>
      </c>
      <c r="HD1671" s="24">
        <f>SUMPRODUCT($B1671:$GQ1671,INDEX(PLAN_PRODUCCION!$B$4:$GQ$24,COLUMN()-COLUMN($GZ$1)+1,0))</f>
        <v>0</v>
      </c>
      <c r="HE1671" s="24">
        <f>SUMPRODUCT($B1671:$GQ1671,INDEX(PLAN_PRODUCCION!$B$4:$GQ$24,COLUMN()-COLUMN($GZ$1)+1,0))</f>
        <v>0</v>
      </c>
      <c r="HF1671" s="24">
        <f>SUMPRODUCT($B1671:$GQ1671,INDEX(PLAN_PRODUCCION!$B$4:$GQ$24,COLUMN()-COLUMN($GZ$1)+1,0))</f>
        <v>0</v>
      </c>
      <c r="HG1671" s="24">
        <f>SUMPRODUCT($B1671:$GQ1671,INDEX(PLAN_PRODUCCION!$B$4:$GQ$24,COLUMN()-COLUMN($GZ$1)+1,0))</f>
        <v>0</v>
      </c>
      <c r="HH1671" s="24">
        <f>SUMPRODUCT($B1671:$GQ1671,INDEX(PLAN_PRODUCCION!$B$4:$GQ$24,COLUMN()-COLUMN($GZ$1)+1,0))</f>
        <v>0</v>
      </c>
      <c r="HI1671" s="24">
        <f>SUMPRODUCT($B1671:$GQ1671,INDEX(PLAN_PRODUCCION!$B$4:$GQ$24,COLUMN()-COLUMN($GZ$1)+1,0))</f>
        <v>0</v>
      </c>
      <c r="HJ1671" s="24">
        <f>SUMPRODUCT($B1671:$GQ1671,INDEX(PLAN_PRODUCCION!$B$4:$GQ$24,COLUMN()-COLUMN($GZ$1)+1,0))</f>
        <v>0</v>
      </c>
      <c r="HK1671" s="24">
        <f>SUMPRODUCT($B1671:$GQ1671,INDEX(PLAN_PRODUCCION!$B$4:$GQ$24,COLUMN()-COLUMN($GZ$1)+1,0))</f>
        <v>0</v>
      </c>
      <c r="HL1671" s="24">
        <f>SUMPRODUCT($B1671:$GQ1671,INDEX(PLAN_PRODUCCION!$B$4:$GQ$24,COLUMN()-COLUMN($GZ$1)+1,0))</f>
        <v>0</v>
      </c>
      <c r="HM1671" s="24">
        <f>SUMPRODUCT($B1671:$GQ1671,INDEX(PLAN_PRODUCCION!$B$4:$GQ$24,COLUMN()-COLUMN($GZ$1)+1,0))</f>
        <v>0</v>
      </c>
      <c r="HN1671" s="24">
        <f>SUMPRODUCT($B1671:$GQ1671,INDEX(PLAN_PRODUCCION!$B$4:$GQ$24,COLUMN()-COLUMN($GZ$1)+1,0))</f>
        <v>0</v>
      </c>
      <c r="HO1671" s="24">
        <f>SUMPRODUCT($B1671:$GQ1671,INDEX(PLAN_PRODUCCION!$B$4:$GQ$24,COLUMN()-COLUMN($GZ$1)+1,0))</f>
        <v>0</v>
      </c>
      <c r="HP1671" s="24">
        <f>SUMPRODUCT($B1671:$GQ1671,INDEX(PLAN_PRODUCCION!$B$4:$GQ$24,COLUMN()-COLUMN($GZ$1)+1,0))</f>
        <v>0</v>
      </c>
      <c r="HQ1671" s="24">
        <f>SUMPRODUCT($B1671:$GQ1671,INDEX(PLAN_PRODUCCION!$B$4:$GQ$24,COLUMN()-COLUMN($GZ$1)+1,0))</f>
        <v>0</v>
      </c>
      <c r="HR1671" s="24">
        <f>SUMPRODUCT($B1671:$GQ1671,INDEX(PLAN_PRODUCCION!$B$4:$GQ$24,COLUMN()-COLUMN($GZ$1)+1,0))</f>
        <v>0</v>
      </c>
      <c r="HS1671" s="24">
        <f>SUMPRODUCT($B1671:$GQ1671,INDEX(PLAN_PRODUCCION!$B$4:$GQ$24,COLUMN()-COLUMN($GZ$1)+1,0))</f>
        <v>0</v>
      </c>
      <c r="HT1671" s="24">
        <f>SUMPRODUCT($B1671:$GQ1671,INDEX(PLAN_PRODUCCION!$B$4:$GQ$24,COLUMN()-COLUMN($GZ$1)+1,0))</f>
        <v>0</v>
      </c>
      <c r="HU1671" s="22"/>
      <c r="HV1671" s="25"/>
      <c r="HW1671" t="str">
        <f>DIM_BILL[[#This Row],[Tipo]]</f>
        <v>MATERIA PRIMA</v>
      </c>
    </row>
    <row r="1672" spans="1:231" x14ac:dyDescent="0.3">
      <c r="A1672" s="18" t="s">
        <v>174</v>
      </c>
      <c r="K1672">
        <v>5.9999999999999995E-4</v>
      </c>
      <c r="BH1672">
        <v>5.9999999999999995E-4</v>
      </c>
      <c r="BT1672">
        <v>7.1340909090909083E-4</v>
      </c>
      <c r="BU1672">
        <v>1.2555999999999999E-3</v>
      </c>
      <c r="BW1672">
        <v>1.2555999999999999E-3</v>
      </c>
      <c r="BX1672">
        <v>7.1340909090909083E-4</v>
      </c>
      <c r="BY1672">
        <v>2.5111999999999999E-3</v>
      </c>
      <c r="BZ1672">
        <v>1.2555999999999999E-3</v>
      </c>
      <c r="CA1672">
        <v>7.1340909090909083E-4</v>
      </c>
      <c r="CB1672">
        <v>2.5111999999999999E-3</v>
      </c>
      <c r="CC1672">
        <v>1.0460000000000001E-3</v>
      </c>
      <c r="CD1672">
        <v>3.1390000000000003E-3</v>
      </c>
      <c r="GR1672" s="18" t="s">
        <v>175</v>
      </c>
      <c r="GS1672" s="18">
        <v>2</v>
      </c>
      <c r="GT1672" s="18" t="s">
        <v>1835</v>
      </c>
      <c r="GU1672" s="18" t="s">
        <v>1793</v>
      </c>
      <c r="GV1672" s="18">
        <f>SUMIF(FACT_A1[cve_prod],DIM_BILL[[#This Row],[CODIGO]],FACT_A1[Existencia])</f>
        <v>0</v>
      </c>
      <c r="GW1672" s="18">
        <f>SUMIF(FACT_A2[cve_prod],DIM_BILL[[#This Row],[CODIGO]],FACT_A2[Existencia])</f>
        <v>54.722999999999999</v>
      </c>
      <c r="GX1672" s="18"/>
      <c r="GY1672" s="16" t="s">
        <v>2222</v>
      </c>
      <c r="GZ1672" s="26">
        <f t="shared" ref="GZ1672" si="12211">GV1672+GW1672+GX1672+GZ1670-GZ1671</f>
        <v>-1.222999999999999</v>
      </c>
      <c r="HA1672" s="26">
        <f t="shared" ref="HA1672" si="12212">GZ1672+HA1670-HA1671</f>
        <v>-1.222999999999999</v>
      </c>
      <c r="HB1672" s="26">
        <f t="shared" ref="HB1672" si="12213">HA1672+HB1670-HB1671</f>
        <v>-1.222999999999999</v>
      </c>
      <c r="HC1672" s="26">
        <f t="shared" ref="HC1672" si="12214">HB1672+HC1670-HC1671</f>
        <v>23.777000000000001</v>
      </c>
      <c r="HD1672" s="26">
        <f t="shared" ref="HD1672" si="12215">HC1672+HD1670-HD1671</f>
        <v>23.777000000000001</v>
      </c>
      <c r="HE1672" s="26">
        <f t="shared" ref="HE1672" si="12216">HD1672+HE1670-HE1671</f>
        <v>23.777000000000001</v>
      </c>
      <c r="HF1672" s="26">
        <f t="shared" ref="HF1672" si="12217">HE1672+HF1670-HF1671</f>
        <v>23.777000000000001</v>
      </c>
      <c r="HG1672" s="26">
        <f t="shared" ref="HG1672" si="12218">HF1672+HG1670-HG1671</f>
        <v>23.777000000000001</v>
      </c>
      <c r="HH1672" s="26">
        <f t="shared" ref="HH1672" si="12219">HG1672+HH1670-HH1671</f>
        <v>23.777000000000001</v>
      </c>
      <c r="HI1672" s="26">
        <f t="shared" ref="HI1672" si="12220">HH1672+HI1670-HI1671</f>
        <v>23.777000000000001</v>
      </c>
      <c r="HJ1672" s="26">
        <f t="shared" ref="HJ1672" si="12221">HI1672+HJ1670-HJ1671</f>
        <v>23.777000000000001</v>
      </c>
      <c r="HK1672" s="26">
        <f t="shared" ref="HK1672" si="12222">HJ1672+HK1670-HK1671</f>
        <v>23.777000000000001</v>
      </c>
      <c r="HL1672" s="26">
        <f t="shared" ref="HL1672" si="12223">HK1672+HL1670-HL1671</f>
        <v>23.777000000000001</v>
      </c>
      <c r="HM1672" s="26">
        <f t="shared" ref="HM1672" si="12224">HL1672+HM1670-HM1671</f>
        <v>23.777000000000001</v>
      </c>
      <c r="HN1672" s="26">
        <f t="shared" ref="HN1672" si="12225">HM1672+HN1670-HN1671</f>
        <v>23.777000000000001</v>
      </c>
      <c r="HO1672" s="26">
        <f t="shared" ref="HO1672" si="12226">HN1672+HO1670-HO1671</f>
        <v>23.777000000000001</v>
      </c>
      <c r="HP1672" s="26">
        <f t="shared" ref="HP1672" si="12227">HO1672+HP1670-HP1671</f>
        <v>23.777000000000001</v>
      </c>
      <c r="HQ1672" s="26">
        <f t="shared" ref="HQ1672" si="12228">HP1672+HQ1670-HQ1671</f>
        <v>23.777000000000001</v>
      </c>
      <c r="HR1672" s="26">
        <f t="shared" ref="HR1672" si="12229">HQ1672+HR1670-HR1671</f>
        <v>23.777000000000001</v>
      </c>
      <c r="HS1672" s="26">
        <f t="shared" ref="HS1672" si="12230">HR1672+HS1670-HS1671</f>
        <v>23.777000000000001</v>
      </c>
      <c r="HT1672" s="26">
        <f t="shared" ref="HT1672" si="12231">HS1672+HT1670-HT1671</f>
        <v>23.777000000000001</v>
      </c>
      <c r="HU1672" s="22">
        <f t="shared" ref="HU1672" si="12232">COUNTIF(GZ1672:HT1672,"&lt;0")</f>
        <v>3</v>
      </c>
      <c r="HV1672" s="25"/>
      <c r="HW1672" t="str">
        <f>DIM_BILL[[#This Row],[Tipo]]</f>
        <v>MATERIA PRIMA</v>
      </c>
    </row>
    <row r="1673" spans="1:231" x14ac:dyDescent="0.3">
      <c r="A1673" s="17" t="s">
        <v>362</v>
      </c>
      <c r="X1673">
        <v>4.4999999999999997E-3</v>
      </c>
      <c r="GR1673" s="17" t="s">
        <v>363</v>
      </c>
      <c r="GS1673" s="17">
        <v>6</v>
      </c>
      <c r="GT1673" s="17" t="s">
        <v>2557</v>
      </c>
      <c r="GU1673" s="17" t="s">
        <v>1793</v>
      </c>
      <c r="GV1673" s="17">
        <f>SUMIF(FACT_A1[cve_prod],DIM_BILL[[#This Row],[CODIGO]],FACT_A1[Existencia])</f>
        <v>0</v>
      </c>
      <c r="GW1673" s="18">
        <f>SUMIF(FACT_A2[cve_prod],DIM_BILL[[#This Row],[CODIGO]],FACT_A2[Existencia])</f>
        <v>20</v>
      </c>
      <c r="GX1673" s="17"/>
      <c r="GY1673" s="16" t="s">
        <v>2220</v>
      </c>
      <c r="GZ1673" s="15">
        <f>SUMIFS(POs[saldo],POs[cve_prod],DIM_BILL[[#This Row],[CODIGO]],POs[status],$GY1673,POs[f_ent],GZ$1)</f>
        <v>0</v>
      </c>
      <c r="HA1673" s="15">
        <f>SUMIFS(POs[saldo],POs[cve_prod],DIM_BILL[[#This Row],[CODIGO]],POs[status],$GY1673,POs[f_ent],HA$1)</f>
        <v>0</v>
      </c>
      <c r="HB1673" s="15">
        <f>SUMIFS(POs[saldo],POs[cve_prod],DIM_BILL[[#This Row],[CODIGO]],POs[status],$GY1673,POs[f_ent],HB$1)</f>
        <v>0</v>
      </c>
      <c r="HC1673" s="15">
        <f>SUMIFS(POs[saldo],POs[cve_prod],DIM_BILL[[#This Row],[CODIGO]],POs[status],$GY1673,POs[f_ent],HC$1)</f>
        <v>0</v>
      </c>
      <c r="HD1673" s="15">
        <f>SUMIFS(POs[saldo],POs[cve_prod],DIM_BILL[[#This Row],[CODIGO]],POs[status],$GY1673,POs[f_ent],HD$1)</f>
        <v>0</v>
      </c>
      <c r="HE1673" s="15">
        <f>SUMIFS(POs[saldo],POs[cve_prod],DIM_BILL[[#This Row],[CODIGO]],POs[status],$GY1673,POs[f_ent],HE$1)</f>
        <v>0</v>
      </c>
      <c r="HF1673" s="15">
        <f>SUMIFS(POs[saldo],POs[cve_prod],DIM_BILL[[#This Row],[CODIGO]],POs[status],$GY1673,POs[Semana],WEEKNUM(HF$1))</f>
        <v>0</v>
      </c>
      <c r="HG1673" s="15">
        <f>SUMIFS(POs[saldo],POs[cve_prod],DIM_BILL[[#This Row],[CODIGO]],POs[status],$GY1673,POs[Semana],WEEKNUM(HG$1))</f>
        <v>0</v>
      </c>
      <c r="HH1673" s="15">
        <f>SUMIFS(POs[saldo],POs[cve_prod],DIM_BILL[[#This Row],[CODIGO]],POs[status],$GY1673,POs[Semana],WEEKNUM(HH$1))</f>
        <v>0</v>
      </c>
      <c r="HI1673" s="15">
        <f>SUMIFS(POs[saldo],POs[cve_prod],DIM_BILL[[#This Row],[CODIGO]],POs[status],$GY1673,POs[Semana],WEEKNUM(HI$1))</f>
        <v>0</v>
      </c>
      <c r="HJ1673" s="15">
        <f>SUMIFS(POs[saldo],POs[cve_prod],DIM_BILL[[#This Row],[CODIGO]],POs[status],$GY1673,POs[Semana],WEEKNUM(HJ$1))</f>
        <v>0</v>
      </c>
      <c r="HK1673" s="15">
        <f>SUMIFS(POs[saldo],POs[cve_prod],DIM_BILL[[#This Row],[CODIGO]],POs[status],$GY1673,POs[Semana],WEEKNUM(HK$1))</f>
        <v>0</v>
      </c>
      <c r="HL1673" s="15">
        <f>SUMIFS(POs[saldo],POs[cve_prod],DIM_BILL[[#This Row],[CODIGO]],POs[status],$GY1673,POs[Semana],WEEKNUM(HL$1))</f>
        <v>0</v>
      </c>
      <c r="HM1673" s="15">
        <f>SUMIFS(POs[saldo],POs[cve_prod],DIM_BILL[[#This Row],[CODIGO]],POs[status],$GY1673,POs[Semana],WEEKNUM(HM$1))</f>
        <v>0</v>
      </c>
      <c r="HN1673" s="15">
        <f>SUMIFS(POs[saldo],POs[cve_prod],DIM_BILL[[#This Row],[CODIGO]],POs[status],$GY1673,POs[Semana],WEEKNUM(HN$1))</f>
        <v>0</v>
      </c>
      <c r="HO1673" s="15">
        <f>SUMIFS(POs[saldo],POs[cve_prod],DIM_BILL[[#This Row],[CODIGO]],POs[status],$GY1673,POs[Semana],WEEKNUM(HO$1))</f>
        <v>0</v>
      </c>
      <c r="HP1673" s="15">
        <f>SUMIFS(POs[saldo],POs[cve_prod],DIM_BILL[[#This Row],[CODIGO]],POs[status],$GY1673,POs[Semana],WEEKNUM(HP$1))</f>
        <v>0</v>
      </c>
      <c r="HQ1673" s="15">
        <f>SUMIFS(POs[saldo],POs[cve_prod],DIM_BILL[[#This Row],[CODIGO]],POs[status],$GY1673,POs[Semana],WEEKNUM(HQ$1))</f>
        <v>0</v>
      </c>
      <c r="HR1673" s="15">
        <f>SUMIFS(POs[saldo],POs[cve_prod],DIM_BILL[[#This Row],[CODIGO]],POs[status],$GY1673,POs[Semana],WEEKNUM(HR$1))</f>
        <v>0</v>
      </c>
      <c r="HS1673" s="15">
        <f>SUMIFS(POs[saldo],POs[cve_prod],DIM_BILL[[#This Row],[CODIGO]],POs[status],$GY1673,POs[Semana],WEEKNUM(HS$1))</f>
        <v>0</v>
      </c>
      <c r="HT1673" s="15">
        <f>SUMIFS(POs[saldo],POs[cve_prod],DIM_BILL[[#This Row],[CODIGO]],POs[status],$GY1673,POs[Semana],WEEKNUM(HT$1))</f>
        <v>0</v>
      </c>
      <c r="HU1673" s="22"/>
      <c r="HV1673" s="25"/>
      <c r="HW1673" t="str">
        <f>DIM_BILL[[#This Row],[Tipo]]</f>
        <v>MATERIA PRIMA</v>
      </c>
    </row>
    <row r="1674" spans="1:231" x14ac:dyDescent="0.3">
      <c r="A1674" s="17" t="s">
        <v>362</v>
      </c>
      <c r="X1674">
        <v>4.4999999999999997E-3</v>
      </c>
      <c r="GR1674" s="17" t="s">
        <v>363</v>
      </c>
      <c r="GS1674" s="17">
        <v>6</v>
      </c>
      <c r="GT1674" s="17" t="s">
        <v>2557</v>
      </c>
      <c r="GU1674" s="17" t="s">
        <v>1793</v>
      </c>
      <c r="GV1674" s="17">
        <f>SUMIF(FACT_A1[cve_prod],DIM_BILL[[#This Row],[CODIGO]],FACT_A1[Existencia])</f>
        <v>0</v>
      </c>
      <c r="GW1674" s="18">
        <f>SUMIF(FACT_A2[cve_prod],DIM_BILL[[#This Row],[CODIGO]],FACT_A2[Existencia])</f>
        <v>20</v>
      </c>
      <c r="GX1674" s="17"/>
      <c r="GY1674" s="16" t="s">
        <v>2221</v>
      </c>
      <c r="GZ1674" s="24">
        <f>SUMPRODUCT($B1674:$GQ1674,INDEX(PLAN_PRODUCCION!$B$4:$GQ$24,COLUMN()-COLUMN($GZ$1)+1,0))</f>
        <v>4.5</v>
      </c>
      <c r="HA1674" s="24">
        <f>SUMPRODUCT($B1674:$GQ1674,INDEX(PLAN_PRODUCCION!$B$4:$GQ$24,COLUMN()-COLUMN($GZ$1)+1,0))</f>
        <v>0</v>
      </c>
      <c r="HB1674" s="24">
        <f>SUMPRODUCT($B1674:$GQ1674,INDEX(PLAN_PRODUCCION!$B$4:$GQ$24,COLUMN()-COLUMN($GZ$1)+1,0))</f>
        <v>0</v>
      </c>
      <c r="HC1674" s="24">
        <f>SUMPRODUCT($B1674:$GQ1674,INDEX(PLAN_PRODUCCION!$B$4:$GQ$24,COLUMN()-COLUMN($GZ$1)+1,0))</f>
        <v>0</v>
      </c>
      <c r="HD1674" s="24">
        <f>SUMPRODUCT($B1674:$GQ1674,INDEX(PLAN_PRODUCCION!$B$4:$GQ$24,COLUMN()-COLUMN($GZ$1)+1,0))</f>
        <v>0</v>
      </c>
      <c r="HE1674" s="24">
        <f>SUMPRODUCT($B1674:$GQ1674,INDEX(PLAN_PRODUCCION!$B$4:$GQ$24,COLUMN()-COLUMN($GZ$1)+1,0))</f>
        <v>0</v>
      </c>
      <c r="HF1674" s="24">
        <f>SUMPRODUCT($B1674:$GQ1674,INDEX(PLAN_PRODUCCION!$B$4:$GQ$24,COLUMN()-COLUMN($GZ$1)+1,0))</f>
        <v>0</v>
      </c>
      <c r="HG1674" s="24">
        <f>SUMPRODUCT($B1674:$GQ1674,INDEX(PLAN_PRODUCCION!$B$4:$GQ$24,COLUMN()-COLUMN($GZ$1)+1,0))</f>
        <v>0</v>
      </c>
      <c r="HH1674" s="24">
        <f>SUMPRODUCT($B1674:$GQ1674,INDEX(PLAN_PRODUCCION!$B$4:$GQ$24,COLUMN()-COLUMN($GZ$1)+1,0))</f>
        <v>0</v>
      </c>
      <c r="HI1674" s="24">
        <f>SUMPRODUCT($B1674:$GQ1674,INDEX(PLAN_PRODUCCION!$B$4:$GQ$24,COLUMN()-COLUMN($GZ$1)+1,0))</f>
        <v>0</v>
      </c>
      <c r="HJ1674" s="24">
        <f>SUMPRODUCT($B1674:$GQ1674,INDEX(PLAN_PRODUCCION!$B$4:$GQ$24,COLUMN()-COLUMN($GZ$1)+1,0))</f>
        <v>0</v>
      </c>
      <c r="HK1674" s="24">
        <f>SUMPRODUCT($B1674:$GQ1674,INDEX(PLAN_PRODUCCION!$B$4:$GQ$24,COLUMN()-COLUMN($GZ$1)+1,0))</f>
        <v>0</v>
      </c>
      <c r="HL1674" s="24">
        <f>SUMPRODUCT($B1674:$GQ1674,INDEX(PLAN_PRODUCCION!$B$4:$GQ$24,COLUMN()-COLUMN($GZ$1)+1,0))</f>
        <v>0</v>
      </c>
      <c r="HM1674" s="24">
        <f>SUMPRODUCT($B1674:$GQ1674,INDEX(PLAN_PRODUCCION!$B$4:$GQ$24,COLUMN()-COLUMN($GZ$1)+1,0))</f>
        <v>0</v>
      </c>
      <c r="HN1674" s="24">
        <f>SUMPRODUCT($B1674:$GQ1674,INDEX(PLAN_PRODUCCION!$B$4:$GQ$24,COLUMN()-COLUMN($GZ$1)+1,0))</f>
        <v>0</v>
      </c>
      <c r="HO1674" s="24">
        <f>SUMPRODUCT($B1674:$GQ1674,INDEX(PLAN_PRODUCCION!$B$4:$GQ$24,COLUMN()-COLUMN($GZ$1)+1,0))</f>
        <v>0</v>
      </c>
      <c r="HP1674" s="24">
        <f>SUMPRODUCT($B1674:$GQ1674,INDEX(PLAN_PRODUCCION!$B$4:$GQ$24,COLUMN()-COLUMN($GZ$1)+1,0))</f>
        <v>0</v>
      </c>
      <c r="HQ1674" s="24">
        <f>SUMPRODUCT($B1674:$GQ1674,INDEX(PLAN_PRODUCCION!$B$4:$GQ$24,COLUMN()-COLUMN($GZ$1)+1,0))</f>
        <v>0</v>
      </c>
      <c r="HR1674" s="24">
        <f>SUMPRODUCT($B1674:$GQ1674,INDEX(PLAN_PRODUCCION!$B$4:$GQ$24,COLUMN()-COLUMN($GZ$1)+1,0))</f>
        <v>0</v>
      </c>
      <c r="HS1674" s="24">
        <f>SUMPRODUCT($B1674:$GQ1674,INDEX(PLAN_PRODUCCION!$B$4:$GQ$24,COLUMN()-COLUMN($GZ$1)+1,0))</f>
        <v>0</v>
      </c>
      <c r="HT1674" s="24">
        <f>SUMPRODUCT($B1674:$GQ1674,INDEX(PLAN_PRODUCCION!$B$4:$GQ$24,COLUMN()-COLUMN($GZ$1)+1,0))</f>
        <v>0</v>
      </c>
      <c r="HU1674" s="22"/>
      <c r="HV1674" s="25"/>
      <c r="HW1674" t="str">
        <f>DIM_BILL[[#This Row],[Tipo]]</f>
        <v>MATERIA PRIMA</v>
      </c>
    </row>
    <row r="1675" spans="1:231" x14ac:dyDescent="0.3">
      <c r="A1675" s="18" t="s">
        <v>362</v>
      </c>
      <c r="X1675">
        <v>4.4999999999999997E-3</v>
      </c>
      <c r="GR1675" s="18" t="s">
        <v>363</v>
      </c>
      <c r="GS1675" s="18">
        <v>6</v>
      </c>
      <c r="GT1675" s="18" t="s">
        <v>2557</v>
      </c>
      <c r="GU1675" s="18" t="s">
        <v>1793</v>
      </c>
      <c r="GV1675" s="18">
        <f>SUMIF(FACT_A1[cve_prod],DIM_BILL[[#This Row],[CODIGO]],FACT_A1[Existencia])</f>
        <v>0</v>
      </c>
      <c r="GW1675" s="18">
        <f>SUMIF(FACT_A2[cve_prod],DIM_BILL[[#This Row],[CODIGO]],FACT_A2[Existencia])</f>
        <v>20</v>
      </c>
      <c r="GX1675" s="18"/>
      <c r="GY1675" s="16" t="s">
        <v>2222</v>
      </c>
      <c r="GZ1675" s="26">
        <f t="shared" ref="GZ1675" si="12233">GV1675+GW1675+GX1675+GZ1673-GZ1674</f>
        <v>15.5</v>
      </c>
      <c r="HA1675" s="26">
        <f t="shared" ref="HA1675" si="12234">GZ1675+HA1673-HA1674</f>
        <v>15.5</v>
      </c>
      <c r="HB1675" s="26">
        <f t="shared" ref="HB1675" si="12235">HA1675+HB1673-HB1674</f>
        <v>15.5</v>
      </c>
      <c r="HC1675" s="26">
        <f t="shared" ref="HC1675" si="12236">HB1675+HC1673-HC1674</f>
        <v>15.5</v>
      </c>
      <c r="HD1675" s="26">
        <f t="shared" ref="HD1675" si="12237">HC1675+HD1673-HD1674</f>
        <v>15.5</v>
      </c>
      <c r="HE1675" s="26">
        <f t="shared" ref="HE1675" si="12238">HD1675+HE1673-HE1674</f>
        <v>15.5</v>
      </c>
      <c r="HF1675" s="26">
        <f t="shared" ref="HF1675" si="12239">HE1675+HF1673-HF1674</f>
        <v>15.5</v>
      </c>
      <c r="HG1675" s="26">
        <f t="shared" ref="HG1675" si="12240">HF1675+HG1673-HG1674</f>
        <v>15.5</v>
      </c>
      <c r="HH1675" s="26">
        <f t="shared" ref="HH1675" si="12241">HG1675+HH1673-HH1674</f>
        <v>15.5</v>
      </c>
      <c r="HI1675" s="26">
        <f t="shared" ref="HI1675" si="12242">HH1675+HI1673-HI1674</f>
        <v>15.5</v>
      </c>
      <c r="HJ1675" s="26">
        <f t="shared" ref="HJ1675" si="12243">HI1675+HJ1673-HJ1674</f>
        <v>15.5</v>
      </c>
      <c r="HK1675" s="26">
        <f t="shared" ref="HK1675" si="12244">HJ1675+HK1673-HK1674</f>
        <v>15.5</v>
      </c>
      <c r="HL1675" s="26">
        <f t="shared" ref="HL1675" si="12245">HK1675+HL1673-HL1674</f>
        <v>15.5</v>
      </c>
      <c r="HM1675" s="26">
        <f t="shared" ref="HM1675" si="12246">HL1675+HM1673-HM1674</f>
        <v>15.5</v>
      </c>
      <c r="HN1675" s="26">
        <f t="shared" ref="HN1675" si="12247">HM1675+HN1673-HN1674</f>
        <v>15.5</v>
      </c>
      <c r="HO1675" s="26">
        <f t="shared" ref="HO1675" si="12248">HN1675+HO1673-HO1674</f>
        <v>15.5</v>
      </c>
      <c r="HP1675" s="26">
        <f t="shared" ref="HP1675" si="12249">HO1675+HP1673-HP1674</f>
        <v>15.5</v>
      </c>
      <c r="HQ1675" s="26">
        <f t="shared" ref="HQ1675" si="12250">HP1675+HQ1673-HQ1674</f>
        <v>15.5</v>
      </c>
      <c r="HR1675" s="26">
        <f t="shared" ref="HR1675" si="12251">HQ1675+HR1673-HR1674</f>
        <v>15.5</v>
      </c>
      <c r="HS1675" s="26">
        <f t="shared" ref="HS1675" si="12252">HR1675+HS1673-HS1674</f>
        <v>15.5</v>
      </c>
      <c r="HT1675" s="26">
        <f t="shared" ref="HT1675" si="12253">HS1675+HT1673-HT1674</f>
        <v>15.5</v>
      </c>
      <c r="HU1675" s="22">
        <f t="shared" ref="HU1675" si="12254">COUNTIF(GZ1675:HT1675,"&lt;0")</f>
        <v>0</v>
      </c>
      <c r="HV1675" s="25"/>
      <c r="HW1675" t="str">
        <f>DIM_BILL[[#This Row],[Tipo]]</f>
        <v>MATERIA PRIMA</v>
      </c>
    </row>
    <row r="1676" spans="1:231" x14ac:dyDescent="0.3">
      <c r="A1676" s="17" t="s">
        <v>815</v>
      </c>
      <c r="BT1676">
        <v>7.1618181818181815E-3</v>
      </c>
      <c r="BU1676">
        <v>1.2604799999999999E-2</v>
      </c>
      <c r="BW1676">
        <v>1.2604799999999999E-2</v>
      </c>
      <c r="BX1676">
        <v>7.1618181818181815E-3</v>
      </c>
      <c r="BY1676">
        <v>2.5209599999999999E-2</v>
      </c>
      <c r="BZ1676">
        <v>1.2604799999999999E-2</v>
      </c>
      <c r="CA1676">
        <v>7.1618181818181815E-3</v>
      </c>
      <c r="CB1676">
        <v>2.5209599999999999E-2</v>
      </c>
      <c r="CC1676">
        <v>1.0502000000000001E-2</v>
      </c>
      <c r="CD1676">
        <v>3.1511999999999998E-2</v>
      </c>
      <c r="GR1676" s="17" t="s">
        <v>816</v>
      </c>
      <c r="GS1676" s="17">
        <v>1</v>
      </c>
      <c r="GT1676" s="17" t="s">
        <v>1847</v>
      </c>
      <c r="GU1676" s="17" t="s">
        <v>1793</v>
      </c>
      <c r="GV1676" s="17">
        <f>SUMIF(FACT_A1[cve_prod],DIM_BILL[[#This Row],[CODIGO]],FACT_A1[Existencia])</f>
        <v>200</v>
      </c>
      <c r="GW1676" s="18">
        <f>SUMIF(FACT_A2[cve_prod],DIM_BILL[[#This Row],[CODIGO]],FACT_A2[Existencia])</f>
        <v>0</v>
      </c>
      <c r="GX1676" s="17"/>
      <c r="GY1676" s="16" t="s">
        <v>2220</v>
      </c>
      <c r="GZ1676" s="15">
        <f>SUMIFS(POs[saldo],POs[cve_prod],DIM_BILL[[#This Row],[CODIGO]],POs[status],$GY1676,POs[f_ent],GZ$1)</f>
        <v>0</v>
      </c>
      <c r="HA1676" s="15">
        <f>SUMIFS(POs[saldo],POs[cve_prod],DIM_BILL[[#This Row],[CODIGO]],POs[status],$GY1676,POs[f_ent],HA$1)</f>
        <v>0</v>
      </c>
      <c r="HB1676" s="15">
        <f>SUMIFS(POs[saldo],POs[cve_prod],DIM_BILL[[#This Row],[CODIGO]],POs[status],$GY1676,POs[f_ent],HB$1)</f>
        <v>0</v>
      </c>
      <c r="HC1676" s="15">
        <f>SUMIFS(POs[saldo],POs[cve_prod],DIM_BILL[[#This Row],[CODIGO]],POs[status],$GY1676,POs[f_ent],HC$1)</f>
        <v>0</v>
      </c>
      <c r="HD1676" s="15">
        <f>SUMIFS(POs[saldo],POs[cve_prod],DIM_BILL[[#This Row],[CODIGO]],POs[status],$GY1676,POs[f_ent],HD$1)</f>
        <v>0</v>
      </c>
      <c r="HE1676" s="15">
        <f>SUMIFS(POs[saldo],POs[cve_prod],DIM_BILL[[#This Row],[CODIGO]],POs[status],$GY1676,POs[f_ent],HE$1)</f>
        <v>0</v>
      </c>
      <c r="HF1676" s="15">
        <f>SUMIFS(POs[saldo],POs[cve_prod],DIM_BILL[[#This Row],[CODIGO]],POs[status],$GY1676,POs[Semana],WEEKNUM(HF$1))</f>
        <v>200</v>
      </c>
      <c r="HG1676" s="15">
        <f>SUMIFS(POs[saldo],POs[cve_prod],DIM_BILL[[#This Row],[CODIGO]],POs[status],$GY1676,POs[Semana],WEEKNUM(HG$1))</f>
        <v>0</v>
      </c>
      <c r="HH1676" s="15">
        <f>SUMIFS(POs[saldo],POs[cve_prod],DIM_BILL[[#This Row],[CODIGO]],POs[status],$GY1676,POs[Semana],WEEKNUM(HH$1))</f>
        <v>0</v>
      </c>
      <c r="HI1676" s="15">
        <f>SUMIFS(POs[saldo],POs[cve_prod],DIM_BILL[[#This Row],[CODIGO]],POs[status],$GY1676,POs[Semana],WEEKNUM(HI$1))</f>
        <v>0</v>
      </c>
      <c r="HJ1676" s="15">
        <f>SUMIFS(POs[saldo],POs[cve_prod],DIM_BILL[[#This Row],[CODIGO]],POs[status],$GY1676,POs[Semana],WEEKNUM(HJ$1))</f>
        <v>0</v>
      </c>
      <c r="HK1676" s="15">
        <f>SUMIFS(POs[saldo],POs[cve_prod],DIM_BILL[[#This Row],[CODIGO]],POs[status],$GY1676,POs[Semana],WEEKNUM(HK$1))</f>
        <v>0</v>
      </c>
      <c r="HL1676" s="15">
        <f>SUMIFS(POs[saldo],POs[cve_prod],DIM_BILL[[#This Row],[CODIGO]],POs[status],$GY1676,POs[Semana],WEEKNUM(HL$1))</f>
        <v>0</v>
      </c>
      <c r="HM1676" s="15">
        <f>SUMIFS(POs[saldo],POs[cve_prod],DIM_BILL[[#This Row],[CODIGO]],POs[status],$GY1676,POs[Semana],WEEKNUM(HM$1))</f>
        <v>0</v>
      </c>
      <c r="HN1676" s="15">
        <f>SUMIFS(POs[saldo],POs[cve_prod],DIM_BILL[[#This Row],[CODIGO]],POs[status],$GY1676,POs[Semana],WEEKNUM(HN$1))</f>
        <v>0</v>
      </c>
      <c r="HO1676" s="15">
        <f>SUMIFS(POs[saldo],POs[cve_prod],DIM_BILL[[#This Row],[CODIGO]],POs[status],$GY1676,POs[Semana],WEEKNUM(HO$1))</f>
        <v>0</v>
      </c>
      <c r="HP1676" s="15">
        <f>SUMIFS(POs[saldo],POs[cve_prod],DIM_BILL[[#This Row],[CODIGO]],POs[status],$GY1676,POs[Semana],WEEKNUM(HP$1))</f>
        <v>0</v>
      </c>
      <c r="HQ1676" s="15">
        <f>SUMIFS(POs[saldo],POs[cve_prod],DIM_BILL[[#This Row],[CODIGO]],POs[status],$GY1676,POs[Semana],WEEKNUM(HQ$1))</f>
        <v>0</v>
      </c>
      <c r="HR1676" s="15">
        <f>SUMIFS(POs[saldo],POs[cve_prod],DIM_BILL[[#This Row],[CODIGO]],POs[status],$GY1676,POs[Semana],WEEKNUM(HR$1))</f>
        <v>0</v>
      </c>
      <c r="HS1676" s="15">
        <f>SUMIFS(POs[saldo],POs[cve_prod],DIM_BILL[[#This Row],[CODIGO]],POs[status],$GY1676,POs[Semana],WEEKNUM(HS$1))</f>
        <v>0</v>
      </c>
      <c r="HT1676" s="15">
        <f>SUMIFS(POs[saldo],POs[cve_prod],DIM_BILL[[#This Row],[CODIGO]],POs[status],$GY1676,POs[Semana],WEEKNUM(HT$1))</f>
        <v>0</v>
      </c>
      <c r="HU1676" s="22"/>
      <c r="HV1676" s="25"/>
      <c r="HW1676" t="str">
        <f>DIM_BILL[[#This Row],[Tipo]]</f>
        <v>MATERIA PRIMA</v>
      </c>
    </row>
    <row r="1677" spans="1:231" x14ac:dyDescent="0.3">
      <c r="A1677" s="17" t="s">
        <v>815</v>
      </c>
      <c r="BT1677">
        <v>7.1618181818181815E-3</v>
      </c>
      <c r="BU1677">
        <v>1.2604799999999999E-2</v>
      </c>
      <c r="BW1677">
        <v>1.2604799999999999E-2</v>
      </c>
      <c r="BX1677">
        <v>7.1618181818181815E-3</v>
      </c>
      <c r="BY1677">
        <v>2.5209599999999999E-2</v>
      </c>
      <c r="BZ1677">
        <v>1.2604799999999999E-2</v>
      </c>
      <c r="CA1677">
        <v>7.1618181818181815E-3</v>
      </c>
      <c r="CB1677">
        <v>2.5209599999999999E-2</v>
      </c>
      <c r="CC1677">
        <v>1.0502000000000001E-2</v>
      </c>
      <c r="CD1677">
        <v>3.1511999999999998E-2</v>
      </c>
      <c r="GR1677" s="17" t="s">
        <v>816</v>
      </c>
      <c r="GS1677" s="17">
        <v>1</v>
      </c>
      <c r="GT1677" s="17" t="s">
        <v>1847</v>
      </c>
      <c r="GU1677" s="17" t="s">
        <v>1793</v>
      </c>
      <c r="GV1677" s="17">
        <f>SUMIF(FACT_A1[cve_prod],DIM_BILL[[#This Row],[CODIGO]],FACT_A1[Existencia])</f>
        <v>200</v>
      </c>
      <c r="GW1677" s="18">
        <f>SUMIF(FACT_A2[cve_prod],DIM_BILL[[#This Row],[CODIGO]],FACT_A2[Existencia])</f>
        <v>0</v>
      </c>
      <c r="GX1677" s="17"/>
      <c r="GY1677" s="16" t="s">
        <v>2221</v>
      </c>
      <c r="GZ1677" s="24">
        <f>SUMPRODUCT($B1677:$GQ1677,INDEX(PLAN_PRODUCCION!$B$4:$GQ$24,COLUMN()-COLUMN($GZ$1)+1,0))</f>
        <v>441.16800000000001</v>
      </c>
      <c r="HA1677" s="24">
        <f>SUMPRODUCT($B1677:$GQ1677,INDEX(PLAN_PRODUCCION!$B$4:$GQ$24,COLUMN()-COLUMN($GZ$1)+1,0))</f>
        <v>0</v>
      </c>
      <c r="HB1677" s="24">
        <f>SUMPRODUCT($B1677:$GQ1677,INDEX(PLAN_PRODUCCION!$B$4:$GQ$24,COLUMN()-COLUMN($GZ$1)+1,0))</f>
        <v>0</v>
      </c>
      <c r="HC1677" s="24">
        <f>SUMPRODUCT($B1677:$GQ1677,INDEX(PLAN_PRODUCCION!$B$4:$GQ$24,COLUMN()-COLUMN($GZ$1)+1,0))</f>
        <v>0</v>
      </c>
      <c r="HD1677" s="24">
        <f>SUMPRODUCT($B1677:$GQ1677,INDEX(PLAN_PRODUCCION!$B$4:$GQ$24,COLUMN()-COLUMN($GZ$1)+1,0))</f>
        <v>0</v>
      </c>
      <c r="HE1677" s="24">
        <f>SUMPRODUCT($B1677:$GQ1677,INDEX(PLAN_PRODUCCION!$B$4:$GQ$24,COLUMN()-COLUMN($GZ$1)+1,0))</f>
        <v>0</v>
      </c>
      <c r="HF1677" s="24">
        <f>SUMPRODUCT($B1677:$GQ1677,INDEX(PLAN_PRODUCCION!$B$4:$GQ$24,COLUMN()-COLUMN($GZ$1)+1,0))</f>
        <v>0</v>
      </c>
      <c r="HG1677" s="24">
        <f>SUMPRODUCT($B1677:$GQ1677,INDEX(PLAN_PRODUCCION!$B$4:$GQ$24,COLUMN()-COLUMN($GZ$1)+1,0))</f>
        <v>0</v>
      </c>
      <c r="HH1677" s="24">
        <f>SUMPRODUCT($B1677:$GQ1677,INDEX(PLAN_PRODUCCION!$B$4:$GQ$24,COLUMN()-COLUMN($GZ$1)+1,0))</f>
        <v>0</v>
      </c>
      <c r="HI1677" s="24">
        <f>SUMPRODUCT($B1677:$GQ1677,INDEX(PLAN_PRODUCCION!$B$4:$GQ$24,COLUMN()-COLUMN($GZ$1)+1,0))</f>
        <v>0</v>
      </c>
      <c r="HJ1677" s="24">
        <f>SUMPRODUCT($B1677:$GQ1677,INDEX(PLAN_PRODUCCION!$B$4:$GQ$24,COLUMN()-COLUMN($GZ$1)+1,0))</f>
        <v>0</v>
      </c>
      <c r="HK1677" s="24">
        <f>SUMPRODUCT($B1677:$GQ1677,INDEX(PLAN_PRODUCCION!$B$4:$GQ$24,COLUMN()-COLUMN($GZ$1)+1,0))</f>
        <v>0</v>
      </c>
      <c r="HL1677" s="24">
        <f>SUMPRODUCT($B1677:$GQ1677,INDEX(PLAN_PRODUCCION!$B$4:$GQ$24,COLUMN()-COLUMN($GZ$1)+1,0))</f>
        <v>0</v>
      </c>
      <c r="HM1677" s="24">
        <f>SUMPRODUCT($B1677:$GQ1677,INDEX(PLAN_PRODUCCION!$B$4:$GQ$24,COLUMN()-COLUMN($GZ$1)+1,0))</f>
        <v>0</v>
      </c>
      <c r="HN1677" s="24">
        <f>SUMPRODUCT($B1677:$GQ1677,INDEX(PLAN_PRODUCCION!$B$4:$GQ$24,COLUMN()-COLUMN($GZ$1)+1,0))</f>
        <v>0</v>
      </c>
      <c r="HO1677" s="24">
        <f>SUMPRODUCT($B1677:$GQ1677,INDEX(PLAN_PRODUCCION!$B$4:$GQ$24,COLUMN()-COLUMN($GZ$1)+1,0))</f>
        <v>0</v>
      </c>
      <c r="HP1677" s="24">
        <f>SUMPRODUCT($B1677:$GQ1677,INDEX(PLAN_PRODUCCION!$B$4:$GQ$24,COLUMN()-COLUMN($GZ$1)+1,0))</f>
        <v>0</v>
      </c>
      <c r="HQ1677" s="24">
        <f>SUMPRODUCT($B1677:$GQ1677,INDEX(PLAN_PRODUCCION!$B$4:$GQ$24,COLUMN()-COLUMN($GZ$1)+1,0))</f>
        <v>0</v>
      </c>
      <c r="HR1677" s="24">
        <f>SUMPRODUCT($B1677:$GQ1677,INDEX(PLAN_PRODUCCION!$B$4:$GQ$24,COLUMN()-COLUMN($GZ$1)+1,0))</f>
        <v>0</v>
      </c>
      <c r="HS1677" s="24">
        <f>SUMPRODUCT($B1677:$GQ1677,INDEX(PLAN_PRODUCCION!$B$4:$GQ$24,COLUMN()-COLUMN($GZ$1)+1,0))</f>
        <v>0</v>
      </c>
      <c r="HT1677" s="24">
        <f>SUMPRODUCT($B1677:$GQ1677,INDEX(PLAN_PRODUCCION!$B$4:$GQ$24,COLUMN()-COLUMN($GZ$1)+1,0))</f>
        <v>0</v>
      </c>
      <c r="HU1677" s="22"/>
      <c r="HV1677" s="25"/>
      <c r="HW1677" t="str">
        <f>DIM_BILL[[#This Row],[Tipo]]</f>
        <v>MATERIA PRIMA</v>
      </c>
    </row>
    <row r="1678" spans="1:231" x14ac:dyDescent="0.3">
      <c r="A1678" s="18" t="s">
        <v>815</v>
      </c>
      <c r="BT1678">
        <v>7.1618181818181815E-3</v>
      </c>
      <c r="BU1678">
        <v>1.2604799999999999E-2</v>
      </c>
      <c r="BW1678">
        <v>1.2604799999999999E-2</v>
      </c>
      <c r="BX1678">
        <v>7.1618181818181815E-3</v>
      </c>
      <c r="BY1678">
        <v>2.5209599999999999E-2</v>
      </c>
      <c r="BZ1678">
        <v>1.2604799999999999E-2</v>
      </c>
      <c r="CA1678">
        <v>7.1618181818181815E-3</v>
      </c>
      <c r="CB1678">
        <v>2.5209599999999999E-2</v>
      </c>
      <c r="CC1678">
        <v>1.0502000000000001E-2</v>
      </c>
      <c r="CD1678">
        <v>3.1511999999999998E-2</v>
      </c>
      <c r="GR1678" s="18" t="s">
        <v>816</v>
      </c>
      <c r="GS1678" s="18">
        <v>1</v>
      </c>
      <c r="GT1678" s="18" t="s">
        <v>1847</v>
      </c>
      <c r="GU1678" s="18" t="s">
        <v>1793</v>
      </c>
      <c r="GV1678" s="18">
        <f>SUMIF(FACT_A1[cve_prod],DIM_BILL[[#This Row],[CODIGO]],FACT_A1[Existencia])</f>
        <v>200</v>
      </c>
      <c r="GW1678" s="18">
        <f>SUMIF(FACT_A2[cve_prod],DIM_BILL[[#This Row],[CODIGO]],FACT_A2[Existencia])</f>
        <v>0</v>
      </c>
      <c r="GX1678" s="18"/>
      <c r="GY1678" s="16" t="s">
        <v>2222</v>
      </c>
      <c r="GZ1678" s="26">
        <f t="shared" ref="GZ1678" si="12255">GV1678+GW1678+GX1678+GZ1676-GZ1677</f>
        <v>-241.16800000000001</v>
      </c>
      <c r="HA1678" s="26">
        <f t="shared" ref="HA1678" si="12256">GZ1678+HA1676-HA1677</f>
        <v>-241.16800000000001</v>
      </c>
      <c r="HB1678" s="26">
        <f t="shared" ref="HB1678" si="12257">HA1678+HB1676-HB1677</f>
        <v>-241.16800000000001</v>
      </c>
      <c r="HC1678" s="26">
        <f t="shared" ref="HC1678" si="12258">HB1678+HC1676-HC1677</f>
        <v>-241.16800000000001</v>
      </c>
      <c r="HD1678" s="26">
        <f t="shared" ref="HD1678" si="12259">HC1678+HD1676-HD1677</f>
        <v>-241.16800000000001</v>
      </c>
      <c r="HE1678" s="26">
        <f t="shared" ref="HE1678" si="12260">HD1678+HE1676-HE1677</f>
        <v>-241.16800000000001</v>
      </c>
      <c r="HF1678" s="26">
        <f t="shared" ref="HF1678" si="12261">HE1678+HF1676-HF1677</f>
        <v>-41.168000000000006</v>
      </c>
      <c r="HG1678" s="26">
        <f t="shared" ref="HG1678" si="12262">HF1678+HG1676-HG1677</f>
        <v>-41.168000000000006</v>
      </c>
      <c r="HH1678" s="26">
        <f t="shared" ref="HH1678" si="12263">HG1678+HH1676-HH1677</f>
        <v>-41.168000000000006</v>
      </c>
      <c r="HI1678" s="26">
        <f t="shared" ref="HI1678" si="12264">HH1678+HI1676-HI1677</f>
        <v>-41.168000000000006</v>
      </c>
      <c r="HJ1678" s="26">
        <f t="shared" ref="HJ1678" si="12265">HI1678+HJ1676-HJ1677</f>
        <v>-41.168000000000006</v>
      </c>
      <c r="HK1678" s="26">
        <f t="shared" ref="HK1678" si="12266">HJ1678+HK1676-HK1677</f>
        <v>-41.168000000000006</v>
      </c>
      <c r="HL1678" s="26">
        <f t="shared" ref="HL1678" si="12267">HK1678+HL1676-HL1677</f>
        <v>-41.168000000000006</v>
      </c>
      <c r="HM1678" s="26">
        <f t="shared" ref="HM1678" si="12268">HL1678+HM1676-HM1677</f>
        <v>-41.168000000000006</v>
      </c>
      <c r="HN1678" s="26">
        <f t="shared" ref="HN1678" si="12269">HM1678+HN1676-HN1677</f>
        <v>-41.168000000000006</v>
      </c>
      <c r="HO1678" s="26">
        <f t="shared" ref="HO1678" si="12270">HN1678+HO1676-HO1677</f>
        <v>-41.168000000000006</v>
      </c>
      <c r="HP1678" s="26">
        <f t="shared" ref="HP1678" si="12271">HO1678+HP1676-HP1677</f>
        <v>-41.168000000000006</v>
      </c>
      <c r="HQ1678" s="26">
        <f t="shared" ref="HQ1678" si="12272">HP1678+HQ1676-HQ1677</f>
        <v>-41.168000000000006</v>
      </c>
      <c r="HR1678" s="26">
        <f t="shared" ref="HR1678" si="12273">HQ1678+HR1676-HR1677</f>
        <v>-41.168000000000006</v>
      </c>
      <c r="HS1678" s="26">
        <f t="shared" ref="HS1678" si="12274">HR1678+HS1676-HS1677</f>
        <v>-41.168000000000006</v>
      </c>
      <c r="HT1678" s="26">
        <f t="shared" ref="HT1678" si="12275">HS1678+HT1676-HT1677</f>
        <v>-41.168000000000006</v>
      </c>
      <c r="HU1678" s="22">
        <f t="shared" ref="HU1678" si="12276">COUNTIF(GZ1678:HT1678,"&lt;0")</f>
        <v>21</v>
      </c>
      <c r="HV1678" s="25"/>
      <c r="HW1678" t="str">
        <f>DIM_BILL[[#This Row],[Tipo]]</f>
        <v>MATERIA PRIMA</v>
      </c>
    </row>
    <row r="1679" spans="1:231" x14ac:dyDescent="0.3">
      <c r="A1679" s="17" t="s">
        <v>817</v>
      </c>
      <c r="BT1679">
        <v>4.2795454545454544E-4</v>
      </c>
      <c r="BU1679">
        <v>7.5319999999999998E-4</v>
      </c>
      <c r="BW1679">
        <v>7.5319999999999998E-4</v>
      </c>
      <c r="BX1679">
        <v>4.2795454545454544E-4</v>
      </c>
      <c r="BY1679">
        <v>1.5064E-3</v>
      </c>
      <c r="BZ1679">
        <v>7.5319999999999998E-4</v>
      </c>
      <c r="CA1679">
        <v>4.2795454545454544E-4</v>
      </c>
      <c r="CB1679">
        <v>1.5064E-3</v>
      </c>
      <c r="CC1679">
        <v>6.2750000000000002E-4</v>
      </c>
      <c r="CD1679">
        <v>1.8830000000000001E-3</v>
      </c>
      <c r="GR1679" s="17" t="s">
        <v>818</v>
      </c>
      <c r="GS1679" s="17">
        <v>3</v>
      </c>
      <c r="GT1679" s="17" t="s">
        <v>1847</v>
      </c>
      <c r="GU1679" s="17" t="s">
        <v>1793</v>
      </c>
      <c r="GV1679" s="17">
        <f>SUMIF(FACT_A1[cve_prod],DIM_BILL[[#This Row],[CODIGO]],FACT_A1[Existencia])</f>
        <v>0</v>
      </c>
      <c r="GW1679" s="18">
        <f>SUMIF(FACT_A2[cve_prod],DIM_BILL[[#This Row],[CODIGO]],FACT_A2[Existencia])</f>
        <v>65.585999999999999</v>
      </c>
      <c r="GX1679" s="17"/>
      <c r="GY1679" s="16" t="s">
        <v>2220</v>
      </c>
      <c r="GZ1679" s="15">
        <f>SUMIFS(POs[saldo],POs[cve_prod],DIM_BILL[[#This Row],[CODIGO]],POs[status],$GY1679,POs[f_ent],GZ$1)</f>
        <v>0</v>
      </c>
      <c r="HA1679" s="15">
        <f>SUMIFS(POs[saldo],POs[cve_prod],DIM_BILL[[#This Row],[CODIGO]],POs[status],$GY1679,POs[f_ent],HA$1)</f>
        <v>0</v>
      </c>
      <c r="HB1679" s="15">
        <f>SUMIFS(POs[saldo],POs[cve_prod],DIM_BILL[[#This Row],[CODIGO]],POs[status],$GY1679,POs[f_ent],HB$1)</f>
        <v>0</v>
      </c>
      <c r="HC1679" s="15">
        <f>SUMIFS(POs[saldo],POs[cve_prod],DIM_BILL[[#This Row],[CODIGO]],POs[status],$GY1679,POs[f_ent],HC$1)</f>
        <v>0</v>
      </c>
      <c r="HD1679" s="15">
        <f>SUMIFS(POs[saldo],POs[cve_prod],DIM_BILL[[#This Row],[CODIGO]],POs[status],$GY1679,POs[f_ent],HD$1)</f>
        <v>0</v>
      </c>
      <c r="HE1679" s="15">
        <f>SUMIFS(POs[saldo],POs[cve_prod],DIM_BILL[[#This Row],[CODIGO]],POs[status],$GY1679,POs[f_ent],HE$1)</f>
        <v>0</v>
      </c>
      <c r="HF1679" s="15">
        <f>SUMIFS(POs[saldo],POs[cve_prod],DIM_BILL[[#This Row],[CODIGO]],POs[status],$GY1679,POs[Semana],WEEKNUM(HF$1))</f>
        <v>0</v>
      </c>
      <c r="HG1679" s="15">
        <f>SUMIFS(POs[saldo],POs[cve_prod],DIM_BILL[[#This Row],[CODIGO]],POs[status],$GY1679,POs[Semana],WEEKNUM(HG$1))</f>
        <v>0</v>
      </c>
      <c r="HH1679" s="15">
        <f>SUMIFS(POs[saldo],POs[cve_prod],DIM_BILL[[#This Row],[CODIGO]],POs[status],$GY1679,POs[Semana],WEEKNUM(HH$1))</f>
        <v>0</v>
      </c>
      <c r="HI1679" s="15">
        <f>SUMIFS(POs[saldo],POs[cve_prod],DIM_BILL[[#This Row],[CODIGO]],POs[status],$GY1679,POs[Semana],WEEKNUM(HI$1))</f>
        <v>0</v>
      </c>
      <c r="HJ1679" s="15">
        <f>SUMIFS(POs[saldo],POs[cve_prod],DIM_BILL[[#This Row],[CODIGO]],POs[status],$GY1679,POs[Semana],WEEKNUM(HJ$1))</f>
        <v>0</v>
      </c>
      <c r="HK1679" s="15">
        <f>SUMIFS(POs[saldo],POs[cve_prod],DIM_BILL[[#This Row],[CODIGO]],POs[status],$GY1679,POs[Semana],WEEKNUM(HK$1))</f>
        <v>0</v>
      </c>
      <c r="HL1679" s="15">
        <f>SUMIFS(POs[saldo],POs[cve_prod],DIM_BILL[[#This Row],[CODIGO]],POs[status],$GY1679,POs[Semana],WEEKNUM(HL$1))</f>
        <v>0</v>
      </c>
      <c r="HM1679" s="15">
        <f>SUMIFS(POs[saldo],POs[cve_prod],DIM_BILL[[#This Row],[CODIGO]],POs[status],$GY1679,POs[Semana],WEEKNUM(HM$1))</f>
        <v>0</v>
      </c>
      <c r="HN1679" s="15">
        <f>SUMIFS(POs[saldo],POs[cve_prod],DIM_BILL[[#This Row],[CODIGO]],POs[status],$GY1679,POs[Semana],WEEKNUM(HN$1))</f>
        <v>0</v>
      </c>
      <c r="HO1679" s="15">
        <f>SUMIFS(POs[saldo],POs[cve_prod],DIM_BILL[[#This Row],[CODIGO]],POs[status],$GY1679,POs[Semana],WEEKNUM(HO$1))</f>
        <v>0</v>
      </c>
      <c r="HP1679" s="15">
        <f>SUMIFS(POs[saldo],POs[cve_prod],DIM_BILL[[#This Row],[CODIGO]],POs[status],$GY1679,POs[Semana],WEEKNUM(HP$1))</f>
        <v>0</v>
      </c>
      <c r="HQ1679" s="15">
        <f>SUMIFS(POs[saldo],POs[cve_prod],DIM_BILL[[#This Row],[CODIGO]],POs[status],$GY1679,POs[Semana],WEEKNUM(HQ$1))</f>
        <v>0</v>
      </c>
      <c r="HR1679" s="15">
        <f>SUMIFS(POs[saldo],POs[cve_prod],DIM_BILL[[#This Row],[CODIGO]],POs[status],$GY1679,POs[Semana],WEEKNUM(HR$1))</f>
        <v>0</v>
      </c>
      <c r="HS1679" s="15">
        <f>SUMIFS(POs[saldo],POs[cve_prod],DIM_BILL[[#This Row],[CODIGO]],POs[status],$GY1679,POs[Semana],WEEKNUM(HS$1))</f>
        <v>0</v>
      </c>
      <c r="HT1679" s="15">
        <f>SUMIFS(POs[saldo],POs[cve_prod],DIM_BILL[[#This Row],[CODIGO]],POs[status],$GY1679,POs[Semana],WEEKNUM(HT$1))</f>
        <v>0</v>
      </c>
      <c r="HU1679" s="22"/>
      <c r="HV1679" s="25"/>
      <c r="HW1679" t="str">
        <f>DIM_BILL[[#This Row],[Tipo]]</f>
        <v>MATERIA PRIMA</v>
      </c>
    </row>
    <row r="1680" spans="1:231" x14ac:dyDescent="0.3">
      <c r="A1680" s="17" t="s">
        <v>817</v>
      </c>
      <c r="BT1680">
        <v>4.2795454545454544E-4</v>
      </c>
      <c r="BU1680">
        <v>7.5319999999999998E-4</v>
      </c>
      <c r="BW1680">
        <v>7.5319999999999998E-4</v>
      </c>
      <c r="BX1680">
        <v>4.2795454545454544E-4</v>
      </c>
      <c r="BY1680">
        <v>1.5064E-3</v>
      </c>
      <c r="BZ1680">
        <v>7.5319999999999998E-4</v>
      </c>
      <c r="CA1680">
        <v>4.2795454545454544E-4</v>
      </c>
      <c r="CB1680">
        <v>1.5064E-3</v>
      </c>
      <c r="CC1680">
        <v>6.2750000000000002E-4</v>
      </c>
      <c r="CD1680">
        <v>1.8830000000000001E-3</v>
      </c>
      <c r="GR1680" s="17" t="s">
        <v>818</v>
      </c>
      <c r="GS1680" s="17">
        <v>3</v>
      </c>
      <c r="GT1680" s="17" t="s">
        <v>1847</v>
      </c>
      <c r="GU1680" s="17" t="s">
        <v>1793</v>
      </c>
      <c r="GV1680" s="17">
        <f>SUMIF(FACT_A1[cve_prod],DIM_BILL[[#This Row],[CODIGO]],FACT_A1[Existencia])</f>
        <v>0</v>
      </c>
      <c r="GW1680" s="18">
        <f>SUMIF(FACT_A2[cve_prod],DIM_BILL[[#This Row],[CODIGO]],FACT_A2[Existencia])</f>
        <v>65.585999999999999</v>
      </c>
      <c r="GX1680" s="17"/>
      <c r="GY1680" s="16" t="s">
        <v>2221</v>
      </c>
      <c r="GZ1680" s="24">
        <f>SUMPRODUCT($B1680:$GQ1680,INDEX(PLAN_PRODUCCION!$B$4:$GQ$24,COLUMN()-COLUMN($GZ$1)+1,0))</f>
        <v>26.362000000000002</v>
      </c>
      <c r="HA1680" s="24">
        <f>SUMPRODUCT($B1680:$GQ1680,INDEX(PLAN_PRODUCCION!$B$4:$GQ$24,COLUMN()-COLUMN($GZ$1)+1,0))</f>
        <v>0</v>
      </c>
      <c r="HB1680" s="24">
        <f>SUMPRODUCT($B1680:$GQ1680,INDEX(PLAN_PRODUCCION!$B$4:$GQ$24,COLUMN()-COLUMN($GZ$1)+1,0))</f>
        <v>0</v>
      </c>
      <c r="HC1680" s="24">
        <f>SUMPRODUCT($B1680:$GQ1680,INDEX(PLAN_PRODUCCION!$B$4:$GQ$24,COLUMN()-COLUMN($GZ$1)+1,0))</f>
        <v>0</v>
      </c>
      <c r="HD1680" s="24">
        <f>SUMPRODUCT($B1680:$GQ1680,INDEX(PLAN_PRODUCCION!$B$4:$GQ$24,COLUMN()-COLUMN($GZ$1)+1,0))</f>
        <v>0</v>
      </c>
      <c r="HE1680" s="24">
        <f>SUMPRODUCT($B1680:$GQ1680,INDEX(PLAN_PRODUCCION!$B$4:$GQ$24,COLUMN()-COLUMN($GZ$1)+1,0))</f>
        <v>0</v>
      </c>
      <c r="HF1680" s="24">
        <f>SUMPRODUCT($B1680:$GQ1680,INDEX(PLAN_PRODUCCION!$B$4:$GQ$24,COLUMN()-COLUMN($GZ$1)+1,0))</f>
        <v>0</v>
      </c>
      <c r="HG1680" s="24">
        <f>SUMPRODUCT($B1680:$GQ1680,INDEX(PLAN_PRODUCCION!$B$4:$GQ$24,COLUMN()-COLUMN($GZ$1)+1,0))</f>
        <v>0</v>
      </c>
      <c r="HH1680" s="24">
        <f>SUMPRODUCT($B1680:$GQ1680,INDEX(PLAN_PRODUCCION!$B$4:$GQ$24,COLUMN()-COLUMN($GZ$1)+1,0))</f>
        <v>0</v>
      </c>
      <c r="HI1680" s="24">
        <f>SUMPRODUCT($B1680:$GQ1680,INDEX(PLAN_PRODUCCION!$B$4:$GQ$24,COLUMN()-COLUMN($GZ$1)+1,0))</f>
        <v>0</v>
      </c>
      <c r="HJ1680" s="24">
        <f>SUMPRODUCT($B1680:$GQ1680,INDEX(PLAN_PRODUCCION!$B$4:$GQ$24,COLUMN()-COLUMN($GZ$1)+1,0))</f>
        <v>0</v>
      </c>
      <c r="HK1680" s="24">
        <f>SUMPRODUCT($B1680:$GQ1680,INDEX(PLAN_PRODUCCION!$B$4:$GQ$24,COLUMN()-COLUMN($GZ$1)+1,0))</f>
        <v>0</v>
      </c>
      <c r="HL1680" s="24">
        <f>SUMPRODUCT($B1680:$GQ1680,INDEX(PLAN_PRODUCCION!$B$4:$GQ$24,COLUMN()-COLUMN($GZ$1)+1,0))</f>
        <v>0</v>
      </c>
      <c r="HM1680" s="24">
        <f>SUMPRODUCT($B1680:$GQ1680,INDEX(PLAN_PRODUCCION!$B$4:$GQ$24,COLUMN()-COLUMN($GZ$1)+1,0))</f>
        <v>0</v>
      </c>
      <c r="HN1680" s="24">
        <f>SUMPRODUCT($B1680:$GQ1680,INDEX(PLAN_PRODUCCION!$B$4:$GQ$24,COLUMN()-COLUMN($GZ$1)+1,0))</f>
        <v>0</v>
      </c>
      <c r="HO1680" s="24">
        <f>SUMPRODUCT($B1680:$GQ1680,INDEX(PLAN_PRODUCCION!$B$4:$GQ$24,COLUMN()-COLUMN($GZ$1)+1,0))</f>
        <v>0</v>
      </c>
      <c r="HP1680" s="24">
        <f>SUMPRODUCT($B1680:$GQ1680,INDEX(PLAN_PRODUCCION!$B$4:$GQ$24,COLUMN()-COLUMN($GZ$1)+1,0))</f>
        <v>0</v>
      </c>
      <c r="HQ1680" s="24">
        <f>SUMPRODUCT($B1680:$GQ1680,INDEX(PLAN_PRODUCCION!$B$4:$GQ$24,COLUMN()-COLUMN($GZ$1)+1,0))</f>
        <v>0</v>
      </c>
      <c r="HR1680" s="24">
        <f>SUMPRODUCT($B1680:$GQ1680,INDEX(PLAN_PRODUCCION!$B$4:$GQ$24,COLUMN()-COLUMN($GZ$1)+1,0))</f>
        <v>0</v>
      </c>
      <c r="HS1680" s="24">
        <f>SUMPRODUCT($B1680:$GQ1680,INDEX(PLAN_PRODUCCION!$B$4:$GQ$24,COLUMN()-COLUMN($GZ$1)+1,0))</f>
        <v>0</v>
      </c>
      <c r="HT1680" s="24">
        <f>SUMPRODUCT($B1680:$GQ1680,INDEX(PLAN_PRODUCCION!$B$4:$GQ$24,COLUMN()-COLUMN($GZ$1)+1,0))</f>
        <v>0</v>
      </c>
      <c r="HU1680" s="22"/>
      <c r="HV1680" s="25"/>
      <c r="HW1680" t="str">
        <f>DIM_BILL[[#This Row],[Tipo]]</f>
        <v>MATERIA PRIMA</v>
      </c>
    </row>
    <row r="1681" spans="1:231" x14ac:dyDescent="0.3">
      <c r="A1681" s="18" t="s">
        <v>817</v>
      </c>
      <c r="BT1681">
        <v>4.2795454545454544E-4</v>
      </c>
      <c r="BU1681">
        <v>7.5319999999999998E-4</v>
      </c>
      <c r="BW1681">
        <v>7.5319999999999998E-4</v>
      </c>
      <c r="BX1681">
        <v>4.2795454545454544E-4</v>
      </c>
      <c r="BY1681">
        <v>1.5064E-3</v>
      </c>
      <c r="BZ1681">
        <v>7.5319999999999998E-4</v>
      </c>
      <c r="CA1681">
        <v>4.2795454545454544E-4</v>
      </c>
      <c r="CB1681">
        <v>1.5064E-3</v>
      </c>
      <c r="CC1681">
        <v>6.2750000000000002E-4</v>
      </c>
      <c r="CD1681">
        <v>1.8830000000000001E-3</v>
      </c>
      <c r="GR1681" s="18" t="s">
        <v>818</v>
      </c>
      <c r="GS1681" s="18">
        <v>3</v>
      </c>
      <c r="GT1681" s="18" t="s">
        <v>1847</v>
      </c>
      <c r="GU1681" s="18" t="s">
        <v>1793</v>
      </c>
      <c r="GV1681" s="18">
        <f>SUMIF(FACT_A1[cve_prod],DIM_BILL[[#This Row],[CODIGO]],FACT_A1[Existencia])</f>
        <v>0</v>
      </c>
      <c r="GW1681" s="18">
        <f>SUMIF(FACT_A2[cve_prod],DIM_BILL[[#This Row],[CODIGO]],FACT_A2[Existencia])</f>
        <v>65.585999999999999</v>
      </c>
      <c r="GX1681" s="18"/>
      <c r="GY1681" s="16" t="s">
        <v>2222</v>
      </c>
      <c r="GZ1681" s="26">
        <f t="shared" ref="GZ1681" si="12277">GV1681+GW1681+GX1681+GZ1679-GZ1680</f>
        <v>39.223999999999997</v>
      </c>
      <c r="HA1681" s="26">
        <f t="shared" ref="HA1681" si="12278">GZ1681+HA1679-HA1680</f>
        <v>39.223999999999997</v>
      </c>
      <c r="HB1681" s="26">
        <f t="shared" ref="HB1681" si="12279">HA1681+HB1679-HB1680</f>
        <v>39.223999999999997</v>
      </c>
      <c r="HC1681" s="26">
        <f t="shared" ref="HC1681" si="12280">HB1681+HC1679-HC1680</f>
        <v>39.223999999999997</v>
      </c>
      <c r="HD1681" s="26">
        <f t="shared" ref="HD1681" si="12281">HC1681+HD1679-HD1680</f>
        <v>39.223999999999997</v>
      </c>
      <c r="HE1681" s="26">
        <f t="shared" ref="HE1681" si="12282">HD1681+HE1679-HE1680</f>
        <v>39.223999999999997</v>
      </c>
      <c r="HF1681" s="26">
        <f t="shared" ref="HF1681" si="12283">HE1681+HF1679-HF1680</f>
        <v>39.223999999999997</v>
      </c>
      <c r="HG1681" s="26">
        <f t="shared" ref="HG1681" si="12284">HF1681+HG1679-HG1680</f>
        <v>39.223999999999997</v>
      </c>
      <c r="HH1681" s="26">
        <f t="shared" ref="HH1681" si="12285">HG1681+HH1679-HH1680</f>
        <v>39.223999999999997</v>
      </c>
      <c r="HI1681" s="26">
        <f t="shared" ref="HI1681" si="12286">HH1681+HI1679-HI1680</f>
        <v>39.223999999999997</v>
      </c>
      <c r="HJ1681" s="26">
        <f t="shared" ref="HJ1681" si="12287">HI1681+HJ1679-HJ1680</f>
        <v>39.223999999999997</v>
      </c>
      <c r="HK1681" s="26">
        <f t="shared" ref="HK1681" si="12288">HJ1681+HK1679-HK1680</f>
        <v>39.223999999999997</v>
      </c>
      <c r="HL1681" s="26">
        <f t="shared" ref="HL1681" si="12289">HK1681+HL1679-HL1680</f>
        <v>39.223999999999997</v>
      </c>
      <c r="HM1681" s="26">
        <f t="shared" ref="HM1681" si="12290">HL1681+HM1679-HM1680</f>
        <v>39.223999999999997</v>
      </c>
      <c r="HN1681" s="26">
        <f t="shared" ref="HN1681" si="12291">HM1681+HN1679-HN1680</f>
        <v>39.223999999999997</v>
      </c>
      <c r="HO1681" s="26">
        <f t="shared" ref="HO1681" si="12292">HN1681+HO1679-HO1680</f>
        <v>39.223999999999997</v>
      </c>
      <c r="HP1681" s="26">
        <f t="shared" ref="HP1681" si="12293">HO1681+HP1679-HP1680</f>
        <v>39.223999999999997</v>
      </c>
      <c r="HQ1681" s="26">
        <f t="shared" ref="HQ1681" si="12294">HP1681+HQ1679-HQ1680</f>
        <v>39.223999999999997</v>
      </c>
      <c r="HR1681" s="26">
        <f t="shared" ref="HR1681" si="12295">HQ1681+HR1679-HR1680</f>
        <v>39.223999999999997</v>
      </c>
      <c r="HS1681" s="26">
        <f t="shared" ref="HS1681" si="12296">HR1681+HS1679-HS1680</f>
        <v>39.223999999999997</v>
      </c>
      <c r="HT1681" s="26">
        <f t="shared" ref="HT1681" si="12297">HS1681+HT1679-HT1680</f>
        <v>39.223999999999997</v>
      </c>
      <c r="HU1681" s="22">
        <f t="shared" ref="HU1681" si="12298">COUNTIF(GZ1681:HT1681,"&lt;0")</f>
        <v>0</v>
      </c>
      <c r="HV1681" s="25"/>
      <c r="HW1681" t="str">
        <f>DIM_BILL[[#This Row],[Tipo]]</f>
        <v>MATERIA PRIMA</v>
      </c>
    </row>
    <row r="1682" spans="1:231" x14ac:dyDescent="0.3">
      <c r="A1682" s="17" t="s">
        <v>813</v>
      </c>
      <c r="BT1682">
        <v>1.1411363636363637E-3</v>
      </c>
      <c r="BU1682">
        <v>2.0084E-3</v>
      </c>
      <c r="BW1682">
        <v>2.00796E-3</v>
      </c>
      <c r="BX1682">
        <v>1.1408863636363637E-3</v>
      </c>
      <c r="BY1682">
        <v>4.0159200000000001E-3</v>
      </c>
      <c r="BZ1682">
        <v>2.0088000000000003E-3</v>
      </c>
      <c r="CA1682">
        <v>1.1413636363636363E-3</v>
      </c>
      <c r="CB1682">
        <v>4.0176000000000005E-3</v>
      </c>
      <c r="CC1682">
        <v>1.6736583333333333E-3</v>
      </c>
      <c r="CD1682">
        <v>5.0209666666666663E-3</v>
      </c>
      <c r="GR1682" s="17" t="s">
        <v>814</v>
      </c>
      <c r="GS1682" s="17">
        <v>3</v>
      </c>
      <c r="GT1682" s="17" t="s">
        <v>1847</v>
      </c>
      <c r="GU1682" s="17" t="s">
        <v>1793</v>
      </c>
      <c r="GV1682" s="17">
        <f>SUMIF(FACT_A1[cve_prod],DIM_BILL[[#This Row],[CODIGO]],FACT_A1[Existencia])</f>
        <v>60</v>
      </c>
      <c r="GW1682" s="18">
        <f>SUMIF(FACT_A2[cve_prod],DIM_BILL[[#This Row],[CODIGO]],FACT_A2[Existencia])</f>
        <v>0.95804999999999996</v>
      </c>
      <c r="GX1682" s="17"/>
      <c r="GY1682" s="16" t="s">
        <v>2220</v>
      </c>
      <c r="GZ1682" s="15">
        <f>SUMIFS(POs[saldo],POs[cve_prod],DIM_BILL[[#This Row],[CODIGO]],POs[status],$GY1682,POs[f_ent],GZ$1)</f>
        <v>0</v>
      </c>
      <c r="HA1682" s="15">
        <f>SUMIFS(POs[saldo],POs[cve_prod],DIM_BILL[[#This Row],[CODIGO]],POs[status],$GY1682,POs[f_ent],HA$1)</f>
        <v>0</v>
      </c>
      <c r="HB1682" s="15">
        <f>SUMIFS(POs[saldo],POs[cve_prod],DIM_BILL[[#This Row],[CODIGO]],POs[status],$GY1682,POs[f_ent],HB$1)</f>
        <v>0</v>
      </c>
      <c r="HC1682" s="15">
        <f>SUMIFS(POs[saldo],POs[cve_prod],DIM_BILL[[#This Row],[CODIGO]],POs[status],$GY1682,POs[f_ent],HC$1)</f>
        <v>0</v>
      </c>
      <c r="HD1682" s="15">
        <f>SUMIFS(POs[saldo],POs[cve_prod],DIM_BILL[[#This Row],[CODIGO]],POs[status],$GY1682,POs[f_ent],HD$1)</f>
        <v>75</v>
      </c>
      <c r="HE1682" s="15">
        <f>SUMIFS(POs[saldo],POs[cve_prod],DIM_BILL[[#This Row],[CODIGO]],POs[status],$GY1682,POs[f_ent],HE$1)</f>
        <v>0</v>
      </c>
      <c r="HF1682" s="15">
        <f>SUMIFS(POs[saldo],POs[cve_prod],DIM_BILL[[#This Row],[CODIGO]],POs[status],$GY1682,POs[Semana],WEEKNUM(HF$1))</f>
        <v>0</v>
      </c>
      <c r="HG1682" s="15">
        <f>SUMIFS(POs[saldo],POs[cve_prod],DIM_BILL[[#This Row],[CODIGO]],POs[status],$GY1682,POs[Semana],WEEKNUM(HG$1))</f>
        <v>0</v>
      </c>
      <c r="HH1682" s="15">
        <f>SUMIFS(POs[saldo],POs[cve_prod],DIM_BILL[[#This Row],[CODIGO]],POs[status],$GY1682,POs[Semana],WEEKNUM(HH$1))</f>
        <v>0</v>
      </c>
      <c r="HI1682" s="15">
        <f>SUMIFS(POs[saldo],POs[cve_prod],DIM_BILL[[#This Row],[CODIGO]],POs[status],$GY1682,POs[Semana],WEEKNUM(HI$1))</f>
        <v>0</v>
      </c>
      <c r="HJ1682" s="15">
        <f>SUMIFS(POs[saldo],POs[cve_prod],DIM_BILL[[#This Row],[CODIGO]],POs[status],$GY1682,POs[Semana],WEEKNUM(HJ$1))</f>
        <v>0</v>
      </c>
      <c r="HK1682" s="15">
        <f>SUMIFS(POs[saldo],POs[cve_prod],DIM_BILL[[#This Row],[CODIGO]],POs[status],$GY1682,POs[Semana],WEEKNUM(HK$1))</f>
        <v>0</v>
      </c>
      <c r="HL1682" s="15">
        <f>SUMIFS(POs[saldo],POs[cve_prod],DIM_BILL[[#This Row],[CODIGO]],POs[status],$GY1682,POs[Semana],WEEKNUM(HL$1))</f>
        <v>0</v>
      </c>
      <c r="HM1682" s="15">
        <f>SUMIFS(POs[saldo],POs[cve_prod],DIM_BILL[[#This Row],[CODIGO]],POs[status],$GY1682,POs[Semana],WEEKNUM(HM$1))</f>
        <v>0</v>
      </c>
      <c r="HN1682" s="15">
        <f>SUMIFS(POs[saldo],POs[cve_prod],DIM_BILL[[#This Row],[CODIGO]],POs[status],$GY1682,POs[Semana],WEEKNUM(HN$1))</f>
        <v>0</v>
      </c>
      <c r="HO1682" s="15">
        <f>SUMIFS(POs[saldo],POs[cve_prod],DIM_BILL[[#This Row],[CODIGO]],POs[status],$GY1682,POs[Semana],WEEKNUM(HO$1))</f>
        <v>0</v>
      </c>
      <c r="HP1682" s="15">
        <f>SUMIFS(POs[saldo],POs[cve_prod],DIM_BILL[[#This Row],[CODIGO]],POs[status],$GY1682,POs[Semana],WEEKNUM(HP$1))</f>
        <v>0</v>
      </c>
      <c r="HQ1682" s="15">
        <f>SUMIFS(POs[saldo],POs[cve_prod],DIM_BILL[[#This Row],[CODIGO]],POs[status],$GY1682,POs[Semana],WEEKNUM(HQ$1))</f>
        <v>0</v>
      </c>
      <c r="HR1682" s="15">
        <f>SUMIFS(POs[saldo],POs[cve_prod],DIM_BILL[[#This Row],[CODIGO]],POs[status],$GY1682,POs[Semana],WEEKNUM(HR$1))</f>
        <v>0</v>
      </c>
      <c r="HS1682" s="15">
        <f>SUMIFS(POs[saldo],POs[cve_prod],DIM_BILL[[#This Row],[CODIGO]],POs[status],$GY1682,POs[Semana],WEEKNUM(HS$1))</f>
        <v>0</v>
      </c>
      <c r="HT1682" s="15">
        <f>SUMIFS(POs[saldo],POs[cve_prod],DIM_BILL[[#This Row],[CODIGO]],POs[status],$GY1682,POs[Semana],WEEKNUM(HT$1))</f>
        <v>0</v>
      </c>
      <c r="HU1682" s="22"/>
      <c r="HV1682" s="25"/>
      <c r="HW1682" t="str">
        <f>DIM_BILL[[#This Row],[Tipo]]</f>
        <v>MATERIA PRIMA</v>
      </c>
    </row>
    <row r="1683" spans="1:231" x14ac:dyDescent="0.3">
      <c r="A1683" s="17" t="s">
        <v>813</v>
      </c>
      <c r="BT1683">
        <v>1.1411363636363637E-3</v>
      </c>
      <c r="BU1683">
        <v>2.0084E-3</v>
      </c>
      <c r="BW1683">
        <v>2.00796E-3</v>
      </c>
      <c r="BX1683">
        <v>1.1408863636363637E-3</v>
      </c>
      <c r="BY1683">
        <v>4.0159200000000001E-3</v>
      </c>
      <c r="BZ1683">
        <v>2.0088000000000003E-3</v>
      </c>
      <c r="CA1683">
        <v>1.1413636363636363E-3</v>
      </c>
      <c r="CB1683">
        <v>4.0176000000000005E-3</v>
      </c>
      <c r="CC1683">
        <v>1.6736583333333333E-3</v>
      </c>
      <c r="CD1683">
        <v>5.0209666666666663E-3</v>
      </c>
      <c r="GR1683" s="17" t="s">
        <v>814</v>
      </c>
      <c r="GS1683" s="17">
        <v>3</v>
      </c>
      <c r="GT1683" s="17" t="s">
        <v>1847</v>
      </c>
      <c r="GU1683" s="17" t="s">
        <v>1793</v>
      </c>
      <c r="GV1683" s="17">
        <f>SUMIF(FACT_A1[cve_prod],DIM_BILL[[#This Row],[CODIGO]],FACT_A1[Existencia])</f>
        <v>60</v>
      </c>
      <c r="GW1683" s="18">
        <f>SUMIF(FACT_A2[cve_prod],DIM_BILL[[#This Row],[CODIGO]],FACT_A2[Existencia])</f>
        <v>0.95804999999999996</v>
      </c>
      <c r="GX1683" s="17"/>
      <c r="GY1683" s="16" t="s">
        <v>2221</v>
      </c>
      <c r="GZ1683" s="24">
        <f>SUMPRODUCT($B1683:$GQ1683,INDEX(PLAN_PRODUCCION!$B$4:$GQ$24,COLUMN()-COLUMN($GZ$1)+1,0))</f>
        <v>70.2851</v>
      </c>
      <c r="HA1683" s="24">
        <f>SUMPRODUCT($B1683:$GQ1683,INDEX(PLAN_PRODUCCION!$B$4:$GQ$24,COLUMN()-COLUMN($GZ$1)+1,0))</f>
        <v>0</v>
      </c>
      <c r="HB1683" s="24">
        <f>SUMPRODUCT($B1683:$GQ1683,INDEX(PLAN_PRODUCCION!$B$4:$GQ$24,COLUMN()-COLUMN($GZ$1)+1,0))</f>
        <v>0</v>
      </c>
      <c r="HC1683" s="24">
        <f>SUMPRODUCT($B1683:$GQ1683,INDEX(PLAN_PRODUCCION!$B$4:$GQ$24,COLUMN()-COLUMN($GZ$1)+1,0))</f>
        <v>0</v>
      </c>
      <c r="HD1683" s="24">
        <f>SUMPRODUCT($B1683:$GQ1683,INDEX(PLAN_PRODUCCION!$B$4:$GQ$24,COLUMN()-COLUMN($GZ$1)+1,0))</f>
        <v>0</v>
      </c>
      <c r="HE1683" s="24">
        <f>SUMPRODUCT($B1683:$GQ1683,INDEX(PLAN_PRODUCCION!$B$4:$GQ$24,COLUMN()-COLUMN($GZ$1)+1,0))</f>
        <v>0</v>
      </c>
      <c r="HF1683" s="24">
        <f>SUMPRODUCT($B1683:$GQ1683,INDEX(PLAN_PRODUCCION!$B$4:$GQ$24,COLUMN()-COLUMN($GZ$1)+1,0))</f>
        <v>0</v>
      </c>
      <c r="HG1683" s="24">
        <f>SUMPRODUCT($B1683:$GQ1683,INDEX(PLAN_PRODUCCION!$B$4:$GQ$24,COLUMN()-COLUMN($GZ$1)+1,0))</f>
        <v>0</v>
      </c>
      <c r="HH1683" s="24">
        <f>SUMPRODUCT($B1683:$GQ1683,INDEX(PLAN_PRODUCCION!$B$4:$GQ$24,COLUMN()-COLUMN($GZ$1)+1,0))</f>
        <v>0</v>
      </c>
      <c r="HI1683" s="24">
        <f>SUMPRODUCT($B1683:$GQ1683,INDEX(PLAN_PRODUCCION!$B$4:$GQ$24,COLUMN()-COLUMN($GZ$1)+1,0))</f>
        <v>0</v>
      </c>
      <c r="HJ1683" s="24">
        <f>SUMPRODUCT($B1683:$GQ1683,INDEX(PLAN_PRODUCCION!$B$4:$GQ$24,COLUMN()-COLUMN($GZ$1)+1,0))</f>
        <v>0</v>
      </c>
      <c r="HK1683" s="24">
        <f>SUMPRODUCT($B1683:$GQ1683,INDEX(PLAN_PRODUCCION!$B$4:$GQ$24,COLUMN()-COLUMN($GZ$1)+1,0))</f>
        <v>0</v>
      </c>
      <c r="HL1683" s="24">
        <f>SUMPRODUCT($B1683:$GQ1683,INDEX(PLAN_PRODUCCION!$B$4:$GQ$24,COLUMN()-COLUMN($GZ$1)+1,0))</f>
        <v>0</v>
      </c>
      <c r="HM1683" s="24">
        <f>SUMPRODUCT($B1683:$GQ1683,INDEX(PLAN_PRODUCCION!$B$4:$GQ$24,COLUMN()-COLUMN($GZ$1)+1,0))</f>
        <v>0</v>
      </c>
      <c r="HN1683" s="24">
        <f>SUMPRODUCT($B1683:$GQ1683,INDEX(PLAN_PRODUCCION!$B$4:$GQ$24,COLUMN()-COLUMN($GZ$1)+1,0))</f>
        <v>0</v>
      </c>
      <c r="HO1683" s="24">
        <f>SUMPRODUCT($B1683:$GQ1683,INDEX(PLAN_PRODUCCION!$B$4:$GQ$24,COLUMN()-COLUMN($GZ$1)+1,0))</f>
        <v>0</v>
      </c>
      <c r="HP1683" s="24">
        <f>SUMPRODUCT($B1683:$GQ1683,INDEX(PLAN_PRODUCCION!$B$4:$GQ$24,COLUMN()-COLUMN($GZ$1)+1,0))</f>
        <v>0</v>
      </c>
      <c r="HQ1683" s="24">
        <f>SUMPRODUCT($B1683:$GQ1683,INDEX(PLAN_PRODUCCION!$B$4:$GQ$24,COLUMN()-COLUMN($GZ$1)+1,0))</f>
        <v>0</v>
      </c>
      <c r="HR1683" s="24">
        <f>SUMPRODUCT($B1683:$GQ1683,INDEX(PLAN_PRODUCCION!$B$4:$GQ$24,COLUMN()-COLUMN($GZ$1)+1,0))</f>
        <v>0</v>
      </c>
      <c r="HS1683" s="24">
        <f>SUMPRODUCT($B1683:$GQ1683,INDEX(PLAN_PRODUCCION!$B$4:$GQ$24,COLUMN()-COLUMN($GZ$1)+1,0))</f>
        <v>0</v>
      </c>
      <c r="HT1683" s="24">
        <f>SUMPRODUCT($B1683:$GQ1683,INDEX(PLAN_PRODUCCION!$B$4:$GQ$24,COLUMN()-COLUMN($GZ$1)+1,0))</f>
        <v>0</v>
      </c>
      <c r="HU1683" s="22"/>
      <c r="HV1683" s="25"/>
      <c r="HW1683" t="str">
        <f>DIM_BILL[[#This Row],[Tipo]]</f>
        <v>MATERIA PRIMA</v>
      </c>
    </row>
    <row r="1684" spans="1:231" x14ac:dyDescent="0.3">
      <c r="A1684" s="18" t="s">
        <v>813</v>
      </c>
      <c r="BT1684">
        <v>1.1411363636363637E-3</v>
      </c>
      <c r="BU1684">
        <v>2.0084E-3</v>
      </c>
      <c r="BW1684">
        <v>2.00796E-3</v>
      </c>
      <c r="BX1684">
        <v>1.1408863636363637E-3</v>
      </c>
      <c r="BY1684">
        <v>4.0159200000000001E-3</v>
      </c>
      <c r="BZ1684">
        <v>2.0088000000000003E-3</v>
      </c>
      <c r="CA1684">
        <v>1.1413636363636363E-3</v>
      </c>
      <c r="CB1684">
        <v>4.0176000000000005E-3</v>
      </c>
      <c r="CC1684">
        <v>1.6736583333333333E-3</v>
      </c>
      <c r="CD1684">
        <v>5.0209666666666663E-3</v>
      </c>
      <c r="GR1684" s="18" t="s">
        <v>814</v>
      </c>
      <c r="GS1684" s="18">
        <v>3</v>
      </c>
      <c r="GT1684" s="18" t="s">
        <v>1847</v>
      </c>
      <c r="GU1684" s="18" t="s">
        <v>1793</v>
      </c>
      <c r="GV1684" s="18">
        <f>SUMIF(FACT_A1[cve_prod],DIM_BILL[[#This Row],[CODIGO]],FACT_A1[Existencia])</f>
        <v>60</v>
      </c>
      <c r="GW1684" s="18">
        <f>SUMIF(FACT_A2[cve_prod],DIM_BILL[[#This Row],[CODIGO]],FACT_A2[Existencia])</f>
        <v>0.95804999999999996</v>
      </c>
      <c r="GX1684" s="18"/>
      <c r="GY1684" s="16" t="s">
        <v>2222</v>
      </c>
      <c r="GZ1684" s="26">
        <f t="shared" ref="GZ1684" si="12299">GV1684+GW1684+GX1684+GZ1682-GZ1683</f>
        <v>-9.3270499999999998</v>
      </c>
      <c r="HA1684" s="26">
        <f t="shared" ref="HA1684" si="12300">GZ1684+HA1682-HA1683</f>
        <v>-9.3270499999999998</v>
      </c>
      <c r="HB1684" s="26">
        <f t="shared" ref="HB1684" si="12301">HA1684+HB1682-HB1683</f>
        <v>-9.3270499999999998</v>
      </c>
      <c r="HC1684" s="26">
        <f t="shared" ref="HC1684" si="12302">HB1684+HC1682-HC1683</f>
        <v>-9.3270499999999998</v>
      </c>
      <c r="HD1684" s="26">
        <f t="shared" ref="HD1684" si="12303">HC1684+HD1682-HD1683</f>
        <v>65.67295</v>
      </c>
      <c r="HE1684" s="26">
        <f t="shared" ref="HE1684" si="12304">HD1684+HE1682-HE1683</f>
        <v>65.67295</v>
      </c>
      <c r="HF1684" s="26">
        <f t="shared" ref="HF1684" si="12305">HE1684+HF1682-HF1683</f>
        <v>65.67295</v>
      </c>
      <c r="HG1684" s="26">
        <f t="shared" ref="HG1684" si="12306">HF1684+HG1682-HG1683</f>
        <v>65.67295</v>
      </c>
      <c r="HH1684" s="26">
        <f t="shared" ref="HH1684" si="12307">HG1684+HH1682-HH1683</f>
        <v>65.67295</v>
      </c>
      <c r="HI1684" s="26">
        <f t="shared" ref="HI1684" si="12308">HH1684+HI1682-HI1683</f>
        <v>65.67295</v>
      </c>
      <c r="HJ1684" s="26">
        <f t="shared" ref="HJ1684" si="12309">HI1684+HJ1682-HJ1683</f>
        <v>65.67295</v>
      </c>
      <c r="HK1684" s="26">
        <f t="shared" ref="HK1684" si="12310">HJ1684+HK1682-HK1683</f>
        <v>65.67295</v>
      </c>
      <c r="HL1684" s="26">
        <f t="shared" ref="HL1684" si="12311">HK1684+HL1682-HL1683</f>
        <v>65.67295</v>
      </c>
      <c r="HM1684" s="26">
        <f t="shared" ref="HM1684" si="12312">HL1684+HM1682-HM1683</f>
        <v>65.67295</v>
      </c>
      <c r="HN1684" s="26">
        <f t="shared" ref="HN1684" si="12313">HM1684+HN1682-HN1683</f>
        <v>65.67295</v>
      </c>
      <c r="HO1684" s="26">
        <f t="shared" ref="HO1684" si="12314">HN1684+HO1682-HO1683</f>
        <v>65.67295</v>
      </c>
      <c r="HP1684" s="26">
        <f t="shared" ref="HP1684" si="12315">HO1684+HP1682-HP1683</f>
        <v>65.67295</v>
      </c>
      <c r="HQ1684" s="26">
        <f t="shared" ref="HQ1684" si="12316">HP1684+HQ1682-HQ1683</f>
        <v>65.67295</v>
      </c>
      <c r="HR1684" s="26">
        <f t="shared" ref="HR1684" si="12317">HQ1684+HR1682-HR1683</f>
        <v>65.67295</v>
      </c>
      <c r="HS1684" s="26">
        <f t="shared" ref="HS1684" si="12318">HR1684+HS1682-HS1683</f>
        <v>65.67295</v>
      </c>
      <c r="HT1684" s="26">
        <f t="shared" ref="HT1684" si="12319">HS1684+HT1682-HT1683</f>
        <v>65.67295</v>
      </c>
      <c r="HU1684" s="22">
        <f t="shared" ref="HU1684" si="12320">COUNTIF(GZ1684:HT1684,"&lt;0")</f>
        <v>4</v>
      </c>
      <c r="HV1684" s="25"/>
      <c r="HW1684" t="str">
        <f>DIM_BILL[[#This Row],[Tipo]]</f>
        <v>MATERIA PRIMA</v>
      </c>
    </row>
    <row r="1685" spans="1:231" x14ac:dyDescent="0.3">
      <c r="A1685" s="17" t="s">
        <v>324</v>
      </c>
      <c r="V1685">
        <v>7.4999999999999997E-3</v>
      </c>
      <c r="GR1685" s="17" t="s">
        <v>325</v>
      </c>
      <c r="GS1685" s="17">
        <v>2</v>
      </c>
      <c r="GT1685" s="17" t="s">
        <v>1835</v>
      </c>
      <c r="GU1685" s="17" t="s">
        <v>1793</v>
      </c>
      <c r="GV1685" s="17">
        <f>SUMIF(FACT_A1[cve_prod],DIM_BILL[[#This Row],[CODIGO]],FACT_A1[Existencia])</f>
        <v>0</v>
      </c>
      <c r="GW1685" s="18">
        <f>SUMIF(FACT_A2[cve_prod],DIM_BILL[[#This Row],[CODIGO]],FACT_A2[Existencia])</f>
        <v>0.79900000000000004</v>
      </c>
      <c r="GX1685" s="17"/>
      <c r="GY1685" s="16" t="s">
        <v>2220</v>
      </c>
      <c r="GZ1685" s="15">
        <f>SUMIFS(POs[saldo],POs[cve_prod],DIM_BILL[[#This Row],[CODIGO]],POs[status],$GY1685,POs[f_ent],GZ$1)</f>
        <v>0</v>
      </c>
      <c r="HA1685" s="15">
        <f>SUMIFS(POs[saldo],POs[cve_prod],DIM_BILL[[#This Row],[CODIGO]],POs[status],$GY1685,POs[f_ent],HA$1)</f>
        <v>0</v>
      </c>
      <c r="HB1685" s="15">
        <f>SUMIFS(POs[saldo],POs[cve_prod],DIM_BILL[[#This Row],[CODIGO]],POs[status],$GY1685,POs[f_ent],HB$1)</f>
        <v>0</v>
      </c>
      <c r="HC1685" s="15">
        <f>SUMIFS(POs[saldo],POs[cve_prod],DIM_BILL[[#This Row],[CODIGO]],POs[status],$GY1685,POs[f_ent],HC$1)</f>
        <v>0</v>
      </c>
      <c r="HD1685" s="15">
        <f>SUMIFS(POs[saldo],POs[cve_prod],DIM_BILL[[#This Row],[CODIGO]],POs[status],$GY1685,POs[f_ent],HD$1)</f>
        <v>0</v>
      </c>
      <c r="HE1685" s="15">
        <f>SUMIFS(POs[saldo],POs[cve_prod],DIM_BILL[[#This Row],[CODIGO]],POs[status],$GY1685,POs[f_ent],HE$1)</f>
        <v>0</v>
      </c>
      <c r="HF1685" s="15">
        <f>SUMIFS(POs[saldo],POs[cve_prod],DIM_BILL[[#This Row],[CODIGO]],POs[status],$GY1685,POs[Semana],WEEKNUM(HF$1))</f>
        <v>0</v>
      </c>
      <c r="HG1685" s="15">
        <f>SUMIFS(POs[saldo],POs[cve_prod],DIM_BILL[[#This Row],[CODIGO]],POs[status],$GY1685,POs[Semana],WEEKNUM(HG$1))</f>
        <v>0</v>
      </c>
      <c r="HH1685" s="15">
        <f>SUMIFS(POs[saldo],POs[cve_prod],DIM_BILL[[#This Row],[CODIGO]],POs[status],$GY1685,POs[Semana],WEEKNUM(HH$1))</f>
        <v>0</v>
      </c>
      <c r="HI1685" s="15">
        <f>SUMIFS(POs[saldo],POs[cve_prod],DIM_BILL[[#This Row],[CODIGO]],POs[status],$GY1685,POs[Semana],WEEKNUM(HI$1))</f>
        <v>0</v>
      </c>
      <c r="HJ1685" s="15">
        <f>SUMIFS(POs[saldo],POs[cve_prod],DIM_BILL[[#This Row],[CODIGO]],POs[status],$GY1685,POs[Semana],WEEKNUM(HJ$1))</f>
        <v>0</v>
      </c>
      <c r="HK1685" s="15">
        <f>SUMIFS(POs[saldo],POs[cve_prod],DIM_BILL[[#This Row],[CODIGO]],POs[status],$GY1685,POs[Semana],WEEKNUM(HK$1))</f>
        <v>0</v>
      </c>
      <c r="HL1685" s="15">
        <f>SUMIFS(POs[saldo],POs[cve_prod],DIM_BILL[[#This Row],[CODIGO]],POs[status],$GY1685,POs[Semana],WEEKNUM(HL$1))</f>
        <v>0</v>
      </c>
      <c r="HM1685" s="15">
        <f>SUMIFS(POs[saldo],POs[cve_prod],DIM_BILL[[#This Row],[CODIGO]],POs[status],$GY1685,POs[Semana],WEEKNUM(HM$1))</f>
        <v>0</v>
      </c>
      <c r="HN1685" s="15">
        <f>SUMIFS(POs[saldo],POs[cve_prod],DIM_BILL[[#This Row],[CODIGO]],POs[status],$GY1685,POs[Semana],WEEKNUM(HN$1))</f>
        <v>0</v>
      </c>
      <c r="HO1685" s="15">
        <f>SUMIFS(POs[saldo],POs[cve_prod],DIM_BILL[[#This Row],[CODIGO]],POs[status],$GY1685,POs[Semana],WEEKNUM(HO$1))</f>
        <v>0</v>
      </c>
      <c r="HP1685" s="15">
        <f>SUMIFS(POs[saldo],POs[cve_prod],DIM_BILL[[#This Row],[CODIGO]],POs[status],$GY1685,POs[Semana],WEEKNUM(HP$1))</f>
        <v>0</v>
      </c>
      <c r="HQ1685" s="15">
        <f>SUMIFS(POs[saldo],POs[cve_prod],DIM_BILL[[#This Row],[CODIGO]],POs[status],$GY1685,POs[Semana],WEEKNUM(HQ$1))</f>
        <v>0</v>
      </c>
      <c r="HR1685" s="15">
        <f>SUMIFS(POs[saldo],POs[cve_prod],DIM_BILL[[#This Row],[CODIGO]],POs[status],$GY1685,POs[Semana],WEEKNUM(HR$1))</f>
        <v>0</v>
      </c>
      <c r="HS1685" s="15">
        <f>SUMIFS(POs[saldo],POs[cve_prod],DIM_BILL[[#This Row],[CODIGO]],POs[status],$GY1685,POs[Semana],WEEKNUM(HS$1))</f>
        <v>0</v>
      </c>
      <c r="HT1685" s="15">
        <f>SUMIFS(POs[saldo],POs[cve_prod],DIM_BILL[[#This Row],[CODIGO]],POs[status],$GY1685,POs[Semana],WEEKNUM(HT$1))</f>
        <v>0</v>
      </c>
      <c r="HU1685" s="22"/>
      <c r="HV1685" s="25"/>
      <c r="HW1685" t="str">
        <f>DIM_BILL[[#This Row],[Tipo]]</f>
        <v>MATERIA PRIMA</v>
      </c>
    </row>
    <row r="1686" spans="1:231" x14ac:dyDescent="0.3">
      <c r="A1686" s="17" t="s">
        <v>324</v>
      </c>
      <c r="V1686">
        <v>7.4999999999999997E-3</v>
      </c>
      <c r="GR1686" s="17" t="s">
        <v>325</v>
      </c>
      <c r="GS1686" s="17">
        <v>2</v>
      </c>
      <c r="GT1686" s="17" t="s">
        <v>1835</v>
      </c>
      <c r="GU1686" s="17" t="s">
        <v>1793</v>
      </c>
      <c r="GV1686" s="17">
        <f>SUMIF(FACT_A1[cve_prod],DIM_BILL[[#This Row],[CODIGO]],FACT_A1[Existencia])</f>
        <v>0</v>
      </c>
      <c r="GW1686" s="18">
        <f>SUMIF(FACT_A2[cve_prod],DIM_BILL[[#This Row],[CODIGO]],FACT_A2[Existencia])</f>
        <v>0.79900000000000004</v>
      </c>
      <c r="GX1686" s="17"/>
      <c r="GY1686" s="16" t="s">
        <v>2221</v>
      </c>
      <c r="GZ1686" s="24">
        <f>SUMPRODUCT($B1686:$GQ1686,INDEX(PLAN_PRODUCCION!$B$4:$GQ$24,COLUMN()-COLUMN($GZ$1)+1,0))</f>
        <v>7.5</v>
      </c>
      <c r="HA1686" s="24">
        <f>SUMPRODUCT($B1686:$GQ1686,INDEX(PLAN_PRODUCCION!$B$4:$GQ$24,COLUMN()-COLUMN($GZ$1)+1,0))</f>
        <v>0</v>
      </c>
      <c r="HB1686" s="24">
        <f>SUMPRODUCT($B1686:$GQ1686,INDEX(PLAN_PRODUCCION!$B$4:$GQ$24,COLUMN()-COLUMN($GZ$1)+1,0))</f>
        <v>0</v>
      </c>
      <c r="HC1686" s="24">
        <f>SUMPRODUCT($B1686:$GQ1686,INDEX(PLAN_PRODUCCION!$B$4:$GQ$24,COLUMN()-COLUMN($GZ$1)+1,0))</f>
        <v>0</v>
      </c>
      <c r="HD1686" s="24">
        <f>SUMPRODUCT($B1686:$GQ1686,INDEX(PLAN_PRODUCCION!$B$4:$GQ$24,COLUMN()-COLUMN($GZ$1)+1,0))</f>
        <v>0</v>
      </c>
      <c r="HE1686" s="24">
        <f>SUMPRODUCT($B1686:$GQ1686,INDEX(PLAN_PRODUCCION!$B$4:$GQ$24,COLUMN()-COLUMN($GZ$1)+1,0))</f>
        <v>0</v>
      </c>
      <c r="HF1686" s="24">
        <f>SUMPRODUCT($B1686:$GQ1686,INDEX(PLAN_PRODUCCION!$B$4:$GQ$24,COLUMN()-COLUMN($GZ$1)+1,0))</f>
        <v>0</v>
      </c>
      <c r="HG1686" s="24">
        <f>SUMPRODUCT($B1686:$GQ1686,INDEX(PLAN_PRODUCCION!$B$4:$GQ$24,COLUMN()-COLUMN($GZ$1)+1,0))</f>
        <v>0</v>
      </c>
      <c r="HH1686" s="24">
        <f>SUMPRODUCT($B1686:$GQ1686,INDEX(PLAN_PRODUCCION!$B$4:$GQ$24,COLUMN()-COLUMN($GZ$1)+1,0))</f>
        <v>0</v>
      </c>
      <c r="HI1686" s="24">
        <f>SUMPRODUCT($B1686:$GQ1686,INDEX(PLAN_PRODUCCION!$B$4:$GQ$24,COLUMN()-COLUMN($GZ$1)+1,0))</f>
        <v>0</v>
      </c>
      <c r="HJ1686" s="24">
        <f>SUMPRODUCT($B1686:$GQ1686,INDEX(PLAN_PRODUCCION!$B$4:$GQ$24,COLUMN()-COLUMN($GZ$1)+1,0))</f>
        <v>0</v>
      </c>
      <c r="HK1686" s="24">
        <f>SUMPRODUCT($B1686:$GQ1686,INDEX(PLAN_PRODUCCION!$B$4:$GQ$24,COLUMN()-COLUMN($GZ$1)+1,0))</f>
        <v>0</v>
      </c>
      <c r="HL1686" s="24">
        <f>SUMPRODUCT($B1686:$GQ1686,INDEX(PLAN_PRODUCCION!$B$4:$GQ$24,COLUMN()-COLUMN($GZ$1)+1,0))</f>
        <v>0</v>
      </c>
      <c r="HM1686" s="24">
        <f>SUMPRODUCT($B1686:$GQ1686,INDEX(PLAN_PRODUCCION!$B$4:$GQ$24,COLUMN()-COLUMN($GZ$1)+1,0))</f>
        <v>0</v>
      </c>
      <c r="HN1686" s="24">
        <f>SUMPRODUCT($B1686:$GQ1686,INDEX(PLAN_PRODUCCION!$B$4:$GQ$24,COLUMN()-COLUMN($GZ$1)+1,0))</f>
        <v>0</v>
      </c>
      <c r="HO1686" s="24">
        <f>SUMPRODUCT($B1686:$GQ1686,INDEX(PLAN_PRODUCCION!$B$4:$GQ$24,COLUMN()-COLUMN($GZ$1)+1,0))</f>
        <v>0</v>
      </c>
      <c r="HP1686" s="24">
        <f>SUMPRODUCT($B1686:$GQ1686,INDEX(PLAN_PRODUCCION!$B$4:$GQ$24,COLUMN()-COLUMN($GZ$1)+1,0))</f>
        <v>0</v>
      </c>
      <c r="HQ1686" s="24">
        <f>SUMPRODUCT($B1686:$GQ1686,INDEX(PLAN_PRODUCCION!$B$4:$GQ$24,COLUMN()-COLUMN($GZ$1)+1,0))</f>
        <v>0</v>
      </c>
      <c r="HR1686" s="24">
        <f>SUMPRODUCT($B1686:$GQ1686,INDEX(PLAN_PRODUCCION!$B$4:$GQ$24,COLUMN()-COLUMN($GZ$1)+1,0))</f>
        <v>0</v>
      </c>
      <c r="HS1686" s="24">
        <f>SUMPRODUCT($B1686:$GQ1686,INDEX(PLAN_PRODUCCION!$B$4:$GQ$24,COLUMN()-COLUMN($GZ$1)+1,0))</f>
        <v>0</v>
      </c>
      <c r="HT1686" s="24">
        <f>SUMPRODUCT($B1686:$GQ1686,INDEX(PLAN_PRODUCCION!$B$4:$GQ$24,COLUMN()-COLUMN($GZ$1)+1,0))</f>
        <v>0</v>
      </c>
      <c r="HU1686" s="22"/>
      <c r="HV1686" s="25"/>
      <c r="HW1686" t="str">
        <f>DIM_BILL[[#This Row],[Tipo]]</f>
        <v>MATERIA PRIMA</v>
      </c>
    </row>
    <row r="1687" spans="1:231" x14ac:dyDescent="0.3">
      <c r="A1687" s="18" t="s">
        <v>324</v>
      </c>
      <c r="V1687">
        <v>7.4999999999999997E-3</v>
      </c>
      <c r="GR1687" s="18" t="s">
        <v>325</v>
      </c>
      <c r="GS1687" s="18">
        <v>2</v>
      </c>
      <c r="GT1687" s="18" t="s">
        <v>1835</v>
      </c>
      <c r="GU1687" s="18" t="s">
        <v>1793</v>
      </c>
      <c r="GV1687" s="18">
        <f>SUMIF(FACT_A1[cve_prod],DIM_BILL[[#This Row],[CODIGO]],FACT_A1[Existencia])</f>
        <v>0</v>
      </c>
      <c r="GW1687" s="18">
        <f>SUMIF(FACT_A2[cve_prod],DIM_BILL[[#This Row],[CODIGO]],FACT_A2[Existencia])</f>
        <v>0.79900000000000004</v>
      </c>
      <c r="GX1687" s="18"/>
      <c r="GY1687" s="16" t="s">
        <v>2222</v>
      </c>
      <c r="GZ1687" s="26">
        <f t="shared" ref="GZ1687" si="12321">GV1687+GW1687+GX1687+GZ1685-GZ1686</f>
        <v>-6.7009999999999996</v>
      </c>
      <c r="HA1687" s="26">
        <f t="shared" ref="HA1687" si="12322">GZ1687+HA1685-HA1686</f>
        <v>-6.7009999999999996</v>
      </c>
      <c r="HB1687" s="26">
        <f t="shared" ref="HB1687" si="12323">HA1687+HB1685-HB1686</f>
        <v>-6.7009999999999996</v>
      </c>
      <c r="HC1687" s="26">
        <f t="shared" ref="HC1687" si="12324">HB1687+HC1685-HC1686</f>
        <v>-6.7009999999999996</v>
      </c>
      <c r="HD1687" s="26">
        <f t="shared" ref="HD1687" si="12325">HC1687+HD1685-HD1686</f>
        <v>-6.7009999999999996</v>
      </c>
      <c r="HE1687" s="26">
        <f t="shared" ref="HE1687" si="12326">HD1687+HE1685-HE1686</f>
        <v>-6.7009999999999996</v>
      </c>
      <c r="HF1687" s="26">
        <f t="shared" ref="HF1687" si="12327">HE1687+HF1685-HF1686</f>
        <v>-6.7009999999999996</v>
      </c>
      <c r="HG1687" s="26">
        <f t="shared" ref="HG1687" si="12328">HF1687+HG1685-HG1686</f>
        <v>-6.7009999999999996</v>
      </c>
      <c r="HH1687" s="26">
        <f t="shared" ref="HH1687" si="12329">HG1687+HH1685-HH1686</f>
        <v>-6.7009999999999996</v>
      </c>
      <c r="HI1687" s="26">
        <f t="shared" ref="HI1687" si="12330">HH1687+HI1685-HI1686</f>
        <v>-6.7009999999999996</v>
      </c>
      <c r="HJ1687" s="26">
        <f t="shared" ref="HJ1687" si="12331">HI1687+HJ1685-HJ1686</f>
        <v>-6.7009999999999996</v>
      </c>
      <c r="HK1687" s="26">
        <f t="shared" ref="HK1687" si="12332">HJ1687+HK1685-HK1686</f>
        <v>-6.7009999999999996</v>
      </c>
      <c r="HL1687" s="26">
        <f t="shared" ref="HL1687" si="12333">HK1687+HL1685-HL1686</f>
        <v>-6.7009999999999996</v>
      </c>
      <c r="HM1687" s="26">
        <f t="shared" ref="HM1687" si="12334">HL1687+HM1685-HM1686</f>
        <v>-6.7009999999999996</v>
      </c>
      <c r="HN1687" s="26">
        <f t="shared" ref="HN1687" si="12335">HM1687+HN1685-HN1686</f>
        <v>-6.7009999999999996</v>
      </c>
      <c r="HO1687" s="26">
        <f t="shared" ref="HO1687" si="12336">HN1687+HO1685-HO1686</f>
        <v>-6.7009999999999996</v>
      </c>
      <c r="HP1687" s="26">
        <f t="shared" ref="HP1687" si="12337">HO1687+HP1685-HP1686</f>
        <v>-6.7009999999999996</v>
      </c>
      <c r="HQ1687" s="26">
        <f t="shared" ref="HQ1687" si="12338">HP1687+HQ1685-HQ1686</f>
        <v>-6.7009999999999996</v>
      </c>
      <c r="HR1687" s="26">
        <f t="shared" ref="HR1687" si="12339">HQ1687+HR1685-HR1686</f>
        <v>-6.7009999999999996</v>
      </c>
      <c r="HS1687" s="26">
        <f t="shared" ref="HS1687" si="12340">HR1687+HS1685-HS1686</f>
        <v>-6.7009999999999996</v>
      </c>
      <c r="HT1687" s="26">
        <f t="shared" ref="HT1687" si="12341">HS1687+HT1685-HT1686</f>
        <v>-6.7009999999999996</v>
      </c>
      <c r="HU1687" s="22">
        <f t="shared" ref="HU1687" si="12342">COUNTIF(GZ1687:HT1687,"&lt;0")</f>
        <v>21</v>
      </c>
      <c r="HV1687" s="25"/>
      <c r="HW1687" t="str">
        <f>DIM_BILL[[#This Row],[Tipo]]</f>
        <v>MATERIA PRIMA</v>
      </c>
    </row>
    <row r="1688" spans="1:231" x14ac:dyDescent="0.3">
      <c r="A1688" s="17" t="s">
        <v>330</v>
      </c>
      <c r="V1688">
        <v>4.4999999999999997E-3</v>
      </c>
      <c r="GR1688" s="17" t="s">
        <v>331</v>
      </c>
      <c r="GS1688" s="17">
        <v>4</v>
      </c>
      <c r="GT1688" s="17" t="s">
        <v>1835</v>
      </c>
      <c r="GU1688" s="17" t="s">
        <v>1793</v>
      </c>
      <c r="GV1688" s="17">
        <f>SUMIF(FACT_A1[cve_prod],DIM_BILL[[#This Row],[CODIGO]],FACT_A1[Existencia])</f>
        <v>0</v>
      </c>
      <c r="GW1688" s="18">
        <f>SUMIF(FACT_A2[cve_prod],DIM_BILL[[#This Row],[CODIGO]],FACT_A2[Existencia])</f>
        <v>5.0289999999999999</v>
      </c>
      <c r="GX1688" s="17"/>
      <c r="GY1688" s="16" t="s">
        <v>2220</v>
      </c>
      <c r="GZ1688" s="15">
        <f>SUMIFS(POs[saldo],POs[cve_prod],DIM_BILL[[#This Row],[CODIGO]],POs[status],$GY1688,POs[f_ent],GZ$1)</f>
        <v>0</v>
      </c>
      <c r="HA1688" s="15">
        <f>SUMIFS(POs[saldo],POs[cve_prod],DIM_BILL[[#This Row],[CODIGO]],POs[status],$GY1688,POs[f_ent],HA$1)</f>
        <v>0</v>
      </c>
      <c r="HB1688" s="15">
        <f>SUMIFS(POs[saldo],POs[cve_prod],DIM_BILL[[#This Row],[CODIGO]],POs[status],$GY1688,POs[f_ent],HB$1)</f>
        <v>0</v>
      </c>
      <c r="HC1688" s="15">
        <f>SUMIFS(POs[saldo],POs[cve_prod],DIM_BILL[[#This Row],[CODIGO]],POs[status],$GY1688,POs[f_ent],HC$1)</f>
        <v>0</v>
      </c>
      <c r="HD1688" s="15">
        <f>SUMIFS(POs[saldo],POs[cve_prod],DIM_BILL[[#This Row],[CODIGO]],POs[status],$GY1688,POs[f_ent],HD$1)</f>
        <v>0</v>
      </c>
      <c r="HE1688" s="15">
        <f>SUMIFS(POs[saldo],POs[cve_prod],DIM_BILL[[#This Row],[CODIGO]],POs[status],$GY1688,POs[f_ent],HE$1)</f>
        <v>0</v>
      </c>
      <c r="HF1688" s="15">
        <f>SUMIFS(POs[saldo],POs[cve_prod],DIM_BILL[[#This Row],[CODIGO]],POs[status],$GY1688,POs[Semana],WEEKNUM(HF$1))</f>
        <v>0</v>
      </c>
      <c r="HG1688" s="15">
        <f>SUMIFS(POs[saldo],POs[cve_prod],DIM_BILL[[#This Row],[CODIGO]],POs[status],$GY1688,POs[Semana],WEEKNUM(HG$1))</f>
        <v>0</v>
      </c>
      <c r="HH1688" s="15">
        <f>SUMIFS(POs[saldo],POs[cve_prod],DIM_BILL[[#This Row],[CODIGO]],POs[status],$GY1688,POs[Semana],WEEKNUM(HH$1))</f>
        <v>0</v>
      </c>
      <c r="HI1688" s="15">
        <f>SUMIFS(POs[saldo],POs[cve_prod],DIM_BILL[[#This Row],[CODIGO]],POs[status],$GY1688,POs[Semana],WEEKNUM(HI$1))</f>
        <v>0</v>
      </c>
      <c r="HJ1688" s="15">
        <f>SUMIFS(POs[saldo],POs[cve_prod],DIM_BILL[[#This Row],[CODIGO]],POs[status],$GY1688,POs[Semana],WEEKNUM(HJ$1))</f>
        <v>0</v>
      </c>
      <c r="HK1688" s="15">
        <f>SUMIFS(POs[saldo],POs[cve_prod],DIM_BILL[[#This Row],[CODIGO]],POs[status],$GY1688,POs[Semana],WEEKNUM(HK$1))</f>
        <v>0</v>
      </c>
      <c r="HL1688" s="15">
        <f>SUMIFS(POs[saldo],POs[cve_prod],DIM_BILL[[#This Row],[CODIGO]],POs[status],$GY1688,POs[Semana],WEEKNUM(HL$1))</f>
        <v>0</v>
      </c>
      <c r="HM1688" s="15">
        <f>SUMIFS(POs[saldo],POs[cve_prod],DIM_BILL[[#This Row],[CODIGO]],POs[status],$GY1688,POs[Semana],WEEKNUM(HM$1))</f>
        <v>0</v>
      </c>
      <c r="HN1688" s="15">
        <f>SUMIFS(POs[saldo],POs[cve_prod],DIM_BILL[[#This Row],[CODIGO]],POs[status],$GY1688,POs[Semana],WEEKNUM(HN$1))</f>
        <v>0</v>
      </c>
      <c r="HO1688" s="15">
        <f>SUMIFS(POs[saldo],POs[cve_prod],DIM_BILL[[#This Row],[CODIGO]],POs[status],$GY1688,POs[Semana],WEEKNUM(HO$1))</f>
        <v>0</v>
      </c>
      <c r="HP1688" s="15">
        <f>SUMIFS(POs[saldo],POs[cve_prod],DIM_BILL[[#This Row],[CODIGO]],POs[status],$GY1688,POs[Semana],WEEKNUM(HP$1))</f>
        <v>0</v>
      </c>
      <c r="HQ1688" s="15">
        <f>SUMIFS(POs[saldo],POs[cve_prod],DIM_BILL[[#This Row],[CODIGO]],POs[status],$GY1688,POs[Semana],WEEKNUM(HQ$1))</f>
        <v>0</v>
      </c>
      <c r="HR1688" s="15">
        <f>SUMIFS(POs[saldo],POs[cve_prod],DIM_BILL[[#This Row],[CODIGO]],POs[status],$GY1688,POs[Semana],WEEKNUM(HR$1))</f>
        <v>0</v>
      </c>
      <c r="HS1688" s="15">
        <f>SUMIFS(POs[saldo],POs[cve_prod],DIM_BILL[[#This Row],[CODIGO]],POs[status],$GY1688,POs[Semana],WEEKNUM(HS$1))</f>
        <v>0</v>
      </c>
      <c r="HT1688" s="15">
        <f>SUMIFS(POs[saldo],POs[cve_prod],DIM_BILL[[#This Row],[CODIGO]],POs[status],$GY1688,POs[Semana],WEEKNUM(HT$1))</f>
        <v>0</v>
      </c>
      <c r="HU1688" s="22"/>
      <c r="HV1688" s="25"/>
      <c r="HW1688" t="str">
        <f>DIM_BILL[[#This Row],[Tipo]]</f>
        <v>MATERIA PRIMA</v>
      </c>
    </row>
    <row r="1689" spans="1:231" x14ac:dyDescent="0.3">
      <c r="A1689" s="17" t="s">
        <v>330</v>
      </c>
      <c r="V1689">
        <v>4.4999999999999997E-3</v>
      </c>
      <c r="GR1689" s="17" t="s">
        <v>331</v>
      </c>
      <c r="GS1689" s="17">
        <v>4</v>
      </c>
      <c r="GT1689" s="17" t="s">
        <v>1835</v>
      </c>
      <c r="GU1689" s="17" t="s">
        <v>1793</v>
      </c>
      <c r="GV1689" s="17">
        <f>SUMIF(FACT_A1[cve_prod],DIM_BILL[[#This Row],[CODIGO]],FACT_A1[Existencia])</f>
        <v>0</v>
      </c>
      <c r="GW1689" s="18">
        <f>SUMIF(FACT_A2[cve_prod],DIM_BILL[[#This Row],[CODIGO]],FACT_A2[Existencia])</f>
        <v>5.0289999999999999</v>
      </c>
      <c r="GX1689" s="17"/>
      <c r="GY1689" s="16" t="s">
        <v>2221</v>
      </c>
      <c r="GZ1689" s="24">
        <f>SUMPRODUCT($B1689:$GQ1689,INDEX(PLAN_PRODUCCION!$B$4:$GQ$24,COLUMN()-COLUMN($GZ$1)+1,0))</f>
        <v>4.5</v>
      </c>
      <c r="HA1689" s="24">
        <f>SUMPRODUCT($B1689:$GQ1689,INDEX(PLAN_PRODUCCION!$B$4:$GQ$24,COLUMN()-COLUMN($GZ$1)+1,0))</f>
        <v>0</v>
      </c>
      <c r="HB1689" s="24">
        <f>SUMPRODUCT($B1689:$GQ1689,INDEX(PLAN_PRODUCCION!$B$4:$GQ$24,COLUMN()-COLUMN($GZ$1)+1,0))</f>
        <v>0</v>
      </c>
      <c r="HC1689" s="24">
        <f>SUMPRODUCT($B1689:$GQ1689,INDEX(PLAN_PRODUCCION!$B$4:$GQ$24,COLUMN()-COLUMN($GZ$1)+1,0))</f>
        <v>0</v>
      </c>
      <c r="HD1689" s="24">
        <f>SUMPRODUCT($B1689:$GQ1689,INDEX(PLAN_PRODUCCION!$B$4:$GQ$24,COLUMN()-COLUMN($GZ$1)+1,0))</f>
        <v>0</v>
      </c>
      <c r="HE1689" s="24">
        <f>SUMPRODUCT($B1689:$GQ1689,INDEX(PLAN_PRODUCCION!$B$4:$GQ$24,COLUMN()-COLUMN($GZ$1)+1,0))</f>
        <v>0</v>
      </c>
      <c r="HF1689" s="24">
        <f>SUMPRODUCT($B1689:$GQ1689,INDEX(PLAN_PRODUCCION!$B$4:$GQ$24,COLUMN()-COLUMN($GZ$1)+1,0))</f>
        <v>0</v>
      </c>
      <c r="HG1689" s="24">
        <f>SUMPRODUCT($B1689:$GQ1689,INDEX(PLAN_PRODUCCION!$B$4:$GQ$24,COLUMN()-COLUMN($GZ$1)+1,0))</f>
        <v>0</v>
      </c>
      <c r="HH1689" s="24">
        <f>SUMPRODUCT($B1689:$GQ1689,INDEX(PLAN_PRODUCCION!$B$4:$GQ$24,COLUMN()-COLUMN($GZ$1)+1,0))</f>
        <v>0</v>
      </c>
      <c r="HI1689" s="24">
        <f>SUMPRODUCT($B1689:$GQ1689,INDEX(PLAN_PRODUCCION!$B$4:$GQ$24,COLUMN()-COLUMN($GZ$1)+1,0))</f>
        <v>0</v>
      </c>
      <c r="HJ1689" s="24">
        <f>SUMPRODUCT($B1689:$GQ1689,INDEX(PLAN_PRODUCCION!$B$4:$GQ$24,COLUMN()-COLUMN($GZ$1)+1,0))</f>
        <v>0</v>
      </c>
      <c r="HK1689" s="24">
        <f>SUMPRODUCT($B1689:$GQ1689,INDEX(PLAN_PRODUCCION!$B$4:$GQ$24,COLUMN()-COLUMN($GZ$1)+1,0))</f>
        <v>0</v>
      </c>
      <c r="HL1689" s="24">
        <f>SUMPRODUCT($B1689:$GQ1689,INDEX(PLAN_PRODUCCION!$B$4:$GQ$24,COLUMN()-COLUMN($GZ$1)+1,0))</f>
        <v>0</v>
      </c>
      <c r="HM1689" s="24">
        <f>SUMPRODUCT($B1689:$GQ1689,INDEX(PLAN_PRODUCCION!$B$4:$GQ$24,COLUMN()-COLUMN($GZ$1)+1,0))</f>
        <v>0</v>
      </c>
      <c r="HN1689" s="24">
        <f>SUMPRODUCT($B1689:$GQ1689,INDEX(PLAN_PRODUCCION!$B$4:$GQ$24,COLUMN()-COLUMN($GZ$1)+1,0))</f>
        <v>0</v>
      </c>
      <c r="HO1689" s="24">
        <f>SUMPRODUCT($B1689:$GQ1689,INDEX(PLAN_PRODUCCION!$B$4:$GQ$24,COLUMN()-COLUMN($GZ$1)+1,0))</f>
        <v>0</v>
      </c>
      <c r="HP1689" s="24">
        <f>SUMPRODUCT($B1689:$GQ1689,INDEX(PLAN_PRODUCCION!$B$4:$GQ$24,COLUMN()-COLUMN($GZ$1)+1,0))</f>
        <v>0</v>
      </c>
      <c r="HQ1689" s="24">
        <f>SUMPRODUCT($B1689:$GQ1689,INDEX(PLAN_PRODUCCION!$B$4:$GQ$24,COLUMN()-COLUMN($GZ$1)+1,0))</f>
        <v>0</v>
      </c>
      <c r="HR1689" s="24">
        <f>SUMPRODUCT($B1689:$GQ1689,INDEX(PLAN_PRODUCCION!$B$4:$GQ$24,COLUMN()-COLUMN($GZ$1)+1,0))</f>
        <v>0</v>
      </c>
      <c r="HS1689" s="24">
        <f>SUMPRODUCT($B1689:$GQ1689,INDEX(PLAN_PRODUCCION!$B$4:$GQ$24,COLUMN()-COLUMN($GZ$1)+1,0))</f>
        <v>0</v>
      </c>
      <c r="HT1689" s="24">
        <f>SUMPRODUCT($B1689:$GQ1689,INDEX(PLAN_PRODUCCION!$B$4:$GQ$24,COLUMN()-COLUMN($GZ$1)+1,0))</f>
        <v>0</v>
      </c>
      <c r="HU1689" s="22"/>
      <c r="HV1689" s="25"/>
      <c r="HW1689" t="str">
        <f>DIM_BILL[[#This Row],[Tipo]]</f>
        <v>MATERIA PRIMA</v>
      </c>
    </row>
    <row r="1690" spans="1:231" x14ac:dyDescent="0.3">
      <c r="A1690" s="18" t="s">
        <v>330</v>
      </c>
      <c r="V1690">
        <v>4.4999999999999997E-3</v>
      </c>
      <c r="GR1690" s="18" t="s">
        <v>331</v>
      </c>
      <c r="GS1690" s="18">
        <v>4</v>
      </c>
      <c r="GT1690" s="18" t="s">
        <v>1835</v>
      </c>
      <c r="GU1690" s="18" t="s">
        <v>1793</v>
      </c>
      <c r="GV1690" s="18">
        <f>SUMIF(FACT_A1[cve_prod],DIM_BILL[[#This Row],[CODIGO]],FACT_A1[Existencia])</f>
        <v>0</v>
      </c>
      <c r="GW1690" s="18">
        <f>SUMIF(FACT_A2[cve_prod],DIM_BILL[[#This Row],[CODIGO]],FACT_A2[Existencia])</f>
        <v>5.0289999999999999</v>
      </c>
      <c r="GX1690" s="18"/>
      <c r="GY1690" s="16" t="s">
        <v>2222</v>
      </c>
      <c r="GZ1690" s="26">
        <f t="shared" ref="GZ1690" si="12343">GV1690+GW1690+GX1690+GZ1688-GZ1689</f>
        <v>0.52899999999999991</v>
      </c>
      <c r="HA1690" s="26">
        <f t="shared" ref="HA1690" si="12344">GZ1690+HA1688-HA1689</f>
        <v>0.52899999999999991</v>
      </c>
      <c r="HB1690" s="26">
        <f t="shared" ref="HB1690" si="12345">HA1690+HB1688-HB1689</f>
        <v>0.52899999999999991</v>
      </c>
      <c r="HC1690" s="26">
        <f t="shared" ref="HC1690" si="12346">HB1690+HC1688-HC1689</f>
        <v>0.52899999999999991</v>
      </c>
      <c r="HD1690" s="26">
        <f t="shared" ref="HD1690" si="12347">HC1690+HD1688-HD1689</f>
        <v>0.52899999999999991</v>
      </c>
      <c r="HE1690" s="26">
        <f t="shared" ref="HE1690" si="12348">HD1690+HE1688-HE1689</f>
        <v>0.52899999999999991</v>
      </c>
      <c r="HF1690" s="26">
        <f t="shared" ref="HF1690" si="12349">HE1690+HF1688-HF1689</f>
        <v>0.52899999999999991</v>
      </c>
      <c r="HG1690" s="26">
        <f t="shared" ref="HG1690" si="12350">HF1690+HG1688-HG1689</f>
        <v>0.52899999999999991</v>
      </c>
      <c r="HH1690" s="26">
        <f t="shared" ref="HH1690" si="12351">HG1690+HH1688-HH1689</f>
        <v>0.52899999999999991</v>
      </c>
      <c r="HI1690" s="26">
        <f t="shared" ref="HI1690" si="12352">HH1690+HI1688-HI1689</f>
        <v>0.52899999999999991</v>
      </c>
      <c r="HJ1690" s="26">
        <f t="shared" ref="HJ1690" si="12353">HI1690+HJ1688-HJ1689</f>
        <v>0.52899999999999991</v>
      </c>
      <c r="HK1690" s="26">
        <f t="shared" ref="HK1690" si="12354">HJ1690+HK1688-HK1689</f>
        <v>0.52899999999999991</v>
      </c>
      <c r="HL1690" s="26">
        <f t="shared" ref="HL1690" si="12355">HK1690+HL1688-HL1689</f>
        <v>0.52899999999999991</v>
      </c>
      <c r="HM1690" s="26">
        <f t="shared" ref="HM1690" si="12356">HL1690+HM1688-HM1689</f>
        <v>0.52899999999999991</v>
      </c>
      <c r="HN1690" s="26">
        <f t="shared" ref="HN1690" si="12357">HM1690+HN1688-HN1689</f>
        <v>0.52899999999999991</v>
      </c>
      <c r="HO1690" s="26">
        <f t="shared" ref="HO1690" si="12358">HN1690+HO1688-HO1689</f>
        <v>0.52899999999999991</v>
      </c>
      <c r="HP1690" s="26">
        <f t="shared" ref="HP1690" si="12359">HO1690+HP1688-HP1689</f>
        <v>0.52899999999999991</v>
      </c>
      <c r="HQ1690" s="26">
        <f t="shared" ref="HQ1690" si="12360">HP1690+HQ1688-HQ1689</f>
        <v>0.52899999999999991</v>
      </c>
      <c r="HR1690" s="26">
        <f t="shared" ref="HR1690" si="12361">HQ1690+HR1688-HR1689</f>
        <v>0.52899999999999991</v>
      </c>
      <c r="HS1690" s="26">
        <f t="shared" ref="HS1690" si="12362">HR1690+HS1688-HS1689</f>
        <v>0.52899999999999991</v>
      </c>
      <c r="HT1690" s="26">
        <f t="shared" ref="HT1690" si="12363">HS1690+HT1688-HT1689</f>
        <v>0.52899999999999991</v>
      </c>
      <c r="HU1690" s="22">
        <f t="shared" ref="HU1690" si="12364">COUNTIF(GZ1690:HT1690,"&lt;0")</f>
        <v>0</v>
      </c>
      <c r="HV1690" s="25"/>
      <c r="HW1690" t="str">
        <f>DIM_BILL[[#This Row],[Tipo]]</f>
        <v>MATERIA PRIMA</v>
      </c>
    </row>
    <row r="1691" spans="1:231" x14ac:dyDescent="0.3">
      <c r="A1691" s="17" t="s">
        <v>334</v>
      </c>
      <c r="V1691">
        <v>1.5E-3</v>
      </c>
      <c r="GR1691" s="17" t="s">
        <v>335</v>
      </c>
      <c r="GS1691" s="17">
        <v>5</v>
      </c>
      <c r="GT1691" s="17" t="s">
        <v>1835</v>
      </c>
      <c r="GU1691" s="17" t="s">
        <v>1793</v>
      </c>
      <c r="GV1691" s="17">
        <f>SUMIF(FACT_A1[cve_prod],DIM_BILL[[#This Row],[CODIGO]],FACT_A1[Existencia])</f>
        <v>0</v>
      </c>
      <c r="GW1691" s="18">
        <f>SUMIF(FACT_A2[cve_prod],DIM_BILL[[#This Row],[CODIGO]],FACT_A2[Existencia])</f>
        <v>2.23</v>
      </c>
      <c r="GX1691" s="17"/>
      <c r="GY1691" s="16" t="s">
        <v>2220</v>
      </c>
      <c r="GZ1691" s="15">
        <f>SUMIFS(POs[saldo],POs[cve_prod],DIM_BILL[[#This Row],[CODIGO]],POs[status],$GY1691,POs[f_ent],GZ$1)</f>
        <v>0</v>
      </c>
      <c r="HA1691" s="15">
        <f>SUMIFS(POs[saldo],POs[cve_prod],DIM_BILL[[#This Row],[CODIGO]],POs[status],$GY1691,POs[f_ent],HA$1)</f>
        <v>0</v>
      </c>
      <c r="HB1691" s="15">
        <f>SUMIFS(POs[saldo],POs[cve_prod],DIM_BILL[[#This Row],[CODIGO]],POs[status],$GY1691,POs[f_ent],HB$1)</f>
        <v>0</v>
      </c>
      <c r="HC1691" s="15">
        <f>SUMIFS(POs[saldo],POs[cve_prod],DIM_BILL[[#This Row],[CODIGO]],POs[status],$GY1691,POs[f_ent],HC$1)</f>
        <v>0</v>
      </c>
      <c r="HD1691" s="15">
        <f>SUMIFS(POs[saldo],POs[cve_prod],DIM_BILL[[#This Row],[CODIGO]],POs[status],$GY1691,POs[f_ent],HD$1)</f>
        <v>0</v>
      </c>
      <c r="HE1691" s="15">
        <f>SUMIFS(POs[saldo],POs[cve_prod],DIM_BILL[[#This Row],[CODIGO]],POs[status],$GY1691,POs[f_ent],HE$1)</f>
        <v>0</v>
      </c>
      <c r="HF1691" s="15">
        <f>SUMIFS(POs[saldo],POs[cve_prod],DIM_BILL[[#This Row],[CODIGO]],POs[status],$GY1691,POs[Semana],WEEKNUM(HF$1))</f>
        <v>0</v>
      </c>
      <c r="HG1691" s="15">
        <f>SUMIFS(POs[saldo],POs[cve_prod],DIM_BILL[[#This Row],[CODIGO]],POs[status],$GY1691,POs[Semana],WEEKNUM(HG$1))</f>
        <v>0</v>
      </c>
      <c r="HH1691" s="15">
        <f>SUMIFS(POs[saldo],POs[cve_prod],DIM_BILL[[#This Row],[CODIGO]],POs[status],$GY1691,POs[Semana],WEEKNUM(HH$1))</f>
        <v>0</v>
      </c>
      <c r="HI1691" s="15">
        <f>SUMIFS(POs[saldo],POs[cve_prod],DIM_BILL[[#This Row],[CODIGO]],POs[status],$GY1691,POs[Semana],WEEKNUM(HI$1))</f>
        <v>0</v>
      </c>
      <c r="HJ1691" s="15">
        <f>SUMIFS(POs[saldo],POs[cve_prod],DIM_BILL[[#This Row],[CODIGO]],POs[status],$GY1691,POs[Semana],WEEKNUM(HJ$1))</f>
        <v>0</v>
      </c>
      <c r="HK1691" s="15">
        <f>SUMIFS(POs[saldo],POs[cve_prod],DIM_BILL[[#This Row],[CODIGO]],POs[status],$GY1691,POs[Semana],WEEKNUM(HK$1))</f>
        <v>0</v>
      </c>
      <c r="HL1691" s="15">
        <f>SUMIFS(POs[saldo],POs[cve_prod],DIM_BILL[[#This Row],[CODIGO]],POs[status],$GY1691,POs[Semana],WEEKNUM(HL$1))</f>
        <v>0</v>
      </c>
      <c r="HM1691" s="15">
        <f>SUMIFS(POs[saldo],POs[cve_prod],DIM_BILL[[#This Row],[CODIGO]],POs[status],$GY1691,POs[Semana],WEEKNUM(HM$1))</f>
        <v>0</v>
      </c>
      <c r="HN1691" s="15">
        <f>SUMIFS(POs[saldo],POs[cve_prod],DIM_BILL[[#This Row],[CODIGO]],POs[status],$GY1691,POs[Semana],WEEKNUM(HN$1))</f>
        <v>0</v>
      </c>
      <c r="HO1691" s="15">
        <f>SUMIFS(POs[saldo],POs[cve_prod],DIM_BILL[[#This Row],[CODIGO]],POs[status],$GY1691,POs[Semana],WEEKNUM(HO$1))</f>
        <v>0</v>
      </c>
      <c r="HP1691" s="15">
        <f>SUMIFS(POs[saldo],POs[cve_prod],DIM_BILL[[#This Row],[CODIGO]],POs[status],$GY1691,POs[Semana],WEEKNUM(HP$1))</f>
        <v>0</v>
      </c>
      <c r="HQ1691" s="15">
        <f>SUMIFS(POs[saldo],POs[cve_prod],DIM_BILL[[#This Row],[CODIGO]],POs[status],$GY1691,POs[Semana],WEEKNUM(HQ$1))</f>
        <v>0</v>
      </c>
      <c r="HR1691" s="15">
        <f>SUMIFS(POs[saldo],POs[cve_prod],DIM_BILL[[#This Row],[CODIGO]],POs[status],$GY1691,POs[Semana],WEEKNUM(HR$1))</f>
        <v>0</v>
      </c>
      <c r="HS1691" s="15">
        <f>SUMIFS(POs[saldo],POs[cve_prod],DIM_BILL[[#This Row],[CODIGO]],POs[status],$GY1691,POs[Semana],WEEKNUM(HS$1))</f>
        <v>0</v>
      </c>
      <c r="HT1691" s="15">
        <f>SUMIFS(POs[saldo],POs[cve_prod],DIM_BILL[[#This Row],[CODIGO]],POs[status],$GY1691,POs[Semana],WEEKNUM(HT$1))</f>
        <v>0</v>
      </c>
      <c r="HU1691" s="22"/>
      <c r="HV1691" s="25"/>
      <c r="HW1691" t="str">
        <f>DIM_BILL[[#This Row],[Tipo]]</f>
        <v>MATERIA PRIMA</v>
      </c>
    </row>
    <row r="1692" spans="1:231" x14ac:dyDescent="0.3">
      <c r="A1692" s="17" t="s">
        <v>334</v>
      </c>
      <c r="V1692">
        <v>1.5E-3</v>
      </c>
      <c r="GR1692" s="17" t="s">
        <v>335</v>
      </c>
      <c r="GS1692" s="17">
        <v>5</v>
      </c>
      <c r="GT1692" s="17" t="s">
        <v>1835</v>
      </c>
      <c r="GU1692" s="17" t="s">
        <v>1793</v>
      </c>
      <c r="GV1692" s="17">
        <f>SUMIF(FACT_A1[cve_prod],DIM_BILL[[#This Row],[CODIGO]],FACT_A1[Existencia])</f>
        <v>0</v>
      </c>
      <c r="GW1692" s="18">
        <f>SUMIF(FACT_A2[cve_prod],DIM_BILL[[#This Row],[CODIGO]],FACT_A2[Existencia])</f>
        <v>2.23</v>
      </c>
      <c r="GX1692" s="17"/>
      <c r="GY1692" s="16" t="s">
        <v>2221</v>
      </c>
      <c r="GZ1692" s="24">
        <f>SUMPRODUCT($B1692:$GQ1692,INDEX(PLAN_PRODUCCION!$B$4:$GQ$24,COLUMN()-COLUMN($GZ$1)+1,0))</f>
        <v>1.5</v>
      </c>
      <c r="HA1692" s="24">
        <f>SUMPRODUCT($B1692:$GQ1692,INDEX(PLAN_PRODUCCION!$B$4:$GQ$24,COLUMN()-COLUMN($GZ$1)+1,0))</f>
        <v>0</v>
      </c>
      <c r="HB1692" s="24">
        <f>SUMPRODUCT($B1692:$GQ1692,INDEX(PLAN_PRODUCCION!$B$4:$GQ$24,COLUMN()-COLUMN($GZ$1)+1,0))</f>
        <v>0</v>
      </c>
      <c r="HC1692" s="24">
        <f>SUMPRODUCT($B1692:$GQ1692,INDEX(PLAN_PRODUCCION!$B$4:$GQ$24,COLUMN()-COLUMN($GZ$1)+1,0))</f>
        <v>0</v>
      </c>
      <c r="HD1692" s="24">
        <f>SUMPRODUCT($B1692:$GQ1692,INDEX(PLAN_PRODUCCION!$B$4:$GQ$24,COLUMN()-COLUMN($GZ$1)+1,0))</f>
        <v>0</v>
      </c>
      <c r="HE1692" s="24">
        <f>SUMPRODUCT($B1692:$GQ1692,INDEX(PLAN_PRODUCCION!$B$4:$GQ$24,COLUMN()-COLUMN($GZ$1)+1,0))</f>
        <v>0</v>
      </c>
      <c r="HF1692" s="24">
        <f>SUMPRODUCT($B1692:$GQ1692,INDEX(PLAN_PRODUCCION!$B$4:$GQ$24,COLUMN()-COLUMN($GZ$1)+1,0))</f>
        <v>0</v>
      </c>
      <c r="HG1692" s="24">
        <f>SUMPRODUCT($B1692:$GQ1692,INDEX(PLAN_PRODUCCION!$B$4:$GQ$24,COLUMN()-COLUMN($GZ$1)+1,0))</f>
        <v>0</v>
      </c>
      <c r="HH1692" s="24">
        <f>SUMPRODUCT($B1692:$GQ1692,INDEX(PLAN_PRODUCCION!$B$4:$GQ$24,COLUMN()-COLUMN($GZ$1)+1,0))</f>
        <v>0</v>
      </c>
      <c r="HI1692" s="24">
        <f>SUMPRODUCT($B1692:$GQ1692,INDEX(PLAN_PRODUCCION!$B$4:$GQ$24,COLUMN()-COLUMN($GZ$1)+1,0))</f>
        <v>0</v>
      </c>
      <c r="HJ1692" s="24">
        <f>SUMPRODUCT($B1692:$GQ1692,INDEX(PLAN_PRODUCCION!$B$4:$GQ$24,COLUMN()-COLUMN($GZ$1)+1,0))</f>
        <v>0</v>
      </c>
      <c r="HK1692" s="24">
        <f>SUMPRODUCT($B1692:$GQ1692,INDEX(PLAN_PRODUCCION!$B$4:$GQ$24,COLUMN()-COLUMN($GZ$1)+1,0))</f>
        <v>0</v>
      </c>
      <c r="HL1692" s="24">
        <f>SUMPRODUCT($B1692:$GQ1692,INDEX(PLAN_PRODUCCION!$B$4:$GQ$24,COLUMN()-COLUMN($GZ$1)+1,0))</f>
        <v>0</v>
      </c>
      <c r="HM1692" s="24">
        <f>SUMPRODUCT($B1692:$GQ1692,INDEX(PLAN_PRODUCCION!$B$4:$GQ$24,COLUMN()-COLUMN($GZ$1)+1,0))</f>
        <v>0</v>
      </c>
      <c r="HN1692" s="24">
        <f>SUMPRODUCT($B1692:$GQ1692,INDEX(PLAN_PRODUCCION!$B$4:$GQ$24,COLUMN()-COLUMN($GZ$1)+1,0))</f>
        <v>0</v>
      </c>
      <c r="HO1692" s="24">
        <f>SUMPRODUCT($B1692:$GQ1692,INDEX(PLAN_PRODUCCION!$B$4:$GQ$24,COLUMN()-COLUMN($GZ$1)+1,0))</f>
        <v>0</v>
      </c>
      <c r="HP1692" s="24">
        <f>SUMPRODUCT($B1692:$GQ1692,INDEX(PLAN_PRODUCCION!$B$4:$GQ$24,COLUMN()-COLUMN($GZ$1)+1,0))</f>
        <v>0</v>
      </c>
      <c r="HQ1692" s="24">
        <f>SUMPRODUCT($B1692:$GQ1692,INDEX(PLAN_PRODUCCION!$B$4:$GQ$24,COLUMN()-COLUMN($GZ$1)+1,0))</f>
        <v>0</v>
      </c>
      <c r="HR1692" s="24">
        <f>SUMPRODUCT($B1692:$GQ1692,INDEX(PLAN_PRODUCCION!$B$4:$GQ$24,COLUMN()-COLUMN($GZ$1)+1,0))</f>
        <v>0</v>
      </c>
      <c r="HS1692" s="24">
        <f>SUMPRODUCT($B1692:$GQ1692,INDEX(PLAN_PRODUCCION!$B$4:$GQ$24,COLUMN()-COLUMN($GZ$1)+1,0))</f>
        <v>0</v>
      </c>
      <c r="HT1692" s="24">
        <f>SUMPRODUCT($B1692:$GQ1692,INDEX(PLAN_PRODUCCION!$B$4:$GQ$24,COLUMN()-COLUMN($GZ$1)+1,0))</f>
        <v>0</v>
      </c>
      <c r="HU1692" s="22"/>
      <c r="HV1692" s="25"/>
      <c r="HW1692" t="str">
        <f>DIM_BILL[[#This Row],[Tipo]]</f>
        <v>MATERIA PRIMA</v>
      </c>
    </row>
    <row r="1693" spans="1:231" x14ac:dyDescent="0.3">
      <c r="A1693" s="18" t="s">
        <v>334</v>
      </c>
      <c r="V1693">
        <v>1.5E-3</v>
      </c>
      <c r="GR1693" s="18" t="s">
        <v>335</v>
      </c>
      <c r="GS1693" s="18">
        <v>5</v>
      </c>
      <c r="GT1693" s="18" t="s">
        <v>1835</v>
      </c>
      <c r="GU1693" s="18" t="s">
        <v>1793</v>
      </c>
      <c r="GV1693" s="18">
        <f>SUMIF(FACT_A1[cve_prod],DIM_BILL[[#This Row],[CODIGO]],FACT_A1[Existencia])</f>
        <v>0</v>
      </c>
      <c r="GW1693" s="18">
        <f>SUMIF(FACT_A2[cve_prod],DIM_BILL[[#This Row],[CODIGO]],FACT_A2[Existencia])</f>
        <v>2.23</v>
      </c>
      <c r="GX1693" s="18"/>
      <c r="GY1693" s="16" t="s">
        <v>2222</v>
      </c>
      <c r="GZ1693" s="26">
        <f t="shared" ref="GZ1693" si="12365">GV1693+GW1693+GX1693+GZ1691-GZ1692</f>
        <v>0.73</v>
      </c>
      <c r="HA1693" s="26">
        <f t="shared" ref="HA1693" si="12366">GZ1693+HA1691-HA1692</f>
        <v>0.73</v>
      </c>
      <c r="HB1693" s="26">
        <f t="shared" ref="HB1693" si="12367">HA1693+HB1691-HB1692</f>
        <v>0.73</v>
      </c>
      <c r="HC1693" s="26">
        <f t="shared" ref="HC1693" si="12368">HB1693+HC1691-HC1692</f>
        <v>0.73</v>
      </c>
      <c r="HD1693" s="26">
        <f t="shared" ref="HD1693" si="12369">HC1693+HD1691-HD1692</f>
        <v>0.73</v>
      </c>
      <c r="HE1693" s="26">
        <f t="shared" ref="HE1693" si="12370">HD1693+HE1691-HE1692</f>
        <v>0.73</v>
      </c>
      <c r="HF1693" s="26">
        <f t="shared" ref="HF1693" si="12371">HE1693+HF1691-HF1692</f>
        <v>0.73</v>
      </c>
      <c r="HG1693" s="26">
        <f t="shared" ref="HG1693" si="12372">HF1693+HG1691-HG1692</f>
        <v>0.73</v>
      </c>
      <c r="HH1693" s="26">
        <f t="shared" ref="HH1693" si="12373">HG1693+HH1691-HH1692</f>
        <v>0.73</v>
      </c>
      <c r="HI1693" s="26">
        <f t="shared" ref="HI1693" si="12374">HH1693+HI1691-HI1692</f>
        <v>0.73</v>
      </c>
      <c r="HJ1693" s="26">
        <f t="shared" ref="HJ1693" si="12375">HI1693+HJ1691-HJ1692</f>
        <v>0.73</v>
      </c>
      <c r="HK1693" s="26">
        <f t="shared" ref="HK1693" si="12376">HJ1693+HK1691-HK1692</f>
        <v>0.73</v>
      </c>
      <c r="HL1693" s="26">
        <f t="shared" ref="HL1693" si="12377">HK1693+HL1691-HL1692</f>
        <v>0.73</v>
      </c>
      <c r="HM1693" s="26">
        <f t="shared" ref="HM1693" si="12378">HL1693+HM1691-HM1692</f>
        <v>0.73</v>
      </c>
      <c r="HN1693" s="26">
        <f t="shared" ref="HN1693" si="12379">HM1693+HN1691-HN1692</f>
        <v>0.73</v>
      </c>
      <c r="HO1693" s="26">
        <f t="shared" ref="HO1693" si="12380">HN1693+HO1691-HO1692</f>
        <v>0.73</v>
      </c>
      <c r="HP1693" s="26">
        <f t="shared" ref="HP1693" si="12381">HO1693+HP1691-HP1692</f>
        <v>0.73</v>
      </c>
      <c r="HQ1693" s="26">
        <f t="shared" ref="HQ1693" si="12382">HP1693+HQ1691-HQ1692</f>
        <v>0.73</v>
      </c>
      <c r="HR1693" s="26">
        <f t="shared" ref="HR1693" si="12383">HQ1693+HR1691-HR1692</f>
        <v>0.73</v>
      </c>
      <c r="HS1693" s="26">
        <f t="shared" ref="HS1693" si="12384">HR1693+HS1691-HS1692</f>
        <v>0.73</v>
      </c>
      <c r="HT1693" s="26">
        <f t="shared" ref="HT1693" si="12385">HS1693+HT1691-HT1692</f>
        <v>0.73</v>
      </c>
      <c r="HU1693" s="22">
        <f t="shared" ref="HU1693" si="12386">COUNTIF(GZ1693:HT1693,"&lt;0")</f>
        <v>0</v>
      </c>
      <c r="HV1693" s="25"/>
      <c r="HW1693" t="str">
        <f>DIM_BILL[[#This Row],[Tipo]]</f>
        <v>MATERIA PRIMA</v>
      </c>
    </row>
    <row r="1694" spans="1:231" x14ac:dyDescent="0.3">
      <c r="A1694" s="17" t="s">
        <v>1331</v>
      </c>
      <c r="ED1694">
        <v>1.2E-4</v>
      </c>
      <c r="EE1694">
        <v>9.9999999999999991E-5</v>
      </c>
      <c r="EH1694">
        <v>2.1999999999999998E-4</v>
      </c>
      <c r="EK1694">
        <v>1.2E-4</v>
      </c>
      <c r="EM1694">
        <v>9.9999999999999991E-5</v>
      </c>
      <c r="EP1694">
        <v>2.0000000000000001E-4</v>
      </c>
      <c r="GR1694" s="17" t="s">
        <v>1332</v>
      </c>
      <c r="GS1694" s="17">
        <v>1</v>
      </c>
      <c r="GT1694" s="17" t="s">
        <v>1835</v>
      </c>
      <c r="GU1694" s="17" t="s">
        <v>2558</v>
      </c>
      <c r="GV1694" s="17">
        <f>SUMIF(FACT_A1[cve_prod],DIM_BILL[[#This Row],[CODIGO]],FACT_A1[Existencia])</f>
        <v>2</v>
      </c>
      <c r="GW1694" s="18">
        <f>SUMIF(FACT_A2[cve_prod],DIM_BILL[[#This Row],[CODIGO]],FACT_A2[Existencia])</f>
        <v>0</v>
      </c>
      <c r="GX1694" s="17"/>
      <c r="GY1694" s="16" t="s">
        <v>2220</v>
      </c>
      <c r="GZ1694" s="15">
        <f>SUMIFS(POs[saldo],POs[cve_prod],DIM_BILL[[#This Row],[CODIGO]],POs[status],$GY1694,POs[f_ent],GZ$1)</f>
        <v>0</v>
      </c>
      <c r="HA1694" s="15">
        <f>SUMIFS(POs[saldo],POs[cve_prod],DIM_BILL[[#This Row],[CODIGO]],POs[status],$GY1694,POs[f_ent],HA$1)</f>
        <v>0</v>
      </c>
      <c r="HB1694" s="15">
        <f>SUMIFS(POs[saldo],POs[cve_prod],DIM_BILL[[#This Row],[CODIGO]],POs[status],$GY1694,POs[f_ent],HB$1)</f>
        <v>0</v>
      </c>
      <c r="HC1694" s="15">
        <f>SUMIFS(POs[saldo],POs[cve_prod],DIM_BILL[[#This Row],[CODIGO]],POs[status],$GY1694,POs[f_ent],HC$1)</f>
        <v>0</v>
      </c>
      <c r="HD1694" s="15">
        <f>SUMIFS(POs[saldo],POs[cve_prod],DIM_BILL[[#This Row],[CODIGO]],POs[status],$GY1694,POs[f_ent],HD$1)</f>
        <v>0</v>
      </c>
      <c r="HE1694" s="15">
        <f>SUMIFS(POs[saldo],POs[cve_prod],DIM_BILL[[#This Row],[CODIGO]],POs[status],$GY1694,POs[f_ent],HE$1)</f>
        <v>0</v>
      </c>
      <c r="HF1694" s="15">
        <f>SUMIFS(POs[saldo],POs[cve_prod],DIM_BILL[[#This Row],[CODIGO]],POs[status],$GY1694,POs[Semana],WEEKNUM(HF$1))</f>
        <v>0</v>
      </c>
      <c r="HG1694" s="15">
        <f>SUMIFS(POs[saldo],POs[cve_prod],DIM_BILL[[#This Row],[CODIGO]],POs[status],$GY1694,POs[Semana],WEEKNUM(HG$1))</f>
        <v>0</v>
      </c>
      <c r="HH1694" s="15">
        <f>SUMIFS(POs[saldo],POs[cve_prod],DIM_BILL[[#This Row],[CODIGO]],POs[status],$GY1694,POs[Semana],WEEKNUM(HH$1))</f>
        <v>0</v>
      </c>
      <c r="HI1694" s="15">
        <f>SUMIFS(POs[saldo],POs[cve_prod],DIM_BILL[[#This Row],[CODIGO]],POs[status],$GY1694,POs[Semana],WEEKNUM(HI$1))</f>
        <v>0</v>
      </c>
      <c r="HJ1694" s="15">
        <f>SUMIFS(POs[saldo],POs[cve_prod],DIM_BILL[[#This Row],[CODIGO]],POs[status],$GY1694,POs[Semana],WEEKNUM(HJ$1))</f>
        <v>0</v>
      </c>
      <c r="HK1694" s="15">
        <f>SUMIFS(POs[saldo],POs[cve_prod],DIM_BILL[[#This Row],[CODIGO]],POs[status],$GY1694,POs[Semana],WEEKNUM(HK$1))</f>
        <v>0</v>
      </c>
      <c r="HL1694" s="15">
        <f>SUMIFS(POs[saldo],POs[cve_prod],DIM_BILL[[#This Row],[CODIGO]],POs[status],$GY1694,POs[Semana],WEEKNUM(HL$1))</f>
        <v>0</v>
      </c>
      <c r="HM1694" s="15">
        <f>SUMIFS(POs[saldo],POs[cve_prod],DIM_BILL[[#This Row],[CODIGO]],POs[status],$GY1694,POs[Semana],WEEKNUM(HM$1))</f>
        <v>0</v>
      </c>
      <c r="HN1694" s="15">
        <f>SUMIFS(POs[saldo],POs[cve_prod],DIM_BILL[[#This Row],[CODIGO]],POs[status],$GY1694,POs[Semana],WEEKNUM(HN$1))</f>
        <v>0</v>
      </c>
      <c r="HO1694" s="15">
        <f>SUMIFS(POs[saldo],POs[cve_prod],DIM_BILL[[#This Row],[CODIGO]],POs[status],$GY1694,POs[Semana],WEEKNUM(HO$1))</f>
        <v>0</v>
      </c>
      <c r="HP1694" s="15">
        <f>SUMIFS(POs[saldo],POs[cve_prod],DIM_BILL[[#This Row],[CODIGO]],POs[status],$GY1694,POs[Semana],WEEKNUM(HP$1))</f>
        <v>0</v>
      </c>
      <c r="HQ1694" s="15">
        <f>SUMIFS(POs[saldo],POs[cve_prod],DIM_BILL[[#This Row],[CODIGO]],POs[status],$GY1694,POs[Semana],WEEKNUM(HQ$1))</f>
        <v>0</v>
      </c>
      <c r="HR1694" s="15">
        <f>SUMIFS(POs[saldo],POs[cve_prod],DIM_BILL[[#This Row],[CODIGO]],POs[status],$GY1694,POs[Semana],WEEKNUM(HR$1))</f>
        <v>0</v>
      </c>
      <c r="HS1694" s="15">
        <f>SUMIFS(POs[saldo],POs[cve_prod],DIM_BILL[[#This Row],[CODIGO]],POs[status],$GY1694,POs[Semana],WEEKNUM(HS$1))</f>
        <v>0</v>
      </c>
      <c r="HT1694" s="15">
        <f>SUMIFS(POs[saldo],POs[cve_prod],DIM_BILL[[#This Row],[CODIGO]],POs[status],$GY1694,POs[Semana],WEEKNUM(HT$1))</f>
        <v>0</v>
      </c>
      <c r="HU1694" s="22"/>
      <c r="HV1694" s="25"/>
      <c r="HW1694" t="str">
        <f>DIM_BILL[[#This Row],[Tipo]]</f>
        <v>MATRERIA PRIMA</v>
      </c>
    </row>
    <row r="1695" spans="1:231" x14ac:dyDescent="0.3">
      <c r="A1695" s="17" t="s">
        <v>1331</v>
      </c>
      <c r="ED1695">
        <v>1.2E-4</v>
      </c>
      <c r="EE1695">
        <v>9.9999999999999991E-5</v>
      </c>
      <c r="EH1695">
        <v>2.1999999999999998E-4</v>
      </c>
      <c r="EK1695">
        <v>1.2E-4</v>
      </c>
      <c r="EM1695">
        <v>9.9999999999999991E-5</v>
      </c>
      <c r="EP1695">
        <v>2.0000000000000001E-4</v>
      </c>
      <c r="GR1695" s="17" t="s">
        <v>1332</v>
      </c>
      <c r="GS1695" s="17">
        <v>1</v>
      </c>
      <c r="GT1695" s="17" t="s">
        <v>1835</v>
      </c>
      <c r="GU1695" s="17" t="s">
        <v>2558</v>
      </c>
      <c r="GV1695" s="17">
        <f>SUMIF(FACT_A1[cve_prod],DIM_BILL[[#This Row],[CODIGO]],FACT_A1[Existencia])</f>
        <v>2</v>
      </c>
      <c r="GW1695" s="18">
        <f>SUMIF(FACT_A2[cve_prod],DIM_BILL[[#This Row],[CODIGO]],FACT_A2[Existencia])</f>
        <v>0</v>
      </c>
      <c r="GX1695" s="17"/>
      <c r="GY1695" s="16" t="s">
        <v>2221</v>
      </c>
      <c r="GZ1695" s="24">
        <f>SUMPRODUCT($B1695:$GQ1695,INDEX(PLAN_PRODUCCION!$B$4:$GQ$24,COLUMN()-COLUMN($GZ$1)+1,0))</f>
        <v>0.8</v>
      </c>
      <c r="HA1695" s="24">
        <f>SUMPRODUCT($B1695:$GQ1695,INDEX(PLAN_PRODUCCION!$B$4:$GQ$24,COLUMN()-COLUMN($GZ$1)+1,0))</f>
        <v>0</v>
      </c>
      <c r="HB1695" s="24">
        <f>SUMPRODUCT($B1695:$GQ1695,INDEX(PLAN_PRODUCCION!$B$4:$GQ$24,COLUMN()-COLUMN($GZ$1)+1,0))</f>
        <v>0</v>
      </c>
      <c r="HC1695" s="24">
        <f>SUMPRODUCT($B1695:$GQ1695,INDEX(PLAN_PRODUCCION!$B$4:$GQ$24,COLUMN()-COLUMN($GZ$1)+1,0))</f>
        <v>0</v>
      </c>
      <c r="HD1695" s="24">
        <f>SUMPRODUCT($B1695:$GQ1695,INDEX(PLAN_PRODUCCION!$B$4:$GQ$24,COLUMN()-COLUMN($GZ$1)+1,0))</f>
        <v>0</v>
      </c>
      <c r="HE1695" s="24">
        <f>SUMPRODUCT($B1695:$GQ1695,INDEX(PLAN_PRODUCCION!$B$4:$GQ$24,COLUMN()-COLUMN($GZ$1)+1,0))</f>
        <v>0</v>
      </c>
      <c r="HF1695" s="24">
        <f>SUMPRODUCT($B1695:$GQ1695,INDEX(PLAN_PRODUCCION!$B$4:$GQ$24,COLUMN()-COLUMN($GZ$1)+1,0))</f>
        <v>0</v>
      </c>
      <c r="HG1695" s="24">
        <f>SUMPRODUCT($B1695:$GQ1695,INDEX(PLAN_PRODUCCION!$B$4:$GQ$24,COLUMN()-COLUMN($GZ$1)+1,0))</f>
        <v>0</v>
      </c>
      <c r="HH1695" s="24">
        <f>SUMPRODUCT($B1695:$GQ1695,INDEX(PLAN_PRODUCCION!$B$4:$GQ$24,COLUMN()-COLUMN($GZ$1)+1,0))</f>
        <v>0</v>
      </c>
      <c r="HI1695" s="24">
        <f>SUMPRODUCT($B1695:$GQ1695,INDEX(PLAN_PRODUCCION!$B$4:$GQ$24,COLUMN()-COLUMN($GZ$1)+1,0))</f>
        <v>0</v>
      </c>
      <c r="HJ1695" s="24">
        <f>SUMPRODUCT($B1695:$GQ1695,INDEX(PLAN_PRODUCCION!$B$4:$GQ$24,COLUMN()-COLUMN($GZ$1)+1,0))</f>
        <v>0</v>
      </c>
      <c r="HK1695" s="24">
        <f>SUMPRODUCT($B1695:$GQ1695,INDEX(PLAN_PRODUCCION!$B$4:$GQ$24,COLUMN()-COLUMN($GZ$1)+1,0))</f>
        <v>0</v>
      </c>
      <c r="HL1695" s="24">
        <f>SUMPRODUCT($B1695:$GQ1695,INDEX(PLAN_PRODUCCION!$B$4:$GQ$24,COLUMN()-COLUMN($GZ$1)+1,0))</f>
        <v>0</v>
      </c>
      <c r="HM1695" s="24">
        <f>SUMPRODUCT($B1695:$GQ1695,INDEX(PLAN_PRODUCCION!$B$4:$GQ$24,COLUMN()-COLUMN($GZ$1)+1,0))</f>
        <v>0</v>
      </c>
      <c r="HN1695" s="24">
        <f>SUMPRODUCT($B1695:$GQ1695,INDEX(PLAN_PRODUCCION!$B$4:$GQ$24,COLUMN()-COLUMN($GZ$1)+1,0))</f>
        <v>0</v>
      </c>
      <c r="HO1695" s="24">
        <f>SUMPRODUCT($B1695:$GQ1695,INDEX(PLAN_PRODUCCION!$B$4:$GQ$24,COLUMN()-COLUMN($GZ$1)+1,0))</f>
        <v>0</v>
      </c>
      <c r="HP1695" s="24">
        <f>SUMPRODUCT($B1695:$GQ1695,INDEX(PLAN_PRODUCCION!$B$4:$GQ$24,COLUMN()-COLUMN($GZ$1)+1,0))</f>
        <v>0</v>
      </c>
      <c r="HQ1695" s="24">
        <f>SUMPRODUCT($B1695:$GQ1695,INDEX(PLAN_PRODUCCION!$B$4:$GQ$24,COLUMN()-COLUMN($GZ$1)+1,0))</f>
        <v>0</v>
      </c>
      <c r="HR1695" s="24">
        <f>SUMPRODUCT($B1695:$GQ1695,INDEX(PLAN_PRODUCCION!$B$4:$GQ$24,COLUMN()-COLUMN($GZ$1)+1,0))</f>
        <v>0</v>
      </c>
      <c r="HS1695" s="24">
        <f>SUMPRODUCT($B1695:$GQ1695,INDEX(PLAN_PRODUCCION!$B$4:$GQ$24,COLUMN()-COLUMN($GZ$1)+1,0))</f>
        <v>0</v>
      </c>
      <c r="HT1695" s="24">
        <f>SUMPRODUCT($B1695:$GQ1695,INDEX(PLAN_PRODUCCION!$B$4:$GQ$24,COLUMN()-COLUMN($GZ$1)+1,0))</f>
        <v>0</v>
      </c>
      <c r="HU1695" s="22"/>
      <c r="HV1695" s="25"/>
      <c r="HW1695" t="str">
        <f>DIM_BILL[[#This Row],[Tipo]]</f>
        <v>MATRERIA PRIMA</v>
      </c>
    </row>
    <row r="1696" spans="1:231" x14ac:dyDescent="0.3">
      <c r="A1696" s="18" t="s">
        <v>1331</v>
      </c>
      <c r="ED1696">
        <v>1.2E-4</v>
      </c>
      <c r="EE1696">
        <v>9.9999999999999991E-5</v>
      </c>
      <c r="EH1696">
        <v>2.1999999999999998E-4</v>
      </c>
      <c r="EK1696">
        <v>1.2E-4</v>
      </c>
      <c r="EM1696">
        <v>9.9999999999999991E-5</v>
      </c>
      <c r="EP1696">
        <v>2.0000000000000001E-4</v>
      </c>
      <c r="GR1696" s="18" t="s">
        <v>1332</v>
      </c>
      <c r="GS1696" s="18">
        <v>1</v>
      </c>
      <c r="GT1696" s="18" t="s">
        <v>1835</v>
      </c>
      <c r="GU1696" s="18" t="s">
        <v>2558</v>
      </c>
      <c r="GV1696" s="18">
        <f>SUMIF(FACT_A1[cve_prod],DIM_BILL[[#This Row],[CODIGO]],FACT_A1[Existencia])</f>
        <v>2</v>
      </c>
      <c r="GW1696" s="18">
        <f>SUMIF(FACT_A2[cve_prod],DIM_BILL[[#This Row],[CODIGO]],FACT_A2[Existencia])</f>
        <v>0</v>
      </c>
      <c r="GX1696" s="18"/>
      <c r="GY1696" s="16" t="s">
        <v>2222</v>
      </c>
      <c r="GZ1696" s="26">
        <f t="shared" ref="GZ1696" si="12387">GV1696+GW1696+GX1696+GZ1694-GZ1695</f>
        <v>1.2</v>
      </c>
      <c r="HA1696" s="26">
        <f t="shared" ref="HA1696" si="12388">GZ1696+HA1694-HA1695</f>
        <v>1.2</v>
      </c>
      <c r="HB1696" s="26">
        <f t="shared" ref="HB1696" si="12389">HA1696+HB1694-HB1695</f>
        <v>1.2</v>
      </c>
      <c r="HC1696" s="26">
        <f t="shared" ref="HC1696" si="12390">HB1696+HC1694-HC1695</f>
        <v>1.2</v>
      </c>
      <c r="HD1696" s="26">
        <f t="shared" ref="HD1696" si="12391">HC1696+HD1694-HD1695</f>
        <v>1.2</v>
      </c>
      <c r="HE1696" s="26">
        <f t="shared" ref="HE1696" si="12392">HD1696+HE1694-HE1695</f>
        <v>1.2</v>
      </c>
      <c r="HF1696" s="26">
        <f t="shared" ref="HF1696" si="12393">HE1696+HF1694-HF1695</f>
        <v>1.2</v>
      </c>
      <c r="HG1696" s="26">
        <f t="shared" ref="HG1696" si="12394">HF1696+HG1694-HG1695</f>
        <v>1.2</v>
      </c>
      <c r="HH1696" s="26">
        <f t="shared" ref="HH1696" si="12395">HG1696+HH1694-HH1695</f>
        <v>1.2</v>
      </c>
      <c r="HI1696" s="26">
        <f t="shared" ref="HI1696" si="12396">HH1696+HI1694-HI1695</f>
        <v>1.2</v>
      </c>
      <c r="HJ1696" s="26">
        <f t="shared" ref="HJ1696" si="12397">HI1696+HJ1694-HJ1695</f>
        <v>1.2</v>
      </c>
      <c r="HK1696" s="26">
        <f t="shared" ref="HK1696" si="12398">HJ1696+HK1694-HK1695</f>
        <v>1.2</v>
      </c>
      <c r="HL1696" s="26">
        <f t="shared" ref="HL1696" si="12399">HK1696+HL1694-HL1695</f>
        <v>1.2</v>
      </c>
      <c r="HM1696" s="26">
        <f t="shared" ref="HM1696" si="12400">HL1696+HM1694-HM1695</f>
        <v>1.2</v>
      </c>
      <c r="HN1696" s="26">
        <f t="shared" ref="HN1696" si="12401">HM1696+HN1694-HN1695</f>
        <v>1.2</v>
      </c>
      <c r="HO1696" s="26">
        <f t="shared" ref="HO1696" si="12402">HN1696+HO1694-HO1695</f>
        <v>1.2</v>
      </c>
      <c r="HP1696" s="26">
        <f t="shared" ref="HP1696" si="12403">HO1696+HP1694-HP1695</f>
        <v>1.2</v>
      </c>
      <c r="HQ1696" s="26">
        <f t="shared" ref="HQ1696" si="12404">HP1696+HQ1694-HQ1695</f>
        <v>1.2</v>
      </c>
      <c r="HR1696" s="26">
        <f t="shared" ref="HR1696" si="12405">HQ1696+HR1694-HR1695</f>
        <v>1.2</v>
      </c>
      <c r="HS1696" s="26">
        <f t="shared" ref="HS1696" si="12406">HR1696+HS1694-HS1695</f>
        <v>1.2</v>
      </c>
      <c r="HT1696" s="26">
        <f t="shared" ref="HT1696" si="12407">HS1696+HT1694-HT1695</f>
        <v>1.2</v>
      </c>
      <c r="HU1696" s="22">
        <f t="shared" ref="HU1696" si="12408">COUNTIF(GZ1696:HT1696,"&lt;0")</f>
        <v>0</v>
      </c>
      <c r="HV1696" s="25"/>
      <c r="HW1696" t="str">
        <f>DIM_BILL[[#This Row],[Tipo]]</f>
        <v>MATRERIA PRIMA</v>
      </c>
    </row>
    <row r="1697" spans="1:231" x14ac:dyDescent="0.3">
      <c r="A1697" s="17" t="s">
        <v>170</v>
      </c>
      <c r="K1697">
        <v>9.5999999999999992E-3</v>
      </c>
      <c r="GR1697" s="17" t="s">
        <v>171</v>
      </c>
      <c r="GS1697" s="17">
        <v>1</v>
      </c>
      <c r="GT1697" s="17" t="s">
        <v>1835</v>
      </c>
      <c r="GU1697" s="17" t="s">
        <v>1793</v>
      </c>
      <c r="GV1697" s="17">
        <f>SUMIF(FACT_A1[cve_prod],DIM_BILL[[#This Row],[CODIGO]],FACT_A1[Existencia])</f>
        <v>0</v>
      </c>
      <c r="GW1697" s="18">
        <f>SUMIF(FACT_A2[cve_prod],DIM_BILL[[#This Row],[CODIGO]],FACT_A2[Existencia])</f>
        <v>55.143999999999998</v>
      </c>
      <c r="GX1697" s="17"/>
      <c r="GY1697" s="16" t="s">
        <v>2220</v>
      </c>
      <c r="GZ1697" s="15">
        <f>SUMIFS(POs[saldo],POs[cve_prod],DIM_BILL[[#This Row],[CODIGO]],POs[status],$GY1697,POs[f_ent],GZ$1)</f>
        <v>0</v>
      </c>
      <c r="HA1697" s="15">
        <f>SUMIFS(POs[saldo],POs[cve_prod],DIM_BILL[[#This Row],[CODIGO]],POs[status],$GY1697,POs[f_ent],HA$1)</f>
        <v>0</v>
      </c>
      <c r="HB1697" s="15">
        <f>SUMIFS(POs[saldo],POs[cve_prod],DIM_BILL[[#This Row],[CODIGO]],POs[status],$GY1697,POs[f_ent],HB$1)</f>
        <v>0</v>
      </c>
      <c r="HC1697" s="15">
        <f>SUMIFS(POs[saldo],POs[cve_prod],DIM_BILL[[#This Row],[CODIGO]],POs[status],$GY1697,POs[f_ent],HC$1)</f>
        <v>0</v>
      </c>
      <c r="HD1697" s="15">
        <f>SUMIFS(POs[saldo],POs[cve_prod],DIM_BILL[[#This Row],[CODIGO]],POs[status],$GY1697,POs[f_ent],HD$1)</f>
        <v>0</v>
      </c>
      <c r="HE1697" s="15">
        <f>SUMIFS(POs[saldo],POs[cve_prod],DIM_BILL[[#This Row],[CODIGO]],POs[status],$GY1697,POs[f_ent],HE$1)</f>
        <v>0</v>
      </c>
      <c r="HF1697" s="15">
        <f>SUMIFS(POs[saldo],POs[cve_prod],DIM_BILL[[#This Row],[CODIGO]],POs[status],$GY1697,POs[Semana],WEEKNUM(HF$1))</f>
        <v>0</v>
      </c>
      <c r="HG1697" s="15">
        <f>SUMIFS(POs[saldo],POs[cve_prod],DIM_BILL[[#This Row],[CODIGO]],POs[status],$GY1697,POs[Semana],WEEKNUM(HG$1))</f>
        <v>0</v>
      </c>
      <c r="HH1697" s="15">
        <f>SUMIFS(POs[saldo],POs[cve_prod],DIM_BILL[[#This Row],[CODIGO]],POs[status],$GY1697,POs[Semana],WEEKNUM(HH$1))</f>
        <v>0</v>
      </c>
      <c r="HI1697" s="15">
        <f>SUMIFS(POs[saldo],POs[cve_prod],DIM_BILL[[#This Row],[CODIGO]],POs[status],$GY1697,POs[Semana],WEEKNUM(HI$1))</f>
        <v>0</v>
      </c>
      <c r="HJ1697" s="15">
        <f>SUMIFS(POs[saldo],POs[cve_prod],DIM_BILL[[#This Row],[CODIGO]],POs[status],$GY1697,POs[Semana],WEEKNUM(HJ$1))</f>
        <v>0</v>
      </c>
      <c r="HK1697" s="15">
        <f>SUMIFS(POs[saldo],POs[cve_prod],DIM_BILL[[#This Row],[CODIGO]],POs[status],$GY1697,POs[Semana],WEEKNUM(HK$1))</f>
        <v>0</v>
      </c>
      <c r="HL1697" s="15">
        <f>SUMIFS(POs[saldo],POs[cve_prod],DIM_BILL[[#This Row],[CODIGO]],POs[status],$GY1697,POs[Semana],WEEKNUM(HL$1))</f>
        <v>0</v>
      </c>
      <c r="HM1697" s="15">
        <f>SUMIFS(POs[saldo],POs[cve_prod],DIM_BILL[[#This Row],[CODIGO]],POs[status],$GY1697,POs[Semana],WEEKNUM(HM$1))</f>
        <v>0</v>
      </c>
      <c r="HN1697" s="15">
        <f>SUMIFS(POs[saldo],POs[cve_prod],DIM_BILL[[#This Row],[CODIGO]],POs[status],$GY1697,POs[Semana],WEEKNUM(HN$1))</f>
        <v>0</v>
      </c>
      <c r="HO1697" s="15">
        <f>SUMIFS(POs[saldo],POs[cve_prod],DIM_BILL[[#This Row],[CODIGO]],POs[status],$GY1697,POs[Semana],WEEKNUM(HO$1))</f>
        <v>0</v>
      </c>
      <c r="HP1697" s="15">
        <f>SUMIFS(POs[saldo],POs[cve_prod],DIM_BILL[[#This Row],[CODIGO]],POs[status],$GY1697,POs[Semana],WEEKNUM(HP$1))</f>
        <v>0</v>
      </c>
      <c r="HQ1697" s="15">
        <f>SUMIFS(POs[saldo],POs[cve_prod],DIM_BILL[[#This Row],[CODIGO]],POs[status],$GY1697,POs[Semana],WEEKNUM(HQ$1))</f>
        <v>0</v>
      </c>
      <c r="HR1697" s="15">
        <f>SUMIFS(POs[saldo],POs[cve_prod],DIM_BILL[[#This Row],[CODIGO]],POs[status],$GY1697,POs[Semana],WEEKNUM(HR$1))</f>
        <v>0</v>
      </c>
      <c r="HS1697" s="15">
        <f>SUMIFS(POs[saldo],POs[cve_prod],DIM_BILL[[#This Row],[CODIGO]],POs[status],$GY1697,POs[Semana],WEEKNUM(HS$1))</f>
        <v>0</v>
      </c>
      <c r="HT1697" s="15">
        <f>SUMIFS(POs[saldo],POs[cve_prod],DIM_BILL[[#This Row],[CODIGO]],POs[status],$GY1697,POs[Semana],WEEKNUM(HT$1))</f>
        <v>0</v>
      </c>
      <c r="HU1697" s="22"/>
      <c r="HV1697" s="25"/>
      <c r="HW1697" t="str">
        <f>DIM_BILL[[#This Row],[Tipo]]</f>
        <v>MATERIA PRIMA</v>
      </c>
    </row>
    <row r="1698" spans="1:231" x14ac:dyDescent="0.3">
      <c r="A1698" s="17" t="s">
        <v>170</v>
      </c>
      <c r="K1698">
        <v>9.5999999999999992E-3</v>
      </c>
      <c r="GR1698" s="17" t="s">
        <v>171</v>
      </c>
      <c r="GS1698" s="17">
        <v>1</v>
      </c>
      <c r="GT1698" s="17" t="s">
        <v>1835</v>
      </c>
      <c r="GU1698" s="17" t="s">
        <v>1793</v>
      </c>
      <c r="GV1698" s="17">
        <f>SUMIF(FACT_A1[cve_prod],DIM_BILL[[#This Row],[CODIGO]],FACT_A1[Existencia])</f>
        <v>0</v>
      </c>
      <c r="GW1698" s="18">
        <f>SUMIF(FACT_A2[cve_prod],DIM_BILL[[#This Row],[CODIGO]],FACT_A2[Existencia])</f>
        <v>55.143999999999998</v>
      </c>
      <c r="GX1698" s="17"/>
      <c r="GY1698" s="16" t="s">
        <v>2221</v>
      </c>
      <c r="GZ1698" s="24">
        <f>SUMPRODUCT($B1698:$GQ1698,INDEX(PLAN_PRODUCCION!$B$4:$GQ$24,COLUMN()-COLUMN($GZ$1)+1,0))</f>
        <v>191.99999999999997</v>
      </c>
      <c r="HA1698" s="24">
        <f>SUMPRODUCT($B1698:$GQ1698,INDEX(PLAN_PRODUCCION!$B$4:$GQ$24,COLUMN()-COLUMN($GZ$1)+1,0))</f>
        <v>0</v>
      </c>
      <c r="HB1698" s="24">
        <f>SUMPRODUCT($B1698:$GQ1698,INDEX(PLAN_PRODUCCION!$B$4:$GQ$24,COLUMN()-COLUMN($GZ$1)+1,0))</f>
        <v>0</v>
      </c>
      <c r="HC1698" s="24">
        <f>SUMPRODUCT($B1698:$GQ1698,INDEX(PLAN_PRODUCCION!$B$4:$GQ$24,COLUMN()-COLUMN($GZ$1)+1,0))</f>
        <v>0</v>
      </c>
      <c r="HD1698" s="24">
        <f>SUMPRODUCT($B1698:$GQ1698,INDEX(PLAN_PRODUCCION!$B$4:$GQ$24,COLUMN()-COLUMN($GZ$1)+1,0))</f>
        <v>0</v>
      </c>
      <c r="HE1698" s="24">
        <f>SUMPRODUCT($B1698:$GQ1698,INDEX(PLAN_PRODUCCION!$B$4:$GQ$24,COLUMN()-COLUMN($GZ$1)+1,0))</f>
        <v>0</v>
      </c>
      <c r="HF1698" s="24">
        <f>SUMPRODUCT($B1698:$GQ1698,INDEX(PLAN_PRODUCCION!$B$4:$GQ$24,COLUMN()-COLUMN($GZ$1)+1,0))</f>
        <v>0</v>
      </c>
      <c r="HG1698" s="24">
        <f>SUMPRODUCT($B1698:$GQ1698,INDEX(PLAN_PRODUCCION!$B$4:$GQ$24,COLUMN()-COLUMN($GZ$1)+1,0))</f>
        <v>0</v>
      </c>
      <c r="HH1698" s="24">
        <f>SUMPRODUCT($B1698:$GQ1698,INDEX(PLAN_PRODUCCION!$B$4:$GQ$24,COLUMN()-COLUMN($GZ$1)+1,0))</f>
        <v>0</v>
      </c>
      <c r="HI1698" s="24">
        <f>SUMPRODUCT($B1698:$GQ1698,INDEX(PLAN_PRODUCCION!$B$4:$GQ$24,COLUMN()-COLUMN($GZ$1)+1,0))</f>
        <v>0</v>
      </c>
      <c r="HJ1698" s="24">
        <f>SUMPRODUCT($B1698:$GQ1698,INDEX(PLAN_PRODUCCION!$B$4:$GQ$24,COLUMN()-COLUMN($GZ$1)+1,0))</f>
        <v>0</v>
      </c>
      <c r="HK1698" s="24">
        <f>SUMPRODUCT($B1698:$GQ1698,INDEX(PLAN_PRODUCCION!$B$4:$GQ$24,COLUMN()-COLUMN($GZ$1)+1,0))</f>
        <v>0</v>
      </c>
      <c r="HL1698" s="24">
        <f>SUMPRODUCT($B1698:$GQ1698,INDEX(PLAN_PRODUCCION!$B$4:$GQ$24,COLUMN()-COLUMN($GZ$1)+1,0))</f>
        <v>0</v>
      </c>
      <c r="HM1698" s="24">
        <f>SUMPRODUCT($B1698:$GQ1698,INDEX(PLAN_PRODUCCION!$B$4:$GQ$24,COLUMN()-COLUMN($GZ$1)+1,0))</f>
        <v>0</v>
      </c>
      <c r="HN1698" s="24">
        <f>SUMPRODUCT($B1698:$GQ1698,INDEX(PLAN_PRODUCCION!$B$4:$GQ$24,COLUMN()-COLUMN($GZ$1)+1,0))</f>
        <v>0</v>
      </c>
      <c r="HO1698" s="24">
        <f>SUMPRODUCT($B1698:$GQ1698,INDEX(PLAN_PRODUCCION!$B$4:$GQ$24,COLUMN()-COLUMN($GZ$1)+1,0))</f>
        <v>0</v>
      </c>
      <c r="HP1698" s="24">
        <f>SUMPRODUCT($B1698:$GQ1698,INDEX(PLAN_PRODUCCION!$B$4:$GQ$24,COLUMN()-COLUMN($GZ$1)+1,0))</f>
        <v>0</v>
      </c>
      <c r="HQ1698" s="24">
        <f>SUMPRODUCT($B1698:$GQ1698,INDEX(PLAN_PRODUCCION!$B$4:$GQ$24,COLUMN()-COLUMN($GZ$1)+1,0))</f>
        <v>0</v>
      </c>
      <c r="HR1698" s="24">
        <f>SUMPRODUCT($B1698:$GQ1698,INDEX(PLAN_PRODUCCION!$B$4:$GQ$24,COLUMN()-COLUMN($GZ$1)+1,0))</f>
        <v>0</v>
      </c>
      <c r="HS1698" s="24">
        <f>SUMPRODUCT($B1698:$GQ1698,INDEX(PLAN_PRODUCCION!$B$4:$GQ$24,COLUMN()-COLUMN($GZ$1)+1,0))</f>
        <v>0</v>
      </c>
      <c r="HT1698" s="24">
        <f>SUMPRODUCT($B1698:$GQ1698,INDEX(PLAN_PRODUCCION!$B$4:$GQ$24,COLUMN()-COLUMN($GZ$1)+1,0))</f>
        <v>0</v>
      </c>
      <c r="HU1698" s="22"/>
      <c r="HV1698" s="25"/>
      <c r="HW1698" t="str">
        <f>DIM_BILL[[#This Row],[Tipo]]</f>
        <v>MATERIA PRIMA</v>
      </c>
    </row>
    <row r="1699" spans="1:231" x14ac:dyDescent="0.3">
      <c r="A1699" s="18" t="s">
        <v>170</v>
      </c>
      <c r="K1699">
        <v>9.5999999999999992E-3</v>
      </c>
      <c r="GR1699" s="18" t="s">
        <v>171</v>
      </c>
      <c r="GS1699" s="18">
        <v>1</v>
      </c>
      <c r="GT1699" s="18" t="s">
        <v>1835</v>
      </c>
      <c r="GU1699" s="18" t="s">
        <v>1793</v>
      </c>
      <c r="GV1699" s="18">
        <f>SUMIF(FACT_A1[cve_prod],DIM_BILL[[#This Row],[CODIGO]],FACT_A1[Existencia])</f>
        <v>0</v>
      </c>
      <c r="GW1699" s="18">
        <f>SUMIF(FACT_A2[cve_prod],DIM_BILL[[#This Row],[CODIGO]],FACT_A2[Existencia])</f>
        <v>55.143999999999998</v>
      </c>
      <c r="GX1699" s="18"/>
      <c r="GY1699" s="16" t="s">
        <v>2222</v>
      </c>
      <c r="GZ1699" s="26">
        <f t="shared" ref="GZ1699" si="12409">GV1699+GW1699+GX1699+GZ1697-GZ1698</f>
        <v>-136.85599999999997</v>
      </c>
      <c r="HA1699" s="26">
        <f t="shared" ref="HA1699" si="12410">GZ1699+HA1697-HA1698</f>
        <v>-136.85599999999997</v>
      </c>
      <c r="HB1699" s="26">
        <f t="shared" ref="HB1699" si="12411">HA1699+HB1697-HB1698</f>
        <v>-136.85599999999997</v>
      </c>
      <c r="HC1699" s="26">
        <f t="shared" ref="HC1699" si="12412">HB1699+HC1697-HC1698</f>
        <v>-136.85599999999997</v>
      </c>
      <c r="HD1699" s="26">
        <f t="shared" ref="HD1699" si="12413">HC1699+HD1697-HD1698</f>
        <v>-136.85599999999997</v>
      </c>
      <c r="HE1699" s="26">
        <f t="shared" ref="HE1699" si="12414">HD1699+HE1697-HE1698</f>
        <v>-136.85599999999997</v>
      </c>
      <c r="HF1699" s="26">
        <f t="shared" ref="HF1699" si="12415">HE1699+HF1697-HF1698</f>
        <v>-136.85599999999997</v>
      </c>
      <c r="HG1699" s="26">
        <f t="shared" ref="HG1699" si="12416">HF1699+HG1697-HG1698</f>
        <v>-136.85599999999997</v>
      </c>
      <c r="HH1699" s="26">
        <f t="shared" ref="HH1699" si="12417">HG1699+HH1697-HH1698</f>
        <v>-136.85599999999997</v>
      </c>
      <c r="HI1699" s="26">
        <f t="shared" ref="HI1699" si="12418">HH1699+HI1697-HI1698</f>
        <v>-136.85599999999997</v>
      </c>
      <c r="HJ1699" s="26">
        <f t="shared" ref="HJ1699" si="12419">HI1699+HJ1697-HJ1698</f>
        <v>-136.85599999999997</v>
      </c>
      <c r="HK1699" s="26">
        <f t="shared" ref="HK1699" si="12420">HJ1699+HK1697-HK1698</f>
        <v>-136.85599999999997</v>
      </c>
      <c r="HL1699" s="26">
        <f t="shared" ref="HL1699" si="12421">HK1699+HL1697-HL1698</f>
        <v>-136.85599999999997</v>
      </c>
      <c r="HM1699" s="26">
        <f t="shared" ref="HM1699" si="12422">HL1699+HM1697-HM1698</f>
        <v>-136.85599999999997</v>
      </c>
      <c r="HN1699" s="26">
        <f t="shared" ref="HN1699" si="12423">HM1699+HN1697-HN1698</f>
        <v>-136.85599999999997</v>
      </c>
      <c r="HO1699" s="26">
        <f t="shared" ref="HO1699" si="12424">HN1699+HO1697-HO1698</f>
        <v>-136.85599999999997</v>
      </c>
      <c r="HP1699" s="26">
        <f t="shared" ref="HP1699" si="12425">HO1699+HP1697-HP1698</f>
        <v>-136.85599999999997</v>
      </c>
      <c r="HQ1699" s="26">
        <f t="shared" ref="HQ1699" si="12426">HP1699+HQ1697-HQ1698</f>
        <v>-136.85599999999997</v>
      </c>
      <c r="HR1699" s="26">
        <f t="shared" ref="HR1699" si="12427">HQ1699+HR1697-HR1698</f>
        <v>-136.85599999999997</v>
      </c>
      <c r="HS1699" s="26">
        <f t="shared" ref="HS1699" si="12428">HR1699+HS1697-HS1698</f>
        <v>-136.85599999999997</v>
      </c>
      <c r="HT1699" s="26">
        <f t="shared" ref="HT1699" si="12429">HS1699+HT1697-HT1698</f>
        <v>-136.85599999999997</v>
      </c>
      <c r="HU1699" s="22">
        <f t="shared" ref="HU1699" si="12430">COUNTIF(GZ1699:HT1699,"&lt;0")</f>
        <v>21</v>
      </c>
      <c r="HV1699" s="25"/>
      <c r="HW1699" t="str">
        <f>DIM_BILL[[#This Row],[Tipo]]</f>
        <v>MATERIA PRIMA</v>
      </c>
    </row>
    <row r="1700" spans="1:231" x14ac:dyDescent="0.3">
      <c r="A1700" s="17" t="s">
        <v>243</v>
      </c>
      <c r="N1700">
        <v>7.798461538461538E-3</v>
      </c>
      <c r="GR1700" s="17" t="s">
        <v>244</v>
      </c>
      <c r="GS1700" s="17">
        <v>1</v>
      </c>
      <c r="GT1700" s="17" t="s">
        <v>1847</v>
      </c>
      <c r="GU1700" s="17" t="s">
        <v>1793</v>
      </c>
      <c r="GV1700" s="17">
        <f>SUMIF(FACT_A1[cve_prod],DIM_BILL[[#This Row],[CODIGO]],FACT_A1[Existencia])</f>
        <v>0</v>
      </c>
      <c r="GW1700" s="18">
        <f>SUMIF(FACT_A2[cve_prod],DIM_BILL[[#This Row],[CODIGO]],FACT_A2[Existencia])</f>
        <v>100</v>
      </c>
      <c r="GX1700" s="17"/>
      <c r="GY1700" s="16" t="s">
        <v>2220</v>
      </c>
      <c r="GZ1700" s="15">
        <f>SUMIFS(POs[saldo],POs[cve_prod],DIM_BILL[[#This Row],[CODIGO]],POs[status],$GY1700,POs[f_ent],GZ$1)</f>
        <v>0</v>
      </c>
      <c r="HA1700" s="15">
        <f>SUMIFS(POs[saldo],POs[cve_prod],DIM_BILL[[#This Row],[CODIGO]],POs[status],$GY1700,POs[f_ent],HA$1)</f>
        <v>0</v>
      </c>
      <c r="HB1700" s="15">
        <f>SUMIFS(POs[saldo],POs[cve_prod],DIM_BILL[[#This Row],[CODIGO]],POs[status],$GY1700,POs[f_ent],HB$1)</f>
        <v>0</v>
      </c>
      <c r="HC1700" s="15">
        <f>SUMIFS(POs[saldo],POs[cve_prod],DIM_BILL[[#This Row],[CODIGO]],POs[status],$GY1700,POs[f_ent],HC$1)</f>
        <v>0</v>
      </c>
      <c r="HD1700" s="15">
        <f>SUMIFS(POs[saldo],POs[cve_prod],DIM_BILL[[#This Row],[CODIGO]],POs[status],$GY1700,POs[f_ent],HD$1)</f>
        <v>0</v>
      </c>
      <c r="HE1700" s="15">
        <f>SUMIFS(POs[saldo],POs[cve_prod],DIM_BILL[[#This Row],[CODIGO]],POs[status],$GY1700,POs[f_ent],HE$1)</f>
        <v>0</v>
      </c>
      <c r="HF1700" s="15">
        <f>SUMIFS(POs[saldo],POs[cve_prod],DIM_BILL[[#This Row],[CODIGO]],POs[status],$GY1700,POs[Semana],WEEKNUM(HF$1))</f>
        <v>0</v>
      </c>
      <c r="HG1700" s="15">
        <f>SUMIFS(POs[saldo],POs[cve_prod],DIM_BILL[[#This Row],[CODIGO]],POs[status],$GY1700,POs[Semana],WEEKNUM(HG$1))</f>
        <v>0</v>
      </c>
      <c r="HH1700" s="15">
        <f>SUMIFS(POs[saldo],POs[cve_prod],DIM_BILL[[#This Row],[CODIGO]],POs[status],$GY1700,POs[Semana],WEEKNUM(HH$1))</f>
        <v>0</v>
      </c>
      <c r="HI1700" s="15">
        <f>SUMIFS(POs[saldo],POs[cve_prod],DIM_BILL[[#This Row],[CODIGO]],POs[status],$GY1700,POs[Semana],WEEKNUM(HI$1))</f>
        <v>0</v>
      </c>
      <c r="HJ1700" s="15">
        <f>SUMIFS(POs[saldo],POs[cve_prod],DIM_BILL[[#This Row],[CODIGO]],POs[status],$GY1700,POs[Semana],WEEKNUM(HJ$1))</f>
        <v>0</v>
      </c>
      <c r="HK1700" s="15">
        <f>SUMIFS(POs[saldo],POs[cve_prod],DIM_BILL[[#This Row],[CODIGO]],POs[status],$GY1700,POs[Semana],WEEKNUM(HK$1))</f>
        <v>0</v>
      </c>
      <c r="HL1700" s="15">
        <f>SUMIFS(POs[saldo],POs[cve_prod],DIM_BILL[[#This Row],[CODIGO]],POs[status],$GY1700,POs[Semana],WEEKNUM(HL$1))</f>
        <v>0</v>
      </c>
      <c r="HM1700" s="15">
        <f>SUMIFS(POs[saldo],POs[cve_prod],DIM_BILL[[#This Row],[CODIGO]],POs[status],$GY1700,POs[Semana],WEEKNUM(HM$1))</f>
        <v>0</v>
      </c>
      <c r="HN1700" s="15">
        <f>SUMIFS(POs[saldo],POs[cve_prod],DIM_BILL[[#This Row],[CODIGO]],POs[status],$GY1700,POs[Semana],WEEKNUM(HN$1))</f>
        <v>0</v>
      </c>
      <c r="HO1700" s="15">
        <f>SUMIFS(POs[saldo],POs[cve_prod],DIM_BILL[[#This Row],[CODIGO]],POs[status],$GY1700,POs[Semana],WEEKNUM(HO$1))</f>
        <v>0</v>
      </c>
      <c r="HP1700" s="15">
        <f>SUMIFS(POs[saldo],POs[cve_prod],DIM_BILL[[#This Row],[CODIGO]],POs[status],$GY1700,POs[Semana],WEEKNUM(HP$1))</f>
        <v>0</v>
      </c>
      <c r="HQ1700" s="15">
        <f>SUMIFS(POs[saldo],POs[cve_prod],DIM_BILL[[#This Row],[CODIGO]],POs[status],$GY1700,POs[Semana],WEEKNUM(HQ$1))</f>
        <v>0</v>
      </c>
      <c r="HR1700" s="15">
        <f>SUMIFS(POs[saldo],POs[cve_prod],DIM_BILL[[#This Row],[CODIGO]],POs[status],$GY1700,POs[Semana],WEEKNUM(HR$1))</f>
        <v>0</v>
      </c>
      <c r="HS1700" s="15">
        <f>SUMIFS(POs[saldo],POs[cve_prod],DIM_BILL[[#This Row],[CODIGO]],POs[status],$GY1700,POs[Semana],WEEKNUM(HS$1))</f>
        <v>0</v>
      </c>
      <c r="HT1700" s="15">
        <f>SUMIFS(POs[saldo],POs[cve_prod],DIM_BILL[[#This Row],[CODIGO]],POs[status],$GY1700,POs[Semana],WEEKNUM(HT$1))</f>
        <v>0</v>
      </c>
      <c r="HU1700" s="22"/>
      <c r="HV1700" s="25"/>
      <c r="HW1700" t="str">
        <f>DIM_BILL[[#This Row],[Tipo]]</f>
        <v>MATERIA PRIMA</v>
      </c>
    </row>
    <row r="1701" spans="1:231" x14ac:dyDescent="0.3">
      <c r="A1701" s="17" t="s">
        <v>243</v>
      </c>
      <c r="N1701">
        <v>7.798461538461538E-3</v>
      </c>
      <c r="GR1701" s="17" t="s">
        <v>244</v>
      </c>
      <c r="GS1701" s="17">
        <v>1</v>
      </c>
      <c r="GT1701" s="17" t="s">
        <v>1847</v>
      </c>
      <c r="GU1701" s="17" t="s">
        <v>1793</v>
      </c>
      <c r="GV1701" s="17">
        <f>SUMIF(FACT_A1[cve_prod],DIM_BILL[[#This Row],[CODIGO]],FACT_A1[Existencia])</f>
        <v>0</v>
      </c>
      <c r="GW1701" s="18">
        <f>SUMIF(FACT_A2[cve_prod],DIM_BILL[[#This Row],[CODIGO]],FACT_A2[Existencia])</f>
        <v>100</v>
      </c>
      <c r="GX1701" s="17"/>
      <c r="GY1701" s="16" t="s">
        <v>2221</v>
      </c>
      <c r="GZ1701" s="24">
        <f>SUMPRODUCT($B1701:$GQ1701,INDEX(PLAN_PRODUCCION!$B$4:$GQ$24,COLUMN()-COLUMN($GZ$1)+1,0))</f>
        <v>0</v>
      </c>
      <c r="HA1701" s="24">
        <f>SUMPRODUCT($B1701:$GQ1701,INDEX(PLAN_PRODUCCION!$B$4:$GQ$24,COLUMN()-COLUMN($GZ$1)+1,0))</f>
        <v>0</v>
      </c>
      <c r="HB1701" s="24">
        <f>SUMPRODUCT($B1701:$GQ1701,INDEX(PLAN_PRODUCCION!$B$4:$GQ$24,COLUMN()-COLUMN($GZ$1)+1,0))</f>
        <v>0</v>
      </c>
      <c r="HC1701" s="24">
        <f>SUMPRODUCT($B1701:$GQ1701,INDEX(PLAN_PRODUCCION!$B$4:$GQ$24,COLUMN()-COLUMN($GZ$1)+1,0))</f>
        <v>0</v>
      </c>
      <c r="HD1701" s="24">
        <f>SUMPRODUCT($B1701:$GQ1701,INDEX(PLAN_PRODUCCION!$B$4:$GQ$24,COLUMN()-COLUMN($GZ$1)+1,0))</f>
        <v>0</v>
      </c>
      <c r="HE1701" s="24">
        <f>SUMPRODUCT($B1701:$GQ1701,INDEX(PLAN_PRODUCCION!$B$4:$GQ$24,COLUMN()-COLUMN($GZ$1)+1,0))</f>
        <v>0</v>
      </c>
      <c r="HF1701" s="24">
        <f>SUMPRODUCT($B1701:$GQ1701,INDEX(PLAN_PRODUCCION!$B$4:$GQ$24,COLUMN()-COLUMN($GZ$1)+1,0))</f>
        <v>0</v>
      </c>
      <c r="HG1701" s="24">
        <f>SUMPRODUCT($B1701:$GQ1701,INDEX(PLAN_PRODUCCION!$B$4:$GQ$24,COLUMN()-COLUMN($GZ$1)+1,0))</f>
        <v>0</v>
      </c>
      <c r="HH1701" s="24">
        <f>SUMPRODUCT($B1701:$GQ1701,INDEX(PLAN_PRODUCCION!$B$4:$GQ$24,COLUMN()-COLUMN($GZ$1)+1,0))</f>
        <v>0</v>
      </c>
      <c r="HI1701" s="24">
        <f>SUMPRODUCT($B1701:$GQ1701,INDEX(PLAN_PRODUCCION!$B$4:$GQ$24,COLUMN()-COLUMN($GZ$1)+1,0))</f>
        <v>0</v>
      </c>
      <c r="HJ1701" s="24">
        <f>SUMPRODUCT($B1701:$GQ1701,INDEX(PLAN_PRODUCCION!$B$4:$GQ$24,COLUMN()-COLUMN($GZ$1)+1,0))</f>
        <v>0</v>
      </c>
      <c r="HK1701" s="24">
        <f>SUMPRODUCT($B1701:$GQ1701,INDEX(PLAN_PRODUCCION!$B$4:$GQ$24,COLUMN()-COLUMN($GZ$1)+1,0))</f>
        <v>0</v>
      </c>
      <c r="HL1701" s="24">
        <f>SUMPRODUCT($B1701:$GQ1701,INDEX(PLAN_PRODUCCION!$B$4:$GQ$24,COLUMN()-COLUMN($GZ$1)+1,0))</f>
        <v>0</v>
      </c>
      <c r="HM1701" s="24">
        <f>SUMPRODUCT($B1701:$GQ1701,INDEX(PLAN_PRODUCCION!$B$4:$GQ$24,COLUMN()-COLUMN($GZ$1)+1,0))</f>
        <v>0</v>
      </c>
      <c r="HN1701" s="24">
        <f>SUMPRODUCT($B1701:$GQ1701,INDEX(PLAN_PRODUCCION!$B$4:$GQ$24,COLUMN()-COLUMN($GZ$1)+1,0))</f>
        <v>0</v>
      </c>
      <c r="HO1701" s="24">
        <f>SUMPRODUCT($B1701:$GQ1701,INDEX(PLAN_PRODUCCION!$B$4:$GQ$24,COLUMN()-COLUMN($GZ$1)+1,0))</f>
        <v>0</v>
      </c>
      <c r="HP1701" s="24">
        <f>SUMPRODUCT($B1701:$GQ1701,INDEX(PLAN_PRODUCCION!$B$4:$GQ$24,COLUMN()-COLUMN($GZ$1)+1,0))</f>
        <v>0</v>
      </c>
      <c r="HQ1701" s="24">
        <f>SUMPRODUCT($B1701:$GQ1701,INDEX(PLAN_PRODUCCION!$B$4:$GQ$24,COLUMN()-COLUMN($GZ$1)+1,0))</f>
        <v>0</v>
      </c>
      <c r="HR1701" s="24">
        <f>SUMPRODUCT($B1701:$GQ1701,INDEX(PLAN_PRODUCCION!$B$4:$GQ$24,COLUMN()-COLUMN($GZ$1)+1,0))</f>
        <v>0</v>
      </c>
      <c r="HS1701" s="24">
        <f>SUMPRODUCT($B1701:$GQ1701,INDEX(PLAN_PRODUCCION!$B$4:$GQ$24,COLUMN()-COLUMN($GZ$1)+1,0))</f>
        <v>0</v>
      </c>
      <c r="HT1701" s="24">
        <f>SUMPRODUCT($B1701:$GQ1701,INDEX(PLAN_PRODUCCION!$B$4:$GQ$24,COLUMN()-COLUMN($GZ$1)+1,0))</f>
        <v>0</v>
      </c>
      <c r="HU1701" s="22"/>
      <c r="HV1701" s="25"/>
      <c r="HW1701" t="str">
        <f>DIM_BILL[[#This Row],[Tipo]]</f>
        <v>MATERIA PRIMA</v>
      </c>
    </row>
    <row r="1702" spans="1:231" x14ac:dyDescent="0.3">
      <c r="A1702" s="18" t="s">
        <v>243</v>
      </c>
      <c r="N1702">
        <v>7.798461538461538E-3</v>
      </c>
      <c r="GR1702" s="18" t="s">
        <v>244</v>
      </c>
      <c r="GS1702" s="18">
        <v>1</v>
      </c>
      <c r="GT1702" s="18" t="s">
        <v>1847</v>
      </c>
      <c r="GU1702" s="18" t="s">
        <v>1793</v>
      </c>
      <c r="GV1702" s="18">
        <f>SUMIF(FACT_A1[cve_prod],DIM_BILL[[#This Row],[CODIGO]],FACT_A1[Existencia])</f>
        <v>0</v>
      </c>
      <c r="GW1702" s="18">
        <f>SUMIF(FACT_A2[cve_prod],DIM_BILL[[#This Row],[CODIGO]],FACT_A2[Existencia])</f>
        <v>100</v>
      </c>
      <c r="GX1702" s="18"/>
      <c r="GY1702" s="16" t="s">
        <v>2222</v>
      </c>
      <c r="GZ1702" s="26">
        <f t="shared" ref="GZ1702" si="12431">GV1702+GW1702+GX1702+GZ1700-GZ1701</f>
        <v>100</v>
      </c>
      <c r="HA1702" s="26">
        <f t="shared" ref="HA1702" si="12432">GZ1702+HA1700-HA1701</f>
        <v>100</v>
      </c>
      <c r="HB1702" s="26">
        <f t="shared" ref="HB1702" si="12433">HA1702+HB1700-HB1701</f>
        <v>100</v>
      </c>
      <c r="HC1702" s="26">
        <f t="shared" ref="HC1702" si="12434">HB1702+HC1700-HC1701</f>
        <v>100</v>
      </c>
      <c r="HD1702" s="26">
        <f t="shared" ref="HD1702" si="12435">HC1702+HD1700-HD1701</f>
        <v>100</v>
      </c>
      <c r="HE1702" s="26">
        <f t="shared" ref="HE1702" si="12436">HD1702+HE1700-HE1701</f>
        <v>100</v>
      </c>
      <c r="HF1702" s="26">
        <f t="shared" ref="HF1702" si="12437">HE1702+HF1700-HF1701</f>
        <v>100</v>
      </c>
      <c r="HG1702" s="26">
        <f t="shared" ref="HG1702" si="12438">HF1702+HG1700-HG1701</f>
        <v>100</v>
      </c>
      <c r="HH1702" s="26">
        <f t="shared" ref="HH1702" si="12439">HG1702+HH1700-HH1701</f>
        <v>100</v>
      </c>
      <c r="HI1702" s="26">
        <f t="shared" ref="HI1702" si="12440">HH1702+HI1700-HI1701</f>
        <v>100</v>
      </c>
      <c r="HJ1702" s="26">
        <f t="shared" ref="HJ1702" si="12441">HI1702+HJ1700-HJ1701</f>
        <v>100</v>
      </c>
      <c r="HK1702" s="26">
        <f t="shared" ref="HK1702" si="12442">HJ1702+HK1700-HK1701</f>
        <v>100</v>
      </c>
      <c r="HL1702" s="26">
        <f t="shared" ref="HL1702" si="12443">HK1702+HL1700-HL1701</f>
        <v>100</v>
      </c>
      <c r="HM1702" s="26">
        <f t="shared" ref="HM1702" si="12444">HL1702+HM1700-HM1701</f>
        <v>100</v>
      </c>
      <c r="HN1702" s="26">
        <f t="shared" ref="HN1702" si="12445">HM1702+HN1700-HN1701</f>
        <v>100</v>
      </c>
      <c r="HO1702" s="26">
        <f t="shared" ref="HO1702" si="12446">HN1702+HO1700-HO1701</f>
        <v>100</v>
      </c>
      <c r="HP1702" s="26">
        <f t="shared" ref="HP1702" si="12447">HO1702+HP1700-HP1701</f>
        <v>100</v>
      </c>
      <c r="HQ1702" s="26">
        <f t="shared" ref="HQ1702" si="12448">HP1702+HQ1700-HQ1701</f>
        <v>100</v>
      </c>
      <c r="HR1702" s="26">
        <f t="shared" ref="HR1702" si="12449">HQ1702+HR1700-HR1701</f>
        <v>100</v>
      </c>
      <c r="HS1702" s="26">
        <f t="shared" ref="HS1702" si="12450">HR1702+HS1700-HS1701</f>
        <v>100</v>
      </c>
      <c r="HT1702" s="26">
        <f t="shared" ref="HT1702" si="12451">HS1702+HT1700-HT1701</f>
        <v>100</v>
      </c>
      <c r="HU1702" s="22">
        <f t="shared" ref="HU1702" si="12452">COUNTIF(GZ1702:HT1702,"&lt;0")</f>
        <v>0</v>
      </c>
      <c r="HV1702" s="25"/>
      <c r="HW1702" t="str">
        <f>DIM_BILL[[#This Row],[Tipo]]</f>
        <v>MATERIA PRIMA</v>
      </c>
    </row>
    <row r="1703" spans="1:231" x14ac:dyDescent="0.3">
      <c r="A1703" s="17" t="s">
        <v>342</v>
      </c>
      <c r="W1703">
        <v>1.3349999999999999E-2</v>
      </c>
      <c r="X1703">
        <v>1.3349999999999999E-2</v>
      </c>
      <c r="GR1703" s="17" t="s">
        <v>343</v>
      </c>
      <c r="GS1703" s="17">
        <v>1</v>
      </c>
      <c r="GT1703" s="17" t="s">
        <v>1835</v>
      </c>
      <c r="GU1703" s="17" t="s">
        <v>1793</v>
      </c>
      <c r="GV1703" s="17">
        <f>SUMIF(FACT_A1[cve_prod],DIM_BILL[[#This Row],[CODIGO]],FACT_A1[Existencia])</f>
        <v>28</v>
      </c>
      <c r="GW1703" s="18">
        <f>SUMIF(FACT_A2[cve_prod],DIM_BILL[[#This Row],[CODIGO]],FACT_A2[Existencia])</f>
        <v>0</v>
      </c>
      <c r="GX1703" s="17"/>
      <c r="GY1703" s="16" t="s">
        <v>2220</v>
      </c>
      <c r="GZ1703" s="15">
        <f>SUMIFS(POs[saldo],POs[cve_prod],DIM_BILL[[#This Row],[CODIGO]],POs[status],$GY1703,POs[f_ent],GZ$1)</f>
        <v>0</v>
      </c>
      <c r="HA1703" s="15">
        <f>SUMIFS(POs[saldo],POs[cve_prod],DIM_BILL[[#This Row],[CODIGO]],POs[status],$GY1703,POs[f_ent],HA$1)</f>
        <v>0</v>
      </c>
      <c r="HB1703" s="15">
        <f>SUMIFS(POs[saldo],POs[cve_prod],DIM_BILL[[#This Row],[CODIGO]],POs[status],$GY1703,POs[f_ent],HB$1)</f>
        <v>0</v>
      </c>
      <c r="HC1703" s="15">
        <f>SUMIFS(POs[saldo],POs[cve_prod],DIM_BILL[[#This Row],[CODIGO]],POs[status],$GY1703,POs[f_ent],HC$1)</f>
        <v>0</v>
      </c>
      <c r="HD1703" s="15">
        <f>SUMIFS(POs[saldo],POs[cve_prod],DIM_BILL[[#This Row],[CODIGO]],POs[status],$GY1703,POs[f_ent],HD$1)</f>
        <v>0</v>
      </c>
      <c r="HE1703" s="15">
        <f>SUMIFS(POs[saldo],POs[cve_prod],DIM_BILL[[#This Row],[CODIGO]],POs[status],$GY1703,POs[f_ent],HE$1)</f>
        <v>0</v>
      </c>
      <c r="HF1703" s="15">
        <f>SUMIFS(POs[saldo],POs[cve_prod],DIM_BILL[[#This Row],[CODIGO]],POs[status],$GY1703,POs[Semana],WEEKNUM(HF$1))</f>
        <v>0</v>
      </c>
      <c r="HG1703" s="15">
        <f>SUMIFS(POs[saldo],POs[cve_prod],DIM_BILL[[#This Row],[CODIGO]],POs[status],$GY1703,POs[Semana],WEEKNUM(HG$1))</f>
        <v>0</v>
      </c>
      <c r="HH1703" s="15">
        <f>SUMIFS(POs[saldo],POs[cve_prod],DIM_BILL[[#This Row],[CODIGO]],POs[status],$GY1703,POs[Semana],WEEKNUM(HH$1))</f>
        <v>0</v>
      </c>
      <c r="HI1703" s="15">
        <f>SUMIFS(POs[saldo],POs[cve_prod],DIM_BILL[[#This Row],[CODIGO]],POs[status],$GY1703,POs[Semana],WEEKNUM(HI$1))</f>
        <v>0</v>
      </c>
      <c r="HJ1703" s="15">
        <f>SUMIFS(POs[saldo],POs[cve_prod],DIM_BILL[[#This Row],[CODIGO]],POs[status],$GY1703,POs[Semana],WEEKNUM(HJ$1))</f>
        <v>0</v>
      </c>
      <c r="HK1703" s="15">
        <f>SUMIFS(POs[saldo],POs[cve_prod],DIM_BILL[[#This Row],[CODIGO]],POs[status],$GY1703,POs[Semana],WEEKNUM(HK$1))</f>
        <v>0</v>
      </c>
      <c r="HL1703" s="15">
        <f>SUMIFS(POs[saldo],POs[cve_prod],DIM_BILL[[#This Row],[CODIGO]],POs[status],$GY1703,POs[Semana],WEEKNUM(HL$1))</f>
        <v>0</v>
      </c>
      <c r="HM1703" s="15">
        <f>SUMIFS(POs[saldo],POs[cve_prod],DIM_BILL[[#This Row],[CODIGO]],POs[status],$GY1703,POs[Semana],WEEKNUM(HM$1))</f>
        <v>0</v>
      </c>
      <c r="HN1703" s="15">
        <f>SUMIFS(POs[saldo],POs[cve_prod],DIM_BILL[[#This Row],[CODIGO]],POs[status],$GY1703,POs[Semana],WEEKNUM(HN$1))</f>
        <v>0</v>
      </c>
      <c r="HO1703" s="15">
        <f>SUMIFS(POs[saldo],POs[cve_prod],DIM_BILL[[#This Row],[CODIGO]],POs[status],$GY1703,POs[Semana],WEEKNUM(HO$1))</f>
        <v>0</v>
      </c>
      <c r="HP1703" s="15">
        <f>SUMIFS(POs[saldo],POs[cve_prod],DIM_BILL[[#This Row],[CODIGO]],POs[status],$GY1703,POs[Semana],WEEKNUM(HP$1))</f>
        <v>0</v>
      </c>
      <c r="HQ1703" s="15">
        <f>SUMIFS(POs[saldo],POs[cve_prod],DIM_BILL[[#This Row],[CODIGO]],POs[status],$GY1703,POs[Semana],WEEKNUM(HQ$1))</f>
        <v>0</v>
      </c>
      <c r="HR1703" s="15">
        <f>SUMIFS(POs[saldo],POs[cve_prod],DIM_BILL[[#This Row],[CODIGO]],POs[status],$GY1703,POs[Semana],WEEKNUM(HR$1))</f>
        <v>0</v>
      </c>
      <c r="HS1703" s="15">
        <f>SUMIFS(POs[saldo],POs[cve_prod],DIM_BILL[[#This Row],[CODIGO]],POs[status],$GY1703,POs[Semana],WEEKNUM(HS$1))</f>
        <v>0</v>
      </c>
      <c r="HT1703" s="15">
        <f>SUMIFS(POs[saldo],POs[cve_prod],DIM_BILL[[#This Row],[CODIGO]],POs[status],$GY1703,POs[Semana],WEEKNUM(HT$1))</f>
        <v>0</v>
      </c>
      <c r="HU1703" s="22"/>
      <c r="HV1703" s="25"/>
      <c r="HW1703" t="str">
        <f>DIM_BILL[[#This Row],[Tipo]]</f>
        <v>MATERIA PRIMA</v>
      </c>
    </row>
    <row r="1704" spans="1:231" x14ac:dyDescent="0.3">
      <c r="A1704" s="17" t="s">
        <v>342</v>
      </c>
      <c r="W1704">
        <v>1.3349999999999999E-2</v>
      </c>
      <c r="X1704">
        <v>1.3349999999999999E-2</v>
      </c>
      <c r="GR1704" s="17" t="s">
        <v>343</v>
      </c>
      <c r="GS1704" s="17">
        <v>1</v>
      </c>
      <c r="GT1704" s="17" t="s">
        <v>1835</v>
      </c>
      <c r="GU1704" s="17" t="s">
        <v>1793</v>
      </c>
      <c r="GV1704" s="17">
        <f>SUMIF(FACT_A1[cve_prod],DIM_BILL[[#This Row],[CODIGO]],FACT_A1[Existencia])</f>
        <v>28</v>
      </c>
      <c r="GW1704" s="18">
        <f>SUMIF(FACT_A2[cve_prod],DIM_BILL[[#This Row],[CODIGO]],FACT_A2[Existencia])</f>
        <v>0</v>
      </c>
      <c r="GX1704" s="17"/>
      <c r="GY1704" s="16" t="s">
        <v>2221</v>
      </c>
      <c r="GZ1704" s="24">
        <f>SUMPRODUCT($B1704:$GQ1704,INDEX(PLAN_PRODUCCION!$B$4:$GQ$24,COLUMN()-COLUMN($GZ$1)+1,0))</f>
        <v>26.7</v>
      </c>
      <c r="HA1704" s="24">
        <f>SUMPRODUCT($B1704:$GQ1704,INDEX(PLAN_PRODUCCION!$B$4:$GQ$24,COLUMN()-COLUMN($GZ$1)+1,0))</f>
        <v>0</v>
      </c>
      <c r="HB1704" s="24">
        <f>SUMPRODUCT($B1704:$GQ1704,INDEX(PLAN_PRODUCCION!$B$4:$GQ$24,COLUMN()-COLUMN($GZ$1)+1,0))</f>
        <v>0</v>
      </c>
      <c r="HC1704" s="24">
        <f>SUMPRODUCT($B1704:$GQ1704,INDEX(PLAN_PRODUCCION!$B$4:$GQ$24,COLUMN()-COLUMN($GZ$1)+1,0))</f>
        <v>0</v>
      </c>
      <c r="HD1704" s="24">
        <f>SUMPRODUCT($B1704:$GQ1704,INDEX(PLAN_PRODUCCION!$B$4:$GQ$24,COLUMN()-COLUMN($GZ$1)+1,0))</f>
        <v>0</v>
      </c>
      <c r="HE1704" s="24">
        <f>SUMPRODUCT($B1704:$GQ1704,INDEX(PLAN_PRODUCCION!$B$4:$GQ$24,COLUMN()-COLUMN($GZ$1)+1,0))</f>
        <v>0</v>
      </c>
      <c r="HF1704" s="24">
        <f>SUMPRODUCT($B1704:$GQ1704,INDEX(PLAN_PRODUCCION!$B$4:$GQ$24,COLUMN()-COLUMN($GZ$1)+1,0))</f>
        <v>0</v>
      </c>
      <c r="HG1704" s="24">
        <f>SUMPRODUCT($B1704:$GQ1704,INDEX(PLAN_PRODUCCION!$B$4:$GQ$24,COLUMN()-COLUMN($GZ$1)+1,0))</f>
        <v>0</v>
      </c>
      <c r="HH1704" s="24">
        <f>SUMPRODUCT($B1704:$GQ1704,INDEX(PLAN_PRODUCCION!$B$4:$GQ$24,COLUMN()-COLUMN($GZ$1)+1,0))</f>
        <v>0</v>
      </c>
      <c r="HI1704" s="24">
        <f>SUMPRODUCT($B1704:$GQ1704,INDEX(PLAN_PRODUCCION!$B$4:$GQ$24,COLUMN()-COLUMN($GZ$1)+1,0))</f>
        <v>0</v>
      </c>
      <c r="HJ1704" s="24">
        <f>SUMPRODUCT($B1704:$GQ1704,INDEX(PLAN_PRODUCCION!$B$4:$GQ$24,COLUMN()-COLUMN($GZ$1)+1,0))</f>
        <v>0</v>
      </c>
      <c r="HK1704" s="24">
        <f>SUMPRODUCT($B1704:$GQ1704,INDEX(PLAN_PRODUCCION!$B$4:$GQ$24,COLUMN()-COLUMN($GZ$1)+1,0))</f>
        <v>0</v>
      </c>
      <c r="HL1704" s="24">
        <f>SUMPRODUCT($B1704:$GQ1704,INDEX(PLAN_PRODUCCION!$B$4:$GQ$24,COLUMN()-COLUMN($GZ$1)+1,0))</f>
        <v>0</v>
      </c>
      <c r="HM1704" s="24">
        <f>SUMPRODUCT($B1704:$GQ1704,INDEX(PLAN_PRODUCCION!$B$4:$GQ$24,COLUMN()-COLUMN($GZ$1)+1,0))</f>
        <v>0</v>
      </c>
      <c r="HN1704" s="24">
        <f>SUMPRODUCT($B1704:$GQ1704,INDEX(PLAN_PRODUCCION!$B$4:$GQ$24,COLUMN()-COLUMN($GZ$1)+1,0))</f>
        <v>0</v>
      </c>
      <c r="HO1704" s="24">
        <f>SUMPRODUCT($B1704:$GQ1704,INDEX(PLAN_PRODUCCION!$B$4:$GQ$24,COLUMN()-COLUMN($GZ$1)+1,0))</f>
        <v>0</v>
      </c>
      <c r="HP1704" s="24">
        <f>SUMPRODUCT($B1704:$GQ1704,INDEX(PLAN_PRODUCCION!$B$4:$GQ$24,COLUMN()-COLUMN($GZ$1)+1,0))</f>
        <v>0</v>
      </c>
      <c r="HQ1704" s="24">
        <f>SUMPRODUCT($B1704:$GQ1704,INDEX(PLAN_PRODUCCION!$B$4:$GQ$24,COLUMN()-COLUMN($GZ$1)+1,0))</f>
        <v>0</v>
      </c>
      <c r="HR1704" s="24">
        <f>SUMPRODUCT($B1704:$GQ1704,INDEX(PLAN_PRODUCCION!$B$4:$GQ$24,COLUMN()-COLUMN($GZ$1)+1,0))</f>
        <v>0</v>
      </c>
      <c r="HS1704" s="24">
        <f>SUMPRODUCT($B1704:$GQ1704,INDEX(PLAN_PRODUCCION!$B$4:$GQ$24,COLUMN()-COLUMN($GZ$1)+1,0))</f>
        <v>0</v>
      </c>
      <c r="HT1704" s="24">
        <f>SUMPRODUCT($B1704:$GQ1704,INDEX(PLAN_PRODUCCION!$B$4:$GQ$24,COLUMN()-COLUMN($GZ$1)+1,0))</f>
        <v>0</v>
      </c>
      <c r="HU1704" s="22"/>
      <c r="HV1704" s="25"/>
      <c r="HW1704" t="str">
        <f>DIM_BILL[[#This Row],[Tipo]]</f>
        <v>MATERIA PRIMA</v>
      </c>
    </row>
    <row r="1705" spans="1:231" x14ac:dyDescent="0.3">
      <c r="A1705" s="18" t="s">
        <v>342</v>
      </c>
      <c r="W1705">
        <v>1.3349999999999999E-2</v>
      </c>
      <c r="X1705">
        <v>1.3349999999999999E-2</v>
      </c>
      <c r="GR1705" s="18" t="s">
        <v>343</v>
      </c>
      <c r="GS1705" s="18">
        <v>1</v>
      </c>
      <c r="GT1705" s="18" t="s">
        <v>1835</v>
      </c>
      <c r="GU1705" s="18" t="s">
        <v>1793</v>
      </c>
      <c r="GV1705" s="18">
        <f>SUMIF(FACT_A1[cve_prod],DIM_BILL[[#This Row],[CODIGO]],FACT_A1[Existencia])</f>
        <v>28</v>
      </c>
      <c r="GW1705" s="18">
        <f>SUMIF(FACT_A2[cve_prod],DIM_BILL[[#This Row],[CODIGO]],FACT_A2[Existencia])</f>
        <v>0</v>
      </c>
      <c r="GX1705" s="18"/>
      <c r="GY1705" s="16" t="s">
        <v>2222</v>
      </c>
      <c r="GZ1705" s="26">
        <f t="shared" ref="GZ1705" si="12453">GV1705+GW1705+GX1705+GZ1703-GZ1704</f>
        <v>1.3000000000000007</v>
      </c>
      <c r="HA1705" s="26">
        <f t="shared" ref="HA1705" si="12454">GZ1705+HA1703-HA1704</f>
        <v>1.3000000000000007</v>
      </c>
      <c r="HB1705" s="26">
        <f t="shared" ref="HB1705" si="12455">HA1705+HB1703-HB1704</f>
        <v>1.3000000000000007</v>
      </c>
      <c r="HC1705" s="26">
        <f t="shared" ref="HC1705" si="12456">HB1705+HC1703-HC1704</f>
        <v>1.3000000000000007</v>
      </c>
      <c r="HD1705" s="26">
        <f t="shared" ref="HD1705" si="12457">HC1705+HD1703-HD1704</f>
        <v>1.3000000000000007</v>
      </c>
      <c r="HE1705" s="26">
        <f t="shared" ref="HE1705" si="12458">HD1705+HE1703-HE1704</f>
        <v>1.3000000000000007</v>
      </c>
      <c r="HF1705" s="26">
        <f t="shared" ref="HF1705" si="12459">HE1705+HF1703-HF1704</f>
        <v>1.3000000000000007</v>
      </c>
      <c r="HG1705" s="26">
        <f t="shared" ref="HG1705" si="12460">HF1705+HG1703-HG1704</f>
        <v>1.3000000000000007</v>
      </c>
      <c r="HH1705" s="26">
        <f t="shared" ref="HH1705" si="12461">HG1705+HH1703-HH1704</f>
        <v>1.3000000000000007</v>
      </c>
      <c r="HI1705" s="26">
        <f t="shared" ref="HI1705" si="12462">HH1705+HI1703-HI1704</f>
        <v>1.3000000000000007</v>
      </c>
      <c r="HJ1705" s="26">
        <f t="shared" ref="HJ1705" si="12463">HI1705+HJ1703-HJ1704</f>
        <v>1.3000000000000007</v>
      </c>
      <c r="HK1705" s="26">
        <f t="shared" ref="HK1705" si="12464">HJ1705+HK1703-HK1704</f>
        <v>1.3000000000000007</v>
      </c>
      <c r="HL1705" s="26">
        <f t="shared" ref="HL1705" si="12465">HK1705+HL1703-HL1704</f>
        <v>1.3000000000000007</v>
      </c>
      <c r="HM1705" s="26">
        <f t="shared" ref="HM1705" si="12466">HL1705+HM1703-HM1704</f>
        <v>1.3000000000000007</v>
      </c>
      <c r="HN1705" s="26">
        <f t="shared" ref="HN1705" si="12467">HM1705+HN1703-HN1704</f>
        <v>1.3000000000000007</v>
      </c>
      <c r="HO1705" s="26">
        <f t="shared" ref="HO1705" si="12468">HN1705+HO1703-HO1704</f>
        <v>1.3000000000000007</v>
      </c>
      <c r="HP1705" s="26">
        <f t="shared" ref="HP1705" si="12469">HO1705+HP1703-HP1704</f>
        <v>1.3000000000000007</v>
      </c>
      <c r="HQ1705" s="26">
        <f t="shared" ref="HQ1705" si="12470">HP1705+HQ1703-HQ1704</f>
        <v>1.3000000000000007</v>
      </c>
      <c r="HR1705" s="26">
        <f t="shared" ref="HR1705" si="12471">HQ1705+HR1703-HR1704</f>
        <v>1.3000000000000007</v>
      </c>
      <c r="HS1705" s="26">
        <f t="shared" ref="HS1705" si="12472">HR1705+HS1703-HS1704</f>
        <v>1.3000000000000007</v>
      </c>
      <c r="HT1705" s="26">
        <f t="shared" ref="HT1705" si="12473">HS1705+HT1703-HT1704</f>
        <v>1.3000000000000007</v>
      </c>
      <c r="HU1705" s="22">
        <f t="shared" ref="HU1705" si="12474">COUNTIF(GZ1705:HT1705,"&lt;0")</f>
        <v>0</v>
      </c>
      <c r="HV1705" s="25"/>
      <c r="HW1705" t="str">
        <f>DIM_BILL[[#This Row],[Tipo]]</f>
        <v>MATERIA PRIMA</v>
      </c>
    </row>
    <row r="1706" spans="1:231" x14ac:dyDescent="0.3">
      <c r="A1706" s="17" t="s">
        <v>344</v>
      </c>
      <c r="W1706">
        <v>8.9999999999999993E-3</v>
      </c>
      <c r="X1706">
        <v>8.9999999999999993E-3</v>
      </c>
      <c r="GR1706" s="17" t="s">
        <v>345</v>
      </c>
      <c r="GS1706" s="17">
        <v>1</v>
      </c>
      <c r="GT1706" s="17" t="s">
        <v>1835</v>
      </c>
      <c r="GU1706" s="17" t="s">
        <v>1793</v>
      </c>
      <c r="GV1706" s="17">
        <f>SUMIF(FACT_A1[cve_prod],DIM_BILL[[#This Row],[CODIGO]],FACT_A1[Existencia])</f>
        <v>25</v>
      </c>
      <c r="GW1706" s="18">
        <f>SUMIF(FACT_A2[cve_prod],DIM_BILL[[#This Row],[CODIGO]],FACT_A2[Existencia])</f>
        <v>0</v>
      </c>
      <c r="GX1706" s="17"/>
      <c r="GY1706" s="16" t="s">
        <v>2220</v>
      </c>
      <c r="GZ1706" s="15">
        <f>SUMIFS(POs[saldo],POs[cve_prod],DIM_BILL[[#This Row],[CODIGO]],POs[status],$GY1706,POs[f_ent],GZ$1)</f>
        <v>0</v>
      </c>
      <c r="HA1706" s="15">
        <f>SUMIFS(POs[saldo],POs[cve_prod],DIM_BILL[[#This Row],[CODIGO]],POs[status],$GY1706,POs[f_ent],HA$1)</f>
        <v>0</v>
      </c>
      <c r="HB1706" s="15">
        <f>SUMIFS(POs[saldo],POs[cve_prod],DIM_BILL[[#This Row],[CODIGO]],POs[status],$GY1706,POs[f_ent],HB$1)</f>
        <v>0</v>
      </c>
      <c r="HC1706" s="15">
        <f>SUMIFS(POs[saldo],POs[cve_prod],DIM_BILL[[#This Row],[CODIGO]],POs[status],$GY1706,POs[f_ent],HC$1)</f>
        <v>0</v>
      </c>
      <c r="HD1706" s="15">
        <f>SUMIFS(POs[saldo],POs[cve_prod],DIM_BILL[[#This Row],[CODIGO]],POs[status],$GY1706,POs[f_ent],HD$1)</f>
        <v>0</v>
      </c>
      <c r="HE1706" s="15">
        <f>SUMIFS(POs[saldo],POs[cve_prod],DIM_BILL[[#This Row],[CODIGO]],POs[status],$GY1706,POs[f_ent],HE$1)</f>
        <v>0</v>
      </c>
      <c r="HF1706" s="15">
        <f>SUMIFS(POs[saldo],POs[cve_prod],DIM_BILL[[#This Row],[CODIGO]],POs[status],$GY1706,POs[Semana],WEEKNUM(HF$1))</f>
        <v>0</v>
      </c>
      <c r="HG1706" s="15">
        <f>SUMIFS(POs[saldo],POs[cve_prod],DIM_BILL[[#This Row],[CODIGO]],POs[status],$GY1706,POs[Semana],WEEKNUM(HG$1))</f>
        <v>0</v>
      </c>
      <c r="HH1706" s="15">
        <f>SUMIFS(POs[saldo],POs[cve_prod],DIM_BILL[[#This Row],[CODIGO]],POs[status],$GY1706,POs[Semana],WEEKNUM(HH$1))</f>
        <v>0</v>
      </c>
      <c r="HI1706" s="15">
        <f>SUMIFS(POs[saldo],POs[cve_prod],DIM_BILL[[#This Row],[CODIGO]],POs[status],$GY1706,POs[Semana],WEEKNUM(HI$1))</f>
        <v>0</v>
      </c>
      <c r="HJ1706" s="15">
        <f>SUMIFS(POs[saldo],POs[cve_prod],DIM_BILL[[#This Row],[CODIGO]],POs[status],$GY1706,POs[Semana],WEEKNUM(HJ$1))</f>
        <v>0</v>
      </c>
      <c r="HK1706" s="15">
        <f>SUMIFS(POs[saldo],POs[cve_prod],DIM_BILL[[#This Row],[CODIGO]],POs[status],$GY1706,POs[Semana],WEEKNUM(HK$1))</f>
        <v>0</v>
      </c>
      <c r="HL1706" s="15">
        <f>SUMIFS(POs[saldo],POs[cve_prod],DIM_BILL[[#This Row],[CODIGO]],POs[status],$GY1706,POs[Semana],WEEKNUM(HL$1))</f>
        <v>0</v>
      </c>
      <c r="HM1706" s="15">
        <f>SUMIFS(POs[saldo],POs[cve_prod],DIM_BILL[[#This Row],[CODIGO]],POs[status],$GY1706,POs[Semana],WEEKNUM(HM$1))</f>
        <v>0</v>
      </c>
      <c r="HN1706" s="15">
        <f>SUMIFS(POs[saldo],POs[cve_prod],DIM_BILL[[#This Row],[CODIGO]],POs[status],$GY1706,POs[Semana],WEEKNUM(HN$1))</f>
        <v>0</v>
      </c>
      <c r="HO1706" s="15">
        <f>SUMIFS(POs[saldo],POs[cve_prod],DIM_BILL[[#This Row],[CODIGO]],POs[status],$GY1706,POs[Semana],WEEKNUM(HO$1))</f>
        <v>0</v>
      </c>
      <c r="HP1706" s="15">
        <f>SUMIFS(POs[saldo],POs[cve_prod],DIM_BILL[[#This Row],[CODIGO]],POs[status],$GY1706,POs[Semana],WEEKNUM(HP$1))</f>
        <v>0</v>
      </c>
      <c r="HQ1706" s="15">
        <f>SUMIFS(POs[saldo],POs[cve_prod],DIM_BILL[[#This Row],[CODIGO]],POs[status],$GY1706,POs[Semana],WEEKNUM(HQ$1))</f>
        <v>0</v>
      </c>
      <c r="HR1706" s="15">
        <f>SUMIFS(POs[saldo],POs[cve_prod],DIM_BILL[[#This Row],[CODIGO]],POs[status],$GY1706,POs[Semana],WEEKNUM(HR$1))</f>
        <v>0</v>
      </c>
      <c r="HS1706" s="15">
        <f>SUMIFS(POs[saldo],POs[cve_prod],DIM_BILL[[#This Row],[CODIGO]],POs[status],$GY1706,POs[Semana],WEEKNUM(HS$1))</f>
        <v>0</v>
      </c>
      <c r="HT1706" s="15">
        <f>SUMIFS(POs[saldo],POs[cve_prod],DIM_BILL[[#This Row],[CODIGO]],POs[status],$GY1706,POs[Semana],WEEKNUM(HT$1))</f>
        <v>0</v>
      </c>
      <c r="HU1706" s="22"/>
      <c r="HV1706" s="25"/>
      <c r="HW1706" t="str">
        <f>DIM_BILL[[#This Row],[Tipo]]</f>
        <v>MATERIA PRIMA</v>
      </c>
    </row>
    <row r="1707" spans="1:231" x14ac:dyDescent="0.3">
      <c r="A1707" s="17" t="s">
        <v>344</v>
      </c>
      <c r="W1707">
        <v>8.9999999999999993E-3</v>
      </c>
      <c r="X1707">
        <v>8.9999999999999993E-3</v>
      </c>
      <c r="GR1707" s="17" t="s">
        <v>345</v>
      </c>
      <c r="GS1707" s="17">
        <v>1</v>
      </c>
      <c r="GT1707" s="17" t="s">
        <v>1835</v>
      </c>
      <c r="GU1707" s="17" t="s">
        <v>1793</v>
      </c>
      <c r="GV1707" s="17">
        <f>SUMIF(FACT_A1[cve_prod],DIM_BILL[[#This Row],[CODIGO]],FACT_A1[Existencia])</f>
        <v>25</v>
      </c>
      <c r="GW1707" s="18">
        <f>SUMIF(FACT_A2[cve_prod],DIM_BILL[[#This Row],[CODIGO]],FACT_A2[Existencia])</f>
        <v>0</v>
      </c>
      <c r="GX1707" s="17"/>
      <c r="GY1707" s="16" t="s">
        <v>2221</v>
      </c>
      <c r="GZ1707" s="24">
        <f>SUMPRODUCT($B1707:$GQ1707,INDEX(PLAN_PRODUCCION!$B$4:$GQ$24,COLUMN()-COLUMN($GZ$1)+1,0))</f>
        <v>18</v>
      </c>
      <c r="HA1707" s="24">
        <f>SUMPRODUCT($B1707:$GQ1707,INDEX(PLAN_PRODUCCION!$B$4:$GQ$24,COLUMN()-COLUMN($GZ$1)+1,0))</f>
        <v>0</v>
      </c>
      <c r="HB1707" s="24">
        <f>SUMPRODUCT($B1707:$GQ1707,INDEX(PLAN_PRODUCCION!$B$4:$GQ$24,COLUMN()-COLUMN($GZ$1)+1,0))</f>
        <v>0</v>
      </c>
      <c r="HC1707" s="24">
        <f>SUMPRODUCT($B1707:$GQ1707,INDEX(PLAN_PRODUCCION!$B$4:$GQ$24,COLUMN()-COLUMN($GZ$1)+1,0))</f>
        <v>0</v>
      </c>
      <c r="HD1707" s="24">
        <f>SUMPRODUCT($B1707:$GQ1707,INDEX(PLAN_PRODUCCION!$B$4:$GQ$24,COLUMN()-COLUMN($GZ$1)+1,0))</f>
        <v>0</v>
      </c>
      <c r="HE1707" s="24">
        <f>SUMPRODUCT($B1707:$GQ1707,INDEX(PLAN_PRODUCCION!$B$4:$GQ$24,COLUMN()-COLUMN($GZ$1)+1,0))</f>
        <v>0</v>
      </c>
      <c r="HF1707" s="24">
        <f>SUMPRODUCT($B1707:$GQ1707,INDEX(PLAN_PRODUCCION!$B$4:$GQ$24,COLUMN()-COLUMN($GZ$1)+1,0))</f>
        <v>0</v>
      </c>
      <c r="HG1707" s="24">
        <f>SUMPRODUCT($B1707:$GQ1707,INDEX(PLAN_PRODUCCION!$B$4:$GQ$24,COLUMN()-COLUMN($GZ$1)+1,0))</f>
        <v>0</v>
      </c>
      <c r="HH1707" s="24">
        <f>SUMPRODUCT($B1707:$GQ1707,INDEX(PLAN_PRODUCCION!$B$4:$GQ$24,COLUMN()-COLUMN($GZ$1)+1,0))</f>
        <v>0</v>
      </c>
      <c r="HI1707" s="24">
        <f>SUMPRODUCT($B1707:$GQ1707,INDEX(PLAN_PRODUCCION!$B$4:$GQ$24,COLUMN()-COLUMN($GZ$1)+1,0))</f>
        <v>0</v>
      </c>
      <c r="HJ1707" s="24">
        <f>SUMPRODUCT($B1707:$GQ1707,INDEX(PLAN_PRODUCCION!$B$4:$GQ$24,COLUMN()-COLUMN($GZ$1)+1,0))</f>
        <v>0</v>
      </c>
      <c r="HK1707" s="24">
        <f>SUMPRODUCT($B1707:$GQ1707,INDEX(PLAN_PRODUCCION!$B$4:$GQ$24,COLUMN()-COLUMN($GZ$1)+1,0))</f>
        <v>0</v>
      </c>
      <c r="HL1707" s="24">
        <f>SUMPRODUCT($B1707:$GQ1707,INDEX(PLAN_PRODUCCION!$B$4:$GQ$24,COLUMN()-COLUMN($GZ$1)+1,0))</f>
        <v>0</v>
      </c>
      <c r="HM1707" s="24">
        <f>SUMPRODUCT($B1707:$GQ1707,INDEX(PLAN_PRODUCCION!$B$4:$GQ$24,COLUMN()-COLUMN($GZ$1)+1,0))</f>
        <v>0</v>
      </c>
      <c r="HN1707" s="24">
        <f>SUMPRODUCT($B1707:$GQ1707,INDEX(PLAN_PRODUCCION!$B$4:$GQ$24,COLUMN()-COLUMN($GZ$1)+1,0))</f>
        <v>0</v>
      </c>
      <c r="HO1707" s="24">
        <f>SUMPRODUCT($B1707:$GQ1707,INDEX(PLAN_PRODUCCION!$B$4:$GQ$24,COLUMN()-COLUMN($GZ$1)+1,0))</f>
        <v>0</v>
      </c>
      <c r="HP1707" s="24">
        <f>SUMPRODUCT($B1707:$GQ1707,INDEX(PLAN_PRODUCCION!$B$4:$GQ$24,COLUMN()-COLUMN($GZ$1)+1,0))</f>
        <v>0</v>
      </c>
      <c r="HQ1707" s="24">
        <f>SUMPRODUCT($B1707:$GQ1707,INDEX(PLAN_PRODUCCION!$B$4:$GQ$24,COLUMN()-COLUMN($GZ$1)+1,0))</f>
        <v>0</v>
      </c>
      <c r="HR1707" s="24">
        <f>SUMPRODUCT($B1707:$GQ1707,INDEX(PLAN_PRODUCCION!$B$4:$GQ$24,COLUMN()-COLUMN($GZ$1)+1,0))</f>
        <v>0</v>
      </c>
      <c r="HS1707" s="24">
        <f>SUMPRODUCT($B1707:$GQ1707,INDEX(PLAN_PRODUCCION!$B$4:$GQ$24,COLUMN()-COLUMN($GZ$1)+1,0))</f>
        <v>0</v>
      </c>
      <c r="HT1707" s="24">
        <f>SUMPRODUCT($B1707:$GQ1707,INDEX(PLAN_PRODUCCION!$B$4:$GQ$24,COLUMN()-COLUMN($GZ$1)+1,0))</f>
        <v>0</v>
      </c>
      <c r="HU1707" s="22"/>
      <c r="HV1707" s="25"/>
      <c r="HW1707" t="str">
        <f>DIM_BILL[[#This Row],[Tipo]]</f>
        <v>MATERIA PRIMA</v>
      </c>
    </row>
    <row r="1708" spans="1:231" x14ac:dyDescent="0.3">
      <c r="A1708" s="18" t="s">
        <v>344</v>
      </c>
      <c r="W1708">
        <v>8.9999999999999993E-3</v>
      </c>
      <c r="X1708">
        <v>8.9999999999999993E-3</v>
      </c>
      <c r="GR1708" s="18" t="s">
        <v>345</v>
      </c>
      <c r="GS1708" s="18">
        <v>1</v>
      </c>
      <c r="GT1708" s="18" t="s">
        <v>1835</v>
      </c>
      <c r="GU1708" s="18" t="s">
        <v>1793</v>
      </c>
      <c r="GV1708" s="18">
        <f>SUMIF(FACT_A1[cve_prod],DIM_BILL[[#This Row],[CODIGO]],FACT_A1[Existencia])</f>
        <v>25</v>
      </c>
      <c r="GW1708" s="18">
        <f>SUMIF(FACT_A2[cve_prod],DIM_BILL[[#This Row],[CODIGO]],FACT_A2[Existencia])</f>
        <v>0</v>
      </c>
      <c r="GX1708" s="18"/>
      <c r="GY1708" s="16" t="s">
        <v>2222</v>
      </c>
      <c r="GZ1708" s="26">
        <f t="shared" ref="GZ1708" si="12475">GV1708+GW1708+GX1708+GZ1706-GZ1707</f>
        <v>7</v>
      </c>
      <c r="HA1708" s="26">
        <f t="shared" ref="HA1708" si="12476">GZ1708+HA1706-HA1707</f>
        <v>7</v>
      </c>
      <c r="HB1708" s="26">
        <f t="shared" ref="HB1708" si="12477">HA1708+HB1706-HB1707</f>
        <v>7</v>
      </c>
      <c r="HC1708" s="26">
        <f t="shared" ref="HC1708" si="12478">HB1708+HC1706-HC1707</f>
        <v>7</v>
      </c>
      <c r="HD1708" s="26">
        <f t="shared" ref="HD1708" si="12479">HC1708+HD1706-HD1707</f>
        <v>7</v>
      </c>
      <c r="HE1708" s="26">
        <f t="shared" ref="HE1708" si="12480">HD1708+HE1706-HE1707</f>
        <v>7</v>
      </c>
      <c r="HF1708" s="26">
        <f t="shared" ref="HF1708" si="12481">HE1708+HF1706-HF1707</f>
        <v>7</v>
      </c>
      <c r="HG1708" s="26">
        <f t="shared" ref="HG1708" si="12482">HF1708+HG1706-HG1707</f>
        <v>7</v>
      </c>
      <c r="HH1708" s="26">
        <f t="shared" ref="HH1708" si="12483">HG1708+HH1706-HH1707</f>
        <v>7</v>
      </c>
      <c r="HI1708" s="26">
        <f t="shared" ref="HI1708" si="12484">HH1708+HI1706-HI1707</f>
        <v>7</v>
      </c>
      <c r="HJ1708" s="26">
        <f t="shared" ref="HJ1708" si="12485">HI1708+HJ1706-HJ1707</f>
        <v>7</v>
      </c>
      <c r="HK1708" s="26">
        <f t="shared" ref="HK1708" si="12486">HJ1708+HK1706-HK1707</f>
        <v>7</v>
      </c>
      <c r="HL1708" s="26">
        <f t="shared" ref="HL1708" si="12487">HK1708+HL1706-HL1707</f>
        <v>7</v>
      </c>
      <c r="HM1708" s="26">
        <f t="shared" ref="HM1708" si="12488">HL1708+HM1706-HM1707</f>
        <v>7</v>
      </c>
      <c r="HN1708" s="26">
        <f t="shared" ref="HN1708" si="12489">HM1708+HN1706-HN1707</f>
        <v>7</v>
      </c>
      <c r="HO1708" s="26">
        <f t="shared" ref="HO1708" si="12490">HN1708+HO1706-HO1707</f>
        <v>7</v>
      </c>
      <c r="HP1708" s="26">
        <f t="shared" ref="HP1708" si="12491">HO1708+HP1706-HP1707</f>
        <v>7</v>
      </c>
      <c r="HQ1708" s="26">
        <f t="shared" ref="HQ1708" si="12492">HP1708+HQ1706-HQ1707</f>
        <v>7</v>
      </c>
      <c r="HR1708" s="26">
        <f t="shared" ref="HR1708" si="12493">HQ1708+HR1706-HR1707</f>
        <v>7</v>
      </c>
      <c r="HS1708" s="26">
        <f t="shared" ref="HS1708" si="12494">HR1708+HS1706-HS1707</f>
        <v>7</v>
      </c>
      <c r="HT1708" s="26">
        <f t="shared" ref="HT1708" si="12495">HS1708+HT1706-HT1707</f>
        <v>7</v>
      </c>
      <c r="HU1708" s="22">
        <f t="shared" ref="HU1708" si="12496">COUNTIF(GZ1708:HT1708,"&lt;0")</f>
        <v>0</v>
      </c>
      <c r="HV1708" s="25"/>
      <c r="HW1708" t="str">
        <f>DIM_BILL[[#This Row],[Tipo]]</f>
        <v>MATERIA PRIMA</v>
      </c>
    </row>
    <row r="1709" spans="1:231" x14ac:dyDescent="0.3">
      <c r="A1709" s="17" t="s">
        <v>348</v>
      </c>
      <c r="W1709">
        <v>2.8799999999999997E-3</v>
      </c>
      <c r="X1709">
        <v>2.8799999999999997E-3</v>
      </c>
      <c r="GR1709" s="17" t="s">
        <v>349</v>
      </c>
      <c r="GS1709" s="17">
        <v>2</v>
      </c>
      <c r="GT1709" s="17" t="s">
        <v>1791</v>
      </c>
      <c r="GU1709" s="17" t="s">
        <v>1791</v>
      </c>
      <c r="GV1709" s="17">
        <f>SUMIF(FACT_A1[cve_prod],DIM_BILL[[#This Row],[CODIGO]],FACT_A1[Existencia])</f>
        <v>0</v>
      </c>
      <c r="GW1709" s="18">
        <f>SUMIF(FACT_A2[cve_prod],DIM_BILL[[#This Row],[CODIGO]],FACT_A2[Existencia])</f>
        <v>0</v>
      </c>
      <c r="GX1709" s="17"/>
      <c r="GY1709" s="16" t="s">
        <v>2220</v>
      </c>
      <c r="GZ1709" s="15">
        <f>SUMIFS(POs[saldo],POs[cve_prod],DIM_BILL[[#This Row],[CODIGO]],POs[status],$GY1709,POs[f_ent],GZ$1)</f>
        <v>6</v>
      </c>
      <c r="HA1709" s="15">
        <f>SUMIFS(POs[saldo],POs[cve_prod],DIM_BILL[[#This Row],[CODIGO]],POs[status],$GY1709,POs[f_ent],HA$1)</f>
        <v>0</v>
      </c>
      <c r="HB1709" s="15">
        <f>SUMIFS(POs[saldo],POs[cve_prod],DIM_BILL[[#This Row],[CODIGO]],POs[status],$GY1709,POs[f_ent],HB$1)</f>
        <v>0</v>
      </c>
      <c r="HC1709" s="15">
        <f>SUMIFS(POs[saldo],POs[cve_prod],DIM_BILL[[#This Row],[CODIGO]],POs[status],$GY1709,POs[f_ent],HC$1)</f>
        <v>0</v>
      </c>
      <c r="HD1709" s="15">
        <f>SUMIFS(POs[saldo],POs[cve_prod],DIM_BILL[[#This Row],[CODIGO]],POs[status],$GY1709,POs[f_ent],HD$1)</f>
        <v>0</v>
      </c>
      <c r="HE1709" s="15">
        <f>SUMIFS(POs[saldo],POs[cve_prod],DIM_BILL[[#This Row],[CODIGO]],POs[status],$GY1709,POs[f_ent],HE$1)</f>
        <v>0</v>
      </c>
      <c r="HF1709" s="15">
        <f>SUMIFS(POs[saldo],POs[cve_prod],DIM_BILL[[#This Row],[CODIGO]],POs[status],$GY1709,POs[Semana],WEEKNUM(HF$1))</f>
        <v>0</v>
      </c>
      <c r="HG1709" s="15">
        <f>SUMIFS(POs[saldo],POs[cve_prod],DIM_BILL[[#This Row],[CODIGO]],POs[status],$GY1709,POs[Semana],WEEKNUM(HG$1))</f>
        <v>0</v>
      </c>
      <c r="HH1709" s="15">
        <f>SUMIFS(POs[saldo],POs[cve_prod],DIM_BILL[[#This Row],[CODIGO]],POs[status],$GY1709,POs[Semana],WEEKNUM(HH$1))</f>
        <v>0</v>
      </c>
      <c r="HI1709" s="15">
        <f>SUMIFS(POs[saldo],POs[cve_prod],DIM_BILL[[#This Row],[CODIGO]],POs[status],$GY1709,POs[Semana],WEEKNUM(HI$1))</f>
        <v>0</v>
      </c>
      <c r="HJ1709" s="15">
        <f>SUMIFS(POs[saldo],POs[cve_prod],DIM_BILL[[#This Row],[CODIGO]],POs[status],$GY1709,POs[Semana],WEEKNUM(HJ$1))</f>
        <v>0</v>
      </c>
      <c r="HK1709" s="15">
        <f>SUMIFS(POs[saldo],POs[cve_prod],DIM_BILL[[#This Row],[CODIGO]],POs[status],$GY1709,POs[Semana],WEEKNUM(HK$1))</f>
        <v>0</v>
      </c>
      <c r="HL1709" s="15">
        <f>SUMIFS(POs[saldo],POs[cve_prod],DIM_BILL[[#This Row],[CODIGO]],POs[status],$GY1709,POs[Semana],WEEKNUM(HL$1))</f>
        <v>0</v>
      </c>
      <c r="HM1709" s="15">
        <f>SUMIFS(POs[saldo],POs[cve_prod],DIM_BILL[[#This Row],[CODIGO]],POs[status],$GY1709,POs[Semana],WEEKNUM(HM$1))</f>
        <v>0</v>
      </c>
      <c r="HN1709" s="15">
        <f>SUMIFS(POs[saldo],POs[cve_prod],DIM_BILL[[#This Row],[CODIGO]],POs[status],$GY1709,POs[Semana],WEEKNUM(HN$1))</f>
        <v>0</v>
      </c>
      <c r="HO1709" s="15">
        <f>SUMIFS(POs[saldo],POs[cve_prod],DIM_BILL[[#This Row],[CODIGO]],POs[status],$GY1709,POs[Semana],WEEKNUM(HO$1))</f>
        <v>0</v>
      </c>
      <c r="HP1709" s="15">
        <f>SUMIFS(POs[saldo],POs[cve_prod],DIM_BILL[[#This Row],[CODIGO]],POs[status],$GY1709,POs[Semana],WEEKNUM(HP$1))</f>
        <v>0</v>
      </c>
      <c r="HQ1709" s="15">
        <f>SUMIFS(POs[saldo],POs[cve_prod],DIM_BILL[[#This Row],[CODIGO]],POs[status],$GY1709,POs[Semana],WEEKNUM(HQ$1))</f>
        <v>0</v>
      </c>
      <c r="HR1709" s="15">
        <f>SUMIFS(POs[saldo],POs[cve_prod],DIM_BILL[[#This Row],[CODIGO]],POs[status],$GY1709,POs[Semana],WEEKNUM(HR$1))</f>
        <v>0</v>
      </c>
      <c r="HS1709" s="15">
        <f>SUMIFS(POs[saldo],POs[cve_prod],DIM_BILL[[#This Row],[CODIGO]],POs[status],$GY1709,POs[Semana],WEEKNUM(HS$1))</f>
        <v>0</v>
      </c>
      <c r="HT1709" s="15">
        <f>SUMIFS(POs[saldo],POs[cve_prod],DIM_BILL[[#This Row],[CODIGO]],POs[status],$GY1709,POs[Semana],WEEKNUM(HT$1))</f>
        <v>0</v>
      </c>
      <c r="HU1709" s="22"/>
      <c r="HV1709" s="25"/>
      <c r="HW1709" t="str">
        <f>DIM_BILL[[#This Row],[Tipo]]</f>
        <v/>
      </c>
    </row>
    <row r="1710" spans="1:231" x14ac:dyDescent="0.3">
      <c r="A1710" s="17" t="s">
        <v>348</v>
      </c>
      <c r="W1710">
        <v>2.8799999999999997E-3</v>
      </c>
      <c r="X1710">
        <v>2.8799999999999997E-3</v>
      </c>
      <c r="GR1710" s="17" t="s">
        <v>349</v>
      </c>
      <c r="GS1710" s="17">
        <v>2</v>
      </c>
      <c r="GT1710" s="17" t="s">
        <v>1791</v>
      </c>
      <c r="GU1710" s="17" t="s">
        <v>1791</v>
      </c>
      <c r="GV1710" s="17">
        <f>SUMIF(FACT_A1[cve_prod],DIM_BILL[[#This Row],[CODIGO]],FACT_A1[Existencia])</f>
        <v>0</v>
      </c>
      <c r="GW1710" s="18">
        <f>SUMIF(FACT_A2[cve_prod],DIM_BILL[[#This Row],[CODIGO]],FACT_A2[Existencia])</f>
        <v>0</v>
      </c>
      <c r="GX1710" s="17"/>
      <c r="GY1710" s="16" t="s">
        <v>2221</v>
      </c>
      <c r="GZ1710" s="24">
        <f>SUMPRODUCT($B1710:$GQ1710,INDEX(PLAN_PRODUCCION!$B$4:$GQ$24,COLUMN()-COLUMN($GZ$1)+1,0))</f>
        <v>5.76</v>
      </c>
      <c r="HA1710" s="24">
        <f>SUMPRODUCT($B1710:$GQ1710,INDEX(PLAN_PRODUCCION!$B$4:$GQ$24,COLUMN()-COLUMN($GZ$1)+1,0))</f>
        <v>0</v>
      </c>
      <c r="HB1710" s="24">
        <f>SUMPRODUCT($B1710:$GQ1710,INDEX(PLAN_PRODUCCION!$B$4:$GQ$24,COLUMN()-COLUMN($GZ$1)+1,0))</f>
        <v>0</v>
      </c>
      <c r="HC1710" s="24">
        <f>SUMPRODUCT($B1710:$GQ1710,INDEX(PLAN_PRODUCCION!$B$4:$GQ$24,COLUMN()-COLUMN($GZ$1)+1,0))</f>
        <v>0</v>
      </c>
      <c r="HD1710" s="24">
        <f>SUMPRODUCT($B1710:$GQ1710,INDEX(PLAN_PRODUCCION!$B$4:$GQ$24,COLUMN()-COLUMN($GZ$1)+1,0))</f>
        <v>0</v>
      </c>
      <c r="HE1710" s="24">
        <f>SUMPRODUCT($B1710:$GQ1710,INDEX(PLAN_PRODUCCION!$B$4:$GQ$24,COLUMN()-COLUMN($GZ$1)+1,0))</f>
        <v>0</v>
      </c>
      <c r="HF1710" s="24">
        <f>SUMPRODUCT($B1710:$GQ1710,INDEX(PLAN_PRODUCCION!$B$4:$GQ$24,COLUMN()-COLUMN($GZ$1)+1,0))</f>
        <v>0</v>
      </c>
      <c r="HG1710" s="24">
        <f>SUMPRODUCT($B1710:$GQ1710,INDEX(PLAN_PRODUCCION!$B$4:$GQ$24,COLUMN()-COLUMN($GZ$1)+1,0))</f>
        <v>0</v>
      </c>
      <c r="HH1710" s="24">
        <f>SUMPRODUCT($B1710:$GQ1710,INDEX(PLAN_PRODUCCION!$B$4:$GQ$24,COLUMN()-COLUMN($GZ$1)+1,0))</f>
        <v>0</v>
      </c>
      <c r="HI1710" s="24">
        <f>SUMPRODUCT($B1710:$GQ1710,INDEX(PLAN_PRODUCCION!$B$4:$GQ$24,COLUMN()-COLUMN($GZ$1)+1,0))</f>
        <v>0</v>
      </c>
      <c r="HJ1710" s="24">
        <f>SUMPRODUCT($B1710:$GQ1710,INDEX(PLAN_PRODUCCION!$B$4:$GQ$24,COLUMN()-COLUMN($GZ$1)+1,0))</f>
        <v>0</v>
      </c>
      <c r="HK1710" s="24">
        <f>SUMPRODUCT($B1710:$GQ1710,INDEX(PLAN_PRODUCCION!$B$4:$GQ$24,COLUMN()-COLUMN($GZ$1)+1,0))</f>
        <v>0</v>
      </c>
      <c r="HL1710" s="24">
        <f>SUMPRODUCT($B1710:$GQ1710,INDEX(PLAN_PRODUCCION!$B$4:$GQ$24,COLUMN()-COLUMN($GZ$1)+1,0))</f>
        <v>0</v>
      </c>
      <c r="HM1710" s="24">
        <f>SUMPRODUCT($B1710:$GQ1710,INDEX(PLAN_PRODUCCION!$B$4:$GQ$24,COLUMN()-COLUMN($GZ$1)+1,0))</f>
        <v>0</v>
      </c>
      <c r="HN1710" s="24">
        <f>SUMPRODUCT($B1710:$GQ1710,INDEX(PLAN_PRODUCCION!$B$4:$GQ$24,COLUMN()-COLUMN($GZ$1)+1,0))</f>
        <v>0</v>
      </c>
      <c r="HO1710" s="24">
        <f>SUMPRODUCT($B1710:$GQ1710,INDEX(PLAN_PRODUCCION!$B$4:$GQ$24,COLUMN()-COLUMN($GZ$1)+1,0))</f>
        <v>0</v>
      </c>
      <c r="HP1710" s="24">
        <f>SUMPRODUCT($B1710:$GQ1710,INDEX(PLAN_PRODUCCION!$B$4:$GQ$24,COLUMN()-COLUMN($GZ$1)+1,0))</f>
        <v>0</v>
      </c>
      <c r="HQ1710" s="24">
        <f>SUMPRODUCT($B1710:$GQ1710,INDEX(PLAN_PRODUCCION!$B$4:$GQ$24,COLUMN()-COLUMN($GZ$1)+1,0))</f>
        <v>0</v>
      </c>
      <c r="HR1710" s="24">
        <f>SUMPRODUCT($B1710:$GQ1710,INDEX(PLAN_PRODUCCION!$B$4:$GQ$24,COLUMN()-COLUMN($GZ$1)+1,0))</f>
        <v>0</v>
      </c>
      <c r="HS1710" s="24">
        <f>SUMPRODUCT($B1710:$GQ1710,INDEX(PLAN_PRODUCCION!$B$4:$GQ$24,COLUMN()-COLUMN($GZ$1)+1,0))</f>
        <v>0</v>
      </c>
      <c r="HT1710" s="24">
        <f>SUMPRODUCT($B1710:$GQ1710,INDEX(PLAN_PRODUCCION!$B$4:$GQ$24,COLUMN()-COLUMN($GZ$1)+1,0))</f>
        <v>0</v>
      </c>
      <c r="HU1710" s="22"/>
      <c r="HV1710" s="25"/>
      <c r="HW1710" t="str">
        <f>DIM_BILL[[#This Row],[Tipo]]</f>
        <v/>
      </c>
    </row>
    <row r="1711" spans="1:231" x14ac:dyDescent="0.3">
      <c r="A1711" s="18" t="s">
        <v>348</v>
      </c>
      <c r="W1711">
        <v>2.8799999999999997E-3</v>
      </c>
      <c r="X1711">
        <v>2.8799999999999997E-3</v>
      </c>
      <c r="GR1711" s="18" t="s">
        <v>349</v>
      </c>
      <c r="GS1711" s="18">
        <v>2</v>
      </c>
      <c r="GT1711" s="18" t="s">
        <v>1791</v>
      </c>
      <c r="GU1711" s="18" t="s">
        <v>1791</v>
      </c>
      <c r="GV1711" s="18">
        <f>SUMIF(FACT_A1[cve_prod],DIM_BILL[[#This Row],[CODIGO]],FACT_A1[Existencia])</f>
        <v>0</v>
      </c>
      <c r="GW1711" s="18">
        <f>SUMIF(FACT_A2[cve_prod],DIM_BILL[[#This Row],[CODIGO]],FACT_A2[Existencia])</f>
        <v>0</v>
      </c>
      <c r="GX1711" s="18"/>
      <c r="GY1711" s="16" t="s">
        <v>2222</v>
      </c>
      <c r="GZ1711" s="26">
        <f t="shared" ref="GZ1711" si="12497">GV1711+GW1711+GX1711+GZ1709-GZ1710</f>
        <v>0.24000000000000021</v>
      </c>
      <c r="HA1711" s="26">
        <f t="shared" ref="HA1711" si="12498">GZ1711+HA1709-HA1710</f>
        <v>0.24000000000000021</v>
      </c>
      <c r="HB1711" s="26">
        <f t="shared" ref="HB1711" si="12499">HA1711+HB1709-HB1710</f>
        <v>0.24000000000000021</v>
      </c>
      <c r="HC1711" s="26">
        <f t="shared" ref="HC1711" si="12500">HB1711+HC1709-HC1710</f>
        <v>0.24000000000000021</v>
      </c>
      <c r="HD1711" s="26">
        <f t="shared" ref="HD1711" si="12501">HC1711+HD1709-HD1710</f>
        <v>0.24000000000000021</v>
      </c>
      <c r="HE1711" s="26">
        <f t="shared" ref="HE1711" si="12502">HD1711+HE1709-HE1710</f>
        <v>0.24000000000000021</v>
      </c>
      <c r="HF1711" s="26">
        <f t="shared" ref="HF1711" si="12503">HE1711+HF1709-HF1710</f>
        <v>0.24000000000000021</v>
      </c>
      <c r="HG1711" s="26">
        <f t="shared" ref="HG1711" si="12504">HF1711+HG1709-HG1710</f>
        <v>0.24000000000000021</v>
      </c>
      <c r="HH1711" s="26">
        <f t="shared" ref="HH1711" si="12505">HG1711+HH1709-HH1710</f>
        <v>0.24000000000000021</v>
      </c>
      <c r="HI1711" s="26">
        <f t="shared" ref="HI1711" si="12506">HH1711+HI1709-HI1710</f>
        <v>0.24000000000000021</v>
      </c>
      <c r="HJ1711" s="26">
        <f t="shared" ref="HJ1711" si="12507">HI1711+HJ1709-HJ1710</f>
        <v>0.24000000000000021</v>
      </c>
      <c r="HK1711" s="26">
        <f t="shared" ref="HK1711" si="12508">HJ1711+HK1709-HK1710</f>
        <v>0.24000000000000021</v>
      </c>
      <c r="HL1711" s="26">
        <f t="shared" ref="HL1711" si="12509">HK1711+HL1709-HL1710</f>
        <v>0.24000000000000021</v>
      </c>
      <c r="HM1711" s="26">
        <f t="shared" ref="HM1711" si="12510">HL1711+HM1709-HM1710</f>
        <v>0.24000000000000021</v>
      </c>
      <c r="HN1711" s="26">
        <f t="shared" ref="HN1711" si="12511">HM1711+HN1709-HN1710</f>
        <v>0.24000000000000021</v>
      </c>
      <c r="HO1711" s="26">
        <f t="shared" ref="HO1711" si="12512">HN1711+HO1709-HO1710</f>
        <v>0.24000000000000021</v>
      </c>
      <c r="HP1711" s="26">
        <f t="shared" ref="HP1711" si="12513">HO1711+HP1709-HP1710</f>
        <v>0.24000000000000021</v>
      </c>
      <c r="HQ1711" s="26">
        <f t="shared" ref="HQ1711" si="12514">HP1711+HQ1709-HQ1710</f>
        <v>0.24000000000000021</v>
      </c>
      <c r="HR1711" s="26">
        <f t="shared" ref="HR1711" si="12515">HQ1711+HR1709-HR1710</f>
        <v>0.24000000000000021</v>
      </c>
      <c r="HS1711" s="26">
        <f t="shared" ref="HS1711" si="12516">HR1711+HS1709-HS1710</f>
        <v>0.24000000000000021</v>
      </c>
      <c r="HT1711" s="26">
        <f t="shared" ref="HT1711" si="12517">HS1711+HT1709-HT1710</f>
        <v>0.24000000000000021</v>
      </c>
      <c r="HU1711" s="22">
        <f t="shared" ref="HU1711" si="12518">COUNTIF(GZ1711:HT1711,"&lt;0")</f>
        <v>0</v>
      </c>
      <c r="HV1711" s="25"/>
      <c r="HW1711" t="str">
        <f>DIM_BILL[[#This Row],[Tipo]]</f>
        <v/>
      </c>
    </row>
    <row r="1712" spans="1:231" x14ac:dyDescent="0.3">
      <c r="A1712" s="17" t="s">
        <v>352</v>
      </c>
      <c r="W1712">
        <v>1.4299999999999998E-4</v>
      </c>
      <c r="X1712">
        <v>1.4299999999999998E-4</v>
      </c>
      <c r="GR1712" s="17" t="s">
        <v>353</v>
      </c>
      <c r="GS1712" s="17">
        <v>2</v>
      </c>
      <c r="GT1712" s="17" t="s">
        <v>1791</v>
      </c>
      <c r="GU1712" s="17" t="s">
        <v>1791</v>
      </c>
      <c r="GV1712" s="17">
        <f>SUMIF(FACT_A1[cve_prod],DIM_BILL[[#This Row],[CODIGO]],FACT_A1[Existencia])</f>
        <v>0</v>
      </c>
      <c r="GW1712" s="18">
        <f>SUMIF(FACT_A2[cve_prod],DIM_BILL[[#This Row],[CODIGO]],FACT_A2[Existencia])</f>
        <v>0</v>
      </c>
      <c r="GX1712" s="17"/>
      <c r="GY1712" s="16" t="s">
        <v>2220</v>
      </c>
      <c r="GZ1712" s="15">
        <f>SUMIFS(POs[saldo],POs[cve_prod],DIM_BILL[[#This Row],[CODIGO]],POs[status],$GY1712,POs[f_ent],GZ$1)</f>
        <v>0</v>
      </c>
      <c r="HA1712" s="15">
        <f>SUMIFS(POs[saldo],POs[cve_prod],DIM_BILL[[#This Row],[CODIGO]],POs[status],$GY1712,POs[f_ent],HA$1)</f>
        <v>0</v>
      </c>
      <c r="HB1712" s="15">
        <f>SUMIFS(POs[saldo],POs[cve_prod],DIM_BILL[[#This Row],[CODIGO]],POs[status],$GY1712,POs[f_ent],HB$1)</f>
        <v>0</v>
      </c>
      <c r="HC1712" s="15">
        <f>SUMIFS(POs[saldo],POs[cve_prod],DIM_BILL[[#This Row],[CODIGO]],POs[status],$GY1712,POs[f_ent],HC$1)</f>
        <v>0</v>
      </c>
      <c r="HD1712" s="15">
        <f>SUMIFS(POs[saldo],POs[cve_prod],DIM_BILL[[#This Row],[CODIGO]],POs[status],$GY1712,POs[f_ent],HD$1)</f>
        <v>0</v>
      </c>
      <c r="HE1712" s="15">
        <f>SUMIFS(POs[saldo],POs[cve_prod],DIM_BILL[[#This Row],[CODIGO]],POs[status],$GY1712,POs[f_ent],HE$1)</f>
        <v>0</v>
      </c>
      <c r="HF1712" s="15">
        <f>SUMIFS(POs[saldo],POs[cve_prod],DIM_BILL[[#This Row],[CODIGO]],POs[status],$GY1712,POs[Semana],WEEKNUM(HF$1))</f>
        <v>0</v>
      </c>
      <c r="HG1712" s="15">
        <f>SUMIFS(POs[saldo],POs[cve_prod],DIM_BILL[[#This Row],[CODIGO]],POs[status],$GY1712,POs[Semana],WEEKNUM(HG$1))</f>
        <v>0</v>
      </c>
      <c r="HH1712" s="15">
        <f>SUMIFS(POs[saldo],POs[cve_prod],DIM_BILL[[#This Row],[CODIGO]],POs[status],$GY1712,POs[Semana],WEEKNUM(HH$1))</f>
        <v>0</v>
      </c>
      <c r="HI1712" s="15">
        <f>SUMIFS(POs[saldo],POs[cve_prod],DIM_BILL[[#This Row],[CODIGO]],POs[status],$GY1712,POs[Semana],WEEKNUM(HI$1))</f>
        <v>0</v>
      </c>
      <c r="HJ1712" s="15">
        <f>SUMIFS(POs[saldo],POs[cve_prod],DIM_BILL[[#This Row],[CODIGO]],POs[status],$GY1712,POs[Semana],WEEKNUM(HJ$1))</f>
        <v>0</v>
      </c>
      <c r="HK1712" s="15">
        <f>SUMIFS(POs[saldo],POs[cve_prod],DIM_BILL[[#This Row],[CODIGO]],POs[status],$GY1712,POs[Semana],WEEKNUM(HK$1))</f>
        <v>0</v>
      </c>
      <c r="HL1712" s="15">
        <f>SUMIFS(POs[saldo],POs[cve_prod],DIM_BILL[[#This Row],[CODIGO]],POs[status],$GY1712,POs[Semana],WEEKNUM(HL$1))</f>
        <v>0</v>
      </c>
      <c r="HM1712" s="15">
        <f>SUMIFS(POs[saldo],POs[cve_prod],DIM_BILL[[#This Row],[CODIGO]],POs[status],$GY1712,POs[Semana],WEEKNUM(HM$1))</f>
        <v>0</v>
      </c>
      <c r="HN1712" s="15">
        <f>SUMIFS(POs[saldo],POs[cve_prod],DIM_BILL[[#This Row],[CODIGO]],POs[status],$GY1712,POs[Semana],WEEKNUM(HN$1))</f>
        <v>0</v>
      </c>
      <c r="HO1712" s="15">
        <f>SUMIFS(POs[saldo],POs[cve_prod],DIM_BILL[[#This Row],[CODIGO]],POs[status],$GY1712,POs[Semana],WEEKNUM(HO$1))</f>
        <v>0</v>
      </c>
      <c r="HP1712" s="15">
        <f>SUMIFS(POs[saldo],POs[cve_prod],DIM_BILL[[#This Row],[CODIGO]],POs[status],$GY1712,POs[Semana],WEEKNUM(HP$1))</f>
        <v>0</v>
      </c>
      <c r="HQ1712" s="15">
        <f>SUMIFS(POs[saldo],POs[cve_prod],DIM_BILL[[#This Row],[CODIGO]],POs[status],$GY1712,POs[Semana],WEEKNUM(HQ$1))</f>
        <v>0</v>
      </c>
      <c r="HR1712" s="15">
        <f>SUMIFS(POs[saldo],POs[cve_prod],DIM_BILL[[#This Row],[CODIGO]],POs[status],$GY1712,POs[Semana],WEEKNUM(HR$1))</f>
        <v>0</v>
      </c>
      <c r="HS1712" s="15">
        <f>SUMIFS(POs[saldo],POs[cve_prod],DIM_BILL[[#This Row],[CODIGO]],POs[status],$GY1712,POs[Semana],WEEKNUM(HS$1))</f>
        <v>0</v>
      </c>
      <c r="HT1712" s="15">
        <f>SUMIFS(POs[saldo],POs[cve_prod],DIM_BILL[[#This Row],[CODIGO]],POs[status],$GY1712,POs[Semana],WEEKNUM(HT$1))</f>
        <v>0</v>
      </c>
      <c r="HU1712" s="22"/>
      <c r="HV1712" s="25"/>
      <c r="HW1712" t="str">
        <f>DIM_BILL[[#This Row],[Tipo]]</f>
        <v/>
      </c>
    </row>
    <row r="1713" spans="1:231" x14ac:dyDescent="0.3">
      <c r="A1713" s="17" t="s">
        <v>352</v>
      </c>
      <c r="W1713">
        <v>1.4299999999999998E-4</v>
      </c>
      <c r="X1713">
        <v>1.4299999999999998E-4</v>
      </c>
      <c r="GR1713" s="17" t="s">
        <v>353</v>
      </c>
      <c r="GS1713" s="17">
        <v>2</v>
      </c>
      <c r="GT1713" s="17" t="s">
        <v>1791</v>
      </c>
      <c r="GU1713" s="17" t="s">
        <v>1791</v>
      </c>
      <c r="GV1713" s="17">
        <f>SUMIF(FACT_A1[cve_prod],DIM_BILL[[#This Row],[CODIGO]],FACT_A1[Existencia])</f>
        <v>0</v>
      </c>
      <c r="GW1713" s="18">
        <f>SUMIF(FACT_A2[cve_prod],DIM_BILL[[#This Row],[CODIGO]],FACT_A2[Existencia])</f>
        <v>0</v>
      </c>
      <c r="GX1713" s="17"/>
      <c r="GY1713" s="16" t="s">
        <v>2221</v>
      </c>
      <c r="GZ1713" s="24">
        <f>SUMPRODUCT($B1713:$GQ1713,INDEX(PLAN_PRODUCCION!$B$4:$GQ$24,COLUMN()-COLUMN($GZ$1)+1,0))</f>
        <v>0.28599999999999998</v>
      </c>
      <c r="HA1713" s="24">
        <f>SUMPRODUCT($B1713:$GQ1713,INDEX(PLAN_PRODUCCION!$B$4:$GQ$24,COLUMN()-COLUMN($GZ$1)+1,0))</f>
        <v>0</v>
      </c>
      <c r="HB1713" s="24">
        <f>SUMPRODUCT($B1713:$GQ1713,INDEX(PLAN_PRODUCCION!$B$4:$GQ$24,COLUMN()-COLUMN($GZ$1)+1,0))</f>
        <v>0</v>
      </c>
      <c r="HC1713" s="24">
        <f>SUMPRODUCT($B1713:$GQ1713,INDEX(PLAN_PRODUCCION!$B$4:$GQ$24,COLUMN()-COLUMN($GZ$1)+1,0))</f>
        <v>0</v>
      </c>
      <c r="HD1713" s="24">
        <f>SUMPRODUCT($B1713:$GQ1713,INDEX(PLAN_PRODUCCION!$B$4:$GQ$24,COLUMN()-COLUMN($GZ$1)+1,0))</f>
        <v>0</v>
      </c>
      <c r="HE1713" s="24">
        <f>SUMPRODUCT($B1713:$GQ1713,INDEX(PLAN_PRODUCCION!$B$4:$GQ$24,COLUMN()-COLUMN($GZ$1)+1,0))</f>
        <v>0</v>
      </c>
      <c r="HF1713" s="24">
        <f>SUMPRODUCT($B1713:$GQ1713,INDEX(PLAN_PRODUCCION!$B$4:$GQ$24,COLUMN()-COLUMN($GZ$1)+1,0))</f>
        <v>0</v>
      </c>
      <c r="HG1713" s="24">
        <f>SUMPRODUCT($B1713:$GQ1713,INDEX(PLAN_PRODUCCION!$B$4:$GQ$24,COLUMN()-COLUMN($GZ$1)+1,0))</f>
        <v>0</v>
      </c>
      <c r="HH1713" s="24">
        <f>SUMPRODUCT($B1713:$GQ1713,INDEX(PLAN_PRODUCCION!$B$4:$GQ$24,COLUMN()-COLUMN($GZ$1)+1,0))</f>
        <v>0</v>
      </c>
      <c r="HI1713" s="24">
        <f>SUMPRODUCT($B1713:$GQ1713,INDEX(PLAN_PRODUCCION!$B$4:$GQ$24,COLUMN()-COLUMN($GZ$1)+1,0))</f>
        <v>0</v>
      </c>
      <c r="HJ1713" s="24">
        <f>SUMPRODUCT($B1713:$GQ1713,INDEX(PLAN_PRODUCCION!$B$4:$GQ$24,COLUMN()-COLUMN($GZ$1)+1,0))</f>
        <v>0</v>
      </c>
      <c r="HK1713" s="24">
        <f>SUMPRODUCT($B1713:$GQ1713,INDEX(PLAN_PRODUCCION!$B$4:$GQ$24,COLUMN()-COLUMN($GZ$1)+1,0))</f>
        <v>0</v>
      </c>
      <c r="HL1713" s="24">
        <f>SUMPRODUCT($B1713:$GQ1713,INDEX(PLAN_PRODUCCION!$B$4:$GQ$24,COLUMN()-COLUMN($GZ$1)+1,0))</f>
        <v>0</v>
      </c>
      <c r="HM1713" s="24">
        <f>SUMPRODUCT($B1713:$GQ1713,INDEX(PLAN_PRODUCCION!$B$4:$GQ$24,COLUMN()-COLUMN($GZ$1)+1,0))</f>
        <v>0</v>
      </c>
      <c r="HN1713" s="24">
        <f>SUMPRODUCT($B1713:$GQ1713,INDEX(PLAN_PRODUCCION!$B$4:$GQ$24,COLUMN()-COLUMN($GZ$1)+1,0))</f>
        <v>0</v>
      </c>
      <c r="HO1713" s="24">
        <f>SUMPRODUCT($B1713:$GQ1713,INDEX(PLAN_PRODUCCION!$B$4:$GQ$24,COLUMN()-COLUMN($GZ$1)+1,0))</f>
        <v>0</v>
      </c>
      <c r="HP1713" s="24">
        <f>SUMPRODUCT($B1713:$GQ1713,INDEX(PLAN_PRODUCCION!$B$4:$GQ$24,COLUMN()-COLUMN($GZ$1)+1,0))</f>
        <v>0</v>
      </c>
      <c r="HQ1713" s="24">
        <f>SUMPRODUCT($B1713:$GQ1713,INDEX(PLAN_PRODUCCION!$B$4:$GQ$24,COLUMN()-COLUMN($GZ$1)+1,0))</f>
        <v>0</v>
      </c>
      <c r="HR1713" s="24">
        <f>SUMPRODUCT($B1713:$GQ1713,INDEX(PLAN_PRODUCCION!$B$4:$GQ$24,COLUMN()-COLUMN($GZ$1)+1,0))</f>
        <v>0</v>
      </c>
      <c r="HS1713" s="24">
        <f>SUMPRODUCT($B1713:$GQ1713,INDEX(PLAN_PRODUCCION!$B$4:$GQ$24,COLUMN()-COLUMN($GZ$1)+1,0))</f>
        <v>0</v>
      </c>
      <c r="HT1713" s="24">
        <f>SUMPRODUCT($B1713:$GQ1713,INDEX(PLAN_PRODUCCION!$B$4:$GQ$24,COLUMN()-COLUMN($GZ$1)+1,0))</f>
        <v>0</v>
      </c>
      <c r="HU1713" s="22"/>
      <c r="HV1713" s="25"/>
      <c r="HW1713" t="str">
        <f>DIM_BILL[[#This Row],[Tipo]]</f>
        <v/>
      </c>
    </row>
    <row r="1714" spans="1:231" x14ac:dyDescent="0.3">
      <c r="A1714" s="18" t="s">
        <v>352</v>
      </c>
      <c r="W1714">
        <v>1.4299999999999998E-4</v>
      </c>
      <c r="X1714">
        <v>1.4299999999999998E-4</v>
      </c>
      <c r="GR1714" s="18" t="s">
        <v>353</v>
      </c>
      <c r="GS1714" s="18">
        <v>2</v>
      </c>
      <c r="GT1714" s="18" t="s">
        <v>1791</v>
      </c>
      <c r="GU1714" s="18" t="s">
        <v>1791</v>
      </c>
      <c r="GV1714" s="18">
        <f>SUMIF(FACT_A1[cve_prod],DIM_BILL[[#This Row],[CODIGO]],FACT_A1[Existencia])</f>
        <v>0</v>
      </c>
      <c r="GW1714" s="18">
        <f>SUMIF(FACT_A2[cve_prod],DIM_BILL[[#This Row],[CODIGO]],FACT_A2[Existencia])</f>
        <v>0</v>
      </c>
      <c r="GX1714" s="18"/>
      <c r="GY1714" s="16" t="s">
        <v>2222</v>
      </c>
      <c r="GZ1714" s="26">
        <f t="shared" ref="GZ1714" si="12519">GV1714+GW1714+GX1714+GZ1712-GZ1713</f>
        <v>-0.28599999999999998</v>
      </c>
      <c r="HA1714" s="26">
        <f t="shared" ref="HA1714" si="12520">GZ1714+HA1712-HA1713</f>
        <v>-0.28599999999999998</v>
      </c>
      <c r="HB1714" s="26">
        <f t="shared" ref="HB1714" si="12521">HA1714+HB1712-HB1713</f>
        <v>-0.28599999999999998</v>
      </c>
      <c r="HC1714" s="26">
        <f t="shared" ref="HC1714" si="12522">HB1714+HC1712-HC1713</f>
        <v>-0.28599999999999998</v>
      </c>
      <c r="HD1714" s="26">
        <f t="shared" ref="HD1714" si="12523">HC1714+HD1712-HD1713</f>
        <v>-0.28599999999999998</v>
      </c>
      <c r="HE1714" s="26">
        <f t="shared" ref="HE1714" si="12524">HD1714+HE1712-HE1713</f>
        <v>-0.28599999999999998</v>
      </c>
      <c r="HF1714" s="26">
        <f t="shared" ref="HF1714" si="12525">HE1714+HF1712-HF1713</f>
        <v>-0.28599999999999998</v>
      </c>
      <c r="HG1714" s="26">
        <f t="shared" ref="HG1714" si="12526">HF1714+HG1712-HG1713</f>
        <v>-0.28599999999999998</v>
      </c>
      <c r="HH1714" s="26">
        <f t="shared" ref="HH1714" si="12527">HG1714+HH1712-HH1713</f>
        <v>-0.28599999999999998</v>
      </c>
      <c r="HI1714" s="26">
        <f t="shared" ref="HI1714" si="12528">HH1714+HI1712-HI1713</f>
        <v>-0.28599999999999998</v>
      </c>
      <c r="HJ1714" s="26">
        <f t="shared" ref="HJ1714" si="12529">HI1714+HJ1712-HJ1713</f>
        <v>-0.28599999999999998</v>
      </c>
      <c r="HK1714" s="26">
        <f t="shared" ref="HK1714" si="12530">HJ1714+HK1712-HK1713</f>
        <v>-0.28599999999999998</v>
      </c>
      <c r="HL1714" s="26">
        <f t="shared" ref="HL1714" si="12531">HK1714+HL1712-HL1713</f>
        <v>-0.28599999999999998</v>
      </c>
      <c r="HM1714" s="26">
        <f t="shared" ref="HM1714" si="12532">HL1714+HM1712-HM1713</f>
        <v>-0.28599999999999998</v>
      </c>
      <c r="HN1714" s="26">
        <f t="shared" ref="HN1714" si="12533">HM1714+HN1712-HN1713</f>
        <v>-0.28599999999999998</v>
      </c>
      <c r="HO1714" s="26">
        <f t="shared" ref="HO1714" si="12534">HN1714+HO1712-HO1713</f>
        <v>-0.28599999999999998</v>
      </c>
      <c r="HP1714" s="26">
        <f t="shared" ref="HP1714" si="12535">HO1714+HP1712-HP1713</f>
        <v>-0.28599999999999998</v>
      </c>
      <c r="HQ1714" s="26">
        <f t="shared" ref="HQ1714" si="12536">HP1714+HQ1712-HQ1713</f>
        <v>-0.28599999999999998</v>
      </c>
      <c r="HR1714" s="26">
        <f t="shared" ref="HR1714" si="12537">HQ1714+HR1712-HR1713</f>
        <v>-0.28599999999999998</v>
      </c>
      <c r="HS1714" s="26">
        <f t="shared" ref="HS1714" si="12538">HR1714+HS1712-HS1713</f>
        <v>-0.28599999999999998</v>
      </c>
      <c r="HT1714" s="26">
        <f t="shared" ref="HT1714" si="12539">HS1714+HT1712-HT1713</f>
        <v>-0.28599999999999998</v>
      </c>
      <c r="HU1714" s="22">
        <f t="shared" ref="HU1714" si="12540">COUNTIF(GZ1714:HT1714,"&lt;0")</f>
        <v>21</v>
      </c>
      <c r="HV1714" s="25"/>
      <c r="HW1714" t="str">
        <f>DIM_BILL[[#This Row],[Tipo]]</f>
        <v/>
      </c>
    </row>
    <row r="1715" spans="1:231" x14ac:dyDescent="0.3">
      <c r="A1715" s="17" t="s">
        <v>354</v>
      </c>
      <c r="W1715">
        <v>1.2E-5</v>
      </c>
      <c r="X1715">
        <v>1.2E-5</v>
      </c>
      <c r="GR1715" s="17" t="s">
        <v>355</v>
      </c>
      <c r="GS1715" s="17">
        <v>2</v>
      </c>
      <c r="GT1715" s="17" t="s">
        <v>1791</v>
      </c>
      <c r="GU1715" s="17" t="s">
        <v>1791</v>
      </c>
      <c r="GV1715" s="17">
        <f>SUMIF(FACT_A1[cve_prod],DIM_BILL[[#This Row],[CODIGO]],FACT_A1[Existencia])</f>
        <v>1</v>
      </c>
      <c r="GW1715" s="18">
        <f>SUMIF(FACT_A2[cve_prod],DIM_BILL[[#This Row],[CODIGO]],FACT_A2[Existencia])</f>
        <v>0</v>
      </c>
      <c r="GX1715" s="17"/>
      <c r="GY1715" s="16" t="s">
        <v>2220</v>
      </c>
      <c r="GZ1715" s="15">
        <f>SUMIFS(POs[saldo],POs[cve_prod],DIM_BILL[[#This Row],[CODIGO]],POs[status],$GY1715,POs[f_ent],GZ$1)</f>
        <v>0</v>
      </c>
      <c r="HA1715" s="15">
        <f>SUMIFS(POs[saldo],POs[cve_prod],DIM_BILL[[#This Row],[CODIGO]],POs[status],$GY1715,POs[f_ent],HA$1)</f>
        <v>0</v>
      </c>
      <c r="HB1715" s="15">
        <f>SUMIFS(POs[saldo],POs[cve_prod],DIM_BILL[[#This Row],[CODIGO]],POs[status],$GY1715,POs[f_ent],HB$1)</f>
        <v>0</v>
      </c>
      <c r="HC1715" s="15">
        <f>SUMIFS(POs[saldo],POs[cve_prod],DIM_BILL[[#This Row],[CODIGO]],POs[status],$GY1715,POs[f_ent],HC$1)</f>
        <v>0</v>
      </c>
      <c r="HD1715" s="15">
        <f>SUMIFS(POs[saldo],POs[cve_prod],DIM_BILL[[#This Row],[CODIGO]],POs[status],$GY1715,POs[f_ent],HD$1)</f>
        <v>0</v>
      </c>
      <c r="HE1715" s="15">
        <f>SUMIFS(POs[saldo],POs[cve_prod],DIM_BILL[[#This Row],[CODIGO]],POs[status],$GY1715,POs[f_ent],HE$1)</f>
        <v>0</v>
      </c>
      <c r="HF1715" s="15">
        <f>SUMIFS(POs[saldo],POs[cve_prod],DIM_BILL[[#This Row],[CODIGO]],POs[status],$GY1715,POs[Semana],WEEKNUM(HF$1))</f>
        <v>0</v>
      </c>
      <c r="HG1715" s="15">
        <f>SUMIFS(POs[saldo],POs[cve_prod],DIM_BILL[[#This Row],[CODIGO]],POs[status],$GY1715,POs[Semana],WEEKNUM(HG$1))</f>
        <v>0</v>
      </c>
      <c r="HH1715" s="15">
        <f>SUMIFS(POs[saldo],POs[cve_prod],DIM_BILL[[#This Row],[CODIGO]],POs[status],$GY1715,POs[Semana],WEEKNUM(HH$1))</f>
        <v>0</v>
      </c>
      <c r="HI1715" s="15">
        <f>SUMIFS(POs[saldo],POs[cve_prod],DIM_BILL[[#This Row],[CODIGO]],POs[status],$GY1715,POs[Semana],WEEKNUM(HI$1))</f>
        <v>0</v>
      </c>
      <c r="HJ1715" s="15">
        <f>SUMIFS(POs[saldo],POs[cve_prod],DIM_BILL[[#This Row],[CODIGO]],POs[status],$GY1715,POs[Semana],WEEKNUM(HJ$1))</f>
        <v>0</v>
      </c>
      <c r="HK1715" s="15">
        <f>SUMIFS(POs[saldo],POs[cve_prod],DIM_BILL[[#This Row],[CODIGO]],POs[status],$GY1715,POs[Semana],WEEKNUM(HK$1))</f>
        <v>0</v>
      </c>
      <c r="HL1715" s="15">
        <f>SUMIFS(POs[saldo],POs[cve_prod],DIM_BILL[[#This Row],[CODIGO]],POs[status],$GY1715,POs[Semana],WEEKNUM(HL$1))</f>
        <v>0</v>
      </c>
      <c r="HM1715" s="15">
        <f>SUMIFS(POs[saldo],POs[cve_prod],DIM_BILL[[#This Row],[CODIGO]],POs[status],$GY1715,POs[Semana],WEEKNUM(HM$1))</f>
        <v>0</v>
      </c>
      <c r="HN1715" s="15">
        <f>SUMIFS(POs[saldo],POs[cve_prod],DIM_BILL[[#This Row],[CODIGO]],POs[status],$GY1715,POs[Semana],WEEKNUM(HN$1))</f>
        <v>0</v>
      </c>
      <c r="HO1715" s="15">
        <f>SUMIFS(POs[saldo],POs[cve_prod],DIM_BILL[[#This Row],[CODIGO]],POs[status],$GY1715,POs[Semana],WEEKNUM(HO$1))</f>
        <v>0</v>
      </c>
      <c r="HP1715" s="15">
        <f>SUMIFS(POs[saldo],POs[cve_prod],DIM_BILL[[#This Row],[CODIGO]],POs[status],$GY1715,POs[Semana],WEEKNUM(HP$1))</f>
        <v>0</v>
      </c>
      <c r="HQ1715" s="15">
        <f>SUMIFS(POs[saldo],POs[cve_prod],DIM_BILL[[#This Row],[CODIGO]],POs[status],$GY1715,POs[Semana],WEEKNUM(HQ$1))</f>
        <v>0</v>
      </c>
      <c r="HR1715" s="15">
        <f>SUMIFS(POs[saldo],POs[cve_prod],DIM_BILL[[#This Row],[CODIGO]],POs[status],$GY1715,POs[Semana],WEEKNUM(HR$1))</f>
        <v>0</v>
      </c>
      <c r="HS1715" s="15">
        <f>SUMIFS(POs[saldo],POs[cve_prod],DIM_BILL[[#This Row],[CODIGO]],POs[status],$GY1715,POs[Semana],WEEKNUM(HS$1))</f>
        <v>0</v>
      </c>
      <c r="HT1715" s="15">
        <f>SUMIFS(POs[saldo],POs[cve_prod],DIM_BILL[[#This Row],[CODIGO]],POs[status],$GY1715,POs[Semana],WEEKNUM(HT$1))</f>
        <v>0</v>
      </c>
      <c r="HU1715" s="22"/>
      <c r="HV1715" s="25"/>
      <c r="HW1715" t="str">
        <f>DIM_BILL[[#This Row],[Tipo]]</f>
        <v/>
      </c>
    </row>
    <row r="1716" spans="1:231" x14ac:dyDescent="0.3">
      <c r="A1716" s="17" t="s">
        <v>354</v>
      </c>
      <c r="W1716">
        <v>1.2E-5</v>
      </c>
      <c r="X1716">
        <v>1.2E-5</v>
      </c>
      <c r="GR1716" s="17" t="s">
        <v>355</v>
      </c>
      <c r="GS1716" s="17">
        <v>2</v>
      </c>
      <c r="GT1716" s="17" t="s">
        <v>1791</v>
      </c>
      <c r="GU1716" s="17" t="s">
        <v>1791</v>
      </c>
      <c r="GV1716" s="17">
        <f>SUMIF(FACT_A1[cve_prod],DIM_BILL[[#This Row],[CODIGO]],FACT_A1[Existencia])</f>
        <v>1</v>
      </c>
      <c r="GW1716" s="18">
        <f>SUMIF(FACT_A2[cve_prod],DIM_BILL[[#This Row],[CODIGO]],FACT_A2[Existencia])</f>
        <v>0</v>
      </c>
      <c r="GX1716" s="17"/>
      <c r="GY1716" s="16" t="s">
        <v>2221</v>
      </c>
      <c r="GZ1716" s="24">
        <f>SUMPRODUCT($B1716:$GQ1716,INDEX(PLAN_PRODUCCION!$B$4:$GQ$24,COLUMN()-COLUMN($GZ$1)+1,0))</f>
        <v>2.4E-2</v>
      </c>
      <c r="HA1716" s="24">
        <f>SUMPRODUCT($B1716:$GQ1716,INDEX(PLAN_PRODUCCION!$B$4:$GQ$24,COLUMN()-COLUMN($GZ$1)+1,0))</f>
        <v>0</v>
      </c>
      <c r="HB1716" s="24">
        <f>SUMPRODUCT($B1716:$GQ1716,INDEX(PLAN_PRODUCCION!$B$4:$GQ$24,COLUMN()-COLUMN($GZ$1)+1,0))</f>
        <v>0</v>
      </c>
      <c r="HC1716" s="24">
        <f>SUMPRODUCT($B1716:$GQ1716,INDEX(PLAN_PRODUCCION!$B$4:$GQ$24,COLUMN()-COLUMN($GZ$1)+1,0))</f>
        <v>0</v>
      </c>
      <c r="HD1716" s="24">
        <f>SUMPRODUCT($B1716:$GQ1716,INDEX(PLAN_PRODUCCION!$B$4:$GQ$24,COLUMN()-COLUMN($GZ$1)+1,0))</f>
        <v>0</v>
      </c>
      <c r="HE1716" s="24">
        <f>SUMPRODUCT($B1716:$GQ1716,INDEX(PLAN_PRODUCCION!$B$4:$GQ$24,COLUMN()-COLUMN($GZ$1)+1,0))</f>
        <v>0</v>
      </c>
      <c r="HF1716" s="24">
        <f>SUMPRODUCT($B1716:$GQ1716,INDEX(PLAN_PRODUCCION!$B$4:$GQ$24,COLUMN()-COLUMN($GZ$1)+1,0))</f>
        <v>0</v>
      </c>
      <c r="HG1716" s="24">
        <f>SUMPRODUCT($B1716:$GQ1716,INDEX(PLAN_PRODUCCION!$B$4:$GQ$24,COLUMN()-COLUMN($GZ$1)+1,0))</f>
        <v>0</v>
      </c>
      <c r="HH1716" s="24">
        <f>SUMPRODUCT($B1716:$GQ1716,INDEX(PLAN_PRODUCCION!$B$4:$GQ$24,COLUMN()-COLUMN($GZ$1)+1,0))</f>
        <v>0</v>
      </c>
      <c r="HI1716" s="24">
        <f>SUMPRODUCT($B1716:$GQ1716,INDEX(PLAN_PRODUCCION!$B$4:$GQ$24,COLUMN()-COLUMN($GZ$1)+1,0))</f>
        <v>0</v>
      </c>
      <c r="HJ1716" s="24">
        <f>SUMPRODUCT($B1716:$GQ1716,INDEX(PLAN_PRODUCCION!$B$4:$GQ$24,COLUMN()-COLUMN($GZ$1)+1,0))</f>
        <v>0</v>
      </c>
      <c r="HK1716" s="24">
        <f>SUMPRODUCT($B1716:$GQ1716,INDEX(PLAN_PRODUCCION!$B$4:$GQ$24,COLUMN()-COLUMN($GZ$1)+1,0))</f>
        <v>0</v>
      </c>
      <c r="HL1716" s="24">
        <f>SUMPRODUCT($B1716:$GQ1716,INDEX(PLAN_PRODUCCION!$B$4:$GQ$24,COLUMN()-COLUMN($GZ$1)+1,0))</f>
        <v>0</v>
      </c>
      <c r="HM1716" s="24">
        <f>SUMPRODUCT($B1716:$GQ1716,INDEX(PLAN_PRODUCCION!$B$4:$GQ$24,COLUMN()-COLUMN($GZ$1)+1,0))</f>
        <v>0</v>
      </c>
      <c r="HN1716" s="24">
        <f>SUMPRODUCT($B1716:$GQ1716,INDEX(PLAN_PRODUCCION!$B$4:$GQ$24,COLUMN()-COLUMN($GZ$1)+1,0))</f>
        <v>0</v>
      </c>
      <c r="HO1716" s="24">
        <f>SUMPRODUCT($B1716:$GQ1716,INDEX(PLAN_PRODUCCION!$B$4:$GQ$24,COLUMN()-COLUMN($GZ$1)+1,0))</f>
        <v>0</v>
      </c>
      <c r="HP1716" s="24">
        <f>SUMPRODUCT($B1716:$GQ1716,INDEX(PLAN_PRODUCCION!$B$4:$GQ$24,COLUMN()-COLUMN($GZ$1)+1,0))</f>
        <v>0</v>
      </c>
      <c r="HQ1716" s="24">
        <f>SUMPRODUCT($B1716:$GQ1716,INDEX(PLAN_PRODUCCION!$B$4:$GQ$24,COLUMN()-COLUMN($GZ$1)+1,0))</f>
        <v>0</v>
      </c>
      <c r="HR1716" s="24">
        <f>SUMPRODUCT($B1716:$GQ1716,INDEX(PLAN_PRODUCCION!$B$4:$GQ$24,COLUMN()-COLUMN($GZ$1)+1,0))</f>
        <v>0</v>
      </c>
      <c r="HS1716" s="24">
        <f>SUMPRODUCT($B1716:$GQ1716,INDEX(PLAN_PRODUCCION!$B$4:$GQ$24,COLUMN()-COLUMN($GZ$1)+1,0))</f>
        <v>0</v>
      </c>
      <c r="HT1716" s="24">
        <f>SUMPRODUCT($B1716:$GQ1716,INDEX(PLAN_PRODUCCION!$B$4:$GQ$24,COLUMN()-COLUMN($GZ$1)+1,0))</f>
        <v>0</v>
      </c>
      <c r="HU1716" s="22"/>
      <c r="HV1716" s="25"/>
      <c r="HW1716" t="str">
        <f>DIM_BILL[[#This Row],[Tipo]]</f>
        <v/>
      </c>
    </row>
    <row r="1717" spans="1:231" x14ac:dyDescent="0.3">
      <c r="A1717" s="18" t="s">
        <v>354</v>
      </c>
      <c r="W1717">
        <v>1.2E-5</v>
      </c>
      <c r="X1717">
        <v>1.2E-5</v>
      </c>
      <c r="GR1717" s="18" t="s">
        <v>355</v>
      </c>
      <c r="GS1717" s="18">
        <v>2</v>
      </c>
      <c r="GT1717" s="18" t="s">
        <v>1791</v>
      </c>
      <c r="GU1717" s="18" t="s">
        <v>1791</v>
      </c>
      <c r="GV1717" s="18">
        <f>SUMIF(FACT_A1[cve_prod],DIM_BILL[[#This Row],[CODIGO]],FACT_A1[Existencia])</f>
        <v>1</v>
      </c>
      <c r="GW1717" s="18">
        <f>SUMIF(FACT_A2[cve_prod],DIM_BILL[[#This Row],[CODIGO]],FACT_A2[Existencia])</f>
        <v>0</v>
      </c>
      <c r="GX1717" s="18"/>
      <c r="GY1717" s="16" t="s">
        <v>2222</v>
      </c>
      <c r="GZ1717" s="26">
        <f t="shared" ref="GZ1717" si="12541">GV1717+GW1717+GX1717+GZ1715-GZ1716</f>
        <v>0.97599999999999998</v>
      </c>
      <c r="HA1717" s="26">
        <f t="shared" ref="HA1717" si="12542">GZ1717+HA1715-HA1716</f>
        <v>0.97599999999999998</v>
      </c>
      <c r="HB1717" s="26">
        <f t="shared" ref="HB1717" si="12543">HA1717+HB1715-HB1716</f>
        <v>0.97599999999999998</v>
      </c>
      <c r="HC1717" s="26">
        <f t="shared" ref="HC1717" si="12544">HB1717+HC1715-HC1716</f>
        <v>0.97599999999999998</v>
      </c>
      <c r="HD1717" s="26">
        <f t="shared" ref="HD1717" si="12545">HC1717+HD1715-HD1716</f>
        <v>0.97599999999999998</v>
      </c>
      <c r="HE1717" s="26">
        <f t="shared" ref="HE1717" si="12546">HD1717+HE1715-HE1716</f>
        <v>0.97599999999999998</v>
      </c>
      <c r="HF1717" s="26">
        <f t="shared" ref="HF1717" si="12547">HE1717+HF1715-HF1716</f>
        <v>0.97599999999999998</v>
      </c>
      <c r="HG1717" s="26">
        <f t="shared" ref="HG1717" si="12548">HF1717+HG1715-HG1716</f>
        <v>0.97599999999999998</v>
      </c>
      <c r="HH1717" s="26">
        <f t="shared" ref="HH1717" si="12549">HG1717+HH1715-HH1716</f>
        <v>0.97599999999999998</v>
      </c>
      <c r="HI1717" s="26">
        <f t="shared" ref="HI1717" si="12550">HH1717+HI1715-HI1716</f>
        <v>0.97599999999999998</v>
      </c>
      <c r="HJ1717" s="26">
        <f t="shared" ref="HJ1717" si="12551">HI1717+HJ1715-HJ1716</f>
        <v>0.97599999999999998</v>
      </c>
      <c r="HK1717" s="26">
        <f t="shared" ref="HK1717" si="12552">HJ1717+HK1715-HK1716</f>
        <v>0.97599999999999998</v>
      </c>
      <c r="HL1717" s="26">
        <f t="shared" ref="HL1717" si="12553">HK1717+HL1715-HL1716</f>
        <v>0.97599999999999998</v>
      </c>
      <c r="HM1717" s="26">
        <f t="shared" ref="HM1717" si="12554">HL1717+HM1715-HM1716</f>
        <v>0.97599999999999998</v>
      </c>
      <c r="HN1717" s="26">
        <f t="shared" ref="HN1717" si="12555">HM1717+HN1715-HN1716</f>
        <v>0.97599999999999998</v>
      </c>
      <c r="HO1717" s="26">
        <f t="shared" ref="HO1717" si="12556">HN1717+HO1715-HO1716</f>
        <v>0.97599999999999998</v>
      </c>
      <c r="HP1717" s="26">
        <f t="shared" ref="HP1717" si="12557">HO1717+HP1715-HP1716</f>
        <v>0.97599999999999998</v>
      </c>
      <c r="HQ1717" s="26">
        <f t="shared" ref="HQ1717" si="12558">HP1717+HQ1715-HQ1716</f>
        <v>0.97599999999999998</v>
      </c>
      <c r="HR1717" s="26">
        <f t="shared" ref="HR1717" si="12559">HQ1717+HR1715-HR1716</f>
        <v>0.97599999999999998</v>
      </c>
      <c r="HS1717" s="26">
        <f t="shared" ref="HS1717" si="12560">HR1717+HS1715-HS1716</f>
        <v>0.97599999999999998</v>
      </c>
      <c r="HT1717" s="26">
        <f t="shared" ref="HT1717" si="12561">HS1717+HT1715-HT1716</f>
        <v>0.97599999999999998</v>
      </c>
      <c r="HU1717" s="22">
        <f t="shared" ref="HU1717" si="12562">COUNTIF(GZ1717:HT1717,"&lt;0")</f>
        <v>0</v>
      </c>
      <c r="HV1717" s="25"/>
      <c r="HW1717" t="str">
        <f>DIM_BILL[[#This Row],[Tipo]]</f>
        <v/>
      </c>
    </row>
    <row r="1718" spans="1:231" x14ac:dyDescent="0.3">
      <c r="A1718" s="17" t="s">
        <v>1089</v>
      </c>
      <c r="CZ1718">
        <v>1.635E-2</v>
      </c>
      <c r="DA1718">
        <v>1.63635E-2</v>
      </c>
      <c r="DB1718">
        <v>1.63635E-2</v>
      </c>
      <c r="DC1718">
        <v>1.63635E-2</v>
      </c>
      <c r="DD1718">
        <v>1.63635E-2</v>
      </c>
      <c r="GR1718" s="17" t="s">
        <v>1090</v>
      </c>
      <c r="GS1718" s="17">
        <v>1</v>
      </c>
      <c r="GT1718" s="17" t="s">
        <v>1834</v>
      </c>
      <c r="GU1718" s="17" t="s">
        <v>1793</v>
      </c>
      <c r="GV1718" s="17">
        <f>SUMIF(FACT_A1[cve_prod],DIM_BILL[[#This Row],[CODIGO]],FACT_A1[Existencia])</f>
        <v>0</v>
      </c>
      <c r="GW1718" s="18">
        <f>SUMIF(FACT_A2[cve_prod],DIM_BILL[[#This Row],[CODIGO]],FACT_A2[Existencia])</f>
        <v>100</v>
      </c>
      <c r="GX1718" s="17"/>
      <c r="GY1718" s="16" t="s">
        <v>2220</v>
      </c>
      <c r="GZ1718" s="15">
        <f>SUMIFS(POs[saldo],POs[cve_prod],DIM_BILL[[#This Row],[CODIGO]],POs[status],$GY1718,POs[f_ent],GZ$1)</f>
        <v>0</v>
      </c>
      <c r="HA1718" s="15">
        <f>SUMIFS(POs[saldo],POs[cve_prod],DIM_BILL[[#This Row],[CODIGO]],POs[status],$GY1718,POs[f_ent],HA$1)</f>
        <v>0</v>
      </c>
      <c r="HB1718" s="15">
        <f>SUMIFS(POs[saldo],POs[cve_prod],DIM_BILL[[#This Row],[CODIGO]],POs[status],$GY1718,POs[f_ent],HB$1)</f>
        <v>0</v>
      </c>
      <c r="HC1718" s="15">
        <f>SUMIFS(POs[saldo],POs[cve_prod],DIM_BILL[[#This Row],[CODIGO]],POs[status],$GY1718,POs[f_ent],HC$1)</f>
        <v>0</v>
      </c>
      <c r="HD1718" s="15">
        <f>SUMIFS(POs[saldo],POs[cve_prod],DIM_BILL[[#This Row],[CODIGO]],POs[status],$GY1718,POs[f_ent],HD$1)</f>
        <v>0</v>
      </c>
      <c r="HE1718" s="15">
        <f>SUMIFS(POs[saldo],POs[cve_prod],DIM_BILL[[#This Row],[CODIGO]],POs[status],$GY1718,POs[f_ent],HE$1)</f>
        <v>0</v>
      </c>
      <c r="HF1718" s="15">
        <f>SUMIFS(POs[saldo],POs[cve_prod],DIM_BILL[[#This Row],[CODIGO]],POs[status],$GY1718,POs[Semana],WEEKNUM(HF$1))</f>
        <v>0</v>
      </c>
      <c r="HG1718" s="15">
        <f>SUMIFS(POs[saldo],POs[cve_prod],DIM_BILL[[#This Row],[CODIGO]],POs[status],$GY1718,POs[Semana],WEEKNUM(HG$1))</f>
        <v>0</v>
      </c>
      <c r="HH1718" s="15">
        <f>SUMIFS(POs[saldo],POs[cve_prod],DIM_BILL[[#This Row],[CODIGO]],POs[status],$GY1718,POs[Semana],WEEKNUM(HH$1))</f>
        <v>0</v>
      </c>
      <c r="HI1718" s="15">
        <f>SUMIFS(POs[saldo],POs[cve_prod],DIM_BILL[[#This Row],[CODIGO]],POs[status],$GY1718,POs[Semana],WEEKNUM(HI$1))</f>
        <v>0</v>
      </c>
      <c r="HJ1718" s="15">
        <f>SUMIFS(POs[saldo],POs[cve_prod],DIM_BILL[[#This Row],[CODIGO]],POs[status],$GY1718,POs[Semana],WEEKNUM(HJ$1))</f>
        <v>0</v>
      </c>
      <c r="HK1718" s="15">
        <f>SUMIFS(POs[saldo],POs[cve_prod],DIM_BILL[[#This Row],[CODIGO]],POs[status],$GY1718,POs[Semana],WEEKNUM(HK$1))</f>
        <v>0</v>
      </c>
      <c r="HL1718" s="15">
        <f>SUMIFS(POs[saldo],POs[cve_prod],DIM_BILL[[#This Row],[CODIGO]],POs[status],$GY1718,POs[Semana],WEEKNUM(HL$1))</f>
        <v>0</v>
      </c>
      <c r="HM1718" s="15">
        <f>SUMIFS(POs[saldo],POs[cve_prod],DIM_BILL[[#This Row],[CODIGO]],POs[status],$GY1718,POs[Semana],WEEKNUM(HM$1))</f>
        <v>0</v>
      </c>
      <c r="HN1718" s="15">
        <f>SUMIFS(POs[saldo],POs[cve_prod],DIM_BILL[[#This Row],[CODIGO]],POs[status],$GY1718,POs[Semana],WEEKNUM(HN$1))</f>
        <v>0</v>
      </c>
      <c r="HO1718" s="15">
        <f>SUMIFS(POs[saldo],POs[cve_prod],DIM_BILL[[#This Row],[CODIGO]],POs[status],$GY1718,POs[Semana],WEEKNUM(HO$1))</f>
        <v>0</v>
      </c>
      <c r="HP1718" s="15">
        <f>SUMIFS(POs[saldo],POs[cve_prod],DIM_BILL[[#This Row],[CODIGO]],POs[status],$GY1718,POs[Semana],WEEKNUM(HP$1))</f>
        <v>0</v>
      </c>
      <c r="HQ1718" s="15">
        <f>SUMIFS(POs[saldo],POs[cve_prod],DIM_BILL[[#This Row],[CODIGO]],POs[status],$GY1718,POs[Semana],WEEKNUM(HQ$1))</f>
        <v>0</v>
      </c>
      <c r="HR1718" s="15">
        <f>SUMIFS(POs[saldo],POs[cve_prod],DIM_BILL[[#This Row],[CODIGO]],POs[status],$GY1718,POs[Semana],WEEKNUM(HR$1))</f>
        <v>0</v>
      </c>
      <c r="HS1718" s="15">
        <f>SUMIFS(POs[saldo],POs[cve_prod],DIM_BILL[[#This Row],[CODIGO]],POs[status],$GY1718,POs[Semana],WEEKNUM(HS$1))</f>
        <v>0</v>
      </c>
      <c r="HT1718" s="15">
        <f>SUMIFS(POs[saldo],POs[cve_prod],DIM_BILL[[#This Row],[CODIGO]],POs[status],$GY1718,POs[Semana],WEEKNUM(HT$1))</f>
        <v>0</v>
      </c>
      <c r="HU1718" s="22"/>
      <c r="HV1718" s="25"/>
      <c r="HW1718" t="str">
        <f>DIM_BILL[[#This Row],[Tipo]]</f>
        <v>MATERIA PRIMA</v>
      </c>
    </row>
    <row r="1719" spans="1:231" x14ac:dyDescent="0.3">
      <c r="A1719" s="17" t="s">
        <v>1089</v>
      </c>
      <c r="CZ1719">
        <v>1.635E-2</v>
      </c>
      <c r="DA1719">
        <v>1.63635E-2</v>
      </c>
      <c r="DB1719">
        <v>1.63635E-2</v>
      </c>
      <c r="DC1719">
        <v>1.63635E-2</v>
      </c>
      <c r="DD1719">
        <v>1.63635E-2</v>
      </c>
      <c r="GR1719" s="17" t="s">
        <v>1090</v>
      </c>
      <c r="GS1719" s="17">
        <v>1</v>
      </c>
      <c r="GT1719" s="17" t="s">
        <v>1834</v>
      </c>
      <c r="GU1719" s="17" t="s">
        <v>1793</v>
      </c>
      <c r="GV1719" s="17">
        <f>SUMIF(FACT_A1[cve_prod],DIM_BILL[[#This Row],[CODIGO]],FACT_A1[Existencia])</f>
        <v>0</v>
      </c>
      <c r="GW1719" s="18">
        <f>SUMIF(FACT_A2[cve_prod],DIM_BILL[[#This Row],[CODIGO]],FACT_A2[Existencia])</f>
        <v>100</v>
      </c>
      <c r="GX1719" s="17"/>
      <c r="GY1719" s="16" t="s">
        <v>2221</v>
      </c>
      <c r="GZ1719" s="24">
        <f>SUMPRODUCT($B1719:$GQ1719,INDEX(PLAN_PRODUCCION!$B$4:$GQ$24,COLUMN()-COLUMN($GZ$1)+1,0))</f>
        <v>19.636199999999999</v>
      </c>
      <c r="HA1719" s="24">
        <f>SUMPRODUCT($B1719:$GQ1719,INDEX(PLAN_PRODUCCION!$B$4:$GQ$24,COLUMN()-COLUMN($GZ$1)+1,0))</f>
        <v>0</v>
      </c>
      <c r="HB1719" s="24">
        <f>SUMPRODUCT($B1719:$GQ1719,INDEX(PLAN_PRODUCCION!$B$4:$GQ$24,COLUMN()-COLUMN($GZ$1)+1,0))</f>
        <v>0</v>
      </c>
      <c r="HC1719" s="24">
        <f>SUMPRODUCT($B1719:$GQ1719,INDEX(PLAN_PRODUCCION!$B$4:$GQ$24,COLUMN()-COLUMN($GZ$1)+1,0))</f>
        <v>0</v>
      </c>
      <c r="HD1719" s="24">
        <f>SUMPRODUCT($B1719:$GQ1719,INDEX(PLAN_PRODUCCION!$B$4:$GQ$24,COLUMN()-COLUMN($GZ$1)+1,0))</f>
        <v>0</v>
      </c>
      <c r="HE1719" s="24">
        <f>SUMPRODUCT($B1719:$GQ1719,INDEX(PLAN_PRODUCCION!$B$4:$GQ$24,COLUMN()-COLUMN($GZ$1)+1,0))</f>
        <v>0</v>
      </c>
      <c r="HF1719" s="24">
        <f>SUMPRODUCT($B1719:$GQ1719,INDEX(PLAN_PRODUCCION!$B$4:$GQ$24,COLUMN()-COLUMN($GZ$1)+1,0))</f>
        <v>0</v>
      </c>
      <c r="HG1719" s="24">
        <f>SUMPRODUCT($B1719:$GQ1719,INDEX(PLAN_PRODUCCION!$B$4:$GQ$24,COLUMN()-COLUMN($GZ$1)+1,0))</f>
        <v>0</v>
      </c>
      <c r="HH1719" s="24">
        <f>SUMPRODUCT($B1719:$GQ1719,INDEX(PLAN_PRODUCCION!$B$4:$GQ$24,COLUMN()-COLUMN($GZ$1)+1,0))</f>
        <v>0</v>
      </c>
      <c r="HI1719" s="24">
        <f>SUMPRODUCT($B1719:$GQ1719,INDEX(PLAN_PRODUCCION!$B$4:$GQ$24,COLUMN()-COLUMN($GZ$1)+1,0))</f>
        <v>0</v>
      </c>
      <c r="HJ1719" s="24">
        <f>SUMPRODUCT($B1719:$GQ1719,INDEX(PLAN_PRODUCCION!$B$4:$GQ$24,COLUMN()-COLUMN($GZ$1)+1,0))</f>
        <v>0</v>
      </c>
      <c r="HK1719" s="24">
        <f>SUMPRODUCT($B1719:$GQ1719,INDEX(PLAN_PRODUCCION!$B$4:$GQ$24,COLUMN()-COLUMN($GZ$1)+1,0))</f>
        <v>0</v>
      </c>
      <c r="HL1719" s="24">
        <f>SUMPRODUCT($B1719:$GQ1719,INDEX(PLAN_PRODUCCION!$B$4:$GQ$24,COLUMN()-COLUMN($GZ$1)+1,0))</f>
        <v>0</v>
      </c>
      <c r="HM1719" s="24">
        <f>SUMPRODUCT($B1719:$GQ1719,INDEX(PLAN_PRODUCCION!$B$4:$GQ$24,COLUMN()-COLUMN($GZ$1)+1,0))</f>
        <v>0</v>
      </c>
      <c r="HN1719" s="24">
        <f>SUMPRODUCT($B1719:$GQ1719,INDEX(PLAN_PRODUCCION!$B$4:$GQ$24,COLUMN()-COLUMN($GZ$1)+1,0))</f>
        <v>0</v>
      </c>
      <c r="HO1719" s="24">
        <f>SUMPRODUCT($B1719:$GQ1719,INDEX(PLAN_PRODUCCION!$B$4:$GQ$24,COLUMN()-COLUMN($GZ$1)+1,0))</f>
        <v>0</v>
      </c>
      <c r="HP1719" s="24">
        <f>SUMPRODUCT($B1719:$GQ1719,INDEX(PLAN_PRODUCCION!$B$4:$GQ$24,COLUMN()-COLUMN($GZ$1)+1,0))</f>
        <v>0</v>
      </c>
      <c r="HQ1719" s="24">
        <f>SUMPRODUCT($B1719:$GQ1719,INDEX(PLAN_PRODUCCION!$B$4:$GQ$24,COLUMN()-COLUMN($GZ$1)+1,0))</f>
        <v>0</v>
      </c>
      <c r="HR1719" s="24">
        <f>SUMPRODUCT($B1719:$GQ1719,INDEX(PLAN_PRODUCCION!$B$4:$GQ$24,COLUMN()-COLUMN($GZ$1)+1,0))</f>
        <v>0</v>
      </c>
      <c r="HS1719" s="24">
        <f>SUMPRODUCT($B1719:$GQ1719,INDEX(PLAN_PRODUCCION!$B$4:$GQ$24,COLUMN()-COLUMN($GZ$1)+1,0))</f>
        <v>0</v>
      </c>
      <c r="HT1719" s="24">
        <f>SUMPRODUCT($B1719:$GQ1719,INDEX(PLAN_PRODUCCION!$B$4:$GQ$24,COLUMN()-COLUMN($GZ$1)+1,0))</f>
        <v>0</v>
      </c>
      <c r="HU1719" s="22"/>
      <c r="HV1719" s="25"/>
      <c r="HW1719" t="str">
        <f>DIM_BILL[[#This Row],[Tipo]]</f>
        <v>MATERIA PRIMA</v>
      </c>
    </row>
    <row r="1720" spans="1:231" x14ac:dyDescent="0.3">
      <c r="A1720" s="18" t="s">
        <v>1089</v>
      </c>
      <c r="CZ1720">
        <v>1.635E-2</v>
      </c>
      <c r="DA1720">
        <v>1.63635E-2</v>
      </c>
      <c r="DB1720">
        <v>1.63635E-2</v>
      </c>
      <c r="DC1720">
        <v>1.63635E-2</v>
      </c>
      <c r="DD1720">
        <v>1.63635E-2</v>
      </c>
      <c r="GR1720" s="18" t="s">
        <v>1090</v>
      </c>
      <c r="GS1720" s="18">
        <v>1</v>
      </c>
      <c r="GT1720" s="18" t="s">
        <v>1834</v>
      </c>
      <c r="GU1720" s="18" t="s">
        <v>1793</v>
      </c>
      <c r="GV1720" s="18">
        <f>SUMIF(FACT_A1[cve_prod],DIM_BILL[[#This Row],[CODIGO]],FACT_A1[Existencia])</f>
        <v>0</v>
      </c>
      <c r="GW1720" s="18">
        <f>SUMIF(FACT_A2[cve_prod],DIM_BILL[[#This Row],[CODIGO]],FACT_A2[Existencia])</f>
        <v>100</v>
      </c>
      <c r="GX1720" s="18"/>
      <c r="GY1720" s="16" t="s">
        <v>2222</v>
      </c>
      <c r="GZ1720" s="26">
        <f t="shared" ref="GZ1720" si="12563">GV1720+GW1720+GX1720+GZ1718-GZ1719</f>
        <v>80.363799999999998</v>
      </c>
      <c r="HA1720" s="26">
        <f t="shared" ref="HA1720" si="12564">GZ1720+HA1718-HA1719</f>
        <v>80.363799999999998</v>
      </c>
      <c r="HB1720" s="26">
        <f t="shared" ref="HB1720" si="12565">HA1720+HB1718-HB1719</f>
        <v>80.363799999999998</v>
      </c>
      <c r="HC1720" s="26">
        <f t="shared" ref="HC1720" si="12566">HB1720+HC1718-HC1719</f>
        <v>80.363799999999998</v>
      </c>
      <c r="HD1720" s="26">
        <f t="shared" ref="HD1720" si="12567">HC1720+HD1718-HD1719</f>
        <v>80.363799999999998</v>
      </c>
      <c r="HE1720" s="26">
        <f t="shared" ref="HE1720" si="12568">HD1720+HE1718-HE1719</f>
        <v>80.363799999999998</v>
      </c>
      <c r="HF1720" s="26">
        <f t="shared" ref="HF1720" si="12569">HE1720+HF1718-HF1719</f>
        <v>80.363799999999998</v>
      </c>
      <c r="HG1720" s="26">
        <f t="shared" ref="HG1720" si="12570">HF1720+HG1718-HG1719</f>
        <v>80.363799999999998</v>
      </c>
      <c r="HH1720" s="26">
        <f t="shared" ref="HH1720" si="12571">HG1720+HH1718-HH1719</f>
        <v>80.363799999999998</v>
      </c>
      <c r="HI1720" s="26">
        <f t="shared" ref="HI1720" si="12572">HH1720+HI1718-HI1719</f>
        <v>80.363799999999998</v>
      </c>
      <c r="HJ1720" s="26">
        <f t="shared" ref="HJ1720" si="12573">HI1720+HJ1718-HJ1719</f>
        <v>80.363799999999998</v>
      </c>
      <c r="HK1720" s="26">
        <f t="shared" ref="HK1720" si="12574">HJ1720+HK1718-HK1719</f>
        <v>80.363799999999998</v>
      </c>
      <c r="HL1720" s="26">
        <f t="shared" ref="HL1720" si="12575">HK1720+HL1718-HL1719</f>
        <v>80.363799999999998</v>
      </c>
      <c r="HM1720" s="26">
        <f t="shared" ref="HM1720" si="12576">HL1720+HM1718-HM1719</f>
        <v>80.363799999999998</v>
      </c>
      <c r="HN1720" s="26">
        <f t="shared" ref="HN1720" si="12577">HM1720+HN1718-HN1719</f>
        <v>80.363799999999998</v>
      </c>
      <c r="HO1720" s="26">
        <f t="shared" ref="HO1720" si="12578">HN1720+HO1718-HO1719</f>
        <v>80.363799999999998</v>
      </c>
      <c r="HP1720" s="26">
        <f t="shared" ref="HP1720" si="12579">HO1720+HP1718-HP1719</f>
        <v>80.363799999999998</v>
      </c>
      <c r="HQ1720" s="26">
        <f t="shared" ref="HQ1720" si="12580">HP1720+HQ1718-HQ1719</f>
        <v>80.363799999999998</v>
      </c>
      <c r="HR1720" s="26">
        <f t="shared" ref="HR1720" si="12581">HQ1720+HR1718-HR1719</f>
        <v>80.363799999999998</v>
      </c>
      <c r="HS1720" s="26">
        <f t="shared" ref="HS1720" si="12582">HR1720+HS1718-HS1719</f>
        <v>80.363799999999998</v>
      </c>
      <c r="HT1720" s="26">
        <f t="shared" ref="HT1720" si="12583">HS1720+HT1718-HT1719</f>
        <v>80.363799999999998</v>
      </c>
      <c r="HU1720" s="22">
        <f t="shared" ref="HU1720" si="12584">COUNTIF(GZ1720:HT1720,"&lt;0")</f>
        <v>0</v>
      </c>
      <c r="HV1720" s="25"/>
      <c r="HW1720" t="str">
        <f>DIM_BILL[[#This Row],[Tipo]]</f>
        <v>MATERIA PRIMA</v>
      </c>
    </row>
    <row r="1721" spans="1:231" x14ac:dyDescent="0.3">
      <c r="A1721" s="17" t="s">
        <v>518</v>
      </c>
      <c r="AP1721">
        <v>1.4400000000000001E-3</v>
      </c>
      <c r="GR1721" s="17" t="s">
        <v>519</v>
      </c>
      <c r="GS1721" s="17">
        <v>1</v>
      </c>
      <c r="GT1721" s="17" t="s">
        <v>1847</v>
      </c>
      <c r="GU1721" s="17" t="s">
        <v>1793</v>
      </c>
      <c r="GV1721" s="17">
        <f>SUMIF(FACT_A1[cve_prod],DIM_BILL[[#This Row],[CODIGO]],FACT_A1[Existencia])</f>
        <v>0</v>
      </c>
      <c r="GW1721" s="18">
        <f>SUMIF(FACT_A2[cve_prod],DIM_BILL[[#This Row],[CODIGO]],FACT_A2[Existencia])</f>
        <v>3</v>
      </c>
      <c r="GX1721" s="17"/>
      <c r="GY1721" s="16" t="s">
        <v>2220</v>
      </c>
      <c r="GZ1721" s="15">
        <f>SUMIFS(POs[saldo],POs[cve_prod],DIM_BILL[[#This Row],[CODIGO]],POs[status],$GY1721,POs[f_ent],GZ$1)</f>
        <v>0</v>
      </c>
      <c r="HA1721" s="15">
        <f>SUMIFS(POs[saldo],POs[cve_prod],DIM_BILL[[#This Row],[CODIGO]],POs[status],$GY1721,POs[f_ent],HA$1)</f>
        <v>0</v>
      </c>
      <c r="HB1721" s="15">
        <f>SUMIFS(POs[saldo],POs[cve_prod],DIM_BILL[[#This Row],[CODIGO]],POs[status],$GY1721,POs[f_ent],HB$1)</f>
        <v>0</v>
      </c>
      <c r="HC1721" s="15">
        <f>SUMIFS(POs[saldo],POs[cve_prod],DIM_BILL[[#This Row],[CODIGO]],POs[status],$GY1721,POs[f_ent],HC$1)</f>
        <v>0</v>
      </c>
      <c r="HD1721" s="15">
        <f>SUMIFS(POs[saldo],POs[cve_prod],DIM_BILL[[#This Row],[CODIGO]],POs[status],$GY1721,POs[f_ent],HD$1)</f>
        <v>0</v>
      </c>
      <c r="HE1721" s="15">
        <f>SUMIFS(POs[saldo],POs[cve_prod],DIM_BILL[[#This Row],[CODIGO]],POs[status],$GY1721,POs[f_ent],HE$1)</f>
        <v>0</v>
      </c>
      <c r="HF1721" s="15">
        <f>SUMIFS(POs[saldo],POs[cve_prod],DIM_BILL[[#This Row],[CODIGO]],POs[status],$GY1721,POs[Semana],WEEKNUM(HF$1))</f>
        <v>0</v>
      </c>
      <c r="HG1721" s="15">
        <f>SUMIFS(POs[saldo],POs[cve_prod],DIM_BILL[[#This Row],[CODIGO]],POs[status],$GY1721,POs[Semana],WEEKNUM(HG$1))</f>
        <v>0</v>
      </c>
      <c r="HH1721" s="15">
        <f>SUMIFS(POs[saldo],POs[cve_prod],DIM_BILL[[#This Row],[CODIGO]],POs[status],$GY1721,POs[Semana],WEEKNUM(HH$1))</f>
        <v>0</v>
      </c>
      <c r="HI1721" s="15">
        <f>SUMIFS(POs[saldo],POs[cve_prod],DIM_BILL[[#This Row],[CODIGO]],POs[status],$GY1721,POs[Semana],WEEKNUM(HI$1))</f>
        <v>0</v>
      </c>
      <c r="HJ1721" s="15">
        <f>SUMIFS(POs[saldo],POs[cve_prod],DIM_BILL[[#This Row],[CODIGO]],POs[status],$GY1721,POs[Semana],WEEKNUM(HJ$1))</f>
        <v>0</v>
      </c>
      <c r="HK1721" s="15">
        <f>SUMIFS(POs[saldo],POs[cve_prod],DIM_BILL[[#This Row],[CODIGO]],POs[status],$GY1721,POs[Semana],WEEKNUM(HK$1))</f>
        <v>0</v>
      </c>
      <c r="HL1721" s="15">
        <f>SUMIFS(POs[saldo],POs[cve_prod],DIM_BILL[[#This Row],[CODIGO]],POs[status],$GY1721,POs[Semana],WEEKNUM(HL$1))</f>
        <v>0</v>
      </c>
      <c r="HM1721" s="15">
        <f>SUMIFS(POs[saldo],POs[cve_prod],DIM_BILL[[#This Row],[CODIGO]],POs[status],$GY1721,POs[Semana],WEEKNUM(HM$1))</f>
        <v>0</v>
      </c>
      <c r="HN1721" s="15">
        <f>SUMIFS(POs[saldo],POs[cve_prod],DIM_BILL[[#This Row],[CODIGO]],POs[status],$GY1721,POs[Semana],WEEKNUM(HN$1))</f>
        <v>0</v>
      </c>
      <c r="HO1721" s="15">
        <f>SUMIFS(POs[saldo],POs[cve_prod],DIM_BILL[[#This Row],[CODIGO]],POs[status],$GY1721,POs[Semana],WEEKNUM(HO$1))</f>
        <v>0</v>
      </c>
      <c r="HP1721" s="15">
        <f>SUMIFS(POs[saldo],POs[cve_prod],DIM_BILL[[#This Row],[CODIGO]],POs[status],$GY1721,POs[Semana],WEEKNUM(HP$1))</f>
        <v>0</v>
      </c>
      <c r="HQ1721" s="15">
        <f>SUMIFS(POs[saldo],POs[cve_prod],DIM_BILL[[#This Row],[CODIGO]],POs[status],$GY1721,POs[Semana],WEEKNUM(HQ$1))</f>
        <v>0</v>
      </c>
      <c r="HR1721" s="15">
        <f>SUMIFS(POs[saldo],POs[cve_prod],DIM_BILL[[#This Row],[CODIGO]],POs[status],$GY1721,POs[Semana],WEEKNUM(HR$1))</f>
        <v>0</v>
      </c>
      <c r="HS1721" s="15">
        <f>SUMIFS(POs[saldo],POs[cve_prod],DIM_BILL[[#This Row],[CODIGO]],POs[status],$GY1721,POs[Semana],WEEKNUM(HS$1))</f>
        <v>0</v>
      </c>
      <c r="HT1721" s="15">
        <f>SUMIFS(POs[saldo],POs[cve_prod],DIM_BILL[[#This Row],[CODIGO]],POs[status],$GY1721,POs[Semana],WEEKNUM(HT$1))</f>
        <v>0</v>
      </c>
      <c r="HU1721" s="22"/>
      <c r="HV1721" s="25"/>
      <c r="HW1721" t="str">
        <f>DIM_BILL[[#This Row],[Tipo]]</f>
        <v>MATERIA PRIMA</v>
      </c>
    </row>
    <row r="1722" spans="1:231" x14ac:dyDescent="0.3">
      <c r="A1722" s="17" t="s">
        <v>518</v>
      </c>
      <c r="AP1722">
        <v>1.4400000000000001E-3</v>
      </c>
      <c r="GR1722" s="17" t="s">
        <v>519</v>
      </c>
      <c r="GS1722" s="17">
        <v>1</v>
      </c>
      <c r="GT1722" s="17" t="s">
        <v>1847</v>
      </c>
      <c r="GU1722" s="17" t="s">
        <v>1793</v>
      </c>
      <c r="GV1722" s="17">
        <f>SUMIF(FACT_A1[cve_prod],DIM_BILL[[#This Row],[CODIGO]],FACT_A1[Existencia])</f>
        <v>0</v>
      </c>
      <c r="GW1722" s="18">
        <f>SUMIF(FACT_A2[cve_prod],DIM_BILL[[#This Row],[CODIGO]],FACT_A2[Existencia])</f>
        <v>3</v>
      </c>
      <c r="GX1722" s="17"/>
      <c r="GY1722" s="16" t="s">
        <v>2221</v>
      </c>
      <c r="GZ1722" s="24">
        <f>SUMPRODUCT($B1722:$GQ1722,INDEX(PLAN_PRODUCCION!$B$4:$GQ$24,COLUMN()-COLUMN($GZ$1)+1,0))</f>
        <v>0</v>
      </c>
      <c r="HA1722" s="24">
        <f>SUMPRODUCT($B1722:$GQ1722,INDEX(PLAN_PRODUCCION!$B$4:$GQ$24,COLUMN()-COLUMN($GZ$1)+1,0))</f>
        <v>0</v>
      </c>
      <c r="HB1722" s="24">
        <f>SUMPRODUCT($B1722:$GQ1722,INDEX(PLAN_PRODUCCION!$B$4:$GQ$24,COLUMN()-COLUMN($GZ$1)+1,0))</f>
        <v>0</v>
      </c>
      <c r="HC1722" s="24">
        <f>SUMPRODUCT($B1722:$GQ1722,INDEX(PLAN_PRODUCCION!$B$4:$GQ$24,COLUMN()-COLUMN($GZ$1)+1,0))</f>
        <v>0</v>
      </c>
      <c r="HD1722" s="24">
        <f>SUMPRODUCT($B1722:$GQ1722,INDEX(PLAN_PRODUCCION!$B$4:$GQ$24,COLUMN()-COLUMN($GZ$1)+1,0))</f>
        <v>0</v>
      </c>
      <c r="HE1722" s="24">
        <f>SUMPRODUCT($B1722:$GQ1722,INDEX(PLAN_PRODUCCION!$B$4:$GQ$24,COLUMN()-COLUMN($GZ$1)+1,0))</f>
        <v>0</v>
      </c>
      <c r="HF1722" s="24">
        <f>SUMPRODUCT($B1722:$GQ1722,INDEX(PLAN_PRODUCCION!$B$4:$GQ$24,COLUMN()-COLUMN($GZ$1)+1,0))</f>
        <v>0</v>
      </c>
      <c r="HG1722" s="24">
        <f>SUMPRODUCT($B1722:$GQ1722,INDEX(PLAN_PRODUCCION!$B$4:$GQ$24,COLUMN()-COLUMN($GZ$1)+1,0))</f>
        <v>0</v>
      </c>
      <c r="HH1722" s="24">
        <f>SUMPRODUCT($B1722:$GQ1722,INDEX(PLAN_PRODUCCION!$B$4:$GQ$24,COLUMN()-COLUMN($GZ$1)+1,0))</f>
        <v>0</v>
      </c>
      <c r="HI1722" s="24">
        <f>SUMPRODUCT($B1722:$GQ1722,INDEX(PLAN_PRODUCCION!$B$4:$GQ$24,COLUMN()-COLUMN($GZ$1)+1,0))</f>
        <v>0</v>
      </c>
      <c r="HJ1722" s="24">
        <f>SUMPRODUCT($B1722:$GQ1722,INDEX(PLAN_PRODUCCION!$B$4:$GQ$24,COLUMN()-COLUMN($GZ$1)+1,0))</f>
        <v>0</v>
      </c>
      <c r="HK1722" s="24">
        <f>SUMPRODUCT($B1722:$GQ1722,INDEX(PLAN_PRODUCCION!$B$4:$GQ$24,COLUMN()-COLUMN($GZ$1)+1,0))</f>
        <v>0</v>
      </c>
      <c r="HL1722" s="24">
        <f>SUMPRODUCT($B1722:$GQ1722,INDEX(PLAN_PRODUCCION!$B$4:$GQ$24,COLUMN()-COLUMN($GZ$1)+1,0))</f>
        <v>0</v>
      </c>
      <c r="HM1722" s="24">
        <f>SUMPRODUCT($B1722:$GQ1722,INDEX(PLAN_PRODUCCION!$B$4:$GQ$24,COLUMN()-COLUMN($GZ$1)+1,0))</f>
        <v>0</v>
      </c>
      <c r="HN1722" s="24">
        <f>SUMPRODUCT($B1722:$GQ1722,INDEX(PLAN_PRODUCCION!$B$4:$GQ$24,COLUMN()-COLUMN($GZ$1)+1,0))</f>
        <v>0</v>
      </c>
      <c r="HO1722" s="24">
        <f>SUMPRODUCT($B1722:$GQ1722,INDEX(PLAN_PRODUCCION!$B$4:$GQ$24,COLUMN()-COLUMN($GZ$1)+1,0))</f>
        <v>0</v>
      </c>
      <c r="HP1722" s="24">
        <f>SUMPRODUCT($B1722:$GQ1722,INDEX(PLAN_PRODUCCION!$B$4:$GQ$24,COLUMN()-COLUMN($GZ$1)+1,0))</f>
        <v>0</v>
      </c>
      <c r="HQ1722" s="24">
        <f>SUMPRODUCT($B1722:$GQ1722,INDEX(PLAN_PRODUCCION!$B$4:$GQ$24,COLUMN()-COLUMN($GZ$1)+1,0))</f>
        <v>0</v>
      </c>
      <c r="HR1722" s="24">
        <f>SUMPRODUCT($B1722:$GQ1722,INDEX(PLAN_PRODUCCION!$B$4:$GQ$24,COLUMN()-COLUMN($GZ$1)+1,0))</f>
        <v>0</v>
      </c>
      <c r="HS1722" s="24">
        <f>SUMPRODUCT($B1722:$GQ1722,INDEX(PLAN_PRODUCCION!$B$4:$GQ$24,COLUMN()-COLUMN($GZ$1)+1,0))</f>
        <v>0</v>
      </c>
      <c r="HT1722" s="24">
        <f>SUMPRODUCT($B1722:$GQ1722,INDEX(PLAN_PRODUCCION!$B$4:$GQ$24,COLUMN()-COLUMN($GZ$1)+1,0))</f>
        <v>0</v>
      </c>
      <c r="HU1722" s="22"/>
      <c r="HV1722" s="25"/>
      <c r="HW1722" t="str">
        <f>DIM_BILL[[#This Row],[Tipo]]</f>
        <v>MATERIA PRIMA</v>
      </c>
    </row>
    <row r="1723" spans="1:231" x14ac:dyDescent="0.3">
      <c r="A1723" s="18" t="s">
        <v>518</v>
      </c>
      <c r="AP1723">
        <v>1.4400000000000001E-3</v>
      </c>
      <c r="GR1723" s="18" t="s">
        <v>519</v>
      </c>
      <c r="GS1723" s="18">
        <v>1</v>
      </c>
      <c r="GT1723" s="18" t="s">
        <v>1847</v>
      </c>
      <c r="GU1723" s="18" t="s">
        <v>1793</v>
      </c>
      <c r="GV1723" s="18">
        <f>SUMIF(FACT_A1[cve_prod],DIM_BILL[[#This Row],[CODIGO]],FACT_A1[Existencia])</f>
        <v>0</v>
      </c>
      <c r="GW1723" s="18">
        <f>SUMIF(FACT_A2[cve_prod],DIM_BILL[[#This Row],[CODIGO]],FACT_A2[Existencia])</f>
        <v>3</v>
      </c>
      <c r="GX1723" s="18"/>
      <c r="GY1723" s="16" t="s">
        <v>2222</v>
      </c>
      <c r="GZ1723" s="26">
        <f t="shared" ref="GZ1723" si="12585">GV1723+GW1723+GX1723+GZ1721-GZ1722</f>
        <v>3</v>
      </c>
      <c r="HA1723" s="26">
        <f t="shared" ref="HA1723" si="12586">GZ1723+HA1721-HA1722</f>
        <v>3</v>
      </c>
      <c r="HB1723" s="26">
        <f t="shared" ref="HB1723" si="12587">HA1723+HB1721-HB1722</f>
        <v>3</v>
      </c>
      <c r="HC1723" s="26">
        <f t="shared" ref="HC1723" si="12588">HB1723+HC1721-HC1722</f>
        <v>3</v>
      </c>
      <c r="HD1723" s="26">
        <f t="shared" ref="HD1723" si="12589">HC1723+HD1721-HD1722</f>
        <v>3</v>
      </c>
      <c r="HE1723" s="26">
        <f t="shared" ref="HE1723" si="12590">HD1723+HE1721-HE1722</f>
        <v>3</v>
      </c>
      <c r="HF1723" s="26">
        <f t="shared" ref="HF1723" si="12591">HE1723+HF1721-HF1722</f>
        <v>3</v>
      </c>
      <c r="HG1723" s="26">
        <f t="shared" ref="HG1723" si="12592">HF1723+HG1721-HG1722</f>
        <v>3</v>
      </c>
      <c r="HH1723" s="26">
        <f t="shared" ref="HH1723" si="12593">HG1723+HH1721-HH1722</f>
        <v>3</v>
      </c>
      <c r="HI1723" s="26">
        <f t="shared" ref="HI1723" si="12594">HH1723+HI1721-HI1722</f>
        <v>3</v>
      </c>
      <c r="HJ1723" s="26">
        <f t="shared" ref="HJ1723" si="12595">HI1723+HJ1721-HJ1722</f>
        <v>3</v>
      </c>
      <c r="HK1723" s="26">
        <f t="shared" ref="HK1723" si="12596">HJ1723+HK1721-HK1722</f>
        <v>3</v>
      </c>
      <c r="HL1723" s="26">
        <f t="shared" ref="HL1723" si="12597">HK1723+HL1721-HL1722</f>
        <v>3</v>
      </c>
      <c r="HM1723" s="26">
        <f t="shared" ref="HM1723" si="12598">HL1723+HM1721-HM1722</f>
        <v>3</v>
      </c>
      <c r="HN1723" s="26">
        <f t="shared" ref="HN1723" si="12599">HM1723+HN1721-HN1722</f>
        <v>3</v>
      </c>
      <c r="HO1723" s="26">
        <f t="shared" ref="HO1723" si="12600">HN1723+HO1721-HO1722</f>
        <v>3</v>
      </c>
      <c r="HP1723" s="26">
        <f t="shared" ref="HP1723" si="12601">HO1723+HP1721-HP1722</f>
        <v>3</v>
      </c>
      <c r="HQ1723" s="26">
        <f t="shared" ref="HQ1723" si="12602">HP1723+HQ1721-HQ1722</f>
        <v>3</v>
      </c>
      <c r="HR1723" s="26">
        <f t="shared" ref="HR1723" si="12603">HQ1723+HR1721-HR1722</f>
        <v>3</v>
      </c>
      <c r="HS1723" s="26">
        <f t="shared" ref="HS1723" si="12604">HR1723+HS1721-HS1722</f>
        <v>3</v>
      </c>
      <c r="HT1723" s="26">
        <f t="shared" ref="HT1723" si="12605">HS1723+HT1721-HT1722</f>
        <v>3</v>
      </c>
      <c r="HU1723" s="22">
        <f t="shared" ref="HU1723" si="12606">COUNTIF(GZ1723:HT1723,"&lt;0")</f>
        <v>0</v>
      </c>
      <c r="HV1723" s="25"/>
      <c r="HW1723" t="str">
        <f>DIM_BILL[[#This Row],[Tipo]]</f>
        <v>MATERIA PRIMA</v>
      </c>
    </row>
    <row r="1724" spans="1:231" x14ac:dyDescent="0.3">
      <c r="A1724" s="17" t="s">
        <v>637</v>
      </c>
      <c r="BH1724">
        <v>5.9999999999999995E-4</v>
      </c>
      <c r="GR1724" s="17" t="s">
        <v>638</v>
      </c>
      <c r="GS1724" s="17">
        <v>2</v>
      </c>
      <c r="GT1724" s="17" t="s">
        <v>1791</v>
      </c>
      <c r="GU1724" s="17" t="s">
        <v>1791</v>
      </c>
      <c r="GV1724" s="17">
        <f>SUMIF(FACT_A1[cve_prod],DIM_BILL[[#This Row],[CODIGO]],FACT_A1[Existencia])</f>
        <v>0</v>
      </c>
      <c r="GW1724" s="18">
        <f>SUMIF(FACT_A2[cve_prod],DIM_BILL[[#This Row],[CODIGO]],FACT_A2[Existencia])</f>
        <v>0</v>
      </c>
      <c r="GX1724" s="17"/>
      <c r="GY1724" s="16" t="s">
        <v>2220</v>
      </c>
      <c r="GZ1724" s="15">
        <f>SUMIFS(POs[saldo],POs[cve_prod],DIM_BILL[[#This Row],[CODIGO]],POs[status],$GY1724,POs[f_ent],GZ$1)</f>
        <v>0</v>
      </c>
      <c r="HA1724" s="15">
        <f>SUMIFS(POs[saldo],POs[cve_prod],DIM_BILL[[#This Row],[CODIGO]],POs[status],$GY1724,POs[f_ent],HA$1)</f>
        <v>0</v>
      </c>
      <c r="HB1724" s="15">
        <f>SUMIFS(POs[saldo],POs[cve_prod],DIM_BILL[[#This Row],[CODIGO]],POs[status],$GY1724,POs[f_ent],HB$1)</f>
        <v>0</v>
      </c>
      <c r="HC1724" s="15">
        <f>SUMIFS(POs[saldo],POs[cve_prod],DIM_BILL[[#This Row],[CODIGO]],POs[status],$GY1724,POs[f_ent],HC$1)</f>
        <v>0</v>
      </c>
      <c r="HD1724" s="15">
        <f>SUMIFS(POs[saldo],POs[cve_prod],DIM_BILL[[#This Row],[CODIGO]],POs[status],$GY1724,POs[f_ent],HD$1)</f>
        <v>0</v>
      </c>
      <c r="HE1724" s="15">
        <f>SUMIFS(POs[saldo],POs[cve_prod],DIM_BILL[[#This Row],[CODIGO]],POs[status],$GY1724,POs[f_ent],HE$1)</f>
        <v>0</v>
      </c>
      <c r="HF1724" s="15">
        <f>SUMIFS(POs[saldo],POs[cve_prod],DIM_BILL[[#This Row],[CODIGO]],POs[status],$GY1724,POs[Semana],WEEKNUM(HF$1))</f>
        <v>0</v>
      </c>
      <c r="HG1724" s="15">
        <f>SUMIFS(POs[saldo],POs[cve_prod],DIM_BILL[[#This Row],[CODIGO]],POs[status],$GY1724,POs[Semana],WEEKNUM(HG$1))</f>
        <v>0</v>
      </c>
      <c r="HH1724" s="15">
        <f>SUMIFS(POs[saldo],POs[cve_prod],DIM_BILL[[#This Row],[CODIGO]],POs[status],$GY1724,POs[Semana],WEEKNUM(HH$1))</f>
        <v>0</v>
      </c>
      <c r="HI1724" s="15">
        <f>SUMIFS(POs[saldo],POs[cve_prod],DIM_BILL[[#This Row],[CODIGO]],POs[status],$GY1724,POs[Semana],WEEKNUM(HI$1))</f>
        <v>0</v>
      </c>
      <c r="HJ1724" s="15">
        <f>SUMIFS(POs[saldo],POs[cve_prod],DIM_BILL[[#This Row],[CODIGO]],POs[status],$GY1724,POs[Semana],WEEKNUM(HJ$1))</f>
        <v>0</v>
      </c>
      <c r="HK1724" s="15">
        <f>SUMIFS(POs[saldo],POs[cve_prod],DIM_BILL[[#This Row],[CODIGO]],POs[status],$GY1724,POs[Semana],WEEKNUM(HK$1))</f>
        <v>0</v>
      </c>
      <c r="HL1724" s="15">
        <f>SUMIFS(POs[saldo],POs[cve_prod],DIM_BILL[[#This Row],[CODIGO]],POs[status],$GY1724,POs[Semana],WEEKNUM(HL$1))</f>
        <v>0</v>
      </c>
      <c r="HM1724" s="15">
        <f>SUMIFS(POs[saldo],POs[cve_prod],DIM_BILL[[#This Row],[CODIGO]],POs[status],$GY1724,POs[Semana],WEEKNUM(HM$1))</f>
        <v>0</v>
      </c>
      <c r="HN1724" s="15">
        <f>SUMIFS(POs[saldo],POs[cve_prod],DIM_BILL[[#This Row],[CODIGO]],POs[status],$GY1724,POs[Semana],WEEKNUM(HN$1))</f>
        <v>0</v>
      </c>
      <c r="HO1724" s="15">
        <f>SUMIFS(POs[saldo],POs[cve_prod],DIM_BILL[[#This Row],[CODIGO]],POs[status],$GY1724,POs[Semana],WEEKNUM(HO$1))</f>
        <v>0</v>
      </c>
      <c r="HP1724" s="15">
        <f>SUMIFS(POs[saldo],POs[cve_prod],DIM_BILL[[#This Row],[CODIGO]],POs[status],$GY1724,POs[Semana],WEEKNUM(HP$1))</f>
        <v>0</v>
      </c>
      <c r="HQ1724" s="15">
        <f>SUMIFS(POs[saldo],POs[cve_prod],DIM_BILL[[#This Row],[CODIGO]],POs[status],$GY1724,POs[Semana],WEEKNUM(HQ$1))</f>
        <v>0</v>
      </c>
      <c r="HR1724" s="15">
        <f>SUMIFS(POs[saldo],POs[cve_prod],DIM_BILL[[#This Row],[CODIGO]],POs[status],$GY1724,POs[Semana],WEEKNUM(HR$1))</f>
        <v>0</v>
      </c>
      <c r="HS1724" s="15">
        <f>SUMIFS(POs[saldo],POs[cve_prod],DIM_BILL[[#This Row],[CODIGO]],POs[status],$GY1724,POs[Semana],WEEKNUM(HS$1))</f>
        <v>0</v>
      </c>
      <c r="HT1724" s="15">
        <f>SUMIFS(POs[saldo],POs[cve_prod],DIM_BILL[[#This Row],[CODIGO]],POs[status],$GY1724,POs[Semana],WEEKNUM(HT$1))</f>
        <v>0</v>
      </c>
      <c r="HU1724" s="22"/>
      <c r="HV1724" s="25"/>
      <c r="HW1724" t="str">
        <f>DIM_BILL[[#This Row],[Tipo]]</f>
        <v/>
      </c>
    </row>
    <row r="1725" spans="1:231" x14ac:dyDescent="0.3">
      <c r="A1725" s="17" t="s">
        <v>637</v>
      </c>
      <c r="BH1725">
        <v>5.9999999999999995E-4</v>
      </c>
      <c r="GR1725" s="17" t="s">
        <v>638</v>
      </c>
      <c r="GS1725" s="17">
        <v>2</v>
      </c>
      <c r="GT1725" s="17" t="s">
        <v>1791</v>
      </c>
      <c r="GU1725" s="17" t="s">
        <v>1791</v>
      </c>
      <c r="GV1725" s="17">
        <f>SUMIF(FACT_A1[cve_prod],DIM_BILL[[#This Row],[CODIGO]],FACT_A1[Existencia])</f>
        <v>0</v>
      </c>
      <c r="GW1725" s="18">
        <f>SUMIF(FACT_A2[cve_prod],DIM_BILL[[#This Row],[CODIGO]],FACT_A2[Existencia])</f>
        <v>0</v>
      </c>
      <c r="GX1725" s="17"/>
      <c r="GY1725" s="16" t="s">
        <v>2221</v>
      </c>
      <c r="GZ1725" s="24">
        <f>SUMPRODUCT($B1725:$GQ1725,INDEX(PLAN_PRODUCCION!$B$4:$GQ$24,COLUMN()-COLUMN($GZ$1)+1,0))</f>
        <v>0</v>
      </c>
      <c r="HA1725" s="24">
        <f>SUMPRODUCT($B1725:$GQ1725,INDEX(PLAN_PRODUCCION!$B$4:$GQ$24,COLUMN()-COLUMN($GZ$1)+1,0))</f>
        <v>0</v>
      </c>
      <c r="HB1725" s="24">
        <f>SUMPRODUCT($B1725:$GQ1725,INDEX(PLAN_PRODUCCION!$B$4:$GQ$24,COLUMN()-COLUMN($GZ$1)+1,0))</f>
        <v>0</v>
      </c>
      <c r="HC1725" s="24">
        <f>SUMPRODUCT($B1725:$GQ1725,INDEX(PLAN_PRODUCCION!$B$4:$GQ$24,COLUMN()-COLUMN($GZ$1)+1,0))</f>
        <v>0</v>
      </c>
      <c r="HD1725" s="24">
        <f>SUMPRODUCT($B1725:$GQ1725,INDEX(PLAN_PRODUCCION!$B$4:$GQ$24,COLUMN()-COLUMN($GZ$1)+1,0))</f>
        <v>0</v>
      </c>
      <c r="HE1725" s="24">
        <f>SUMPRODUCT($B1725:$GQ1725,INDEX(PLAN_PRODUCCION!$B$4:$GQ$24,COLUMN()-COLUMN($GZ$1)+1,0))</f>
        <v>0</v>
      </c>
      <c r="HF1725" s="24">
        <f>SUMPRODUCT($B1725:$GQ1725,INDEX(PLAN_PRODUCCION!$B$4:$GQ$24,COLUMN()-COLUMN($GZ$1)+1,0))</f>
        <v>0</v>
      </c>
      <c r="HG1725" s="24">
        <f>SUMPRODUCT($B1725:$GQ1725,INDEX(PLAN_PRODUCCION!$B$4:$GQ$24,COLUMN()-COLUMN($GZ$1)+1,0))</f>
        <v>0</v>
      </c>
      <c r="HH1725" s="24">
        <f>SUMPRODUCT($B1725:$GQ1725,INDEX(PLAN_PRODUCCION!$B$4:$GQ$24,COLUMN()-COLUMN($GZ$1)+1,0))</f>
        <v>0</v>
      </c>
      <c r="HI1725" s="24">
        <f>SUMPRODUCT($B1725:$GQ1725,INDEX(PLAN_PRODUCCION!$B$4:$GQ$24,COLUMN()-COLUMN($GZ$1)+1,0))</f>
        <v>0</v>
      </c>
      <c r="HJ1725" s="24">
        <f>SUMPRODUCT($B1725:$GQ1725,INDEX(PLAN_PRODUCCION!$B$4:$GQ$24,COLUMN()-COLUMN($GZ$1)+1,0))</f>
        <v>0</v>
      </c>
      <c r="HK1725" s="24">
        <f>SUMPRODUCT($B1725:$GQ1725,INDEX(PLAN_PRODUCCION!$B$4:$GQ$24,COLUMN()-COLUMN($GZ$1)+1,0))</f>
        <v>0</v>
      </c>
      <c r="HL1725" s="24">
        <f>SUMPRODUCT($B1725:$GQ1725,INDEX(PLAN_PRODUCCION!$B$4:$GQ$24,COLUMN()-COLUMN($GZ$1)+1,0))</f>
        <v>0</v>
      </c>
      <c r="HM1725" s="24">
        <f>SUMPRODUCT($B1725:$GQ1725,INDEX(PLAN_PRODUCCION!$B$4:$GQ$24,COLUMN()-COLUMN($GZ$1)+1,0))</f>
        <v>0</v>
      </c>
      <c r="HN1725" s="24">
        <f>SUMPRODUCT($B1725:$GQ1725,INDEX(PLAN_PRODUCCION!$B$4:$GQ$24,COLUMN()-COLUMN($GZ$1)+1,0))</f>
        <v>0</v>
      </c>
      <c r="HO1725" s="24">
        <f>SUMPRODUCT($B1725:$GQ1725,INDEX(PLAN_PRODUCCION!$B$4:$GQ$24,COLUMN()-COLUMN($GZ$1)+1,0))</f>
        <v>0</v>
      </c>
      <c r="HP1725" s="24">
        <f>SUMPRODUCT($B1725:$GQ1725,INDEX(PLAN_PRODUCCION!$B$4:$GQ$24,COLUMN()-COLUMN($GZ$1)+1,0))</f>
        <v>0</v>
      </c>
      <c r="HQ1725" s="24">
        <f>SUMPRODUCT($B1725:$GQ1725,INDEX(PLAN_PRODUCCION!$B$4:$GQ$24,COLUMN()-COLUMN($GZ$1)+1,0))</f>
        <v>0</v>
      </c>
      <c r="HR1725" s="24">
        <f>SUMPRODUCT($B1725:$GQ1725,INDEX(PLAN_PRODUCCION!$B$4:$GQ$24,COLUMN()-COLUMN($GZ$1)+1,0))</f>
        <v>0</v>
      </c>
      <c r="HS1725" s="24">
        <f>SUMPRODUCT($B1725:$GQ1725,INDEX(PLAN_PRODUCCION!$B$4:$GQ$24,COLUMN()-COLUMN($GZ$1)+1,0))</f>
        <v>0</v>
      </c>
      <c r="HT1725" s="24">
        <f>SUMPRODUCT($B1725:$GQ1725,INDEX(PLAN_PRODUCCION!$B$4:$GQ$24,COLUMN()-COLUMN($GZ$1)+1,0))</f>
        <v>0</v>
      </c>
      <c r="HU1725" s="22"/>
      <c r="HV1725" s="25"/>
      <c r="HW1725" t="str">
        <f>DIM_BILL[[#This Row],[Tipo]]</f>
        <v/>
      </c>
    </row>
    <row r="1726" spans="1:231" x14ac:dyDescent="0.3">
      <c r="A1726" s="18" t="s">
        <v>637</v>
      </c>
      <c r="BH1726">
        <v>5.9999999999999995E-4</v>
      </c>
      <c r="GR1726" s="18" t="s">
        <v>638</v>
      </c>
      <c r="GS1726" s="18">
        <v>2</v>
      </c>
      <c r="GT1726" s="18" t="s">
        <v>1791</v>
      </c>
      <c r="GU1726" s="18" t="s">
        <v>1791</v>
      </c>
      <c r="GV1726" s="18">
        <f>SUMIF(FACT_A1[cve_prod],DIM_BILL[[#This Row],[CODIGO]],FACT_A1[Existencia])</f>
        <v>0</v>
      </c>
      <c r="GW1726" s="18">
        <f>SUMIF(FACT_A2[cve_prod],DIM_BILL[[#This Row],[CODIGO]],FACT_A2[Existencia])</f>
        <v>0</v>
      </c>
      <c r="GX1726" s="18"/>
      <c r="GY1726" s="16" t="s">
        <v>2222</v>
      </c>
      <c r="GZ1726" s="26">
        <f t="shared" ref="GZ1726" si="12607">GV1726+GW1726+GX1726+GZ1724-GZ1725</f>
        <v>0</v>
      </c>
      <c r="HA1726" s="26">
        <f t="shared" ref="HA1726" si="12608">GZ1726+HA1724-HA1725</f>
        <v>0</v>
      </c>
      <c r="HB1726" s="26">
        <f t="shared" ref="HB1726" si="12609">HA1726+HB1724-HB1725</f>
        <v>0</v>
      </c>
      <c r="HC1726" s="26">
        <f t="shared" ref="HC1726" si="12610">HB1726+HC1724-HC1725</f>
        <v>0</v>
      </c>
      <c r="HD1726" s="26">
        <f t="shared" ref="HD1726" si="12611">HC1726+HD1724-HD1725</f>
        <v>0</v>
      </c>
      <c r="HE1726" s="26">
        <f t="shared" ref="HE1726" si="12612">HD1726+HE1724-HE1725</f>
        <v>0</v>
      </c>
      <c r="HF1726" s="26">
        <f t="shared" ref="HF1726" si="12613">HE1726+HF1724-HF1725</f>
        <v>0</v>
      </c>
      <c r="HG1726" s="26">
        <f t="shared" ref="HG1726" si="12614">HF1726+HG1724-HG1725</f>
        <v>0</v>
      </c>
      <c r="HH1726" s="26">
        <f t="shared" ref="HH1726" si="12615">HG1726+HH1724-HH1725</f>
        <v>0</v>
      </c>
      <c r="HI1726" s="26">
        <f t="shared" ref="HI1726" si="12616">HH1726+HI1724-HI1725</f>
        <v>0</v>
      </c>
      <c r="HJ1726" s="26">
        <f t="shared" ref="HJ1726" si="12617">HI1726+HJ1724-HJ1725</f>
        <v>0</v>
      </c>
      <c r="HK1726" s="26">
        <f t="shared" ref="HK1726" si="12618">HJ1726+HK1724-HK1725</f>
        <v>0</v>
      </c>
      <c r="HL1726" s="26">
        <f t="shared" ref="HL1726" si="12619">HK1726+HL1724-HL1725</f>
        <v>0</v>
      </c>
      <c r="HM1726" s="26">
        <f t="shared" ref="HM1726" si="12620">HL1726+HM1724-HM1725</f>
        <v>0</v>
      </c>
      <c r="HN1726" s="26">
        <f t="shared" ref="HN1726" si="12621">HM1726+HN1724-HN1725</f>
        <v>0</v>
      </c>
      <c r="HO1726" s="26">
        <f t="shared" ref="HO1726" si="12622">HN1726+HO1724-HO1725</f>
        <v>0</v>
      </c>
      <c r="HP1726" s="26">
        <f t="shared" ref="HP1726" si="12623">HO1726+HP1724-HP1725</f>
        <v>0</v>
      </c>
      <c r="HQ1726" s="26">
        <f t="shared" ref="HQ1726" si="12624">HP1726+HQ1724-HQ1725</f>
        <v>0</v>
      </c>
      <c r="HR1726" s="26">
        <f t="shared" ref="HR1726" si="12625">HQ1726+HR1724-HR1725</f>
        <v>0</v>
      </c>
      <c r="HS1726" s="26">
        <f t="shared" ref="HS1726" si="12626">HR1726+HS1724-HS1725</f>
        <v>0</v>
      </c>
      <c r="HT1726" s="26">
        <f t="shared" ref="HT1726" si="12627">HS1726+HT1724-HT1725</f>
        <v>0</v>
      </c>
      <c r="HU1726" s="22">
        <f t="shared" ref="HU1726" si="12628">COUNTIF(GZ1726:HT1726,"&lt;0")</f>
        <v>0</v>
      </c>
      <c r="HV1726" s="25"/>
      <c r="HW1726" t="str">
        <f>DIM_BILL[[#This Row],[Tipo]]</f>
        <v/>
      </c>
    </row>
    <row r="1727" spans="1:231" x14ac:dyDescent="0.3">
      <c r="A1727" s="17" t="s">
        <v>635</v>
      </c>
      <c r="BH1727">
        <v>0.03</v>
      </c>
      <c r="GR1727" s="17" t="s">
        <v>636</v>
      </c>
      <c r="GS1727" s="17">
        <v>2</v>
      </c>
      <c r="GT1727" s="17" t="s">
        <v>1791</v>
      </c>
      <c r="GU1727" s="17" t="s">
        <v>1791</v>
      </c>
      <c r="GV1727" s="17">
        <f>SUMIF(FACT_A1[cve_prod],DIM_BILL[[#This Row],[CODIGO]],FACT_A1[Existencia])</f>
        <v>0</v>
      </c>
      <c r="GW1727" s="18">
        <f>SUMIF(FACT_A2[cve_prod],DIM_BILL[[#This Row],[CODIGO]],FACT_A2[Existencia])</f>
        <v>75</v>
      </c>
      <c r="GX1727" s="17"/>
      <c r="GY1727" s="16" t="s">
        <v>2220</v>
      </c>
      <c r="GZ1727" s="15">
        <f>SUMIFS(POs[saldo],POs[cve_prod],DIM_BILL[[#This Row],[CODIGO]],POs[status],$GY1727,POs[f_ent],GZ$1)</f>
        <v>0</v>
      </c>
      <c r="HA1727" s="15">
        <f>SUMIFS(POs[saldo],POs[cve_prod],DIM_BILL[[#This Row],[CODIGO]],POs[status],$GY1727,POs[f_ent],HA$1)</f>
        <v>0</v>
      </c>
      <c r="HB1727" s="15">
        <f>SUMIFS(POs[saldo],POs[cve_prod],DIM_BILL[[#This Row],[CODIGO]],POs[status],$GY1727,POs[f_ent],HB$1)</f>
        <v>0</v>
      </c>
      <c r="HC1727" s="15">
        <f>SUMIFS(POs[saldo],POs[cve_prod],DIM_BILL[[#This Row],[CODIGO]],POs[status],$GY1727,POs[f_ent],HC$1)</f>
        <v>0</v>
      </c>
      <c r="HD1727" s="15">
        <f>SUMIFS(POs[saldo],POs[cve_prod],DIM_BILL[[#This Row],[CODIGO]],POs[status],$GY1727,POs[f_ent],HD$1)</f>
        <v>0</v>
      </c>
      <c r="HE1727" s="15">
        <f>SUMIFS(POs[saldo],POs[cve_prod],DIM_BILL[[#This Row],[CODIGO]],POs[status],$GY1727,POs[f_ent],HE$1)</f>
        <v>0</v>
      </c>
      <c r="HF1727" s="15">
        <f>SUMIFS(POs[saldo],POs[cve_prod],DIM_BILL[[#This Row],[CODIGO]],POs[status],$GY1727,POs[Semana],WEEKNUM(HF$1))</f>
        <v>0</v>
      </c>
      <c r="HG1727" s="15">
        <f>SUMIFS(POs[saldo],POs[cve_prod],DIM_BILL[[#This Row],[CODIGO]],POs[status],$GY1727,POs[Semana],WEEKNUM(HG$1))</f>
        <v>0</v>
      </c>
      <c r="HH1727" s="15">
        <f>SUMIFS(POs[saldo],POs[cve_prod],DIM_BILL[[#This Row],[CODIGO]],POs[status],$GY1727,POs[Semana],WEEKNUM(HH$1))</f>
        <v>0</v>
      </c>
      <c r="HI1727" s="15">
        <f>SUMIFS(POs[saldo],POs[cve_prod],DIM_BILL[[#This Row],[CODIGO]],POs[status],$GY1727,POs[Semana],WEEKNUM(HI$1))</f>
        <v>0</v>
      </c>
      <c r="HJ1727" s="15">
        <f>SUMIFS(POs[saldo],POs[cve_prod],DIM_BILL[[#This Row],[CODIGO]],POs[status],$GY1727,POs[Semana],WEEKNUM(HJ$1))</f>
        <v>0</v>
      </c>
      <c r="HK1727" s="15">
        <f>SUMIFS(POs[saldo],POs[cve_prod],DIM_BILL[[#This Row],[CODIGO]],POs[status],$GY1727,POs[Semana],WEEKNUM(HK$1))</f>
        <v>0</v>
      </c>
      <c r="HL1727" s="15">
        <f>SUMIFS(POs[saldo],POs[cve_prod],DIM_BILL[[#This Row],[CODIGO]],POs[status],$GY1727,POs[Semana],WEEKNUM(HL$1))</f>
        <v>0</v>
      </c>
      <c r="HM1727" s="15">
        <f>SUMIFS(POs[saldo],POs[cve_prod],DIM_BILL[[#This Row],[CODIGO]],POs[status],$GY1727,POs[Semana],WEEKNUM(HM$1))</f>
        <v>0</v>
      </c>
      <c r="HN1727" s="15">
        <f>SUMIFS(POs[saldo],POs[cve_prod],DIM_BILL[[#This Row],[CODIGO]],POs[status],$GY1727,POs[Semana],WEEKNUM(HN$1))</f>
        <v>0</v>
      </c>
      <c r="HO1727" s="15">
        <f>SUMIFS(POs[saldo],POs[cve_prod],DIM_BILL[[#This Row],[CODIGO]],POs[status],$GY1727,POs[Semana],WEEKNUM(HO$1))</f>
        <v>0</v>
      </c>
      <c r="HP1727" s="15">
        <f>SUMIFS(POs[saldo],POs[cve_prod],DIM_BILL[[#This Row],[CODIGO]],POs[status],$GY1727,POs[Semana],WEEKNUM(HP$1))</f>
        <v>0</v>
      </c>
      <c r="HQ1727" s="15">
        <f>SUMIFS(POs[saldo],POs[cve_prod],DIM_BILL[[#This Row],[CODIGO]],POs[status],$GY1727,POs[Semana],WEEKNUM(HQ$1))</f>
        <v>0</v>
      </c>
      <c r="HR1727" s="15">
        <f>SUMIFS(POs[saldo],POs[cve_prod],DIM_BILL[[#This Row],[CODIGO]],POs[status],$GY1727,POs[Semana],WEEKNUM(HR$1))</f>
        <v>0</v>
      </c>
      <c r="HS1727" s="15">
        <f>SUMIFS(POs[saldo],POs[cve_prod],DIM_BILL[[#This Row],[CODIGO]],POs[status],$GY1727,POs[Semana],WEEKNUM(HS$1))</f>
        <v>0</v>
      </c>
      <c r="HT1727" s="15">
        <f>SUMIFS(POs[saldo],POs[cve_prod],DIM_BILL[[#This Row],[CODIGO]],POs[status],$GY1727,POs[Semana],WEEKNUM(HT$1))</f>
        <v>0</v>
      </c>
      <c r="HU1727" s="22"/>
      <c r="HV1727" s="25"/>
      <c r="HW1727" t="str">
        <f>DIM_BILL[[#This Row],[Tipo]]</f>
        <v/>
      </c>
    </row>
    <row r="1728" spans="1:231" x14ac:dyDescent="0.3">
      <c r="A1728" s="17" t="s">
        <v>635</v>
      </c>
      <c r="BH1728">
        <v>0.03</v>
      </c>
      <c r="GR1728" s="17" t="s">
        <v>636</v>
      </c>
      <c r="GS1728" s="17">
        <v>2</v>
      </c>
      <c r="GT1728" s="17" t="s">
        <v>1791</v>
      </c>
      <c r="GU1728" s="17" t="s">
        <v>1791</v>
      </c>
      <c r="GV1728" s="17">
        <f>SUMIF(FACT_A1[cve_prod],DIM_BILL[[#This Row],[CODIGO]],FACT_A1[Existencia])</f>
        <v>0</v>
      </c>
      <c r="GW1728" s="18">
        <f>SUMIF(FACT_A2[cve_prod],DIM_BILL[[#This Row],[CODIGO]],FACT_A2[Existencia])</f>
        <v>75</v>
      </c>
      <c r="GX1728" s="17"/>
      <c r="GY1728" s="16" t="s">
        <v>2221</v>
      </c>
      <c r="GZ1728" s="24">
        <f>SUMPRODUCT($B1728:$GQ1728,INDEX(PLAN_PRODUCCION!$B$4:$GQ$24,COLUMN()-COLUMN($GZ$1)+1,0))</f>
        <v>0</v>
      </c>
      <c r="HA1728" s="24">
        <f>SUMPRODUCT($B1728:$GQ1728,INDEX(PLAN_PRODUCCION!$B$4:$GQ$24,COLUMN()-COLUMN($GZ$1)+1,0))</f>
        <v>0</v>
      </c>
      <c r="HB1728" s="24">
        <f>SUMPRODUCT($B1728:$GQ1728,INDEX(PLAN_PRODUCCION!$B$4:$GQ$24,COLUMN()-COLUMN($GZ$1)+1,0))</f>
        <v>0</v>
      </c>
      <c r="HC1728" s="24">
        <f>SUMPRODUCT($B1728:$GQ1728,INDEX(PLAN_PRODUCCION!$B$4:$GQ$24,COLUMN()-COLUMN($GZ$1)+1,0))</f>
        <v>0</v>
      </c>
      <c r="HD1728" s="24">
        <f>SUMPRODUCT($B1728:$GQ1728,INDEX(PLAN_PRODUCCION!$B$4:$GQ$24,COLUMN()-COLUMN($GZ$1)+1,0))</f>
        <v>0</v>
      </c>
      <c r="HE1728" s="24">
        <f>SUMPRODUCT($B1728:$GQ1728,INDEX(PLAN_PRODUCCION!$B$4:$GQ$24,COLUMN()-COLUMN($GZ$1)+1,0))</f>
        <v>0</v>
      </c>
      <c r="HF1728" s="24">
        <f>SUMPRODUCT($B1728:$GQ1728,INDEX(PLAN_PRODUCCION!$B$4:$GQ$24,COLUMN()-COLUMN($GZ$1)+1,0))</f>
        <v>0</v>
      </c>
      <c r="HG1728" s="24">
        <f>SUMPRODUCT($B1728:$GQ1728,INDEX(PLAN_PRODUCCION!$B$4:$GQ$24,COLUMN()-COLUMN($GZ$1)+1,0))</f>
        <v>0</v>
      </c>
      <c r="HH1728" s="24">
        <f>SUMPRODUCT($B1728:$GQ1728,INDEX(PLAN_PRODUCCION!$B$4:$GQ$24,COLUMN()-COLUMN($GZ$1)+1,0))</f>
        <v>0</v>
      </c>
      <c r="HI1728" s="24">
        <f>SUMPRODUCT($B1728:$GQ1728,INDEX(PLAN_PRODUCCION!$B$4:$GQ$24,COLUMN()-COLUMN($GZ$1)+1,0))</f>
        <v>0</v>
      </c>
      <c r="HJ1728" s="24">
        <f>SUMPRODUCT($B1728:$GQ1728,INDEX(PLAN_PRODUCCION!$B$4:$GQ$24,COLUMN()-COLUMN($GZ$1)+1,0))</f>
        <v>0</v>
      </c>
      <c r="HK1728" s="24">
        <f>SUMPRODUCT($B1728:$GQ1728,INDEX(PLAN_PRODUCCION!$B$4:$GQ$24,COLUMN()-COLUMN($GZ$1)+1,0))</f>
        <v>0</v>
      </c>
      <c r="HL1728" s="24">
        <f>SUMPRODUCT($B1728:$GQ1728,INDEX(PLAN_PRODUCCION!$B$4:$GQ$24,COLUMN()-COLUMN($GZ$1)+1,0))</f>
        <v>0</v>
      </c>
      <c r="HM1728" s="24">
        <f>SUMPRODUCT($B1728:$GQ1728,INDEX(PLAN_PRODUCCION!$B$4:$GQ$24,COLUMN()-COLUMN($GZ$1)+1,0))</f>
        <v>0</v>
      </c>
      <c r="HN1728" s="24">
        <f>SUMPRODUCT($B1728:$GQ1728,INDEX(PLAN_PRODUCCION!$B$4:$GQ$24,COLUMN()-COLUMN($GZ$1)+1,0))</f>
        <v>0</v>
      </c>
      <c r="HO1728" s="24">
        <f>SUMPRODUCT($B1728:$GQ1728,INDEX(PLAN_PRODUCCION!$B$4:$GQ$24,COLUMN()-COLUMN($GZ$1)+1,0))</f>
        <v>0</v>
      </c>
      <c r="HP1728" s="24">
        <f>SUMPRODUCT($B1728:$GQ1728,INDEX(PLAN_PRODUCCION!$B$4:$GQ$24,COLUMN()-COLUMN($GZ$1)+1,0))</f>
        <v>0</v>
      </c>
      <c r="HQ1728" s="24">
        <f>SUMPRODUCT($B1728:$GQ1728,INDEX(PLAN_PRODUCCION!$B$4:$GQ$24,COLUMN()-COLUMN($GZ$1)+1,0))</f>
        <v>0</v>
      </c>
      <c r="HR1728" s="24">
        <f>SUMPRODUCT($B1728:$GQ1728,INDEX(PLAN_PRODUCCION!$B$4:$GQ$24,COLUMN()-COLUMN($GZ$1)+1,0))</f>
        <v>0</v>
      </c>
      <c r="HS1728" s="24">
        <f>SUMPRODUCT($B1728:$GQ1728,INDEX(PLAN_PRODUCCION!$B$4:$GQ$24,COLUMN()-COLUMN($GZ$1)+1,0))</f>
        <v>0</v>
      </c>
      <c r="HT1728" s="24">
        <f>SUMPRODUCT($B1728:$GQ1728,INDEX(PLAN_PRODUCCION!$B$4:$GQ$24,COLUMN()-COLUMN($GZ$1)+1,0))</f>
        <v>0</v>
      </c>
      <c r="HU1728" s="22"/>
      <c r="HV1728" s="25"/>
      <c r="HW1728" t="str">
        <f>DIM_BILL[[#This Row],[Tipo]]</f>
        <v/>
      </c>
    </row>
    <row r="1729" spans="1:231" x14ac:dyDescent="0.3">
      <c r="A1729" s="18" t="s">
        <v>635</v>
      </c>
      <c r="BH1729">
        <v>0.03</v>
      </c>
      <c r="GR1729" s="18" t="s">
        <v>636</v>
      </c>
      <c r="GS1729" s="18">
        <v>2</v>
      </c>
      <c r="GT1729" s="18" t="s">
        <v>1791</v>
      </c>
      <c r="GU1729" s="18" t="s">
        <v>1791</v>
      </c>
      <c r="GV1729" s="18">
        <f>SUMIF(FACT_A1[cve_prod],DIM_BILL[[#This Row],[CODIGO]],FACT_A1[Existencia])</f>
        <v>0</v>
      </c>
      <c r="GW1729" s="18">
        <f>SUMIF(FACT_A2[cve_prod],DIM_BILL[[#This Row],[CODIGO]],FACT_A2[Existencia])</f>
        <v>75</v>
      </c>
      <c r="GX1729" s="18"/>
      <c r="GY1729" s="16" t="s">
        <v>2222</v>
      </c>
      <c r="GZ1729" s="26">
        <f t="shared" ref="GZ1729" si="12629">GV1729+GW1729+GX1729+GZ1727-GZ1728</f>
        <v>75</v>
      </c>
      <c r="HA1729" s="26">
        <f t="shared" ref="HA1729" si="12630">GZ1729+HA1727-HA1728</f>
        <v>75</v>
      </c>
      <c r="HB1729" s="26">
        <f t="shared" ref="HB1729" si="12631">HA1729+HB1727-HB1728</f>
        <v>75</v>
      </c>
      <c r="HC1729" s="26">
        <f t="shared" ref="HC1729" si="12632">HB1729+HC1727-HC1728</f>
        <v>75</v>
      </c>
      <c r="HD1729" s="26">
        <f t="shared" ref="HD1729" si="12633">HC1729+HD1727-HD1728</f>
        <v>75</v>
      </c>
      <c r="HE1729" s="26">
        <f t="shared" ref="HE1729" si="12634">HD1729+HE1727-HE1728</f>
        <v>75</v>
      </c>
      <c r="HF1729" s="26">
        <f t="shared" ref="HF1729" si="12635">HE1729+HF1727-HF1728</f>
        <v>75</v>
      </c>
      <c r="HG1729" s="26">
        <f t="shared" ref="HG1729" si="12636">HF1729+HG1727-HG1728</f>
        <v>75</v>
      </c>
      <c r="HH1729" s="26">
        <f t="shared" ref="HH1729" si="12637">HG1729+HH1727-HH1728</f>
        <v>75</v>
      </c>
      <c r="HI1729" s="26">
        <f t="shared" ref="HI1729" si="12638">HH1729+HI1727-HI1728</f>
        <v>75</v>
      </c>
      <c r="HJ1729" s="26">
        <f t="shared" ref="HJ1729" si="12639">HI1729+HJ1727-HJ1728</f>
        <v>75</v>
      </c>
      <c r="HK1729" s="26">
        <f t="shared" ref="HK1729" si="12640">HJ1729+HK1727-HK1728</f>
        <v>75</v>
      </c>
      <c r="HL1729" s="26">
        <f t="shared" ref="HL1729" si="12641">HK1729+HL1727-HL1728</f>
        <v>75</v>
      </c>
      <c r="HM1729" s="26">
        <f t="shared" ref="HM1729" si="12642">HL1729+HM1727-HM1728</f>
        <v>75</v>
      </c>
      <c r="HN1729" s="26">
        <f t="shared" ref="HN1729" si="12643">HM1729+HN1727-HN1728</f>
        <v>75</v>
      </c>
      <c r="HO1729" s="26">
        <f t="shared" ref="HO1729" si="12644">HN1729+HO1727-HO1728</f>
        <v>75</v>
      </c>
      <c r="HP1729" s="26">
        <f t="shared" ref="HP1729" si="12645">HO1729+HP1727-HP1728</f>
        <v>75</v>
      </c>
      <c r="HQ1729" s="26">
        <f t="shared" ref="HQ1729" si="12646">HP1729+HQ1727-HQ1728</f>
        <v>75</v>
      </c>
      <c r="HR1729" s="26">
        <f t="shared" ref="HR1729" si="12647">HQ1729+HR1727-HR1728</f>
        <v>75</v>
      </c>
      <c r="HS1729" s="26">
        <f t="shared" ref="HS1729" si="12648">HR1729+HS1727-HS1728</f>
        <v>75</v>
      </c>
      <c r="HT1729" s="26">
        <f t="shared" ref="HT1729" si="12649">HS1729+HT1727-HT1728</f>
        <v>75</v>
      </c>
      <c r="HU1729" s="22">
        <f t="shared" ref="HU1729" si="12650">COUNTIF(GZ1729:HT1729,"&lt;0")</f>
        <v>0</v>
      </c>
      <c r="HV1729" s="25"/>
      <c r="HW1729" t="str">
        <f>DIM_BILL[[#This Row],[Tipo]]</f>
        <v/>
      </c>
    </row>
    <row r="1730" spans="1:231" x14ac:dyDescent="0.3">
      <c r="A1730" s="17" t="s">
        <v>629</v>
      </c>
      <c r="BG1730">
        <v>1.6799999999999999E-4</v>
      </c>
      <c r="GR1730" s="17" t="s">
        <v>630</v>
      </c>
      <c r="GS1730" s="17">
        <v>2</v>
      </c>
      <c r="GT1730" s="17" t="s">
        <v>1791</v>
      </c>
      <c r="GU1730" s="17" t="s">
        <v>1791</v>
      </c>
      <c r="GV1730" s="17">
        <f>SUMIF(FACT_A1[cve_prod],DIM_BILL[[#This Row],[CODIGO]],FACT_A1[Existencia])</f>
        <v>0</v>
      </c>
      <c r="GW1730" s="18">
        <f>SUMIF(FACT_A2[cve_prod],DIM_BILL[[#This Row],[CODIGO]],FACT_A2[Existencia])</f>
        <v>0</v>
      </c>
      <c r="GX1730" s="17"/>
      <c r="GY1730" s="16" t="s">
        <v>2220</v>
      </c>
      <c r="GZ1730" s="15">
        <f>SUMIFS(POs[saldo],POs[cve_prod],DIM_BILL[[#This Row],[CODIGO]],POs[status],$GY1730,POs[f_ent],GZ$1)</f>
        <v>0</v>
      </c>
      <c r="HA1730" s="15">
        <f>SUMIFS(POs[saldo],POs[cve_prod],DIM_BILL[[#This Row],[CODIGO]],POs[status],$GY1730,POs[f_ent],HA$1)</f>
        <v>0</v>
      </c>
      <c r="HB1730" s="15">
        <f>SUMIFS(POs[saldo],POs[cve_prod],DIM_BILL[[#This Row],[CODIGO]],POs[status],$GY1730,POs[f_ent],HB$1)</f>
        <v>0</v>
      </c>
      <c r="HC1730" s="15">
        <f>SUMIFS(POs[saldo],POs[cve_prod],DIM_BILL[[#This Row],[CODIGO]],POs[status],$GY1730,POs[f_ent],HC$1)</f>
        <v>1</v>
      </c>
      <c r="HD1730" s="15">
        <f>SUMIFS(POs[saldo],POs[cve_prod],DIM_BILL[[#This Row],[CODIGO]],POs[status],$GY1730,POs[f_ent],HD$1)</f>
        <v>0</v>
      </c>
      <c r="HE1730" s="15">
        <f>SUMIFS(POs[saldo],POs[cve_prod],DIM_BILL[[#This Row],[CODIGO]],POs[status],$GY1730,POs[f_ent],HE$1)</f>
        <v>0</v>
      </c>
      <c r="HF1730" s="15">
        <f>SUMIFS(POs[saldo],POs[cve_prod],DIM_BILL[[#This Row],[CODIGO]],POs[status],$GY1730,POs[Semana],WEEKNUM(HF$1))</f>
        <v>0</v>
      </c>
      <c r="HG1730" s="15">
        <f>SUMIFS(POs[saldo],POs[cve_prod],DIM_BILL[[#This Row],[CODIGO]],POs[status],$GY1730,POs[Semana],WEEKNUM(HG$1))</f>
        <v>0</v>
      </c>
      <c r="HH1730" s="15">
        <f>SUMIFS(POs[saldo],POs[cve_prod],DIM_BILL[[#This Row],[CODIGO]],POs[status],$GY1730,POs[Semana],WEEKNUM(HH$1))</f>
        <v>0</v>
      </c>
      <c r="HI1730" s="15">
        <f>SUMIFS(POs[saldo],POs[cve_prod],DIM_BILL[[#This Row],[CODIGO]],POs[status],$GY1730,POs[Semana],WEEKNUM(HI$1))</f>
        <v>0</v>
      </c>
      <c r="HJ1730" s="15">
        <f>SUMIFS(POs[saldo],POs[cve_prod],DIM_BILL[[#This Row],[CODIGO]],POs[status],$GY1730,POs[Semana],WEEKNUM(HJ$1))</f>
        <v>0</v>
      </c>
      <c r="HK1730" s="15">
        <f>SUMIFS(POs[saldo],POs[cve_prod],DIM_BILL[[#This Row],[CODIGO]],POs[status],$GY1730,POs[Semana],WEEKNUM(HK$1))</f>
        <v>0</v>
      </c>
      <c r="HL1730" s="15">
        <f>SUMIFS(POs[saldo],POs[cve_prod],DIM_BILL[[#This Row],[CODIGO]],POs[status],$GY1730,POs[Semana],WEEKNUM(HL$1))</f>
        <v>0</v>
      </c>
      <c r="HM1730" s="15">
        <f>SUMIFS(POs[saldo],POs[cve_prod],DIM_BILL[[#This Row],[CODIGO]],POs[status],$GY1730,POs[Semana],WEEKNUM(HM$1))</f>
        <v>0</v>
      </c>
      <c r="HN1730" s="15">
        <f>SUMIFS(POs[saldo],POs[cve_prod],DIM_BILL[[#This Row],[CODIGO]],POs[status],$GY1730,POs[Semana],WEEKNUM(HN$1))</f>
        <v>0</v>
      </c>
      <c r="HO1730" s="15">
        <f>SUMIFS(POs[saldo],POs[cve_prod],DIM_BILL[[#This Row],[CODIGO]],POs[status],$GY1730,POs[Semana],WEEKNUM(HO$1))</f>
        <v>0</v>
      </c>
      <c r="HP1730" s="15">
        <f>SUMIFS(POs[saldo],POs[cve_prod],DIM_BILL[[#This Row],[CODIGO]],POs[status],$GY1730,POs[Semana],WEEKNUM(HP$1))</f>
        <v>0</v>
      </c>
      <c r="HQ1730" s="15">
        <f>SUMIFS(POs[saldo],POs[cve_prod],DIM_BILL[[#This Row],[CODIGO]],POs[status],$GY1730,POs[Semana],WEEKNUM(HQ$1))</f>
        <v>0</v>
      </c>
      <c r="HR1730" s="15">
        <f>SUMIFS(POs[saldo],POs[cve_prod],DIM_BILL[[#This Row],[CODIGO]],POs[status],$GY1730,POs[Semana],WEEKNUM(HR$1))</f>
        <v>0</v>
      </c>
      <c r="HS1730" s="15">
        <f>SUMIFS(POs[saldo],POs[cve_prod],DIM_BILL[[#This Row],[CODIGO]],POs[status],$GY1730,POs[Semana],WEEKNUM(HS$1))</f>
        <v>0</v>
      </c>
      <c r="HT1730" s="15">
        <f>SUMIFS(POs[saldo],POs[cve_prod],DIM_BILL[[#This Row],[CODIGO]],POs[status],$GY1730,POs[Semana],WEEKNUM(HT$1))</f>
        <v>0</v>
      </c>
      <c r="HU1730" s="22"/>
      <c r="HV1730" s="25"/>
      <c r="HW1730" t="str">
        <f>DIM_BILL[[#This Row],[Tipo]]</f>
        <v/>
      </c>
    </row>
    <row r="1731" spans="1:231" x14ac:dyDescent="0.3">
      <c r="A1731" s="17" t="s">
        <v>629</v>
      </c>
      <c r="BG1731">
        <v>1.6799999999999999E-4</v>
      </c>
      <c r="GR1731" s="17" t="s">
        <v>630</v>
      </c>
      <c r="GS1731" s="17">
        <v>2</v>
      </c>
      <c r="GT1731" s="17" t="s">
        <v>1791</v>
      </c>
      <c r="GU1731" s="17" t="s">
        <v>1791</v>
      </c>
      <c r="GV1731" s="17">
        <f>SUMIF(FACT_A1[cve_prod],DIM_BILL[[#This Row],[CODIGO]],FACT_A1[Existencia])</f>
        <v>0</v>
      </c>
      <c r="GW1731" s="18">
        <f>SUMIF(FACT_A2[cve_prod],DIM_BILL[[#This Row],[CODIGO]],FACT_A2[Existencia])</f>
        <v>0</v>
      </c>
      <c r="GX1731" s="17"/>
      <c r="GY1731" s="16" t="s">
        <v>2221</v>
      </c>
      <c r="GZ1731" s="24">
        <f>SUMPRODUCT($B1731:$GQ1731,INDEX(PLAN_PRODUCCION!$B$4:$GQ$24,COLUMN()-COLUMN($GZ$1)+1,0))</f>
        <v>0.504</v>
      </c>
      <c r="HA1731" s="24">
        <f>SUMPRODUCT($B1731:$GQ1731,INDEX(PLAN_PRODUCCION!$B$4:$GQ$24,COLUMN()-COLUMN($GZ$1)+1,0))</f>
        <v>0</v>
      </c>
      <c r="HB1731" s="24">
        <f>SUMPRODUCT($B1731:$GQ1731,INDEX(PLAN_PRODUCCION!$B$4:$GQ$24,COLUMN()-COLUMN($GZ$1)+1,0))</f>
        <v>0</v>
      </c>
      <c r="HC1731" s="24">
        <f>SUMPRODUCT($B1731:$GQ1731,INDEX(PLAN_PRODUCCION!$B$4:$GQ$24,COLUMN()-COLUMN($GZ$1)+1,0))</f>
        <v>0</v>
      </c>
      <c r="HD1731" s="24">
        <f>SUMPRODUCT($B1731:$GQ1731,INDEX(PLAN_PRODUCCION!$B$4:$GQ$24,COLUMN()-COLUMN($GZ$1)+1,0))</f>
        <v>0</v>
      </c>
      <c r="HE1731" s="24">
        <f>SUMPRODUCT($B1731:$GQ1731,INDEX(PLAN_PRODUCCION!$B$4:$GQ$24,COLUMN()-COLUMN($GZ$1)+1,0))</f>
        <v>0</v>
      </c>
      <c r="HF1731" s="24">
        <f>SUMPRODUCT($B1731:$GQ1731,INDEX(PLAN_PRODUCCION!$B$4:$GQ$24,COLUMN()-COLUMN($GZ$1)+1,0))</f>
        <v>0</v>
      </c>
      <c r="HG1731" s="24">
        <f>SUMPRODUCT($B1731:$GQ1731,INDEX(PLAN_PRODUCCION!$B$4:$GQ$24,COLUMN()-COLUMN($GZ$1)+1,0))</f>
        <v>0</v>
      </c>
      <c r="HH1731" s="24">
        <f>SUMPRODUCT($B1731:$GQ1731,INDEX(PLAN_PRODUCCION!$B$4:$GQ$24,COLUMN()-COLUMN($GZ$1)+1,0))</f>
        <v>0</v>
      </c>
      <c r="HI1731" s="24">
        <f>SUMPRODUCT($B1731:$GQ1731,INDEX(PLAN_PRODUCCION!$B$4:$GQ$24,COLUMN()-COLUMN($GZ$1)+1,0))</f>
        <v>0</v>
      </c>
      <c r="HJ1731" s="24">
        <f>SUMPRODUCT($B1731:$GQ1731,INDEX(PLAN_PRODUCCION!$B$4:$GQ$24,COLUMN()-COLUMN($GZ$1)+1,0))</f>
        <v>0</v>
      </c>
      <c r="HK1731" s="24">
        <f>SUMPRODUCT($B1731:$GQ1731,INDEX(PLAN_PRODUCCION!$B$4:$GQ$24,COLUMN()-COLUMN($GZ$1)+1,0))</f>
        <v>0</v>
      </c>
      <c r="HL1731" s="24">
        <f>SUMPRODUCT($B1731:$GQ1731,INDEX(PLAN_PRODUCCION!$B$4:$GQ$24,COLUMN()-COLUMN($GZ$1)+1,0))</f>
        <v>0</v>
      </c>
      <c r="HM1731" s="24">
        <f>SUMPRODUCT($B1731:$GQ1731,INDEX(PLAN_PRODUCCION!$B$4:$GQ$24,COLUMN()-COLUMN($GZ$1)+1,0))</f>
        <v>0</v>
      </c>
      <c r="HN1731" s="24">
        <f>SUMPRODUCT($B1731:$GQ1731,INDEX(PLAN_PRODUCCION!$B$4:$GQ$24,COLUMN()-COLUMN($GZ$1)+1,0))</f>
        <v>0</v>
      </c>
      <c r="HO1731" s="24">
        <f>SUMPRODUCT($B1731:$GQ1731,INDEX(PLAN_PRODUCCION!$B$4:$GQ$24,COLUMN()-COLUMN($GZ$1)+1,0))</f>
        <v>0</v>
      </c>
      <c r="HP1731" s="24">
        <f>SUMPRODUCT($B1731:$GQ1731,INDEX(PLAN_PRODUCCION!$B$4:$GQ$24,COLUMN()-COLUMN($GZ$1)+1,0))</f>
        <v>0</v>
      </c>
      <c r="HQ1731" s="24">
        <f>SUMPRODUCT($B1731:$GQ1731,INDEX(PLAN_PRODUCCION!$B$4:$GQ$24,COLUMN()-COLUMN($GZ$1)+1,0))</f>
        <v>0</v>
      </c>
      <c r="HR1731" s="24">
        <f>SUMPRODUCT($B1731:$GQ1731,INDEX(PLAN_PRODUCCION!$B$4:$GQ$24,COLUMN()-COLUMN($GZ$1)+1,0))</f>
        <v>0</v>
      </c>
      <c r="HS1731" s="24">
        <f>SUMPRODUCT($B1731:$GQ1731,INDEX(PLAN_PRODUCCION!$B$4:$GQ$24,COLUMN()-COLUMN($GZ$1)+1,0))</f>
        <v>0</v>
      </c>
      <c r="HT1731" s="24">
        <f>SUMPRODUCT($B1731:$GQ1731,INDEX(PLAN_PRODUCCION!$B$4:$GQ$24,COLUMN()-COLUMN($GZ$1)+1,0))</f>
        <v>0</v>
      </c>
      <c r="HU1731" s="22"/>
      <c r="HV1731" s="25"/>
      <c r="HW1731" t="str">
        <f>DIM_BILL[[#This Row],[Tipo]]</f>
        <v/>
      </c>
    </row>
    <row r="1732" spans="1:231" x14ac:dyDescent="0.3">
      <c r="A1732" s="18" t="s">
        <v>629</v>
      </c>
      <c r="BG1732">
        <v>1.6799999999999999E-4</v>
      </c>
      <c r="GR1732" s="18" t="s">
        <v>630</v>
      </c>
      <c r="GS1732" s="18">
        <v>2</v>
      </c>
      <c r="GT1732" s="18" t="s">
        <v>1791</v>
      </c>
      <c r="GU1732" s="18" t="s">
        <v>1791</v>
      </c>
      <c r="GV1732" s="18">
        <f>SUMIF(FACT_A1[cve_prod],DIM_BILL[[#This Row],[CODIGO]],FACT_A1[Existencia])</f>
        <v>0</v>
      </c>
      <c r="GW1732" s="18">
        <f>SUMIF(FACT_A2[cve_prod],DIM_BILL[[#This Row],[CODIGO]],FACT_A2[Existencia])</f>
        <v>0</v>
      </c>
      <c r="GX1732" s="18"/>
      <c r="GY1732" s="16" t="s">
        <v>2222</v>
      </c>
      <c r="GZ1732" s="26">
        <f t="shared" ref="GZ1732" si="12651">GV1732+GW1732+GX1732+GZ1730-GZ1731</f>
        <v>-0.504</v>
      </c>
      <c r="HA1732" s="26">
        <f t="shared" ref="HA1732" si="12652">GZ1732+HA1730-HA1731</f>
        <v>-0.504</v>
      </c>
      <c r="HB1732" s="26">
        <f t="shared" ref="HB1732" si="12653">HA1732+HB1730-HB1731</f>
        <v>-0.504</v>
      </c>
      <c r="HC1732" s="26">
        <f t="shared" ref="HC1732" si="12654">HB1732+HC1730-HC1731</f>
        <v>0.496</v>
      </c>
      <c r="HD1732" s="26">
        <f t="shared" ref="HD1732" si="12655">HC1732+HD1730-HD1731</f>
        <v>0.496</v>
      </c>
      <c r="HE1732" s="26">
        <f t="shared" ref="HE1732" si="12656">HD1732+HE1730-HE1731</f>
        <v>0.496</v>
      </c>
      <c r="HF1732" s="26">
        <f t="shared" ref="HF1732" si="12657">HE1732+HF1730-HF1731</f>
        <v>0.496</v>
      </c>
      <c r="HG1732" s="26">
        <f t="shared" ref="HG1732" si="12658">HF1732+HG1730-HG1731</f>
        <v>0.496</v>
      </c>
      <c r="HH1732" s="26">
        <f t="shared" ref="HH1732" si="12659">HG1732+HH1730-HH1731</f>
        <v>0.496</v>
      </c>
      <c r="HI1732" s="26">
        <f t="shared" ref="HI1732" si="12660">HH1732+HI1730-HI1731</f>
        <v>0.496</v>
      </c>
      <c r="HJ1732" s="26">
        <f t="shared" ref="HJ1732" si="12661">HI1732+HJ1730-HJ1731</f>
        <v>0.496</v>
      </c>
      <c r="HK1732" s="26">
        <f t="shared" ref="HK1732" si="12662">HJ1732+HK1730-HK1731</f>
        <v>0.496</v>
      </c>
      <c r="HL1732" s="26">
        <f t="shared" ref="HL1732" si="12663">HK1732+HL1730-HL1731</f>
        <v>0.496</v>
      </c>
      <c r="HM1732" s="26">
        <f t="shared" ref="HM1732" si="12664">HL1732+HM1730-HM1731</f>
        <v>0.496</v>
      </c>
      <c r="HN1732" s="26">
        <f t="shared" ref="HN1732" si="12665">HM1732+HN1730-HN1731</f>
        <v>0.496</v>
      </c>
      <c r="HO1732" s="26">
        <f t="shared" ref="HO1732" si="12666">HN1732+HO1730-HO1731</f>
        <v>0.496</v>
      </c>
      <c r="HP1732" s="26">
        <f t="shared" ref="HP1732" si="12667">HO1732+HP1730-HP1731</f>
        <v>0.496</v>
      </c>
      <c r="HQ1732" s="26">
        <f t="shared" ref="HQ1732" si="12668">HP1732+HQ1730-HQ1731</f>
        <v>0.496</v>
      </c>
      <c r="HR1732" s="26">
        <f t="shared" ref="HR1732" si="12669">HQ1732+HR1730-HR1731</f>
        <v>0.496</v>
      </c>
      <c r="HS1732" s="26">
        <f t="shared" ref="HS1732" si="12670">HR1732+HS1730-HS1731</f>
        <v>0.496</v>
      </c>
      <c r="HT1732" s="26">
        <f t="shared" ref="HT1732" si="12671">HS1732+HT1730-HT1731</f>
        <v>0.496</v>
      </c>
      <c r="HU1732" s="22">
        <f t="shared" ref="HU1732" si="12672">COUNTIF(GZ1732:HT1732,"&lt;0")</f>
        <v>3</v>
      </c>
      <c r="HV1732" s="25"/>
      <c r="HW1732" t="str">
        <f>DIM_BILL[[#This Row],[Tipo]]</f>
        <v/>
      </c>
    </row>
    <row r="1733" spans="1:231" x14ac:dyDescent="0.3">
      <c r="A1733" s="17" t="s">
        <v>2271</v>
      </c>
      <c r="BN1733">
        <v>2.5000000000000001E-2</v>
      </c>
      <c r="BO1733">
        <v>2.5000000000000001E-2</v>
      </c>
      <c r="GR1733" s="17" t="s">
        <v>2272</v>
      </c>
      <c r="GS1733" s="17">
        <v>2</v>
      </c>
      <c r="GT1733" s="17" t="s">
        <v>1791</v>
      </c>
      <c r="GU1733" s="17" t="s">
        <v>1791</v>
      </c>
      <c r="GV1733" s="17">
        <f>SUMIF(FACT_A1[cve_prod],DIM_BILL[[#This Row],[CODIGO]],FACT_A1[Existencia])</f>
        <v>0</v>
      </c>
      <c r="GW1733" s="18">
        <f>SUMIF(FACT_A2[cve_prod],DIM_BILL[[#This Row],[CODIGO]],FACT_A2[Existencia])</f>
        <v>0</v>
      </c>
      <c r="GX1733" s="17"/>
      <c r="GY1733" s="16" t="s">
        <v>2220</v>
      </c>
      <c r="GZ1733" s="15">
        <f>SUMIFS(POs[saldo],POs[cve_prod],DIM_BILL[[#This Row],[CODIGO]],POs[status],$GY1733,POs[f_ent],GZ$1)</f>
        <v>0</v>
      </c>
      <c r="HA1733" s="15">
        <f>SUMIFS(POs[saldo],POs[cve_prod],DIM_BILL[[#This Row],[CODIGO]],POs[status],$GY1733,POs[f_ent],HA$1)</f>
        <v>0</v>
      </c>
      <c r="HB1733" s="15">
        <f>SUMIFS(POs[saldo],POs[cve_prod],DIM_BILL[[#This Row],[CODIGO]],POs[status],$GY1733,POs[f_ent],HB$1)</f>
        <v>0</v>
      </c>
      <c r="HC1733" s="15">
        <f>SUMIFS(POs[saldo],POs[cve_prod],DIM_BILL[[#This Row],[CODIGO]],POs[status],$GY1733,POs[f_ent],HC$1)</f>
        <v>0</v>
      </c>
      <c r="HD1733" s="15">
        <f>SUMIFS(POs[saldo],POs[cve_prod],DIM_BILL[[#This Row],[CODIGO]],POs[status],$GY1733,POs[f_ent],HD$1)</f>
        <v>0</v>
      </c>
      <c r="HE1733" s="15">
        <f>SUMIFS(POs[saldo],POs[cve_prod],DIM_BILL[[#This Row],[CODIGO]],POs[status],$GY1733,POs[f_ent],HE$1)</f>
        <v>0</v>
      </c>
      <c r="HF1733" s="15">
        <f>SUMIFS(POs[saldo],POs[cve_prod],DIM_BILL[[#This Row],[CODIGO]],POs[status],$GY1733,POs[Semana],WEEKNUM(HF$1))</f>
        <v>0</v>
      </c>
      <c r="HG1733" s="15">
        <f>SUMIFS(POs[saldo],POs[cve_prod],DIM_BILL[[#This Row],[CODIGO]],POs[status],$GY1733,POs[Semana],WEEKNUM(HG$1))</f>
        <v>0</v>
      </c>
      <c r="HH1733" s="15">
        <f>SUMIFS(POs[saldo],POs[cve_prod],DIM_BILL[[#This Row],[CODIGO]],POs[status],$GY1733,POs[Semana],WEEKNUM(HH$1))</f>
        <v>0</v>
      </c>
      <c r="HI1733" s="15">
        <f>SUMIFS(POs[saldo],POs[cve_prod],DIM_BILL[[#This Row],[CODIGO]],POs[status],$GY1733,POs[Semana],WEEKNUM(HI$1))</f>
        <v>0</v>
      </c>
      <c r="HJ1733" s="15">
        <f>SUMIFS(POs[saldo],POs[cve_prod],DIM_BILL[[#This Row],[CODIGO]],POs[status],$GY1733,POs[Semana],WEEKNUM(HJ$1))</f>
        <v>0</v>
      </c>
      <c r="HK1733" s="15">
        <f>SUMIFS(POs[saldo],POs[cve_prod],DIM_BILL[[#This Row],[CODIGO]],POs[status],$GY1733,POs[Semana],WEEKNUM(HK$1))</f>
        <v>0</v>
      </c>
      <c r="HL1733" s="15">
        <f>SUMIFS(POs[saldo],POs[cve_prod],DIM_BILL[[#This Row],[CODIGO]],POs[status],$GY1733,POs[Semana],WEEKNUM(HL$1))</f>
        <v>0</v>
      </c>
      <c r="HM1733" s="15">
        <f>SUMIFS(POs[saldo],POs[cve_prod],DIM_BILL[[#This Row],[CODIGO]],POs[status],$GY1733,POs[Semana],WEEKNUM(HM$1))</f>
        <v>0</v>
      </c>
      <c r="HN1733" s="15">
        <f>SUMIFS(POs[saldo],POs[cve_prod],DIM_BILL[[#This Row],[CODIGO]],POs[status],$GY1733,POs[Semana],WEEKNUM(HN$1))</f>
        <v>0</v>
      </c>
      <c r="HO1733" s="15">
        <f>SUMIFS(POs[saldo],POs[cve_prod],DIM_BILL[[#This Row],[CODIGO]],POs[status],$GY1733,POs[Semana],WEEKNUM(HO$1))</f>
        <v>0</v>
      </c>
      <c r="HP1733" s="15">
        <f>SUMIFS(POs[saldo],POs[cve_prod],DIM_BILL[[#This Row],[CODIGO]],POs[status],$GY1733,POs[Semana],WEEKNUM(HP$1))</f>
        <v>0</v>
      </c>
      <c r="HQ1733" s="15">
        <f>SUMIFS(POs[saldo],POs[cve_prod],DIM_BILL[[#This Row],[CODIGO]],POs[status],$GY1733,POs[Semana],WEEKNUM(HQ$1))</f>
        <v>0</v>
      </c>
      <c r="HR1733" s="15">
        <f>SUMIFS(POs[saldo],POs[cve_prod],DIM_BILL[[#This Row],[CODIGO]],POs[status],$GY1733,POs[Semana],WEEKNUM(HR$1))</f>
        <v>0</v>
      </c>
      <c r="HS1733" s="15">
        <f>SUMIFS(POs[saldo],POs[cve_prod],DIM_BILL[[#This Row],[CODIGO]],POs[status],$GY1733,POs[Semana],WEEKNUM(HS$1))</f>
        <v>0</v>
      </c>
      <c r="HT1733" s="15">
        <f>SUMIFS(POs[saldo],POs[cve_prod],DIM_BILL[[#This Row],[CODIGO]],POs[status],$GY1733,POs[Semana],WEEKNUM(HT$1))</f>
        <v>0</v>
      </c>
      <c r="HU1733" s="22"/>
      <c r="HV1733" s="25"/>
      <c r="HW1733" t="str">
        <f>DIM_BILL[[#This Row],[Tipo]]</f>
        <v/>
      </c>
    </row>
    <row r="1734" spans="1:231" x14ac:dyDescent="0.3">
      <c r="A1734" s="17" t="s">
        <v>2271</v>
      </c>
      <c r="BN1734">
        <v>2.5000000000000001E-2</v>
      </c>
      <c r="BO1734">
        <v>2.5000000000000001E-2</v>
      </c>
      <c r="GR1734" s="17" t="s">
        <v>2272</v>
      </c>
      <c r="GS1734" s="17">
        <v>2</v>
      </c>
      <c r="GT1734" s="17" t="s">
        <v>1791</v>
      </c>
      <c r="GU1734" s="17" t="s">
        <v>1791</v>
      </c>
      <c r="GV1734" s="17">
        <f>SUMIF(FACT_A1[cve_prod],DIM_BILL[[#This Row],[CODIGO]],FACT_A1[Existencia])</f>
        <v>0</v>
      </c>
      <c r="GW1734" s="18">
        <f>SUMIF(FACT_A2[cve_prod],DIM_BILL[[#This Row],[CODIGO]],FACT_A2[Existencia])</f>
        <v>0</v>
      </c>
      <c r="GX1734" s="17"/>
      <c r="GY1734" s="16" t="s">
        <v>2221</v>
      </c>
      <c r="GZ1734" s="24">
        <f>SUMPRODUCT($B1734:$GQ1734,INDEX(PLAN_PRODUCCION!$B$4:$GQ$24,COLUMN()-COLUMN($GZ$1)+1,0))</f>
        <v>500</v>
      </c>
      <c r="HA1734" s="24">
        <f>SUMPRODUCT($B1734:$GQ1734,INDEX(PLAN_PRODUCCION!$B$4:$GQ$24,COLUMN()-COLUMN($GZ$1)+1,0))</f>
        <v>0</v>
      </c>
      <c r="HB1734" s="24">
        <f>SUMPRODUCT($B1734:$GQ1734,INDEX(PLAN_PRODUCCION!$B$4:$GQ$24,COLUMN()-COLUMN($GZ$1)+1,0))</f>
        <v>0</v>
      </c>
      <c r="HC1734" s="24">
        <f>SUMPRODUCT($B1734:$GQ1734,INDEX(PLAN_PRODUCCION!$B$4:$GQ$24,COLUMN()-COLUMN($GZ$1)+1,0))</f>
        <v>0</v>
      </c>
      <c r="HD1734" s="24">
        <f>SUMPRODUCT($B1734:$GQ1734,INDEX(PLAN_PRODUCCION!$B$4:$GQ$24,COLUMN()-COLUMN($GZ$1)+1,0))</f>
        <v>0</v>
      </c>
      <c r="HE1734" s="24">
        <f>SUMPRODUCT($B1734:$GQ1734,INDEX(PLAN_PRODUCCION!$B$4:$GQ$24,COLUMN()-COLUMN($GZ$1)+1,0))</f>
        <v>0</v>
      </c>
      <c r="HF1734" s="24">
        <f>SUMPRODUCT($B1734:$GQ1734,INDEX(PLAN_PRODUCCION!$B$4:$GQ$24,COLUMN()-COLUMN($GZ$1)+1,0))</f>
        <v>0</v>
      </c>
      <c r="HG1734" s="24">
        <f>SUMPRODUCT($B1734:$GQ1734,INDEX(PLAN_PRODUCCION!$B$4:$GQ$24,COLUMN()-COLUMN($GZ$1)+1,0))</f>
        <v>0</v>
      </c>
      <c r="HH1734" s="24">
        <f>SUMPRODUCT($B1734:$GQ1734,INDEX(PLAN_PRODUCCION!$B$4:$GQ$24,COLUMN()-COLUMN($GZ$1)+1,0))</f>
        <v>0</v>
      </c>
      <c r="HI1734" s="24">
        <f>SUMPRODUCT($B1734:$GQ1734,INDEX(PLAN_PRODUCCION!$B$4:$GQ$24,COLUMN()-COLUMN($GZ$1)+1,0))</f>
        <v>0</v>
      </c>
      <c r="HJ1734" s="24">
        <f>SUMPRODUCT($B1734:$GQ1734,INDEX(PLAN_PRODUCCION!$B$4:$GQ$24,COLUMN()-COLUMN($GZ$1)+1,0))</f>
        <v>0</v>
      </c>
      <c r="HK1734" s="24">
        <f>SUMPRODUCT($B1734:$GQ1734,INDEX(PLAN_PRODUCCION!$B$4:$GQ$24,COLUMN()-COLUMN($GZ$1)+1,0))</f>
        <v>0</v>
      </c>
      <c r="HL1734" s="24">
        <f>SUMPRODUCT($B1734:$GQ1734,INDEX(PLAN_PRODUCCION!$B$4:$GQ$24,COLUMN()-COLUMN($GZ$1)+1,0))</f>
        <v>0</v>
      </c>
      <c r="HM1734" s="24">
        <f>SUMPRODUCT($B1734:$GQ1734,INDEX(PLAN_PRODUCCION!$B$4:$GQ$24,COLUMN()-COLUMN($GZ$1)+1,0))</f>
        <v>0</v>
      </c>
      <c r="HN1734" s="24">
        <f>SUMPRODUCT($B1734:$GQ1734,INDEX(PLAN_PRODUCCION!$B$4:$GQ$24,COLUMN()-COLUMN($GZ$1)+1,0))</f>
        <v>0</v>
      </c>
      <c r="HO1734" s="24">
        <f>SUMPRODUCT($B1734:$GQ1734,INDEX(PLAN_PRODUCCION!$B$4:$GQ$24,COLUMN()-COLUMN($GZ$1)+1,0))</f>
        <v>0</v>
      </c>
      <c r="HP1734" s="24">
        <f>SUMPRODUCT($B1734:$GQ1734,INDEX(PLAN_PRODUCCION!$B$4:$GQ$24,COLUMN()-COLUMN($GZ$1)+1,0))</f>
        <v>0</v>
      </c>
      <c r="HQ1734" s="24">
        <f>SUMPRODUCT($B1734:$GQ1734,INDEX(PLAN_PRODUCCION!$B$4:$GQ$24,COLUMN()-COLUMN($GZ$1)+1,0))</f>
        <v>0</v>
      </c>
      <c r="HR1734" s="24">
        <f>SUMPRODUCT($B1734:$GQ1734,INDEX(PLAN_PRODUCCION!$B$4:$GQ$24,COLUMN()-COLUMN($GZ$1)+1,0))</f>
        <v>0</v>
      </c>
      <c r="HS1734" s="24">
        <f>SUMPRODUCT($B1734:$GQ1734,INDEX(PLAN_PRODUCCION!$B$4:$GQ$24,COLUMN()-COLUMN($GZ$1)+1,0))</f>
        <v>0</v>
      </c>
      <c r="HT1734" s="24">
        <f>SUMPRODUCT($B1734:$GQ1734,INDEX(PLAN_PRODUCCION!$B$4:$GQ$24,COLUMN()-COLUMN($GZ$1)+1,0))</f>
        <v>0</v>
      </c>
      <c r="HU1734" s="22"/>
      <c r="HV1734" s="25"/>
      <c r="HW1734" t="str">
        <f>DIM_BILL[[#This Row],[Tipo]]</f>
        <v/>
      </c>
    </row>
    <row r="1735" spans="1:231" x14ac:dyDescent="0.3">
      <c r="A1735" s="18" t="s">
        <v>2271</v>
      </c>
      <c r="BN1735">
        <v>2.5000000000000001E-2</v>
      </c>
      <c r="BO1735">
        <v>2.5000000000000001E-2</v>
      </c>
      <c r="GR1735" s="18" t="s">
        <v>2272</v>
      </c>
      <c r="GS1735" s="18">
        <v>2</v>
      </c>
      <c r="GT1735" s="18" t="s">
        <v>1791</v>
      </c>
      <c r="GU1735" s="18" t="s">
        <v>1791</v>
      </c>
      <c r="GV1735" s="18">
        <f>SUMIF(FACT_A1[cve_prod],DIM_BILL[[#This Row],[CODIGO]],FACT_A1[Existencia])</f>
        <v>0</v>
      </c>
      <c r="GW1735" s="18">
        <f>SUMIF(FACT_A2[cve_prod],DIM_BILL[[#This Row],[CODIGO]],FACT_A2[Existencia])</f>
        <v>0</v>
      </c>
      <c r="GX1735" s="18"/>
      <c r="GY1735" s="16" t="s">
        <v>2222</v>
      </c>
      <c r="GZ1735" s="26">
        <f t="shared" ref="GZ1735" si="12673">GV1735+GW1735+GX1735+GZ1733-GZ1734</f>
        <v>-500</v>
      </c>
      <c r="HA1735" s="26">
        <f t="shared" ref="HA1735" si="12674">GZ1735+HA1733-HA1734</f>
        <v>-500</v>
      </c>
      <c r="HB1735" s="26">
        <f t="shared" ref="HB1735" si="12675">HA1735+HB1733-HB1734</f>
        <v>-500</v>
      </c>
      <c r="HC1735" s="26">
        <f t="shared" ref="HC1735" si="12676">HB1735+HC1733-HC1734</f>
        <v>-500</v>
      </c>
      <c r="HD1735" s="26">
        <f t="shared" ref="HD1735" si="12677">HC1735+HD1733-HD1734</f>
        <v>-500</v>
      </c>
      <c r="HE1735" s="26">
        <f t="shared" ref="HE1735" si="12678">HD1735+HE1733-HE1734</f>
        <v>-500</v>
      </c>
      <c r="HF1735" s="26">
        <f t="shared" ref="HF1735" si="12679">HE1735+HF1733-HF1734</f>
        <v>-500</v>
      </c>
      <c r="HG1735" s="26">
        <f t="shared" ref="HG1735" si="12680">HF1735+HG1733-HG1734</f>
        <v>-500</v>
      </c>
      <c r="HH1735" s="26">
        <f t="shared" ref="HH1735" si="12681">HG1735+HH1733-HH1734</f>
        <v>-500</v>
      </c>
      <c r="HI1735" s="26">
        <f t="shared" ref="HI1735" si="12682">HH1735+HI1733-HI1734</f>
        <v>-500</v>
      </c>
      <c r="HJ1735" s="26">
        <f t="shared" ref="HJ1735" si="12683">HI1735+HJ1733-HJ1734</f>
        <v>-500</v>
      </c>
      <c r="HK1735" s="26">
        <f t="shared" ref="HK1735" si="12684">HJ1735+HK1733-HK1734</f>
        <v>-500</v>
      </c>
      <c r="HL1735" s="26">
        <f t="shared" ref="HL1735" si="12685">HK1735+HL1733-HL1734</f>
        <v>-500</v>
      </c>
      <c r="HM1735" s="26">
        <f t="shared" ref="HM1735" si="12686">HL1735+HM1733-HM1734</f>
        <v>-500</v>
      </c>
      <c r="HN1735" s="26">
        <f t="shared" ref="HN1735" si="12687">HM1735+HN1733-HN1734</f>
        <v>-500</v>
      </c>
      <c r="HO1735" s="26">
        <f t="shared" ref="HO1735" si="12688">HN1735+HO1733-HO1734</f>
        <v>-500</v>
      </c>
      <c r="HP1735" s="26">
        <f t="shared" ref="HP1735" si="12689">HO1735+HP1733-HP1734</f>
        <v>-500</v>
      </c>
      <c r="HQ1735" s="26">
        <f t="shared" ref="HQ1735" si="12690">HP1735+HQ1733-HQ1734</f>
        <v>-500</v>
      </c>
      <c r="HR1735" s="26">
        <f t="shared" ref="HR1735" si="12691">HQ1735+HR1733-HR1734</f>
        <v>-500</v>
      </c>
      <c r="HS1735" s="26">
        <f t="shared" ref="HS1735" si="12692">HR1735+HS1733-HS1734</f>
        <v>-500</v>
      </c>
      <c r="HT1735" s="26">
        <f t="shared" ref="HT1735" si="12693">HS1735+HT1733-HT1734</f>
        <v>-500</v>
      </c>
      <c r="HU1735" s="22">
        <f t="shared" ref="HU1735" si="12694">COUNTIF(GZ1735:HT1735,"&lt;0")</f>
        <v>21</v>
      </c>
      <c r="HV1735" s="25"/>
      <c r="HW1735" t="str">
        <f>DIM_BILL[[#This Row],[Tipo]]</f>
        <v/>
      </c>
    </row>
    <row r="1736" spans="1:231" x14ac:dyDescent="0.3">
      <c r="A1736" s="17" t="s">
        <v>1199</v>
      </c>
      <c r="DM1736">
        <v>0.5</v>
      </c>
      <c r="GR1736" s="17" t="s">
        <v>1200</v>
      </c>
      <c r="GS1736" s="17">
        <v>2</v>
      </c>
      <c r="GT1736" s="17" t="s">
        <v>1791</v>
      </c>
      <c r="GU1736" s="17" t="s">
        <v>1791</v>
      </c>
      <c r="GV1736" s="17">
        <f>SUMIF(FACT_A1[cve_prod],DIM_BILL[[#This Row],[CODIGO]],FACT_A1[Existencia])</f>
        <v>0</v>
      </c>
      <c r="GW1736" s="18">
        <f>SUMIF(FACT_A2[cve_prod],DIM_BILL[[#This Row],[CODIGO]],FACT_A2[Existencia])</f>
        <v>0</v>
      </c>
      <c r="GX1736" s="17"/>
      <c r="GY1736" s="16" t="s">
        <v>2220</v>
      </c>
      <c r="GZ1736" s="15">
        <f>SUMIFS(POs[saldo],POs[cve_prod],DIM_BILL[[#This Row],[CODIGO]],POs[status],$GY1736,POs[f_ent],GZ$1)</f>
        <v>0</v>
      </c>
      <c r="HA1736" s="15">
        <f>SUMIFS(POs[saldo],POs[cve_prod],DIM_BILL[[#This Row],[CODIGO]],POs[status],$GY1736,POs[f_ent],HA$1)</f>
        <v>0</v>
      </c>
      <c r="HB1736" s="15">
        <f>SUMIFS(POs[saldo],POs[cve_prod],DIM_BILL[[#This Row],[CODIGO]],POs[status],$GY1736,POs[f_ent],HB$1)</f>
        <v>0</v>
      </c>
      <c r="HC1736" s="15">
        <f>SUMIFS(POs[saldo],POs[cve_prod],DIM_BILL[[#This Row],[CODIGO]],POs[status],$GY1736,POs[f_ent],HC$1)</f>
        <v>0</v>
      </c>
      <c r="HD1736" s="15">
        <f>SUMIFS(POs[saldo],POs[cve_prod],DIM_BILL[[#This Row],[CODIGO]],POs[status],$GY1736,POs[f_ent],HD$1)</f>
        <v>0</v>
      </c>
      <c r="HE1736" s="15">
        <f>SUMIFS(POs[saldo],POs[cve_prod],DIM_BILL[[#This Row],[CODIGO]],POs[status],$GY1736,POs[f_ent],HE$1)</f>
        <v>0</v>
      </c>
      <c r="HF1736" s="15">
        <f>SUMIFS(POs[saldo],POs[cve_prod],DIM_BILL[[#This Row],[CODIGO]],POs[status],$GY1736,POs[Semana],WEEKNUM(HF$1))</f>
        <v>0</v>
      </c>
      <c r="HG1736" s="15">
        <f>SUMIFS(POs[saldo],POs[cve_prod],DIM_BILL[[#This Row],[CODIGO]],POs[status],$GY1736,POs[Semana],WEEKNUM(HG$1))</f>
        <v>0</v>
      </c>
      <c r="HH1736" s="15">
        <f>SUMIFS(POs[saldo],POs[cve_prod],DIM_BILL[[#This Row],[CODIGO]],POs[status],$GY1736,POs[Semana],WEEKNUM(HH$1))</f>
        <v>0</v>
      </c>
      <c r="HI1736" s="15">
        <f>SUMIFS(POs[saldo],POs[cve_prod],DIM_BILL[[#This Row],[CODIGO]],POs[status],$GY1736,POs[Semana],WEEKNUM(HI$1))</f>
        <v>0</v>
      </c>
      <c r="HJ1736" s="15">
        <f>SUMIFS(POs[saldo],POs[cve_prod],DIM_BILL[[#This Row],[CODIGO]],POs[status],$GY1736,POs[Semana],WEEKNUM(HJ$1))</f>
        <v>0</v>
      </c>
      <c r="HK1736" s="15">
        <f>SUMIFS(POs[saldo],POs[cve_prod],DIM_BILL[[#This Row],[CODIGO]],POs[status],$GY1736,POs[Semana],WEEKNUM(HK$1))</f>
        <v>0</v>
      </c>
      <c r="HL1736" s="15">
        <f>SUMIFS(POs[saldo],POs[cve_prod],DIM_BILL[[#This Row],[CODIGO]],POs[status],$GY1736,POs[Semana],WEEKNUM(HL$1))</f>
        <v>0</v>
      </c>
      <c r="HM1736" s="15">
        <f>SUMIFS(POs[saldo],POs[cve_prod],DIM_BILL[[#This Row],[CODIGO]],POs[status],$GY1736,POs[Semana],WEEKNUM(HM$1))</f>
        <v>0</v>
      </c>
      <c r="HN1736" s="15">
        <f>SUMIFS(POs[saldo],POs[cve_prod],DIM_BILL[[#This Row],[CODIGO]],POs[status],$GY1736,POs[Semana],WEEKNUM(HN$1))</f>
        <v>0</v>
      </c>
      <c r="HO1736" s="15">
        <f>SUMIFS(POs[saldo],POs[cve_prod],DIM_BILL[[#This Row],[CODIGO]],POs[status],$GY1736,POs[Semana],WEEKNUM(HO$1))</f>
        <v>0</v>
      </c>
      <c r="HP1736" s="15">
        <f>SUMIFS(POs[saldo],POs[cve_prod],DIM_BILL[[#This Row],[CODIGO]],POs[status],$GY1736,POs[Semana],WEEKNUM(HP$1))</f>
        <v>0</v>
      </c>
      <c r="HQ1736" s="15">
        <f>SUMIFS(POs[saldo],POs[cve_prod],DIM_BILL[[#This Row],[CODIGO]],POs[status],$GY1736,POs[Semana],WEEKNUM(HQ$1))</f>
        <v>0</v>
      </c>
      <c r="HR1736" s="15">
        <f>SUMIFS(POs[saldo],POs[cve_prod],DIM_BILL[[#This Row],[CODIGO]],POs[status],$GY1736,POs[Semana],WEEKNUM(HR$1))</f>
        <v>0</v>
      </c>
      <c r="HS1736" s="15">
        <f>SUMIFS(POs[saldo],POs[cve_prod],DIM_BILL[[#This Row],[CODIGO]],POs[status],$GY1736,POs[Semana],WEEKNUM(HS$1))</f>
        <v>0</v>
      </c>
      <c r="HT1736" s="15">
        <f>SUMIFS(POs[saldo],POs[cve_prod],DIM_BILL[[#This Row],[CODIGO]],POs[status],$GY1736,POs[Semana],WEEKNUM(HT$1))</f>
        <v>0</v>
      </c>
      <c r="HU1736" s="22"/>
      <c r="HV1736" s="25"/>
      <c r="HW1736" t="str">
        <f>DIM_BILL[[#This Row],[Tipo]]</f>
        <v/>
      </c>
    </row>
    <row r="1737" spans="1:231" x14ac:dyDescent="0.3">
      <c r="A1737" s="17" t="s">
        <v>1199</v>
      </c>
      <c r="DM1737">
        <v>0.5</v>
      </c>
      <c r="GR1737" s="17" t="s">
        <v>1200</v>
      </c>
      <c r="GS1737" s="17">
        <v>2</v>
      </c>
      <c r="GT1737" s="17" t="s">
        <v>1791</v>
      </c>
      <c r="GU1737" s="17" t="s">
        <v>1791</v>
      </c>
      <c r="GV1737" s="17">
        <f>SUMIF(FACT_A1[cve_prod],DIM_BILL[[#This Row],[CODIGO]],FACT_A1[Existencia])</f>
        <v>0</v>
      </c>
      <c r="GW1737" s="18">
        <f>SUMIF(FACT_A2[cve_prod],DIM_BILL[[#This Row],[CODIGO]],FACT_A2[Existencia])</f>
        <v>0</v>
      </c>
      <c r="GX1737" s="17"/>
      <c r="GY1737" s="16" t="s">
        <v>2221</v>
      </c>
      <c r="GZ1737" s="24">
        <f>SUMPRODUCT($B1737:$GQ1737,INDEX(PLAN_PRODUCCION!$B$4:$GQ$24,COLUMN()-COLUMN($GZ$1)+1,0))</f>
        <v>0</v>
      </c>
      <c r="HA1737" s="24">
        <f>SUMPRODUCT($B1737:$GQ1737,INDEX(PLAN_PRODUCCION!$B$4:$GQ$24,COLUMN()-COLUMN($GZ$1)+1,0))</f>
        <v>0</v>
      </c>
      <c r="HB1737" s="24">
        <f>SUMPRODUCT($B1737:$GQ1737,INDEX(PLAN_PRODUCCION!$B$4:$GQ$24,COLUMN()-COLUMN($GZ$1)+1,0))</f>
        <v>0</v>
      </c>
      <c r="HC1737" s="24">
        <f>SUMPRODUCT($B1737:$GQ1737,INDEX(PLAN_PRODUCCION!$B$4:$GQ$24,COLUMN()-COLUMN($GZ$1)+1,0))</f>
        <v>0</v>
      </c>
      <c r="HD1737" s="24">
        <f>SUMPRODUCT($B1737:$GQ1737,INDEX(PLAN_PRODUCCION!$B$4:$GQ$24,COLUMN()-COLUMN($GZ$1)+1,0))</f>
        <v>0</v>
      </c>
      <c r="HE1737" s="24">
        <f>SUMPRODUCT($B1737:$GQ1737,INDEX(PLAN_PRODUCCION!$B$4:$GQ$24,COLUMN()-COLUMN($GZ$1)+1,0))</f>
        <v>0</v>
      </c>
      <c r="HF1737" s="24">
        <f>SUMPRODUCT($B1737:$GQ1737,INDEX(PLAN_PRODUCCION!$B$4:$GQ$24,COLUMN()-COLUMN($GZ$1)+1,0))</f>
        <v>0</v>
      </c>
      <c r="HG1737" s="24">
        <f>SUMPRODUCT($B1737:$GQ1737,INDEX(PLAN_PRODUCCION!$B$4:$GQ$24,COLUMN()-COLUMN($GZ$1)+1,0))</f>
        <v>0</v>
      </c>
      <c r="HH1737" s="24">
        <f>SUMPRODUCT($B1737:$GQ1737,INDEX(PLAN_PRODUCCION!$B$4:$GQ$24,COLUMN()-COLUMN($GZ$1)+1,0))</f>
        <v>0</v>
      </c>
      <c r="HI1737" s="24">
        <f>SUMPRODUCT($B1737:$GQ1737,INDEX(PLAN_PRODUCCION!$B$4:$GQ$24,COLUMN()-COLUMN($GZ$1)+1,0))</f>
        <v>0</v>
      </c>
      <c r="HJ1737" s="24">
        <f>SUMPRODUCT($B1737:$GQ1737,INDEX(PLAN_PRODUCCION!$B$4:$GQ$24,COLUMN()-COLUMN($GZ$1)+1,0))</f>
        <v>0</v>
      </c>
      <c r="HK1737" s="24">
        <f>SUMPRODUCT($B1737:$GQ1737,INDEX(PLAN_PRODUCCION!$B$4:$GQ$24,COLUMN()-COLUMN($GZ$1)+1,0))</f>
        <v>0</v>
      </c>
      <c r="HL1737" s="24">
        <f>SUMPRODUCT($B1737:$GQ1737,INDEX(PLAN_PRODUCCION!$B$4:$GQ$24,COLUMN()-COLUMN($GZ$1)+1,0))</f>
        <v>0</v>
      </c>
      <c r="HM1737" s="24">
        <f>SUMPRODUCT($B1737:$GQ1737,INDEX(PLAN_PRODUCCION!$B$4:$GQ$24,COLUMN()-COLUMN($GZ$1)+1,0))</f>
        <v>0</v>
      </c>
      <c r="HN1737" s="24">
        <f>SUMPRODUCT($B1737:$GQ1737,INDEX(PLAN_PRODUCCION!$B$4:$GQ$24,COLUMN()-COLUMN($GZ$1)+1,0))</f>
        <v>0</v>
      </c>
      <c r="HO1737" s="24">
        <f>SUMPRODUCT($B1737:$GQ1737,INDEX(PLAN_PRODUCCION!$B$4:$GQ$24,COLUMN()-COLUMN($GZ$1)+1,0))</f>
        <v>0</v>
      </c>
      <c r="HP1737" s="24">
        <f>SUMPRODUCT($B1737:$GQ1737,INDEX(PLAN_PRODUCCION!$B$4:$GQ$24,COLUMN()-COLUMN($GZ$1)+1,0))</f>
        <v>0</v>
      </c>
      <c r="HQ1737" s="24">
        <f>SUMPRODUCT($B1737:$GQ1737,INDEX(PLAN_PRODUCCION!$B$4:$GQ$24,COLUMN()-COLUMN($GZ$1)+1,0))</f>
        <v>0</v>
      </c>
      <c r="HR1737" s="24">
        <f>SUMPRODUCT($B1737:$GQ1737,INDEX(PLAN_PRODUCCION!$B$4:$GQ$24,COLUMN()-COLUMN($GZ$1)+1,0))</f>
        <v>0</v>
      </c>
      <c r="HS1737" s="24">
        <f>SUMPRODUCT($B1737:$GQ1737,INDEX(PLAN_PRODUCCION!$B$4:$GQ$24,COLUMN()-COLUMN($GZ$1)+1,0))</f>
        <v>0</v>
      </c>
      <c r="HT1737" s="24">
        <f>SUMPRODUCT($B1737:$GQ1737,INDEX(PLAN_PRODUCCION!$B$4:$GQ$24,COLUMN()-COLUMN($GZ$1)+1,0))</f>
        <v>0</v>
      </c>
      <c r="HU1737" s="22"/>
      <c r="HV1737" s="25"/>
      <c r="HW1737" t="str">
        <f>DIM_BILL[[#This Row],[Tipo]]</f>
        <v/>
      </c>
    </row>
    <row r="1738" spans="1:231" x14ac:dyDescent="0.3">
      <c r="A1738" s="18" t="s">
        <v>1199</v>
      </c>
      <c r="DM1738">
        <v>0.5</v>
      </c>
      <c r="GR1738" s="18" t="s">
        <v>1200</v>
      </c>
      <c r="GS1738" s="18">
        <v>2</v>
      </c>
      <c r="GT1738" s="18" t="s">
        <v>1791</v>
      </c>
      <c r="GU1738" s="18" t="s">
        <v>1791</v>
      </c>
      <c r="GV1738" s="18">
        <f>SUMIF(FACT_A1[cve_prod],DIM_BILL[[#This Row],[CODIGO]],FACT_A1[Existencia])</f>
        <v>0</v>
      </c>
      <c r="GW1738" s="18">
        <f>SUMIF(FACT_A2[cve_prod],DIM_BILL[[#This Row],[CODIGO]],FACT_A2[Existencia])</f>
        <v>0</v>
      </c>
      <c r="GX1738" s="18"/>
      <c r="GY1738" s="16" t="s">
        <v>2222</v>
      </c>
      <c r="GZ1738" s="26">
        <f t="shared" ref="GZ1738" si="12695">GV1738+GW1738+GX1738+GZ1736-GZ1737</f>
        <v>0</v>
      </c>
      <c r="HA1738" s="26">
        <f t="shared" ref="HA1738" si="12696">GZ1738+HA1736-HA1737</f>
        <v>0</v>
      </c>
      <c r="HB1738" s="26">
        <f t="shared" ref="HB1738" si="12697">HA1738+HB1736-HB1737</f>
        <v>0</v>
      </c>
      <c r="HC1738" s="26">
        <f t="shared" ref="HC1738" si="12698">HB1738+HC1736-HC1737</f>
        <v>0</v>
      </c>
      <c r="HD1738" s="26">
        <f t="shared" ref="HD1738" si="12699">HC1738+HD1736-HD1737</f>
        <v>0</v>
      </c>
      <c r="HE1738" s="26">
        <f t="shared" ref="HE1738" si="12700">HD1738+HE1736-HE1737</f>
        <v>0</v>
      </c>
      <c r="HF1738" s="26">
        <f t="shared" ref="HF1738" si="12701">HE1738+HF1736-HF1737</f>
        <v>0</v>
      </c>
      <c r="HG1738" s="26">
        <f t="shared" ref="HG1738" si="12702">HF1738+HG1736-HG1737</f>
        <v>0</v>
      </c>
      <c r="HH1738" s="26">
        <f t="shared" ref="HH1738" si="12703">HG1738+HH1736-HH1737</f>
        <v>0</v>
      </c>
      <c r="HI1738" s="26">
        <f t="shared" ref="HI1738" si="12704">HH1738+HI1736-HI1737</f>
        <v>0</v>
      </c>
      <c r="HJ1738" s="26">
        <f t="shared" ref="HJ1738" si="12705">HI1738+HJ1736-HJ1737</f>
        <v>0</v>
      </c>
      <c r="HK1738" s="26">
        <f t="shared" ref="HK1738" si="12706">HJ1738+HK1736-HK1737</f>
        <v>0</v>
      </c>
      <c r="HL1738" s="26">
        <f t="shared" ref="HL1738" si="12707">HK1738+HL1736-HL1737</f>
        <v>0</v>
      </c>
      <c r="HM1738" s="26">
        <f t="shared" ref="HM1738" si="12708">HL1738+HM1736-HM1737</f>
        <v>0</v>
      </c>
      <c r="HN1738" s="26">
        <f t="shared" ref="HN1738" si="12709">HM1738+HN1736-HN1737</f>
        <v>0</v>
      </c>
      <c r="HO1738" s="26">
        <f t="shared" ref="HO1738" si="12710">HN1738+HO1736-HO1737</f>
        <v>0</v>
      </c>
      <c r="HP1738" s="26">
        <f t="shared" ref="HP1738" si="12711">HO1738+HP1736-HP1737</f>
        <v>0</v>
      </c>
      <c r="HQ1738" s="26">
        <f t="shared" ref="HQ1738" si="12712">HP1738+HQ1736-HQ1737</f>
        <v>0</v>
      </c>
      <c r="HR1738" s="26">
        <f t="shared" ref="HR1738" si="12713">HQ1738+HR1736-HR1737</f>
        <v>0</v>
      </c>
      <c r="HS1738" s="26">
        <f t="shared" ref="HS1738" si="12714">HR1738+HS1736-HS1737</f>
        <v>0</v>
      </c>
      <c r="HT1738" s="26">
        <f t="shared" ref="HT1738" si="12715">HS1738+HT1736-HT1737</f>
        <v>0</v>
      </c>
      <c r="HU1738" s="22">
        <f t="shared" ref="HU1738" si="12716">COUNTIF(GZ1738:HT1738,"&lt;0")</f>
        <v>0</v>
      </c>
      <c r="HV1738" s="25"/>
      <c r="HW1738" t="str">
        <f>DIM_BILL[[#This Row],[Tipo]]</f>
        <v/>
      </c>
    </row>
    <row r="1739" spans="1:231" x14ac:dyDescent="0.3">
      <c r="A1739" s="17" t="s">
        <v>739</v>
      </c>
      <c r="BP1739">
        <v>1E-3</v>
      </c>
      <c r="BQ1739">
        <v>2E-3</v>
      </c>
      <c r="BR1739">
        <v>2.3999999999999998E-4</v>
      </c>
      <c r="BS1739">
        <v>2.3999999999999998E-3</v>
      </c>
      <c r="BV1739">
        <v>6.6400000000000009E-3</v>
      </c>
      <c r="CM1739">
        <v>8.9999999999999993E-3</v>
      </c>
      <c r="CN1739">
        <v>3.7500000000000001E-4</v>
      </c>
      <c r="CQ1739">
        <v>4.8351599999999998E-3</v>
      </c>
      <c r="CR1739">
        <v>4.8344E-3</v>
      </c>
      <c r="CT1739">
        <v>4.836E-3</v>
      </c>
      <c r="CU1739">
        <v>4.8345999999999997E-3</v>
      </c>
      <c r="CV1739">
        <v>1.5E-3</v>
      </c>
      <c r="CW1739">
        <v>1.5E-3</v>
      </c>
      <c r="CX1739">
        <v>7.5000000000000002E-4</v>
      </c>
      <c r="CY1739">
        <v>1.5E-3</v>
      </c>
      <c r="ET1739">
        <v>4.4999999999999999E-4</v>
      </c>
      <c r="FT1739">
        <v>1.908E-4</v>
      </c>
      <c r="FU1739">
        <v>1.908E-4</v>
      </c>
      <c r="GR1739" s="17" t="s">
        <v>740</v>
      </c>
      <c r="GS1739" s="17">
        <v>1</v>
      </c>
      <c r="GT1739" s="17" t="s">
        <v>1838</v>
      </c>
      <c r="GU1739" s="17" t="s">
        <v>1793</v>
      </c>
      <c r="GV1739" s="17">
        <f>SUMIF(FACT_A1[cve_prod],DIM_BILL[[#This Row],[CODIGO]],FACT_A1[Existencia])</f>
        <v>150</v>
      </c>
      <c r="GW1739" s="18">
        <f>SUMIF(FACT_A2[cve_prod],DIM_BILL[[#This Row],[CODIGO]],FACT_A2[Existencia])</f>
        <v>33.173999999999999</v>
      </c>
      <c r="GX1739" s="17"/>
      <c r="GY1739" s="16" t="s">
        <v>2220</v>
      </c>
      <c r="GZ1739" s="15">
        <f>SUMIFS(POs[saldo],POs[cve_prod],DIM_BILL[[#This Row],[CODIGO]],POs[status],$GY1739,POs[f_ent],GZ$1)</f>
        <v>0</v>
      </c>
      <c r="HA1739" s="15">
        <f>SUMIFS(POs[saldo],POs[cve_prod],DIM_BILL[[#This Row],[CODIGO]],POs[status],$GY1739,POs[f_ent],HA$1)</f>
        <v>0</v>
      </c>
      <c r="HB1739" s="15">
        <f>SUMIFS(POs[saldo],POs[cve_prod],DIM_BILL[[#This Row],[CODIGO]],POs[status],$GY1739,POs[f_ent],HB$1)</f>
        <v>0</v>
      </c>
      <c r="HC1739" s="15">
        <f>SUMIFS(POs[saldo],POs[cve_prod],DIM_BILL[[#This Row],[CODIGO]],POs[status],$GY1739,POs[f_ent],HC$1)</f>
        <v>100</v>
      </c>
      <c r="HD1739" s="15">
        <f>SUMIFS(POs[saldo],POs[cve_prod],DIM_BILL[[#This Row],[CODIGO]],POs[status],$GY1739,POs[f_ent],HD$1)</f>
        <v>0</v>
      </c>
      <c r="HE1739" s="15">
        <f>SUMIFS(POs[saldo],POs[cve_prod],DIM_BILL[[#This Row],[CODIGO]],POs[status],$GY1739,POs[f_ent],HE$1)</f>
        <v>0</v>
      </c>
      <c r="HF1739" s="15">
        <f>SUMIFS(POs[saldo],POs[cve_prod],DIM_BILL[[#This Row],[CODIGO]],POs[status],$GY1739,POs[Semana],WEEKNUM(HF$1))</f>
        <v>0</v>
      </c>
      <c r="HG1739" s="15">
        <f>SUMIFS(POs[saldo],POs[cve_prod],DIM_BILL[[#This Row],[CODIGO]],POs[status],$GY1739,POs[Semana],WEEKNUM(HG$1))</f>
        <v>0</v>
      </c>
      <c r="HH1739" s="15">
        <f>SUMIFS(POs[saldo],POs[cve_prod],DIM_BILL[[#This Row],[CODIGO]],POs[status],$GY1739,POs[Semana],WEEKNUM(HH$1))</f>
        <v>0</v>
      </c>
      <c r="HI1739" s="15">
        <f>SUMIFS(POs[saldo],POs[cve_prod],DIM_BILL[[#This Row],[CODIGO]],POs[status],$GY1739,POs[Semana],WEEKNUM(HI$1))</f>
        <v>0</v>
      </c>
      <c r="HJ1739" s="15">
        <f>SUMIFS(POs[saldo],POs[cve_prod],DIM_BILL[[#This Row],[CODIGO]],POs[status],$GY1739,POs[Semana],WEEKNUM(HJ$1))</f>
        <v>0</v>
      </c>
      <c r="HK1739" s="15">
        <f>SUMIFS(POs[saldo],POs[cve_prod],DIM_BILL[[#This Row],[CODIGO]],POs[status],$GY1739,POs[Semana],WEEKNUM(HK$1))</f>
        <v>0</v>
      </c>
      <c r="HL1739" s="15">
        <f>SUMIFS(POs[saldo],POs[cve_prod],DIM_BILL[[#This Row],[CODIGO]],POs[status],$GY1739,POs[Semana],WEEKNUM(HL$1))</f>
        <v>0</v>
      </c>
      <c r="HM1739" s="15">
        <f>SUMIFS(POs[saldo],POs[cve_prod],DIM_BILL[[#This Row],[CODIGO]],POs[status],$GY1739,POs[Semana],WEEKNUM(HM$1))</f>
        <v>0</v>
      </c>
      <c r="HN1739" s="15">
        <f>SUMIFS(POs[saldo],POs[cve_prod],DIM_BILL[[#This Row],[CODIGO]],POs[status],$GY1739,POs[Semana],WEEKNUM(HN$1))</f>
        <v>0</v>
      </c>
      <c r="HO1739" s="15">
        <f>SUMIFS(POs[saldo],POs[cve_prod],DIM_BILL[[#This Row],[CODIGO]],POs[status],$GY1739,POs[Semana],WEEKNUM(HO$1))</f>
        <v>0</v>
      </c>
      <c r="HP1739" s="15">
        <f>SUMIFS(POs[saldo],POs[cve_prod],DIM_BILL[[#This Row],[CODIGO]],POs[status],$GY1739,POs[Semana],WEEKNUM(HP$1))</f>
        <v>0</v>
      </c>
      <c r="HQ1739" s="15">
        <f>SUMIFS(POs[saldo],POs[cve_prod],DIM_BILL[[#This Row],[CODIGO]],POs[status],$GY1739,POs[Semana],WEEKNUM(HQ$1))</f>
        <v>0</v>
      </c>
      <c r="HR1739" s="15">
        <f>SUMIFS(POs[saldo],POs[cve_prod],DIM_BILL[[#This Row],[CODIGO]],POs[status],$GY1739,POs[Semana],WEEKNUM(HR$1))</f>
        <v>0</v>
      </c>
      <c r="HS1739" s="15">
        <f>SUMIFS(POs[saldo],POs[cve_prod],DIM_BILL[[#This Row],[CODIGO]],POs[status],$GY1739,POs[Semana],WEEKNUM(HS$1))</f>
        <v>0</v>
      </c>
      <c r="HT1739" s="15">
        <f>SUMIFS(POs[saldo],POs[cve_prod],DIM_BILL[[#This Row],[CODIGO]],POs[status],$GY1739,POs[Semana],WEEKNUM(HT$1))</f>
        <v>0</v>
      </c>
      <c r="HU1739" s="22"/>
      <c r="HV1739" s="25"/>
      <c r="HW1739" t="str">
        <f>DIM_BILL[[#This Row],[Tipo]]</f>
        <v>MATERIA PRIMA</v>
      </c>
    </row>
    <row r="1740" spans="1:231" x14ac:dyDescent="0.3">
      <c r="A1740" s="17" t="s">
        <v>739</v>
      </c>
      <c r="BP1740">
        <v>1E-3</v>
      </c>
      <c r="BQ1740">
        <v>2E-3</v>
      </c>
      <c r="BR1740">
        <v>2.3999999999999998E-4</v>
      </c>
      <c r="BS1740">
        <v>2.3999999999999998E-3</v>
      </c>
      <c r="BV1740">
        <v>6.6400000000000009E-3</v>
      </c>
      <c r="CM1740">
        <v>8.9999999999999993E-3</v>
      </c>
      <c r="CN1740">
        <v>3.7500000000000001E-4</v>
      </c>
      <c r="CQ1740">
        <v>4.8351599999999998E-3</v>
      </c>
      <c r="CR1740">
        <v>4.8344E-3</v>
      </c>
      <c r="CT1740">
        <v>4.836E-3</v>
      </c>
      <c r="CU1740">
        <v>4.8345999999999997E-3</v>
      </c>
      <c r="CV1740">
        <v>1.5E-3</v>
      </c>
      <c r="CW1740">
        <v>1.5E-3</v>
      </c>
      <c r="CX1740">
        <v>7.5000000000000002E-4</v>
      </c>
      <c r="CY1740">
        <v>1.5E-3</v>
      </c>
      <c r="ET1740">
        <v>4.4999999999999999E-4</v>
      </c>
      <c r="FT1740">
        <v>1.908E-4</v>
      </c>
      <c r="FU1740">
        <v>1.908E-4</v>
      </c>
      <c r="GR1740" s="17" t="s">
        <v>740</v>
      </c>
      <c r="GS1740" s="17">
        <v>1</v>
      </c>
      <c r="GT1740" s="17" t="s">
        <v>1838</v>
      </c>
      <c r="GU1740" s="17" t="s">
        <v>1793</v>
      </c>
      <c r="GV1740" s="17">
        <f>SUMIF(FACT_A1[cve_prod],DIM_BILL[[#This Row],[CODIGO]],FACT_A1[Existencia])</f>
        <v>150</v>
      </c>
      <c r="GW1740" s="18">
        <f>SUMIF(FACT_A2[cve_prod],DIM_BILL[[#This Row],[CODIGO]],FACT_A2[Existencia])</f>
        <v>33.173999999999999</v>
      </c>
      <c r="GX1740" s="17"/>
      <c r="GY1740" s="16" t="s">
        <v>2221</v>
      </c>
      <c r="GZ1740" s="24">
        <f>SUMPRODUCT($B1740:$GQ1740,INDEX(PLAN_PRODUCCION!$B$4:$GQ$24,COLUMN()-COLUMN($GZ$1)+1,0))</f>
        <v>259.47028</v>
      </c>
      <c r="HA1740" s="24">
        <f>SUMPRODUCT($B1740:$GQ1740,INDEX(PLAN_PRODUCCION!$B$4:$GQ$24,COLUMN()-COLUMN($GZ$1)+1,0))</f>
        <v>0</v>
      </c>
      <c r="HB1740" s="24">
        <f>SUMPRODUCT($B1740:$GQ1740,INDEX(PLAN_PRODUCCION!$B$4:$GQ$24,COLUMN()-COLUMN($GZ$1)+1,0))</f>
        <v>0</v>
      </c>
      <c r="HC1740" s="24">
        <f>SUMPRODUCT($B1740:$GQ1740,INDEX(PLAN_PRODUCCION!$B$4:$GQ$24,COLUMN()-COLUMN($GZ$1)+1,0))</f>
        <v>0</v>
      </c>
      <c r="HD1740" s="24">
        <f>SUMPRODUCT($B1740:$GQ1740,INDEX(PLAN_PRODUCCION!$B$4:$GQ$24,COLUMN()-COLUMN($GZ$1)+1,0))</f>
        <v>0</v>
      </c>
      <c r="HE1740" s="24">
        <f>SUMPRODUCT($B1740:$GQ1740,INDEX(PLAN_PRODUCCION!$B$4:$GQ$24,COLUMN()-COLUMN($GZ$1)+1,0))</f>
        <v>0</v>
      </c>
      <c r="HF1740" s="24">
        <f>SUMPRODUCT($B1740:$GQ1740,INDEX(PLAN_PRODUCCION!$B$4:$GQ$24,COLUMN()-COLUMN($GZ$1)+1,0))</f>
        <v>0</v>
      </c>
      <c r="HG1740" s="24">
        <f>SUMPRODUCT($B1740:$GQ1740,INDEX(PLAN_PRODUCCION!$B$4:$GQ$24,COLUMN()-COLUMN($GZ$1)+1,0))</f>
        <v>0</v>
      </c>
      <c r="HH1740" s="24">
        <f>SUMPRODUCT($B1740:$GQ1740,INDEX(PLAN_PRODUCCION!$B$4:$GQ$24,COLUMN()-COLUMN($GZ$1)+1,0))</f>
        <v>0</v>
      </c>
      <c r="HI1740" s="24">
        <f>SUMPRODUCT($B1740:$GQ1740,INDEX(PLAN_PRODUCCION!$B$4:$GQ$24,COLUMN()-COLUMN($GZ$1)+1,0))</f>
        <v>0</v>
      </c>
      <c r="HJ1740" s="24">
        <f>SUMPRODUCT($B1740:$GQ1740,INDEX(PLAN_PRODUCCION!$B$4:$GQ$24,COLUMN()-COLUMN($GZ$1)+1,0))</f>
        <v>0</v>
      </c>
      <c r="HK1740" s="24">
        <f>SUMPRODUCT($B1740:$GQ1740,INDEX(PLAN_PRODUCCION!$B$4:$GQ$24,COLUMN()-COLUMN($GZ$1)+1,0))</f>
        <v>3</v>
      </c>
      <c r="HL1740" s="24">
        <f>SUMPRODUCT($B1740:$GQ1740,INDEX(PLAN_PRODUCCION!$B$4:$GQ$24,COLUMN()-COLUMN($GZ$1)+1,0))</f>
        <v>0</v>
      </c>
      <c r="HM1740" s="24">
        <f>SUMPRODUCT($B1740:$GQ1740,INDEX(PLAN_PRODUCCION!$B$4:$GQ$24,COLUMN()-COLUMN($GZ$1)+1,0))</f>
        <v>0</v>
      </c>
      <c r="HN1740" s="24">
        <f>SUMPRODUCT($B1740:$GQ1740,INDEX(PLAN_PRODUCCION!$B$4:$GQ$24,COLUMN()-COLUMN($GZ$1)+1,0))</f>
        <v>0</v>
      </c>
      <c r="HO1740" s="24">
        <f>SUMPRODUCT($B1740:$GQ1740,INDEX(PLAN_PRODUCCION!$B$4:$GQ$24,COLUMN()-COLUMN($GZ$1)+1,0))</f>
        <v>0</v>
      </c>
      <c r="HP1740" s="24">
        <f>SUMPRODUCT($B1740:$GQ1740,INDEX(PLAN_PRODUCCION!$B$4:$GQ$24,COLUMN()-COLUMN($GZ$1)+1,0))</f>
        <v>0</v>
      </c>
      <c r="HQ1740" s="24">
        <f>SUMPRODUCT($B1740:$GQ1740,INDEX(PLAN_PRODUCCION!$B$4:$GQ$24,COLUMN()-COLUMN($GZ$1)+1,0))</f>
        <v>6</v>
      </c>
      <c r="HR1740" s="24">
        <f>SUMPRODUCT($B1740:$GQ1740,INDEX(PLAN_PRODUCCION!$B$4:$GQ$24,COLUMN()-COLUMN($GZ$1)+1,0))</f>
        <v>0</v>
      </c>
      <c r="HS1740" s="24">
        <f>SUMPRODUCT($B1740:$GQ1740,INDEX(PLAN_PRODUCCION!$B$4:$GQ$24,COLUMN()-COLUMN($GZ$1)+1,0))</f>
        <v>0</v>
      </c>
      <c r="HT1740" s="24">
        <f>SUMPRODUCT($B1740:$GQ1740,INDEX(PLAN_PRODUCCION!$B$4:$GQ$24,COLUMN()-COLUMN($GZ$1)+1,0))</f>
        <v>0</v>
      </c>
      <c r="HU1740" s="22"/>
      <c r="HV1740" s="25"/>
      <c r="HW1740" t="str">
        <f>DIM_BILL[[#This Row],[Tipo]]</f>
        <v>MATERIA PRIMA</v>
      </c>
    </row>
    <row r="1741" spans="1:231" x14ac:dyDescent="0.3">
      <c r="A1741" s="18" t="s">
        <v>739</v>
      </c>
      <c r="BP1741">
        <v>1E-3</v>
      </c>
      <c r="BQ1741">
        <v>2E-3</v>
      </c>
      <c r="BR1741">
        <v>2.3999999999999998E-4</v>
      </c>
      <c r="BS1741">
        <v>2.3999999999999998E-3</v>
      </c>
      <c r="BV1741">
        <v>6.6400000000000009E-3</v>
      </c>
      <c r="CM1741">
        <v>8.9999999999999993E-3</v>
      </c>
      <c r="CN1741">
        <v>3.7500000000000001E-4</v>
      </c>
      <c r="CQ1741">
        <v>4.8351599999999998E-3</v>
      </c>
      <c r="CR1741">
        <v>4.8344E-3</v>
      </c>
      <c r="CT1741">
        <v>4.836E-3</v>
      </c>
      <c r="CU1741">
        <v>4.8345999999999997E-3</v>
      </c>
      <c r="CV1741">
        <v>1.5E-3</v>
      </c>
      <c r="CW1741">
        <v>1.5E-3</v>
      </c>
      <c r="CX1741">
        <v>7.5000000000000002E-4</v>
      </c>
      <c r="CY1741">
        <v>1.5E-3</v>
      </c>
      <c r="ET1741">
        <v>4.4999999999999999E-4</v>
      </c>
      <c r="FT1741">
        <v>1.908E-4</v>
      </c>
      <c r="FU1741">
        <v>1.908E-4</v>
      </c>
      <c r="GR1741" s="18" t="s">
        <v>740</v>
      </c>
      <c r="GS1741" s="18">
        <v>1</v>
      </c>
      <c r="GT1741" s="18" t="s">
        <v>1838</v>
      </c>
      <c r="GU1741" s="18" t="s">
        <v>1793</v>
      </c>
      <c r="GV1741" s="18">
        <f>SUMIF(FACT_A1[cve_prod],DIM_BILL[[#This Row],[CODIGO]],FACT_A1[Existencia])</f>
        <v>150</v>
      </c>
      <c r="GW1741" s="18">
        <f>SUMIF(FACT_A2[cve_prod],DIM_BILL[[#This Row],[CODIGO]],FACT_A2[Existencia])</f>
        <v>33.173999999999999</v>
      </c>
      <c r="GX1741" s="18"/>
      <c r="GY1741" s="16" t="s">
        <v>2222</v>
      </c>
      <c r="GZ1741" s="26">
        <f t="shared" ref="GZ1741" si="12717">GV1741+GW1741+GX1741+GZ1739-GZ1740</f>
        <v>-76.296279999999996</v>
      </c>
      <c r="HA1741" s="26">
        <f t="shared" ref="HA1741" si="12718">GZ1741+HA1739-HA1740</f>
        <v>-76.296279999999996</v>
      </c>
      <c r="HB1741" s="26">
        <f t="shared" ref="HB1741" si="12719">HA1741+HB1739-HB1740</f>
        <v>-76.296279999999996</v>
      </c>
      <c r="HC1741" s="26">
        <f t="shared" ref="HC1741" si="12720">HB1741+HC1739-HC1740</f>
        <v>23.703720000000004</v>
      </c>
      <c r="HD1741" s="26">
        <f t="shared" ref="HD1741" si="12721">HC1741+HD1739-HD1740</f>
        <v>23.703720000000004</v>
      </c>
      <c r="HE1741" s="26">
        <f t="shared" ref="HE1741" si="12722">HD1741+HE1739-HE1740</f>
        <v>23.703720000000004</v>
      </c>
      <c r="HF1741" s="26">
        <f t="shared" ref="HF1741" si="12723">HE1741+HF1739-HF1740</f>
        <v>23.703720000000004</v>
      </c>
      <c r="HG1741" s="26">
        <f t="shared" ref="HG1741" si="12724">HF1741+HG1739-HG1740</f>
        <v>23.703720000000004</v>
      </c>
      <c r="HH1741" s="26">
        <f t="shared" ref="HH1741" si="12725">HG1741+HH1739-HH1740</f>
        <v>23.703720000000004</v>
      </c>
      <c r="HI1741" s="26">
        <f t="shared" ref="HI1741" si="12726">HH1741+HI1739-HI1740</f>
        <v>23.703720000000004</v>
      </c>
      <c r="HJ1741" s="26">
        <f t="shared" ref="HJ1741" si="12727">HI1741+HJ1739-HJ1740</f>
        <v>23.703720000000004</v>
      </c>
      <c r="HK1741" s="26">
        <f t="shared" ref="HK1741" si="12728">HJ1741+HK1739-HK1740</f>
        <v>20.703720000000004</v>
      </c>
      <c r="HL1741" s="26">
        <f t="shared" ref="HL1741" si="12729">HK1741+HL1739-HL1740</f>
        <v>20.703720000000004</v>
      </c>
      <c r="HM1741" s="26">
        <f t="shared" ref="HM1741" si="12730">HL1741+HM1739-HM1740</f>
        <v>20.703720000000004</v>
      </c>
      <c r="HN1741" s="26">
        <f t="shared" ref="HN1741" si="12731">HM1741+HN1739-HN1740</f>
        <v>20.703720000000004</v>
      </c>
      <c r="HO1741" s="26">
        <f t="shared" ref="HO1741" si="12732">HN1741+HO1739-HO1740</f>
        <v>20.703720000000004</v>
      </c>
      <c r="HP1741" s="26">
        <f t="shared" ref="HP1741" si="12733">HO1741+HP1739-HP1740</f>
        <v>20.703720000000004</v>
      </c>
      <c r="HQ1741" s="26">
        <f t="shared" ref="HQ1741" si="12734">HP1741+HQ1739-HQ1740</f>
        <v>14.703720000000004</v>
      </c>
      <c r="HR1741" s="26">
        <f t="shared" ref="HR1741" si="12735">HQ1741+HR1739-HR1740</f>
        <v>14.703720000000004</v>
      </c>
      <c r="HS1741" s="26">
        <f t="shared" ref="HS1741" si="12736">HR1741+HS1739-HS1740</f>
        <v>14.703720000000004</v>
      </c>
      <c r="HT1741" s="26">
        <f t="shared" ref="HT1741" si="12737">HS1741+HT1739-HT1740</f>
        <v>14.703720000000004</v>
      </c>
      <c r="HU1741" s="22">
        <f t="shared" ref="HU1741" si="12738">COUNTIF(GZ1741:HT1741,"&lt;0")</f>
        <v>3</v>
      </c>
      <c r="HV1741" s="25"/>
      <c r="HW1741" t="str">
        <f>DIM_BILL[[#This Row],[Tipo]]</f>
        <v>MATERIA PRIMA</v>
      </c>
    </row>
    <row r="1742" spans="1:231" x14ac:dyDescent="0.3">
      <c r="A1742" s="17" t="s">
        <v>1054</v>
      </c>
      <c r="CV1742">
        <v>1.8E-3</v>
      </c>
      <c r="CW1742">
        <v>3.5999999999999999E-3</v>
      </c>
      <c r="CX1742">
        <v>1.8E-3</v>
      </c>
      <c r="CY1742">
        <v>1.8E-3</v>
      </c>
      <c r="GR1742" s="17" t="s">
        <v>1055</v>
      </c>
      <c r="GS1742" s="17">
        <v>3</v>
      </c>
      <c r="GT1742" s="17" t="s">
        <v>1837</v>
      </c>
      <c r="GU1742" s="17" t="s">
        <v>1793</v>
      </c>
      <c r="GV1742" s="17">
        <f>SUMIF(FACT_A1[cve_prod],DIM_BILL[[#This Row],[CODIGO]],FACT_A1[Existencia])</f>
        <v>0</v>
      </c>
      <c r="GW1742" s="18">
        <f>SUMIF(FACT_A2[cve_prod],DIM_BILL[[#This Row],[CODIGO]],FACT_A2[Existencia])</f>
        <v>9.8699999999999992</v>
      </c>
      <c r="GX1742" s="17"/>
      <c r="GY1742" s="16" t="s">
        <v>2220</v>
      </c>
      <c r="GZ1742" s="15">
        <f>SUMIFS(POs[saldo],POs[cve_prod],DIM_BILL[[#This Row],[CODIGO]],POs[status],$GY1742,POs[f_ent],GZ$1)</f>
        <v>0</v>
      </c>
      <c r="HA1742" s="15">
        <f>SUMIFS(POs[saldo],POs[cve_prod],DIM_BILL[[#This Row],[CODIGO]],POs[status],$GY1742,POs[f_ent],HA$1)</f>
        <v>0</v>
      </c>
      <c r="HB1742" s="15">
        <f>SUMIFS(POs[saldo],POs[cve_prod],DIM_BILL[[#This Row],[CODIGO]],POs[status],$GY1742,POs[f_ent],HB$1)</f>
        <v>0</v>
      </c>
      <c r="HC1742" s="15">
        <f>SUMIFS(POs[saldo],POs[cve_prod],DIM_BILL[[#This Row],[CODIGO]],POs[status],$GY1742,POs[f_ent],HC$1)</f>
        <v>0</v>
      </c>
      <c r="HD1742" s="15">
        <f>SUMIFS(POs[saldo],POs[cve_prod],DIM_BILL[[#This Row],[CODIGO]],POs[status],$GY1742,POs[f_ent],HD$1)</f>
        <v>0</v>
      </c>
      <c r="HE1742" s="15">
        <f>SUMIFS(POs[saldo],POs[cve_prod],DIM_BILL[[#This Row],[CODIGO]],POs[status],$GY1742,POs[f_ent],HE$1)</f>
        <v>0</v>
      </c>
      <c r="HF1742" s="15">
        <f>SUMIFS(POs[saldo],POs[cve_prod],DIM_BILL[[#This Row],[CODIGO]],POs[status],$GY1742,POs[Semana],WEEKNUM(HF$1))</f>
        <v>0</v>
      </c>
      <c r="HG1742" s="15">
        <f>SUMIFS(POs[saldo],POs[cve_prod],DIM_BILL[[#This Row],[CODIGO]],POs[status],$GY1742,POs[Semana],WEEKNUM(HG$1))</f>
        <v>0</v>
      </c>
      <c r="HH1742" s="15">
        <f>SUMIFS(POs[saldo],POs[cve_prod],DIM_BILL[[#This Row],[CODIGO]],POs[status],$GY1742,POs[Semana],WEEKNUM(HH$1))</f>
        <v>0</v>
      </c>
      <c r="HI1742" s="15">
        <f>SUMIFS(POs[saldo],POs[cve_prod],DIM_BILL[[#This Row],[CODIGO]],POs[status],$GY1742,POs[Semana],WEEKNUM(HI$1))</f>
        <v>0</v>
      </c>
      <c r="HJ1742" s="15">
        <f>SUMIFS(POs[saldo],POs[cve_prod],DIM_BILL[[#This Row],[CODIGO]],POs[status],$GY1742,POs[Semana],WEEKNUM(HJ$1))</f>
        <v>0</v>
      </c>
      <c r="HK1742" s="15">
        <f>SUMIFS(POs[saldo],POs[cve_prod],DIM_BILL[[#This Row],[CODIGO]],POs[status],$GY1742,POs[Semana],WEEKNUM(HK$1))</f>
        <v>0</v>
      </c>
      <c r="HL1742" s="15">
        <f>SUMIFS(POs[saldo],POs[cve_prod],DIM_BILL[[#This Row],[CODIGO]],POs[status],$GY1742,POs[Semana],WEEKNUM(HL$1))</f>
        <v>0</v>
      </c>
      <c r="HM1742" s="15">
        <f>SUMIFS(POs[saldo],POs[cve_prod],DIM_BILL[[#This Row],[CODIGO]],POs[status],$GY1742,POs[Semana],WEEKNUM(HM$1))</f>
        <v>0</v>
      </c>
      <c r="HN1742" s="15">
        <f>SUMIFS(POs[saldo],POs[cve_prod],DIM_BILL[[#This Row],[CODIGO]],POs[status],$GY1742,POs[Semana],WEEKNUM(HN$1))</f>
        <v>0</v>
      </c>
      <c r="HO1742" s="15">
        <f>SUMIFS(POs[saldo],POs[cve_prod],DIM_BILL[[#This Row],[CODIGO]],POs[status],$GY1742,POs[Semana],WEEKNUM(HO$1))</f>
        <v>0</v>
      </c>
      <c r="HP1742" s="15">
        <f>SUMIFS(POs[saldo],POs[cve_prod],DIM_BILL[[#This Row],[CODIGO]],POs[status],$GY1742,POs[Semana],WEEKNUM(HP$1))</f>
        <v>0</v>
      </c>
      <c r="HQ1742" s="15">
        <f>SUMIFS(POs[saldo],POs[cve_prod],DIM_BILL[[#This Row],[CODIGO]],POs[status],$GY1742,POs[Semana],WEEKNUM(HQ$1))</f>
        <v>0</v>
      </c>
      <c r="HR1742" s="15">
        <f>SUMIFS(POs[saldo],POs[cve_prod],DIM_BILL[[#This Row],[CODIGO]],POs[status],$GY1742,POs[Semana],WEEKNUM(HR$1))</f>
        <v>0</v>
      </c>
      <c r="HS1742" s="15">
        <f>SUMIFS(POs[saldo],POs[cve_prod],DIM_BILL[[#This Row],[CODIGO]],POs[status],$GY1742,POs[Semana],WEEKNUM(HS$1))</f>
        <v>0</v>
      </c>
      <c r="HT1742" s="15">
        <f>SUMIFS(POs[saldo],POs[cve_prod],DIM_BILL[[#This Row],[CODIGO]],POs[status],$GY1742,POs[Semana],WEEKNUM(HT$1))</f>
        <v>0</v>
      </c>
      <c r="HU1742" s="22"/>
      <c r="HV1742" s="25"/>
      <c r="HW1742" t="str">
        <f>DIM_BILL[[#This Row],[Tipo]]</f>
        <v>MATERIA PRIMA</v>
      </c>
    </row>
    <row r="1743" spans="1:231" x14ac:dyDescent="0.3">
      <c r="A1743" s="17" t="s">
        <v>1054</v>
      </c>
      <c r="CV1743">
        <v>1.8E-3</v>
      </c>
      <c r="CW1743">
        <v>3.5999999999999999E-3</v>
      </c>
      <c r="CX1743">
        <v>1.8E-3</v>
      </c>
      <c r="CY1743">
        <v>1.8E-3</v>
      </c>
      <c r="GR1743" s="17" t="s">
        <v>1055</v>
      </c>
      <c r="GS1743" s="17">
        <v>3</v>
      </c>
      <c r="GT1743" s="17" t="s">
        <v>1837</v>
      </c>
      <c r="GU1743" s="17" t="s">
        <v>1793</v>
      </c>
      <c r="GV1743" s="17">
        <f>SUMIF(FACT_A1[cve_prod],DIM_BILL[[#This Row],[CODIGO]],FACT_A1[Existencia])</f>
        <v>0</v>
      </c>
      <c r="GW1743" s="18">
        <f>SUMIF(FACT_A2[cve_prod],DIM_BILL[[#This Row],[CODIGO]],FACT_A2[Existencia])</f>
        <v>9.8699999999999992</v>
      </c>
      <c r="GX1743" s="17"/>
      <c r="GY1743" s="16" t="s">
        <v>2221</v>
      </c>
      <c r="GZ1743" s="24">
        <f>SUMPRODUCT($B1743:$GQ1743,INDEX(PLAN_PRODUCCION!$B$4:$GQ$24,COLUMN()-COLUMN($GZ$1)+1,0))</f>
        <v>3.8160000000000003</v>
      </c>
      <c r="HA1743" s="24">
        <f>SUMPRODUCT($B1743:$GQ1743,INDEX(PLAN_PRODUCCION!$B$4:$GQ$24,COLUMN()-COLUMN($GZ$1)+1,0))</f>
        <v>0</v>
      </c>
      <c r="HB1743" s="24">
        <f>SUMPRODUCT($B1743:$GQ1743,INDEX(PLAN_PRODUCCION!$B$4:$GQ$24,COLUMN()-COLUMN($GZ$1)+1,0))</f>
        <v>0</v>
      </c>
      <c r="HC1743" s="24">
        <f>SUMPRODUCT($B1743:$GQ1743,INDEX(PLAN_PRODUCCION!$B$4:$GQ$24,COLUMN()-COLUMN($GZ$1)+1,0))</f>
        <v>0</v>
      </c>
      <c r="HD1743" s="24">
        <f>SUMPRODUCT($B1743:$GQ1743,INDEX(PLAN_PRODUCCION!$B$4:$GQ$24,COLUMN()-COLUMN($GZ$1)+1,0))</f>
        <v>0</v>
      </c>
      <c r="HE1743" s="24">
        <f>SUMPRODUCT($B1743:$GQ1743,INDEX(PLAN_PRODUCCION!$B$4:$GQ$24,COLUMN()-COLUMN($GZ$1)+1,0))</f>
        <v>0</v>
      </c>
      <c r="HF1743" s="24">
        <f>SUMPRODUCT($B1743:$GQ1743,INDEX(PLAN_PRODUCCION!$B$4:$GQ$24,COLUMN()-COLUMN($GZ$1)+1,0))</f>
        <v>0</v>
      </c>
      <c r="HG1743" s="24">
        <f>SUMPRODUCT($B1743:$GQ1743,INDEX(PLAN_PRODUCCION!$B$4:$GQ$24,COLUMN()-COLUMN($GZ$1)+1,0))</f>
        <v>0</v>
      </c>
      <c r="HH1743" s="24">
        <f>SUMPRODUCT($B1743:$GQ1743,INDEX(PLAN_PRODUCCION!$B$4:$GQ$24,COLUMN()-COLUMN($GZ$1)+1,0))</f>
        <v>0</v>
      </c>
      <c r="HI1743" s="24">
        <f>SUMPRODUCT($B1743:$GQ1743,INDEX(PLAN_PRODUCCION!$B$4:$GQ$24,COLUMN()-COLUMN($GZ$1)+1,0))</f>
        <v>0</v>
      </c>
      <c r="HJ1743" s="24">
        <f>SUMPRODUCT($B1743:$GQ1743,INDEX(PLAN_PRODUCCION!$B$4:$GQ$24,COLUMN()-COLUMN($GZ$1)+1,0))</f>
        <v>0</v>
      </c>
      <c r="HK1743" s="24">
        <f>SUMPRODUCT($B1743:$GQ1743,INDEX(PLAN_PRODUCCION!$B$4:$GQ$24,COLUMN()-COLUMN($GZ$1)+1,0))</f>
        <v>3.6</v>
      </c>
      <c r="HL1743" s="24">
        <f>SUMPRODUCT($B1743:$GQ1743,INDEX(PLAN_PRODUCCION!$B$4:$GQ$24,COLUMN()-COLUMN($GZ$1)+1,0))</f>
        <v>0</v>
      </c>
      <c r="HM1743" s="24">
        <f>SUMPRODUCT($B1743:$GQ1743,INDEX(PLAN_PRODUCCION!$B$4:$GQ$24,COLUMN()-COLUMN($GZ$1)+1,0))</f>
        <v>0</v>
      </c>
      <c r="HN1743" s="24">
        <f>SUMPRODUCT($B1743:$GQ1743,INDEX(PLAN_PRODUCCION!$B$4:$GQ$24,COLUMN()-COLUMN($GZ$1)+1,0))</f>
        <v>0</v>
      </c>
      <c r="HO1743" s="24">
        <f>SUMPRODUCT($B1743:$GQ1743,INDEX(PLAN_PRODUCCION!$B$4:$GQ$24,COLUMN()-COLUMN($GZ$1)+1,0))</f>
        <v>0</v>
      </c>
      <c r="HP1743" s="24">
        <f>SUMPRODUCT($B1743:$GQ1743,INDEX(PLAN_PRODUCCION!$B$4:$GQ$24,COLUMN()-COLUMN($GZ$1)+1,0))</f>
        <v>0</v>
      </c>
      <c r="HQ1743" s="24">
        <f>SUMPRODUCT($B1743:$GQ1743,INDEX(PLAN_PRODUCCION!$B$4:$GQ$24,COLUMN()-COLUMN($GZ$1)+1,0))</f>
        <v>7.2</v>
      </c>
      <c r="HR1743" s="24">
        <f>SUMPRODUCT($B1743:$GQ1743,INDEX(PLAN_PRODUCCION!$B$4:$GQ$24,COLUMN()-COLUMN($GZ$1)+1,0))</f>
        <v>0</v>
      </c>
      <c r="HS1743" s="24">
        <f>SUMPRODUCT($B1743:$GQ1743,INDEX(PLAN_PRODUCCION!$B$4:$GQ$24,COLUMN()-COLUMN($GZ$1)+1,0))</f>
        <v>0</v>
      </c>
      <c r="HT1743" s="24">
        <f>SUMPRODUCT($B1743:$GQ1743,INDEX(PLAN_PRODUCCION!$B$4:$GQ$24,COLUMN()-COLUMN($GZ$1)+1,0))</f>
        <v>0</v>
      </c>
      <c r="HU1743" s="22"/>
      <c r="HV1743" s="25"/>
      <c r="HW1743" t="str">
        <f>DIM_BILL[[#This Row],[Tipo]]</f>
        <v>MATERIA PRIMA</v>
      </c>
    </row>
    <row r="1744" spans="1:231" x14ac:dyDescent="0.3">
      <c r="A1744" s="18" t="s">
        <v>1054</v>
      </c>
      <c r="CV1744">
        <v>1.8E-3</v>
      </c>
      <c r="CW1744">
        <v>3.5999999999999999E-3</v>
      </c>
      <c r="CX1744">
        <v>1.8E-3</v>
      </c>
      <c r="CY1744">
        <v>1.8E-3</v>
      </c>
      <c r="GR1744" s="18" t="s">
        <v>1055</v>
      </c>
      <c r="GS1744" s="18">
        <v>3</v>
      </c>
      <c r="GT1744" s="18" t="s">
        <v>1837</v>
      </c>
      <c r="GU1744" s="18" t="s">
        <v>1793</v>
      </c>
      <c r="GV1744" s="18">
        <f>SUMIF(FACT_A1[cve_prod],DIM_BILL[[#This Row],[CODIGO]],FACT_A1[Existencia])</f>
        <v>0</v>
      </c>
      <c r="GW1744" s="18">
        <f>SUMIF(FACT_A2[cve_prod],DIM_BILL[[#This Row],[CODIGO]],FACT_A2[Existencia])</f>
        <v>9.8699999999999992</v>
      </c>
      <c r="GX1744" s="18"/>
      <c r="GY1744" s="16" t="s">
        <v>2222</v>
      </c>
      <c r="GZ1744" s="26">
        <f t="shared" ref="GZ1744" si="12739">GV1744+GW1744+GX1744+GZ1742-GZ1743</f>
        <v>6.0539999999999985</v>
      </c>
      <c r="HA1744" s="26">
        <f t="shared" ref="HA1744" si="12740">GZ1744+HA1742-HA1743</f>
        <v>6.0539999999999985</v>
      </c>
      <c r="HB1744" s="26">
        <f t="shared" ref="HB1744" si="12741">HA1744+HB1742-HB1743</f>
        <v>6.0539999999999985</v>
      </c>
      <c r="HC1744" s="26">
        <f t="shared" ref="HC1744" si="12742">HB1744+HC1742-HC1743</f>
        <v>6.0539999999999985</v>
      </c>
      <c r="HD1744" s="26">
        <f t="shared" ref="HD1744" si="12743">HC1744+HD1742-HD1743</f>
        <v>6.0539999999999985</v>
      </c>
      <c r="HE1744" s="26">
        <f t="shared" ref="HE1744" si="12744">HD1744+HE1742-HE1743</f>
        <v>6.0539999999999985</v>
      </c>
      <c r="HF1744" s="26">
        <f t="shared" ref="HF1744" si="12745">HE1744+HF1742-HF1743</f>
        <v>6.0539999999999985</v>
      </c>
      <c r="HG1744" s="26">
        <f t="shared" ref="HG1744" si="12746">HF1744+HG1742-HG1743</f>
        <v>6.0539999999999985</v>
      </c>
      <c r="HH1744" s="26">
        <f t="shared" ref="HH1744" si="12747">HG1744+HH1742-HH1743</f>
        <v>6.0539999999999985</v>
      </c>
      <c r="HI1744" s="26">
        <f t="shared" ref="HI1744" si="12748">HH1744+HI1742-HI1743</f>
        <v>6.0539999999999985</v>
      </c>
      <c r="HJ1744" s="26">
        <f t="shared" ref="HJ1744" si="12749">HI1744+HJ1742-HJ1743</f>
        <v>6.0539999999999985</v>
      </c>
      <c r="HK1744" s="26">
        <f t="shared" ref="HK1744" si="12750">HJ1744+HK1742-HK1743</f>
        <v>2.4539999999999984</v>
      </c>
      <c r="HL1744" s="26">
        <f t="shared" ref="HL1744" si="12751">HK1744+HL1742-HL1743</f>
        <v>2.4539999999999984</v>
      </c>
      <c r="HM1744" s="26">
        <f t="shared" ref="HM1744" si="12752">HL1744+HM1742-HM1743</f>
        <v>2.4539999999999984</v>
      </c>
      <c r="HN1744" s="26">
        <f t="shared" ref="HN1744" si="12753">HM1744+HN1742-HN1743</f>
        <v>2.4539999999999984</v>
      </c>
      <c r="HO1744" s="26">
        <f t="shared" ref="HO1744" si="12754">HN1744+HO1742-HO1743</f>
        <v>2.4539999999999984</v>
      </c>
      <c r="HP1744" s="26">
        <f t="shared" ref="HP1744" si="12755">HO1744+HP1742-HP1743</f>
        <v>2.4539999999999984</v>
      </c>
      <c r="HQ1744" s="26">
        <f t="shared" ref="HQ1744" si="12756">HP1744+HQ1742-HQ1743</f>
        <v>-4.7460000000000022</v>
      </c>
      <c r="HR1744" s="26">
        <f t="shared" ref="HR1744" si="12757">HQ1744+HR1742-HR1743</f>
        <v>-4.7460000000000022</v>
      </c>
      <c r="HS1744" s="26">
        <f t="shared" ref="HS1744" si="12758">HR1744+HS1742-HS1743</f>
        <v>-4.7460000000000022</v>
      </c>
      <c r="HT1744" s="26">
        <f t="shared" ref="HT1744" si="12759">HS1744+HT1742-HT1743</f>
        <v>-4.7460000000000022</v>
      </c>
      <c r="HU1744" s="22">
        <f t="shared" ref="HU1744" si="12760">COUNTIF(GZ1744:HT1744,"&lt;0")</f>
        <v>4</v>
      </c>
      <c r="HV1744" s="25"/>
      <c r="HW1744" t="str">
        <f>DIM_BILL[[#This Row],[Tipo]]</f>
        <v>MATERIA PRIMA</v>
      </c>
    </row>
    <row r="1745" spans="1:231" x14ac:dyDescent="0.3">
      <c r="A1745" s="17" t="s">
        <v>779</v>
      </c>
      <c r="BT1745">
        <v>1.2409090909090909E-4</v>
      </c>
      <c r="BU1745">
        <v>2.1840000000000002E-4</v>
      </c>
      <c r="BZ1745">
        <v>2.1840000000000002E-4</v>
      </c>
      <c r="CA1745">
        <v>1.2409090909090909E-4</v>
      </c>
      <c r="CB1745">
        <v>4.3680000000000005E-4</v>
      </c>
      <c r="CC1745">
        <v>1.9550000000000001E-4</v>
      </c>
      <c r="CD1745">
        <v>3.6400000000000001E-4</v>
      </c>
      <c r="CV1745">
        <v>7.5000000000000002E-4</v>
      </c>
      <c r="CW1745">
        <v>1.5E-3</v>
      </c>
      <c r="CX1745">
        <v>7.5000000000000002E-4</v>
      </c>
      <c r="CY1745">
        <v>7.5000000000000002E-4</v>
      </c>
      <c r="FN1745">
        <v>1.2E-4</v>
      </c>
      <c r="FO1745">
        <v>8.6399999999999999E-5</v>
      </c>
      <c r="FP1745">
        <v>1.47E-4</v>
      </c>
      <c r="FQ1745">
        <v>1.0499999999999999E-4</v>
      </c>
      <c r="FR1745">
        <v>1.0499999999999999E-4</v>
      </c>
      <c r="GE1745">
        <v>8.2285714285714292E-5</v>
      </c>
      <c r="GF1745">
        <v>8.6499999999999988E-5</v>
      </c>
      <c r="GK1745">
        <v>8.0000000000000007E-5</v>
      </c>
      <c r="GR1745" s="17" t="s">
        <v>780</v>
      </c>
      <c r="GS1745" s="17">
        <v>3</v>
      </c>
      <c r="GT1745" s="17" t="s">
        <v>1836</v>
      </c>
      <c r="GU1745" s="17" t="s">
        <v>1793</v>
      </c>
      <c r="GV1745" s="17">
        <f>SUMIF(FACT_A1[cve_prod],DIM_BILL[[#This Row],[CODIGO]],FACT_A1[Existencia])</f>
        <v>0</v>
      </c>
      <c r="GW1745" s="18">
        <f>SUMIF(FACT_A2[cve_prod],DIM_BILL[[#This Row],[CODIGO]],FACT_A2[Existencia])</f>
        <v>11.27844</v>
      </c>
      <c r="GX1745" s="17"/>
      <c r="GY1745" s="16" t="s">
        <v>2220</v>
      </c>
      <c r="GZ1745" s="15">
        <f>SUMIFS(POs[saldo],POs[cve_prod],DIM_BILL[[#This Row],[CODIGO]],POs[status],$GY1745,POs[f_ent],GZ$1)</f>
        <v>0</v>
      </c>
      <c r="HA1745" s="15">
        <f>SUMIFS(POs[saldo],POs[cve_prod],DIM_BILL[[#This Row],[CODIGO]],POs[status],$GY1745,POs[f_ent],HA$1)</f>
        <v>0</v>
      </c>
      <c r="HB1745" s="15">
        <f>SUMIFS(POs[saldo],POs[cve_prod],DIM_BILL[[#This Row],[CODIGO]],POs[status],$GY1745,POs[f_ent],HB$1)</f>
        <v>0</v>
      </c>
      <c r="HC1745" s="15">
        <f>SUMIFS(POs[saldo],POs[cve_prod],DIM_BILL[[#This Row],[CODIGO]],POs[status],$GY1745,POs[f_ent],HC$1)</f>
        <v>0</v>
      </c>
      <c r="HD1745" s="15">
        <f>SUMIFS(POs[saldo],POs[cve_prod],DIM_BILL[[#This Row],[CODIGO]],POs[status],$GY1745,POs[f_ent],HD$1)</f>
        <v>0</v>
      </c>
      <c r="HE1745" s="15">
        <f>SUMIFS(POs[saldo],POs[cve_prod],DIM_BILL[[#This Row],[CODIGO]],POs[status],$GY1745,POs[f_ent],HE$1)</f>
        <v>0</v>
      </c>
      <c r="HF1745" s="15">
        <f>SUMIFS(POs[saldo],POs[cve_prod],DIM_BILL[[#This Row],[CODIGO]],POs[status],$GY1745,POs[Semana],WEEKNUM(HF$1))</f>
        <v>0</v>
      </c>
      <c r="HG1745" s="15">
        <f>SUMIFS(POs[saldo],POs[cve_prod],DIM_BILL[[#This Row],[CODIGO]],POs[status],$GY1745,POs[Semana],WEEKNUM(HG$1))</f>
        <v>0</v>
      </c>
      <c r="HH1745" s="15">
        <f>SUMIFS(POs[saldo],POs[cve_prod],DIM_BILL[[#This Row],[CODIGO]],POs[status],$GY1745,POs[Semana],WEEKNUM(HH$1))</f>
        <v>0</v>
      </c>
      <c r="HI1745" s="15">
        <f>SUMIFS(POs[saldo],POs[cve_prod],DIM_BILL[[#This Row],[CODIGO]],POs[status],$GY1745,POs[Semana],WEEKNUM(HI$1))</f>
        <v>0</v>
      </c>
      <c r="HJ1745" s="15">
        <f>SUMIFS(POs[saldo],POs[cve_prod],DIM_BILL[[#This Row],[CODIGO]],POs[status],$GY1745,POs[Semana],WEEKNUM(HJ$1))</f>
        <v>0</v>
      </c>
      <c r="HK1745" s="15">
        <f>SUMIFS(POs[saldo],POs[cve_prod],DIM_BILL[[#This Row],[CODIGO]],POs[status],$GY1745,POs[Semana],WEEKNUM(HK$1))</f>
        <v>0</v>
      </c>
      <c r="HL1745" s="15">
        <f>SUMIFS(POs[saldo],POs[cve_prod],DIM_BILL[[#This Row],[CODIGO]],POs[status],$GY1745,POs[Semana],WEEKNUM(HL$1))</f>
        <v>0</v>
      </c>
      <c r="HM1745" s="15">
        <f>SUMIFS(POs[saldo],POs[cve_prod],DIM_BILL[[#This Row],[CODIGO]],POs[status],$GY1745,POs[Semana],WEEKNUM(HM$1))</f>
        <v>0</v>
      </c>
      <c r="HN1745" s="15">
        <f>SUMIFS(POs[saldo],POs[cve_prod],DIM_BILL[[#This Row],[CODIGO]],POs[status],$GY1745,POs[Semana],WEEKNUM(HN$1))</f>
        <v>0</v>
      </c>
      <c r="HO1745" s="15">
        <f>SUMIFS(POs[saldo],POs[cve_prod],DIM_BILL[[#This Row],[CODIGO]],POs[status],$GY1745,POs[Semana],WEEKNUM(HO$1))</f>
        <v>0</v>
      </c>
      <c r="HP1745" s="15">
        <f>SUMIFS(POs[saldo],POs[cve_prod],DIM_BILL[[#This Row],[CODIGO]],POs[status],$GY1745,POs[Semana],WEEKNUM(HP$1))</f>
        <v>0</v>
      </c>
      <c r="HQ1745" s="15">
        <f>SUMIFS(POs[saldo],POs[cve_prod],DIM_BILL[[#This Row],[CODIGO]],POs[status],$GY1745,POs[Semana],WEEKNUM(HQ$1))</f>
        <v>0</v>
      </c>
      <c r="HR1745" s="15">
        <f>SUMIFS(POs[saldo],POs[cve_prod],DIM_BILL[[#This Row],[CODIGO]],POs[status],$GY1745,POs[Semana],WEEKNUM(HR$1))</f>
        <v>0</v>
      </c>
      <c r="HS1745" s="15">
        <f>SUMIFS(POs[saldo],POs[cve_prod],DIM_BILL[[#This Row],[CODIGO]],POs[status],$GY1745,POs[Semana],WEEKNUM(HS$1))</f>
        <v>0</v>
      </c>
      <c r="HT1745" s="15">
        <f>SUMIFS(POs[saldo],POs[cve_prod],DIM_BILL[[#This Row],[CODIGO]],POs[status],$GY1745,POs[Semana],WEEKNUM(HT$1))</f>
        <v>0</v>
      </c>
      <c r="HU1745" s="22"/>
      <c r="HV1745" s="25"/>
      <c r="HW1745" t="str">
        <f>DIM_BILL[[#This Row],[Tipo]]</f>
        <v>MATERIA PRIMA</v>
      </c>
    </row>
    <row r="1746" spans="1:231" x14ac:dyDescent="0.3">
      <c r="A1746" s="17" t="s">
        <v>779</v>
      </c>
      <c r="BT1746">
        <v>1.2409090909090909E-4</v>
      </c>
      <c r="BU1746">
        <v>2.1840000000000002E-4</v>
      </c>
      <c r="BZ1746">
        <v>2.1840000000000002E-4</v>
      </c>
      <c r="CA1746">
        <v>1.2409090909090909E-4</v>
      </c>
      <c r="CB1746">
        <v>4.3680000000000005E-4</v>
      </c>
      <c r="CC1746">
        <v>1.9550000000000001E-4</v>
      </c>
      <c r="CD1746">
        <v>3.6400000000000001E-4</v>
      </c>
      <c r="CV1746">
        <v>7.5000000000000002E-4</v>
      </c>
      <c r="CW1746">
        <v>1.5E-3</v>
      </c>
      <c r="CX1746">
        <v>7.5000000000000002E-4</v>
      </c>
      <c r="CY1746">
        <v>7.5000000000000002E-4</v>
      </c>
      <c r="FN1746">
        <v>1.2E-4</v>
      </c>
      <c r="FO1746">
        <v>8.6399999999999999E-5</v>
      </c>
      <c r="FP1746">
        <v>1.47E-4</v>
      </c>
      <c r="FQ1746">
        <v>1.0499999999999999E-4</v>
      </c>
      <c r="FR1746">
        <v>1.0499999999999999E-4</v>
      </c>
      <c r="GE1746">
        <v>8.2285714285714292E-5</v>
      </c>
      <c r="GF1746">
        <v>8.6499999999999988E-5</v>
      </c>
      <c r="GK1746">
        <v>8.0000000000000007E-5</v>
      </c>
      <c r="GR1746" s="17" t="s">
        <v>780</v>
      </c>
      <c r="GS1746" s="17">
        <v>3</v>
      </c>
      <c r="GT1746" s="17" t="s">
        <v>1836</v>
      </c>
      <c r="GU1746" s="17" t="s">
        <v>1793</v>
      </c>
      <c r="GV1746" s="17">
        <f>SUMIF(FACT_A1[cve_prod],DIM_BILL[[#This Row],[CODIGO]],FACT_A1[Existencia])</f>
        <v>0</v>
      </c>
      <c r="GW1746" s="18">
        <f>SUMIF(FACT_A2[cve_prod],DIM_BILL[[#This Row],[CODIGO]],FACT_A2[Existencia])</f>
        <v>11.27844</v>
      </c>
      <c r="GX1746" s="17"/>
      <c r="GY1746" s="16" t="s">
        <v>2221</v>
      </c>
      <c r="GZ1746" s="24">
        <f>SUMPRODUCT($B1746:$GQ1746,INDEX(PLAN_PRODUCCION!$B$4:$GQ$24,COLUMN()-COLUMN($GZ$1)+1,0))</f>
        <v>7.7241004999999996</v>
      </c>
      <c r="HA1746" s="24">
        <f>SUMPRODUCT($B1746:$GQ1746,INDEX(PLAN_PRODUCCION!$B$4:$GQ$24,COLUMN()-COLUMN($GZ$1)+1,0))</f>
        <v>0</v>
      </c>
      <c r="HB1746" s="24">
        <f>SUMPRODUCT($B1746:$GQ1746,INDEX(PLAN_PRODUCCION!$B$4:$GQ$24,COLUMN()-COLUMN($GZ$1)+1,0))</f>
        <v>0</v>
      </c>
      <c r="HC1746" s="24">
        <f>SUMPRODUCT($B1746:$GQ1746,INDEX(PLAN_PRODUCCION!$B$4:$GQ$24,COLUMN()-COLUMN($GZ$1)+1,0))</f>
        <v>0</v>
      </c>
      <c r="HD1746" s="24">
        <f>SUMPRODUCT($B1746:$GQ1746,INDEX(PLAN_PRODUCCION!$B$4:$GQ$24,COLUMN()-COLUMN($GZ$1)+1,0))</f>
        <v>0</v>
      </c>
      <c r="HE1746" s="24">
        <f>SUMPRODUCT($B1746:$GQ1746,INDEX(PLAN_PRODUCCION!$B$4:$GQ$24,COLUMN()-COLUMN($GZ$1)+1,0))</f>
        <v>0</v>
      </c>
      <c r="HF1746" s="24">
        <f>SUMPRODUCT($B1746:$GQ1746,INDEX(PLAN_PRODUCCION!$B$4:$GQ$24,COLUMN()-COLUMN($GZ$1)+1,0))</f>
        <v>0</v>
      </c>
      <c r="HG1746" s="24">
        <f>SUMPRODUCT($B1746:$GQ1746,INDEX(PLAN_PRODUCCION!$B$4:$GQ$24,COLUMN()-COLUMN($GZ$1)+1,0))</f>
        <v>0</v>
      </c>
      <c r="HH1746" s="24">
        <f>SUMPRODUCT($B1746:$GQ1746,INDEX(PLAN_PRODUCCION!$B$4:$GQ$24,COLUMN()-COLUMN($GZ$1)+1,0))</f>
        <v>0</v>
      </c>
      <c r="HI1746" s="24">
        <f>SUMPRODUCT($B1746:$GQ1746,INDEX(PLAN_PRODUCCION!$B$4:$GQ$24,COLUMN()-COLUMN($GZ$1)+1,0))</f>
        <v>0</v>
      </c>
      <c r="HJ1746" s="24">
        <f>SUMPRODUCT($B1746:$GQ1746,INDEX(PLAN_PRODUCCION!$B$4:$GQ$24,COLUMN()-COLUMN($GZ$1)+1,0))</f>
        <v>0</v>
      </c>
      <c r="HK1746" s="24">
        <f>SUMPRODUCT($B1746:$GQ1746,INDEX(PLAN_PRODUCCION!$B$4:$GQ$24,COLUMN()-COLUMN($GZ$1)+1,0))</f>
        <v>1.5</v>
      </c>
      <c r="HL1746" s="24">
        <f>SUMPRODUCT($B1746:$GQ1746,INDEX(PLAN_PRODUCCION!$B$4:$GQ$24,COLUMN()-COLUMN($GZ$1)+1,0))</f>
        <v>0</v>
      </c>
      <c r="HM1746" s="24">
        <f>SUMPRODUCT($B1746:$GQ1746,INDEX(PLAN_PRODUCCION!$B$4:$GQ$24,COLUMN()-COLUMN($GZ$1)+1,0))</f>
        <v>0</v>
      </c>
      <c r="HN1746" s="24">
        <f>SUMPRODUCT($B1746:$GQ1746,INDEX(PLAN_PRODUCCION!$B$4:$GQ$24,COLUMN()-COLUMN($GZ$1)+1,0))</f>
        <v>0</v>
      </c>
      <c r="HO1746" s="24">
        <f>SUMPRODUCT($B1746:$GQ1746,INDEX(PLAN_PRODUCCION!$B$4:$GQ$24,COLUMN()-COLUMN($GZ$1)+1,0))</f>
        <v>0</v>
      </c>
      <c r="HP1746" s="24">
        <f>SUMPRODUCT($B1746:$GQ1746,INDEX(PLAN_PRODUCCION!$B$4:$GQ$24,COLUMN()-COLUMN($GZ$1)+1,0))</f>
        <v>0</v>
      </c>
      <c r="HQ1746" s="24">
        <f>SUMPRODUCT($B1746:$GQ1746,INDEX(PLAN_PRODUCCION!$B$4:$GQ$24,COLUMN()-COLUMN($GZ$1)+1,0))</f>
        <v>3</v>
      </c>
      <c r="HR1746" s="24">
        <f>SUMPRODUCT($B1746:$GQ1746,INDEX(PLAN_PRODUCCION!$B$4:$GQ$24,COLUMN()-COLUMN($GZ$1)+1,0))</f>
        <v>0</v>
      </c>
      <c r="HS1746" s="24">
        <f>SUMPRODUCT($B1746:$GQ1746,INDEX(PLAN_PRODUCCION!$B$4:$GQ$24,COLUMN()-COLUMN($GZ$1)+1,0))</f>
        <v>0</v>
      </c>
      <c r="HT1746" s="24">
        <f>SUMPRODUCT($B1746:$GQ1746,INDEX(PLAN_PRODUCCION!$B$4:$GQ$24,COLUMN()-COLUMN($GZ$1)+1,0))</f>
        <v>0</v>
      </c>
      <c r="HU1746" s="22"/>
      <c r="HV1746" s="25"/>
      <c r="HW1746" t="str">
        <f>DIM_BILL[[#This Row],[Tipo]]</f>
        <v>MATERIA PRIMA</v>
      </c>
    </row>
    <row r="1747" spans="1:231" x14ac:dyDescent="0.3">
      <c r="A1747" s="18" t="s">
        <v>779</v>
      </c>
      <c r="BT1747">
        <v>1.2409090909090909E-4</v>
      </c>
      <c r="BU1747">
        <v>2.1840000000000002E-4</v>
      </c>
      <c r="BZ1747">
        <v>2.1840000000000002E-4</v>
      </c>
      <c r="CA1747">
        <v>1.2409090909090909E-4</v>
      </c>
      <c r="CB1747">
        <v>4.3680000000000005E-4</v>
      </c>
      <c r="CC1747">
        <v>1.9550000000000001E-4</v>
      </c>
      <c r="CD1747">
        <v>3.6400000000000001E-4</v>
      </c>
      <c r="CV1747">
        <v>7.5000000000000002E-4</v>
      </c>
      <c r="CW1747">
        <v>1.5E-3</v>
      </c>
      <c r="CX1747">
        <v>7.5000000000000002E-4</v>
      </c>
      <c r="CY1747">
        <v>7.5000000000000002E-4</v>
      </c>
      <c r="FN1747">
        <v>1.2E-4</v>
      </c>
      <c r="FO1747">
        <v>8.6399999999999999E-5</v>
      </c>
      <c r="FP1747">
        <v>1.47E-4</v>
      </c>
      <c r="FQ1747">
        <v>1.0499999999999999E-4</v>
      </c>
      <c r="FR1747">
        <v>1.0499999999999999E-4</v>
      </c>
      <c r="GE1747">
        <v>8.2285714285714292E-5</v>
      </c>
      <c r="GF1747">
        <v>8.6499999999999988E-5</v>
      </c>
      <c r="GK1747">
        <v>8.0000000000000007E-5</v>
      </c>
      <c r="GR1747" s="18" t="s">
        <v>780</v>
      </c>
      <c r="GS1747" s="18">
        <v>3</v>
      </c>
      <c r="GT1747" s="18" t="s">
        <v>1836</v>
      </c>
      <c r="GU1747" s="18" t="s">
        <v>1793</v>
      </c>
      <c r="GV1747" s="18">
        <f>SUMIF(FACT_A1[cve_prod],DIM_BILL[[#This Row],[CODIGO]],FACT_A1[Existencia])</f>
        <v>0</v>
      </c>
      <c r="GW1747" s="18">
        <f>SUMIF(FACT_A2[cve_prod],DIM_BILL[[#This Row],[CODIGO]],FACT_A2[Existencia])</f>
        <v>11.27844</v>
      </c>
      <c r="GX1747" s="18"/>
      <c r="GY1747" s="16" t="s">
        <v>2222</v>
      </c>
      <c r="GZ1747" s="26">
        <f t="shared" ref="GZ1747" si="12761">GV1747+GW1747+GX1747+GZ1745-GZ1746</f>
        <v>3.5543395000000002</v>
      </c>
      <c r="HA1747" s="26">
        <f t="shared" ref="HA1747" si="12762">GZ1747+HA1745-HA1746</f>
        <v>3.5543395000000002</v>
      </c>
      <c r="HB1747" s="26">
        <f t="shared" ref="HB1747" si="12763">HA1747+HB1745-HB1746</f>
        <v>3.5543395000000002</v>
      </c>
      <c r="HC1747" s="26">
        <f t="shared" ref="HC1747" si="12764">HB1747+HC1745-HC1746</f>
        <v>3.5543395000000002</v>
      </c>
      <c r="HD1747" s="26">
        <f t="shared" ref="HD1747" si="12765">HC1747+HD1745-HD1746</f>
        <v>3.5543395000000002</v>
      </c>
      <c r="HE1747" s="26">
        <f t="shared" ref="HE1747" si="12766">HD1747+HE1745-HE1746</f>
        <v>3.5543395000000002</v>
      </c>
      <c r="HF1747" s="26">
        <f t="shared" ref="HF1747" si="12767">HE1747+HF1745-HF1746</f>
        <v>3.5543395000000002</v>
      </c>
      <c r="HG1747" s="26">
        <f t="shared" ref="HG1747" si="12768">HF1747+HG1745-HG1746</f>
        <v>3.5543395000000002</v>
      </c>
      <c r="HH1747" s="26">
        <f t="shared" ref="HH1747" si="12769">HG1747+HH1745-HH1746</f>
        <v>3.5543395000000002</v>
      </c>
      <c r="HI1747" s="26">
        <f t="shared" ref="HI1747" si="12770">HH1747+HI1745-HI1746</f>
        <v>3.5543395000000002</v>
      </c>
      <c r="HJ1747" s="26">
        <f t="shared" ref="HJ1747" si="12771">HI1747+HJ1745-HJ1746</f>
        <v>3.5543395000000002</v>
      </c>
      <c r="HK1747" s="26">
        <f t="shared" ref="HK1747" si="12772">HJ1747+HK1745-HK1746</f>
        <v>2.0543395000000002</v>
      </c>
      <c r="HL1747" s="26">
        <f t="shared" ref="HL1747" si="12773">HK1747+HL1745-HL1746</f>
        <v>2.0543395000000002</v>
      </c>
      <c r="HM1747" s="26">
        <f t="shared" ref="HM1747" si="12774">HL1747+HM1745-HM1746</f>
        <v>2.0543395000000002</v>
      </c>
      <c r="HN1747" s="26">
        <f t="shared" ref="HN1747" si="12775">HM1747+HN1745-HN1746</f>
        <v>2.0543395000000002</v>
      </c>
      <c r="HO1747" s="26">
        <f t="shared" ref="HO1747" si="12776">HN1747+HO1745-HO1746</f>
        <v>2.0543395000000002</v>
      </c>
      <c r="HP1747" s="26">
        <f t="shared" ref="HP1747" si="12777">HO1747+HP1745-HP1746</f>
        <v>2.0543395000000002</v>
      </c>
      <c r="HQ1747" s="26">
        <f t="shared" ref="HQ1747" si="12778">HP1747+HQ1745-HQ1746</f>
        <v>-0.94566049999999979</v>
      </c>
      <c r="HR1747" s="26">
        <f t="shared" ref="HR1747" si="12779">HQ1747+HR1745-HR1746</f>
        <v>-0.94566049999999979</v>
      </c>
      <c r="HS1747" s="26">
        <f t="shared" ref="HS1747" si="12780">HR1747+HS1745-HS1746</f>
        <v>-0.94566049999999979</v>
      </c>
      <c r="HT1747" s="26">
        <f t="shared" ref="HT1747" si="12781">HS1747+HT1745-HT1746</f>
        <v>-0.94566049999999979</v>
      </c>
      <c r="HU1747" s="22">
        <f t="shared" ref="HU1747" si="12782">COUNTIF(GZ1747:HT1747,"&lt;0")</f>
        <v>4</v>
      </c>
      <c r="HV1747" s="25"/>
      <c r="HW1747" t="str">
        <f>DIM_BILL[[#This Row],[Tipo]]</f>
        <v>MATERIA PRIMA</v>
      </c>
    </row>
    <row r="1748" spans="1:231" x14ac:dyDescent="0.3">
      <c r="A1748" s="17" t="s">
        <v>262</v>
      </c>
      <c r="P1748">
        <v>8.5999999999999998E-4</v>
      </c>
      <c r="Q1748">
        <v>5.7342222222222226E-5</v>
      </c>
      <c r="GR1748" s="17" t="s">
        <v>263</v>
      </c>
      <c r="GS1748" s="17">
        <v>6</v>
      </c>
      <c r="GT1748" s="17" t="s">
        <v>1866</v>
      </c>
      <c r="GU1748" s="17" t="s">
        <v>1793</v>
      </c>
      <c r="GV1748" s="17">
        <f>SUMIF(FACT_A1[cve_prod],DIM_BILL[[#This Row],[CODIGO]],FACT_A1[Existencia])</f>
        <v>0</v>
      </c>
      <c r="GW1748" s="18">
        <f>SUMIF(FACT_A2[cve_prod],DIM_BILL[[#This Row],[CODIGO]],FACT_A2[Existencia])</f>
        <v>6</v>
      </c>
      <c r="GX1748" s="17"/>
      <c r="GY1748" s="16" t="s">
        <v>2220</v>
      </c>
      <c r="GZ1748" s="15">
        <f>SUMIFS(POs[saldo],POs[cve_prod],DIM_BILL[[#This Row],[CODIGO]],POs[status],$GY1748,POs[f_ent],GZ$1)</f>
        <v>0</v>
      </c>
      <c r="HA1748" s="15">
        <f>SUMIFS(POs[saldo],POs[cve_prod],DIM_BILL[[#This Row],[CODIGO]],POs[status],$GY1748,POs[f_ent],HA$1)</f>
        <v>0</v>
      </c>
      <c r="HB1748" s="15">
        <f>SUMIFS(POs[saldo],POs[cve_prod],DIM_BILL[[#This Row],[CODIGO]],POs[status],$GY1748,POs[f_ent],HB$1)</f>
        <v>0</v>
      </c>
      <c r="HC1748" s="15">
        <f>SUMIFS(POs[saldo],POs[cve_prod],DIM_BILL[[#This Row],[CODIGO]],POs[status],$GY1748,POs[f_ent],HC$1)</f>
        <v>0</v>
      </c>
      <c r="HD1748" s="15">
        <f>SUMIFS(POs[saldo],POs[cve_prod],DIM_BILL[[#This Row],[CODIGO]],POs[status],$GY1748,POs[f_ent],HD$1)</f>
        <v>0</v>
      </c>
      <c r="HE1748" s="15">
        <f>SUMIFS(POs[saldo],POs[cve_prod],DIM_BILL[[#This Row],[CODIGO]],POs[status],$GY1748,POs[f_ent],HE$1)</f>
        <v>0</v>
      </c>
      <c r="HF1748" s="15">
        <f>SUMIFS(POs[saldo],POs[cve_prod],DIM_BILL[[#This Row],[CODIGO]],POs[status],$GY1748,POs[Semana],WEEKNUM(HF$1))</f>
        <v>0</v>
      </c>
      <c r="HG1748" s="15">
        <f>SUMIFS(POs[saldo],POs[cve_prod],DIM_BILL[[#This Row],[CODIGO]],POs[status],$GY1748,POs[Semana],WEEKNUM(HG$1))</f>
        <v>0</v>
      </c>
      <c r="HH1748" s="15">
        <f>SUMIFS(POs[saldo],POs[cve_prod],DIM_BILL[[#This Row],[CODIGO]],POs[status],$GY1748,POs[Semana],WEEKNUM(HH$1))</f>
        <v>0</v>
      </c>
      <c r="HI1748" s="15">
        <f>SUMIFS(POs[saldo],POs[cve_prod],DIM_BILL[[#This Row],[CODIGO]],POs[status],$GY1748,POs[Semana],WEEKNUM(HI$1))</f>
        <v>0</v>
      </c>
      <c r="HJ1748" s="15">
        <f>SUMIFS(POs[saldo],POs[cve_prod],DIM_BILL[[#This Row],[CODIGO]],POs[status],$GY1748,POs[Semana],WEEKNUM(HJ$1))</f>
        <v>0</v>
      </c>
      <c r="HK1748" s="15">
        <f>SUMIFS(POs[saldo],POs[cve_prod],DIM_BILL[[#This Row],[CODIGO]],POs[status],$GY1748,POs[Semana],WEEKNUM(HK$1))</f>
        <v>0</v>
      </c>
      <c r="HL1748" s="15">
        <f>SUMIFS(POs[saldo],POs[cve_prod],DIM_BILL[[#This Row],[CODIGO]],POs[status],$GY1748,POs[Semana],WEEKNUM(HL$1))</f>
        <v>0</v>
      </c>
      <c r="HM1748" s="15">
        <f>SUMIFS(POs[saldo],POs[cve_prod],DIM_BILL[[#This Row],[CODIGO]],POs[status],$GY1748,POs[Semana],WEEKNUM(HM$1))</f>
        <v>0</v>
      </c>
      <c r="HN1748" s="15">
        <f>SUMIFS(POs[saldo],POs[cve_prod],DIM_BILL[[#This Row],[CODIGO]],POs[status],$GY1748,POs[Semana],WEEKNUM(HN$1))</f>
        <v>0</v>
      </c>
      <c r="HO1748" s="15">
        <f>SUMIFS(POs[saldo],POs[cve_prod],DIM_BILL[[#This Row],[CODIGO]],POs[status],$GY1748,POs[Semana],WEEKNUM(HO$1))</f>
        <v>0</v>
      </c>
      <c r="HP1748" s="15">
        <f>SUMIFS(POs[saldo],POs[cve_prod],DIM_BILL[[#This Row],[CODIGO]],POs[status],$GY1748,POs[Semana],WEEKNUM(HP$1))</f>
        <v>0</v>
      </c>
      <c r="HQ1748" s="15">
        <f>SUMIFS(POs[saldo],POs[cve_prod],DIM_BILL[[#This Row],[CODIGO]],POs[status],$GY1748,POs[Semana],WEEKNUM(HQ$1))</f>
        <v>0</v>
      </c>
      <c r="HR1748" s="15">
        <f>SUMIFS(POs[saldo],POs[cve_prod],DIM_BILL[[#This Row],[CODIGO]],POs[status],$GY1748,POs[Semana],WEEKNUM(HR$1))</f>
        <v>0</v>
      </c>
      <c r="HS1748" s="15">
        <f>SUMIFS(POs[saldo],POs[cve_prod],DIM_BILL[[#This Row],[CODIGO]],POs[status],$GY1748,POs[Semana],WEEKNUM(HS$1))</f>
        <v>0</v>
      </c>
      <c r="HT1748" s="15">
        <f>SUMIFS(POs[saldo],POs[cve_prod],DIM_BILL[[#This Row],[CODIGO]],POs[status],$GY1748,POs[Semana],WEEKNUM(HT$1))</f>
        <v>0</v>
      </c>
      <c r="HU1748" s="22"/>
      <c r="HV1748" s="25"/>
      <c r="HW1748" t="str">
        <f>DIM_BILL[[#This Row],[Tipo]]</f>
        <v>MATERIA PRIMA</v>
      </c>
    </row>
    <row r="1749" spans="1:231" x14ac:dyDescent="0.3">
      <c r="A1749" s="17" t="s">
        <v>262</v>
      </c>
      <c r="P1749">
        <v>8.5999999999999998E-4</v>
      </c>
      <c r="Q1749">
        <v>5.7342222222222226E-5</v>
      </c>
      <c r="GR1749" s="17" t="s">
        <v>263</v>
      </c>
      <c r="GS1749" s="17">
        <v>6</v>
      </c>
      <c r="GT1749" s="17" t="s">
        <v>1866</v>
      </c>
      <c r="GU1749" s="17" t="s">
        <v>1793</v>
      </c>
      <c r="GV1749" s="17">
        <f>SUMIF(FACT_A1[cve_prod],DIM_BILL[[#This Row],[CODIGO]],FACT_A1[Existencia])</f>
        <v>0</v>
      </c>
      <c r="GW1749" s="18">
        <f>SUMIF(FACT_A2[cve_prod],DIM_BILL[[#This Row],[CODIGO]],FACT_A2[Existencia])</f>
        <v>6</v>
      </c>
      <c r="GX1749" s="17"/>
      <c r="GY1749" s="16" t="s">
        <v>2221</v>
      </c>
      <c r="GZ1749" s="24">
        <f>SUMPRODUCT($B1749:$GQ1749,INDEX(PLAN_PRODUCCION!$B$4:$GQ$24,COLUMN()-COLUMN($GZ$1)+1,0))</f>
        <v>0</v>
      </c>
      <c r="HA1749" s="24">
        <f>SUMPRODUCT($B1749:$GQ1749,INDEX(PLAN_PRODUCCION!$B$4:$GQ$24,COLUMN()-COLUMN($GZ$1)+1,0))</f>
        <v>0</v>
      </c>
      <c r="HB1749" s="24">
        <f>SUMPRODUCT($B1749:$GQ1749,INDEX(PLAN_PRODUCCION!$B$4:$GQ$24,COLUMN()-COLUMN($GZ$1)+1,0))</f>
        <v>0</v>
      </c>
      <c r="HC1749" s="24">
        <f>SUMPRODUCT($B1749:$GQ1749,INDEX(PLAN_PRODUCCION!$B$4:$GQ$24,COLUMN()-COLUMN($GZ$1)+1,0))</f>
        <v>0</v>
      </c>
      <c r="HD1749" s="24">
        <f>SUMPRODUCT($B1749:$GQ1749,INDEX(PLAN_PRODUCCION!$B$4:$GQ$24,COLUMN()-COLUMN($GZ$1)+1,0))</f>
        <v>0</v>
      </c>
      <c r="HE1749" s="24">
        <f>SUMPRODUCT($B1749:$GQ1749,INDEX(PLAN_PRODUCCION!$B$4:$GQ$24,COLUMN()-COLUMN($GZ$1)+1,0))</f>
        <v>0</v>
      </c>
      <c r="HF1749" s="24">
        <f>SUMPRODUCT($B1749:$GQ1749,INDEX(PLAN_PRODUCCION!$B$4:$GQ$24,COLUMN()-COLUMN($GZ$1)+1,0))</f>
        <v>0</v>
      </c>
      <c r="HG1749" s="24">
        <f>SUMPRODUCT($B1749:$GQ1749,INDEX(PLAN_PRODUCCION!$B$4:$GQ$24,COLUMN()-COLUMN($GZ$1)+1,0))</f>
        <v>0</v>
      </c>
      <c r="HH1749" s="24">
        <f>SUMPRODUCT($B1749:$GQ1749,INDEX(PLAN_PRODUCCION!$B$4:$GQ$24,COLUMN()-COLUMN($GZ$1)+1,0))</f>
        <v>0</v>
      </c>
      <c r="HI1749" s="24">
        <f>SUMPRODUCT($B1749:$GQ1749,INDEX(PLAN_PRODUCCION!$B$4:$GQ$24,COLUMN()-COLUMN($GZ$1)+1,0))</f>
        <v>0</v>
      </c>
      <c r="HJ1749" s="24">
        <f>SUMPRODUCT($B1749:$GQ1749,INDEX(PLAN_PRODUCCION!$B$4:$GQ$24,COLUMN()-COLUMN($GZ$1)+1,0))</f>
        <v>0</v>
      </c>
      <c r="HK1749" s="24">
        <f>SUMPRODUCT($B1749:$GQ1749,INDEX(PLAN_PRODUCCION!$B$4:$GQ$24,COLUMN()-COLUMN($GZ$1)+1,0))</f>
        <v>0</v>
      </c>
      <c r="HL1749" s="24">
        <f>SUMPRODUCT($B1749:$GQ1749,INDEX(PLAN_PRODUCCION!$B$4:$GQ$24,COLUMN()-COLUMN($GZ$1)+1,0))</f>
        <v>0</v>
      </c>
      <c r="HM1749" s="24">
        <f>SUMPRODUCT($B1749:$GQ1749,INDEX(PLAN_PRODUCCION!$B$4:$GQ$24,COLUMN()-COLUMN($GZ$1)+1,0))</f>
        <v>0</v>
      </c>
      <c r="HN1749" s="24">
        <f>SUMPRODUCT($B1749:$GQ1749,INDEX(PLAN_PRODUCCION!$B$4:$GQ$24,COLUMN()-COLUMN($GZ$1)+1,0))</f>
        <v>0</v>
      </c>
      <c r="HO1749" s="24">
        <f>SUMPRODUCT($B1749:$GQ1749,INDEX(PLAN_PRODUCCION!$B$4:$GQ$24,COLUMN()-COLUMN($GZ$1)+1,0))</f>
        <v>0</v>
      </c>
      <c r="HP1749" s="24">
        <f>SUMPRODUCT($B1749:$GQ1749,INDEX(PLAN_PRODUCCION!$B$4:$GQ$24,COLUMN()-COLUMN($GZ$1)+1,0))</f>
        <v>0</v>
      </c>
      <c r="HQ1749" s="24">
        <f>SUMPRODUCT($B1749:$GQ1749,INDEX(PLAN_PRODUCCION!$B$4:$GQ$24,COLUMN()-COLUMN($GZ$1)+1,0))</f>
        <v>0</v>
      </c>
      <c r="HR1749" s="24">
        <f>SUMPRODUCT($B1749:$GQ1749,INDEX(PLAN_PRODUCCION!$B$4:$GQ$24,COLUMN()-COLUMN($GZ$1)+1,0))</f>
        <v>0</v>
      </c>
      <c r="HS1749" s="24">
        <f>SUMPRODUCT($B1749:$GQ1749,INDEX(PLAN_PRODUCCION!$B$4:$GQ$24,COLUMN()-COLUMN($GZ$1)+1,0))</f>
        <v>0</v>
      </c>
      <c r="HT1749" s="24">
        <f>SUMPRODUCT($B1749:$GQ1749,INDEX(PLAN_PRODUCCION!$B$4:$GQ$24,COLUMN()-COLUMN($GZ$1)+1,0))</f>
        <v>0</v>
      </c>
      <c r="HU1749" s="22"/>
      <c r="HV1749" s="25"/>
      <c r="HW1749" t="str">
        <f>DIM_BILL[[#This Row],[Tipo]]</f>
        <v>MATERIA PRIMA</v>
      </c>
    </row>
    <row r="1750" spans="1:231" x14ac:dyDescent="0.3">
      <c r="A1750" s="18" t="s">
        <v>262</v>
      </c>
      <c r="P1750">
        <v>8.5999999999999998E-4</v>
      </c>
      <c r="Q1750">
        <v>5.7342222222222226E-5</v>
      </c>
      <c r="GR1750" s="18" t="s">
        <v>263</v>
      </c>
      <c r="GS1750" s="18">
        <v>6</v>
      </c>
      <c r="GT1750" s="18" t="s">
        <v>1866</v>
      </c>
      <c r="GU1750" s="18" t="s">
        <v>1793</v>
      </c>
      <c r="GV1750" s="18">
        <f>SUMIF(FACT_A1[cve_prod],DIM_BILL[[#This Row],[CODIGO]],FACT_A1[Existencia])</f>
        <v>0</v>
      </c>
      <c r="GW1750" s="18">
        <f>SUMIF(FACT_A2[cve_prod],DIM_BILL[[#This Row],[CODIGO]],FACT_A2[Existencia])</f>
        <v>6</v>
      </c>
      <c r="GX1750" s="18"/>
      <c r="GY1750" s="16" t="s">
        <v>2222</v>
      </c>
      <c r="GZ1750" s="26">
        <f t="shared" ref="GZ1750" si="12783">GV1750+GW1750+GX1750+GZ1748-GZ1749</f>
        <v>6</v>
      </c>
      <c r="HA1750" s="26">
        <f t="shared" ref="HA1750" si="12784">GZ1750+HA1748-HA1749</f>
        <v>6</v>
      </c>
      <c r="HB1750" s="26">
        <f t="shared" ref="HB1750" si="12785">HA1750+HB1748-HB1749</f>
        <v>6</v>
      </c>
      <c r="HC1750" s="26">
        <f t="shared" ref="HC1750" si="12786">HB1750+HC1748-HC1749</f>
        <v>6</v>
      </c>
      <c r="HD1750" s="26">
        <f t="shared" ref="HD1750" si="12787">HC1750+HD1748-HD1749</f>
        <v>6</v>
      </c>
      <c r="HE1750" s="26">
        <f t="shared" ref="HE1750" si="12788">HD1750+HE1748-HE1749</f>
        <v>6</v>
      </c>
      <c r="HF1750" s="26">
        <f t="shared" ref="HF1750" si="12789">HE1750+HF1748-HF1749</f>
        <v>6</v>
      </c>
      <c r="HG1750" s="26">
        <f t="shared" ref="HG1750" si="12790">HF1750+HG1748-HG1749</f>
        <v>6</v>
      </c>
      <c r="HH1750" s="26">
        <f t="shared" ref="HH1750" si="12791">HG1750+HH1748-HH1749</f>
        <v>6</v>
      </c>
      <c r="HI1750" s="26">
        <f t="shared" ref="HI1750" si="12792">HH1750+HI1748-HI1749</f>
        <v>6</v>
      </c>
      <c r="HJ1750" s="26">
        <f t="shared" ref="HJ1750" si="12793">HI1750+HJ1748-HJ1749</f>
        <v>6</v>
      </c>
      <c r="HK1750" s="26">
        <f t="shared" ref="HK1750" si="12794">HJ1750+HK1748-HK1749</f>
        <v>6</v>
      </c>
      <c r="HL1750" s="26">
        <f t="shared" ref="HL1750" si="12795">HK1750+HL1748-HL1749</f>
        <v>6</v>
      </c>
      <c r="HM1750" s="26">
        <f t="shared" ref="HM1750" si="12796">HL1750+HM1748-HM1749</f>
        <v>6</v>
      </c>
      <c r="HN1750" s="26">
        <f t="shared" ref="HN1750" si="12797">HM1750+HN1748-HN1749</f>
        <v>6</v>
      </c>
      <c r="HO1750" s="26">
        <f t="shared" ref="HO1750" si="12798">HN1750+HO1748-HO1749</f>
        <v>6</v>
      </c>
      <c r="HP1750" s="26">
        <f t="shared" ref="HP1750" si="12799">HO1750+HP1748-HP1749</f>
        <v>6</v>
      </c>
      <c r="HQ1750" s="26">
        <f t="shared" ref="HQ1750" si="12800">HP1750+HQ1748-HQ1749</f>
        <v>6</v>
      </c>
      <c r="HR1750" s="26">
        <f t="shared" ref="HR1750" si="12801">HQ1750+HR1748-HR1749</f>
        <v>6</v>
      </c>
      <c r="HS1750" s="26">
        <f t="shared" ref="HS1750" si="12802">HR1750+HS1748-HS1749</f>
        <v>6</v>
      </c>
      <c r="HT1750" s="26">
        <f t="shared" ref="HT1750" si="12803">HS1750+HT1748-HT1749</f>
        <v>6</v>
      </c>
      <c r="HU1750" s="22">
        <f t="shared" ref="HU1750" si="12804">COUNTIF(GZ1750:HT1750,"&lt;0")</f>
        <v>0</v>
      </c>
      <c r="HV1750" s="25"/>
      <c r="HW1750" t="str">
        <f>DIM_BILL[[#This Row],[Tipo]]</f>
        <v>MATERIA PRIMA</v>
      </c>
    </row>
    <row r="1751" spans="1:231" x14ac:dyDescent="0.3">
      <c r="A1751" s="17" t="s">
        <v>1216</v>
      </c>
      <c r="DO1751">
        <v>1E-4</v>
      </c>
      <c r="EY1751">
        <v>8.9220779220779213E-5</v>
      </c>
      <c r="GR1751" s="17" t="s">
        <v>1217</v>
      </c>
      <c r="GS1751" s="17">
        <v>2</v>
      </c>
      <c r="GT1751" s="17" t="s">
        <v>1859</v>
      </c>
      <c r="GU1751" s="17" t="s">
        <v>1793</v>
      </c>
      <c r="GV1751" s="17">
        <f>SUMIF(FACT_A1[cve_prod],DIM_BILL[[#This Row],[CODIGO]],FACT_A1[Existencia])</f>
        <v>0</v>
      </c>
      <c r="GW1751" s="18">
        <f>SUMIF(FACT_A2[cve_prod],DIM_BILL[[#This Row],[CODIGO]],FACT_A2[Existencia])</f>
        <v>1.1000000000000001</v>
      </c>
      <c r="GX1751" s="17"/>
      <c r="GY1751" s="16" t="s">
        <v>2220</v>
      </c>
      <c r="GZ1751" s="15">
        <f>SUMIFS(POs[saldo],POs[cve_prod],DIM_BILL[[#This Row],[CODIGO]],POs[status],$GY1751,POs[f_ent],GZ$1)</f>
        <v>0</v>
      </c>
      <c r="HA1751" s="15">
        <f>SUMIFS(POs[saldo],POs[cve_prod],DIM_BILL[[#This Row],[CODIGO]],POs[status],$GY1751,POs[f_ent],HA$1)</f>
        <v>0</v>
      </c>
      <c r="HB1751" s="15">
        <f>SUMIFS(POs[saldo],POs[cve_prod],DIM_BILL[[#This Row],[CODIGO]],POs[status],$GY1751,POs[f_ent],HB$1)</f>
        <v>0</v>
      </c>
      <c r="HC1751" s="15">
        <f>SUMIFS(POs[saldo],POs[cve_prod],DIM_BILL[[#This Row],[CODIGO]],POs[status],$GY1751,POs[f_ent],HC$1)</f>
        <v>0</v>
      </c>
      <c r="HD1751" s="15">
        <f>SUMIFS(POs[saldo],POs[cve_prod],DIM_BILL[[#This Row],[CODIGO]],POs[status],$GY1751,POs[f_ent],HD$1)</f>
        <v>0</v>
      </c>
      <c r="HE1751" s="15">
        <f>SUMIFS(POs[saldo],POs[cve_prod],DIM_BILL[[#This Row],[CODIGO]],POs[status],$GY1751,POs[f_ent],HE$1)</f>
        <v>0</v>
      </c>
      <c r="HF1751" s="15">
        <f>SUMIFS(POs[saldo],POs[cve_prod],DIM_BILL[[#This Row],[CODIGO]],POs[status],$GY1751,POs[Semana],WEEKNUM(HF$1))</f>
        <v>0</v>
      </c>
      <c r="HG1751" s="15">
        <f>SUMIFS(POs[saldo],POs[cve_prod],DIM_BILL[[#This Row],[CODIGO]],POs[status],$GY1751,POs[Semana],WEEKNUM(HG$1))</f>
        <v>0</v>
      </c>
      <c r="HH1751" s="15">
        <f>SUMIFS(POs[saldo],POs[cve_prod],DIM_BILL[[#This Row],[CODIGO]],POs[status],$GY1751,POs[Semana],WEEKNUM(HH$1))</f>
        <v>0</v>
      </c>
      <c r="HI1751" s="15">
        <f>SUMIFS(POs[saldo],POs[cve_prod],DIM_BILL[[#This Row],[CODIGO]],POs[status],$GY1751,POs[Semana],WEEKNUM(HI$1))</f>
        <v>0</v>
      </c>
      <c r="HJ1751" s="15">
        <f>SUMIFS(POs[saldo],POs[cve_prod],DIM_BILL[[#This Row],[CODIGO]],POs[status],$GY1751,POs[Semana],WEEKNUM(HJ$1))</f>
        <v>0</v>
      </c>
      <c r="HK1751" s="15">
        <f>SUMIFS(POs[saldo],POs[cve_prod],DIM_BILL[[#This Row],[CODIGO]],POs[status],$GY1751,POs[Semana],WEEKNUM(HK$1))</f>
        <v>0</v>
      </c>
      <c r="HL1751" s="15">
        <f>SUMIFS(POs[saldo],POs[cve_prod],DIM_BILL[[#This Row],[CODIGO]],POs[status],$GY1751,POs[Semana],WEEKNUM(HL$1))</f>
        <v>0</v>
      </c>
      <c r="HM1751" s="15">
        <f>SUMIFS(POs[saldo],POs[cve_prod],DIM_BILL[[#This Row],[CODIGO]],POs[status],$GY1751,POs[Semana],WEEKNUM(HM$1))</f>
        <v>0</v>
      </c>
      <c r="HN1751" s="15">
        <f>SUMIFS(POs[saldo],POs[cve_prod],DIM_BILL[[#This Row],[CODIGO]],POs[status],$GY1751,POs[Semana],WEEKNUM(HN$1))</f>
        <v>0</v>
      </c>
      <c r="HO1751" s="15">
        <f>SUMIFS(POs[saldo],POs[cve_prod],DIM_BILL[[#This Row],[CODIGO]],POs[status],$GY1751,POs[Semana],WEEKNUM(HO$1))</f>
        <v>0</v>
      </c>
      <c r="HP1751" s="15">
        <f>SUMIFS(POs[saldo],POs[cve_prod],DIM_BILL[[#This Row],[CODIGO]],POs[status],$GY1751,POs[Semana],WEEKNUM(HP$1))</f>
        <v>0</v>
      </c>
      <c r="HQ1751" s="15">
        <f>SUMIFS(POs[saldo],POs[cve_prod],DIM_BILL[[#This Row],[CODIGO]],POs[status],$GY1751,POs[Semana],WEEKNUM(HQ$1))</f>
        <v>0</v>
      </c>
      <c r="HR1751" s="15">
        <f>SUMIFS(POs[saldo],POs[cve_prod],DIM_BILL[[#This Row],[CODIGO]],POs[status],$GY1751,POs[Semana],WEEKNUM(HR$1))</f>
        <v>0</v>
      </c>
      <c r="HS1751" s="15">
        <f>SUMIFS(POs[saldo],POs[cve_prod],DIM_BILL[[#This Row],[CODIGO]],POs[status],$GY1751,POs[Semana],WEEKNUM(HS$1))</f>
        <v>0</v>
      </c>
      <c r="HT1751" s="15">
        <f>SUMIFS(POs[saldo],POs[cve_prod],DIM_BILL[[#This Row],[CODIGO]],POs[status],$GY1751,POs[Semana],WEEKNUM(HT$1))</f>
        <v>0</v>
      </c>
      <c r="HU1751" s="22"/>
      <c r="HV1751" s="25"/>
      <c r="HW1751" t="str">
        <f>DIM_BILL[[#This Row],[Tipo]]</f>
        <v>MATERIA PRIMA</v>
      </c>
    </row>
    <row r="1752" spans="1:231" x14ac:dyDescent="0.3">
      <c r="A1752" s="17" t="s">
        <v>1216</v>
      </c>
      <c r="DO1752">
        <v>1E-4</v>
      </c>
      <c r="EY1752">
        <v>8.9220779220779213E-5</v>
      </c>
      <c r="GR1752" s="17" t="s">
        <v>1217</v>
      </c>
      <c r="GS1752" s="17">
        <v>2</v>
      </c>
      <c r="GT1752" s="17" t="s">
        <v>1859</v>
      </c>
      <c r="GU1752" s="17" t="s">
        <v>1793</v>
      </c>
      <c r="GV1752" s="17">
        <f>SUMIF(FACT_A1[cve_prod],DIM_BILL[[#This Row],[CODIGO]],FACT_A1[Existencia])</f>
        <v>0</v>
      </c>
      <c r="GW1752" s="18">
        <f>SUMIF(FACT_A2[cve_prod],DIM_BILL[[#This Row],[CODIGO]],FACT_A2[Existencia])</f>
        <v>1.1000000000000001</v>
      </c>
      <c r="GX1752" s="17"/>
      <c r="GY1752" s="16" t="s">
        <v>2221</v>
      </c>
      <c r="GZ1752" s="24">
        <f>SUMPRODUCT($B1752:$GQ1752,INDEX(PLAN_PRODUCCION!$B$4:$GQ$24,COLUMN()-COLUMN($GZ$1)+1,0))</f>
        <v>0</v>
      </c>
      <c r="HA1752" s="24">
        <f>SUMPRODUCT($B1752:$GQ1752,INDEX(PLAN_PRODUCCION!$B$4:$GQ$24,COLUMN()-COLUMN($GZ$1)+1,0))</f>
        <v>0</v>
      </c>
      <c r="HB1752" s="24">
        <f>SUMPRODUCT($B1752:$GQ1752,INDEX(PLAN_PRODUCCION!$B$4:$GQ$24,COLUMN()-COLUMN($GZ$1)+1,0))</f>
        <v>0</v>
      </c>
      <c r="HC1752" s="24">
        <f>SUMPRODUCT($B1752:$GQ1752,INDEX(PLAN_PRODUCCION!$B$4:$GQ$24,COLUMN()-COLUMN($GZ$1)+1,0))</f>
        <v>0</v>
      </c>
      <c r="HD1752" s="24">
        <f>SUMPRODUCT($B1752:$GQ1752,INDEX(PLAN_PRODUCCION!$B$4:$GQ$24,COLUMN()-COLUMN($GZ$1)+1,0))</f>
        <v>0</v>
      </c>
      <c r="HE1752" s="24">
        <f>SUMPRODUCT($B1752:$GQ1752,INDEX(PLAN_PRODUCCION!$B$4:$GQ$24,COLUMN()-COLUMN($GZ$1)+1,0))</f>
        <v>0</v>
      </c>
      <c r="HF1752" s="24">
        <f>SUMPRODUCT($B1752:$GQ1752,INDEX(PLAN_PRODUCCION!$B$4:$GQ$24,COLUMN()-COLUMN($GZ$1)+1,0))</f>
        <v>0</v>
      </c>
      <c r="HG1752" s="24">
        <f>SUMPRODUCT($B1752:$GQ1752,INDEX(PLAN_PRODUCCION!$B$4:$GQ$24,COLUMN()-COLUMN($GZ$1)+1,0))</f>
        <v>0</v>
      </c>
      <c r="HH1752" s="24">
        <f>SUMPRODUCT($B1752:$GQ1752,INDEX(PLAN_PRODUCCION!$B$4:$GQ$24,COLUMN()-COLUMN($GZ$1)+1,0))</f>
        <v>0</v>
      </c>
      <c r="HI1752" s="24">
        <f>SUMPRODUCT($B1752:$GQ1752,INDEX(PLAN_PRODUCCION!$B$4:$GQ$24,COLUMN()-COLUMN($GZ$1)+1,0))</f>
        <v>0</v>
      </c>
      <c r="HJ1752" s="24">
        <f>SUMPRODUCT($B1752:$GQ1752,INDEX(PLAN_PRODUCCION!$B$4:$GQ$24,COLUMN()-COLUMN($GZ$1)+1,0))</f>
        <v>0</v>
      </c>
      <c r="HK1752" s="24">
        <f>SUMPRODUCT($B1752:$GQ1752,INDEX(PLAN_PRODUCCION!$B$4:$GQ$24,COLUMN()-COLUMN($GZ$1)+1,0))</f>
        <v>0</v>
      </c>
      <c r="HL1752" s="24">
        <f>SUMPRODUCT($B1752:$GQ1752,INDEX(PLAN_PRODUCCION!$B$4:$GQ$24,COLUMN()-COLUMN($GZ$1)+1,0))</f>
        <v>0</v>
      </c>
      <c r="HM1752" s="24">
        <f>SUMPRODUCT($B1752:$GQ1752,INDEX(PLAN_PRODUCCION!$B$4:$GQ$24,COLUMN()-COLUMN($GZ$1)+1,0))</f>
        <v>0</v>
      </c>
      <c r="HN1752" s="24">
        <f>SUMPRODUCT($B1752:$GQ1752,INDEX(PLAN_PRODUCCION!$B$4:$GQ$24,COLUMN()-COLUMN($GZ$1)+1,0))</f>
        <v>0</v>
      </c>
      <c r="HO1752" s="24">
        <f>SUMPRODUCT($B1752:$GQ1752,INDEX(PLAN_PRODUCCION!$B$4:$GQ$24,COLUMN()-COLUMN($GZ$1)+1,0))</f>
        <v>0</v>
      </c>
      <c r="HP1752" s="24">
        <f>SUMPRODUCT($B1752:$GQ1752,INDEX(PLAN_PRODUCCION!$B$4:$GQ$24,COLUMN()-COLUMN($GZ$1)+1,0))</f>
        <v>0</v>
      </c>
      <c r="HQ1752" s="24">
        <f>SUMPRODUCT($B1752:$GQ1752,INDEX(PLAN_PRODUCCION!$B$4:$GQ$24,COLUMN()-COLUMN($GZ$1)+1,0))</f>
        <v>0</v>
      </c>
      <c r="HR1752" s="24">
        <f>SUMPRODUCT($B1752:$GQ1752,INDEX(PLAN_PRODUCCION!$B$4:$GQ$24,COLUMN()-COLUMN($GZ$1)+1,0))</f>
        <v>0</v>
      </c>
      <c r="HS1752" s="24">
        <f>SUMPRODUCT($B1752:$GQ1752,INDEX(PLAN_PRODUCCION!$B$4:$GQ$24,COLUMN()-COLUMN($GZ$1)+1,0))</f>
        <v>0</v>
      </c>
      <c r="HT1752" s="24">
        <f>SUMPRODUCT($B1752:$GQ1752,INDEX(PLAN_PRODUCCION!$B$4:$GQ$24,COLUMN()-COLUMN($GZ$1)+1,0))</f>
        <v>0</v>
      </c>
      <c r="HU1752" s="22"/>
      <c r="HV1752" s="25"/>
      <c r="HW1752" t="str">
        <f>DIM_BILL[[#This Row],[Tipo]]</f>
        <v>MATERIA PRIMA</v>
      </c>
    </row>
    <row r="1753" spans="1:231" x14ac:dyDescent="0.3">
      <c r="A1753" s="18" t="s">
        <v>1216</v>
      </c>
      <c r="DO1753">
        <v>1E-4</v>
      </c>
      <c r="EY1753">
        <v>8.9220779220779213E-5</v>
      </c>
      <c r="GR1753" s="18" t="s">
        <v>1217</v>
      </c>
      <c r="GS1753" s="18">
        <v>2</v>
      </c>
      <c r="GT1753" s="18" t="s">
        <v>1859</v>
      </c>
      <c r="GU1753" s="18" t="s">
        <v>1793</v>
      </c>
      <c r="GV1753" s="18">
        <f>SUMIF(FACT_A1[cve_prod],DIM_BILL[[#This Row],[CODIGO]],FACT_A1[Existencia])</f>
        <v>0</v>
      </c>
      <c r="GW1753" s="18">
        <f>SUMIF(FACT_A2[cve_prod],DIM_BILL[[#This Row],[CODIGO]],FACT_A2[Existencia])</f>
        <v>1.1000000000000001</v>
      </c>
      <c r="GX1753" s="18"/>
      <c r="GY1753" s="16" t="s">
        <v>2222</v>
      </c>
      <c r="GZ1753" s="26">
        <f t="shared" ref="GZ1753" si="12805">GV1753+GW1753+GX1753+GZ1751-GZ1752</f>
        <v>1.1000000000000001</v>
      </c>
      <c r="HA1753" s="26">
        <f t="shared" ref="HA1753" si="12806">GZ1753+HA1751-HA1752</f>
        <v>1.1000000000000001</v>
      </c>
      <c r="HB1753" s="26">
        <f t="shared" ref="HB1753" si="12807">HA1753+HB1751-HB1752</f>
        <v>1.1000000000000001</v>
      </c>
      <c r="HC1753" s="26">
        <f t="shared" ref="HC1753" si="12808">HB1753+HC1751-HC1752</f>
        <v>1.1000000000000001</v>
      </c>
      <c r="HD1753" s="26">
        <f t="shared" ref="HD1753" si="12809">HC1753+HD1751-HD1752</f>
        <v>1.1000000000000001</v>
      </c>
      <c r="HE1753" s="26">
        <f t="shared" ref="HE1753" si="12810">HD1753+HE1751-HE1752</f>
        <v>1.1000000000000001</v>
      </c>
      <c r="HF1753" s="26">
        <f t="shared" ref="HF1753" si="12811">HE1753+HF1751-HF1752</f>
        <v>1.1000000000000001</v>
      </c>
      <c r="HG1753" s="26">
        <f t="shared" ref="HG1753" si="12812">HF1753+HG1751-HG1752</f>
        <v>1.1000000000000001</v>
      </c>
      <c r="HH1753" s="26">
        <f t="shared" ref="HH1753" si="12813">HG1753+HH1751-HH1752</f>
        <v>1.1000000000000001</v>
      </c>
      <c r="HI1753" s="26">
        <f t="shared" ref="HI1753" si="12814">HH1753+HI1751-HI1752</f>
        <v>1.1000000000000001</v>
      </c>
      <c r="HJ1753" s="26">
        <f t="shared" ref="HJ1753" si="12815">HI1753+HJ1751-HJ1752</f>
        <v>1.1000000000000001</v>
      </c>
      <c r="HK1753" s="26">
        <f t="shared" ref="HK1753" si="12816">HJ1753+HK1751-HK1752</f>
        <v>1.1000000000000001</v>
      </c>
      <c r="HL1753" s="26">
        <f t="shared" ref="HL1753" si="12817">HK1753+HL1751-HL1752</f>
        <v>1.1000000000000001</v>
      </c>
      <c r="HM1753" s="26">
        <f t="shared" ref="HM1753" si="12818">HL1753+HM1751-HM1752</f>
        <v>1.1000000000000001</v>
      </c>
      <c r="HN1753" s="26">
        <f t="shared" ref="HN1753" si="12819">HM1753+HN1751-HN1752</f>
        <v>1.1000000000000001</v>
      </c>
      <c r="HO1753" s="26">
        <f t="shared" ref="HO1753" si="12820">HN1753+HO1751-HO1752</f>
        <v>1.1000000000000001</v>
      </c>
      <c r="HP1753" s="26">
        <f t="shared" ref="HP1753" si="12821">HO1753+HP1751-HP1752</f>
        <v>1.1000000000000001</v>
      </c>
      <c r="HQ1753" s="26">
        <f t="shared" ref="HQ1753" si="12822">HP1753+HQ1751-HQ1752</f>
        <v>1.1000000000000001</v>
      </c>
      <c r="HR1753" s="26">
        <f t="shared" ref="HR1753" si="12823">HQ1753+HR1751-HR1752</f>
        <v>1.1000000000000001</v>
      </c>
      <c r="HS1753" s="26">
        <f t="shared" ref="HS1753" si="12824">HR1753+HS1751-HS1752</f>
        <v>1.1000000000000001</v>
      </c>
      <c r="HT1753" s="26">
        <f t="shared" ref="HT1753" si="12825">HS1753+HT1751-HT1752</f>
        <v>1.1000000000000001</v>
      </c>
      <c r="HU1753" s="22">
        <f t="shared" ref="HU1753" si="12826">COUNTIF(GZ1753:HT1753,"&lt;0")</f>
        <v>0</v>
      </c>
      <c r="HV1753" s="25"/>
      <c r="HW1753" t="str">
        <f>DIM_BILL[[#This Row],[Tipo]]</f>
        <v>MATERIA PRIMA</v>
      </c>
    </row>
    <row r="1754" spans="1:231" x14ac:dyDescent="0.3">
      <c r="A1754" s="17" t="s">
        <v>717</v>
      </c>
      <c r="BL1754">
        <v>1.11E-2</v>
      </c>
      <c r="BM1754">
        <v>3.6999999999999999E-4</v>
      </c>
      <c r="BT1754">
        <v>3.5652272727272724E-3</v>
      </c>
      <c r="BU1754">
        <v>6.2747999999999996E-3</v>
      </c>
      <c r="BV1754">
        <v>3.524E-2</v>
      </c>
      <c r="BW1754">
        <v>6.2747999999999996E-3</v>
      </c>
      <c r="BX1754">
        <v>3.5652272727272724E-3</v>
      </c>
      <c r="BY1754">
        <v>1.2549599999999999E-2</v>
      </c>
      <c r="BZ1754">
        <v>6.2747999999999996E-3</v>
      </c>
      <c r="CA1754">
        <v>3.5652272727272724E-3</v>
      </c>
      <c r="CB1754">
        <v>1.2549599999999999E-2</v>
      </c>
      <c r="CC1754">
        <v>5.2290000000000001E-3</v>
      </c>
      <c r="CD1754">
        <v>1.5687E-2</v>
      </c>
      <c r="CK1754">
        <v>1.5E-3</v>
      </c>
      <c r="CM1754">
        <v>1.1429999999999999E-2</v>
      </c>
      <c r="CN1754">
        <v>3.7500000000000001E-4</v>
      </c>
      <c r="CO1754">
        <v>1.11E-2</v>
      </c>
      <c r="CQ1754">
        <v>1.450474E-2</v>
      </c>
      <c r="CR1754">
        <v>1.4409999999999999E-2</v>
      </c>
      <c r="CT1754">
        <v>1.32E-3</v>
      </c>
      <c r="CU1754">
        <v>1.4409999999999999E-2</v>
      </c>
      <c r="CV1754">
        <v>6.0000000000000001E-3</v>
      </c>
      <c r="CW1754">
        <v>1.2E-2</v>
      </c>
      <c r="CX1754">
        <v>6.0000000000000001E-3</v>
      </c>
      <c r="CY1754">
        <v>6.0000000000000001E-3</v>
      </c>
      <c r="CZ1754">
        <v>0.03</v>
      </c>
      <c r="DA1754">
        <v>0.03</v>
      </c>
      <c r="DB1754">
        <v>0.03</v>
      </c>
      <c r="DC1754">
        <v>0.03</v>
      </c>
      <c r="DD1754">
        <v>0.03</v>
      </c>
      <c r="DE1754">
        <v>4.1999999999999997E-3</v>
      </c>
      <c r="DF1754">
        <v>5.0000000000000001E-3</v>
      </c>
      <c r="DO1754">
        <v>5.0000000000000001E-3</v>
      </c>
      <c r="DP1754">
        <v>2E-3</v>
      </c>
      <c r="DQ1754">
        <v>8.9999999999999993E-3</v>
      </c>
      <c r="DR1754">
        <v>4.62E-3</v>
      </c>
      <c r="DS1754">
        <v>5.1359999999999999E-3</v>
      </c>
      <c r="DT1754">
        <v>4.8000000000000004E-3</v>
      </c>
      <c r="DU1754">
        <v>1.0799999999999999E-2</v>
      </c>
      <c r="DV1754">
        <v>5.5440000000000003E-3</v>
      </c>
      <c r="DW1754">
        <v>2.4000000000000002E-3</v>
      </c>
      <c r="DZ1754">
        <v>1.9260599999999999E-2</v>
      </c>
      <c r="EB1754">
        <v>4.0000000000000001E-3</v>
      </c>
      <c r="EC1754">
        <v>4.0000000000000001E-3</v>
      </c>
      <c r="ED1754">
        <v>4.0000000000000001E-3</v>
      </c>
      <c r="EE1754">
        <v>4.0000000000000001E-3</v>
      </c>
      <c r="EF1754">
        <v>4.0000000000000001E-3</v>
      </c>
      <c r="EG1754">
        <v>4.0000000000000001E-3</v>
      </c>
      <c r="EH1754">
        <v>2.4E-2</v>
      </c>
      <c r="EI1754">
        <v>4.0000000000000001E-3</v>
      </c>
      <c r="EJ1754">
        <v>4.0000000000000001E-3</v>
      </c>
      <c r="EK1754">
        <v>4.0000000000000001E-3</v>
      </c>
      <c r="EL1754">
        <v>4.0000000000000001E-3</v>
      </c>
      <c r="EM1754">
        <v>4.0000000000000001E-3</v>
      </c>
      <c r="EN1754">
        <v>4.0000000000000001E-3</v>
      </c>
      <c r="EO1754">
        <v>3.0000000000000001E-3</v>
      </c>
      <c r="EP1754">
        <v>2E-3</v>
      </c>
      <c r="EQ1754">
        <v>2.5000000000000001E-3</v>
      </c>
      <c r="ET1754">
        <v>4.4999999999999999E-4</v>
      </c>
      <c r="EU1754">
        <v>3.5000000000000001E-3</v>
      </c>
      <c r="EV1754">
        <v>7.0000000000000001E-3</v>
      </c>
      <c r="EW1754">
        <v>2E-3</v>
      </c>
      <c r="FO1754">
        <v>1.8143999999999997E-2</v>
      </c>
      <c r="FP1754">
        <v>1.8143999999999997E-2</v>
      </c>
      <c r="FQ1754">
        <v>1.8143999999999997E-2</v>
      </c>
      <c r="FR1754">
        <v>1.8143999999999997E-2</v>
      </c>
      <c r="FS1754">
        <v>1.7399999999999999E-2</v>
      </c>
      <c r="FX1754">
        <v>1.8200000000000001E-2</v>
      </c>
      <c r="GA1754">
        <v>1.8200000000000001E-2</v>
      </c>
      <c r="GB1754">
        <v>1.8200000000000001E-2</v>
      </c>
      <c r="GD1754">
        <v>1.8200000000000001E-2</v>
      </c>
      <c r="GE1754">
        <v>1.7279999999999997E-2</v>
      </c>
      <c r="GF1754">
        <v>2.4235E-2</v>
      </c>
      <c r="GK1754">
        <v>1.7260000000000001E-2</v>
      </c>
      <c r="GR1754" s="17" t="s">
        <v>718</v>
      </c>
      <c r="GS1754" s="17">
        <v>1</v>
      </c>
      <c r="GT1754" s="17" t="s">
        <v>1838</v>
      </c>
      <c r="GU1754" s="17" t="s">
        <v>1793</v>
      </c>
      <c r="GV1754" s="17">
        <f>SUMIF(FACT_A1[cve_prod],DIM_BILL[[#This Row],[CODIGO]],FACT_A1[Existencia])</f>
        <v>0</v>
      </c>
      <c r="GW1754" s="18">
        <f>SUMIF(FACT_A2[cve_prod],DIM_BILL[[#This Row],[CODIGO]],FACT_A2[Existencia])</f>
        <v>1370.6386499999999</v>
      </c>
      <c r="GX1754" s="17"/>
      <c r="GY1754" s="16" t="s">
        <v>2220</v>
      </c>
      <c r="GZ1754" s="15">
        <f>SUMIFS(POs[saldo],POs[cve_prod],DIM_BILL[[#This Row],[CODIGO]],POs[status],$GY1754,POs[f_ent],GZ$1)</f>
        <v>0</v>
      </c>
      <c r="HA1754" s="15">
        <f>SUMIFS(POs[saldo],POs[cve_prod],DIM_BILL[[#This Row],[CODIGO]],POs[status],$GY1754,POs[f_ent],HA$1)</f>
        <v>0</v>
      </c>
      <c r="HB1754" s="15">
        <f>SUMIFS(POs[saldo],POs[cve_prod],DIM_BILL[[#This Row],[CODIGO]],POs[status],$GY1754,POs[f_ent],HB$1)</f>
        <v>0</v>
      </c>
      <c r="HC1754" s="15">
        <f>SUMIFS(POs[saldo],POs[cve_prod],DIM_BILL[[#This Row],[CODIGO]],POs[status],$GY1754,POs[f_ent],HC$1)</f>
        <v>800</v>
      </c>
      <c r="HD1754" s="15">
        <f>SUMIFS(POs[saldo],POs[cve_prod],DIM_BILL[[#This Row],[CODIGO]],POs[status],$GY1754,POs[f_ent],HD$1)</f>
        <v>0</v>
      </c>
      <c r="HE1754" s="15">
        <f>SUMIFS(POs[saldo],POs[cve_prod],DIM_BILL[[#This Row],[CODIGO]],POs[status],$GY1754,POs[f_ent],HE$1)</f>
        <v>0</v>
      </c>
      <c r="HF1754" s="15">
        <f>SUMIFS(POs[saldo],POs[cve_prod],DIM_BILL[[#This Row],[CODIGO]],POs[status],$GY1754,POs[Semana],WEEKNUM(HF$1))</f>
        <v>0</v>
      </c>
      <c r="HG1754" s="15">
        <f>SUMIFS(POs[saldo],POs[cve_prod],DIM_BILL[[#This Row],[CODIGO]],POs[status],$GY1754,POs[Semana],WEEKNUM(HG$1))</f>
        <v>0</v>
      </c>
      <c r="HH1754" s="15">
        <f>SUMIFS(POs[saldo],POs[cve_prod],DIM_BILL[[#This Row],[CODIGO]],POs[status],$GY1754,POs[Semana],WEEKNUM(HH$1))</f>
        <v>0</v>
      </c>
      <c r="HI1754" s="15">
        <f>SUMIFS(POs[saldo],POs[cve_prod],DIM_BILL[[#This Row],[CODIGO]],POs[status],$GY1754,POs[Semana],WEEKNUM(HI$1))</f>
        <v>0</v>
      </c>
      <c r="HJ1754" s="15">
        <f>SUMIFS(POs[saldo],POs[cve_prod],DIM_BILL[[#This Row],[CODIGO]],POs[status],$GY1754,POs[Semana],WEEKNUM(HJ$1))</f>
        <v>0</v>
      </c>
      <c r="HK1754" s="15">
        <f>SUMIFS(POs[saldo],POs[cve_prod],DIM_BILL[[#This Row],[CODIGO]],POs[status],$GY1754,POs[Semana],WEEKNUM(HK$1))</f>
        <v>0</v>
      </c>
      <c r="HL1754" s="15">
        <f>SUMIFS(POs[saldo],POs[cve_prod],DIM_BILL[[#This Row],[CODIGO]],POs[status],$GY1754,POs[Semana],WEEKNUM(HL$1))</f>
        <v>0</v>
      </c>
      <c r="HM1754" s="15">
        <f>SUMIFS(POs[saldo],POs[cve_prod],DIM_BILL[[#This Row],[CODIGO]],POs[status],$GY1754,POs[Semana],WEEKNUM(HM$1))</f>
        <v>0</v>
      </c>
      <c r="HN1754" s="15">
        <f>SUMIFS(POs[saldo],POs[cve_prod],DIM_BILL[[#This Row],[CODIGO]],POs[status],$GY1754,POs[Semana],WEEKNUM(HN$1))</f>
        <v>0</v>
      </c>
      <c r="HO1754" s="15">
        <f>SUMIFS(POs[saldo],POs[cve_prod],DIM_BILL[[#This Row],[CODIGO]],POs[status],$GY1754,POs[Semana],WEEKNUM(HO$1))</f>
        <v>0</v>
      </c>
      <c r="HP1754" s="15">
        <f>SUMIFS(POs[saldo],POs[cve_prod],DIM_BILL[[#This Row],[CODIGO]],POs[status],$GY1754,POs[Semana],WEEKNUM(HP$1))</f>
        <v>0</v>
      </c>
      <c r="HQ1754" s="15">
        <f>SUMIFS(POs[saldo],POs[cve_prod],DIM_BILL[[#This Row],[CODIGO]],POs[status],$GY1754,POs[Semana],WEEKNUM(HQ$1))</f>
        <v>0</v>
      </c>
      <c r="HR1754" s="15">
        <f>SUMIFS(POs[saldo],POs[cve_prod],DIM_BILL[[#This Row],[CODIGO]],POs[status],$GY1754,POs[Semana],WEEKNUM(HR$1))</f>
        <v>0</v>
      </c>
      <c r="HS1754" s="15">
        <f>SUMIFS(POs[saldo],POs[cve_prod],DIM_BILL[[#This Row],[CODIGO]],POs[status],$GY1754,POs[Semana],WEEKNUM(HS$1))</f>
        <v>0</v>
      </c>
      <c r="HT1754" s="15">
        <f>SUMIFS(POs[saldo],POs[cve_prod],DIM_BILL[[#This Row],[CODIGO]],POs[status],$GY1754,POs[Semana],WEEKNUM(HT$1))</f>
        <v>0</v>
      </c>
      <c r="HU1754" s="22"/>
      <c r="HV1754" s="25"/>
      <c r="HW1754" t="str">
        <f>DIM_BILL[[#This Row],[Tipo]]</f>
        <v>MATERIA PRIMA</v>
      </c>
    </row>
    <row r="1755" spans="1:231" x14ac:dyDescent="0.3">
      <c r="A1755" s="17" t="s">
        <v>717</v>
      </c>
      <c r="BL1755">
        <v>1.11E-2</v>
      </c>
      <c r="BM1755">
        <v>3.6999999999999999E-4</v>
      </c>
      <c r="BT1755">
        <v>3.5652272727272724E-3</v>
      </c>
      <c r="BU1755">
        <v>6.2747999999999996E-3</v>
      </c>
      <c r="BV1755">
        <v>3.524E-2</v>
      </c>
      <c r="BW1755">
        <v>6.2747999999999996E-3</v>
      </c>
      <c r="BX1755">
        <v>3.5652272727272724E-3</v>
      </c>
      <c r="BY1755">
        <v>1.2549599999999999E-2</v>
      </c>
      <c r="BZ1755">
        <v>6.2747999999999996E-3</v>
      </c>
      <c r="CA1755">
        <v>3.5652272727272724E-3</v>
      </c>
      <c r="CB1755">
        <v>1.2549599999999999E-2</v>
      </c>
      <c r="CC1755">
        <v>5.2290000000000001E-3</v>
      </c>
      <c r="CD1755">
        <v>1.5687E-2</v>
      </c>
      <c r="CK1755">
        <v>1.5E-3</v>
      </c>
      <c r="CM1755">
        <v>1.1429999999999999E-2</v>
      </c>
      <c r="CN1755">
        <v>3.7500000000000001E-4</v>
      </c>
      <c r="CO1755">
        <v>1.11E-2</v>
      </c>
      <c r="CQ1755">
        <v>1.450474E-2</v>
      </c>
      <c r="CR1755">
        <v>1.4409999999999999E-2</v>
      </c>
      <c r="CT1755">
        <v>1.32E-3</v>
      </c>
      <c r="CU1755">
        <v>1.4409999999999999E-2</v>
      </c>
      <c r="CV1755">
        <v>6.0000000000000001E-3</v>
      </c>
      <c r="CW1755">
        <v>1.2E-2</v>
      </c>
      <c r="CX1755">
        <v>6.0000000000000001E-3</v>
      </c>
      <c r="CY1755">
        <v>6.0000000000000001E-3</v>
      </c>
      <c r="CZ1755">
        <v>0.03</v>
      </c>
      <c r="DA1755">
        <v>0.03</v>
      </c>
      <c r="DB1755">
        <v>0.03</v>
      </c>
      <c r="DC1755">
        <v>0.03</v>
      </c>
      <c r="DD1755">
        <v>0.03</v>
      </c>
      <c r="DE1755">
        <v>4.1999999999999997E-3</v>
      </c>
      <c r="DF1755">
        <v>5.0000000000000001E-3</v>
      </c>
      <c r="DO1755">
        <v>5.0000000000000001E-3</v>
      </c>
      <c r="DP1755">
        <v>2E-3</v>
      </c>
      <c r="DQ1755">
        <v>8.9999999999999993E-3</v>
      </c>
      <c r="DR1755">
        <v>4.62E-3</v>
      </c>
      <c r="DS1755">
        <v>5.1359999999999999E-3</v>
      </c>
      <c r="DT1755">
        <v>4.8000000000000004E-3</v>
      </c>
      <c r="DU1755">
        <v>1.0799999999999999E-2</v>
      </c>
      <c r="DV1755">
        <v>5.5440000000000003E-3</v>
      </c>
      <c r="DW1755">
        <v>2.4000000000000002E-3</v>
      </c>
      <c r="DZ1755">
        <v>1.9260599999999999E-2</v>
      </c>
      <c r="EB1755">
        <v>4.0000000000000001E-3</v>
      </c>
      <c r="EC1755">
        <v>4.0000000000000001E-3</v>
      </c>
      <c r="ED1755">
        <v>4.0000000000000001E-3</v>
      </c>
      <c r="EE1755">
        <v>4.0000000000000001E-3</v>
      </c>
      <c r="EF1755">
        <v>4.0000000000000001E-3</v>
      </c>
      <c r="EG1755">
        <v>4.0000000000000001E-3</v>
      </c>
      <c r="EH1755">
        <v>2.4E-2</v>
      </c>
      <c r="EI1755">
        <v>4.0000000000000001E-3</v>
      </c>
      <c r="EJ1755">
        <v>4.0000000000000001E-3</v>
      </c>
      <c r="EK1755">
        <v>4.0000000000000001E-3</v>
      </c>
      <c r="EL1755">
        <v>4.0000000000000001E-3</v>
      </c>
      <c r="EM1755">
        <v>4.0000000000000001E-3</v>
      </c>
      <c r="EN1755">
        <v>4.0000000000000001E-3</v>
      </c>
      <c r="EO1755">
        <v>3.0000000000000001E-3</v>
      </c>
      <c r="EP1755">
        <v>2E-3</v>
      </c>
      <c r="EQ1755">
        <v>2.5000000000000001E-3</v>
      </c>
      <c r="ET1755">
        <v>4.4999999999999999E-4</v>
      </c>
      <c r="EU1755">
        <v>3.5000000000000001E-3</v>
      </c>
      <c r="EV1755">
        <v>7.0000000000000001E-3</v>
      </c>
      <c r="EW1755">
        <v>2E-3</v>
      </c>
      <c r="FO1755">
        <v>1.8143999999999997E-2</v>
      </c>
      <c r="FP1755">
        <v>1.8143999999999997E-2</v>
      </c>
      <c r="FQ1755">
        <v>1.8143999999999997E-2</v>
      </c>
      <c r="FR1755">
        <v>1.8143999999999997E-2</v>
      </c>
      <c r="FS1755">
        <v>1.7399999999999999E-2</v>
      </c>
      <c r="FX1755">
        <v>1.8200000000000001E-2</v>
      </c>
      <c r="GA1755">
        <v>1.8200000000000001E-2</v>
      </c>
      <c r="GB1755">
        <v>1.8200000000000001E-2</v>
      </c>
      <c r="GD1755">
        <v>1.8200000000000001E-2</v>
      </c>
      <c r="GE1755">
        <v>1.7279999999999997E-2</v>
      </c>
      <c r="GF1755">
        <v>2.4235E-2</v>
      </c>
      <c r="GK1755">
        <v>1.7260000000000001E-2</v>
      </c>
      <c r="GR1755" s="17" t="s">
        <v>718</v>
      </c>
      <c r="GS1755" s="17">
        <v>1</v>
      </c>
      <c r="GT1755" s="17" t="s">
        <v>1838</v>
      </c>
      <c r="GU1755" s="17" t="s">
        <v>1793</v>
      </c>
      <c r="GV1755" s="17">
        <f>SUMIF(FACT_A1[cve_prod],DIM_BILL[[#This Row],[CODIGO]],FACT_A1[Existencia])</f>
        <v>0</v>
      </c>
      <c r="GW1755" s="18">
        <f>SUMIF(FACT_A2[cve_prod],DIM_BILL[[#This Row],[CODIGO]],FACT_A2[Existencia])</f>
        <v>1370.6386499999999</v>
      </c>
      <c r="GX1755" s="17"/>
      <c r="GY1755" s="16" t="s">
        <v>2221</v>
      </c>
      <c r="GZ1755" s="24">
        <f>SUMPRODUCT($B1755:$GQ1755,INDEX(PLAN_PRODUCCION!$B$4:$GQ$24,COLUMN()-COLUMN($GZ$1)+1,0))</f>
        <v>2127.7459309999999</v>
      </c>
      <c r="HA1755" s="24">
        <f>SUMPRODUCT($B1755:$GQ1755,INDEX(PLAN_PRODUCCION!$B$4:$GQ$24,COLUMN()-COLUMN($GZ$1)+1,0))</f>
        <v>0</v>
      </c>
      <c r="HB1755" s="24">
        <f>SUMPRODUCT($B1755:$GQ1755,INDEX(PLAN_PRODUCCION!$B$4:$GQ$24,COLUMN()-COLUMN($GZ$1)+1,0))</f>
        <v>0</v>
      </c>
      <c r="HC1755" s="24">
        <f>SUMPRODUCT($B1755:$GQ1755,INDEX(PLAN_PRODUCCION!$B$4:$GQ$24,COLUMN()-COLUMN($GZ$1)+1,0))</f>
        <v>0</v>
      </c>
      <c r="HD1755" s="24">
        <f>SUMPRODUCT($B1755:$GQ1755,INDEX(PLAN_PRODUCCION!$B$4:$GQ$24,COLUMN()-COLUMN($GZ$1)+1,0))</f>
        <v>0</v>
      </c>
      <c r="HE1755" s="24">
        <f>SUMPRODUCT($B1755:$GQ1755,INDEX(PLAN_PRODUCCION!$B$4:$GQ$24,COLUMN()-COLUMN($GZ$1)+1,0))</f>
        <v>0</v>
      </c>
      <c r="HF1755" s="24">
        <f>SUMPRODUCT($B1755:$GQ1755,INDEX(PLAN_PRODUCCION!$B$4:$GQ$24,COLUMN()-COLUMN($GZ$1)+1,0))</f>
        <v>75.48</v>
      </c>
      <c r="HG1755" s="24">
        <f>SUMPRODUCT($B1755:$GQ1755,INDEX(PLAN_PRODUCCION!$B$4:$GQ$24,COLUMN()-COLUMN($GZ$1)+1,0))</f>
        <v>158.28</v>
      </c>
      <c r="HH1755" s="24">
        <f>SUMPRODUCT($B1755:$GQ1755,INDEX(PLAN_PRODUCCION!$B$4:$GQ$24,COLUMN()-COLUMN($GZ$1)+1,0))</f>
        <v>0</v>
      </c>
      <c r="HI1755" s="24">
        <f>SUMPRODUCT($B1755:$GQ1755,INDEX(PLAN_PRODUCCION!$B$4:$GQ$24,COLUMN()-COLUMN($GZ$1)+1,0))</f>
        <v>0</v>
      </c>
      <c r="HJ1755" s="24">
        <f>SUMPRODUCT($B1755:$GQ1755,INDEX(PLAN_PRODUCCION!$B$4:$GQ$24,COLUMN()-COLUMN($GZ$1)+1,0))</f>
        <v>0</v>
      </c>
      <c r="HK1755" s="24">
        <f>SUMPRODUCT($B1755:$GQ1755,INDEX(PLAN_PRODUCCION!$B$4:$GQ$24,COLUMN()-COLUMN($GZ$1)+1,0))</f>
        <v>12</v>
      </c>
      <c r="HL1755" s="24">
        <f>SUMPRODUCT($B1755:$GQ1755,INDEX(PLAN_PRODUCCION!$B$4:$GQ$24,COLUMN()-COLUMN($GZ$1)+1,0))</f>
        <v>0</v>
      </c>
      <c r="HM1755" s="24">
        <f>SUMPRODUCT($B1755:$GQ1755,INDEX(PLAN_PRODUCCION!$B$4:$GQ$24,COLUMN()-COLUMN($GZ$1)+1,0))</f>
        <v>0</v>
      </c>
      <c r="HN1755" s="24">
        <f>SUMPRODUCT($B1755:$GQ1755,INDEX(PLAN_PRODUCCION!$B$4:$GQ$24,COLUMN()-COLUMN($GZ$1)+1,0))</f>
        <v>0</v>
      </c>
      <c r="HO1755" s="24">
        <f>SUMPRODUCT($B1755:$GQ1755,INDEX(PLAN_PRODUCCION!$B$4:$GQ$24,COLUMN()-COLUMN($GZ$1)+1,0))</f>
        <v>0</v>
      </c>
      <c r="HP1755" s="24">
        <f>SUMPRODUCT($B1755:$GQ1755,INDEX(PLAN_PRODUCCION!$B$4:$GQ$24,COLUMN()-COLUMN($GZ$1)+1,0))</f>
        <v>0</v>
      </c>
      <c r="HQ1755" s="24">
        <f>SUMPRODUCT($B1755:$GQ1755,INDEX(PLAN_PRODUCCION!$B$4:$GQ$24,COLUMN()-COLUMN($GZ$1)+1,0))</f>
        <v>24</v>
      </c>
      <c r="HR1755" s="24">
        <f>SUMPRODUCT($B1755:$GQ1755,INDEX(PLAN_PRODUCCION!$B$4:$GQ$24,COLUMN()-COLUMN($GZ$1)+1,0))</f>
        <v>0</v>
      </c>
      <c r="HS1755" s="24">
        <f>SUMPRODUCT($B1755:$GQ1755,INDEX(PLAN_PRODUCCION!$B$4:$GQ$24,COLUMN()-COLUMN($GZ$1)+1,0))</f>
        <v>0</v>
      </c>
      <c r="HT1755" s="24">
        <f>SUMPRODUCT($B1755:$GQ1755,INDEX(PLAN_PRODUCCION!$B$4:$GQ$24,COLUMN()-COLUMN($GZ$1)+1,0))</f>
        <v>0</v>
      </c>
      <c r="HU1755" s="22"/>
      <c r="HV1755" s="25"/>
      <c r="HW1755" t="str">
        <f>DIM_BILL[[#This Row],[Tipo]]</f>
        <v>MATERIA PRIMA</v>
      </c>
    </row>
    <row r="1756" spans="1:231" x14ac:dyDescent="0.3">
      <c r="A1756" s="18" t="s">
        <v>717</v>
      </c>
      <c r="BL1756">
        <v>1.11E-2</v>
      </c>
      <c r="BM1756">
        <v>3.6999999999999999E-4</v>
      </c>
      <c r="BT1756">
        <v>3.5652272727272724E-3</v>
      </c>
      <c r="BU1756">
        <v>6.2747999999999996E-3</v>
      </c>
      <c r="BV1756">
        <v>3.524E-2</v>
      </c>
      <c r="BW1756">
        <v>6.2747999999999996E-3</v>
      </c>
      <c r="BX1756">
        <v>3.5652272727272724E-3</v>
      </c>
      <c r="BY1756">
        <v>1.2549599999999999E-2</v>
      </c>
      <c r="BZ1756">
        <v>6.2747999999999996E-3</v>
      </c>
      <c r="CA1756">
        <v>3.5652272727272724E-3</v>
      </c>
      <c r="CB1756">
        <v>1.2549599999999999E-2</v>
      </c>
      <c r="CC1756">
        <v>5.2290000000000001E-3</v>
      </c>
      <c r="CD1756">
        <v>1.5687E-2</v>
      </c>
      <c r="CK1756">
        <v>1.5E-3</v>
      </c>
      <c r="CM1756">
        <v>1.1429999999999999E-2</v>
      </c>
      <c r="CN1756">
        <v>3.7500000000000001E-4</v>
      </c>
      <c r="CO1756">
        <v>1.11E-2</v>
      </c>
      <c r="CQ1756">
        <v>1.450474E-2</v>
      </c>
      <c r="CR1756">
        <v>1.4409999999999999E-2</v>
      </c>
      <c r="CT1756">
        <v>1.32E-3</v>
      </c>
      <c r="CU1756">
        <v>1.4409999999999999E-2</v>
      </c>
      <c r="CV1756">
        <v>6.0000000000000001E-3</v>
      </c>
      <c r="CW1756">
        <v>1.2E-2</v>
      </c>
      <c r="CX1756">
        <v>6.0000000000000001E-3</v>
      </c>
      <c r="CY1756">
        <v>6.0000000000000001E-3</v>
      </c>
      <c r="CZ1756">
        <v>0.03</v>
      </c>
      <c r="DA1756">
        <v>0.03</v>
      </c>
      <c r="DB1756">
        <v>0.03</v>
      </c>
      <c r="DC1756">
        <v>0.03</v>
      </c>
      <c r="DD1756">
        <v>0.03</v>
      </c>
      <c r="DE1756">
        <v>4.1999999999999997E-3</v>
      </c>
      <c r="DF1756">
        <v>5.0000000000000001E-3</v>
      </c>
      <c r="DO1756">
        <v>5.0000000000000001E-3</v>
      </c>
      <c r="DP1756">
        <v>2E-3</v>
      </c>
      <c r="DQ1756">
        <v>8.9999999999999993E-3</v>
      </c>
      <c r="DR1756">
        <v>4.62E-3</v>
      </c>
      <c r="DS1756">
        <v>5.1359999999999999E-3</v>
      </c>
      <c r="DT1756">
        <v>4.8000000000000004E-3</v>
      </c>
      <c r="DU1756">
        <v>1.0799999999999999E-2</v>
      </c>
      <c r="DV1756">
        <v>5.5440000000000003E-3</v>
      </c>
      <c r="DW1756">
        <v>2.4000000000000002E-3</v>
      </c>
      <c r="DZ1756">
        <v>1.9260599999999999E-2</v>
      </c>
      <c r="EB1756">
        <v>4.0000000000000001E-3</v>
      </c>
      <c r="EC1756">
        <v>4.0000000000000001E-3</v>
      </c>
      <c r="ED1756">
        <v>4.0000000000000001E-3</v>
      </c>
      <c r="EE1756">
        <v>4.0000000000000001E-3</v>
      </c>
      <c r="EF1756">
        <v>4.0000000000000001E-3</v>
      </c>
      <c r="EG1756">
        <v>4.0000000000000001E-3</v>
      </c>
      <c r="EH1756">
        <v>2.4E-2</v>
      </c>
      <c r="EI1756">
        <v>4.0000000000000001E-3</v>
      </c>
      <c r="EJ1756">
        <v>4.0000000000000001E-3</v>
      </c>
      <c r="EK1756">
        <v>4.0000000000000001E-3</v>
      </c>
      <c r="EL1756">
        <v>4.0000000000000001E-3</v>
      </c>
      <c r="EM1756">
        <v>4.0000000000000001E-3</v>
      </c>
      <c r="EN1756">
        <v>4.0000000000000001E-3</v>
      </c>
      <c r="EO1756">
        <v>3.0000000000000001E-3</v>
      </c>
      <c r="EP1756">
        <v>2E-3</v>
      </c>
      <c r="EQ1756">
        <v>2.5000000000000001E-3</v>
      </c>
      <c r="ET1756">
        <v>4.4999999999999999E-4</v>
      </c>
      <c r="EU1756">
        <v>3.5000000000000001E-3</v>
      </c>
      <c r="EV1756">
        <v>7.0000000000000001E-3</v>
      </c>
      <c r="EW1756">
        <v>2E-3</v>
      </c>
      <c r="FO1756">
        <v>1.8143999999999997E-2</v>
      </c>
      <c r="FP1756">
        <v>1.8143999999999997E-2</v>
      </c>
      <c r="FQ1756">
        <v>1.8143999999999997E-2</v>
      </c>
      <c r="FR1756">
        <v>1.8143999999999997E-2</v>
      </c>
      <c r="FS1756">
        <v>1.7399999999999999E-2</v>
      </c>
      <c r="FX1756">
        <v>1.8200000000000001E-2</v>
      </c>
      <c r="GA1756">
        <v>1.8200000000000001E-2</v>
      </c>
      <c r="GB1756">
        <v>1.8200000000000001E-2</v>
      </c>
      <c r="GD1756">
        <v>1.8200000000000001E-2</v>
      </c>
      <c r="GE1756">
        <v>1.7279999999999997E-2</v>
      </c>
      <c r="GF1756">
        <v>2.4235E-2</v>
      </c>
      <c r="GK1756">
        <v>1.7260000000000001E-2</v>
      </c>
      <c r="GR1756" s="18" t="s">
        <v>718</v>
      </c>
      <c r="GS1756" s="18">
        <v>1</v>
      </c>
      <c r="GT1756" s="18" t="s">
        <v>1838</v>
      </c>
      <c r="GU1756" s="18" t="s">
        <v>1793</v>
      </c>
      <c r="GV1756" s="18">
        <f>SUMIF(FACT_A1[cve_prod],DIM_BILL[[#This Row],[CODIGO]],FACT_A1[Existencia])</f>
        <v>0</v>
      </c>
      <c r="GW1756" s="18">
        <f>SUMIF(FACT_A2[cve_prod],DIM_BILL[[#This Row],[CODIGO]],FACT_A2[Existencia])</f>
        <v>1370.6386499999999</v>
      </c>
      <c r="GX1756" s="18"/>
      <c r="GY1756" s="16" t="s">
        <v>2222</v>
      </c>
      <c r="GZ1756" s="26">
        <f t="shared" ref="GZ1756" si="12827">GV1756+GW1756+GX1756+GZ1754-GZ1755</f>
        <v>-757.10728100000006</v>
      </c>
      <c r="HA1756" s="26">
        <f t="shared" ref="HA1756" si="12828">GZ1756+HA1754-HA1755</f>
        <v>-757.10728100000006</v>
      </c>
      <c r="HB1756" s="26">
        <f t="shared" ref="HB1756" si="12829">HA1756+HB1754-HB1755</f>
        <v>-757.10728100000006</v>
      </c>
      <c r="HC1756" s="26">
        <f t="shared" ref="HC1756" si="12830">HB1756+HC1754-HC1755</f>
        <v>42.892718999999943</v>
      </c>
      <c r="HD1756" s="26">
        <f t="shared" ref="HD1756" si="12831">HC1756+HD1754-HD1755</f>
        <v>42.892718999999943</v>
      </c>
      <c r="HE1756" s="26">
        <f t="shared" ref="HE1756" si="12832">HD1756+HE1754-HE1755</f>
        <v>42.892718999999943</v>
      </c>
      <c r="HF1756" s="26">
        <f t="shared" ref="HF1756" si="12833">HE1756+HF1754-HF1755</f>
        <v>-32.587281000000061</v>
      </c>
      <c r="HG1756" s="26">
        <f t="shared" ref="HG1756" si="12834">HF1756+HG1754-HG1755</f>
        <v>-190.86728100000005</v>
      </c>
      <c r="HH1756" s="26">
        <f t="shared" ref="HH1756" si="12835">HG1756+HH1754-HH1755</f>
        <v>-190.86728100000005</v>
      </c>
      <c r="HI1756" s="26">
        <f t="shared" ref="HI1756" si="12836">HH1756+HI1754-HI1755</f>
        <v>-190.86728100000005</v>
      </c>
      <c r="HJ1756" s="26">
        <f t="shared" ref="HJ1756" si="12837">HI1756+HJ1754-HJ1755</f>
        <v>-190.86728100000005</v>
      </c>
      <c r="HK1756" s="26">
        <f t="shared" ref="HK1756" si="12838">HJ1756+HK1754-HK1755</f>
        <v>-202.86728100000005</v>
      </c>
      <c r="HL1756" s="26">
        <f t="shared" ref="HL1756" si="12839">HK1756+HL1754-HL1755</f>
        <v>-202.86728100000005</v>
      </c>
      <c r="HM1756" s="26">
        <f t="shared" ref="HM1756" si="12840">HL1756+HM1754-HM1755</f>
        <v>-202.86728100000005</v>
      </c>
      <c r="HN1756" s="26">
        <f t="shared" ref="HN1756" si="12841">HM1756+HN1754-HN1755</f>
        <v>-202.86728100000005</v>
      </c>
      <c r="HO1756" s="26">
        <f t="shared" ref="HO1756" si="12842">HN1756+HO1754-HO1755</f>
        <v>-202.86728100000005</v>
      </c>
      <c r="HP1756" s="26">
        <f t="shared" ref="HP1756" si="12843">HO1756+HP1754-HP1755</f>
        <v>-202.86728100000005</v>
      </c>
      <c r="HQ1756" s="26">
        <f t="shared" ref="HQ1756" si="12844">HP1756+HQ1754-HQ1755</f>
        <v>-226.86728100000005</v>
      </c>
      <c r="HR1756" s="26">
        <f t="shared" ref="HR1756" si="12845">HQ1756+HR1754-HR1755</f>
        <v>-226.86728100000005</v>
      </c>
      <c r="HS1756" s="26">
        <f t="shared" ref="HS1756" si="12846">HR1756+HS1754-HS1755</f>
        <v>-226.86728100000005</v>
      </c>
      <c r="HT1756" s="26">
        <f t="shared" ref="HT1756" si="12847">HS1756+HT1754-HT1755</f>
        <v>-226.86728100000005</v>
      </c>
      <c r="HU1756" s="22">
        <f t="shared" ref="HU1756" si="12848">COUNTIF(GZ1756:HT1756,"&lt;0")</f>
        <v>18</v>
      </c>
      <c r="HV1756" s="25"/>
      <c r="HW1756" t="str">
        <f>DIM_BILL[[#This Row],[Tipo]]</f>
        <v>MATERIA PRIMA</v>
      </c>
    </row>
    <row r="1757" spans="1:231" x14ac:dyDescent="0.3">
      <c r="A1757" s="17" t="s">
        <v>865</v>
      </c>
      <c r="BV1757">
        <v>2.3999999999999998E-4</v>
      </c>
      <c r="CR1757">
        <v>1.9799999999999999E-4</v>
      </c>
      <c r="CU1757">
        <v>1.9799999999999999E-4</v>
      </c>
      <c r="DE1757">
        <v>1.2E-4</v>
      </c>
      <c r="DF1757">
        <v>1.2E-4</v>
      </c>
      <c r="DP1757">
        <v>1.1399999999999999E-4</v>
      </c>
      <c r="DQ1757">
        <v>1.2E-4</v>
      </c>
      <c r="DR1757">
        <v>1.2E-4</v>
      </c>
      <c r="DS1757">
        <v>1.44E-4</v>
      </c>
      <c r="DT1757">
        <v>1.44E-4</v>
      </c>
      <c r="DU1757">
        <v>1.44E-4</v>
      </c>
      <c r="DV1757">
        <v>1.44E-4</v>
      </c>
      <c r="DW1757">
        <v>1.3679999999999999E-4</v>
      </c>
      <c r="DZ1757">
        <v>5.4000000000000001E-4</v>
      </c>
      <c r="EB1757">
        <v>1.2E-4</v>
      </c>
      <c r="EC1757">
        <v>1.2E-4</v>
      </c>
      <c r="ED1757">
        <v>1.2E-4</v>
      </c>
      <c r="EE1757">
        <v>1.2E-4</v>
      </c>
      <c r="EF1757">
        <v>1.2E-4</v>
      </c>
      <c r="EG1757">
        <v>1.2E-4</v>
      </c>
      <c r="EH1757">
        <v>7.2000000000000005E-4</v>
      </c>
      <c r="EI1757">
        <v>1.2E-4</v>
      </c>
      <c r="EJ1757">
        <v>1.2E-4</v>
      </c>
      <c r="EK1757">
        <v>1.2E-4</v>
      </c>
      <c r="EL1757">
        <v>1.2E-4</v>
      </c>
      <c r="EM1757">
        <v>1.2E-4</v>
      </c>
      <c r="EN1757">
        <v>1.2E-4</v>
      </c>
      <c r="EU1757">
        <v>2.9999999999999997E-4</v>
      </c>
      <c r="EV1757">
        <v>5.9999999999999995E-4</v>
      </c>
      <c r="EW1757">
        <v>1.7142857142857143E-4</v>
      </c>
      <c r="GR1757" s="17" t="s">
        <v>866</v>
      </c>
      <c r="GS1757" s="17">
        <v>1</v>
      </c>
      <c r="GT1757" s="17" t="s">
        <v>1835</v>
      </c>
      <c r="GU1757" s="17" t="s">
        <v>1793</v>
      </c>
      <c r="GV1757" s="17">
        <f>SUMIF(FACT_A1[cve_prod],DIM_BILL[[#This Row],[CODIGO]],FACT_A1[Existencia])</f>
        <v>0</v>
      </c>
      <c r="GW1757" s="18">
        <f>SUMIF(FACT_A2[cve_prod],DIM_BILL[[#This Row],[CODIGO]],FACT_A2[Existencia])</f>
        <v>39.474000000000004</v>
      </c>
      <c r="GX1757" s="17"/>
      <c r="GY1757" s="16" t="s">
        <v>2220</v>
      </c>
      <c r="GZ1757" s="15">
        <f>SUMIFS(POs[saldo],POs[cve_prod],DIM_BILL[[#This Row],[CODIGO]],POs[status],$GY1757,POs[f_ent],GZ$1)</f>
        <v>0</v>
      </c>
      <c r="HA1757" s="15">
        <f>SUMIFS(POs[saldo],POs[cve_prod],DIM_BILL[[#This Row],[CODIGO]],POs[status],$GY1757,POs[f_ent],HA$1)</f>
        <v>0</v>
      </c>
      <c r="HB1757" s="15">
        <f>SUMIFS(POs[saldo],POs[cve_prod],DIM_BILL[[#This Row],[CODIGO]],POs[status],$GY1757,POs[f_ent],HB$1)</f>
        <v>0</v>
      </c>
      <c r="HC1757" s="15">
        <f>SUMIFS(POs[saldo],POs[cve_prod],DIM_BILL[[#This Row],[CODIGO]],POs[status],$GY1757,POs[f_ent],HC$1)</f>
        <v>0</v>
      </c>
      <c r="HD1757" s="15">
        <f>SUMIFS(POs[saldo],POs[cve_prod],DIM_BILL[[#This Row],[CODIGO]],POs[status],$GY1757,POs[f_ent],HD$1)</f>
        <v>0</v>
      </c>
      <c r="HE1757" s="15">
        <f>SUMIFS(POs[saldo],POs[cve_prod],DIM_BILL[[#This Row],[CODIGO]],POs[status],$GY1757,POs[f_ent],HE$1)</f>
        <v>0</v>
      </c>
      <c r="HF1757" s="15">
        <f>SUMIFS(POs[saldo],POs[cve_prod],DIM_BILL[[#This Row],[CODIGO]],POs[status],$GY1757,POs[Semana],WEEKNUM(HF$1))</f>
        <v>0</v>
      </c>
      <c r="HG1757" s="15">
        <f>SUMIFS(POs[saldo],POs[cve_prod],DIM_BILL[[#This Row],[CODIGO]],POs[status],$GY1757,POs[Semana],WEEKNUM(HG$1))</f>
        <v>0</v>
      </c>
      <c r="HH1757" s="15">
        <f>SUMIFS(POs[saldo],POs[cve_prod],DIM_BILL[[#This Row],[CODIGO]],POs[status],$GY1757,POs[Semana],WEEKNUM(HH$1))</f>
        <v>0</v>
      </c>
      <c r="HI1757" s="15">
        <f>SUMIFS(POs[saldo],POs[cve_prod],DIM_BILL[[#This Row],[CODIGO]],POs[status],$GY1757,POs[Semana],WEEKNUM(HI$1))</f>
        <v>0</v>
      </c>
      <c r="HJ1757" s="15">
        <f>SUMIFS(POs[saldo],POs[cve_prod],DIM_BILL[[#This Row],[CODIGO]],POs[status],$GY1757,POs[Semana],WEEKNUM(HJ$1))</f>
        <v>0</v>
      </c>
      <c r="HK1757" s="15">
        <f>SUMIFS(POs[saldo],POs[cve_prod],DIM_BILL[[#This Row],[CODIGO]],POs[status],$GY1757,POs[Semana],WEEKNUM(HK$1))</f>
        <v>0</v>
      </c>
      <c r="HL1757" s="15">
        <f>SUMIFS(POs[saldo],POs[cve_prod],DIM_BILL[[#This Row],[CODIGO]],POs[status],$GY1757,POs[Semana],WEEKNUM(HL$1))</f>
        <v>0</v>
      </c>
      <c r="HM1757" s="15">
        <f>SUMIFS(POs[saldo],POs[cve_prod],DIM_BILL[[#This Row],[CODIGO]],POs[status],$GY1757,POs[Semana],WEEKNUM(HM$1))</f>
        <v>0</v>
      </c>
      <c r="HN1757" s="15">
        <f>SUMIFS(POs[saldo],POs[cve_prod],DIM_BILL[[#This Row],[CODIGO]],POs[status],$GY1757,POs[Semana],WEEKNUM(HN$1))</f>
        <v>0</v>
      </c>
      <c r="HO1757" s="15">
        <f>SUMIFS(POs[saldo],POs[cve_prod],DIM_BILL[[#This Row],[CODIGO]],POs[status],$GY1757,POs[Semana],WEEKNUM(HO$1))</f>
        <v>0</v>
      </c>
      <c r="HP1757" s="15">
        <f>SUMIFS(POs[saldo],POs[cve_prod],DIM_BILL[[#This Row],[CODIGO]],POs[status],$GY1757,POs[Semana],WEEKNUM(HP$1))</f>
        <v>0</v>
      </c>
      <c r="HQ1757" s="15">
        <f>SUMIFS(POs[saldo],POs[cve_prod],DIM_BILL[[#This Row],[CODIGO]],POs[status],$GY1757,POs[Semana],WEEKNUM(HQ$1))</f>
        <v>0</v>
      </c>
      <c r="HR1757" s="15">
        <f>SUMIFS(POs[saldo],POs[cve_prod],DIM_BILL[[#This Row],[CODIGO]],POs[status],$GY1757,POs[Semana],WEEKNUM(HR$1))</f>
        <v>0</v>
      </c>
      <c r="HS1757" s="15">
        <f>SUMIFS(POs[saldo],POs[cve_prod],DIM_BILL[[#This Row],[CODIGO]],POs[status],$GY1757,POs[Semana],WEEKNUM(HS$1))</f>
        <v>0</v>
      </c>
      <c r="HT1757" s="15">
        <f>SUMIFS(POs[saldo],POs[cve_prod],DIM_BILL[[#This Row],[CODIGO]],POs[status],$GY1757,POs[Semana],WEEKNUM(HT$1))</f>
        <v>0</v>
      </c>
      <c r="HU1757" s="22"/>
      <c r="HV1757" s="25"/>
      <c r="HW1757" t="str">
        <f>DIM_BILL[[#This Row],[Tipo]]</f>
        <v>MATERIA PRIMA</v>
      </c>
    </row>
    <row r="1758" spans="1:231" x14ac:dyDescent="0.3">
      <c r="A1758" s="17" t="s">
        <v>865</v>
      </c>
      <c r="BV1758">
        <v>2.3999999999999998E-4</v>
      </c>
      <c r="CR1758">
        <v>1.9799999999999999E-4</v>
      </c>
      <c r="CU1758">
        <v>1.9799999999999999E-4</v>
      </c>
      <c r="DE1758">
        <v>1.2E-4</v>
      </c>
      <c r="DF1758">
        <v>1.2E-4</v>
      </c>
      <c r="DP1758">
        <v>1.1399999999999999E-4</v>
      </c>
      <c r="DQ1758">
        <v>1.2E-4</v>
      </c>
      <c r="DR1758">
        <v>1.2E-4</v>
      </c>
      <c r="DS1758">
        <v>1.44E-4</v>
      </c>
      <c r="DT1758">
        <v>1.44E-4</v>
      </c>
      <c r="DU1758">
        <v>1.44E-4</v>
      </c>
      <c r="DV1758">
        <v>1.44E-4</v>
      </c>
      <c r="DW1758">
        <v>1.3679999999999999E-4</v>
      </c>
      <c r="DZ1758">
        <v>5.4000000000000001E-4</v>
      </c>
      <c r="EB1758">
        <v>1.2E-4</v>
      </c>
      <c r="EC1758">
        <v>1.2E-4</v>
      </c>
      <c r="ED1758">
        <v>1.2E-4</v>
      </c>
      <c r="EE1758">
        <v>1.2E-4</v>
      </c>
      <c r="EF1758">
        <v>1.2E-4</v>
      </c>
      <c r="EG1758">
        <v>1.2E-4</v>
      </c>
      <c r="EH1758">
        <v>7.2000000000000005E-4</v>
      </c>
      <c r="EI1758">
        <v>1.2E-4</v>
      </c>
      <c r="EJ1758">
        <v>1.2E-4</v>
      </c>
      <c r="EK1758">
        <v>1.2E-4</v>
      </c>
      <c r="EL1758">
        <v>1.2E-4</v>
      </c>
      <c r="EM1758">
        <v>1.2E-4</v>
      </c>
      <c r="EN1758">
        <v>1.2E-4</v>
      </c>
      <c r="EU1758">
        <v>2.9999999999999997E-4</v>
      </c>
      <c r="EV1758">
        <v>5.9999999999999995E-4</v>
      </c>
      <c r="EW1758">
        <v>1.7142857142857143E-4</v>
      </c>
      <c r="GR1758" s="17" t="s">
        <v>866</v>
      </c>
      <c r="GS1758" s="17">
        <v>1</v>
      </c>
      <c r="GT1758" s="17" t="s">
        <v>1835</v>
      </c>
      <c r="GU1758" s="17" t="s">
        <v>1793</v>
      </c>
      <c r="GV1758" s="17">
        <f>SUMIF(FACT_A1[cve_prod],DIM_BILL[[#This Row],[CODIGO]],FACT_A1[Existencia])</f>
        <v>0</v>
      </c>
      <c r="GW1758" s="18">
        <f>SUMIF(FACT_A2[cve_prod],DIM_BILL[[#This Row],[CODIGO]],FACT_A2[Existencia])</f>
        <v>39.474000000000004</v>
      </c>
      <c r="GX1758" s="17"/>
      <c r="GY1758" s="16" t="s">
        <v>2221</v>
      </c>
      <c r="GZ1758" s="24">
        <f>SUMPRODUCT($B1758:$GQ1758,INDEX(PLAN_PRODUCCION!$B$4:$GQ$24,COLUMN()-COLUMN($GZ$1)+1,0))</f>
        <v>8.3363999999999994</v>
      </c>
      <c r="HA1758" s="24">
        <f>SUMPRODUCT($B1758:$GQ1758,INDEX(PLAN_PRODUCCION!$B$4:$GQ$24,COLUMN()-COLUMN($GZ$1)+1,0))</f>
        <v>0</v>
      </c>
      <c r="HB1758" s="24">
        <f>SUMPRODUCT($B1758:$GQ1758,INDEX(PLAN_PRODUCCION!$B$4:$GQ$24,COLUMN()-COLUMN($GZ$1)+1,0))</f>
        <v>0</v>
      </c>
      <c r="HC1758" s="24">
        <f>SUMPRODUCT($B1758:$GQ1758,INDEX(PLAN_PRODUCCION!$B$4:$GQ$24,COLUMN()-COLUMN($GZ$1)+1,0))</f>
        <v>0</v>
      </c>
      <c r="HD1758" s="24">
        <f>SUMPRODUCT($B1758:$GQ1758,INDEX(PLAN_PRODUCCION!$B$4:$GQ$24,COLUMN()-COLUMN($GZ$1)+1,0))</f>
        <v>0</v>
      </c>
      <c r="HE1758" s="24">
        <f>SUMPRODUCT($B1758:$GQ1758,INDEX(PLAN_PRODUCCION!$B$4:$GQ$24,COLUMN()-COLUMN($GZ$1)+1,0))</f>
        <v>0</v>
      </c>
      <c r="HF1758" s="24">
        <f>SUMPRODUCT($B1758:$GQ1758,INDEX(PLAN_PRODUCCION!$B$4:$GQ$24,COLUMN()-COLUMN($GZ$1)+1,0))</f>
        <v>0</v>
      </c>
      <c r="HG1758" s="24">
        <f>SUMPRODUCT($B1758:$GQ1758,INDEX(PLAN_PRODUCCION!$B$4:$GQ$24,COLUMN()-COLUMN($GZ$1)+1,0))</f>
        <v>2.16</v>
      </c>
      <c r="HH1758" s="24">
        <f>SUMPRODUCT($B1758:$GQ1758,INDEX(PLAN_PRODUCCION!$B$4:$GQ$24,COLUMN()-COLUMN($GZ$1)+1,0))</f>
        <v>0</v>
      </c>
      <c r="HI1758" s="24">
        <f>SUMPRODUCT($B1758:$GQ1758,INDEX(PLAN_PRODUCCION!$B$4:$GQ$24,COLUMN()-COLUMN($GZ$1)+1,0))</f>
        <v>0</v>
      </c>
      <c r="HJ1758" s="24">
        <f>SUMPRODUCT($B1758:$GQ1758,INDEX(PLAN_PRODUCCION!$B$4:$GQ$24,COLUMN()-COLUMN($GZ$1)+1,0))</f>
        <v>0</v>
      </c>
      <c r="HK1758" s="24">
        <f>SUMPRODUCT($B1758:$GQ1758,INDEX(PLAN_PRODUCCION!$B$4:$GQ$24,COLUMN()-COLUMN($GZ$1)+1,0))</f>
        <v>0</v>
      </c>
      <c r="HL1758" s="24">
        <f>SUMPRODUCT($B1758:$GQ1758,INDEX(PLAN_PRODUCCION!$B$4:$GQ$24,COLUMN()-COLUMN($GZ$1)+1,0))</f>
        <v>0</v>
      </c>
      <c r="HM1758" s="24">
        <f>SUMPRODUCT($B1758:$GQ1758,INDEX(PLAN_PRODUCCION!$B$4:$GQ$24,COLUMN()-COLUMN($GZ$1)+1,0))</f>
        <v>0</v>
      </c>
      <c r="HN1758" s="24">
        <f>SUMPRODUCT($B1758:$GQ1758,INDEX(PLAN_PRODUCCION!$B$4:$GQ$24,COLUMN()-COLUMN($GZ$1)+1,0))</f>
        <v>0</v>
      </c>
      <c r="HO1758" s="24">
        <f>SUMPRODUCT($B1758:$GQ1758,INDEX(PLAN_PRODUCCION!$B$4:$GQ$24,COLUMN()-COLUMN($GZ$1)+1,0))</f>
        <v>0</v>
      </c>
      <c r="HP1758" s="24">
        <f>SUMPRODUCT($B1758:$GQ1758,INDEX(PLAN_PRODUCCION!$B$4:$GQ$24,COLUMN()-COLUMN($GZ$1)+1,0))</f>
        <v>0</v>
      </c>
      <c r="HQ1758" s="24">
        <f>SUMPRODUCT($B1758:$GQ1758,INDEX(PLAN_PRODUCCION!$B$4:$GQ$24,COLUMN()-COLUMN($GZ$1)+1,0))</f>
        <v>0</v>
      </c>
      <c r="HR1758" s="24">
        <f>SUMPRODUCT($B1758:$GQ1758,INDEX(PLAN_PRODUCCION!$B$4:$GQ$24,COLUMN()-COLUMN($GZ$1)+1,0))</f>
        <v>0</v>
      </c>
      <c r="HS1758" s="24">
        <f>SUMPRODUCT($B1758:$GQ1758,INDEX(PLAN_PRODUCCION!$B$4:$GQ$24,COLUMN()-COLUMN($GZ$1)+1,0))</f>
        <v>0</v>
      </c>
      <c r="HT1758" s="24">
        <f>SUMPRODUCT($B1758:$GQ1758,INDEX(PLAN_PRODUCCION!$B$4:$GQ$24,COLUMN()-COLUMN($GZ$1)+1,0))</f>
        <v>0</v>
      </c>
      <c r="HU1758" s="22"/>
      <c r="HV1758" s="25"/>
      <c r="HW1758" t="str">
        <f>DIM_BILL[[#This Row],[Tipo]]</f>
        <v>MATERIA PRIMA</v>
      </c>
    </row>
    <row r="1759" spans="1:231" x14ac:dyDescent="0.3">
      <c r="A1759" s="18" t="s">
        <v>865</v>
      </c>
      <c r="BV1759">
        <v>2.3999999999999998E-4</v>
      </c>
      <c r="CR1759">
        <v>1.9799999999999999E-4</v>
      </c>
      <c r="CU1759">
        <v>1.9799999999999999E-4</v>
      </c>
      <c r="DE1759">
        <v>1.2E-4</v>
      </c>
      <c r="DF1759">
        <v>1.2E-4</v>
      </c>
      <c r="DP1759">
        <v>1.1399999999999999E-4</v>
      </c>
      <c r="DQ1759">
        <v>1.2E-4</v>
      </c>
      <c r="DR1759">
        <v>1.2E-4</v>
      </c>
      <c r="DS1759">
        <v>1.44E-4</v>
      </c>
      <c r="DT1759">
        <v>1.44E-4</v>
      </c>
      <c r="DU1759">
        <v>1.44E-4</v>
      </c>
      <c r="DV1759">
        <v>1.44E-4</v>
      </c>
      <c r="DW1759">
        <v>1.3679999999999999E-4</v>
      </c>
      <c r="DZ1759">
        <v>5.4000000000000001E-4</v>
      </c>
      <c r="EB1759">
        <v>1.2E-4</v>
      </c>
      <c r="EC1759">
        <v>1.2E-4</v>
      </c>
      <c r="ED1759">
        <v>1.2E-4</v>
      </c>
      <c r="EE1759">
        <v>1.2E-4</v>
      </c>
      <c r="EF1759">
        <v>1.2E-4</v>
      </c>
      <c r="EG1759">
        <v>1.2E-4</v>
      </c>
      <c r="EH1759">
        <v>7.2000000000000005E-4</v>
      </c>
      <c r="EI1759">
        <v>1.2E-4</v>
      </c>
      <c r="EJ1759">
        <v>1.2E-4</v>
      </c>
      <c r="EK1759">
        <v>1.2E-4</v>
      </c>
      <c r="EL1759">
        <v>1.2E-4</v>
      </c>
      <c r="EM1759">
        <v>1.2E-4</v>
      </c>
      <c r="EN1759">
        <v>1.2E-4</v>
      </c>
      <c r="EU1759">
        <v>2.9999999999999997E-4</v>
      </c>
      <c r="EV1759">
        <v>5.9999999999999995E-4</v>
      </c>
      <c r="EW1759">
        <v>1.7142857142857143E-4</v>
      </c>
      <c r="GR1759" s="18" t="s">
        <v>866</v>
      </c>
      <c r="GS1759" s="18">
        <v>1</v>
      </c>
      <c r="GT1759" s="18" t="s">
        <v>1835</v>
      </c>
      <c r="GU1759" s="18" t="s">
        <v>1793</v>
      </c>
      <c r="GV1759" s="18">
        <f>SUMIF(FACT_A1[cve_prod],DIM_BILL[[#This Row],[CODIGO]],FACT_A1[Existencia])</f>
        <v>0</v>
      </c>
      <c r="GW1759" s="18">
        <f>SUMIF(FACT_A2[cve_prod],DIM_BILL[[#This Row],[CODIGO]],FACT_A2[Existencia])</f>
        <v>39.474000000000004</v>
      </c>
      <c r="GX1759" s="18"/>
      <c r="GY1759" s="16" t="s">
        <v>2222</v>
      </c>
      <c r="GZ1759" s="26">
        <f t="shared" ref="GZ1759" si="12849">GV1759+GW1759+GX1759+GZ1757-GZ1758</f>
        <v>31.137600000000006</v>
      </c>
      <c r="HA1759" s="26">
        <f t="shared" ref="HA1759" si="12850">GZ1759+HA1757-HA1758</f>
        <v>31.137600000000006</v>
      </c>
      <c r="HB1759" s="26">
        <f t="shared" ref="HB1759" si="12851">HA1759+HB1757-HB1758</f>
        <v>31.137600000000006</v>
      </c>
      <c r="HC1759" s="26">
        <f t="shared" ref="HC1759" si="12852">HB1759+HC1757-HC1758</f>
        <v>31.137600000000006</v>
      </c>
      <c r="HD1759" s="26">
        <f t="shared" ref="HD1759" si="12853">HC1759+HD1757-HD1758</f>
        <v>31.137600000000006</v>
      </c>
      <c r="HE1759" s="26">
        <f t="shared" ref="HE1759" si="12854">HD1759+HE1757-HE1758</f>
        <v>31.137600000000006</v>
      </c>
      <c r="HF1759" s="26">
        <f t="shared" ref="HF1759" si="12855">HE1759+HF1757-HF1758</f>
        <v>31.137600000000006</v>
      </c>
      <c r="HG1759" s="26">
        <f t="shared" ref="HG1759" si="12856">HF1759+HG1757-HG1758</f>
        <v>28.977600000000006</v>
      </c>
      <c r="HH1759" s="26">
        <f t="shared" ref="HH1759" si="12857">HG1759+HH1757-HH1758</f>
        <v>28.977600000000006</v>
      </c>
      <c r="HI1759" s="26">
        <f t="shared" ref="HI1759" si="12858">HH1759+HI1757-HI1758</f>
        <v>28.977600000000006</v>
      </c>
      <c r="HJ1759" s="26">
        <f t="shared" ref="HJ1759" si="12859">HI1759+HJ1757-HJ1758</f>
        <v>28.977600000000006</v>
      </c>
      <c r="HK1759" s="26">
        <f t="shared" ref="HK1759" si="12860">HJ1759+HK1757-HK1758</f>
        <v>28.977600000000006</v>
      </c>
      <c r="HL1759" s="26">
        <f t="shared" ref="HL1759" si="12861">HK1759+HL1757-HL1758</f>
        <v>28.977600000000006</v>
      </c>
      <c r="HM1759" s="26">
        <f t="shared" ref="HM1759" si="12862">HL1759+HM1757-HM1758</f>
        <v>28.977600000000006</v>
      </c>
      <c r="HN1759" s="26">
        <f t="shared" ref="HN1759" si="12863">HM1759+HN1757-HN1758</f>
        <v>28.977600000000006</v>
      </c>
      <c r="HO1759" s="26">
        <f t="shared" ref="HO1759" si="12864">HN1759+HO1757-HO1758</f>
        <v>28.977600000000006</v>
      </c>
      <c r="HP1759" s="26">
        <f t="shared" ref="HP1759" si="12865">HO1759+HP1757-HP1758</f>
        <v>28.977600000000006</v>
      </c>
      <c r="HQ1759" s="26">
        <f t="shared" ref="HQ1759" si="12866">HP1759+HQ1757-HQ1758</f>
        <v>28.977600000000006</v>
      </c>
      <c r="HR1759" s="26">
        <f t="shared" ref="HR1759" si="12867">HQ1759+HR1757-HR1758</f>
        <v>28.977600000000006</v>
      </c>
      <c r="HS1759" s="26">
        <f t="shared" ref="HS1759" si="12868">HR1759+HS1757-HS1758</f>
        <v>28.977600000000006</v>
      </c>
      <c r="HT1759" s="26">
        <f t="shared" ref="HT1759" si="12869">HS1759+HT1757-HT1758</f>
        <v>28.977600000000006</v>
      </c>
      <c r="HU1759" s="22">
        <f t="shared" ref="HU1759" si="12870">COUNTIF(GZ1759:HT1759,"&lt;0")</f>
        <v>0</v>
      </c>
      <c r="HV1759" s="25"/>
      <c r="HW1759" t="str">
        <f>DIM_BILL[[#This Row],[Tipo]]</f>
        <v>MATERIA PRIMA</v>
      </c>
    </row>
    <row r="1760" spans="1:231" x14ac:dyDescent="0.3">
      <c r="A1760" s="17" t="s">
        <v>656</v>
      </c>
      <c r="BI1760">
        <v>5.4545454545454546E-5</v>
      </c>
      <c r="GR1760" s="17" t="s">
        <v>657</v>
      </c>
      <c r="GS1760" s="17">
        <v>1</v>
      </c>
      <c r="GT1760" s="17" t="s">
        <v>1869</v>
      </c>
      <c r="GU1760" s="17" t="s">
        <v>1793</v>
      </c>
      <c r="GV1760" s="17">
        <f>SUMIF(FACT_A1[cve_prod],DIM_BILL[[#This Row],[CODIGO]],FACT_A1[Existencia])</f>
        <v>0</v>
      </c>
      <c r="GW1760" s="18">
        <f>SUMIF(FACT_A2[cve_prod],DIM_BILL[[#This Row],[CODIGO]],FACT_A2[Existencia])</f>
        <v>48.41</v>
      </c>
      <c r="GX1760" s="17"/>
      <c r="GY1760" s="16" t="s">
        <v>2220</v>
      </c>
      <c r="GZ1760" s="15">
        <f>SUMIFS(POs[saldo],POs[cve_prod],DIM_BILL[[#This Row],[CODIGO]],POs[status],$GY1760,POs[f_ent],GZ$1)</f>
        <v>0</v>
      </c>
      <c r="HA1760" s="15">
        <f>SUMIFS(POs[saldo],POs[cve_prod],DIM_BILL[[#This Row],[CODIGO]],POs[status],$GY1760,POs[f_ent],HA$1)</f>
        <v>0</v>
      </c>
      <c r="HB1760" s="15">
        <f>SUMIFS(POs[saldo],POs[cve_prod],DIM_BILL[[#This Row],[CODIGO]],POs[status],$GY1760,POs[f_ent],HB$1)</f>
        <v>0</v>
      </c>
      <c r="HC1760" s="15">
        <f>SUMIFS(POs[saldo],POs[cve_prod],DIM_BILL[[#This Row],[CODIGO]],POs[status],$GY1760,POs[f_ent],HC$1)</f>
        <v>0</v>
      </c>
      <c r="HD1760" s="15">
        <f>SUMIFS(POs[saldo],POs[cve_prod],DIM_BILL[[#This Row],[CODIGO]],POs[status],$GY1760,POs[f_ent],HD$1)</f>
        <v>0</v>
      </c>
      <c r="HE1760" s="15">
        <f>SUMIFS(POs[saldo],POs[cve_prod],DIM_BILL[[#This Row],[CODIGO]],POs[status],$GY1760,POs[f_ent],HE$1)</f>
        <v>0</v>
      </c>
      <c r="HF1760" s="15">
        <f>SUMIFS(POs[saldo],POs[cve_prod],DIM_BILL[[#This Row],[CODIGO]],POs[status],$GY1760,POs[Semana],WEEKNUM(HF$1))</f>
        <v>0</v>
      </c>
      <c r="HG1760" s="15">
        <f>SUMIFS(POs[saldo],POs[cve_prod],DIM_BILL[[#This Row],[CODIGO]],POs[status],$GY1760,POs[Semana],WEEKNUM(HG$1))</f>
        <v>0</v>
      </c>
      <c r="HH1760" s="15">
        <f>SUMIFS(POs[saldo],POs[cve_prod],DIM_BILL[[#This Row],[CODIGO]],POs[status],$GY1760,POs[Semana],WEEKNUM(HH$1))</f>
        <v>0</v>
      </c>
      <c r="HI1760" s="15">
        <f>SUMIFS(POs[saldo],POs[cve_prod],DIM_BILL[[#This Row],[CODIGO]],POs[status],$GY1760,POs[Semana],WEEKNUM(HI$1))</f>
        <v>0</v>
      </c>
      <c r="HJ1760" s="15">
        <f>SUMIFS(POs[saldo],POs[cve_prod],DIM_BILL[[#This Row],[CODIGO]],POs[status],$GY1760,POs[Semana],WEEKNUM(HJ$1))</f>
        <v>0</v>
      </c>
      <c r="HK1760" s="15">
        <f>SUMIFS(POs[saldo],POs[cve_prod],DIM_BILL[[#This Row],[CODIGO]],POs[status],$GY1760,POs[Semana],WEEKNUM(HK$1))</f>
        <v>0</v>
      </c>
      <c r="HL1760" s="15">
        <f>SUMIFS(POs[saldo],POs[cve_prod],DIM_BILL[[#This Row],[CODIGO]],POs[status],$GY1760,POs[Semana],WEEKNUM(HL$1))</f>
        <v>0</v>
      </c>
      <c r="HM1760" s="15">
        <f>SUMIFS(POs[saldo],POs[cve_prod],DIM_BILL[[#This Row],[CODIGO]],POs[status],$GY1760,POs[Semana],WEEKNUM(HM$1))</f>
        <v>0</v>
      </c>
      <c r="HN1760" s="15">
        <f>SUMIFS(POs[saldo],POs[cve_prod],DIM_BILL[[#This Row],[CODIGO]],POs[status],$GY1760,POs[Semana],WEEKNUM(HN$1))</f>
        <v>0</v>
      </c>
      <c r="HO1760" s="15">
        <f>SUMIFS(POs[saldo],POs[cve_prod],DIM_BILL[[#This Row],[CODIGO]],POs[status],$GY1760,POs[Semana],WEEKNUM(HO$1))</f>
        <v>0</v>
      </c>
      <c r="HP1760" s="15">
        <f>SUMIFS(POs[saldo],POs[cve_prod],DIM_BILL[[#This Row],[CODIGO]],POs[status],$GY1760,POs[Semana],WEEKNUM(HP$1))</f>
        <v>0</v>
      </c>
      <c r="HQ1760" s="15">
        <f>SUMIFS(POs[saldo],POs[cve_prod],DIM_BILL[[#This Row],[CODIGO]],POs[status],$GY1760,POs[Semana],WEEKNUM(HQ$1))</f>
        <v>0</v>
      </c>
      <c r="HR1760" s="15">
        <f>SUMIFS(POs[saldo],POs[cve_prod],DIM_BILL[[#This Row],[CODIGO]],POs[status],$GY1760,POs[Semana],WEEKNUM(HR$1))</f>
        <v>0</v>
      </c>
      <c r="HS1760" s="15">
        <f>SUMIFS(POs[saldo],POs[cve_prod],DIM_BILL[[#This Row],[CODIGO]],POs[status],$GY1760,POs[Semana],WEEKNUM(HS$1))</f>
        <v>0</v>
      </c>
      <c r="HT1760" s="15">
        <f>SUMIFS(POs[saldo],POs[cve_prod],DIM_BILL[[#This Row],[CODIGO]],POs[status],$GY1760,POs[Semana],WEEKNUM(HT$1))</f>
        <v>0</v>
      </c>
      <c r="HU1760" s="22"/>
      <c r="HV1760" s="25"/>
      <c r="HW1760" t="str">
        <f>DIM_BILL[[#This Row],[Tipo]]</f>
        <v>MATERIA PRIMA</v>
      </c>
    </row>
    <row r="1761" spans="1:231" x14ac:dyDescent="0.3">
      <c r="A1761" s="17" t="s">
        <v>656</v>
      </c>
      <c r="BI1761">
        <v>5.4545454545454546E-5</v>
      </c>
      <c r="GR1761" s="17" t="s">
        <v>657</v>
      </c>
      <c r="GS1761" s="17">
        <v>1</v>
      </c>
      <c r="GT1761" s="17" t="s">
        <v>1869</v>
      </c>
      <c r="GU1761" s="17" t="s">
        <v>1793</v>
      </c>
      <c r="GV1761" s="17">
        <f>SUMIF(FACT_A1[cve_prod],DIM_BILL[[#This Row],[CODIGO]],FACT_A1[Existencia])</f>
        <v>0</v>
      </c>
      <c r="GW1761" s="18">
        <f>SUMIF(FACT_A2[cve_prod],DIM_BILL[[#This Row],[CODIGO]],FACT_A2[Existencia])</f>
        <v>48.41</v>
      </c>
      <c r="GX1761" s="17"/>
      <c r="GY1761" s="16" t="s">
        <v>2221</v>
      </c>
      <c r="GZ1761" s="24">
        <f>SUMPRODUCT($B1761:$GQ1761,INDEX(PLAN_PRODUCCION!$B$4:$GQ$24,COLUMN()-COLUMN($GZ$1)+1,0))</f>
        <v>1.2</v>
      </c>
      <c r="HA1761" s="24">
        <f>SUMPRODUCT($B1761:$GQ1761,INDEX(PLAN_PRODUCCION!$B$4:$GQ$24,COLUMN()-COLUMN($GZ$1)+1,0))</f>
        <v>0</v>
      </c>
      <c r="HB1761" s="24">
        <f>SUMPRODUCT($B1761:$GQ1761,INDEX(PLAN_PRODUCCION!$B$4:$GQ$24,COLUMN()-COLUMN($GZ$1)+1,0))</f>
        <v>0</v>
      </c>
      <c r="HC1761" s="24">
        <f>SUMPRODUCT($B1761:$GQ1761,INDEX(PLAN_PRODUCCION!$B$4:$GQ$24,COLUMN()-COLUMN($GZ$1)+1,0))</f>
        <v>0</v>
      </c>
      <c r="HD1761" s="24">
        <f>SUMPRODUCT($B1761:$GQ1761,INDEX(PLAN_PRODUCCION!$B$4:$GQ$24,COLUMN()-COLUMN($GZ$1)+1,0))</f>
        <v>0</v>
      </c>
      <c r="HE1761" s="24">
        <f>SUMPRODUCT($B1761:$GQ1761,INDEX(PLAN_PRODUCCION!$B$4:$GQ$24,COLUMN()-COLUMN($GZ$1)+1,0))</f>
        <v>0</v>
      </c>
      <c r="HF1761" s="24">
        <f>SUMPRODUCT($B1761:$GQ1761,INDEX(PLAN_PRODUCCION!$B$4:$GQ$24,COLUMN()-COLUMN($GZ$1)+1,0))</f>
        <v>0</v>
      </c>
      <c r="HG1761" s="24">
        <f>SUMPRODUCT($B1761:$GQ1761,INDEX(PLAN_PRODUCCION!$B$4:$GQ$24,COLUMN()-COLUMN($GZ$1)+1,0))</f>
        <v>0</v>
      </c>
      <c r="HH1761" s="24">
        <f>SUMPRODUCT($B1761:$GQ1761,INDEX(PLAN_PRODUCCION!$B$4:$GQ$24,COLUMN()-COLUMN($GZ$1)+1,0))</f>
        <v>0</v>
      </c>
      <c r="HI1761" s="24">
        <f>SUMPRODUCT($B1761:$GQ1761,INDEX(PLAN_PRODUCCION!$B$4:$GQ$24,COLUMN()-COLUMN($GZ$1)+1,0))</f>
        <v>0</v>
      </c>
      <c r="HJ1761" s="24">
        <f>SUMPRODUCT($B1761:$GQ1761,INDEX(PLAN_PRODUCCION!$B$4:$GQ$24,COLUMN()-COLUMN($GZ$1)+1,0))</f>
        <v>0</v>
      </c>
      <c r="HK1761" s="24">
        <f>SUMPRODUCT($B1761:$GQ1761,INDEX(PLAN_PRODUCCION!$B$4:$GQ$24,COLUMN()-COLUMN($GZ$1)+1,0))</f>
        <v>0</v>
      </c>
      <c r="HL1761" s="24">
        <f>SUMPRODUCT($B1761:$GQ1761,INDEX(PLAN_PRODUCCION!$B$4:$GQ$24,COLUMN()-COLUMN($GZ$1)+1,0))</f>
        <v>0</v>
      </c>
      <c r="HM1761" s="24">
        <f>SUMPRODUCT($B1761:$GQ1761,INDEX(PLAN_PRODUCCION!$B$4:$GQ$24,COLUMN()-COLUMN($GZ$1)+1,0))</f>
        <v>0</v>
      </c>
      <c r="HN1761" s="24">
        <f>SUMPRODUCT($B1761:$GQ1761,INDEX(PLAN_PRODUCCION!$B$4:$GQ$24,COLUMN()-COLUMN($GZ$1)+1,0))</f>
        <v>0</v>
      </c>
      <c r="HO1761" s="24">
        <f>SUMPRODUCT($B1761:$GQ1761,INDEX(PLAN_PRODUCCION!$B$4:$GQ$24,COLUMN()-COLUMN($GZ$1)+1,0))</f>
        <v>0</v>
      </c>
      <c r="HP1761" s="24">
        <f>SUMPRODUCT($B1761:$GQ1761,INDEX(PLAN_PRODUCCION!$B$4:$GQ$24,COLUMN()-COLUMN($GZ$1)+1,0))</f>
        <v>0</v>
      </c>
      <c r="HQ1761" s="24">
        <f>SUMPRODUCT($B1761:$GQ1761,INDEX(PLAN_PRODUCCION!$B$4:$GQ$24,COLUMN()-COLUMN($GZ$1)+1,0))</f>
        <v>0</v>
      </c>
      <c r="HR1761" s="24">
        <f>SUMPRODUCT($B1761:$GQ1761,INDEX(PLAN_PRODUCCION!$B$4:$GQ$24,COLUMN()-COLUMN($GZ$1)+1,0))</f>
        <v>0</v>
      </c>
      <c r="HS1761" s="24">
        <f>SUMPRODUCT($B1761:$GQ1761,INDEX(PLAN_PRODUCCION!$B$4:$GQ$24,COLUMN()-COLUMN($GZ$1)+1,0))</f>
        <v>0</v>
      </c>
      <c r="HT1761" s="24">
        <f>SUMPRODUCT($B1761:$GQ1761,INDEX(PLAN_PRODUCCION!$B$4:$GQ$24,COLUMN()-COLUMN($GZ$1)+1,0))</f>
        <v>0</v>
      </c>
      <c r="HU1761" s="22"/>
      <c r="HV1761" s="25"/>
      <c r="HW1761" t="str">
        <f>DIM_BILL[[#This Row],[Tipo]]</f>
        <v>MATERIA PRIMA</v>
      </c>
    </row>
    <row r="1762" spans="1:231" x14ac:dyDescent="0.3">
      <c r="A1762" s="18" t="s">
        <v>656</v>
      </c>
      <c r="BI1762">
        <v>5.4545454545454546E-5</v>
      </c>
      <c r="GR1762" s="18" t="s">
        <v>657</v>
      </c>
      <c r="GS1762" s="18">
        <v>1</v>
      </c>
      <c r="GT1762" s="18" t="s">
        <v>1869</v>
      </c>
      <c r="GU1762" s="18" t="s">
        <v>1793</v>
      </c>
      <c r="GV1762" s="18">
        <f>SUMIF(FACT_A1[cve_prod],DIM_BILL[[#This Row],[CODIGO]],FACT_A1[Existencia])</f>
        <v>0</v>
      </c>
      <c r="GW1762" s="18">
        <f>SUMIF(FACT_A2[cve_prod],DIM_BILL[[#This Row],[CODIGO]],FACT_A2[Existencia])</f>
        <v>48.41</v>
      </c>
      <c r="GX1762" s="18"/>
      <c r="GY1762" s="16" t="s">
        <v>2222</v>
      </c>
      <c r="GZ1762" s="26">
        <f t="shared" ref="GZ1762" si="12871">GV1762+GW1762+GX1762+GZ1760-GZ1761</f>
        <v>47.209999999999994</v>
      </c>
      <c r="HA1762" s="26">
        <f t="shared" ref="HA1762" si="12872">GZ1762+HA1760-HA1761</f>
        <v>47.209999999999994</v>
      </c>
      <c r="HB1762" s="26">
        <f t="shared" ref="HB1762" si="12873">HA1762+HB1760-HB1761</f>
        <v>47.209999999999994</v>
      </c>
      <c r="HC1762" s="26">
        <f t="shared" ref="HC1762" si="12874">HB1762+HC1760-HC1761</f>
        <v>47.209999999999994</v>
      </c>
      <c r="HD1762" s="26">
        <f t="shared" ref="HD1762" si="12875">HC1762+HD1760-HD1761</f>
        <v>47.209999999999994</v>
      </c>
      <c r="HE1762" s="26">
        <f t="shared" ref="HE1762" si="12876">HD1762+HE1760-HE1761</f>
        <v>47.209999999999994</v>
      </c>
      <c r="HF1762" s="26">
        <f t="shared" ref="HF1762" si="12877">HE1762+HF1760-HF1761</f>
        <v>47.209999999999994</v>
      </c>
      <c r="HG1762" s="26">
        <f t="shared" ref="HG1762" si="12878">HF1762+HG1760-HG1761</f>
        <v>47.209999999999994</v>
      </c>
      <c r="HH1762" s="26">
        <f t="shared" ref="HH1762" si="12879">HG1762+HH1760-HH1761</f>
        <v>47.209999999999994</v>
      </c>
      <c r="HI1762" s="26">
        <f t="shared" ref="HI1762" si="12880">HH1762+HI1760-HI1761</f>
        <v>47.209999999999994</v>
      </c>
      <c r="HJ1762" s="26">
        <f t="shared" ref="HJ1762" si="12881">HI1762+HJ1760-HJ1761</f>
        <v>47.209999999999994</v>
      </c>
      <c r="HK1762" s="26">
        <f t="shared" ref="HK1762" si="12882">HJ1762+HK1760-HK1761</f>
        <v>47.209999999999994</v>
      </c>
      <c r="HL1762" s="26">
        <f t="shared" ref="HL1762" si="12883">HK1762+HL1760-HL1761</f>
        <v>47.209999999999994</v>
      </c>
      <c r="HM1762" s="26">
        <f t="shared" ref="HM1762" si="12884">HL1762+HM1760-HM1761</f>
        <v>47.209999999999994</v>
      </c>
      <c r="HN1762" s="26">
        <f t="shared" ref="HN1762" si="12885">HM1762+HN1760-HN1761</f>
        <v>47.209999999999994</v>
      </c>
      <c r="HO1762" s="26">
        <f t="shared" ref="HO1762" si="12886">HN1762+HO1760-HO1761</f>
        <v>47.209999999999994</v>
      </c>
      <c r="HP1762" s="26">
        <f t="shared" ref="HP1762" si="12887">HO1762+HP1760-HP1761</f>
        <v>47.209999999999994</v>
      </c>
      <c r="HQ1762" s="26">
        <f t="shared" ref="HQ1762" si="12888">HP1762+HQ1760-HQ1761</f>
        <v>47.209999999999994</v>
      </c>
      <c r="HR1762" s="26">
        <f t="shared" ref="HR1762" si="12889">HQ1762+HR1760-HR1761</f>
        <v>47.209999999999994</v>
      </c>
      <c r="HS1762" s="26">
        <f t="shared" ref="HS1762" si="12890">HR1762+HS1760-HS1761</f>
        <v>47.209999999999994</v>
      </c>
      <c r="HT1762" s="26">
        <f t="shared" ref="HT1762" si="12891">HS1762+HT1760-HT1761</f>
        <v>47.209999999999994</v>
      </c>
      <c r="HU1762" s="22">
        <f t="shared" ref="HU1762" si="12892">COUNTIF(GZ1762:HT1762,"&lt;0")</f>
        <v>0</v>
      </c>
      <c r="HV1762" s="25"/>
      <c r="HW1762" t="str">
        <f>DIM_BILL[[#This Row],[Tipo]]</f>
        <v>MATERIA PRIMA</v>
      </c>
    </row>
    <row r="1763" spans="1:231" x14ac:dyDescent="0.3">
      <c r="A1763" s="17" t="s">
        <v>1052</v>
      </c>
      <c r="CV1763">
        <v>4.3499999999999997E-3</v>
      </c>
      <c r="CW1763">
        <v>8.6999999999999994E-3</v>
      </c>
      <c r="CX1763">
        <v>4.3499999999999997E-3</v>
      </c>
      <c r="CY1763">
        <v>4.3499999999999997E-3</v>
      </c>
      <c r="DH1763">
        <v>1.3273999999999999E-2</v>
      </c>
      <c r="DI1763">
        <v>1.9352111033356658E-4</v>
      </c>
      <c r="ER1763">
        <v>8.5154999999999988E-3</v>
      </c>
      <c r="GR1763" s="17" t="s">
        <v>1053</v>
      </c>
      <c r="GS1763" s="17">
        <v>1</v>
      </c>
      <c r="GT1763" s="17" t="s">
        <v>1794</v>
      </c>
      <c r="GU1763" s="17" t="s">
        <v>1793</v>
      </c>
      <c r="GV1763" s="17">
        <f>SUMIF(FACT_A1[cve_prod],DIM_BILL[[#This Row],[CODIGO]],FACT_A1[Existencia])</f>
        <v>98.4</v>
      </c>
      <c r="GW1763" s="18">
        <f>SUMIF(FACT_A2[cve_prod],DIM_BILL[[#This Row],[CODIGO]],FACT_A2[Existencia])</f>
        <v>11.495999999999999</v>
      </c>
      <c r="GX1763" s="17"/>
      <c r="GY1763" s="16" t="s">
        <v>2220</v>
      </c>
      <c r="GZ1763" s="15">
        <f>SUMIFS(POs[saldo],POs[cve_prod],DIM_BILL[[#This Row],[CODIGO]],POs[status],$GY1763,POs[f_ent],GZ$1)</f>
        <v>0</v>
      </c>
      <c r="HA1763" s="15">
        <f>SUMIFS(POs[saldo],POs[cve_prod],DIM_BILL[[#This Row],[CODIGO]],POs[status],$GY1763,POs[f_ent],HA$1)</f>
        <v>0</v>
      </c>
      <c r="HB1763" s="15">
        <f>SUMIFS(POs[saldo],POs[cve_prod],DIM_BILL[[#This Row],[CODIGO]],POs[status],$GY1763,POs[f_ent],HB$1)</f>
        <v>0</v>
      </c>
      <c r="HC1763" s="15">
        <f>SUMIFS(POs[saldo],POs[cve_prod],DIM_BILL[[#This Row],[CODIGO]],POs[status],$GY1763,POs[f_ent],HC$1)</f>
        <v>0</v>
      </c>
      <c r="HD1763" s="15">
        <f>SUMIFS(POs[saldo],POs[cve_prod],DIM_BILL[[#This Row],[CODIGO]],POs[status],$GY1763,POs[f_ent],HD$1)</f>
        <v>0</v>
      </c>
      <c r="HE1763" s="15">
        <f>SUMIFS(POs[saldo],POs[cve_prod],DIM_BILL[[#This Row],[CODIGO]],POs[status],$GY1763,POs[f_ent],HE$1)</f>
        <v>0</v>
      </c>
      <c r="HF1763" s="15">
        <f>SUMIFS(POs[saldo],POs[cve_prod],DIM_BILL[[#This Row],[CODIGO]],POs[status],$GY1763,POs[Semana],WEEKNUM(HF$1))</f>
        <v>0</v>
      </c>
      <c r="HG1763" s="15">
        <f>SUMIFS(POs[saldo],POs[cve_prod],DIM_BILL[[#This Row],[CODIGO]],POs[status],$GY1763,POs[Semana],WEEKNUM(HG$1))</f>
        <v>0</v>
      </c>
      <c r="HH1763" s="15">
        <f>SUMIFS(POs[saldo],POs[cve_prod],DIM_BILL[[#This Row],[CODIGO]],POs[status],$GY1763,POs[Semana],WEEKNUM(HH$1))</f>
        <v>0</v>
      </c>
      <c r="HI1763" s="15">
        <f>SUMIFS(POs[saldo],POs[cve_prod],DIM_BILL[[#This Row],[CODIGO]],POs[status],$GY1763,POs[Semana],WEEKNUM(HI$1))</f>
        <v>0</v>
      </c>
      <c r="HJ1763" s="15">
        <f>SUMIFS(POs[saldo],POs[cve_prod],DIM_BILL[[#This Row],[CODIGO]],POs[status],$GY1763,POs[Semana],WEEKNUM(HJ$1))</f>
        <v>0</v>
      </c>
      <c r="HK1763" s="15">
        <f>SUMIFS(POs[saldo],POs[cve_prod],DIM_BILL[[#This Row],[CODIGO]],POs[status],$GY1763,POs[Semana],WEEKNUM(HK$1))</f>
        <v>0</v>
      </c>
      <c r="HL1763" s="15">
        <f>SUMIFS(POs[saldo],POs[cve_prod],DIM_BILL[[#This Row],[CODIGO]],POs[status],$GY1763,POs[Semana],WEEKNUM(HL$1))</f>
        <v>0</v>
      </c>
      <c r="HM1763" s="15">
        <f>SUMIFS(POs[saldo],POs[cve_prod],DIM_BILL[[#This Row],[CODIGO]],POs[status],$GY1763,POs[Semana],WEEKNUM(HM$1))</f>
        <v>0</v>
      </c>
      <c r="HN1763" s="15">
        <f>SUMIFS(POs[saldo],POs[cve_prod],DIM_BILL[[#This Row],[CODIGO]],POs[status],$GY1763,POs[Semana],WEEKNUM(HN$1))</f>
        <v>0</v>
      </c>
      <c r="HO1763" s="15">
        <f>SUMIFS(POs[saldo],POs[cve_prod],DIM_BILL[[#This Row],[CODIGO]],POs[status],$GY1763,POs[Semana],WEEKNUM(HO$1))</f>
        <v>0</v>
      </c>
      <c r="HP1763" s="15">
        <f>SUMIFS(POs[saldo],POs[cve_prod],DIM_BILL[[#This Row],[CODIGO]],POs[status],$GY1763,POs[Semana],WEEKNUM(HP$1))</f>
        <v>0</v>
      </c>
      <c r="HQ1763" s="15">
        <f>SUMIFS(POs[saldo],POs[cve_prod],DIM_BILL[[#This Row],[CODIGO]],POs[status],$GY1763,POs[Semana],WEEKNUM(HQ$1))</f>
        <v>0</v>
      </c>
      <c r="HR1763" s="15">
        <f>SUMIFS(POs[saldo],POs[cve_prod],DIM_BILL[[#This Row],[CODIGO]],POs[status],$GY1763,POs[Semana],WEEKNUM(HR$1))</f>
        <v>0</v>
      </c>
      <c r="HS1763" s="15">
        <f>SUMIFS(POs[saldo],POs[cve_prod],DIM_BILL[[#This Row],[CODIGO]],POs[status],$GY1763,POs[Semana],WEEKNUM(HS$1))</f>
        <v>0</v>
      </c>
      <c r="HT1763" s="15">
        <f>SUMIFS(POs[saldo],POs[cve_prod],DIM_BILL[[#This Row],[CODIGO]],POs[status],$GY1763,POs[Semana],WEEKNUM(HT$1))</f>
        <v>0</v>
      </c>
      <c r="HU1763" s="22"/>
      <c r="HV1763" s="25"/>
      <c r="HW1763" t="str">
        <f>DIM_BILL[[#This Row],[Tipo]]</f>
        <v>MATERIA PRIMA</v>
      </c>
    </row>
    <row r="1764" spans="1:231" x14ac:dyDescent="0.3">
      <c r="A1764" s="17" t="s">
        <v>1052</v>
      </c>
      <c r="CV1764">
        <v>4.3499999999999997E-3</v>
      </c>
      <c r="CW1764">
        <v>8.6999999999999994E-3</v>
      </c>
      <c r="CX1764">
        <v>4.3499999999999997E-3</v>
      </c>
      <c r="CY1764">
        <v>4.3499999999999997E-3</v>
      </c>
      <c r="DH1764">
        <v>1.3273999999999999E-2</v>
      </c>
      <c r="DI1764">
        <v>1.9352111033356658E-4</v>
      </c>
      <c r="ER1764">
        <v>8.5154999999999988E-3</v>
      </c>
      <c r="GR1764" s="17" t="s">
        <v>1053</v>
      </c>
      <c r="GS1764" s="17">
        <v>1</v>
      </c>
      <c r="GT1764" s="17" t="s">
        <v>1794</v>
      </c>
      <c r="GU1764" s="17" t="s">
        <v>1793</v>
      </c>
      <c r="GV1764" s="17">
        <f>SUMIF(FACT_A1[cve_prod],DIM_BILL[[#This Row],[CODIGO]],FACT_A1[Existencia])</f>
        <v>98.4</v>
      </c>
      <c r="GW1764" s="18">
        <f>SUMIF(FACT_A2[cve_prod],DIM_BILL[[#This Row],[CODIGO]],FACT_A2[Existencia])</f>
        <v>11.495999999999999</v>
      </c>
      <c r="GX1764" s="17"/>
      <c r="GY1764" s="16" t="s">
        <v>2221</v>
      </c>
      <c r="GZ1764" s="24">
        <f>SUMPRODUCT($B1764:$GQ1764,INDEX(PLAN_PRODUCCION!$B$4:$GQ$24,COLUMN()-COLUMN($GZ$1)+1,0))</f>
        <v>78.035755499999979</v>
      </c>
      <c r="HA1764" s="24">
        <f>SUMPRODUCT($B1764:$GQ1764,INDEX(PLAN_PRODUCCION!$B$4:$GQ$24,COLUMN()-COLUMN($GZ$1)+1,0))</f>
        <v>0</v>
      </c>
      <c r="HB1764" s="24">
        <f>SUMPRODUCT($B1764:$GQ1764,INDEX(PLAN_PRODUCCION!$B$4:$GQ$24,COLUMN()-COLUMN($GZ$1)+1,0))</f>
        <v>0</v>
      </c>
      <c r="HC1764" s="24">
        <f>SUMPRODUCT($B1764:$GQ1764,INDEX(PLAN_PRODUCCION!$B$4:$GQ$24,COLUMN()-COLUMN($GZ$1)+1,0))</f>
        <v>0</v>
      </c>
      <c r="HD1764" s="24">
        <f>SUMPRODUCT($B1764:$GQ1764,INDEX(PLAN_PRODUCCION!$B$4:$GQ$24,COLUMN()-COLUMN($GZ$1)+1,0))</f>
        <v>0</v>
      </c>
      <c r="HE1764" s="24">
        <f>SUMPRODUCT($B1764:$GQ1764,INDEX(PLAN_PRODUCCION!$B$4:$GQ$24,COLUMN()-COLUMN($GZ$1)+1,0))</f>
        <v>0</v>
      </c>
      <c r="HF1764" s="24">
        <f>SUMPRODUCT($B1764:$GQ1764,INDEX(PLAN_PRODUCCION!$B$4:$GQ$24,COLUMN()-COLUMN($GZ$1)+1,0))</f>
        <v>0</v>
      </c>
      <c r="HG1764" s="24">
        <f>SUMPRODUCT($B1764:$GQ1764,INDEX(PLAN_PRODUCCION!$B$4:$GQ$24,COLUMN()-COLUMN($GZ$1)+1,0))</f>
        <v>0</v>
      </c>
      <c r="HH1764" s="24">
        <f>SUMPRODUCT($B1764:$GQ1764,INDEX(PLAN_PRODUCCION!$B$4:$GQ$24,COLUMN()-COLUMN($GZ$1)+1,0))</f>
        <v>0</v>
      </c>
      <c r="HI1764" s="24">
        <f>SUMPRODUCT($B1764:$GQ1764,INDEX(PLAN_PRODUCCION!$B$4:$GQ$24,COLUMN()-COLUMN($GZ$1)+1,0))</f>
        <v>0</v>
      </c>
      <c r="HJ1764" s="24">
        <f>SUMPRODUCT($B1764:$GQ1764,INDEX(PLAN_PRODUCCION!$B$4:$GQ$24,COLUMN()-COLUMN($GZ$1)+1,0))</f>
        <v>0</v>
      </c>
      <c r="HK1764" s="24">
        <f>SUMPRODUCT($B1764:$GQ1764,INDEX(PLAN_PRODUCCION!$B$4:$GQ$24,COLUMN()-COLUMN($GZ$1)+1,0))</f>
        <v>8.6999999999999993</v>
      </c>
      <c r="HL1764" s="24">
        <f>SUMPRODUCT($B1764:$GQ1764,INDEX(PLAN_PRODUCCION!$B$4:$GQ$24,COLUMN()-COLUMN($GZ$1)+1,0))</f>
        <v>0</v>
      </c>
      <c r="HM1764" s="24">
        <f>SUMPRODUCT($B1764:$GQ1764,INDEX(PLAN_PRODUCCION!$B$4:$GQ$24,COLUMN()-COLUMN($GZ$1)+1,0))</f>
        <v>0</v>
      </c>
      <c r="HN1764" s="24">
        <f>SUMPRODUCT($B1764:$GQ1764,INDEX(PLAN_PRODUCCION!$B$4:$GQ$24,COLUMN()-COLUMN($GZ$1)+1,0))</f>
        <v>0</v>
      </c>
      <c r="HO1764" s="24">
        <f>SUMPRODUCT($B1764:$GQ1764,INDEX(PLAN_PRODUCCION!$B$4:$GQ$24,COLUMN()-COLUMN($GZ$1)+1,0))</f>
        <v>0</v>
      </c>
      <c r="HP1764" s="24">
        <f>SUMPRODUCT($B1764:$GQ1764,INDEX(PLAN_PRODUCCION!$B$4:$GQ$24,COLUMN()-COLUMN($GZ$1)+1,0))</f>
        <v>0</v>
      </c>
      <c r="HQ1764" s="24">
        <f>SUMPRODUCT($B1764:$GQ1764,INDEX(PLAN_PRODUCCION!$B$4:$GQ$24,COLUMN()-COLUMN($GZ$1)+1,0))</f>
        <v>17.399999999999999</v>
      </c>
      <c r="HR1764" s="24">
        <f>SUMPRODUCT($B1764:$GQ1764,INDEX(PLAN_PRODUCCION!$B$4:$GQ$24,COLUMN()-COLUMN($GZ$1)+1,0))</f>
        <v>0</v>
      </c>
      <c r="HS1764" s="24">
        <f>SUMPRODUCT($B1764:$GQ1764,INDEX(PLAN_PRODUCCION!$B$4:$GQ$24,COLUMN()-COLUMN($GZ$1)+1,0))</f>
        <v>0</v>
      </c>
      <c r="HT1764" s="24">
        <f>SUMPRODUCT($B1764:$GQ1764,INDEX(PLAN_PRODUCCION!$B$4:$GQ$24,COLUMN()-COLUMN($GZ$1)+1,0))</f>
        <v>0</v>
      </c>
      <c r="HU1764" s="22"/>
      <c r="HV1764" s="25"/>
      <c r="HW1764" t="str">
        <f>DIM_BILL[[#This Row],[Tipo]]</f>
        <v>MATERIA PRIMA</v>
      </c>
    </row>
    <row r="1765" spans="1:231" x14ac:dyDescent="0.3">
      <c r="A1765" s="18" t="s">
        <v>1052</v>
      </c>
      <c r="CV1765">
        <v>4.3499999999999997E-3</v>
      </c>
      <c r="CW1765">
        <v>8.6999999999999994E-3</v>
      </c>
      <c r="CX1765">
        <v>4.3499999999999997E-3</v>
      </c>
      <c r="CY1765">
        <v>4.3499999999999997E-3</v>
      </c>
      <c r="DH1765">
        <v>1.3273999999999999E-2</v>
      </c>
      <c r="DI1765">
        <v>1.9352111033356658E-4</v>
      </c>
      <c r="ER1765">
        <v>8.5154999999999988E-3</v>
      </c>
      <c r="GR1765" s="18" t="s">
        <v>1053</v>
      </c>
      <c r="GS1765" s="18">
        <v>1</v>
      </c>
      <c r="GT1765" s="18" t="s">
        <v>1794</v>
      </c>
      <c r="GU1765" s="18" t="s">
        <v>1793</v>
      </c>
      <c r="GV1765" s="18">
        <f>SUMIF(FACT_A1[cve_prod],DIM_BILL[[#This Row],[CODIGO]],FACT_A1[Existencia])</f>
        <v>98.4</v>
      </c>
      <c r="GW1765" s="18">
        <f>SUMIF(FACT_A2[cve_prod],DIM_BILL[[#This Row],[CODIGO]],FACT_A2[Existencia])</f>
        <v>11.495999999999999</v>
      </c>
      <c r="GX1765" s="18"/>
      <c r="GY1765" s="16" t="s">
        <v>2222</v>
      </c>
      <c r="GZ1765" s="26">
        <f t="shared" ref="GZ1765" si="12893">GV1765+GW1765+GX1765+GZ1763-GZ1764</f>
        <v>31.860244500000022</v>
      </c>
      <c r="HA1765" s="26">
        <f t="shared" ref="HA1765" si="12894">GZ1765+HA1763-HA1764</f>
        <v>31.860244500000022</v>
      </c>
      <c r="HB1765" s="26">
        <f t="shared" ref="HB1765" si="12895">HA1765+HB1763-HB1764</f>
        <v>31.860244500000022</v>
      </c>
      <c r="HC1765" s="26">
        <f t="shared" ref="HC1765" si="12896">HB1765+HC1763-HC1764</f>
        <v>31.860244500000022</v>
      </c>
      <c r="HD1765" s="26">
        <f t="shared" ref="HD1765" si="12897">HC1765+HD1763-HD1764</f>
        <v>31.860244500000022</v>
      </c>
      <c r="HE1765" s="26">
        <f t="shared" ref="HE1765" si="12898">HD1765+HE1763-HE1764</f>
        <v>31.860244500000022</v>
      </c>
      <c r="HF1765" s="26">
        <f t="shared" ref="HF1765" si="12899">HE1765+HF1763-HF1764</f>
        <v>31.860244500000022</v>
      </c>
      <c r="HG1765" s="26">
        <f t="shared" ref="HG1765" si="12900">HF1765+HG1763-HG1764</f>
        <v>31.860244500000022</v>
      </c>
      <c r="HH1765" s="26">
        <f t="shared" ref="HH1765" si="12901">HG1765+HH1763-HH1764</f>
        <v>31.860244500000022</v>
      </c>
      <c r="HI1765" s="26">
        <f t="shared" ref="HI1765" si="12902">HH1765+HI1763-HI1764</f>
        <v>31.860244500000022</v>
      </c>
      <c r="HJ1765" s="26">
        <f t="shared" ref="HJ1765" si="12903">HI1765+HJ1763-HJ1764</f>
        <v>31.860244500000022</v>
      </c>
      <c r="HK1765" s="26">
        <f t="shared" ref="HK1765" si="12904">HJ1765+HK1763-HK1764</f>
        <v>23.160244500000022</v>
      </c>
      <c r="HL1765" s="26">
        <f t="shared" ref="HL1765" si="12905">HK1765+HL1763-HL1764</f>
        <v>23.160244500000022</v>
      </c>
      <c r="HM1765" s="26">
        <f t="shared" ref="HM1765" si="12906">HL1765+HM1763-HM1764</f>
        <v>23.160244500000022</v>
      </c>
      <c r="HN1765" s="26">
        <f t="shared" ref="HN1765" si="12907">HM1765+HN1763-HN1764</f>
        <v>23.160244500000022</v>
      </c>
      <c r="HO1765" s="26">
        <f t="shared" ref="HO1765" si="12908">HN1765+HO1763-HO1764</f>
        <v>23.160244500000022</v>
      </c>
      <c r="HP1765" s="26">
        <f t="shared" ref="HP1765" si="12909">HO1765+HP1763-HP1764</f>
        <v>23.160244500000022</v>
      </c>
      <c r="HQ1765" s="26">
        <f t="shared" ref="HQ1765" si="12910">HP1765+HQ1763-HQ1764</f>
        <v>5.7602445000000237</v>
      </c>
      <c r="HR1765" s="26">
        <f t="shared" ref="HR1765" si="12911">HQ1765+HR1763-HR1764</f>
        <v>5.7602445000000237</v>
      </c>
      <c r="HS1765" s="26">
        <f t="shared" ref="HS1765" si="12912">HR1765+HS1763-HS1764</f>
        <v>5.7602445000000237</v>
      </c>
      <c r="HT1765" s="26">
        <f t="shared" ref="HT1765" si="12913">HS1765+HT1763-HT1764</f>
        <v>5.7602445000000237</v>
      </c>
      <c r="HU1765" s="22">
        <f t="shared" ref="HU1765" si="12914">COUNTIF(GZ1765:HT1765,"&lt;0")</f>
        <v>0</v>
      </c>
      <c r="HV1765" s="25"/>
      <c r="HW1765" t="str">
        <f>DIM_BILL[[#This Row],[Tipo]]</f>
        <v>MATERIA PRIMA</v>
      </c>
    </row>
    <row r="1766" spans="1:231" x14ac:dyDescent="0.3">
      <c r="A1766" s="17" t="s">
        <v>678</v>
      </c>
      <c r="BJ1766">
        <v>3.3350000000000003E-4</v>
      </c>
      <c r="BK1766">
        <v>2.3999999999999998E-4</v>
      </c>
      <c r="GR1766" s="17" t="s">
        <v>679</v>
      </c>
      <c r="GS1766" s="17">
        <v>1</v>
      </c>
      <c r="GT1766" s="17" t="s">
        <v>1838</v>
      </c>
      <c r="GU1766" s="17" t="s">
        <v>1793</v>
      </c>
      <c r="GV1766" s="17">
        <f>SUMIF(FACT_A1[cve_prod],DIM_BILL[[#This Row],[CODIGO]],FACT_A1[Existencia])</f>
        <v>0</v>
      </c>
      <c r="GW1766" s="18">
        <f>SUMIF(FACT_A2[cve_prod],DIM_BILL[[#This Row],[CODIGO]],FACT_A2[Existencia])</f>
        <v>50</v>
      </c>
      <c r="GX1766" s="17"/>
      <c r="GY1766" s="16" t="s">
        <v>2220</v>
      </c>
      <c r="GZ1766" s="15">
        <f>SUMIFS(POs[saldo],POs[cve_prod],DIM_BILL[[#This Row],[CODIGO]],POs[status],$GY1766,POs[f_ent],GZ$1)</f>
        <v>0</v>
      </c>
      <c r="HA1766" s="15">
        <f>SUMIFS(POs[saldo],POs[cve_prod],DIM_BILL[[#This Row],[CODIGO]],POs[status],$GY1766,POs[f_ent],HA$1)</f>
        <v>0</v>
      </c>
      <c r="HB1766" s="15">
        <f>SUMIFS(POs[saldo],POs[cve_prod],DIM_BILL[[#This Row],[CODIGO]],POs[status],$GY1766,POs[f_ent],HB$1)</f>
        <v>0</v>
      </c>
      <c r="HC1766" s="15">
        <f>SUMIFS(POs[saldo],POs[cve_prod],DIM_BILL[[#This Row],[CODIGO]],POs[status],$GY1766,POs[f_ent],HC$1)</f>
        <v>0</v>
      </c>
      <c r="HD1766" s="15">
        <f>SUMIFS(POs[saldo],POs[cve_prod],DIM_BILL[[#This Row],[CODIGO]],POs[status],$GY1766,POs[f_ent],HD$1)</f>
        <v>0</v>
      </c>
      <c r="HE1766" s="15">
        <f>SUMIFS(POs[saldo],POs[cve_prod],DIM_BILL[[#This Row],[CODIGO]],POs[status],$GY1766,POs[f_ent],HE$1)</f>
        <v>0</v>
      </c>
      <c r="HF1766" s="15">
        <f>SUMIFS(POs[saldo],POs[cve_prod],DIM_BILL[[#This Row],[CODIGO]],POs[status],$GY1766,POs[Semana],WEEKNUM(HF$1))</f>
        <v>0</v>
      </c>
      <c r="HG1766" s="15">
        <f>SUMIFS(POs[saldo],POs[cve_prod],DIM_BILL[[#This Row],[CODIGO]],POs[status],$GY1766,POs[Semana],WEEKNUM(HG$1))</f>
        <v>0</v>
      </c>
      <c r="HH1766" s="15">
        <f>SUMIFS(POs[saldo],POs[cve_prod],DIM_BILL[[#This Row],[CODIGO]],POs[status],$GY1766,POs[Semana],WEEKNUM(HH$1))</f>
        <v>0</v>
      </c>
      <c r="HI1766" s="15">
        <f>SUMIFS(POs[saldo],POs[cve_prod],DIM_BILL[[#This Row],[CODIGO]],POs[status],$GY1766,POs[Semana],WEEKNUM(HI$1))</f>
        <v>0</v>
      </c>
      <c r="HJ1766" s="15">
        <f>SUMIFS(POs[saldo],POs[cve_prod],DIM_BILL[[#This Row],[CODIGO]],POs[status],$GY1766,POs[Semana],WEEKNUM(HJ$1))</f>
        <v>0</v>
      </c>
      <c r="HK1766" s="15">
        <f>SUMIFS(POs[saldo],POs[cve_prod],DIM_BILL[[#This Row],[CODIGO]],POs[status],$GY1766,POs[Semana],WEEKNUM(HK$1))</f>
        <v>0</v>
      </c>
      <c r="HL1766" s="15">
        <f>SUMIFS(POs[saldo],POs[cve_prod],DIM_BILL[[#This Row],[CODIGO]],POs[status],$GY1766,POs[Semana],WEEKNUM(HL$1))</f>
        <v>0</v>
      </c>
      <c r="HM1766" s="15">
        <f>SUMIFS(POs[saldo],POs[cve_prod],DIM_BILL[[#This Row],[CODIGO]],POs[status],$GY1766,POs[Semana],WEEKNUM(HM$1))</f>
        <v>0</v>
      </c>
      <c r="HN1766" s="15">
        <f>SUMIFS(POs[saldo],POs[cve_prod],DIM_BILL[[#This Row],[CODIGO]],POs[status],$GY1766,POs[Semana],WEEKNUM(HN$1))</f>
        <v>0</v>
      </c>
      <c r="HO1766" s="15">
        <f>SUMIFS(POs[saldo],POs[cve_prod],DIM_BILL[[#This Row],[CODIGO]],POs[status],$GY1766,POs[Semana],WEEKNUM(HO$1))</f>
        <v>0</v>
      </c>
      <c r="HP1766" s="15">
        <f>SUMIFS(POs[saldo],POs[cve_prod],DIM_BILL[[#This Row],[CODIGO]],POs[status],$GY1766,POs[Semana],WEEKNUM(HP$1))</f>
        <v>0</v>
      </c>
      <c r="HQ1766" s="15">
        <f>SUMIFS(POs[saldo],POs[cve_prod],DIM_BILL[[#This Row],[CODIGO]],POs[status],$GY1766,POs[Semana],WEEKNUM(HQ$1))</f>
        <v>0</v>
      </c>
      <c r="HR1766" s="15">
        <f>SUMIFS(POs[saldo],POs[cve_prod],DIM_BILL[[#This Row],[CODIGO]],POs[status],$GY1766,POs[Semana],WEEKNUM(HR$1))</f>
        <v>0</v>
      </c>
      <c r="HS1766" s="15">
        <f>SUMIFS(POs[saldo],POs[cve_prod],DIM_BILL[[#This Row],[CODIGO]],POs[status],$GY1766,POs[Semana],WEEKNUM(HS$1))</f>
        <v>0</v>
      </c>
      <c r="HT1766" s="15">
        <f>SUMIFS(POs[saldo],POs[cve_prod],DIM_BILL[[#This Row],[CODIGO]],POs[status],$GY1766,POs[Semana],WEEKNUM(HT$1))</f>
        <v>0</v>
      </c>
      <c r="HU1766" s="22"/>
      <c r="HV1766" s="25"/>
      <c r="HW1766" t="str">
        <f>DIM_BILL[[#This Row],[Tipo]]</f>
        <v>MATERIA PRIMA</v>
      </c>
    </row>
    <row r="1767" spans="1:231" x14ac:dyDescent="0.3">
      <c r="A1767" s="17" t="s">
        <v>678</v>
      </c>
      <c r="BJ1767">
        <v>3.3350000000000003E-4</v>
      </c>
      <c r="BK1767">
        <v>2.3999999999999998E-4</v>
      </c>
      <c r="GR1767" s="17" t="s">
        <v>679</v>
      </c>
      <c r="GS1767" s="17">
        <v>1</v>
      </c>
      <c r="GT1767" s="17" t="s">
        <v>1838</v>
      </c>
      <c r="GU1767" s="17" t="s">
        <v>1793</v>
      </c>
      <c r="GV1767" s="17">
        <f>SUMIF(FACT_A1[cve_prod],DIM_BILL[[#This Row],[CODIGO]],FACT_A1[Existencia])</f>
        <v>0</v>
      </c>
      <c r="GW1767" s="18">
        <f>SUMIF(FACT_A2[cve_prod],DIM_BILL[[#This Row],[CODIGO]],FACT_A2[Existencia])</f>
        <v>50</v>
      </c>
      <c r="GX1767" s="17"/>
      <c r="GY1767" s="16" t="s">
        <v>2221</v>
      </c>
      <c r="GZ1767" s="24">
        <f>SUMPRODUCT($B1767:$GQ1767,INDEX(PLAN_PRODUCCION!$B$4:$GQ$24,COLUMN()-COLUMN($GZ$1)+1,0))</f>
        <v>4.5069999999999997</v>
      </c>
      <c r="HA1767" s="24">
        <f>SUMPRODUCT($B1767:$GQ1767,INDEX(PLAN_PRODUCCION!$B$4:$GQ$24,COLUMN()-COLUMN($GZ$1)+1,0))</f>
        <v>0</v>
      </c>
      <c r="HB1767" s="24">
        <f>SUMPRODUCT($B1767:$GQ1767,INDEX(PLAN_PRODUCCION!$B$4:$GQ$24,COLUMN()-COLUMN($GZ$1)+1,0))</f>
        <v>0</v>
      </c>
      <c r="HC1767" s="24">
        <f>SUMPRODUCT($B1767:$GQ1767,INDEX(PLAN_PRODUCCION!$B$4:$GQ$24,COLUMN()-COLUMN($GZ$1)+1,0))</f>
        <v>0</v>
      </c>
      <c r="HD1767" s="24">
        <f>SUMPRODUCT($B1767:$GQ1767,INDEX(PLAN_PRODUCCION!$B$4:$GQ$24,COLUMN()-COLUMN($GZ$1)+1,0))</f>
        <v>0</v>
      </c>
      <c r="HE1767" s="24">
        <f>SUMPRODUCT($B1767:$GQ1767,INDEX(PLAN_PRODUCCION!$B$4:$GQ$24,COLUMN()-COLUMN($GZ$1)+1,0))</f>
        <v>0</v>
      </c>
      <c r="HF1767" s="24">
        <f>SUMPRODUCT($B1767:$GQ1767,INDEX(PLAN_PRODUCCION!$B$4:$GQ$24,COLUMN()-COLUMN($GZ$1)+1,0))</f>
        <v>0</v>
      </c>
      <c r="HG1767" s="24">
        <f>SUMPRODUCT($B1767:$GQ1767,INDEX(PLAN_PRODUCCION!$B$4:$GQ$24,COLUMN()-COLUMN($GZ$1)+1,0))</f>
        <v>0</v>
      </c>
      <c r="HH1767" s="24">
        <f>SUMPRODUCT($B1767:$GQ1767,INDEX(PLAN_PRODUCCION!$B$4:$GQ$24,COLUMN()-COLUMN($GZ$1)+1,0))</f>
        <v>0</v>
      </c>
      <c r="HI1767" s="24">
        <f>SUMPRODUCT($B1767:$GQ1767,INDEX(PLAN_PRODUCCION!$B$4:$GQ$24,COLUMN()-COLUMN($GZ$1)+1,0))</f>
        <v>0</v>
      </c>
      <c r="HJ1767" s="24">
        <f>SUMPRODUCT($B1767:$GQ1767,INDEX(PLAN_PRODUCCION!$B$4:$GQ$24,COLUMN()-COLUMN($GZ$1)+1,0))</f>
        <v>0</v>
      </c>
      <c r="HK1767" s="24">
        <f>SUMPRODUCT($B1767:$GQ1767,INDEX(PLAN_PRODUCCION!$B$4:$GQ$24,COLUMN()-COLUMN($GZ$1)+1,0))</f>
        <v>0</v>
      </c>
      <c r="HL1767" s="24">
        <f>SUMPRODUCT($B1767:$GQ1767,INDEX(PLAN_PRODUCCION!$B$4:$GQ$24,COLUMN()-COLUMN($GZ$1)+1,0))</f>
        <v>0</v>
      </c>
      <c r="HM1767" s="24">
        <f>SUMPRODUCT($B1767:$GQ1767,INDEX(PLAN_PRODUCCION!$B$4:$GQ$24,COLUMN()-COLUMN($GZ$1)+1,0))</f>
        <v>0</v>
      </c>
      <c r="HN1767" s="24">
        <f>SUMPRODUCT($B1767:$GQ1767,INDEX(PLAN_PRODUCCION!$B$4:$GQ$24,COLUMN()-COLUMN($GZ$1)+1,0))</f>
        <v>0</v>
      </c>
      <c r="HO1767" s="24">
        <f>SUMPRODUCT($B1767:$GQ1767,INDEX(PLAN_PRODUCCION!$B$4:$GQ$24,COLUMN()-COLUMN($GZ$1)+1,0))</f>
        <v>0</v>
      </c>
      <c r="HP1767" s="24">
        <f>SUMPRODUCT($B1767:$GQ1767,INDEX(PLAN_PRODUCCION!$B$4:$GQ$24,COLUMN()-COLUMN($GZ$1)+1,0))</f>
        <v>0</v>
      </c>
      <c r="HQ1767" s="24">
        <f>SUMPRODUCT($B1767:$GQ1767,INDEX(PLAN_PRODUCCION!$B$4:$GQ$24,COLUMN()-COLUMN($GZ$1)+1,0))</f>
        <v>0</v>
      </c>
      <c r="HR1767" s="24">
        <f>SUMPRODUCT($B1767:$GQ1767,INDEX(PLAN_PRODUCCION!$B$4:$GQ$24,COLUMN()-COLUMN($GZ$1)+1,0))</f>
        <v>0</v>
      </c>
      <c r="HS1767" s="24">
        <f>SUMPRODUCT($B1767:$GQ1767,INDEX(PLAN_PRODUCCION!$B$4:$GQ$24,COLUMN()-COLUMN($GZ$1)+1,0))</f>
        <v>0</v>
      </c>
      <c r="HT1767" s="24">
        <f>SUMPRODUCT($B1767:$GQ1767,INDEX(PLAN_PRODUCCION!$B$4:$GQ$24,COLUMN()-COLUMN($GZ$1)+1,0))</f>
        <v>0</v>
      </c>
      <c r="HU1767" s="22"/>
      <c r="HV1767" s="25"/>
      <c r="HW1767" t="str">
        <f>DIM_BILL[[#This Row],[Tipo]]</f>
        <v>MATERIA PRIMA</v>
      </c>
    </row>
    <row r="1768" spans="1:231" x14ac:dyDescent="0.3">
      <c r="A1768" s="18" t="s">
        <v>678</v>
      </c>
      <c r="BJ1768">
        <v>3.3350000000000003E-4</v>
      </c>
      <c r="BK1768">
        <v>2.3999999999999998E-4</v>
      </c>
      <c r="GR1768" s="18" t="s">
        <v>679</v>
      </c>
      <c r="GS1768" s="18">
        <v>1</v>
      </c>
      <c r="GT1768" s="18" t="s">
        <v>1838</v>
      </c>
      <c r="GU1768" s="18" t="s">
        <v>1793</v>
      </c>
      <c r="GV1768" s="18">
        <f>SUMIF(FACT_A1[cve_prod],DIM_BILL[[#This Row],[CODIGO]],FACT_A1[Existencia])</f>
        <v>0</v>
      </c>
      <c r="GW1768" s="18">
        <f>SUMIF(FACT_A2[cve_prod],DIM_BILL[[#This Row],[CODIGO]],FACT_A2[Existencia])</f>
        <v>50</v>
      </c>
      <c r="GX1768" s="18"/>
      <c r="GY1768" s="16" t="s">
        <v>2222</v>
      </c>
      <c r="GZ1768" s="26">
        <f t="shared" ref="GZ1768" si="12915">GV1768+GW1768+GX1768+GZ1766-GZ1767</f>
        <v>45.493000000000002</v>
      </c>
      <c r="HA1768" s="26">
        <f t="shared" ref="HA1768" si="12916">GZ1768+HA1766-HA1767</f>
        <v>45.493000000000002</v>
      </c>
      <c r="HB1768" s="26">
        <f t="shared" ref="HB1768" si="12917">HA1768+HB1766-HB1767</f>
        <v>45.493000000000002</v>
      </c>
      <c r="HC1768" s="26">
        <f t="shared" ref="HC1768" si="12918">HB1768+HC1766-HC1767</f>
        <v>45.493000000000002</v>
      </c>
      <c r="HD1768" s="26">
        <f t="shared" ref="HD1768" si="12919">HC1768+HD1766-HD1767</f>
        <v>45.493000000000002</v>
      </c>
      <c r="HE1768" s="26">
        <f t="shared" ref="HE1768" si="12920">HD1768+HE1766-HE1767</f>
        <v>45.493000000000002</v>
      </c>
      <c r="HF1768" s="26">
        <f t="shared" ref="HF1768" si="12921">HE1768+HF1766-HF1767</f>
        <v>45.493000000000002</v>
      </c>
      <c r="HG1768" s="26">
        <f t="shared" ref="HG1768" si="12922">HF1768+HG1766-HG1767</f>
        <v>45.493000000000002</v>
      </c>
      <c r="HH1768" s="26">
        <f t="shared" ref="HH1768" si="12923">HG1768+HH1766-HH1767</f>
        <v>45.493000000000002</v>
      </c>
      <c r="HI1768" s="26">
        <f t="shared" ref="HI1768" si="12924">HH1768+HI1766-HI1767</f>
        <v>45.493000000000002</v>
      </c>
      <c r="HJ1768" s="26">
        <f t="shared" ref="HJ1768" si="12925">HI1768+HJ1766-HJ1767</f>
        <v>45.493000000000002</v>
      </c>
      <c r="HK1768" s="26">
        <f t="shared" ref="HK1768" si="12926">HJ1768+HK1766-HK1767</f>
        <v>45.493000000000002</v>
      </c>
      <c r="HL1768" s="26">
        <f t="shared" ref="HL1768" si="12927">HK1768+HL1766-HL1767</f>
        <v>45.493000000000002</v>
      </c>
      <c r="HM1768" s="26">
        <f t="shared" ref="HM1768" si="12928">HL1768+HM1766-HM1767</f>
        <v>45.493000000000002</v>
      </c>
      <c r="HN1768" s="26">
        <f t="shared" ref="HN1768" si="12929">HM1768+HN1766-HN1767</f>
        <v>45.493000000000002</v>
      </c>
      <c r="HO1768" s="26">
        <f t="shared" ref="HO1768" si="12930">HN1768+HO1766-HO1767</f>
        <v>45.493000000000002</v>
      </c>
      <c r="HP1768" s="26">
        <f t="shared" ref="HP1768" si="12931">HO1768+HP1766-HP1767</f>
        <v>45.493000000000002</v>
      </c>
      <c r="HQ1768" s="26">
        <f t="shared" ref="HQ1768" si="12932">HP1768+HQ1766-HQ1767</f>
        <v>45.493000000000002</v>
      </c>
      <c r="HR1768" s="26">
        <f t="shared" ref="HR1768" si="12933">HQ1768+HR1766-HR1767</f>
        <v>45.493000000000002</v>
      </c>
      <c r="HS1768" s="26">
        <f t="shared" ref="HS1768" si="12934">HR1768+HS1766-HS1767</f>
        <v>45.493000000000002</v>
      </c>
      <c r="HT1768" s="26">
        <f t="shared" ref="HT1768" si="12935">HS1768+HT1766-HT1767</f>
        <v>45.493000000000002</v>
      </c>
      <c r="HU1768" s="22">
        <f t="shared" ref="HU1768" si="12936">COUNTIF(GZ1768:HT1768,"&lt;0")</f>
        <v>0</v>
      </c>
      <c r="HV1768" s="25"/>
      <c r="HW1768" t="str">
        <f>DIM_BILL[[#This Row],[Tipo]]</f>
        <v>MATERIA PRIMA</v>
      </c>
    </row>
    <row r="1769" spans="1:231" x14ac:dyDescent="0.3">
      <c r="A1769" s="17" t="s">
        <v>694</v>
      </c>
      <c r="BK1769">
        <v>9.5999999999999992E-4</v>
      </c>
      <c r="CM1769">
        <v>2.0384999999999999E-3</v>
      </c>
      <c r="FX1769">
        <v>2.0000000000000001E-4</v>
      </c>
      <c r="GB1769">
        <v>4.0000000000000002E-4</v>
      </c>
      <c r="GF1769">
        <v>4.3199999999999998E-4</v>
      </c>
      <c r="GR1769" s="17" t="s">
        <v>695</v>
      </c>
      <c r="GS1769" s="17">
        <v>3</v>
      </c>
      <c r="GT1769" s="17" t="s">
        <v>1847</v>
      </c>
      <c r="GU1769" s="17" t="s">
        <v>1793</v>
      </c>
      <c r="GV1769" s="17">
        <f>SUMIF(FACT_A1[cve_prod],DIM_BILL[[#This Row],[CODIGO]],FACT_A1[Existencia])</f>
        <v>0</v>
      </c>
      <c r="GW1769" s="18">
        <f>SUMIF(FACT_A2[cve_prod],DIM_BILL[[#This Row],[CODIGO]],FACT_A2[Existencia])</f>
        <v>65.536000000000001</v>
      </c>
      <c r="GX1769" s="17"/>
      <c r="GY1769" s="16" t="s">
        <v>2220</v>
      </c>
      <c r="GZ1769" s="15">
        <f>SUMIFS(POs[saldo],POs[cve_prod],DIM_BILL[[#This Row],[CODIGO]],POs[status],$GY1769,POs[f_ent],GZ$1)</f>
        <v>0</v>
      </c>
      <c r="HA1769" s="15">
        <f>SUMIFS(POs[saldo],POs[cve_prod],DIM_BILL[[#This Row],[CODIGO]],POs[status],$GY1769,POs[f_ent],HA$1)</f>
        <v>0</v>
      </c>
      <c r="HB1769" s="15">
        <f>SUMIFS(POs[saldo],POs[cve_prod],DIM_BILL[[#This Row],[CODIGO]],POs[status],$GY1769,POs[f_ent],HB$1)</f>
        <v>0</v>
      </c>
      <c r="HC1769" s="15">
        <f>SUMIFS(POs[saldo],POs[cve_prod],DIM_BILL[[#This Row],[CODIGO]],POs[status],$GY1769,POs[f_ent],HC$1)</f>
        <v>0</v>
      </c>
      <c r="HD1769" s="15">
        <f>SUMIFS(POs[saldo],POs[cve_prod],DIM_BILL[[#This Row],[CODIGO]],POs[status],$GY1769,POs[f_ent],HD$1)</f>
        <v>0</v>
      </c>
      <c r="HE1769" s="15">
        <f>SUMIFS(POs[saldo],POs[cve_prod],DIM_BILL[[#This Row],[CODIGO]],POs[status],$GY1769,POs[f_ent],HE$1)</f>
        <v>0</v>
      </c>
      <c r="HF1769" s="15">
        <f>SUMIFS(POs[saldo],POs[cve_prod],DIM_BILL[[#This Row],[CODIGO]],POs[status],$GY1769,POs[Semana],WEEKNUM(HF$1))</f>
        <v>0</v>
      </c>
      <c r="HG1769" s="15">
        <f>SUMIFS(POs[saldo],POs[cve_prod],DIM_BILL[[#This Row],[CODIGO]],POs[status],$GY1769,POs[Semana],WEEKNUM(HG$1))</f>
        <v>0</v>
      </c>
      <c r="HH1769" s="15">
        <f>SUMIFS(POs[saldo],POs[cve_prod],DIM_BILL[[#This Row],[CODIGO]],POs[status],$GY1769,POs[Semana],WEEKNUM(HH$1))</f>
        <v>0</v>
      </c>
      <c r="HI1769" s="15">
        <f>SUMIFS(POs[saldo],POs[cve_prod],DIM_BILL[[#This Row],[CODIGO]],POs[status],$GY1769,POs[Semana],WEEKNUM(HI$1))</f>
        <v>0</v>
      </c>
      <c r="HJ1769" s="15">
        <f>SUMIFS(POs[saldo],POs[cve_prod],DIM_BILL[[#This Row],[CODIGO]],POs[status],$GY1769,POs[Semana],WEEKNUM(HJ$1))</f>
        <v>0</v>
      </c>
      <c r="HK1769" s="15">
        <f>SUMIFS(POs[saldo],POs[cve_prod],DIM_BILL[[#This Row],[CODIGO]],POs[status],$GY1769,POs[Semana],WEEKNUM(HK$1))</f>
        <v>0</v>
      </c>
      <c r="HL1769" s="15">
        <f>SUMIFS(POs[saldo],POs[cve_prod],DIM_BILL[[#This Row],[CODIGO]],POs[status],$GY1769,POs[Semana],WEEKNUM(HL$1))</f>
        <v>0</v>
      </c>
      <c r="HM1769" s="15">
        <f>SUMIFS(POs[saldo],POs[cve_prod],DIM_BILL[[#This Row],[CODIGO]],POs[status],$GY1769,POs[Semana],WEEKNUM(HM$1))</f>
        <v>0</v>
      </c>
      <c r="HN1769" s="15">
        <f>SUMIFS(POs[saldo],POs[cve_prod],DIM_BILL[[#This Row],[CODIGO]],POs[status],$GY1769,POs[Semana],WEEKNUM(HN$1))</f>
        <v>0</v>
      </c>
      <c r="HO1769" s="15">
        <f>SUMIFS(POs[saldo],POs[cve_prod],DIM_BILL[[#This Row],[CODIGO]],POs[status],$GY1769,POs[Semana],WEEKNUM(HO$1))</f>
        <v>0</v>
      </c>
      <c r="HP1769" s="15">
        <f>SUMIFS(POs[saldo],POs[cve_prod],DIM_BILL[[#This Row],[CODIGO]],POs[status],$GY1769,POs[Semana],WEEKNUM(HP$1))</f>
        <v>0</v>
      </c>
      <c r="HQ1769" s="15">
        <f>SUMIFS(POs[saldo],POs[cve_prod],DIM_BILL[[#This Row],[CODIGO]],POs[status],$GY1769,POs[Semana],WEEKNUM(HQ$1))</f>
        <v>0</v>
      </c>
      <c r="HR1769" s="15">
        <f>SUMIFS(POs[saldo],POs[cve_prod],DIM_BILL[[#This Row],[CODIGO]],POs[status],$GY1769,POs[Semana],WEEKNUM(HR$1))</f>
        <v>0</v>
      </c>
      <c r="HS1769" s="15">
        <f>SUMIFS(POs[saldo],POs[cve_prod],DIM_BILL[[#This Row],[CODIGO]],POs[status],$GY1769,POs[Semana],WEEKNUM(HS$1))</f>
        <v>0</v>
      </c>
      <c r="HT1769" s="15">
        <f>SUMIFS(POs[saldo],POs[cve_prod],DIM_BILL[[#This Row],[CODIGO]],POs[status],$GY1769,POs[Semana],WEEKNUM(HT$1))</f>
        <v>0</v>
      </c>
      <c r="HU1769" s="22"/>
      <c r="HV1769" s="25"/>
      <c r="HW1769" t="str">
        <f>DIM_BILL[[#This Row],[Tipo]]</f>
        <v>MATERIA PRIMA</v>
      </c>
    </row>
    <row r="1770" spans="1:231" x14ac:dyDescent="0.3">
      <c r="A1770" s="17" t="s">
        <v>694</v>
      </c>
      <c r="BK1770">
        <v>9.5999999999999992E-4</v>
      </c>
      <c r="CM1770">
        <v>2.0384999999999999E-3</v>
      </c>
      <c r="FX1770">
        <v>2.0000000000000001E-4</v>
      </c>
      <c r="GB1770">
        <v>4.0000000000000002E-4</v>
      </c>
      <c r="GF1770">
        <v>4.3199999999999998E-4</v>
      </c>
      <c r="GR1770" s="17" t="s">
        <v>695</v>
      </c>
      <c r="GS1770" s="17">
        <v>3</v>
      </c>
      <c r="GT1770" s="17" t="s">
        <v>1847</v>
      </c>
      <c r="GU1770" s="17" t="s">
        <v>1793</v>
      </c>
      <c r="GV1770" s="17">
        <f>SUMIF(FACT_A1[cve_prod],DIM_BILL[[#This Row],[CODIGO]],FACT_A1[Existencia])</f>
        <v>0</v>
      </c>
      <c r="GW1770" s="18">
        <f>SUMIF(FACT_A2[cve_prod],DIM_BILL[[#This Row],[CODIGO]],FACT_A2[Existencia])</f>
        <v>65.536000000000001</v>
      </c>
      <c r="GX1770" s="17"/>
      <c r="GY1770" s="16" t="s">
        <v>2221</v>
      </c>
      <c r="GZ1770" s="24">
        <f>SUMPRODUCT($B1770:$GQ1770,INDEX(PLAN_PRODUCCION!$B$4:$GQ$24,COLUMN()-COLUMN($GZ$1)+1,0))</f>
        <v>28.604279999999999</v>
      </c>
      <c r="HA1770" s="24">
        <f>SUMPRODUCT($B1770:$GQ1770,INDEX(PLAN_PRODUCCION!$B$4:$GQ$24,COLUMN()-COLUMN($GZ$1)+1,0))</f>
        <v>0</v>
      </c>
      <c r="HB1770" s="24">
        <f>SUMPRODUCT($B1770:$GQ1770,INDEX(PLAN_PRODUCCION!$B$4:$GQ$24,COLUMN()-COLUMN($GZ$1)+1,0))</f>
        <v>0</v>
      </c>
      <c r="HC1770" s="24">
        <f>SUMPRODUCT($B1770:$GQ1770,INDEX(PLAN_PRODUCCION!$B$4:$GQ$24,COLUMN()-COLUMN($GZ$1)+1,0))</f>
        <v>0</v>
      </c>
      <c r="HD1770" s="24">
        <f>SUMPRODUCT($B1770:$GQ1770,INDEX(PLAN_PRODUCCION!$B$4:$GQ$24,COLUMN()-COLUMN($GZ$1)+1,0))</f>
        <v>0</v>
      </c>
      <c r="HE1770" s="24">
        <f>SUMPRODUCT($B1770:$GQ1770,INDEX(PLAN_PRODUCCION!$B$4:$GQ$24,COLUMN()-COLUMN($GZ$1)+1,0))</f>
        <v>0</v>
      </c>
      <c r="HF1770" s="24">
        <f>SUMPRODUCT($B1770:$GQ1770,INDEX(PLAN_PRODUCCION!$B$4:$GQ$24,COLUMN()-COLUMN($GZ$1)+1,0))</f>
        <v>0</v>
      </c>
      <c r="HG1770" s="24">
        <f>SUMPRODUCT($B1770:$GQ1770,INDEX(PLAN_PRODUCCION!$B$4:$GQ$24,COLUMN()-COLUMN($GZ$1)+1,0))</f>
        <v>0</v>
      </c>
      <c r="HH1770" s="24">
        <f>SUMPRODUCT($B1770:$GQ1770,INDEX(PLAN_PRODUCCION!$B$4:$GQ$24,COLUMN()-COLUMN($GZ$1)+1,0))</f>
        <v>0</v>
      </c>
      <c r="HI1770" s="24">
        <f>SUMPRODUCT($B1770:$GQ1770,INDEX(PLAN_PRODUCCION!$B$4:$GQ$24,COLUMN()-COLUMN($GZ$1)+1,0))</f>
        <v>0</v>
      </c>
      <c r="HJ1770" s="24">
        <f>SUMPRODUCT($B1770:$GQ1770,INDEX(PLAN_PRODUCCION!$B$4:$GQ$24,COLUMN()-COLUMN($GZ$1)+1,0))</f>
        <v>0</v>
      </c>
      <c r="HK1770" s="24">
        <f>SUMPRODUCT($B1770:$GQ1770,INDEX(PLAN_PRODUCCION!$B$4:$GQ$24,COLUMN()-COLUMN($GZ$1)+1,0))</f>
        <v>0</v>
      </c>
      <c r="HL1770" s="24">
        <f>SUMPRODUCT($B1770:$GQ1770,INDEX(PLAN_PRODUCCION!$B$4:$GQ$24,COLUMN()-COLUMN($GZ$1)+1,0))</f>
        <v>0</v>
      </c>
      <c r="HM1770" s="24">
        <f>SUMPRODUCT($B1770:$GQ1770,INDEX(PLAN_PRODUCCION!$B$4:$GQ$24,COLUMN()-COLUMN($GZ$1)+1,0))</f>
        <v>0</v>
      </c>
      <c r="HN1770" s="24">
        <f>SUMPRODUCT($B1770:$GQ1770,INDEX(PLAN_PRODUCCION!$B$4:$GQ$24,COLUMN()-COLUMN($GZ$1)+1,0))</f>
        <v>0</v>
      </c>
      <c r="HO1770" s="24">
        <f>SUMPRODUCT($B1770:$GQ1770,INDEX(PLAN_PRODUCCION!$B$4:$GQ$24,COLUMN()-COLUMN($GZ$1)+1,0))</f>
        <v>0</v>
      </c>
      <c r="HP1770" s="24">
        <f>SUMPRODUCT($B1770:$GQ1770,INDEX(PLAN_PRODUCCION!$B$4:$GQ$24,COLUMN()-COLUMN($GZ$1)+1,0))</f>
        <v>0</v>
      </c>
      <c r="HQ1770" s="24">
        <f>SUMPRODUCT($B1770:$GQ1770,INDEX(PLAN_PRODUCCION!$B$4:$GQ$24,COLUMN()-COLUMN($GZ$1)+1,0))</f>
        <v>0</v>
      </c>
      <c r="HR1770" s="24">
        <f>SUMPRODUCT($B1770:$GQ1770,INDEX(PLAN_PRODUCCION!$B$4:$GQ$24,COLUMN()-COLUMN($GZ$1)+1,0))</f>
        <v>0</v>
      </c>
      <c r="HS1770" s="24">
        <f>SUMPRODUCT($B1770:$GQ1770,INDEX(PLAN_PRODUCCION!$B$4:$GQ$24,COLUMN()-COLUMN($GZ$1)+1,0))</f>
        <v>0</v>
      </c>
      <c r="HT1770" s="24">
        <f>SUMPRODUCT($B1770:$GQ1770,INDEX(PLAN_PRODUCCION!$B$4:$GQ$24,COLUMN()-COLUMN($GZ$1)+1,0))</f>
        <v>0</v>
      </c>
      <c r="HU1770" s="22"/>
      <c r="HV1770" s="25"/>
      <c r="HW1770" t="str">
        <f>DIM_BILL[[#This Row],[Tipo]]</f>
        <v>MATERIA PRIMA</v>
      </c>
    </row>
    <row r="1771" spans="1:231" x14ac:dyDescent="0.3">
      <c r="A1771" s="18" t="s">
        <v>694</v>
      </c>
      <c r="BK1771">
        <v>9.5999999999999992E-4</v>
      </c>
      <c r="CM1771">
        <v>2.0384999999999999E-3</v>
      </c>
      <c r="FX1771">
        <v>2.0000000000000001E-4</v>
      </c>
      <c r="GB1771">
        <v>4.0000000000000002E-4</v>
      </c>
      <c r="GF1771">
        <v>4.3199999999999998E-4</v>
      </c>
      <c r="GR1771" s="18" t="s">
        <v>695</v>
      </c>
      <c r="GS1771" s="18">
        <v>3</v>
      </c>
      <c r="GT1771" s="18" t="s">
        <v>1847</v>
      </c>
      <c r="GU1771" s="18" t="s">
        <v>1793</v>
      </c>
      <c r="GV1771" s="18">
        <f>SUMIF(FACT_A1[cve_prod],DIM_BILL[[#This Row],[CODIGO]],FACT_A1[Existencia])</f>
        <v>0</v>
      </c>
      <c r="GW1771" s="18">
        <f>SUMIF(FACT_A2[cve_prod],DIM_BILL[[#This Row],[CODIGO]],FACT_A2[Existencia])</f>
        <v>65.536000000000001</v>
      </c>
      <c r="GX1771" s="18"/>
      <c r="GY1771" s="16" t="s">
        <v>2222</v>
      </c>
      <c r="GZ1771" s="26">
        <f t="shared" ref="GZ1771" si="12937">GV1771+GW1771+GX1771+GZ1769-GZ1770</f>
        <v>36.931719999999999</v>
      </c>
      <c r="HA1771" s="26">
        <f t="shared" ref="HA1771" si="12938">GZ1771+HA1769-HA1770</f>
        <v>36.931719999999999</v>
      </c>
      <c r="HB1771" s="26">
        <f t="shared" ref="HB1771" si="12939">HA1771+HB1769-HB1770</f>
        <v>36.931719999999999</v>
      </c>
      <c r="HC1771" s="26">
        <f t="shared" ref="HC1771" si="12940">HB1771+HC1769-HC1770</f>
        <v>36.931719999999999</v>
      </c>
      <c r="HD1771" s="26">
        <f t="shared" ref="HD1771" si="12941">HC1771+HD1769-HD1770</f>
        <v>36.931719999999999</v>
      </c>
      <c r="HE1771" s="26">
        <f t="shared" ref="HE1771" si="12942">HD1771+HE1769-HE1770</f>
        <v>36.931719999999999</v>
      </c>
      <c r="HF1771" s="26">
        <f t="shared" ref="HF1771" si="12943">HE1771+HF1769-HF1770</f>
        <v>36.931719999999999</v>
      </c>
      <c r="HG1771" s="26">
        <f t="shared" ref="HG1771" si="12944">HF1771+HG1769-HG1770</f>
        <v>36.931719999999999</v>
      </c>
      <c r="HH1771" s="26">
        <f t="shared" ref="HH1771" si="12945">HG1771+HH1769-HH1770</f>
        <v>36.931719999999999</v>
      </c>
      <c r="HI1771" s="26">
        <f t="shared" ref="HI1771" si="12946">HH1771+HI1769-HI1770</f>
        <v>36.931719999999999</v>
      </c>
      <c r="HJ1771" s="26">
        <f t="shared" ref="HJ1771" si="12947">HI1771+HJ1769-HJ1770</f>
        <v>36.931719999999999</v>
      </c>
      <c r="HK1771" s="26">
        <f t="shared" ref="HK1771" si="12948">HJ1771+HK1769-HK1770</f>
        <v>36.931719999999999</v>
      </c>
      <c r="HL1771" s="26">
        <f t="shared" ref="HL1771" si="12949">HK1771+HL1769-HL1770</f>
        <v>36.931719999999999</v>
      </c>
      <c r="HM1771" s="26">
        <f t="shared" ref="HM1771" si="12950">HL1771+HM1769-HM1770</f>
        <v>36.931719999999999</v>
      </c>
      <c r="HN1771" s="26">
        <f t="shared" ref="HN1771" si="12951">HM1771+HN1769-HN1770</f>
        <v>36.931719999999999</v>
      </c>
      <c r="HO1771" s="26">
        <f t="shared" ref="HO1771" si="12952">HN1771+HO1769-HO1770</f>
        <v>36.931719999999999</v>
      </c>
      <c r="HP1771" s="26">
        <f t="shared" ref="HP1771" si="12953">HO1771+HP1769-HP1770</f>
        <v>36.931719999999999</v>
      </c>
      <c r="HQ1771" s="26">
        <f t="shared" ref="HQ1771" si="12954">HP1771+HQ1769-HQ1770</f>
        <v>36.931719999999999</v>
      </c>
      <c r="HR1771" s="26">
        <f t="shared" ref="HR1771" si="12955">HQ1771+HR1769-HR1770</f>
        <v>36.931719999999999</v>
      </c>
      <c r="HS1771" s="26">
        <f t="shared" ref="HS1771" si="12956">HR1771+HS1769-HS1770</f>
        <v>36.931719999999999</v>
      </c>
      <c r="HT1771" s="26">
        <f t="shared" ref="HT1771" si="12957">HS1771+HT1769-HT1770</f>
        <v>36.931719999999999</v>
      </c>
      <c r="HU1771" s="22">
        <f t="shared" ref="HU1771" si="12958">COUNTIF(GZ1771:HT1771,"&lt;0")</f>
        <v>0</v>
      </c>
      <c r="HV1771" s="25"/>
      <c r="HW1771" t="str">
        <f>DIM_BILL[[#This Row],[Tipo]]</f>
        <v>MATERIA PRIMA</v>
      </c>
    </row>
    <row r="1772" spans="1:231" x14ac:dyDescent="0.3">
      <c r="A1772" s="17" t="s">
        <v>845</v>
      </c>
      <c r="BV1772">
        <v>1.0279999999999999E-2</v>
      </c>
      <c r="CQ1772">
        <v>9.0651399999999993E-3</v>
      </c>
      <c r="CR1772">
        <v>9.0650000000000001E-3</v>
      </c>
      <c r="CT1772">
        <v>4.62E-3</v>
      </c>
      <c r="CU1772">
        <v>9.0652000000000007E-3</v>
      </c>
      <c r="FO1772">
        <v>1.3432000000000001E-2</v>
      </c>
      <c r="FP1772">
        <v>1.6632000000000001E-2</v>
      </c>
      <c r="FQ1772">
        <v>1.3432000000000001E-2</v>
      </c>
      <c r="FR1772">
        <v>1.3432000000000001E-2</v>
      </c>
      <c r="FS1772">
        <v>1.5800000000000002E-2</v>
      </c>
      <c r="FX1772">
        <v>8.1880000000000008E-3</v>
      </c>
      <c r="GA1772">
        <v>8.1799999999999998E-3</v>
      </c>
      <c r="GB1772">
        <v>8.1840000000000003E-3</v>
      </c>
      <c r="GD1772">
        <v>8.1880000000000008E-3</v>
      </c>
      <c r="GE1772">
        <v>1.2792380952380953E-2</v>
      </c>
      <c r="GF1772">
        <v>1.5012000000000001E-2</v>
      </c>
      <c r="GK1772">
        <v>1.184E-2</v>
      </c>
      <c r="GR1772" s="17" t="s">
        <v>846</v>
      </c>
      <c r="GS1772" s="17">
        <v>1</v>
      </c>
      <c r="GT1772" s="17" t="s">
        <v>1870</v>
      </c>
      <c r="GU1772" s="17" t="s">
        <v>1793</v>
      </c>
      <c r="GV1772" s="17">
        <f>SUMIF(FACT_A1[cve_prod],DIM_BILL[[#This Row],[CODIGO]],FACT_A1[Existencia])</f>
        <v>839.16000000000008</v>
      </c>
      <c r="GW1772" s="18">
        <f>SUMIF(FACT_A2[cve_prod],DIM_BILL[[#This Row],[CODIGO]],FACT_A2[Existencia])</f>
        <v>44.788199999999996</v>
      </c>
      <c r="GX1772" s="17"/>
      <c r="GY1772" s="16" t="s">
        <v>2220</v>
      </c>
      <c r="GZ1772" s="15">
        <f>SUMIFS(POs[saldo],POs[cve_prod],DIM_BILL[[#This Row],[CODIGO]],POs[status],$GY1772,POs[f_ent],GZ$1)</f>
        <v>0</v>
      </c>
      <c r="HA1772" s="15">
        <f>SUMIFS(POs[saldo],POs[cve_prod],DIM_BILL[[#This Row],[CODIGO]],POs[status],$GY1772,POs[f_ent],HA$1)</f>
        <v>0</v>
      </c>
      <c r="HB1772" s="15">
        <f>SUMIFS(POs[saldo],POs[cve_prod],DIM_BILL[[#This Row],[CODIGO]],POs[status],$GY1772,POs[f_ent],HB$1)</f>
        <v>0</v>
      </c>
      <c r="HC1772" s="15">
        <f>SUMIFS(POs[saldo],POs[cve_prod],DIM_BILL[[#This Row],[CODIGO]],POs[status],$GY1772,POs[f_ent],HC$1)</f>
        <v>0</v>
      </c>
      <c r="HD1772" s="15">
        <f>SUMIFS(POs[saldo],POs[cve_prod],DIM_BILL[[#This Row],[CODIGO]],POs[status],$GY1772,POs[f_ent],HD$1)</f>
        <v>0</v>
      </c>
      <c r="HE1772" s="15">
        <f>SUMIFS(POs[saldo],POs[cve_prod],DIM_BILL[[#This Row],[CODIGO]],POs[status],$GY1772,POs[f_ent],HE$1)</f>
        <v>0</v>
      </c>
      <c r="HF1772" s="15">
        <f>SUMIFS(POs[saldo],POs[cve_prod],DIM_BILL[[#This Row],[CODIGO]],POs[status],$GY1772,POs[Semana],WEEKNUM(HF$1))</f>
        <v>0</v>
      </c>
      <c r="HG1772" s="15">
        <f>SUMIFS(POs[saldo],POs[cve_prod],DIM_BILL[[#This Row],[CODIGO]],POs[status],$GY1772,POs[Semana],WEEKNUM(HG$1))</f>
        <v>0</v>
      </c>
      <c r="HH1772" s="15">
        <f>SUMIFS(POs[saldo],POs[cve_prod],DIM_BILL[[#This Row],[CODIGO]],POs[status],$GY1772,POs[Semana],WEEKNUM(HH$1))</f>
        <v>0</v>
      </c>
      <c r="HI1772" s="15">
        <f>SUMIFS(POs[saldo],POs[cve_prod],DIM_BILL[[#This Row],[CODIGO]],POs[status],$GY1772,POs[Semana],WEEKNUM(HI$1))</f>
        <v>0</v>
      </c>
      <c r="HJ1772" s="15">
        <f>SUMIFS(POs[saldo],POs[cve_prod],DIM_BILL[[#This Row],[CODIGO]],POs[status],$GY1772,POs[Semana],WEEKNUM(HJ$1))</f>
        <v>0</v>
      </c>
      <c r="HK1772" s="15">
        <f>SUMIFS(POs[saldo],POs[cve_prod],DIM_BILL[[#This Row],[CODIGO]],POs[status],$GY1772,POs[Semana],WEEKNUM(HK$1))</f>
        <v>0</v>
      </c>
      <c r="HL1772" s="15">
        <f>SUMIFS(POs[saldo],POs[cve_prod],DIM_BILL[[#This Row],[CODIGO]],POs[status],$GY1772,POs[Semana],WEEKNUM(HL$1))</f>
        <v>0</v>
      </c>
      <c r="HM1772" s="15">
        <f>SUMIFS(POs[saldo],POs[cve_prod],DIM_BILL[[#This Row],[CODIGO]],POs[status],$GY1772,POs[Semana],WEEKNUM(HM$1))</f>
        <v>0</v>
      </c>
      <c r="HN1772" s="15">
        <f>SUMIFS(POs[saldo],POs[cve_prod],DIM_BILL[[#This Row],[CODIGO]],POs[status],$GY1772,POs[Semana],WEEKNUM(HN$1))</f>
        <v>0</v>
      </c>
      <c r="HO1772" s="15">
        <f>SUMIFS(POs[saldo],POs[cve_prod],DIM_BILL[[#This Row],[CODIGO]],POs[status],$GY1772,POs[Semana],WEEKNUM(HO$1))</f>
        <v>0</v>
      </c>
      <c r="HP1772" s="15">
        <f>SUMIFS(POs[saldo],POs[cve_prod],DIM_BILL[[#This Row],[CODIGO]],POs[status],$GY1772,POs[Semana],WEEKNUM(HP$1))</f>
        <v>0</v>
      </c>
      <c r="HQ1772" s="15">
        <f>SUMIFS(POs[saldo],POs[cve_prod],DIM_BILL[[#This Row],[CODIGO]],POs[status],$GY1772,POs[Semana],WEEKNUM(HQ$1))</f>
        <v>0</v>
      </c>
      <c r="HR1772" s="15">
        <f>SUMIFS(POs[saldo],POs[cve_prod],DIM_BILL[[#This Row],[CODIGO]],POs[status],$GY1772,POs[Semana],WEEKNUM(HR$1))</f>
        <v>0</v>
      </c>
      <c r="HS1772" s="15">
        <f>SUMIFS(POs[saldo],POs[cve_prod],DIM_BILL[[#This Row],[CODIGO]],POs[status],$GY1772,POs[Semana],WEEKNUM(HS$1))</f>
        <v>0</v>
      </c>
      <c r="HT1772" s="15">
        <f>SUMIFS(POs[saldo],POs[cve_prod],DIM_BILL[[#This Row],[CODIGO]],POs[status],$GY1772,POs[Semana],WEEKNUM(HT$1))</f>
        <v>0</v>
      </c>
      <c r="HU1772" s="22"/>
      <c r="HV1772" s="25"/>
      <c r="HW1772" t="str">
        <f>DIM_BILL[[#This Row],[Tipo]]</f>
        <v>MATERIA PRIMA</v>
      </c>
    </row>
    <row r="1773" spans="1:231" x14ac:dyDescent="0.3">
      <c r="A1773" s="17" t="s">
        <v>845</v>
      </c>
      <c r="BV1773">
        <v>1.0279999999999999E-2</v>
      </c>
      <c r="CQ1773">
        <v>9.0651399999999993E-3</v>
      </c>
      <c r="CR1773">
        <v>9.0650000000000001E-3</v>
      </c>
      <c r="CT1773">
        <v>4.62E-3</v>
      </c>
      <c r="CU1773">
        <v>9.0652000000000007E-3</v>
      </c>
      <c r="FO1773">
        <v>1.3432000000000001E-2</v>
      </c>
      <c r="FP1773">
        <v>1.6632000000000001E-2</v>
      </c>
      <c r="FQ1773">
        <v>1.3432000000000001E-2</v>
      </c>
      <c r="FR1773">
        <v>1.3432000000000001E-2</v>
      </c>
      <c r="FS1773">
        <v>1.5800000000000002E-2</v>
      </c>
      <c r="FX1773">
        <v>8.1880000000000008E-3</v>
      </c>
      <c r="GA1773">
        <v>8.1799999999999998E-3</v>
      </c>
      <c r="GB1773">
        <v>8.1840000000000003E-3</v>
      </c>
      <c r="GD1773">
        <v>8.1880000000000008E-3</v>
      </c>
      <c r="GE1773">
        <v>1.2792380952380953E-2</v>
      </c>
      <c r="GF1773">
        <v>1.5012000000000001E-2</v>
      </c>
      <c r="GK1773">
        <v>1.184E-2</v>
      </c>
      <c r="GR1773" s="17" t="s">
        <v>846</v>
      </c>
      <c r="GS1773" s="17">
        <v>1</v>
      </c>
      <c r="GT1773" s="17" t="s">
        <v>1870</v>
      </c>
      <c r="GU1773" s="17" t="s">
        <v>1793</v>
      </c>
      <c r="GV1773" s="17">
        <f>SUMIF(FACT_A1[cve_prod],DIM_BILL[[#This Row],[CODIGO]],FACT_A1[Existencia])</f>
        <v>839.16000000000008</v>
      </c>
      <c r="GW1773" s="18">
        <f>SUMIF(FACT_A2[cve_prod],DIM_BILL[[#This Row],[CODIGO]],FACT_A2[Existencia])</f>
        <v>44.788199999999996</v>
      </c>
      <c r="GX1773" s="17"/>
      <c r="GY1773" s="16" t="s">
        <v>2221</v>
      </c>
      <c r="GZ1773" s="24">
        <f>SUMPRODUCT($B1773:$GQ1773,INDEX(PLAN_PRODUCCION!$B$4:$GQ$24,COLUMN()-COLUMN($GZ$1)+1,0))</f>
        <v>979.48094799999978</v>
      </c>
      <c r="HA1773" s="24">
        <f>SUMPRODUCT($B1773:$GQ1773,INDEX(PLAN_PRODUCCION!$B$4:$GQ$24,COLUMN()-COLUMN($GZ$1)+1,0))</f>
        <v>0</v>
      </c>
      <c r="HB1773" s="24">
        <f>SUMPRODUCT($B1773:$GQ1773,INDEX(PLAN_PRODUCCION!$B$4:$GQ$24,COLUMN()-COLUMN($GZ$1)+1,0))</f>
        <v>0</v>
      </c>
      <c r="HC1773" s="24">
        <f>SUMPRODUCT($B1773:$GQ1773,INDEX(PLAN_PRODUCCION!$B$4:$GQ$24,COLUMN()-COLUMN($GZ$1)+1,0))</f>
        <v>0</v>
      </c>
      <c r="HD1773" s="24">
        <f>SUMPRODUCT($B1773:$GQ1773,INDEX(PLAN_PRODUCCION!$B$4:$GQ$24,COLUMN()-COLUMN($GZ$1)+1,0))</f>
        <v>0</v>
      </c>
      <c r="HE1773" s="24">
        <f>SUMPRODUCT($B1773:$GQ1773,INDEX(PLAN_PRODUCCION!$B$4:$GQ$24,COLUMN()-COLUMN($GZ$1)+1,0))</f>
        <v>0</v>
      </c>
      <c r="HF1773" s="24">
        <f>SUMPRODUCT($B1773:$GQ1773,INDEX(PLAN_PRODUCCION!$B$4:$GQ$24,COLUMN()-COLUMN($GZ$1)+1,0))</f>
        <v>0</v>
      </c>
      <c r="HG1773" s="24">
        <f>SUMPRODUCT($B1773:$GQ1773,INDEX(PLAN_PRODUCCION!$B$4:$GQ$24,COLUMN()-COLUMN($GZ$1)+1,0))</f>
        <v>0</v>
      </c>
      <c r="HH1773" s="24">
        <f>SUMPRODUCT($B1773:$GQ1773,INDEX(PLAN_PRODUCCION!$B$4:$GQ$24,COLUMN()-COLUMN($GZ$1)+1,0))</f>
        <v>0</v>
      </c>
      <c r="HI1773" s="24">
        <f>SUMPRODUCT($B1773:$GQ1773,INDEX(PLAN_PRODUCCION!$B$4:$GQ$24,COLUMN()-COLUMN($GZ$1)+1,0))</f>
        <v>0</v>
      </c>
      <c r="HJ1773" s="24">
        <f>SUMPRODUCT($B1773:$GQ1773,INDEX(PLAN_PRODUCCION!$B$4:$GQ$24,COLUMN()-COLUMN($GZ$1)+1,0))</f>
        <v>0</v>
      </c>
      <c r="HK1773" s="24">
        <f>SUMPRODUCT($B1773:$GQ1773,INDEX(PLAN_PRODUCCION!$B$4:$GQ$24,COLUMN()-COLUMN($GZ$1)+1,0))</f>
        <v>0</v>
      </c>
      <c r="HL1773" s="24">
        <f>SUMPRODUCT($B1773:$GQ1773,INDEX(PLAN_PRODUCCION!$B$4:$GQ$24,COLUMN()-COLUMN($GZ$1)+1,0))</f>
        <v>0</v>
      </c>
      <c r="HM1773" s="24">
        <f>SUMPRODUCT($B1773:$GQ1773,INDEX(PLAN_PRODUCCION!$B$4:$GQ$24,COLUMN()-COLUMN($GZ$1)+1,0))</f>
        <v>0</v>
      </c>
      <c r="HN1773" s="24">
        <f>SUMPRODUCT($B1773:$GQ1773,INDEX(PLAN_PRODUCCION!$B$4:$GQ$24,COLUMN()-COLUMN($GZ$1)+1,0))</f>
        <v>0</v>
      </c>
      <c r="HO1773" s="24">
        <f>SUMPRODUCT($B1773:$GQ1773,INDEX(PLAN_PRODUCCION!$B$4:$GQ$24,COLUMN()-COLUMN($GZ$1)+1,0))</f>
        <v>0</v>
      </c>
      <c r="HP1773" s="24">
        <f>SUMPRODUCT($B1773:$GQ1773,INDEX(PLAN_PRODUCCION!$B$4:$GQ$24,COLUMN()-COLUMN($GZ$1)+1,0))</f>
        <v>0</v>
      </c>
      <c r="HQ1773" s="24">
        <f>SUMPRODUCT($B1773:$GQ1773,INDEX(PLAN_PRODUCCION!$B$4:$GQ$24,COLUMN()-COLUMN($GZ$1)+1,0))</f>
        <v>0</v>
      </c>
      <c r="HR1773" s="24">
        <f>SUMPRODUCT($B1773:$GQ1773,INDEX(PLAN_PRODUCCION!$B$4:$GQ$24,COLUMN()-COLUMN($GZ$1)+1,0))</f>
        <v>0</v>
      </c>
      <c r="HS1773" s="24">
        <f>SUMPRODUCT($B1773:$GQ1773,INDEX(PLAN_PRODUCCION!$B$4:$GQ$24,COLUMN()-COLUMN($GZ$1)+1,0))</f>
        <v>0</v>
      </c>
      <c r="HT1773" s="24">
        <f>SUMPRODUCT($B1773:$GQ1773,INDEX(PLAN_PRODUCCION!$B$4:$GQ$24,COLUMN()-COLUMN($GZ$1)+1,0))</f>
        <v>0</v>
      </c>
      <c r="HU1773" s="22"/>
      <c r="HV1773" s="25"/>
      <c r="HW1773" t="str">
        <f>DIM_BILL[[#This Row],[Tipo]]</f>
        <v>MATERIA PRIMA</v>
      </c>
    </row>
    <row r="1774" spans="1:231" x14ac:dyDescent="0.3">
      <c r="A1774" s="18" t="s">
        <v>845</v>
      </c>
      <c r="BV1774">
        <v>1.0279999999999999E-2</v>
      </c>
      <c r="CQ1774">
        <v>9.0651399999999993E-3</v>
      </c>
      <c r="CR1774">
        <v>9.0650000000000001E-3</v>
      </c>
      <c r="CT1774">
        <v>4.62E-3</v>
      </c>
      <c r="CU1774">
        <v>9.0652000000000007E-3</v>
      </c>
      <c r="FO1774">
        <v>1.3432000000000001E-2</v>
      </c>
      <c r="FP1774">
        <v>1.6632000000000001E-2</v>
      </c>
      <c r="FQ1774">
        <v>1.3432000000000001E-2</v>
      </c>
      <c r="FR1774">
        <v>1.3432000000000001E-2</v>
      </c>
      <c r="FS1774">
        <v>1.5800000000000002E-2</v>
      </c>
      <c r="FX1774">
        <v>8.1880000000000008E-3</v>
      </c>
      <c r="GA1774">
        <v>8.1799999999999998E-3</v>
      </c>
      <c r="GB1774">
        <v>8.1840000000000003E-3</v>
      </c>
      <c r="GD1774">
        <v>8.1880000000000008E-3</v>
      </c>
      <c r="GE1774">
        <v>1.2792380952380953E-2</v>
      </c>
      <c r="GF1774">
        <v>1.5012000000000001E-2</v>
      </c>
      <c r="GK1774">
        <v>1.184E-2</v>
      </c>
      <c r="GR1774" s="18" t="s">
        <v>846</v>
      </c>
      <c r="GS1774" s="18">
        <v>1</v>
      </c>
      <c r="GT1774" s="18" t="s">
        <v>1870</v>
      </c>
      <c r="GU1774" s="18" t="s">
        <v>1793</v>
      </c>
      <c r="GV1774" s="18">
        <f>SUMIF(FACT_A1[cve_prod],DIM_BILL[[#This Row],[CODIGO]],FACT_A1[Existencia])</f>
        <v>839.16000000000008</v>
      </c>
      <c r="GW1774" s="18">
        <f>SUMIF(FACT_A2[cve_prod],DIM_BILL[[#This Row],[CODIGO]],FACT_A2[Existencia])</f>
        <v>44.788199999999996</v>
      </c>
      <c r="GX1774" s="18"/>
      <c r="GY1774" s="16" t="s">
        <v>2222</v>
      </c>
      <c r="GZ1774" s="26">
        <f t="shared" ref="GZ1774" si="12959">GV1774+GW1774+GX1774+GZ1772-GZ1773</f>
        <v>-95.532747999999742</v>
      </c>
      <c r="HA1774" s="26">
        <f t="shared" ref="HA1774" si="12960">GZ1774+HA1772-HA1773</f>
        <v>-95.532747999999742</v>
      </c>
      <c r="HB1774" s="26">
        <f t="shared" ref="HB1774" si="12961">HA1774+HB1772-HB1773</f>
        <v>-95.532747999999742</v>
      </c>
      <c r="HC1774" s="26">
        <f t="shared" ref="HC1774" si="12962">HB1774+HC1772-HC1773</f>
        <v>-95.532747999999742</v>
      </c>
      <c r="HD1774" s="26">
        <f t="shared" ref="HD1774" si="12963">HC1774+HD1772-HD1773</f>
        <v>-95.532747999999742</v>
      </c>
      <c r="HE1774" s="26">
        <f t="shared" ref="HE1774" si="12964">HD1774+HE1772-HE1773</f>
        <v>-95.532747999999742</v>
      </c>
      <c r="HF1774" s="26">
        <f t="shared" ref="HF1774" si="12965">HE1774+HF1772-HF1773</f>
        <v>-95.532747999999742</v>
      </c>
      <c r="HG1774" s="26">
        <f t="shared" ref="HG1774" si="12966">HF1774+HG1772-HG1773</f>
        <v>-95.532747999999742</v>
      </c>
      <c r="HH1774" s="26">
        <f t="shared" ref="HH1774" si="12967">HG1774+HH1772-HH1773</f>
        <v>-95.532747999999742</v>
      </c>
      <c r="HI1774" s="26">
        <f t="shared" ref="HI1774" si="12968">HH1774+HI1772-HI1773</f>
        <v>-95.532747999999742</v>
      </c>
      <c r="HJ1774" s="26">
        <f t="shared" ref="HJ1774" si="12969">HI1774+HJ1772-HJ1773</f>
        <v>-95.532747999999742</v>
      </c>
      <c r="HK1774" s="26">
        <f t="shared" ref="HK1774" si="12970">HJ1774+HK1772-HK1773</f>
        <v>-95.532747999999742</v>
      </c>
      <c r="HL1774" s="26">
        <f t="shared" ref="HL1774" si="12971">HK1774+HL1772-HL1773</f>
        <v>-95.532747999999742</v>
      </c>
      <c r="HM1774" s="26">
        <f t="shared" ref="HM1774" si="12972">HL1774+HM1772-HM1773</f>
        <v>-95.532747999999742</v>
      </c>
      <c r="HN1774" s="26">
        <f t="shared" ref="HN1774" si="12973">HM1774+HN1772-HN1773</f>
        <v>-95.532747999999742</v>
      </c>
      <c r="HO1774" s="26">
        <f t="shared" ref="HO1774" si="12974">HN1774+HO1772-HO1773</f>
        <v>-95.532747999999742</v>
      </c>
      <c r="HP1774" s="26">
        <f t="shared" ref="HP1774" si="12975">HO1774+HP1772-HP1773</f>
        <v>-95.532747999999742</v>
      </c>
      <c r="HQ1774" s="26">
        <f t="shared" ref="HQ1774" si="12976">HP1774+HQ1772-HQ1773</f>
        <v>-95.532747999999742</v>
      </c>
      <c r="HR1774" s="26">
        <f t="shared" ref="HR1774" si="12977">HQ1774+HR1772-HR1773</f>
        <v>-95.532747999999742</v>
      </c>
      <c r="HS1774" s="26">
        <f t="shared" ref="HS1774" si="12978">HR1774+HS1772-HS1773</f>
        <v>-95.532747999999742</v>
      </c>
      <c r="HT1774" s="26">
        <f t="shared" ref="HT1774" si="12979">HS1774+HT1772-HT1773</f>
        <v>-95.532747999999742</v>
      </c>
      <c r="HU1774" s="22">
        <f t="shared" ref="HU1774" si="12980">COUNTIF(GZ1774:HT1774,"&lt;0")</f>
        <v>21</v>
      </c>
      <c r="HV1774" s="25"/>
      <c r="HW1774" t="str">
        <f>DIM_BILL[[#This Row],[Tipo]]</f>
        <v>MATERIA PRIMA</v>
      </c>
    </row>
    <row r="1775" spans="1:231" x14ac:dyDescent="0.3">
      <c r="A1775" s="17" t="s">
        <v>1006</v>
      </c>
      <c r="CQ1775">
        <v>6.6003399999999997E-3</v>
      </c>
      <c r="CR1775">
        <v>1.98E-3</v>
      </c>
      <c r="CT1775">
        <v>6.6E-3</v>
      </c>
      <c r="CU1775">
        <v>1.98E-3</v>
      </c>
      <c r="FN1775">
        <v>6.2999999999999992E-4</v>
      </c>
      <c r="GK1775">
        <v>4.0000000000000001E-3</v>
      </c>
      <c r="GR1775" s="17" t="s">
        <v>1007</v>
      </c>
      <c r="GS1775" s="17">
        <v>3</v>
      </c>
      <c r="GT1775" s="17" t="s">
        <v>1836</v>
      </c>
      <c r="GU1775" s="17" t="s">
        <v>1793</v>
      </c>
      <c r="GV1775" s="17">
        <f>SUMIF(FACT_A1[cve_prod],DIM_BILL[[#This Row],[CODIGO]],FACT_A1[Existencia])</f>
        <v>0</v>
      </c>
      <c r="GW1775" s="18">
        <f>SUMIF(FACT_A2[cve_prod],DIM_BILL[[#This Row],[CODIGO]],FACT_A2[Existencia])</f>
        <v>164.2783</v>
      </c>
      <c r="GX1775" s="17"/>
      <c r="GY1775" s="16" t="s">
        <v>2220</v>
      </c>
      <c r="GZ1775" s="15">
        <f>SUMIFS(POs[saldo],POs[cve_prod],DIM_BILL[[#This Row],[CODIGO]],POs[status],$GY1775,POs[f_ent],GZ$1)</f>
        <v>0</v>
      </c>
      <c r="HA1775" s="15">
        <f>SUMIFS(POs[saldo],POs[cve_prod],DIM_BILL[[#This Row],[CODIGO]],POs[status],$GY1775,POs[f_ent],HA$1)</f>
        <v>0</v>
      </c>
      <c r="HB1775" s="15">
        <f>SUMIFS(POs[saldo],POs[cve_prod],DIM_BILL[[#This Row],[CODIGO]],POs[status],$GY1775,POs[f_ent],HB$1)</f>
        <v>0</v>
      </c>
      <c r="HC1775" s="15">
        <f>SUMIFS(POs[saldo],POs[cve_prod],DIM_BILL[[#This Row],[CODIGO]],POs[status],$GY1775,POs[f_ent],HC$1)</f>
        <v>0</v>
      </c>
      <c r="HD1775" s="15">
        <f>SUMIFS(POs[saldo],POs[cve_prod],DIM_BILL[[#This Row],[CODIGO]],POs[status],$GY1775,POs[f_ent],HD$1)</f>
        <v>0</v>
      </c>
      <c r="HE1775" s="15">
        <f>SUMIFS(POs[saldo],POs[cve_prod],DIM_BILL[[#This Row],[CODIGO]],POs[status],$GY1775,POs[f_ent],HE$1)</f>
        <v>0</v>
      </c>
      <c r="HF1775" s="15">
        <f>SUMIFS(POs[saldo],POs[cve_prod],DIM_BILL[[#This Row],[CODIGO]],POs[status],$GY1775,POs[Semana],WEEKNUM(HF$1))</f>
        <v>0</v>
      </c>
      <c r="HG1775" s="15">
        <f>SUMIFS(POs[saldo],POs[cve_prod],DIM_BILL[[#This Row],[CODIGO]],POs[status],$GY1775,POs[Semana],WEEKNUM(HG$1))</f>
        <v>0</v>
      </c>
      <c r="HH1775" s="15">
        <f>SUMIFS(POs[saldo],POs[cve_prod],DIM_BILL[[#This Row],[CODIGO]],POs[status],$GY1775,POs[Semana],WEEKNUM(HH$1))</f>
        <v>0</v>
      </c>
      <c r="HI1775" s="15">
        <f>SUMIFS(POs[saldo],POs[cve_prod],DIM_BILL[[#This Row],[CODIGO]],POs[status],$GY1775,POs[Semana],WEEKNUM(HI$1))</f>
        <v>0</v>
      </c>
      <c r="HJ1775" s="15">
        <f>SUMIFS(POs[saldo],POs[cve_prod],DIM_BILL[[#This Row],[CODIGO]],POs[status],$GY1775,POs[Semana],WEEKNUM(HJ$1))</f>
        <v>0</v>
      </c>
      <c r="HK1775" s="15">
        <f>SUMIFS(POs[saldo],POs[cve_prod],DIM_BILL[[#This Row],[CODIGO]],POs[status],$GY1775,POs[Semana],WEEKNUM(HK$1))</f>
        <v>0</v>
      </c>
      <c r="HL1775" s="15">
        <f>SUMIFS(POs[saldo],POs[cve_prod],DIM_BILL[[#This Row],[CODIGO]],POs[status],$GY1775,POs[Semana],WEEKNUM(HL$1))</f>
        <v>0</v>
      </c>
      <c r="HM1775" s="15">
        <f>SUMIFS(POs[saldo],POs[cve_prod],DIM_BILL[[#This Row],[CODIGO]],POs[status],$GY1775,POs[Semana],WEEKNUM(HM$1))</f>
        <v>0</v>
      </c>
      <c r="HN1775" s="15">
        <f>SUMIFS(POs[saldo],POs[cve_prod],DIM_BILL[[#This Row],[CODIGO]],POs[status],$GY1775,POs[Semana],WEEKNUM(HN$1))</f>
        <v>0</v>
      </c>
      <c r="HO1775" s="15">
        <f>SUMIFS(POs[saldo],POs[cve_prod],DIM_BILL[[#This Row],[CODIGO]],POs[status],$GY1775,POs[Semana],WEEKNUM(HO$1))</f>
        <v>0</v>
      </c>
      <c r="HP1775" s="15">
        <f>SUMIFS(POs[saldo],POs[cve_prod],DIM_BILL[[#This Row],[CODIGO]],POs[status],$GY1775,POs[Semana],WEEKNUM(HP$1))</f>
        <v>0</v>
      </c>
      <c r="HQ1775" s="15">
        <f>SUMIFS(POs[saldo],POs[cve_prod],DIM_BILL[[#This Row],[CODIGO]],POs[status],$GY1775,POs[Semana],WEEKNUM(HQ$1))</f>
        <v>0</v>
      </c>
      <c r="HR1775" s="15">
        <f>SUMIFS(POs[saldo],POs[cve_prod],DIM_BILL[[#This Row],[CODIGO]],POs[status],$GY1775,POs[Semana],WEEKNUM(HR$1))</f>
        <v>0</v>
      </c>
      <c r="HS1775" s="15">
        <f>SUMIFS(POs[saldo],POs[cve_prod],DIM_BILL[[#This Row],[CODIGO]],POs[status],$GY1775,POs[Semana],WEEKNUM(HS$1))</f>
        <v>0</v>
      </c>
      <c r="HT1775" s="15">
        <f>SUMIFS(POs[saldo],POs[cve_prod],DIM_BILL[[#This Row],[CODIGO]],POs[status],$GY1775,POs[Semana],WEEKNUM(HT$1))</f>
        <v>0</v>
      </c>
      <c r="HU1775" s="22"/>
      <c r="HV1775" s="25"/>
      <c r="HW1775" t="str">
        <f>DIM_BILL[[#This Row],[Tipo]]</f>
        <v>MATERIA PRIMA</v>
      </c>
    </row>
    <row r="1776" spans="1:231" x14ac:dyDescent="0.3">
      <c r="A1776" s="17" t="s">
        <v>1006</v>
      </c>
      <c r="CQ1776">
        <v>6.6003399999999997E-3</v>
      </c>
      <c r="CR1776">
        <v>1.98E-3</v>
      </c>
      <c r="CT1776">
        <v>6.6E-3</v>
      </c>
      <c r="CU1776">
        <v>1.98E-3</v>
      </c>
      <c r="FN1776">
        <v>6.2999999999999992E-4</v>
      </c>
      <c r="GK1776">
        <v>4.0000000000000001E-3</v>
      </c>
      <c r="GR1776" s="17" t="s">
        <v>1007</v>
      </c>
      <c r="GS1776" s="17">
        <v>3</v>
      </c>
      <c r="GT1776" s="17" t="s">
        <v>1836</v>
      </c>
      <c r="GU1776" s="17" t="s">
        <v>1793</v>
      </c>
      <c r="GV1776" s="17">
        <f>SUMIF(FACT_A1[cve_prod],DIM_BILL[[#This Row],[CODIGO]],FACT_A1[Existencia])</f>
        <v>0</v>
      </c>
      <c r="GW1776" s="18">
        <f>SUMIF(FACT_A2[cve_prod],DIM_BILL[[#This Row],[CODIGO]],FACT_A2[Existencia])</f>
        <v>164.2783</v>
      </c>
      <c r="GX1776" s="17"/>
      <c r="GY1776" s="16" t="s">
        <v>2221</v>
      </c>
      <c r="GZ1776" s="24">
        <f>SUMPRODUCT($B1776:$GQ1776,INDEX(PLAN_PRODUCCION!$B$4:$GQ$24,COLUMN()-COLUMN($GZ$1)+1,0))</f>
        <v>196.44310000000002</v>
      </c>
      <c r="HA1776" s="24">
        <f>SUMPRODUCT($B1776:$GQ1776,INDEX(PLAN_PRODUCCION!$B$4:$GQ$24,COLUMN()-COLUMN($GZ$1)+1,0))</f>
        <v>0</v>
      </c>
      <c r="HB1776" s="24">
        <f>SUMPRODUCT($B1776:$GQ1776,INDEX(PLAN_PRODUCCION!$B$4:$GQ$24,COLUMN()-COLUMN($GZ$1)+1,0))</f>
        <v>0</v>
      </c>
      <c r="HC1776" s="24">
        <f>SUMPRODUCT($B1776:$GQ1776,INDEX(PLAN_PRODUCCION!$B$4:$GQ$24,COLUMN()-COLUMN($GZ$1)+1,0))</f>
        <v>0</v>
      </c>
      <c r="HD1776" s="24">
        <f>SUMPRODUCT($B1776:$GQ1776,INDEX(PLAN_PRODUCCION!$B$4:$GQ$24,COLUMN()-COLUMN($GZ$1)+1,0))</f>
        <v>0</v>
      </c>
      <c r="HE1776" s="24">
        <f>SUMPRODUCT($B1776:$GQ1776,INDEX(PLAN_PRODUCCION!$B$4:$GQ$24,COLUMN()-COLUMN($GZ$1)+1,0))</f>
        <v>0</v>
      </c>
      <c r="HF1776" s="24">
        <f>SUMPRODUCT($B1776:$GQ1776,INDEX(PLAN_PRODUCCION!$B$4:$GQ$24,COLUMN()-COLUMN($GZ$1)+1,0))</f>
        <v>0</v>
      </c>
      <c r="HG1776" s="24">
        <f>SUMPRODUCT($B1776:$GQ1776,INDEX(PLAN_PRODUCCION!$B$4:$GQ$24,COLUMN()-COLUMN($GZ$1)+1,0))</f>
        <v>0</v>
      </c>
      <c r="HH1776" s="24">
        <f>SUMPRODUCT($B1776:$GQ1776,INDEX(PLAN_PRODUCCION!$B$4:$GQ$24,COLUMN()-COLUMN($GZ$1)+1,0))</f>
        <v>0</v>
      </c>
      <c r="HI1776" s="24">
        <f>SUMPRODUCT($B1776:$GQ1776,INDEX(PLAN_PRODUCCION!$B$4:$GQ$24,COLUMN()-COLUMN($GZ$1)+1,0))</f>
        <v>0</v>
      </c>
      <c r="HJ1776" s="24">
        <f>SUMPRODUCT($B1776:$GQ1776,INDEX(PLAN_PRODUCCION!$B$4:$GQ$24,COLUMN()-COLUMN($GZ$1)+1,0))</f>
        <v>0</v>
      </c>
      <c r="HK1776" s="24">
        <f>SUMPRODUCT($B1776:$GQ1776,INDEX(PLAN_PRODUCCION!$B$4:$GQ$24,COLUMN()-COLUMN($GZ$1)+1,0))</f>
        <v>0</v>
      </c>
      <c r="HL1776" s="24">
        <f>SUMPRODUCT($B1776:$GQ1776,INDEX(PLAN_PRODUCCION!$B$4:$GQ$24,COLUMN()-COLUMN($GZ$1)+1,0))</f>
        <v>0</v>
      </c>
      <c r="HM1776" s="24">
        <f>SUMPRODUCT($B1776:$GQ1776,INDEX(PLAN_PRODUCCION!$B$4:$GQ$24,COLUMN()-COLUMN($GZ$1)+1,0))</f>
        <v>0</v>
      </c>
      <c r="HN1776" s="24">
        <f>SUMPRODUCT($B1776:$GQ1776,INDEX(PLAN_PRODUCCION!$B$4:$GQ$24,COLUMN()-COLUMN($GZ$1)+1,0))</f>
        <v>0</v>
      </c>
      <c r="HO1776" s="24">
        <f>SUMPRODUCT($B1776:$GQ1776,INDEX(PLAN_PRODUCCION!$B$4:$GQ$24,COLUMN()-COLUMN($GZ$1)+1,0))</f>
        <v>0</v>
      </c>
      <c r="HP1776" s="24">
        <f>SUMPRODUCT($B1776:$GQ1776,INDEX(PLAN_PRODUCCION!$B$4:$GQ$24,COLUMN()-COLUMN($GZ$1)+1,0))</f>
        <v>0</v>
      </c>
      <c r="HQ1776" s="24">
        <f>SUMPRODUCT($B1776:$GQ1776,INDEX(PLAN_PRODUCCION!$B$4:$GQ$24,COLUMN()-COLUMN($GZ$1)+1,0))</f>
        <v>0</v>
      </c>
      <c r="HR1776" s="24">
        <f>SUMPRODUCT($B1776:$GQ1776,INDEX(PLAN_PRODUCCION!$B$4:$GQ$24,COLUMN()-COLUMN($GZ$1)+1,0))</f>
        <v>0</v>
      </c>
      <c r="HS1776" s="24">
        <f>SUMPRODUCT($B1776:$GQ1776,INDEX(PLAN_PRODUCCION!$B$4:$GQ$24,COLUMN()-COLUMN($GZ$1)+1,0))</f>
        <v>0</v>
      </c>
      <c r="HT1776" s="24">
        <f>SUMPRODUCT($B1776:$GQ1776,INDEX(PLAN_PRODUCCION!$B$4:$GQ$24,COLUMN()-COLUMN($GZ$1)+1,0))</f>
        <v>0</v>
      </c>
      <c r="HU1776" s="22"/>
      <c r="HV1776" s="25"/>
      <c r="HW1776" t="str">
        <f>DIM_BILL[[#This Row],[Tipo]]</f>
        <v>MATERIA PRIMA</v>
      </c>
    </row>
    <row r="1777" spans="1:231" x14ac:dyDescent="0.3">
      <c r="A1777" s="18" t="s">
        <v>1006</v>
      </c>
      <c r="CQ1777">
        <v>6.6003399999999997E-3</v>
      </c>
      <c r="CR1777">
        <v>1.98E-3</v>
      </c>
      <c r="CT1777">
        <v>6.6E-3</v>
      </c>
      <c r="CU1777">
        <v>1.98E-3</v>
      </c>
      <c r="FN1777">
        <v>6.2999999999999992E-4</v>
      </c>
      <c r="GK1777">
        <v>4.0000000000000001E-3</v>
      </c>
      <c r="GR1777" s="18" t="s">
        <v>1007</v>
      </c>
      <c r="GS1777" s="18">
        <v>3</v>
      </c>
      <c r="GT1777" s="18" t="s">
        <v>1836</v>
      </c>
      <c r="GU1777" s="18" t="s">
        <v>1793</v>
      </c>
      <c r="GV1777" s="18">
        <f>SUMIF(FACT_A1[cve_prod],DIM_BILL[[#This Row],[CODIGO]],FACT_A1[Existencia])</f>
        <v>0</v>
      </c>
      <c r="GW1777" s="18">
        <f>SUMIF(FACT_A2[cve_prod],DIM_BILL[[#This Row],[CODIGO]],FACT_A2[Existencia])</f>
        <v>164.2783</v>
      </c>
      <c r="GX1777" s="18"/>
      <c r="GY1777" s="16" t="s">
        <v>2222</v>
      </c>
      <c r="GZ1777" s="26">
        <f t="shared" ref="GZ1777" si="12981">GV1777+GW1777+GX1777+GZ1775-GZ1776</f>
        <v>-32.164800000000014</v>
      </c>
      <c r="HA1777" s="26">
        <f t="shared" ref="HA1777" si="12982">GZ1777+HA1775-HA1776</f>
        <v>-32.164800000000014</v>
      </c>
      <c r="HB1777" s="26">
        <f t="shared" ref="HB1777" si="12983">HA1777+HB1775-HB1776</f>
        <v>-32.164800000000014</v>
      </c>
      <c r="HC1777" s="26">
        <f t="shared" ref="HC1777" si="12984">HB1777+HC1775-HC1776</f>
        <v>-32.164800000000014</v>
      </c>
      <c r="HD1777" s="26">
        <f t="shared" ref="HD1777" si="12985">HC1777+HD1775-HD1776</f>
        <v>-32.164800000000014</v>
      </c>
      <c r="HE1777" s="26">
        <f t="shared" ref="HE1777" si="12986">HD1777+HE1775-HE1776</f>
        <v>-32.164800000000014</v>
      </c>
      <c r="HF1777" s="26">
        <f t="shared" ref="HF1777" si="12987">HE1777+HF1775-HF1776</f>
        <v>-32.164800000000014</v>
      </c>
      <c r="HG1777" s="26">
        <f t="shared" ref="HG1777" si="12988">HF1777+HG1775-HG1776</f>
        <v>-32.164800000000014</v>
      </c>
      <c r="HH1777" s="26">
        <f t="shared" ref="HH1777" si="12989">HG1777+HH1775-HH1776</f>
        <v>-32.164800000000014</v>
      </c>
      <c r="HI1777" s="26">
        <f t="shared" ref="HI1777" si="12990">HH1777+HI1775-HI1776</f>
        <v>-32.164800000000014</v>
      </c>
      <c r="HJ1777" s="26">
        <f t="shared" ref="HJ1777" si="12991">HI1777+HJ1775-HJ1776</f>
        <v>-32.164800000000014</v>
      </c>
      <c r="HK1777" s="26">
        <f t="shared" ref="HK1777" si="12992">HJ1777+HK1775-HK1776</f>
        <v>-32.164800000000014</v>
      </c>
      <c r="HL1777" s="26">
        <f t="shared" ref="HL1777" si="12993">HK1777+HL1775-HL1776</f>
        <v>-32.164800000000014</v>
      </c>
      <c r="HM1777" s="26">
        <f t="shared" ref="HM1777" si="12994">HL1777+HM1775-HM1776</f>
        <v>-32.164800000000014</v>
      </c>
      <c r="HN1777" s="26">
        <f t="shared" ref="HN1777" si="12995">HM1777+HN1775-HN1776</f>
        <v>-32.164800000000014</v>
      </c>
      <c r="HO1777" s="26">
        <f t="shared" ref="HO1777" si="12996">HN1777+HO1775-HO1776</f>
        <v>-32.164800000000014</v>
      </c>
      <c r="HP1777" s="26">
        <f t="shared" ref="HP1777" si="12997">HO1777+HP1775-HP1776</f>
        <v>-32.164800000000014</v>
      </c>
      <c r="HQ1777" s="26">
        <f t="shared" ref="HQ1777" si="12998">HP1777+HQ1775-HQ1776</f>
        <v>-32.164800000000014</v>
      </c>
      <c r="HR1777" s="26">
        <f t="shared" ref="HR1777" si="12999">HQ1777+HR1775-HR1776</f>
        <v>-32.164800000000014</v>
      </c>
      <c r="HS1777" s="26">
        <f t="shared" ref="HS1777" si="13000">HR1777+HS1775-HS1776</f>
        <v>-32.164800000000014</v>
      </c>
      <c r="HT1777" s="26">
        <f t="shared" ref="HT1777" si="13001">HS1777+HT1775-HT1776</f>
        <v>-32.164800000000014</v>
      </c>
      <c r="HU1777" s="22">
        <f t="shared" ref="HU1777" si="13002">COUNTIF(GZ1777:HT1777,"&lt;0")</f>
        <v>21</v>
      </c>
      <c r="HV1777" s="25"/>
      <c r="HW1777" t="str">
        <f>DIM_BILL[[#This Row],[Tipo]]</f>
        <v>MATERIA PRIMA</v>
      </c>
    </row>
    <row r="1778" spans="1:231" x14ac:dyDescent="0.3">
      <c r="A1778" s="17" t="s">
        <v>1008</v>
      </c>
      <c r="CQ1778">
        <v>2.1978000000000002E-3</v>
      </c>
      <c r="CT1778">
        <v>2.1979999999999999E-3</v>
      </c>
      <c r="GR1778" s="17" t="s">
        <v>1009</v>
      </c>
      <c r="GS1778" s="17">
        <v>3</v>
      </c>
      <c r="GT1778" s="17" t="s">
        <v>1836</v>
      </c>
      <c r="GU1778" s="17" t="s">
        <v>1793</v>
      </c>
      <c r="GV1778" s="17">
        <f>SUMIF(FACT_A1[cve_prod],DIM_BILL[[#This Row],[CODIGO]],FACT_A1[Existencia])</f>
        <v>0</v>
      </c>
      <c r="GW1778" s="18">
        <f>SUMIF(FACT_A2[cve_prod],DIM_BILL[[#This Row],[CODIGO]],FACT_A2[Existencia])</f>
        <v>45.629999999999995</v>
      </c>
      <c r="GX1778" s="17"/>
      <c r="GY1778" s="16" t="s">
        <v>2220</v>
      </c>
      <c r="GZ1778" s="15">
        <f>SUMIFS(POs[saldo],POs[cve_prod],DIM_BILL[[#This Row],[CODIGO]],POs[status],$GY1778,POs[f_ent],GZ$1)</f>
        <v>0</v>
      </c>
      <c r="HA1778" s="15">
        <f>SUMIFS(POs[saldo],POs[cve_prod],DIM_BILL[[#This Row],[CODIGO]],POs[status],$GY1778,POs[f_ent],HA$1)</f>
        <v>0</v>
      </c>
      <c r="HB1778" s="15">
        <f>SUMIFS(POs[saldo],POs[cve_prod],DIM_BILL[[#This Row],[CODIGO]],POs[status],$GY1778,POs[f_ent],HB$1)</f>
        <v>0</v>
      </c>
      <c r="HC1778" s="15">
        <f>SUMIFS(POs[saldo],POs[cve_prod],DIM_BILL[[#This Row],[CODIGO]],POs[status],$GY1778,POs[f_ent],HC$1)</f>
        <v>0</v>
      </c>
      <c r="HD1778" s="15">
        <f>SUMIFS(POs[saldo],POs[cve_prod],DIM_BILL[[#This Row],[CODIGO]],POs[status],$GY1778,POs[f_ent],HD$1)</f>
        <v>0</v>
      </c>
      <c r="HE1778" s="15">
        <f>SUMIFS(POs[saldo],POs[cve_prod],DIM_BILL[[#This Row],[CODIGO]],POs[status],$GY1778,POs[f_ent],HE$1)</f>
        <v>0</v>
      </c>
      <c r="HF1778" s="15">
        <f>SUMIFS(POs[saldo],POs[cve_prod],DIM_BILL[[#This Row],[CODIGO]],POs[status],$GY1778,POs[Semana],WEEKNUM(HF$1))</f>
        <v>0</v>
      </c>
      <c r="HG1778" s="15">
        <f>SUMIFS(POs[saldo],POs[cve_prod],DIM_BILL[[#This Row],[CODIGO]],POs[status],$GY1778,POs[Semana],WEEKNUM(HG$1))</f>
        <v>0</v>
      </c>
      <c r="HH1778" s="15">
        <f>SUMIFS(POs[saldo],POs[cve_prod],DIM_BILL[[#This Row],[CODIGO]],POs[status],$GY1778,POs[Semana],WEEKNUM(HH$1))</f>
        <v>0</v>
      </c>
      <c r="HI1778" s="15">
        <f>SUMIFS(POs[saldo],POs[cve_prod],DIM_BILL[[#This Row],[CODIGO]],POs[status],$GY1778,POs[Semana],WEEKNUM(HI$1))</f>
        <v>0</v>
      </c>
      <c r="HJ1778" s="15">
        <f>SUMIFS(POs[saldo],POs[cve_prod],DIM_BILL[[#This Row],[CODIGO]],POs[status],$GY1778,POs[Semana],WEEKNUM(HJ$1))</f>
        <v>0</v>
      </c>
      <c r="HK1778" s="15">
        <f>SUMIFS(POs[saldo],POs[cve_prod],DIM_BILL[[#This Row],[CODIGO]],POs[status],$GY1778,POs[Semana],WEEKNUM(HK$1))</f>
        <v>0</v>
      </c>
      <c r="HL1778" s="15">
        <f>SUMIFS(POs[saldo],POs[cve_prod],DIM_BILL[[#This Row],[CODIGO]],POs[status],$GY1778,POs[Semana],WEEKNUM(HL$1))</f>
        <v>0</v>
      </c>
      <c r="HM1778" s="15">
        <f>SUMIFS(POs[saldo],POs[cve_prod],DIM_BILL[[#This Row],[CODIGO]],POs[status],$GY1778,POs[Semana],WEEKNUM(HM$1))</f>
        <v>0</v>
      </c>
      <c r="HN1778" s="15">
        <f>SUMIFS(POs[saldo],POs[cve_prod],DIM_BILL[[#This Row],[CODIGO]],POs[status],$GY1778,POs[Semana],WEEKNUM(HN$1))</f>
        <v>0</v>
      </c>
      <c r="HO1778" s="15">
        <f>SUMIFS(POs[saldo],POs[cve_prod],DIM_BILL[[#This Row],[CODIGO]],POs[status],$GY1778,POs[Semana],WEEKNUM(HO$1))</f>
        <v>0</v>
      </c>
      <c r="HP1778" s="15">
        <f>SUMIFS(POs[saldo],POs[cve_prod],DIM_BILL[[#This Row],[CODIGO]],POs[status],$GY1778,POs[Semana],WEEKNUM(HP$1))</f>
        <v>0</v>
      </c>
      <c r="HQ1778" s="15">
        <f>SUMIFS(POs[saldo],POs[cve_prod],DIM_BILL[[#This Row],[CODIGO]],POs[status],$GY1778,POs[Semana],WEEKNUM(HQ$1))</f>
        <v>0</v>
      </c>
      <c r="HR1778" s="15">
        <f>SUMIFS(POs[saldo],POs[cve_prod],DIM_BILL[[#This Row],[CODIGO]],POs[status],$GY1778,POs[Semana],WEEKNUM(HR$1))</f>
        <v>0</v>
      </c>
      <c r="HS1778" s="15">
        <f>SUMIFS(POs[saldo],POs[cve_prod],DIM_BILL[[#This Row],[CODIGO]],POs[status],$GY1778,POs[Semana],WEEKNUM(HS$1))</f>
        <v>0</v>
      </c>
      <c r="HT1778" s="15">
        <f>SUMIFS(POs[saldo],POs[cve_prod],DIM_BILL[[#This Row],[CODIGO]],POs[status],$GY1778,POs[Semana],WEEKNUM(HT$1))</f>
        <v>0</v>
      </c>
      <c r="HU1778" s="22"/>
      <c r="HV1778" s="25"/>
      <c r="HW1778" t="str">
        <f>DIM_BILL[[#This Row],[Tipo]]</f>
        <v>MATERIA PRIMA</v>
      </c>
    </row>
    <row r="1779" spans="1:231" x14ac:dyDescent="0.3">
      <c r="A1779" s="17" t="s">
        <v>1008</v>
      </c>
      <c r="CQ1779">
        <v>2.1978000000000002E-3</v>
      </c>
      <c r="CT1779">
        <v>2.1979999999999999E-3</v>
      </c>
      <c r="GR1779" s="17" t="s">
        <v>1009</v>
      </c>
      <c r="GS1779" s="17">
        <v>3</v>
      </c>
      <c r="GT1779" s="17" t="s">
        <v>1836</v>
      </c>
      <c r="GU1779" s="17" t="s">
        <v>1793</v>
      </c>
      <c r="GV1779" s="17">
        <f>SUMIF(FACT_A1[cve_prod],DIM_BILL[[#This Row],[CODIGO]],FACT_A1[Existencia])</f>
        <v>0</v>
      </c>
      <c r="GW1779" s="18">
        <f>SUMIF(FACT_A2[cve_prod],DIM_BILL[[#This Row],[CODIGO]],FACT_A2[Existencia])</f>
        <v>45.629999999999995</v>
      </c>
      <c r="GX1779" s="17"/>
      <c r="GY1779" s="16" t="s">
        <v>2221</v>
      </c>
      <c r="GZ1779" s="24">
        <f>SUMPRODUCT($B1779:$GQ1779,INDEX(PLAN_PRODUCCION!$B$4:$GQ$24,COLUMN()-COLUMN($GZ$1)+1,0))</f>
        <v>44.231750000000005</v>
      </c>
      <c r="HA1779" s="24">
        <f>SUMPRODUCT($B1779:$GQ1779,INDEX(PLAN_PRODUCCION!$B$4:$GQ$24,COLUMN()-COLUMN($GZ$1)+1,0))</f>
        <v>0</v>
      </c>
      <c r="HB1779" s="24">
        <f>SUMPRODUCT($B1779:$GQ1779,INDEX(PLAN_PRODUCCION!$B$4:$GQ$24,COLUMN()-COLUMN($GZ$1)+1,0))</f>
        <v>0</v>
      </c>
      <c r="HC1779" s="24">
        <f>SUMPRODUCT($B1779:$GQ1779,INDEX(PLAN_PRODUCCION!$B$4:$GQ$24,COLUMN()-COLUMN($GZ$1)+1,0))</f>
        <v>0</v>
      </c>
      <c r="HD1779" s="24">
        <f>SUMPRODUCT($B1779:$GQ1779,INDEX(PLAN_PRODUCCION!$B$4:$GQ$24,COLUMN()-COLUMN($GZ$1)+1,0))</f>
        <v>0</v>
      </c>
      <c r="HE1779" s="24">
        <f>SUMPRODUCT($B1779:$GQ1779,INDEX(PLAN_PRODUCCION!$B$4:$GQ$24,COLUMN()-COLUMN($GZ$1)+1,0))</f>
        <v>0</v>
      </c>
      <c r="HF1779" s="24">
        <f>SUMPRODUCT($B1779:$GQ1779,INDEX(PLAN_PRODUCCION!$B$4:$GQ$24,COLUMN()-COLUMN($GZ$1)+1,0))</f>
        <v>0</v>
      </c>
      <c r="HG1779" s="24">
        <f>SUMPRODUCT($B1779:$GQ1779,INDEX(PLAN_PRODUCCION!$B$4:$GQ$24,COLUMN()-COLUMN($GZ$1)+1,0))</f>
        <v>0</v>
      </c>
      <c r="HH1779" s="24">
        <f>SUMPRODUCT($B1779:$GQ1779,INDEX(PLAN_PRODUCCION!$B$4:$GQ$24,COLUMN()-COLUMN($GZ$1)+1,0))</f>
        <v>0</v>
      </c>
      <c r="HI1779" s="24">
        <f>SUMPRODUCT($B1779:$GQ1779,INDEX(PLAN_PRODUCCION!$B$4:$GQ$24,COLUMN()-COLUMN($GZ$1)+1,0))</f>
        <v>0</v>
      </c>
      <c r="HJ1779" s="24">
        <f>SUMPRODUCT($B1779:$GQ1779,INDEX(PLAN_PRODUCCION!$B$4:$GQ$24,COLUMN()-COLUMN($GZ$1)+1,0))</f>
        <v>0</v>
      </c>
      <c r="HK1779" s="24">
        <f>SUMPRODUCT($B1779:$GQ1779,INDEX(PLAN_PRODUCCION!$B$4:$GQ$24,COLUMN()-COLUMN($GZ$1)+1,0))</f>
        <v>0</v>
      </c>
      <c r="HL1779" s="24">
        <f>SUMPRODUCT($B1779:$GQ1779,INDEX(PLAN_PRODUCCION!$B$4:$GQ$24,COLUMN()-COLUMN($GZ$1)+1,0))</f>
        <v>0</v>
      </c>
      <c r="HM1779" s="24">
        <f>SUMPRODUCT($B1779:$GQ1779,INDEX(PLAN_PRODUCCION!$B$4:$GQ$24,COLUMN()-COLUMN($GZ$1)+1,0))</f>
        <v>0</v>
      </c>
      <c r="HN1779" s="24">
        <f>SUMPRODUCT($B1779:$GQ1779,INDEX(PLAN_PRODUCCION!$B$4:$GQ$24,COLUMN()-COLUMN($GZ$1)+1,0))</f>
        <v>0</v>
      </c>
      <c r="HO1779" s="24">
        <f>SUMPRODUCT($B1779:$GQ1779,INDEX(PLAN_PRODUCCION!$B$4:$GQ$24,COLUMN()-COLUMN($GZ$1)+1,0))</f>
        <v>0</v>
      </c>
      <c r="HP1779" s="24">
        <f>SUMPRODUCT($B1779:$GQ1779,INDEX(PLAN_PRODUCCION!$B$4:$GQ$24,COLUMN()-COLUMN($GZ$1)+1,0))</f>
        <v>0</v>
      </c>
      <c r="HQ1779" s="24">
        <f>SUMPRODUCT($B1779:$GQ1779,INDEX(PLAN_PRODUCCION!$B$4:$GQ$24,COLUMN()-COLUMN($GZ$1)+1,0))</f>
        <v>0</v>
      </c>
      <c r="HR1779" s="24">
        <f>SUMPRODUCT($B1779:$GQ1779,INDEX(PLAN_PRODUCCION!$B$4:$GQ$24,COLUMN()-COLUMN($GZ$1)+1,0))</f>
        <v>0</v>
      </c>
      <c r="HS1779" s="24">
        <f>SUMPRODUCT($B1779:$GQ1779,INDEX(PLAN_PRODUCCION!$B$4:$GQ$24,COLUMN()-COLUMN($GZ$1)+1,0))</f>
        <v>0</v>
      </c>
      <c r="HT1779" s="24">
        <f>SUMPRODUCT($B1779:$GQ1779,INDEX(PLAN_PRODUCCION!$B$4:$GQ$24,COLUMN()-COLUMN($GZ$1)+1,0))</f>
        <v>0</v>
      </c>
      <c r="HU1779" s="22"/>
      <c r="HV1779" s="25"/>
      <c r="HW1779" t="str">
        <f>DIM_BILL[[#This Row],[Tipo]]</f>
        <v>MATERIA PRIMA</v>
      </c>
    </row>
    <row r="1780" spans="1:231" x14ac:dyDescent="0.3">
      <c r="A1780" s="18" t="s">
        <v>1008</v>
      </c>
      <c r="CQ1780">
        <v>2.1978000000000002E-3</v>
      </c>
      <c r="CT1780">
        <v>2.1979999999999999E-3</v>
      </c>
      <c r="GR1780" s="18" t="s">
        <v>1009</v>
      </c>
      <c r="GS1780" s="18">
        <v>3</v>
      </c>
      <c r="GT1780" s="18" t="s">
        <v>1836</v>
      </c>
      <c r="GU1780" s="18" t="s">
        <v>1793</v>
      </c>
      <c r="GV1780" s="18">
        <f>SUMIF(FACT_A1[cve_prod],DIM_BILL[[#This Row],[CODIGO]],FACT_A1[Existencia])</f>
        <v>0</v>
      </c>
      <c r="GW1780" s="18">
        <f>SUMIF(FACT_A2[cve_prod],DIM_BILL[[#This Row],[CODIGO]],FACT_A2[Existencia])</f>
        <v>45.629999999999995</v>
      </c>
      <c r="GX1780" s="18"/>
      <c r="GY1780" s="16" t="s">
        <v>2222</v>
      </c>
      <c r="GZ1780" s="26">
        <f t="shared" ref="GZ1780" si="13003">GV1780+GW1780+GX1780+GZ1778-GZ1779</f>
        <v>1.3982499999999902</v>
      </c>
      <c r="HA1780" s="26">
        <f t="shared" ref="HA1780" si="13004">GZ1780+HA1778-HA1779</f>
        <v>1.3982499999999902</v>
      </c>
      <c r="HB1780" s="26">
        <f t="shared" ref="HB1780" si="13005">HA1780+HB1778-HB1779</f>
        <v>1.3982499999999902</v>
      </c>
      <c r="HC1780" s="26">
        <f t="shared" ref="HC1780" si="13006">HB1780+HC1778-HC1779</f>
        <v>1.3982499999999902</v>
      </c>
      <c r="HD1780" s="26">
        <f t="shared" ref="HD1780" si="13007">HC1780+HD1778-HD1779</f>
        <v>1.3982499999999902</v>
      </c>
      <c r="HE1780" s="26">
        <f t="shared" ref="HE1780" si="13008">HD1780+HE1778-HE1779</f>
        <v>1.3982499999999902</v>
      </c>
      <c r="HF1780" s="26">
        <f t="shared" ref="HF1780" si="13009">HE1780+HF1778-HF1779</f>
        <v>1.3982499999999902</v>
      </c>
      <c r="HG1780" s="26">
        <f t="shared" ref="HG1780" si="13010">HF1780+HG1778-HG1779</f>
        <v>1.3982499999999902</v>
      </c>
      <c r="HH1780" s="26">
        <f t="shared" ref="HH1780" si="13011">HG1780+HH1778-HH1779</f>
        <v>1.3982499999999902</v>
      </c>
      <c r="HI1780" s="26">
        <f t="shared" ref="HI1780" si="13012">HH1780+HI1778-HI1779</f>
        <v>1.3982499999999902</v>
      </c>
      <c r="HJ1780" s="26">
        <f t="shared" ref="HJ1780" si="13013">HI1780+HJ1778-HJ1779</f>
        <v>1.3982499999999902</v>
      </c>
      <c r="HK1780" s="26">
        <f t="shared" ref="HK1780" si="13014">HJ1780+HK1778-HK1779</f>
        <v>1.3982499999999902</v>
      </c>
      <c r="HL1780" s="26">
        <f t="shared" ref="HL1780" si="13015">HK1780+HL1778-HL1779</f>
        <v>1.3982499999999902</v>
      </c>
      <c r="HM1780" s="26">
        <f t="shared" ref="HM1780" si="13016">HL1780+HM1778-HM1779</f>
        <v>1.3982499999999902</v>
      </c>
      <c r="HN1780" s="26">
        <f t="shared" ref="HN1780" si="13017">HM1780+HN1778-HN1779</f>
        <v>1.3982499999999902</v>
      </c>
      <c r="HO1780" s="26">
        <f t="shared" ref="HO1780" si="13018">HN1780+HO1778-HO1779</f>
        <v>1.3982499999999902</v>
      </c>
      <c r="HP1780" s="26">
        <f t="shared" ref="HP1780" si="13019">HO1780+HP1778-HP1779</f>
        <v>1.3982499999999902</v>
      </c>
      <c r="HQ1780" s="26">
        <f t="shared" ref="HQ1780" si="13020">HP1780+HQ1778-HQ1779</f>
        <v>1.3982499999999902</v>
      </c>
      <c r="HR1780" s="26">
        <f t="shared" ref="HR1780" si="13021">HQ1780+HR1778-HR1779</f>
        <v>1.3982499999999902</v>
      </c>
      <c r="HS1780" s="26">
        <f t="shared" ref="HS1780" si="13022">HR1780+HS1778-HS1779</f>
        <v>1.3982499999999902</v>
      </c>
      <c r="HT1780" s="26">
        <f t="shared" ref="HT1780" si="13023">HS1780+HT1778-HT1779</f>
        <v>1.3982499999999902</v>
      </c>
      <c r="HU1780" s="22">
        <f t="shared" ref="HU1780" si="13024">COUNTIF(GZ1780:HT1780,"&lt;0")</f>
        <v>0</v>
      </c>
      <c r="HV1780" s="25"/>
      <c r="HW1780" t="str">
        <f>DIM_BILL[[#This Row],[Tipo]]</f>
        <v>MATERIA PRIMA</v>
      </c>
    </row>
    <row r="1781" spans="1:231" x14ac:dyDescent="0.3">
      <c r="A1781" s="17" t="s">
        <v>1012</v>
      </c>
      <c r="CQ1781">
        <v>2.97E-5</v>
      </c>
      <c r="CT1781">
        <v>2.9999999999999997E-5</v>
      </c>
      <c r="GP1781">
        <v>3.0158730158730159E-6</v>
      </c>
      <c r="GR1781" s="17" t="s">
        <v>1013</v>
      </c>
      <c r="GS1781" s="17">
        <v>3</v>
      </c>
      <c r="GT1781" s="17" t="s">
        <v>1837</v>
      </c>
      <c r="GU1781" s="17" t="s">
        <v>1793</v>
      </c>
      <c r="GV1781" s="17">
        <f>SUMIF(FACT_A1[cve_prod],DIM_BILL[[#This Row],[CODIGO]],FACT_A1[Existencia])</f>
        <v>0</v>
      </c>
      <c r="GW1781" s="18">
        <f>SUMIF(FACT_A2[cve_prod],DIM_BILL[[#This Row],[CODIGO]],FACT_A2[Existencia])</f>
        <v>19.713999999999999</v>
      </c>
      <c r="GX1781" s="17"/>
      <c r="GY1781" s="16" t="s">
        <v>2220</v>
      </c>
      <c r="GZ1781" s="15">
        <f>SUMIFS(POs[saldo],POs[cve_prod],DIM_BILL[[#This Row],[CODIGO]],POs[status],$GY1781,POs[f_ent],GZ$1)</f>
        <v>0</v>
      </c>
      <c r="HA1781" s="15">
        <f>SUMIFS(POs[saldo],POs[cve_prod],DIM_BILL[[#This Row],[CODIGO]],POs[status],$GY1781,POs[f_ent],HA$1)</f>
        <v>0</v>
      </c>
      <c r="HB1781" s="15">
        <f>SUMIFS(POs[saldo],POs[cve_prod],DIM_BILL[[#This Row],[CODIGO]],POs[status],$GY1781,POs[f_ent],HB$1)</f>
        <v>0</v>
      </c>
      <c r="HC1781" s="15">
        <f>SUMIFS(POs[saldo],POs[cve_prod],DIM_BILL[[#This Row],[CODIGO]],POs[status],$GY1781,POs[f_ent],HC$1)</f>
        <v>0</v>
      </c>
      <c r="HD1781" s="15">
        <f>SUMIFS(POs[saldo],POs[cve_prod],DIM_BILL[[#This Row],[CODIGO]],POs[status],$GY1781,POs[f_ent],HD$1)</f>
        <v>0</v>
      </c>
      <c r="HE1781" s="15">
        <f>SUMIFS(POs[saldo],POs[cve_prod],DIM_BILL[[#This Row],[CODIGO]],POs[status],$GY1781,POs[f_ent],HE$1)</f>
        <v>0</v>
      </c>
      <c r="HF1781" s="15">
        <f>SUMIFS(POs[saldo],POs[cve_prod],DIM_BILL[[#This Row],[CODIGO]],POs[status],$GY1781,POs[Semana],WEEKNUM(HF$1))</f>
        <v>0</v>
      </c>
      <c r="HG1781" s="15">
        <f>SUMIFS(POs[saldo],POs[cve_prod],DIM_BILL[[#This Row],[CODIGO]],POs[status],$GY1781,POs[Semana],WEEKNUM(HG$1))</f>
        <v>0</v>
      </c>
      <c r="HH1781" s="15">
        <f>SUMIFS(POs[saldo],POs[cve_prod],DIM_BILL[[#This Row],[CODIGO]],POs[status],$GY1781,POs[Semana],WEEKNUM(HH$1))</f>
        <v>0</v>
      </c>
      <c r="HI1781" s="15">
        <f>SUMIFS(POs[saldo],POs[cve_prod],DIM_BILL[[#This Row],[CODIGO]],POs[status],$GY1781,POs[Semana],WEEKNUM(HI$1))</f>
        <v>0</v>
      </c>
      <c r="HJ1781" s="15">
        <f>SUMIFS(POs[saldo],POs[cve_prod],DIM_BILL[[#This Row],[CODIGO]],POs[status],$GY1781,POs[Semana],WEEKNUM(HJ$1))</f>
        <v>0</v>
      </c>
      <c r="HK1781" s="15">
        <f>SUMIFS(POs[saldo],POs[cve_prod],DIM_BILL[[#This Row],[CODIGO]],POs[status],$GY1781,POs[Semana],WEEKNUM(HK$1))</f>
        <v>0</v>
      </c>
      <c r="HL1781" s="15">
        <f>SUMIFS(POs[saldo],POs[cve_prod],DIM_BILL[[#This Row],[CODIGO]],POs[status],$GY1781,POs[Semana],WEEKNUM(HL$1))</f>
        <v>0</v>
      </c>
      <c r="HM1781" s="15">
        <f>SUMIFS(POs[saldo],POs[cve_prod],DIM_BILL[[#This Row],[CODIGO]],POs[status],$GY1781,POs[Semana],WEEKNUM(HM$1))</f>
        <v>0</v>
      </c>
      <c r="HN1781" s="15">
        <f>SUMIFS(POs[saldo],POs[cve_prod],DIM_BILL[[#This Row],[CODIGO]],POs[status],$GY1781,POs[Semana],WEEKNUM(HN$1))</f>
        <v>0</v>
      </c>
      <c r="HO1781" s="15">
        <f>SUMIFS(POs[saldo],POs[cve_prod],DIM_BILL[[#This Row],[CODIGO]],POs[status],$GY1781,POs[Semana],WEEKNUM(HO$1))</f>
        <v>0</v>
      </c>
      <c r="HP1781" s="15">
        <f>SUMIFS(POs[saldo],POs[cve_prod],DIM_BILL[[#This Row],[CODIGO]],POs[status],$GY1781,POs[Semana],WEEKNUM(HP$1))</f>
        <v>0</v>
      </c>
      <c r="HQ1781" s="15">
        <f>SUMIFS(POs[saldo],POs[cve_prod],DIM_BILL[[#This Row],[CODIGO]],POs[status],$GY1781,POs[Semana],WEEKNUM(HQ$1))</f>
        <v>0</v>
      </c>
      <c r="HR1781" s="15">
        <f>SUMIFS(POs[saldo],POs[cve_prod],DIM_BILL[[#This Row],[CODIGO]],POs[status],$GY1781,POs[Semana],WEEKNUM(HR$1))</f>
        <v>0</v>
      </c>
      <c r="HS1781" s="15">
        <f>SUMIFS(POs[saldo],POs[cve_prod],DIM_BILL[[#This Row],[CODIGO]],POs[status],$GY1781,POs[Semana],WEEKNUM(HS$1))</f>
        <v>0</v>
      </c>
      <c r="HT1781" s="15">
        <f>SUMIFS(POs[saldo],POs[cve_prod],DIM_BILL[[#This Row],[CODIGO]],POs[status],$GY1781,POs[Semana],WEEKNUM(HT$1))</f>
        <v>0</v>
      </c>
      <c r="HU1781" s="22"/>
      <c r="HV1781" s="25"/>
      <c r="HW1781" t="str">
        <f>DIM_BILL[[#This Row],[Tipo]]</f>
        <v>MATERIA PRIMA</v>
      </c>
    </row>
    <row r="1782" spans="1:231" x14ac:dyDescent="0.3">
      <c r="A1782" s="17" t="s">
        <v>1012</v>
      </c>
      <c r="CQ1782">
        <v>2.97E-5</v>
      </c>
      <c r="CT1782">
        <v>2.9999999999999997E-5</v>
      </c>
      <c r="GP1782">
        <v>3.0158730158730159E-6</v>
      </c>
      <c r="GR1782" s="17" t="s">
        <v>1013</v>
      </c>
      <c r="GS1782" s="17">
        <v>3</v>
      </c>
      <c r="GT1782" s="17" t="s">
        <v>1837</v>
      </c>
      <c r="GU1782" s="17" t="s">
        <v>1793</v>
      </c>
      <c r="GV1782" s="17">
        <f>SUMIF(FACT_A1[cve_prod],DIM_BILL[[#This Row],[CODIGO]],FACT_A1[Existencia])</f>
        <v>0</v>
      </c>
      <c r="GW1782" s="18">
        <f>SUMIF(FACT_A2[cve_prod],DIM_BILL[[#This Row],[CODIGO]],FACT_A2[Existencia])</f>
        <v>19.713999999999999</v>
      </c>
      <c r="GX1782" s="17"/>
      <c r="GY1782" s="16" t="s">
        <v>2221</v>
      </c>
      <c r="GZ1782" s="24">
        <f>SUMPRODUCT($B1782:$GQ1782,INDEX(PLAN_PRODUCCION!$B$4:$GQ$24,COLUMN()-COLUMN($GZ$1)+1,0))</f>
        <v>0.59925000000000006</v>
      </c>
      <c r="HA1782" s="24">
        <f>SUMPRODUCT($B1782:$GQ1782,INDEX(PLAN_PRODUCCION!$B$4:$GQ$24,COLUMN()-COLUMN($GZ$1)+1,0))</f>
        <v>0</v>
      </c>
      <c r="HB1782" s="24">
        <f>SUMPRODUCT($B1782:$GQ1782,INDEX(PLAN_PRODUCCION!$B$4:$GQ$24,COLUMN()-COLUMN($GZ$1)+1,0))</f>
        <v>0</v>
      </c>
      <c r="HC1782" s="24">
        <f>SUMPRODUCT($B1782:$GQ1782,INDEX(PLAN_PRODUCCION!$B$4:$GQ$24,COLUMN()-COLUMN($GZ$1)+1,0))</f>
        <v>0</v>
      </c>
      <c r="HD1782" s="24">
        <f>SUMPRODUCT($B1782:$GQ1782,INDEX(PLAN_PRODUCCION!$B$4:$GQ$24,COLUMN()-COLUMN($GZ$1)+1,0))</f>
        <v>0</v>
      </c>
      <c r="HE1782" s="24">
        <f>SUMPRODUCT($B1782:$GQ1782,INDEX(PLAN_PRODUCCION!$B$4:$GQ$24,COLUMN()-COLUMN($GZ$1)+1,0))</f>
        <v>0</v>
      </c>
      <c r="HF1782" s="24">
        <f>SUMPRODUCT($B1782:$GQ1782,INDEX(PLAN_PRODUCCION!$B$4:$GQ$24,COLUMN()-COLUMN($GZ$1)+1,0))</f>
        <v>0</v>
      </c>
      <c r="HG1782" s="24">
        <f>SUMPRODUCT($B1782:$GQ1782,INDEX(PLAN_PRODUCCION!$B$4:$GQ$24,COLUMN()-COLUMN($GZ$1)+1,0))</f>
        <v>0</v>
      </c>
      <c r="HH1782" s="24">
        <f>SUMPRODUCT($B1782:$GQ1782,INDEX(PLAN_PRODUCCION!$B$4:$GQ$24,COLUMN()-COLUMN($GZ$1)+1,0))</f>
        <v>0</v>
      </c>
      <c r="HI1782" s="24">
        <f>SUMPRODUCT($B1782:$GQ1782,INDEX(PLAN_PRODUCCION!$B$4:$GQ$24,COLUMN()-COLUMN($GZ$1)+1,0))</f>
        <v>0</v>
      </c>
      <c r="HJ1782" s="24">
        <f>SUMPRODUCT($B1782:$GQ1782,INDEX(PLAN_PRODUCCION!$B$4:$GQ$24,COLUMN()-COLUMN($GZ$1)+1,0))</f>
        <v>0</v>
      </c>
      <c r="HK1782" s="24">
        <f>SUMPRODUCT($B1782:$GQ1782,INDEX(PLAN_PRODUCCION!$B$4:$GQ$24,COLUMN()-COLUMN($GZ$1)+1,0))</f>
        <v>0</v>
      </c>
      <c r="HL1782" s="24">
        <f>SUMPRODUCT($B1782:$GQ1782,INDEX(PLAN_PRODUCCION!$B$4:$GQ$24,COLUMN()-COLUMN($GZ$1)+1,0))</f>
        <v>0</v>
      </c>
      <c r="HM1782" s="24">
        <f>SUMPRODUCT($B1782:$GQ1782,INDEX(PLAN_PRODUCCION!$B$4:$GQ$24,COLUMN()-COLUMN($GZ$1)+1,0))</f>
        <v>0</v>
      </c>
      <c r="HN1782" s="24">
        <f>SUMPRODUCT($B1782:$GQ1782,INDEX(PLAN_PRODUCCION!$B$4:$GQ$24,COLUMN()-COLUMN($GZ$1)+1,0))</f>
        <v>0</v>
      </c>
      <c r="HO1782" s="24">
        <f>SUMPRODUCT($B1782:$GQ1782,INDEX(PLAN_PRODUCCION!$B$4:$GQ$24,COLUMN()-COLUMN($GZ$1)+1,0))</f>
        <v>0</v>
      </c>
      <c r="HP1782" s="24">
        <f>SUMPRODUCT($B1782:$GQ1782,INDEX(PLAN_PRODUCCION!$B$4:$GQ$24,COLUMN()-COLUMN($GZ$1)+1,0))</f>
        <v>0</v>
      </c>
      <c r="HQ1782" s="24">
        <f>SUMPRODUCT($B1782:$GQ1782,INDEX(PLAN_PRODUCCION!$B$4:$GQ$24,COLUMN()-COLUMN($GZ$1)+1,0))</f>
        <v>0</v>
      </c>
      <c r="HR1782" s="24">
        <f>SUMPRODUCT($B1782:$GQ1782,INDEX(PLAN_PRODUCCION!$B$4:$GQ$24,COLUMN()-COLUMN($GZ$1)+1,0))</f>
        <v>0</v>
      </c>
      <c r="HS1782" s="24">
        <f>SUMPRODUCT($B1782:$GQ1782,INDEX(PLAN_PRODUCCION!$B$4:$GQ$24,COLUMN()-COLUMN($GZ$1)+1,0))</f>
        <v>0</v>
      </c>
      <c r="HT1782" s="24">
        <f>SUMPRODUCT($B1782:$GQ1782,INDEX(PLAN_PRODUCCION!$B$4:$GQ$24,COLUMN()-COLUMN($GZ$1)+1,0))</f>
        <v>0</v>
      </c>
      <c r="HU1782" s="22"/>
      <c r="HV1782" s="25"/>
      <c r="HW1782" t="str">
        <f>DIM_BILL[[#This Row],[Tipo]]</f>
        <v>MATERIA PRIMA</v>
      </c>
    </row>
    <row r="1783" spans="1:231" x14ac:dyDescent="0.3">
      <c r="A1783" s="18" t="s">
        <v>1012</v>
      </c>
      <c r="CQ1783">
        <v>2.97E-5</v>
      </c>
      <c r="CT1783">
        <v>2.9999999999999997E-5</v>
      </c>
      <c r="GP1783">
        <v>3.0158730158730159E-6</v>
      </c>
      <c r="GR1783" s="18" t="s">
        <v>1013</v>
      </c>
      <c r="GS1783" s="18">
        <v>3</v>
      </c>
      <c r="GT1783" s="18" t="s">
        <v>1837</v>
      </c>
      <c r="GU1783" s="18" t="s">
        <v>1793</v>
      </c>
      <c r="GV1783" s="18">
        <f>SUMIF(FACT_A1[cve_prod],DIM_BILL[[#This Row],[CODIGO]],FACT_A1[Existencia])</f>
        <v>0</v>
      </c>
      <c r="GW1783" s="18">
        <f>SUMIF(FACT_A2[cve_prod],DIM_BILL[[#This Row],[CODIGO]],FACT_A2[Existencia])</f>
        <v>19.713999999999999</v>
      </c>
      <c r="GX1783" s="18"/>
      <c r="GY1783" s="16" t="s">
        <v>2222</v>
      </c>
      <c r="GZ1783" s="26">
        <f t="shared" ref="GZ1783" si="13025">GV1783+GW1783+GX1783+GZ1781-GZ1782</f>
        <v>19.114749999999997</v>
      </c>
      <c r="HA1783" s="26">
        <f t="shared" ref="HA1783" si="13026">GZ1783+HA1781-HA1782</f>
        <v>19.114749999999997</v>
      </c>
      <c r="HB1783" s="26">
        <f t="shared" ref="HB1783" si="13027">HA1783+HB1781-HB1782</f>
        <v>19.114749999999997</v>
      </c>
      <c r="HC1783" s="26">
        <f t="shared" ref="HC1783" si="13028">HB1783+HC1781-HC1782</f>
        <v>19.114749999999997</v>
      </c>
      <c r="HD1783" s="26">
        <f t="shared" ref="HD1783" si="13029">HC1783+HD1781-HD1782</f>
        <v>19.114749999999997</v>
      </c>
      <c r="HE1783" s="26">
        <f t="shared" ref="HE1783" si="13030">HD1783+HE1781-HE1782</f>
        <v>19.114749999999997</v>
      </c>
      <c r="HF1783" s="26">
        <f t="shared" ref="HF1783" si="13031">HE1783+HF1781-HF1782</f>
        <v>19.114749999999997</v>
      </c>
      <c r="HG1783" s="26">
        <f t="shared" ref="HG1783" si="13032">HF1783+HG1781-HG1782</f>
        <v>19.114749999999997</v>
      </c>
      <c r="HH1783" s="26">
        <f t="shared" ref="HH1783" si="13033">HG1783+HH1781-HH1782</f>
        <v>19.114749999999997</v>
      </c>
      <c r="HI1783" s="26">
        <f t="shared" ref="HI1783" si="13034">HH1783+HI1781-HI1782</f>
        <v>19.114749999999997</v>
      </c>
      <c r="HJ1783" s="26">
        <f t="shared" ref="HJ1783" si="13035">HI1783+HJ1781-HJ1782</f>
        <v>19.114749999999997</v>
      </c>
      <c r="HK1783" s="26">
        <f t="shared" ref="HK1783" si="13036">HJ1783+HK1781-HK1782</f>
        <v>19.114749999999997</v>
      </c>
      <c r="HL1783" s="26">
        <f t="shared" ref="HL1783" si="13037">HK1783+HL1781-HL1782</f>
        <v>19.114749999999997</v>
      </c>
      <c r="HM1783" s="26">
        <f t="shared" ref="HM1783" si="13038">HL1783+HM1781-HM1782</f>
        <v>19.114749999999997</v>
      </c>
      <c r="HN1783" s="26">
        <f t="shared" ref="HN1783" si="13039">HM1783+HN1781-HN1782</f>
        <v>19.114749999999997</v>
      </c>
      <c r="HO1783" s="26">
        <f t="shared" ref="HO1783" si="13040">HN1783+HO1781-HO1782</f>
        <v>19.114749999999997</v>
      </c>
      <c r="HP1783" s="26">
        <f t="shared" ref="HP1783" si="13041">HO1783+HP1781-HP1782</f>
        <v>19.114749999999997</v>
      </c>
      <c r="HQ1783" s="26">
        <f t="shared" ref="HQ1783" si="13042">HP1783+HQ1781-HQ1782</f>
        <v>19.114749999999997</v>
      </c>
      <c r="HR1783" s="26">
        <f t="shared" ref="HR1783" si="13043">HQ1783+HR1781-HR1782</f>
        <v>19.114749999999997</v>
      </c>
      <c r="HS1783" s="26">
        <f t="shared" ref="HS1783" si="13044">HR1783+HS1781-HS1782</f>
        <v>19.114749999999997</v>
      </c>
      <c r="HT1783" s="26">
        <f t="shared" ref="HT1783" si="13045">HS1783+HT1781-HT1782</f>
        <v>19.114749999999997</v>
      </c>
      <c r="HU1783" s="22">
        <f t="shared" ref="HU1783" si="13046">COUNTIF(GZ1783:HT1783,"&lt;0")</f>
        <v>0</v>
      </c>
      <c r="HV1783" s="25"/>
      <c r="HW1783" t="str">
        <f>DIM_BILL[[#This Row],[Tipo]]</f>
        <v>MATERIA PRIMA</v>
      </c>
    </row>
    <row r="1784" spans="1:231" x14ac:dyDescent="0.3">
      <c r="A1784" s="17" t="s">
        <v>719</v>
      </c>
      <c r="BL1784">
        <v>2.0999999999999999E-3</v>
      </c>
      <c r="BM1784">
        <v>6.9999999999999994E-5</v>
      </c>
      <c r="GR1784" s="17" t="s">
        <v>720</v>
      </c>
      <c r="GS1784" s="17">
        <v>7</v>
      </c>
      <c r="GT1784" s="17" t="s">
        <v>1871</v>
      </c>
      <c r="GU1784" s="17" t="s">
        <v>1793</v>
      </c>
      <c r="GV1784" s="17">
        <f>SUMIF(FACT_A1[cve_prod],DIM_BILL[[#This Row],[CODIGO]],FACT_A1[Existencia])</f>
        <v>0</v>
      </c>
      <c r="GW1784" s="18">
        <f>SUMIF(FACT_A2[cve_prod],DIM_BILL[[#This Row],[CODIGO]],FACT_A2[Existencia])</f>
        <v>66.465000000000003</v>
      </c>
      <c r="GX1784" s="17"/>
      <c r="GY1784" s="16" t="s">
        <v>2220</v>
      </c>
      <c r="GZ1784" s="15">
        <f>SUMIFS(POs[saldo],POs[cve_prod],DIM_BILL[[#This Row],[CODIGO]],POs[status],$GY1784,POs[f_ent],GZ$1)</f>
        <v>0</v>
      </c>
      <c r="HA1784" s="15">
        <f>SUMIFS(POs[saldo],POs[cve_prod],DIM_BILL[[#This Row],[CODIGO]],POs[status],$GY1784,POs[f_ent],HA$1)</f>
        <v>0</v>
      </c>
      <c r="HB1784" s="15">
        <f>SUMIFS(POs[saldo],POs[cve_prod],DIM_BILL[[#This Row],[CODIGO]],POs[status],$GY1784,POs[f_ent],HB$1)</f>
        <v>0</v>
      </c>
      <c r="HC1784" s="15">
        <f>SUMIFS(POs[saldo],POs[cve_prod],DIM_BILL[[#This Row],[CODIGO]],POs[status],$GY1784,POs[f_ent],HC$1)</f>
        <v>0</v>
      </c>
      <c r="HD1784" s="15">
        <f>SUMIFS(POs[saldo],POs[cve_prod],DIM_BILL[[#This Row],[CODIGO]],POs[status],$GY1784,POs[f_ent],HD$1)</f>
        <v>0</v>
      </c>
      <c r="HE1784" s="15">
        <f>SUMIFS(POs[saldo],POs[cve_prod],DIM_BILL[[#This Row],[CODIGO]],POs[status],$GY1784,POs[f_ent],HE$1)</f>
        <v>0</v>
      </c>
      <c r="HF1784" s="15">
        <f>SUMIFS(POs[saldo],POs[cve_prod],DIM_BILL[[#This Row],[CODIGO]],POs[status],$GY1784,POs[Semana],WEEKNUM(HF$1))</f>
        <v>0</v>
      </c>
      <c r="HG1784" s="15">
        <f>SUMIFS(POs[saldo],POs[cve_prod],DIM_BILL[[#This Row],[CODIGO]],POs[status],$GY1784,POs[Semana],WEEKNUM(HG$1))</f>
        <v>0</v>
      </c>
      <c r="HH1784" s="15">
        <f>SUMIFS(POs[saldo],POs[cve_prod],DIM_BILL[[#This Row],[CODIGO]],POs[status],$GY1784,POs[Semana],WEEKNUM(HH$1))</f>
        <v>0</v>
      </c>
      <c r="HI1784" s="15">
        <f>SUMIFS(POs[saldo],POs[cve_prod],DIM_BILL[[#This Row],[CODIGO]],POs[status],$GY1784,POs[Semana],WEEKNUM(HI$1))</f>
        <v>0</v>
      </c>
      <c r="HJ1784" s="15">
        <f>SUMIFS(POs[saldo],POs[cve_prod],DIM_BILL[[#This Row],[CODIGO]],POs[status],$GY1784,POs[Semana],WEEKNUM(HJ$1))</f>
        <v>0</v>
      </c>
      <c r="HK1784" s="15">
        <f>SUMIFS(POs[saldo],POs[cve_prod],DIM_BILL[[#This Row],[CODIGO]],POs[status],$GY1784,POs[Semana],WEEKNUM(HK$1))</f>
        <v>0</v>
      </c>
      <c r="HL1784" s="15">
        <f>SUMIFS(POs[saldo],POs[cve_prod],DIM_BILL[[#This Row],[CODIGO]],POs[status],$GY1784,POs[Semana],WEEKNUM(HL$1))</f>
        <v>0</v>
      </c>
      <c r="HM1784" s="15">
        <f>SUMIFS(POs[saldo],POs[cve_prod],DIM_BILL[[#This Row],[CODIGO]],POs[status],$GY1784,POs[Semana],WEEKNUM(HM$1))</f>
        <v>0</v>
      </c>
      <c r="HN1784" s="15">
        <f>SUMIFS(POs[saldo],POs[cve_prod],DIM_BILL[[#This Row],[CODIGO]],POs[status],$GY1784,POs[Semana],WEEKNUM(HN$1))</f>
        <v>0</v>
      </c>
      <c r="HO1784" s="15">
        <f>SUMIFS(POs[saldo],POs[cve_prod],DIM_BILL[[#This Row],[CODIGO]],POs[status],$GY1784,POs[Semana],WEEKNUM(HO$1))</f>
        <v>0</v>
      </c>
      <c r="HP1784" s="15">
        <f>SUMIFS(POs[saldo],POs[cve_prod],DIM_BILL[[#This Row],[CODIGO]],POs[status],$GY1784,POs[Semana],WEEKNUM(HP$1))</f>
        <v>0</v>
      </c>
      <c r="HQ1784" s="15">
        <f>SUMIFS(POs[saldo],POs[cve_prod],DIM_BILL[[#This Row],[CODIGO]],POs[status],$GY1784,POs[Semana],WEEKNUM(HQ$1))</f>
        <v>0</v>
      </c>
      <c r="HR1784" s="15">
        <f>SUMIFS(POs[saldo],POs[cve_prod],DIM_BILL[[#This Row],[CODIGO]],POs[status],$GY1784,POs[Semana],WEEKNUM(HR$1))</f>
        <v>0</v>
      </c>
      <c r="HS1784" s="15">
        <f>SUMIFS(POs[saldo],POs[cve_prod],DIM_BILL[[#This Row],[CODIGO]],POs[status],$GY1784,POs[Semana],WEEKNUM(HS$1))</f>
        <v>0</v>
      </c>
      <c r="HT1784" s="15">
        <f>SUMIFS(POs[saldo],POs[cve_prod],DIM_BILL[[#This Row],[CODIGO]],POs[status],$GY1784,POs[Semana],WEEKNUM(HT$1))</f>
        <v>0</v>
      </c>
      <c r="HU1784" s="22"/>
      <c r="HV1784" s="25"/>
      <c r="HW1784" t="str">
        <f>DIM_BILL[[#This Row],[Tipo]]</f>
        <v>MATERIA PRIMA</v>
      </c>
    </row>
    <row r="1785" spans="1:231" x14ac:dyDescent="0.3">
      <c r="A1785" s="17" t="s">
        <v>719</v>
      </c>
      <c r="BL1785">
        <v>2.0999999999999999E-3</v>
      </c>
      <c r="BM1785">
        <v>6.9999999999999994E-5</v>
      </c>
      <c r="GR1785" s="17" t="s">
        <v>720</v>
      </c>
      <c r="GS1785" s="17">
        <v>7</v>
      </c>
      <c r="GT1785" s="17" t="s">
        <v>1871</v>
      </c>
      <c r="GU1785" s="17" t="s">
        <v>1793</v>
      </c>
      <c r="GV1785" s="17">
        <f>SUMIF(FACT_A1[cve_prod],DIM_BILL[[#This Row],[CODIGO]],FACT_A1[Existencia])</f>
        <v>0</v>
      </c>
      <c r="GW1785" s="18">
        <f>SUMIF(FACT_A2[cve_prod],DIM_BILL[[#This Row],[CODIGO]],FACT_A2[Existencia])</f>
        <v>66.465000000000003</v>
      </c>
      <c r="GX1785" s="17"/>
      <c r="GY1785" s="16" t="s">
        <v>2221</v>
      </c>
      <c r="GZ1785" s="24">
        <f>SUMPRODUCT($B1785:$GQ1785,INDEX(PLAN_PRODUCCION!$B$4:$GQ$24,COLUMN()-COLUMN($GZ$1)+1,0))</f>
        <v>12.1023</v>
      </c>
      <c r="HA1785" s="24">
        <f>SUMPRODUCT($B1785:$GQ1785,INDEX(PLAN_PRODUCCION!$B$4:$GQ$24,COLUMN()-COLUMN($GZ$1)+1,0))</f>
        <v>0</v>
      </c>
      <c r="HB1785" s="24">
        <f>SUMPRODUCT($B1785:$GQ1785,INDEX(PLAN_PRODUCCION!$B$4:$GQ$24,COLUMN()-COLUMN($GZ$1)+1,0))</f>
        <v>0</v>
      </c>
      <c r="HC1785" s="24">
        <f>SUMPRODUCT($B1785:$GQ1785,INDEX(PLAN_PRODUCCION!$B$4:$GQ$24,COLUMN()-COLUMN($GZ$1)+1,0))</f>
        <v>0</v>
      </c>
      <c r="HD1785" s="24">
        <f>SUMPRODUCT($B1785:$GQ1785,INDEX(PLAN_PRODUCCION!$B$4:$GQ$24,COLUMN()-COLUMN($GZ$1)+1,0))</f>
        <v>0</v>
      </c>
      <c r="HE1785" s="24">
        <f>SUMPRODUCT($B1785:$GQ1785,INDEX(PLAN_PRODUCCION!$B$4:$GQ$24,COLUMN()-COLUMN($GZ$1)+1,0))</f>
        <v>0</v>
      </c>
      <c r="HF1785" s="24">
        <f>SUMPRODUCT($B1785:$GQ1785,INDEX(PLAN_PRODUCCION!$B$4:$GQ$24,COLUMN()-COLUMN($GZ$1)+1,0))</f>
        <v>14.28</v>
      </c>
      <c r="HG1785" s="24">
        <f>SUMPRODUCT($B1785:$GQ1785,INDEX(PLAN_PRODUCCION!$B$4:$GQ$24,COLUMN()-COLUMN($GZ$1)+1,0))</f>
        <v>14.28</v>
      </c>
      <c r="HH1785" s="24">
        <f>SUMPRODUCT($B1785:$GQ1785,INDEX(PLAN_PRODUCCION!$B$4:$GQ$24,COLUMN()-COLUMN($GZ$1)+1,0))</f>
        <v>0</v>
      </c>
      <c r="HI1785" s="24">
        <f>SUMPRODUCT($B1785:$GQ1785,INDEX(PLAN_PRODUCCION!$B$4:$GQ$24,COLUMN()-COLUMN($GZ$1)+1,0))</f>
        <v>0</v>
      </c>
      <c r="HJ1785" s="24">
        <f>SUMPRODUCT($B1785:$GQ1785,INDEX(PLAN_PRODUCCION!$B$4:$GQ$24,COLUMN()-COLUMN($GZ$1)+1,0))</f>
        <v>0</v>
      </c>
      <c r="HK1785" s="24">
        <f>SUMPRODUCT($B1785:$GQ1785,INDEX(PLAN_PRODUCCION!$B$4:$GQ$24,COLUMN()-COLUMN($GZ$1)+1,0))</f>
        <v>0</v>
      </c>
      <c r="HL1785" s="24">
        <f>SUMPRODUCT($B1785:$GQ1785,INDEX(PLAN_PRODUCCION!$B$4:$GQ$24,COLUMN()-COLUMN($GZ$1)+1,0))</f>
        <v>0</v>
      </c>
      <c r="HM1785" s="24">
        <f>SUMPRODUCT($B1785:$GQ1785,INDEX(PLAN_PRODUCCION!$B$4:$GQ$24,COLUMN()-COLUMN($GZ$1)+1,0))</f>
        <v>0</v>
      </c>
      <c r="HN1785" s="24">
        <f>SUMPRODUCT($B1785:$GQ1785,INDEX(PLAN_PRODUCCION!$B$4:$GQ$24,COLUMN()-COLUMN($GZ$1)+1,0))</f>
        <v>0</v>
      </c>
      <c r="HO1785" s="24">
        <f>SUMPRODUCT($B1785:$GQ1785,INDEX(PLAN_PRODUCCION!$B$4:$GQ$24,COLUMN()-COLUMN($GZ$1)+1,0))</f>
        <v>0</v>
      </c>
      <c r="HP1785" s="24">
        <f>SUMPRODUCT($B1785:$GQ1785,INDEX(PLAN_PRODUCCION!$B$4:$GQ$24,COLUMN()-COLUMN($GZ$1)+1,0))</f>
        <v>0</v>
      </c>
      <c r="HQ1785" s="24">
        <f>SUMPRODUCT($B1785:$GQ1785,INDEX(PLAN_PRODUCCION!$B$4:$GQ$24,COLUMN()-COLUMN($GZ$1)+1,0))</f>
        <v>0</v>
      </c>
      <c r="HR1785" s="24">
        <f>SUMPRODUCT($B1785:$GQ1785,INDEX(PLAN_PRODUCCION!$B$4:$GQ$24,COLUMN()-COLUMN($GZ$1)+1,0))</f>
        <v>0</v>
      </c>
      <c r="HS1785" s="24">
        <f>SUMPRODUCT($B1785:$GQ1785,INDEX(PLAN_PRODUCCION!$B$4:$GQ$24,COLUMN()-COLUMN($GZ$1)+1,0))</f>
        <v>0</v>
      </c>
      <c r="HT1785" s="24">
        <f>SUMPRODUCT($B1785:$GQ1785,INDEX(PLAN_PRODUCCION!$B$4:$GQ$24,COLUMN()-COLUMN($GZ$1)+1,0))</f>
        <v>0</v>
      </c>
      <c r="HU1785" s="22"/>
      <c r="HV1785" s="25"/>
      <c r="HW1785" t="str">
        <f>DIM_BILL[[#This Row],[Tipo]]</f>
        <v>MATERIA PRIMA</v>
      </c>
    </row>
    <row r="1786" spans="1:231" x14ac:dyDescent="0.3">
      <c r="A1786" s="18" t="s">
        <v>719</v>
      </c>
      <c r="BL1786">
        <v>2.0999999999999999E-3</v>
      </c>
      <c r="BM1786">
        <v>6.9999999999999994E-5</v>
      </c>
      <c r="GR1786" s="18" t="s">
        <v>720</v>
      </c>
      <c r="GS1786" s="18">
        <v>7</v>
      </c>
      <c r="GT1786" s="18" t="s">
        <v>1871</v>
      </c>
      <c r="GU1786" s="18" t="s">
        <v>1793</v>
      </c>
      <c r="GV1786" s="18">
        <f>SUMIF(FACT_A1[cve_prod],DIM_BILL[[#This Row],[CODIGO]],FACT_A1[Existencia])</f>
        <v>0</v>
      </c>
      <c r="GW1786" s="18">
        <f>SUMIF(FACT_A2[cve_prod],DIM_BILL[[#This Row],[CODIGO]],FACT_A2[Existencia])</f>
        <v>66.465000000000003</v>
      </c>
      <c r="GX1786" s="18"/>
      <c r="GY1786" s="16" t="s">
        <v>2222</v>
      </c>
      <c r="GZ1786" s="26">
        <f t="shared" ref="GZ1786" si="13047">GV1786+GW1786+GX1786+GZ1784-GZ1785</f>
        <v>54.362700000000004</v>
      </c>
      <c r="HA1786" s="26">
        <f t="shared" ref="HA1786" si="13048">GZ1786+HA1784-HA1785</f>
        <v>54.362700000000004</v>
      </c>
      <c r="HB1786" s="26">
        <f t="shared" ref="HB1786" si="13049">HA1786+HB1784-HB1785</f>
        <v>54.362700000000004</v>
      </c>
      <c r="HC1786" s="26">
        <f t="shared" ref="HC1786" si="13050">HB1786+HC1784-HC1785</f>
        <v>54.362700000000004</v>
      </c>
      <c r="HD1786" s="26">
        <f t="shared" ref="HD1786" si="13051">HC1786+HD1784-HD1785</f>
        <v>54.362700000000004</v>
      </c>
      <c r="HE1786" s="26">
        <f t="shared" ref="HE1786" si="13052">HD1786+HE1784-HE1785</f>
        <v>54.362700000000004</v>
      </c>
      <c r="HF1786" s="26">
        <f t="shared" ref="HF1786" si="13053">HE1786+HF1784-HF1785</f>
        <v>40.082700000000003</v>
      </c>
      <c r="HG1786" s="26">
        <f t="shared" ref="HG1786" si="13054">HF1786+HG1784-HG1785</f>
        <v>25.802700000000002</v>
      </c>
      <c r="HH1786" s="26">
        <f t="shared" ref="HH1786" si="13055">HG1786+HH1784-HH1785</f>
        <v>25.802700000000002</v>
      </c>
      <c r="HI1786" s="26">
        <f t="shared" ref="HI1786" si="13056">HH1786+HI1784-HI1785</f>
        <v>25.802700000000002</v>
      </c>
      <c r="HJ1786" s="26">
        <f t="shared" ref="HJ1786" si="13057">HI1786+HJ1784-HJ1785</f>
        <v>25.802700000000002</v>
      </c>
      <c r="HK1786" s="26">
        <f t="shared" ref="HK1786" si="13058">HJ1786+HK1784-HK1785</f>
        <v>25.802700000000002</v>
      </c>
      <c r="HL1786" s="26">
        <f t="shared" ref="HL1786" si="13059">HK1786+HL1784-HL1785</f>
        <v>25.802700000000002</v>
      </c>
      <c r="HM1786" s="26">
        <f t="shared" ref="HM1786" si="13060">HL1786+HM1784-HM1785</f>
        <v>25.802700000000002</v>
      </c>
      <c r="HN1786" s="26">
        <f t="shared" ref="HN1786" si="13061">HM1786+HN1784-HN1785</f>
        <v>25.802700000000002</v>
      </c>
      <c r="HO1786" s="26">
        <f t="shared" ref="HO1786" si="13062">HN1786+HO1784-HO1785</f>
        <v>25.802700000000002</v>
      </c>
      <c r="HP1786" s="26">
        <f t="shared" ref="HP1786" si="13063">HO1786+HP1784-HP1785</f>
        <v>25.802700000000002</v>
      </c>
      <c r="HQ1786" s="26">
        <f t="shared" ref="HQ1786" si="13064">HP1786+HQ1784-HQ1785</f>
        <v>25.802700000000002</v>
      </c>
      <c r="HR1786" s="26">
        <f t="shared" ref="HR1786" si="13065">HQ1786+HR1784-HR1785</f>
        <v>25.802700000000002</v>
      </c>
      <c r="HS1786" s="26">
        <f t="shared" ref="HS1786" si="13066">HR1786+HS1784-HS1785</f>
        <v>25.802700000000002</v>
      </c>
      <c r="HT1786" s="26">
        <f t="shared" ref="HT1786" si="13067">HS1786+HT1784-HT1785</f>
        <v>25.802700000000002</v>
      </c>
      <c r="HU1786" s="22">
        <f t="shared" ref="HU1786" si="13068">COUNTIF(GZ1786:HT1786,"&lt;0")</f>
        <v>0</v>
      </c>
      <c r="HV1786" s="25"/>
      <c r="HW1786" t="str">
        <f>DIM_BILL[[#This Row],[Tipo]]</f>
        <v>MATERIA PRIMA</v>
      </c>
    </row>
    <row r="1787" spans="1:231" x14ac:dyDescent="0.3">
      <c r="A1787" s="17" t="s">
        <v>851</v>
      </c>
      <c r="BV1787">
        <v>6.6E-4</v>
      </c>
      <c r="CR1787">
        <v>5.4440000000000001E-4</v>
      </c>
      <c r="CU1787">
        <v>5.4460000000000001E-4</v>
      </c>
      <c r="GR1787" s="17" t="s">
        <v>852</v>
      </c>
      <c r="GS1787" s="17">
        <v>1</v>
      </c>
      <c r="GT1787" s="17" t="s">
        <v>1835</v>
      </c>
      <c r="GU1787" s="17" t="s">
        <v>1793</v>
      </c>
      <c r="GV1787" s="17">
        <f>SUMIF(FACT_A1[cve_prod],DIM_BILL[[#This Row],[CODIGO]],FACT_A1[Existencia])</f>
        <v>0</v>
      </c>
      <c r="GW1787" s="18">
        <f>SUMIF(FACT_A2[cve_prod],DIM_BILL[[#This Row],[CODIGO]],FACT_A2[Existencia])</f>
        <v>14.741</v>
      </c>
      <c r="GX1787" s="17"/>
      <c r="GY1787" s="16" t="s">
        <v>2220</v>
      </c>
      <c r="GZ1787" s="15">
        <f>SUMIFS(POs[saldo],POs[cve_prod],DIM_BILL[[#This Row],[CODIGO]],POs[status],$GY1787,POs[f_ent],GZ$1)</f>
        <v>0</v>
      </c>
      <c r="HA1787" s="15">
        <f>SUMIFS(POs[saldo],POs[cve_prod],DIM_BILL[[#This Row],[CODIGO]],POs[status],$GY1787,POs[f_ent],HA$1)</f>
        <v>0</v>
      </c>
      <c r="HB1787" s="15">
        <f>SUMIFS(POs[saldo],POs[cve_prod],DIM_BILL[[#This Row],[CODIGO]],POs[status],$GY1787,POs[f_ent],HB$1)</f>
        <v>0</v>
      </c>
      <c r="HC1787" s="15">
        <f>SUMIFS(POs[saldo],POs[cve_prod],DIM_BILL[[#This Row],[CODIGO]],POs[status],$GY1787,POs[f_ent],HC$1)</f>
        <v>0</v>
      </c>
      <c r="HD1787" s="15">
        <f>SUMIFS(POs[saldo],POs[cve_prod],DIM_BILL[[#This Row],[CODIGO]],POs[status],$GY1787,POs[f_ent],HD$1)</f>
        <v>0</v>
      </c>
      <c r="HE1787" s="15">
        <f>SUMIFS(POs[saldo],POs[cve_prod],DIM_BILL[[#This Row],[CODIGO]],POs[status],$GY1787,POs[f_ent],HE$1)</f>
        <v>0</v>
      </c>
      <c r="HF1787" s="15">
        <f>SUMIFS(POs[saldo],POs[cve_prod],DIM_BILL[[#This Row],[CODIGO]],POs[status],$GY1787,POs[Semana],WEEKNUM(HF$1))</f>
        <v>0</v>
      </c>
      <c r="HG1787" s="15">
        <f>SUMIFS(POs[saldo],POs[cve_prod],DIM_BILL[[#This Row],[CODIGO]],POs[status],$GY1787,POs[Semana],WEEKNUM(HG$1))</f>
        <v>0</v>
      </c>
      <c r="HH1787" s="15">
        <f>SUMIFS(POs[saldo],POs[cve_prod],DIM_BILL[[#This Row],[CODIGO]],POs[status],$GY1787,POs[Semana],WEEKNUM(HH$1))</f>
        <v>0</v>
      </c>
      <c r="HI1787" s="15">
        <f>SUMIFS(POs[saldo],POs[cve_prod],DIM_BILL[[#This Row],[CODIGO]],POs[status],$GY1787,POs[Semana],WEEKNUM(HI$1))</f>
        <v>0</v>
      </c>
      <c r="HJ1787" s="15">
        <f>SUMIFS(POs[saldo],POs[cve_prod],DIM_BILL[[#This Row],[CODIGO]],POs[status],$GY1787,POs[Semana],WEEKNUM(HJ$1))</f>
        <v>0</v>
      </c>
      <c r="HK1787" s="15">
        <f>SUMIFS(POs[saldo],POs[cve_prod],DIM_BILL[[#This Row],[CODIGO]],POs[status],$GY1787,POs[Semana],WEEKNUM(HK$1))</f>
        <v>0</v>
      </c>
      <c r="HL1787" s="15">
        <f>SUMIFS(POs[saldo],POs[cve_prod],DIM_BILL[[#This Row],[CODIGO]],POs[status],$GY1787,POs[Semana],WEEKNUM(HL$1))</f>
        <v>0</v>
      </c>
      <c r="HM1787" s="15">
        <f>SUMIFS(POs[saldo],POs[cve_prod],DIM_BILL[[#This Row],[CODIGO]],POs[status],$GY1787,POs[Semana],WEEKNUM(HM$1))</f>
        <v>0</v>
      </c>
      <c r="HN1787" s="15">
        <f>SUMIFS(POs[saldo],POs[cve_prod],DIM_BILL[[#This Row],[CODIGO]],POs[status],$GY1787,POs[Semana],WEEKNUM(HN$1))</f>
        <v>0</v>
      </c>
      <c r="HO1787" s="15">
        <f>SUMIFS(POs[saldo],POs[cve_prod],DIM_BILL[[#This Row],[CODIGO]],POs[status],$GY1787,POs[Semana],WEEKNUM(HO$1))</f>
        <v>0</v>
      </c>
      <c r="HP1787" s="15">
        <f>SUMIFS(POs[saldo],POs[cve_prod],DIM_BILL[[#This Row],[CODIGO]],POs[status],$GY1787,POs[Semana],WEEKNUM(HP$1))</f>
        <v>0</v>
      </c>
      <c r="HQ1787" s="15">
        <f>SUMIFS(POs[saldo],POs[cve_prod],DIM_BILL[[#This Row],[CODIGO]],POs[status],$GY1787,POs[Semana],WEEKNUM(HQ$1))</f>
        <v>0</v>
      </c>
      <c r="HR1787" s="15">
        <f>SUMIFS(POs[saldo],POs[cve_prod],DIM_BILL[[#This Row],[CODIGO]],POs[status],$GY1787,POs[Semana],WEEKNUM(HR$1))</f>
        <v>0</v>
      </c>
      <c r="HS1787" s="15">
        <f>SUMIFS(POs[saldo],POs[cve_prod],DIM_BILL[[#This Row],[CODIGO]],POs[status],$GY1787,POs[Semana],WEEKNUM(HS$1))</f>
        <v>0</v>
      </c>
      <c r="HT1787" s="15">
        <f>SUMIFS(POs[saldo],POs[cve_prod],DIM_BILL[[#This Row],[CODIGO]],POs[status],$GY1787,POs[Semana],WEEKNUM(HT$1))</f>
        <v>0</v>
      </c>
      <c r="HU1787" s="22"/>
      <c r="HV1787" s="25"/>
      <c r="HW1787" t="str">
        <f>DIM_BILL[[#This Row],[Tipo]]</f>
        <v>MATERIA PRIMA</v>
      </c>
    </row>
    <row r="1788" spans="1:231" x14ac:dyDescent="0.3">
      <c r="A1788" s="17" t="s">
        <v>851</v>
      </c>
      <c r="BV1788">
        <v>6.6E-4</v>
      </c>
      <c r="CR1788">
        <v>5.4440000000000001E-4</v>
      </c>
      <c r="CU1788">
        <v>5.4460000000000001E-4</v>
      </c>
      <c r="GR1788" s="17" t="s">
        <v>852</v>
      </c>
      <c r="GS1788" s="17">
        <v>1</v>
      </c>
      <c r="GT1788" s="17" t="s">
        <v>1835</v>
      </c>
      <c r="GU1788" s="17" t="s">
        <v>1793</v>
      </c>
      <c r="GV1788" s="17">
        <f>SUMIF(FACT_A1[cve_prod],DIM_BILL[[#This Row],[CODIGO]],FACT_A1[Existencia])</f>
        <v>0</v>
      </c>
      <c r="GW1788" s="18">
        <f>SUMIF(FACT_A2[cve_prod],DIM_BILL[[#This Row],[CODIGO]],FACT_A2[Existencia])</f>
        <v>14.741</v>
      </c>
      <c r="GX1788" s="17"/>
      <c r="GY1788" s="16" t="s">
        <v>2221</v>
      </c>
      <c r="GZ1788" s="24">
        <f>SUMPRODUCT($B1788:$GQ1788,INDEX(PLAN_PRODUCCION!$B$4:$GQ$24,COLUMN()-COLUMN($GZ$1)+1,0))</f>
        <v>13.612</v>
      </c>
      <c r="HA1788" s="24">
        <f>SUMPRODUCT($B1788:$GQ1788,INDEX(PLAN_PRODUCCION!$B$4:$GQ$24,COLUMN()-COLUMN($GZ$1)+1,0))</f>
        <v>0</v>
      </c>
      <c r="HB1788" s="24">
        <f>SUMPRODUCT($B1788:$GQ1788,INDEX(PLAN_PRODUCCION!$B$4:$GQ$24,COLUMN()-COLUMN($GZ$1)+1,0))</f>
        <v>0</v>
      </c>
      <c r="HC1788" s="24">
        <f>SUMPRODUCT($B1788:$GQ1788,INDEX(PLAN_PRODUCCION!$B$4:$GQ$24,COLUMN()-COLUMN($GZ$1)+1,0))</f>
        <v>0</v>
      </c>
      <c r="HD1788" s="24">
        <f>SUMPRODUCT($B1788:$GQ1788,INDEX(PLAN_PRODUCCION!$B$4:$GQ$24,COLUMN()-COLUMN($GZ$1)+1,0))</f>
        <v>0</v>
      </c>
      <c r="HE1788" s="24">
        <f>SUMPRODUCT($B1788:$GQ1788,INDEX(PLAN_PRODUCCION!$B$4:$GQ$24,COLUMN()-COLUMN($GZ$1)+1,0))</f>
        <v>0</v>
      </c>
      <c r="HF1788" s="24">
        <f>SUMPRODUCT($B1788:$GQ1788,INDEX(PLAN_PRODUCCION!$B$4:$GQ$24,COLUMN()-COLUMN($GZ$1)+1,0))</f>
        <v>0</v>
      </c>
      <c r="HG1788" s="24">
        <f>SUMPRODUCT($B1788:$GQ1788,INDEX(PLAN_PRODUCCION!$B$4:$GQ$24,COLUMN()-COLUMN($GZ$1)+1,0))</f>
        <v>0</v>
      </c>
      <c r="HH1788" s="24">
        <f>SUMPRODUCT($B1788:$GQ1788,INDEX(PLAN_PRODUCCION!$B$4:$GQ$24,COLUMN()-COLUMN($GZ$1)+1,0))</f>
        <v>0</v>
      </c>
      <c r="HI1788" s="24">
        <f>SUMPRODUCT($B1788:$GQ1788,INDEX(PLAN_PRODUCCION!$B$4:$GQ$24,COLUMN()-COLUMN($GZ$1)+1,0))</f>
        <v>0</v>
      </c>
      <c r="HJ1788" s="24">
        <f>SUMPRODUCT($B1788:$GQ1788,INDEX(PLAN_PRODUCCION!$B$4:$GQ$24,COLUMN()-COLUMN($GZ$1)+1,0))</f>
        <v>0</v>
      </c>
      <c r="HK1788" s="24">
        <f>SUMPRODUCT($B1788:$GQ1788,INDEX(PLAN_PRODUCCION!$B$4:$GQ$24,COLUMN()-COLUMN($GZ$1)+1,0))</f>
        <v>0</v>
      </c>
      <c r="HL1788" s="24">
        <f>SUMPRODUCT($B1788:$GQ1788,INDEX(PLAN_PRODUCCION!$B$4:$GQ$24,COLUMN()-COLUMN($GZ$1)+1,0))</f>
        <v>0</v>
      </c>
      <c r="HM1788" s="24">
        <f>SUMPRODUCT($B1788:$GQ1788,INDEX(PLAN_PRODUCCION!$B$4:$GQ$24,COLUMN()-COLUMN($GZ$1)+1,0))</f>
        <v>0</v>
      </c>
      <c r="HN1788" s="24">
        <f>SUMPRODUCT($B1788:$GQ1788,INDEX(PLAN_PRODUCCION!$B$4:$GQ$24,COLUMN()-COLUMN($GZ$1)+1,0))</f>
        <v>0</v>
      </c>
      <c r="HO1788" s="24">
        <f>SUMPRODUCT($B1788:$GQ1788,INDEX(PLAN_PRODUCCION!$B$4:$GQ$24,COLUMN()-COLUMN($GZ$1)+1,0))</f>
        <v>0</v>
      </c>
      <c r="HP1788" s="24">
        <f>SUMPRODUCT($B1788:$GQ1788,INDEX(PLAN_PRODUCCION!$B$4:$GQ$24,COLUMN()-COLUMN($GZ$1)+1,0))</f>
        <v>0</v>
      </c>
      <c r="HQ1788" s="24">
        <f>SUMPRODUCT($B1788:$GQ1788,INDEX(PLAN_PRODUCCION!$B$4:$GQ$24,COLUMN()-COLUMN($GZ$1)+1,0))</f>
        <v>0</v>
      </c>
      <c r="HR1788" s="24">
        <f>SUMPRODUCT($B1788:$GQ1788,INDEX(PLAN_PRODUCCION!$B$4:$GQ$24,COLUMN()-COLUMN($GZ$1)+1,0))</f>
        <v>0</v>
      </c>
      <c r="HS1788" s="24">
        <f>SUMPRODUCT($B1788:$GQ1788,INDEX(PLAN_PRODUCCION!$B$4:$GQ$24,COLUMN()-COLUMN($GZ$1)+1,0))</f>
        <v>0</v>
      </c>
      <c r="HT1788" s="24">
        <f>SUMPRODUCT($B1788:$GQ1788,INDEX(PLAN_PRODUCCION!$B$4:$GQ$24,COLUMN()-COLUMN($GZ$1)+1,0))</f>
        <v>0</v>
      </c>
      <c r="HU1788" s="22"/>
      <c r="HV1788" s="25"/>
      <c r="HW1788" t="str">
        <f>DIM_BILL[[#This Row],[Tipo]]</f>
        <v>MATERIA PRIMA</v>
      </c>
    </row>
    <row r="1789" spans="1:231" x14ac:dyDescent="0.3">
      <c r="A1789" s="18" t="s">
        <v>851</v>
      </c>
      <c r="BV1789">
        <v>6.6E-4</v>
      </c>
      <c r="CR1789">
        <v>5.4440000000000001E-4</v>
      </c>
      <c r="CU1789">
        <v>5.4460000000000001E-4</v>
      </c>
      <c r="GR1789" s="18" t="s">
        <v>852</v>
      </c>
      <c r="GS1789" s="18">
        <v>1</v>
      </c>
      <c r="GT1789" s="18" t="s">
        <v>1835</v>
      </c>
      <c r="GU1789" s="18" t="s">
        <v>1793</v>
      </c>
      <c r="GV1789" s="18">
        <f>SUMIF(FACT_A1[cve_prod],DIM_BILL[[#This Row],[CODIGO]],FACT_A1[Existencia])</f>
        <v>0</v>
      </c>
      <c r="GW1789" s="18">
        <f>SUMIF(FACT_A2[cve_prod],DIM_BILL[[#This Row],[CODIGO]],FACT_A2[Existencia])</f>
        <v>14.741</v>
      </c>
      <c r="GX1789" s="18"/>
      <c r="GY1789" s="16" t="s">
        <v>2222</v>
      </c>
      <c r="GZ1789" s="26">
        <f t="shared" ref="GZ1789" si="13069">GV1789+GW1789+GX1789+GZ1787-GZ1788</f>
        <v>1.1289999999999996</v>
      </c>
      <c r="HA1789" s="26">
        <f t="shared" ref="HA1789" si="13070">GZ1789+HA1787-HA1788</f>
        <v>1.1289999999999996</v>
      </c>
      <c r="HB1789" s="26">
        <f t="shared" ref="HB1789" si="13071">HA1789+HB1787-HB1788</f>
        <v>1.1289999999999996</v>
      </c>
      <c r="HC1789" s="26">
        <f t="shared" ref="HC1789" si="13072">HB1789+HC1787-HC1788</f>
        <v>1.1289999999999996</v>
      </c>
      <c r="HD1789" s="26">
        <f t="shared" ref="HD1789" si="13073">HC1789+HD1787-HD1788</f>
        <v>1.1289999999999996</v>
      </c>
      <c r="HE1789" s="26">
        <f t="shared" ref="HE1789" si="13074">HD1789+HE1787-HE1788</f>
        <v>1.1289999999999996</v>
      </c>
      <c r="HF1789" s="26">
        <f t="shared" ref="HF1789" si="13075">HE1789+HF1787-HF1788</f>
        <v>1.1289999999999996</v>
      </c>
      <c r="HG1789" s="26">
        <f t="shared" ref="HG1789" si="13076">HF1789+HG1787-HG1788</f>
        <v>1.1289999999999996</v>
      </c>
      <c r="HH1789" s="26">
        <f t="shared" ref="HH1789" si="13077">HG1789+HH1787-HH1788</f>
        <v>1.1289999999999996</v>
      </c>
      <c r="HI1789" s="26">
        <f t="shared" ref="HI1789" si="13078">HH1789+HI1787-HI1788</f>
        <v>1.1289999999999996</v>
      </c>
      <c r="HJ1789" s="26">
        <f t="shared" ref="HJ1789" si="13079">HI1789+HJ1787-HJ1788</f>
        <v>1.1289999999999996</v>
      </c>
      <c r="HK1789" s="26">
        <f t="shared" ref="HK1789" si="13080">HJ1789+HK1787-HK1788</f>
        <v>1.1289999999999996</v>
      </c>
      <c r="HL1789" s="26">
        <f t="shared" ref="HL1789" si="13081">HK1789+HL1787-HL1788</f>
        <v>1.1289999999999996</v>
      </c>
      <c r="HM1789" s="26">
        <f t="shared" ref="HM1789" si="13082">HL1789+HM1787-HM1788</f>
        <v>1.1289999999999996</v>
      </c>
      <c r="HN1789" s="26">
        <f t="shared" ref="HN1789" si="13083">HM1789+HN1787-HN1788</f>
        <v>1.1289999999999996</v>
      </c>
      <c r="HO1789" s="26">
        <f t="shared" ref="HO1789" si="13084">HN1789+HO1787-HO1788</f>
        <v>1.1289999999999996</v>
      </c>
      <c r="HP1789" s="26">
        <f t="shared" ref="HP1789" si="13085">HO1789+HP1787-HP1788</f>
        <v>1.1289999999999996</v>
      </c>
      <c r="HQ1789" s="26">
        <f t="shared" ref="HQ1789" si="13086">HP1789+HQ1787-HQ1788</f>
        <v>1.1289999999999996</v>
      </c>
      <c r="HR1789" s="26">
        <f t="shared" ref="HR1789" si="13087">HQ1789+HR1787-HR1788</f>
        <v>1.1289999999999996</v>
      </c>
      <c r="HS1789" s="26">
        <f t="shared" ref="HS1789" si="13088">HR1789+HS1787-HS1788</f>
        <v>1.1289999999999996</v>
      </c>
      <c r="HT1789" s="26">
        <f t="shared" ref="HT1789" si="13089">HS1789+HT1787-HT1788</f>
        <v>1.1289999999999996</v>
      </c>
      <c r="HU1789" s="22">
        <f t="shared" ref="HU1789" si="13090">COUNTIF(GZ1789:HT1789,"&lt;0")</f>
        <v>0</v>
      </c>
      <c r="HV1789" s="25"/>
      <c r="HW1789" t="str">
        <f>DIM_BILL[[#This Row],[Tipo]]</f>
        <v>MATERIA PRIMA</v>
      </c>
    </row>
    <row r="1790" spans="1:231" x14ac:dyDescent="0.3">
      <c r="A1790" s="17" t="s">
        <v>203</v>
      </c>
      <c r="M1790">
        <v>1.6200000000000001E-3</v>
      </c>
      <c r="BP1790">
        <v>2.8E-3</v>
      </c>
      <c r="BQ1790">
        <v>5.5999999999999999E-3</v>
      </c>
      <c r="BR1790">
        <v>6.7199999999999996E-4</v>
      </c>
      <c r="CZ1790">
        <v>4.5749999999999999E-2</v>
      </c>
      <c r="DA1790">
        <v>4.5749999999999999E-2</v>
      </c>
      <c r="DB1790">
        <v>4.5749999999999999E-2</v>
      </c>
      <c r="DC1790">
        <v>4.5749999999999999E-2</v>
      </c>
      <c r="DD1790">
        <v>4.5749999999999999E-2</v>
      </c>
      <c r="DE1790">
        <v>4.5307777777777777E-3</v>
      </c>
      <c r="DF1790">
        <v>4.5300000000000002E-3</v>
      </c>
      <c r="DP1790">
        <v>4.5300000000000002E-3</v>
      </c>
      <c r="DQ1790">
        <v>4.5300000000000002E-3</v>
      </c>
      <c r="DR1790">
        <v>4.5300000000000002E-3</v>
      </c>
      <c r="DS1790">
        <v>5.4359999999999999E-3</v>
      </c>
      <c r="DT1790">
        <v>5.4359999999999999E-3</v>
      </c>
      <c r="DU1790">
        <v>5.4359999999999999E-3</v>
      </c>
      <c r="DV1790">
        <v>5.4359999999999999E-3</v>
      </c>
      <c r="DW1790">
        <v>5.4359999999999999E-3</v>
      </c>
      <c r="DZ1790">
        <v>2.0385666666666667E-2</v>
      </c>
      <c r="EB1790">
        <v>4.5300000000000002E-3</v>
      </c>
      <c r="EC1790">
        <v>4.5300000000000002E-3</v>
      </c>
      <c r="ED1790">
        <v>4.5300000000000002E-3</v>
      </c>
      <c r="EE1790">
        <v>4.5300000000000002E-3</v>
      </c>
      <c r="EF1790">
        <v>4.5300000000000002E-3</v>
      </c>
      <c r="EG1790">
        <v>4.5300000000000002E-3</v>
      </c>
      <c r="EH1790">
        <v>2.7179999999999999E-2</v>
      </c>
      <c r="EI1790">
        <v>4.5300000000000002E-3</v>
      </c>
      <c r="EJ1790">
        <v>4.5300000000000002E-3</v>
      </c>
      <c r="EK1790">
        <v>4.5300000000000002E-3</v>
      </c>
      <c r="EL1790">
        <v>4.5300000000000002E-3</v>
      </c>
      <c r="EM1790">
        <v>4.5300000000000002E-3</v>
      </c>
      <c r="EN1790">
        <v>4.5300000000000002E-3</v>
      </c>
      <c r="EO1790">
        <v>2.2650000000000001E-3</v>
      </c>
      <c r="EP1790">
        <v>2.2650000000000001E-3</v>
      </c>
      <c r="EQ1790">
        <v>2.2650000000000001E-3</v>
      </c>
      <c r="EU1790">
        <v>4.4485000000000002E-3</v>
      </c>
      <c r="EV1790">
        <v>8.8970000000000004E-3</v>
      </c>
      <c r="EW1790">
        <v>2.542E-3</v>
      </c>
      <c r="FX1790">
        <v>3.0999999999999999E-3</v>
      </c>
      <c r="GA1790">
        <v>3.0999999999999999E-3</v>
      </c>
      <c r="GB1790">
        <v>3.0999999999999999E-3</v>
      </c>
      <c r="GD1790">
        <v>3.0999999999999999E-3</v>
      </c>
      <c r="GR1790" s="17" t="s">
        <v>204</v>
      </c>
      <c r="GS1790" s="17">
        <v>1</v>
      </c>
      <c r="GT1790" s="17" t="s">
        <v>1851</v>
      </c>
      <c r="GU1790" s="17" t="s">
        <v>1793</v>
      </c>
      <c r="GV1790" s="17">
        <f>SUMIF(FACT_A1[cve_prod],DIM_BILL[[#This Row],[CODIGO]],FACT_A1[Existencia])</f>
        <v>0</v>
      </c>
      <c r="GW1790" s="18">
        <f>SUMIF(FACT_A2[cve_prod],DIM_BILL[[#This Row],[CODIGO]],FACT_A2[Existencia])</f>
        <v>222.339</v>
      </c>
      <c r="GX1790" s="17"/>
      <c r="GY1790" s="16" t="s">
        <v>2220</v>
      </c>
      <c r="GZ1790" s="15">
        <f>SUMIFS(POs[saldo],POs[cve_prod],DIM_BILL[[#This Row],[CODIGO]],POs[status],$GY1790,POs[f_ent],GZ$1)</f>
        <v>0</v>
      </c>
      <c r="HA1790" s="15">
        <f>SUMIFS(POs[saldo],POs[cve_prod],DIM_BILL[[#This Row],[CODIGO]],POs[status],$GY1790,POs[f_ent],HA$1)</f>
        <v>0</v>
      </c>
      <c r="HB1790" s="15">
        <f>SUMIFS(POs[saldo],POs[cve_prod],DIM_BILL[[#This Row],[CODIGO]],POs[status],$GY1790,POs[f_ent],HB$1)</f>
        <v>0</v>
      </c>
      <c r="HC1790" s="15">
        <f>SUMIFS(POs[saldo],POs[cve_prod],DIM_BILL[[#This Row],[CODIGO]],POs[status],$GY1790,POs[f_ent],HC$1)</f>
        <v>0</v>
      </c>
      <c r="HD1790" s="15">
        <f>SUMIFS(POs[saldo],POs[cve_prod],DIM_BILL[[#This Row],[CODIGO]],POs[status],$GY1790,POs[f_ent],HD$1)</f>
        <v>0</v>
      </c>
      <c r="HE1790" s="15">
        <f>SUMIFS(POs[saldo],POs[cve_prod],DIM_BILL[[#This Row],[CODIGO]],POs[status],$GY1790,POs[f_ent],HE$1)</f>
        <v>0</v>
      </c>
      <c r="HF1790" s="15">
        <f>SUMIFS(POs[saldo],POs[cve_prod],DIM_BILL[[#This Row],[CODIGO]],POs[status],$GY1790,POs[Semana],WEEKNUM(HF$1))</f>
        <v>0</v>
      </c>
      <c r="HG1790" s="15">
        <f>SUMIFS(POs[saldo],POs[cve_prod],DIM_BILL[[#This Row],[CODIGO]],POs[status],$GY1790,POs[Semana],WEEKNUM(HG$1))</f>
        <v>0</v>
      </c>
      <c r="HH1790" s="15">
        <f>SUMIFS(POs[saldo],POs[cve_prod],DIM_BILL[[#This Row],[CODIGO]],POs[status],$GY1790,POs[Semana],WEEKNUM(HH$1))</f>
        <v>0</v>
      </c>
      <c r="HI1790" s="15">
        <f>SUMIFS(POs[saldo],POs[cve_prod],DIM_BILL[[#This Row],[CODIGO]],POs[status],$GY1790,POs[Semana],WEEKNUM(HI$1))</f>
        <v>0</v>
      </c>
      <c r="HJ1790" s="15">
        <f>SUMIFS(POs[saldo],POs[cve_prod],DIM_BILL[[#This Row],[CODIGO]],POs[status],$GY1790,POs[Semana],WEEKNUM(HJ$1))</f>
        <v>0</v>
      </c>
      <c r="HK1790" s="15">
        <f>SUMIFS(POs[saldo],POs[cve_prod],DIM_BILL[[#This Row],[CODIGO]],POs[status],$GY1790,POs[Semana],WEEKNUM(HK$1))</f>
        <v>0</v>
      </c>
      <c r="HL1790" s="15">
        <f>SUMIFS(POs[saldo],POs[cve_prod],DIM_BILL[[#This Row],[CODIGO]],POs[status],$GY1790,POs[Semana],WEEKNUM(HL$1))</f>
        <v>0</v>
      </c>
      <c r="HM1790" s="15">
        <f>SUMIFS(POs[saldo],POs[cve_prod],DIM_BILL[[#This Row],[CODIGO]],POs[status],$GY1790,POs[Semana],WEEKNUM(HM$1))</f>
        <v>0</v>
      </c>
      <c r="HN1790" s="15">
        <f>SUMIFS(POs[saldo],POs[cve_prod],DIM_BILL[[#This Row],[CODIGO]],POs[status],$GY1790,POs[Semana],WEEKNUM(HN$1))</f>
        <v>0</v>
      </c>
      <c r="HO1790" s="15">
        <f>SUMIFS(POs[saldo],POs[cve_prod],DIM_BILL[[#This Row],[CODIGO]],POs[status],$GY1790,POs[Semana],WEEKNUM(HO$1))</f>
        <v>0</v>
      </c>
      <c r="HP1790" s="15">
        <f>SUMIFS(POs[saldo],POs[cve_prod],DIM_BILL[[#This Row],[CODIGO]],POs[status],$GY1790,POs[Semana],WEEKNUM(HP$1))</f>
        <v>0</v>
      </c>
      <c r="HQ1790" s="15">
        <f>SUMIFS(POs[saldo],POs[cve_prod],DIM_BILL[[#This Row],[CODIGO]],POs[status],$GY1790,POs[Semana],WEEKNUM(HQ$1))</f>
        <v>0</v>
      </c>
      <c r="HR1790" s="15">
        <f>SUMIFS(POs[saldo],POs[cve_prod],DIM_BILL[[#This Row],[CODIGO]],POs[status],$GY1790,POs[Semana],WEEKNUM(HR$1))</f>
        <v>0</v>
      </c>
      <c r="HS1790" s="15">
        <f>SUMIFS(POs[saldo],POs[cve_prod],DIM_BILL[[#This Row],[CODIGO]],POs[status],$GY1790,POs[Semana],WEEKNUM(HS$1))</f>
        <v>0</v>
      </c>
      <c r="HT1790" s="15">
        <f>SUMIFS(POs[saldo],POs[cve_prod],DIM_BILL[[#This Row],[CODIGO]],POs[status],$GY1790,POs[Semana],WEEKNUM(HT$1))</f>
        <v>0</v>
      </c>
      <c r="HU1790" s="22"/>
      <c r="HV1790" s="25"/>
      <c r="HW1790" t="str">
        <f>DIM_BILL[[#This Row],[Tipo]]</f>
        <v>MATERIA PRIMA</v>
      </c>
    </row>
    <row r="1791" spans="1:231" x14ac:dyDescent="0.3">
      <c r="A1791" s="17" t="s">
        <v>203</v>
      </c>
      <c r="M1791">
        <v>1.6200000000000001E-3</v>
      </c>
      <c r="BP1791">
        <v>2.8E-3</v>
      </c>
      <c r="BQ1791">
        <v>5.5999999999999999E-3</v>
      </c>
      <c r="BR1791">
        <v>6.7199999999999996E-4</v>
      </c>
      <c r="CZ1791">
        <v>4.5749999999999999E-2</v>
      </c>
      <c r="DA1791">
        <v>4.5749999999999999E-2</v>
      </c>
      <c r="DB1791">
        <v>4.5749999999999999E-2</v>
      </c>
      <c r="DC1791">
        <v>4.5749999999999999E-2</v>
      </c>
      <c r="DD1791">
        <v>4.5749999999999999E-2</v>
      </c>
      <c r="DE1791">
        <v>4.5307777777777777E-3</v>
      </c>
      <c r="DF1791">
        <v>4.5300000000000002E-3</v>
      </c>
      <c r="DP1791">
        <v>4.5300000000000002E-3</v>
      </c>
      <c r="DQ1791">
        <v>4.5300000000000002E-3</v>
      </c>
      <c r="DR1791">
        <v>4.5300000000000002E-3</v>
      </c>
      <c r="DS1791">
        <v>5.4359999999999999E-3</v>
      </c>
      <c r="DT1791">
        <v>5.4359999999999999E-3</v>
      </c>
      <c r="DU1791">
        <v>5.4359999999999999E-3</v>
      </c>
      <c r="DV1791">
        <v>5.4359999999999999E-3</v>
      </c>
      <c r="DW1791">
        <v>5.4359999999999999E-3</v>
      </c>
      <c r="DZ1791">
        <v>2.0385666666666667E-2</v>
      </c>
      <c r="EB1791">
        <v>4.5300000000000002E-3</v>
      </c>
      <c r="EC1791">
        <v>4.5300000000000002E-3</v>
      </c>
      <c r="ED1791">
        <v>4.5300000000000002E-3</v>
      </c>
      <c r="EE1791">
        <v>4.5300000000000002E-3</v>
      </c>
      <c r="EF1791">
        <v>4.5300000000000002E-3</v>
      </c>
      <c r="EG1791">
        <v>4.5300000000000002E-3</v>
      </c>
      <c r="EH1791">
        <v>2.7179999999999999E-2</v>
      </c>
      <c r="EI1791">
        <v>4.5300000000000002E-3</v>
      </c>
      <c r="EJ1791">
        <v>4.5300000000000002E-3</v>
      </c>
      <c r="EK1791">
        <v>4.5300000000000002E-3</v>
      </c>
      <c r="EL1791">
        <v>4.5300000000000002E-3</v>
      </c>
      <c r="EM1791">
        <v>4.5300000000000002E-3</v>
      </c>
      <c r="EN1791">
        <v>4.5300000000000002E-3</v>
      </c>
      <c r="EO1791">
        <v>2.2650000000000001E-3</v>
      </c>
      <c r="EP1791">
        <v>2.2650000000000001E-3</v>
      </c>
      <c r="EQ1791">
        <v>2.2650000000000001E-3</v>
      </c>
      <c r="EU1791">
        <v>4.4485000000000002E-3</v>
      </c>
      <c r="EV1791">
        <v>8.8970000000000004E-3</v>
      </c>
      <c r="EW1791">
        <v>2.542E-3</v>
      </c>
      <c r="FX1791">
        <v>3.0999999999999999E-3</v>
      </c>
      <c r="GA1791">
        <v>3.0999999999999999E-3</v>
      </c>
      <c r="GB1791">
        <v>3.0999999999999999E-3</v>
      </c>
      <c r="GD1791">
        <v>3.0999999999999999E-3</v>
      </c>
      <c r="GR1791" s="17" t="s">
        <v>204</v>
      </c>
      <c r="GS1791" s="17">
        <v>1</v>
      </c>
      <c r="GT1791" s="17" t="s">
        <v>1851</v>
      </c>
      <c r="GU1791" s="17" t="s">
        <v>1793</v>
      </c>
      <c r="GV1791" s="17">
        <f>SUMIF(FACT_A1[cve_prod],DIM_BILL[[#This Row],[CODIGO]],FACT_A1[Existencia])</f>
        <v>0</v>
      </c>
      <c r="GW1791" s="18">
        <f>SUMIF(FACT_A2[cve_prod],DIM_BILL[[#This Row],[CODIGO]],FACT_A2[Existencia])</f>
        <v>222.339</v>
      </c>
      <c r="GX1791" s="17"/>
      <c r="GY1791" s="16" t="s">
        <v>2221</v>
      </c>
      <c r="GZ1791" s="24">
        <f>SUMPRODUCT($B1791:$GQ1791,INDEX(PLAN_PRODUCCION!$B$4:$GQ$24,COLUMN()-COLUMN($GZ$1)+1,0))</f>
        <v>331.21599999999995</v>
      </c>
      <c r="HA1791" s="24">
        <f>SUMPRODUCT($B1791:$GQ1791,INDEX(PLAN_PRODUCCION!$B$4:$GQ$24,COLUMN()-COLUMN($GZ$1)+1,0))</f>
        <v>0</v>
      </c>
      <c r="HB1791" s="24">
        <f>SUMPRODUCT($B1791:$GQ1791,INDEX(PLAN_PRODUCCION!$B$4:$GQ$24,COLUMN()-COLUMN($GZ$1)+1,0))</f>
        <v>0</v>
      </c>
      <c r="HC1791" s="24">
        <f>SUMPRODUCT($B1791:$GQ1791,INDEX(PLAN_PRODUCCION!$B$4:$GQ$24,COLUMN()-COLUMN($GZ$1)+1,0))</f>
        <v>0</v>
      </c>
      <c r="HD1791" s="24">
        <f>SUMPRODUCT($B1791:$GQ1791,INDEX(PLAN_PRODUCCION!$B$4:$GQ$24,COLUMN()-COLUMN($GZ$1)+1,0))</f>
        <v>0</v>
      </c>
      <c r="HE1791" s="24">
        <f>SUMPRODUCT($B1791:$GQ1791,INDEX(PLAN_PRODUCCION!$B$4:$GQ$24,COLUMN()-COLUMN($GZ$1)+1,0))</f>
        <v>0</v>
      </c>
      <c r="HF1791" s="24">
        <f>SUMPRODUCT($B1791:$GQ1791,INDEX(PLAN_PRODUCCION!$B$4:$GQ$24,COLUMN()-COLUMN($GZ$1)+1,0))</f>
        <v>0</v>
      </c>
      <c r="HG1791" s="24">
        <f>SUMPRODUCT($B1791:$GQ1791,INDEX(PLAN_PRODUCCION!$B$4:$GQ$24,COLUMN()-COLUMN($GZ$1)+1,0))</f>
        <v>81.546999999999997</v>
      </c>
      <c r="HH1791" s="24">
        <f>SUMPRODUCT($B1791:$GQ1791,INDEX(PLAN_PRODUCCION!$B$4:$GQ$24,COLUMN()-COLUMN($GZ$1)+1,0))</f>
        <v>0</v>
      </c>
      <c r="HI1791" s="24">
        <f>SUMPRODUCT($B1791:$GQ1791,INDEX(PLAN_PRODUCCION!$B$4:$GQ$24,COLUMN()-COLUMN($GZ$1)+1,0))</f>
        <v>0</v>
      </c>
      <c r="HJ1791" s="24">
        <f>SUMPRODUCT($B1791:$GQ1791,INDEX(PLAN_PRODUCCION!$B$4:$GQ$24,COLUMN()-COLUMN($GZ$1)+1,0))</f>
        <v>0</v>
      </c>
      <c r="HK1791" s="24">
        <f>SUMPRODUCT($B1791:$GQ1791,INDEX(PLAN_PRODUCCION!$B$4:$GQ$24,COLUMN()-COLUMN($GZ$1)+1,0))</f>
        <v>0</v>
      </c>
      <c r="HL1791" s="24">
        <f>SUMPRODUCT($B1791:$GQ1791,INDEX(PLAN_PRODUCCION!$B$4:$GQ$24,COLUMN()-COLUMN($GZ$1)+1,0))</f>
        <v>0</v>
      </c>
      <c r="HM1791" s="24">
        <f>SUMPRODUCT($B1791:$GQ1791,INDEX(PLAN_PRODUCCION!$B$4:$GQ$24,COLUMN()-COLUMN($GZ$1)+1,0))</f>
        <v>0</v>
      </c>
      <c r="HN1791" s="24">
        <f>SUMPRODUCT($B1791:$GQ1791,INDEX(PLAN_PRODUCCION!$B$4:$GQ$24,COLUMN()-COLUMN($GZ$1)+1,0))</f>
        <v>0</v>
      </c>
      <c r="HO1791" s="24">
        <f>SUMPRODUCT($B1791:$GQ1791,INDEX(PLAN_PRODUCCION!$B$4:$GQ$24,COLUMN()-COLUMN($GZ$1)+1,0))</f>
        <v>0</v>
      </c>
      <c r="HP1791" s="24">
        <f>SUMPRODUCT($B1791:$GQ1791,INDEX(PLAN_PRODUCCION!$B$4:$GQ$24,COLUMN()-COLUMN($GZ$1)+1,0))</f>
        <v>0</v>
      </c>
      <c r="HQ1791" s="24">
        <f>SUMPRODUCT($B1791:$GQ1791,INDEX(PLAN_PRODUCCION!$B$4:$GQ$24,COLUMN()-COLUMN($GZ$1)+1,0))</f>
        <v>0</v>
      </c>
      <c r="HR1791" s="24">
        <f>SUMPRODUCT($B1791:$GQ1791,INDEX(PLAN_PRODUCCION!$B$4:$GQ$24,COLUMN()-COLUMN($GZ$1)+1,0))</f>
        <v>0</v>
      </c>
      <c r="HS1791" s="24">
        <f>SUMPRODUCT($B1791:$GQ1791,INDEX(PLAN_PRODUCCION!$B$4:$GQ$24,COLUMN()-COLUMN($GZ$1)+1,0))</f>
        <v>0</v>
      </c>
      <c r="HT1791" s="24">
        <f>SUMPRODUCT($B1791:$GQ1791,INDEX(PLAN_PRODUCCION!$B$4:$GQ$24,COLUMN()-COLUMN($GZ$1)+1,0))</f>
        <v>0</v>
      </c>
      <c r="HU1791" s="22"/>
      <c r="HV1791" s="25"/>
      <c r="HW1791" t="str">
        <f>DIM_BILL[[#This Row],[Tipo]]</f>
        <v>MATERIA PRIMA</v>
      </c>
    </row>
    <row r="1792" spans="1:231" x14ac:dyDescent="0.3">
      <c r="A1792" s="18" t="s">
        <v>203</v>
      </c>
      <c r="M1792">
        <v>1.6200000000000001E-3</v>
      </c>
      <c r="BP1792">
        <v>2.8E-3</v>
      </c>
      <c r="BQ1792">
        <v>5.5999999999999999E-3</v>
      </c>
      <c r="BR1792">
        <v>6.7199999999999996E-4</v>
      </c>
      <c r="CZ1792">
        <v>4.5749999999999999E-2</v>
      </c>
      <c r="DA1792">
        <v>4.5749999999999999E-2</v>
      </c>
      <c r="DB1792">
        <v>4.5749999999999999E-2</v>
      </c>
      <c r="DC1792">
        <v>4.5749999999999999E-2</v>
      </c>
      <c r="DD1792">
        <v>4.5749999999999999E-2</v>
      </c>
      <c r="DE1792">
        <v>4.5307777777777777E-3</v>
      </c>
      <c r="DF1792">
        <v>4.5300000000000002E-3</v>
      </c>
      <c r="DP1792">
        <v>4.5300000000000002E-3</v>
      </c>
      <c r="DQ1792">
        <v>4.5300000000000002E-3</v>
      </c>
      <c r="DR1792">
        <v>4.5300000000000002E-3</v>
      </c>
      <c r="DS1792">
        <v>5.4359999999999999E-3</v>
      </c>
      <c r="DT1792">
        <v>5.4359999999999999E-3</v>
      </c>
      <c r="DU1792">
        <v>5.4359999999999999E-3</v>
      </c>
      <c r="DV1792">
        <v>5.4359999999999999E-3</v>
      </c>
      <c r="DW1792">
        <v>5.4359999999999999E-3</v>
      </c>
      <c r="DZ1792">
        <v>2.0385666666666667E-2</v>
      </c>
      <c r="EB1792">
        <v>4.5300000000000002E-3</v>
      </c>
      <c r="EC1792">
        <v>4.5300000000000002E-3</v>
      </c>
      <c r="ED1792">
        <v>4.5300000000000002E-3</v>
      </c>
      <c r="EE1792">
        <v>4.5300000000000002E-3</v>
      </c>
      <c r="EF1792">
        <v>4.5300000000000002E-3</v>
      </c>
      <c r="EG1792">
        <v>4.5300000000000002E-3</v>
      </c>
      <c r="EH1792">
        <v>2.7179999999999999E-2</v>
      </c>
      <c r="EI1792">
        <v>4.5300000000000002E-3</v>
      </c>
      <c r="EJ1792">
        <v>4.5300000000000002E-3</v>
      </c>
      <c r="EK1792">
        <v>4.5300000000000002E-3</v>
      </c>
      <c r="EL1792">
        <v>4.5300000000000002E-3</v>
      </c>
      <c r="EM1792">
        <v>4.5300000000000002E-3</v>
      </c>
      <c r="EN1792">
        <v>4.5300000000000002E-3</v>
      </c>
      <c r="EO1792">
        <v>2.2650000000000001E-3</v>
      </c>
      <c r="EP1792">
        <v>2.2650000000000001E-3</v>
      </c>
      <c r="EQ1792">
        <v>2.2650000000000001E-3</v>
      </c>
      <c r="EU1792">
        <v>4.4485000000000002E-3</v>
      </c>
      <c r="EV1792">
        <v>8.8970000000000004E-3</v>
      </c>
      <c r="EW1792">
        <v>2.542E-3</v>
      </c>
      <c r="FX1792">
        <v>3.0999999999999999E-3</v>
      </c>
      <c r="GA1792">
        <v>3.0999999999999999E-3</v>
      </c>
      <c r="GB1792">
        <v>3.0999999999999999E-3</v>
      </c>
      <c r="GD1792">
        <v>3.0999999999999999E-3</v>
      </c>
      <c r="GR1792" s="18" t="s">
        <v>204</v>
      </c>
      <c r="GS1792" s="18">
        <v>1</v>
      </c>
      <c r="GT1792" s="18" t="s">
        <v>1851</v>
      </c>
      <c r="GU1792" s="18" t="s">
        <v>1793</v>
      </c>
      <c r="GV1792" s="18">
        <f>SUMIF(FACT_A1[cve_prod],DIM_BILL[[#This Row],[CODIGO]],FACT_A1[Existencia])</f>
        <v>0</v>
      </c>
      <c r="GW1792" s="18">
        <f>SUMIF(FACT_A2[cve_prod],DIM_BILL[[#This Row],[CODIGO]],FACT_A2[Existencia])</f>
        <v>222.339</v>
      </c>
      <c r="GX1792" s="18"/>
      <c r="GY1792" s="16" t="s">
        <v>2222</v>
      </c>
      <c r="GZ1792" s="26">
        <f t="shared" ref="GZ1792" si="13091">GV1792+GW1792+GX1792+GZ1790-GZ1791</f>
        <v>-108.87699999999995</v>
      </c>
      <c r="HA1792" s="26">
        <f t="shared" ref="HA1792" si="13092">GZ1792+HA1790-HA1791</f>
        <v>-108.87699999999995</v>
      </c>
      <c r="HB1792" s="26">
        <f t="shared" ref="HB1792" si="13093">HA1792+HB1790-HB1791</f>
        <v>-108.87699999999995</v>
      </c>
      <c r="HC1792" s="26">
        <f t="shared" ref="HC1792" si="13094">HB1792+HC1790-HC1791</f>
        <v>-108.87699999999995</v>
      </c>
      <c r="HD1792" s="26">
        <f t="shared" ref="HD1792" si="13095">HC1792+HD1790-HD1791</f>
        <v>-108.87699999999995</v>
      </c>
      <c r="HE1792" s="26">
        <f t="shared" ref="HE1792" si="13096">HD1792+HE1790-HE1791</f>
        <v>-108.87699999999995</v>
      </c>
      <c r="HF1792" s="26">
        <f t="shared" ref="HF1792" si="13097">HE1792+HF1790-HF1791</f>
        <v>-108.87699999999995</v>
      </c>
      <c r="HG1792" s="26">
        <f t="shared" ref="HG1792" si="13098">HF1792+HG1790-HG1791</f>
        <v>-190.42399999999995</v>
      </c>
      <c r="HH1792" s="26">
        <f t="shared" ref="HH1792" si="13099">HG1792+HH1790-HH1791</f>
        <v>-190.42399999999995</v>
      </c>
      <c r="HI1792" s="26">
        <f t="shared" ref="HI1792" si="13100">HH1792+HI1790-HI1791</f>
        <v>-190.42399999999995</v>
      </c>
      <c r="HJ1792" s="26">
        <f t="shared" ref="HJ1792" si="13101">HI1792+HJ1790-HJ1791</f>
        <v>-190.42399999999995</v>
      </c>
      <c r="HK1792" s="26">
        <f t="shared" ref="HK1792" si="13102">HJ1792+HK1790-HK1791</f>
        <v>-190.42399999999995</v>
      </c>
      <c r="HL1792" s="26">
        <f t="shared" ref="HL1792" si="13103">HK1792+HL1790-HL1791</f>
        <v>-190.42399999999995</v>
      </c>
      <c r="HM1792" s="26">
        <f t="shared" ref="HM1792" si="13104">HL1792+HM1790-HM1791</f>
        <v>-190.42399999999995</v>
      </c>
      <c r="HN1792" s="26">
        <f t="shared" ref="HN1792" si="13105">HM1792+HN1790-HN1791</f>
        <v>-190.42399999999995</v>
      </c>
      <c r="HO1792" s="26">
        <f t="shared" ref="HO1792" si="13106">HN1792+HO1790-HO1791</f>
        <v>-190.42399999999995</v>
      </c>
      <c r="HP1792" s="26">
        <f t="shared" ref="HP1792" si="13107">HO1792+HP1790-HP1791</f>
        <v>-190.42399999999995</v>
      </c>
      <c r="HQ1792" s="26">
        <f t="shared" ref="HQ1792" si="13108">HP1792+HQ1790-HQ1791</f>
        <v>-190.42399999999995</v>
      </c>
      <c r="HR1792" s="26">
        <f t="shared" ref="HR1792" si="13109">HQ1792+HR1790-HR1791</f>
        <v>-190.42399999999995</v>
      </c>
      <c r="HS1792" s="26">
        <f t="shared" ref="HS1792" si="13110">HR1792+HS1790-HS1791</f>
        <v>-190.42399999999995</v>
      </c>
      <c r="HT1792" s="26">
        <f t="shared" ref="HT1792" si="13111">HS1792+HT1790-HT1791</f>
        <v>-190.42399999999995</v>
      </c>
      <c r="HU1792" s="22">
        <f t="shared" ref="HU1792" si="13112">COUNTIF(GZ1792:HT1792,"&lt;0")</f>
        <v>21</v>
      </c>
      <c r="HV1792" s="25"/>
      <c r="HW1792" t="str">
        <f>DIM_BILL[[#This Row],[Tipo]]</f>
        <v>MATERIA PRIMA</v>
      </c>
    </row>
    <row r="1793" spans="1:231" x14ac:dyDescent="0.3">
      <c r="A1793" s="17" t="s">
        <v>847</v>
      </c>
      <c r="BV1793">
        <v>6.3400000000000001E-3</v>
      </c>
      <c r="GR1793" s="17" t="s">
        <v>848</v>
      </c>
      <c r="GS1793" s="17">
        <v>1</v>
      </c>
      <c r="GT1793" s="17" t="s">
        <v>1838</v>
      </c>
      <c r="GU1793" s="17" t="s">
        <v>1793</v>
      </c>
      <c r="GV1793" s="17">
        <f>SUMIF(FACT_A1[cve_prod],DIM_BILL[[#This Row],[CODIGO]],FACT_A1[Existencia])</f>
        <v>0</v>
      </c>
      <c r="GW1793" s="18">
        <f>SUMIF(FACT_A2[cve_prod],DIM_BILL[[#This Row],[CODIGO]],FACT_A2[Existencia])</f>
        <v>641</v>
      </c>
      <c r="GX1793" s="17"/>
      <c r="GY1793" s="16" t="s">
        <v>2220</v>
      </c>
      <c r="GZ1793" s="15">
        <f>SUMIFS(POs[saldo],POs[cve_prod],DIM_BILL[[#This Row],[CODIGO]],POs[status],$GY1793,POs[f_ent],GZ$1)</f>
        <v>0</v>
      </c>
      <c r="HA1793" s="15">
        <f>SUMIFS(POs[saldo],POs[cve_prod],DIM_BILL[[#This Row],[CODIGO]],POs[status],$GY1793,POs[f_ent],HA$1)</f>
        <v>0</v>
      </c>
      <c r="HB1793" s="15">
        <f>SUMIFS(POs[saldo],POs[cve_prod],DIM_BILL[[#This Row],[CODIGO]],POs[status],$GY1793,POs[f_ent],HB$1)</f>
        <v>0</v>
      </c>
      <c r="HC1793" s="15">
        <f>SUMIFS(POs[saldo],POs[cve_prod],DIM_BILL[[#This Row],[CODIGO]],POs[status],$GY1793,POs[f_ent],HC$1)</f>
        <v>0</v>
      </c>
      <c r="HD1793" s="15">
        <f>SUMIFS(POs[saldo],POs[cve_prod],DIM_BILL[[#This Row],[CODIGO]],POs[status],$GY1793,POs[f_ent],HD$1)</f>
        <v>0</v>
      </c>
      <c r="HE1793" s="15">
        <f>SUMIFS(POs[saldo],POs[cve_prod],DIM_BILL[[#This Row],[CODIGO]],POs[status],$GY1793,POs[f_ent],HE$1)</f>
        <v>0</v>
      </c>
      <c r="HF1793" s="15">
        <f>SUMIFS(POs[saldo],POs[cve_prod],DIM_BILL[[#This Row],[CODIGO]],POs[status],$GY1793,POs[Semana],WEEKNUM(HF$1))</f>
        <v>0</v>
      </c>
      <c r="HG1793" s="15">
        <f>SUMIFS(POs[saldo],POs[cve_prod],DIM_BILL[[#This Row],[CODIGO]],POs[status],$GY1793,POs[Semana],WEEKNUM(HG$1))</f>
        <v>0</v>
      </c>
      <c r="HH1793" s="15">
        <f>SUMIFS(POs[saldo],POs[cve_prod],DIM_BILL[[#This Row],[CODIGO]],POs[status],$GY1793,POs[Semana],WEEKNUM(HH$1))</f>
        <v>0</v>
      </c>
      <c r="HI1793" s="15">
        <f>SUMIFS(POs[saldo],POs[cve_prod],DIM_BILL[[#This Row],[CODIGO]],POs[status],$GY1793,POs[Semana],WEEKNUM(HI$1))</f>
        <v>0</v>
      </c>
      <c r="HJ1793" s="15">
        <f>SUMIFS(POs[saldo],POs[cve_prod],DIM_BILL[[#This Row],[CODIGO]],POs[status],$GY1793,POs[Semana],WEEKNUM(HJ$1))</f>
        <v>0</v>
      </c>
      <c r="HK1793" s="15">
        <f>SUMIFS(POs[saldo],POs[cve_prod],DIM_BILL[[#This Row],[CODIGO]],POs[status],$GY1793,POs[Semana],WEEKNUM(HK$1))</f>
        <v>0</v>
      </c>
      <c r="HL1793" s="15">
        <f>SUMIFS(POs[saldo],POs[cve_prod],DIM_BILL[[#This Row],[CODIGO]],POs[status],$GY1793,POs[Semana],WEEKNUM(HL$1))</f>
        <v>0</v>
      </c>
      <c r="HM1793" s="15">
        <f>SUMIFS(POs[saldo],POs[cve_prod],DIM_BILL[[#This Row],[CODIGO]],POs[status],$GY1793,POs[Semana],WEEKNUM(HM$1))</f>
        <v>0</v>
      </c>
      <c r="HN1793" s="15">
        <f>SUMIFS(POs[saldo],POs[cve_prod],DIM_BILL[[#This Row],[CODIGO]],POs[status],$GY1793,POs[Semana],WEEKNUM(HN$1))</f>
        <v>0</v>
      </c>
      <c r="HO1793" s="15">
        <f>SUMIFS(POs[saldo],POs[cve_prod],DIM_BILL[[#This Row],[CODIGO]],POs[status],$GY1793,POs[Semana],WEEKNUM(HO$1))</f>
        <v>0</v>
      </c>
      <c r="HP1793" s="15">
        <f>SUMIFS(POs[saldo],POs[cve_prod],DIM_BILL[[#This Row],[CODIGO]],POs[status],$GY1793,POs[Semana],WEEKNUM(HP$1))</f>
        <v>0</v>
      </c>
      <c r="HQ1793" s="15">
        <f>SUMIFS(POs[saldo],POs[cve_prod],DIM_BILL[[#This Row],[CODIGO]],POs[status],$GY1793,POs[Semana],WEEKNUM(HQ$1))</f>
        <v>0</v>
      </c>
      <c r="HR1793" s="15">
        <f>SUMIFS(POs[saldo],POs[cve_prod],DIM_BILL[[#This Row],[CODIGO]],POs[status],$GY1793,POs[Semana],WEEKNUM(HR$1))</f>
        <v>0</v>
      </c>
      <c r="HS1793" s="15">
        <f>SUMIFS(POs[saldo],POs[cve_prod],DIM_BILL[[#This Row],[CODIGO]],POs[status],$GY1793,POs[Semana],WEEKNUM(HS$1))</f>
        <v>0</v>
      </c>
      <c r="HT1793" s="15">
        <f>SUMIFS(POs[saldo],POs[cve_prod],DIM_BILL[[#This Row],[CODIGO]],POs[status],$GY1793,POs[Semana],WEEKNUM(HT$1))</f>
        <v>0</v>
      </c>
      <c r="HU1793" s="22"/>
      <c r="HV1793" s="25"/>
      <c r="HW1793" t="str">
        <f>DIM_BILL[[#This Row],[Tipo]]</f>
        <v>MATERIA PRIMA</v>
      </c>
    </row>
    <row r="1794" spans="1:231" x14ac:dyDescent="0.3">
      <c r="A1794" s="17" t="s">
        <v>847</v>
      </c>
      <c r="BV1794">
        <v>6.3400000000000001E-3</v>
      </c>
      <c r="GR1794" s="17" t="s">
        <v>848</v>
      </c>
      <c r="GS1794" s="17">
        <v>1</v>
      </c>
      <c r="GT1794" s="17" t="s">
        <v>1838</v>
      </c>
      <c r="GU1794" s="17" t="s">
        <v>1793</v>
      </c>
      <c r="GV1794" s="17">
        <f>SUMIF(FACT_A1[cve_prod],DIM_BILL[[#This Row],[CODIGO]],FACT_A1[Existencia])</f>
        <v>0</v>
      </c>
      <c r="GW1794" s="18">
        <f>SUMIF(FACT_A2[cve_prod],DIM_BILL[[#This Row],[CODIGO]],FACT_A2[Existencia])</f>
        <v>641</v>
      </c>
      <c r="GX1794" s="17"/>
      <c r="GY1794" s="16" t="s">
        <v>2221</v>
      </c>
      <c r="GZ1794" s="24">
        <f>SUMPRODUCT($B1794:$GQ1794,INDEX(PLAN_PRODUCCION!$B$4:$GQ$24,COLUMN()-COLUMN($GZ$1)+1,0))</f>
        <v>0</v>
      </c>
      <c r="HA1794" s="24">
        <f>SUMPRODUCT($B1794:$GQ1794,INDEX(PLAN_PRODUCCION!$B$4:$GQ$24,COLUMN()-COLUMN($GZ$1)+1,0))</f>
        <v>0</v>
      </c>
      <c r="HB1794" s="24">
        <f>SUMPRODUCT($B1794:$GQ1794,INDEX(PLAN_PRODUCCION!$B$4:$GQ$24,COLUMN()-COLUMN($GZ$1)+1,0))</f>
        <v>0</v>
      </c>
      <c r="HC1794" s="24">
        <f>SUMPRODUCT($B1794:$GQ1794,INDEX(PLAN_PRODUCCION!$B$4:$GQ$24,COLUMN()-COLUMN($GZ$1)+1,0))</f>
        <v>0</v>
      </c>
      <c r="HD1794" s="24">
        <f>SUMPRODUCT($B1794:$GQ1794,INDEX(PLAN_PRODUCCION!$B$4:$GQ$24,COLUMN()-COLUMN($GZ$1)+1,0))</f>
        <v>0</v>
      </c>
      <c r="HE1794" s="24">
        <f>SUMPRODUCT($B1794:$GQ1794,INDEX(PLAN_PRODUCCION!$B$4:$GQ$24,COLUMN()-COLUMN($GZ$1)+1,0))</f>
        <v>0</v>
      </c>
      <c r="HF1794" s="24">
        <f>SUMPRODUCT($B1794:$GQ1794,INDEX(PLAN_PRODUCCION!$B$4:$GQ$24,COLUMN()-COLUMN($GZ$1)+1,0))</f>
        <v>0</v>
      </c>
      <c r="HG1794" s="24">
        <f>SUMPRODUCT($B1794:$GQ1794,INDEX(PLAN_PRODUCCION!$B$4:$GQ$24,COLUMN()-COLUMN($GZ$1)+1,0))</f>
        <v>0</v>
      </c>
      <c r="HH1794" s="24">
        <f>SUMPRODUCT($B1794:$GQ1794,INDEX(PLAN_PRODUCCION!$B$4:$GQ$24,COLUMN()-COLUMN($GZ$1)+1,0))</f>
        <v>0</v>
      </c>
      <c r="HI1794" s="24">
        <f>SUMPRODUCT($B1794:$GQ1794,INDEX(PLAN_PRODUCCION!$B$4:$GQ$24,COLUMN()-COLUMN($GZ$1)+1,0))</f>
        <v>0</v>
      </c>
      <c r="HJ1794" s="24">
        <f>SUMPRODUCT($B1794:$GQ1794,INDEX(PLAN_PRODUCCION!$B$4:$GQ$24,COLUMN()-COLUMN($GZ$1)+1,0))</f>
        <v>0</v>
      </c>
      <c r="HK1794" s="24">
        <f>SUMPRODUCT($B1794:$GQ1794,INDEX(PLAN_PRODUCCION!$B$4:$GQ$24,COLUMN()-COLUMN($GZ$1)+1,0))</f>
        <v>0</v>
      </c>
      <c r="HL1794" s="24">
        <f>SUMPRODUCT($B1794:$GQ1794,INDEX(PLAN_PRODUCCION!$B$4:$GQ$24,COLUMN()-COLUMN($GZ$1)+1,0))</f>
        <v>0</v>
      </c>
      <c r="HM1794" s="24">
        <f>SUMPRODUCT($B1794:$GQ1794,INDEX(PLAN_PRODUCCION!$B$4:$GQ$24,COLUMN()-COLUMN($GZ$1)+1,0))</f>
        <v>0</v>
      </c>
      <c r="HN1794" s="24">
        <f>SUMPRODUCT($B1794:$GQ1794,INDEX(PLAN_PRODUCCION!$B$4:$GQ$24,COLUMN()-COLUMN($GZ$1)+1,0))</f>
        <v>0</v>
      </c>
      <c r="HO1794" s="24">
        <f>SUMPRODUCT($B1794:$GQ1794,INDEX(PLAN_PRODUCCION!$B$4:$GQ$24,COLUMN()-COLUMN($GZ$1)+1,0))</f>
        <v>0</v>
      </c>
      <c r="HP1794" s="24">
        <f>SUMPRODUCT($B1794:$GQ1794,INDEX(PLAN_PRODUCCION!$B$4:$GQ$24,COLUMN()-COLUMN($GZ$1)+1,0))</f>
        <v>0</v>
      </c>
      <c r="HQ1794" s="24">
        <f>SUMPRODUCT($B1794:$GQ1794,INDEX(PLAN_PRODUCCION!$B$4:$GQ$24,COLUMN()-COLUMN($GZ$1)+1,0))</f>
        <v>0</v>
      </c>
      <c r="HR1794" s="24">
        <f>SUMPRODUCT($B1794:$GQ1794,INDEX(PLAN_PRODUCCION!$B$4:$GQ$24,COLUMN()-COLUMN($GZ$1)+1,0))</f>
        <v>0</v>
      </c>
      <c r="HS1794" s="24">
        <f>SUMPRODUCT($B1794:$GQ1794,INDEX(PLAN_PRODUCCION!$B$4:$GQ$24,COLUMN()-COLUMN($GZ$1)+1,0))</f>
        <v>0</v>
      </c>
      <c r="HT1794" s="24">
        <f>SUMPRODUCT($B1794:$GQ1794,INDEX(PLAN_PRODUCCION!$B$4:$GQ$24,COLUMN()-COLUMN($GZ$1)+1,0))</f>
        <v>0</v>
      </c>
      <c r="HU1794" s="22"/>
      <c r="HV1794" s="25"/>
      <c r="HW1794" t="str">
        <f>DIM_BILL[[#This Row],[Tipo]]</f>
        <v>MATERIA PRIMA</v>
      </c>
    </row>
    <row r="1795" spans="1:231" x14ac:dyDescent="0.3">
      <c r="A1795" s="18" t="s">
        <v>847</v>
      </c>
      <c r="BV1795">
        <v>6.3400000000000001E-3</v>
      </c>
      <c r="GR1795" s="18" t="s">
        <v>848</v>
      </c>
      <c r="GS1795" s="18">
        <v>1</v>
      </c>
      <c r="GT1795" s="18" t="s">
        <v>1838</v>
      </c>
      <c r="GU1795" s="18" t="s">
        <v>1793</v>
      </c>
      <c r="GV1795" s="18">
        <f>SUMIF(FACT_A1[cve_prod],DIM_BILL[[#This Row],[CODIGO]],FACT_A1[Existencia])</f>
        <v>0</v>
      </c>
      <c r="GW1795" s="18">
        <f>SUMIF(FACT_A2[cve_prod],DIM_BILL[[#This Row],[CODIGO]],FACT_A2[Existencia])</f>
        <v>641</v>
      </c>
      <c r="GX1795" s="18"/>
      <c r="GY1795" s="16" t="s">
        <v>2222</v>
      </c>
      <c r="GZ1795" s="26">
        <f t="shared" ref="GZ1795" si="13113">GV1795+GW1795+GX1795+GZ1793-GZ1794</f>
        <v>641</v>
      </c>
      <c r="HA1795" s="26">
        <f t="shared" ref="HA1795" si="13114">GZ1795+HA1793-HA1794</f>
        <v>641</v>
      </c>
      <c r="HB1795" s="26">
        <f t="shared" ref="HB1795" si="13115">HA1795+HB1793-HB1794</f>
        <v>641</v>
      </c>
      <c r="HC1795" s="26">
        <f t="shared" ref="HC1795" si="13116">HB1795+HC1793-HC1794</f>
        <v>641</v>
      </c>
      <c r="HD1795" s="26">
        <f t="shared" ref="HD1795" si="13117">HC1795+HD1793-HD1794</f>
        <v>641</v>
      </c>
      <c r="HE1795" s="26">
        <f t="shared" ref="HE1795" si="13118">HD1795+HE1793-HE1794</f>
        <v>641</v>
      </c>
      <c r="HF1795" s="26">
        <f t="shared" ref="HF1795" si="13119">HE1795+HF1793-HF1794</f>
        <v>641</v>
      </c>
      <c r="HG1795" s="26">
        <f t="shared" ref="HG1795" si="13120">HF1795+HG1793-HG1794</f>
        <v>641</v>
      </c>
      <c r="HH1795" s="26">
        <f t="shared" ref="HH1795" si="13121">HG1795+HH1793-HH1794</f>
        <v>641</v>
      </c>
      <c r="HI1795" s="26">
        <f t="shared" ref="HI1795" si="13122">HH1795+HI1793-HI1794</f>
        <v>641</v>
      </c>
      <c r="HJ1795" s="26">
        <f t="shared" ref="HJ1795" si="13123">HI1795+HJ1793-HJ1794</f>
        <v>641</v>
      </c>
      <c r="HK1795" s="26">
        <f t="shared" ref="HK1795" si="13124">HJ1795+HK1793-HK1794</f>
        <v>641</v>
      </c>
      <c r="HL1795" s="26">
        <f t="shared" ref="HL1795" si="13125">HK1795+HL1793-HL1794</f>
        <v>641</v>
      </c>
      <c r="HM1795" s="26">
        <f t="shared" ref="HM1795" si="13126">HL1795+HM1793-HM1794</f>
        <v>641</v>
      </c>
      <c r="HN1795" s="26">
        <f t="shared" ref="HN1795" si="13127">HM1795+HN1793-HN1794</f>
        <v>641</v>
      </c>
      <c r="HO1795" s="26">
        <f t="shared" ref="HO1795" si="13128">HN1795+HO1793-HO1794</f>
        <v>641</v>
      </c>
      <c r="HP1795" s="26">
        <f t="shared" ref="HP1795" si="13129">HO1795+HP1793-HP1794</f>
        <v>641</v>
      </c>
      <c r="HQ1795" s="26">
        <f t="shared" ref="HQ1795" si="13130">HP1795+HQ1793-HQ1794</f>
        <v>641</v>
      </c>
      <c r="HR1795" s="26">
        <f t="shared" ref="HR1795" si="13131">HQ1795+HR1793-HR1794</f>
        <v>641</v>
      </c>
      <c r="HS1795" s="26">
        <f t="shared" ref="HS1795" si="13132">HR1795+HS1793-HS1794</f>
        <v>641</v>
      </c>
      <c r="HT1795" s="26">
        <f t="shared" ref="HT1795" si="13133">HS1795+HT1793-HT1794</f>
        <v>641</v>
      </c>
      <c r="HU1795" s="22">
        <f t="shared" ref="HU1795" si="13134">COUNTIF(GZ1795:HT1795,"&lt;0")</f>
        <v>0</v>
      </c>
      <c r="HV1795" s="25"/>
      <c r="HW1795" t="str">
        <f>DIM_BILL[[#This Row],[Tipo]]</f>
        <v>MATERIA PRIMA</v>
      </c>
    </row>
    <row r="1796" spans="1:231" x14ac:dyDescent="0.3">
      <c r="A1796" s="17" t="s">
        <v>207</v>
      </c>
      <c r="M1796">
        <v>1.4999999999999999E-4</v>
      </c>
      <c r="CM1796">
        <v>3.1E-2</v>
      </c>
      <c r="GR1796" s="17" t="s">
        <v>208</v>
      </c>
      <c r="GS1796" s="17">
        <v>1</v>
      </c>
      <c r="GT1796" s="17" t="s">
        <v>1870</v>
      </c>
      <c r="GU1796" s="17" t="s">
        <v>1793</v>
      </c>
      <c r="GV1796" s="17">
        <f>SUMIF(FACT_A1[cve_prod],DIM_BILL[[#This Row],[CODIGO]],FACT_A1[Existencia])</f>
        <v>0</v>
      </c>
      <c r="GW1796" s="18">
        <f>SUMIF(FACT_A2[cve_prod],DIM_BILL[[#This Row],[CODIGO]],FACT_A2[Existencia])</f>
        <v>204.803</v>
      </c>
      <c r="GX1796" s="17"/>
      <c r="GY1796" s="16" t="s">
        <v>2220</v>
      </c>
      <c r="GZ1796" s="15">
        <f>SUMIFS(POs[saldo],POs[cve_prod],DIM_BILL[[#This Row],[CODIGO]],POs[status],$GY1796,POs[f_ent],GZ$1)</f>
        <v>0</v>
      </c>
      <c r="HA1796" s="15">
        <f>SUMIFS(POs[saldo],POs[cve_prod],DIM_BILL[[#This Row],[CODIGO]],POs[status],$GY1796,POs[f_ent],HA$1)</f>
        <v>0</v>
      </c>
      <c r="HB1796" s="15">
        <f>SUMIFS(POs[saldo],POs[cve_prod],DIM_BILL[[#This Row],[CODIGO]],POs[status],$GY1796,POs[f_ent],HB$1)</f>
        <v>0</v>
      </c>
      <c r="HC1796" s="15">
        <f>SUMIFS(POs[saldo],POs[cve_prod],DIM_BILL[[#This Row],[CODIGO]],POs[status],$GY1796,POs[f_ent],HC$1)</f>
        <v>0</v>
      </c>
      <c r="HD1796" s="15">
        <f>SUMIFS(POs[saldo],POs[cve_prod],DIM_BILL[[#This Row],[CODIGO]],POs[status],$GY1796,POs[f_ent],HD$1)</f>
        <v>0</v>
      </c>
      <c r="HE1796" s="15">
        <f>SUMIFS(POs[saldo],POs[cve_prod],DIM_BILL[[#This Row],[CODIGO]],POs[status],$GY1796,POs[f_ent],HE$1)</f>
        <v>0</v>
      </c>
      <c r="HF1796" s="15">
        <f>SUMIFS(POs[saldo],POs[cve_prod],DIM_BILL[[#This Row],[CODIGO]],POs[status],$GY1796,POs[Semana],WEEKNUM(HF$1))</f>
        <v>0</v>
      </c>
      <c r="HG1796" s="15">
        <f>SUMIFS(POs[saldo],POs[cve_prod],DIM_BILL[[#This Row],[CODIGO]],POs[status],$GY1796,POs[Semana],WEEKNUM(HG$1))</f>
        <v>0</v>
      </c>
      <c r="HH1796" s="15">
        <f>SUMIFS(POs[saldo],POs[cve_prod],DIM_BILL[[#This Row],[CODIGO]],POs[status],$GY1796,POs[Semana],WEEKNUM(HH$1))</f>
        <v>0</v>
      </c>
      <c r="HI1796" s="15">
        <f>SUMIFS(POs[saldo],POs[cve_prod],DIM_BILL[[#This Row],[CODIGO]],POs[status],$GY1796,POs[Semana],WEEKNUM(HI$1))</f>
        <v>0</v>
      </c>
      <c r="HJ1796" s="15">
        <f>SUMIFS(POs[saldo],POs[cve_prod],DIM_BILL[[#This Row],[CODIGO]],POs[status],$GY1796,POs[Semana],WEEKNUM(HJ$1))</f>
        <v>0</v>
      </c>
      <c r="HK1796" s="15">
        <f>SUMIFS(POs[saldo],POs[cve_prod],DIM_BILL[[#This Row],[CODIGO]],POs[status],$GY1796,POs[Semana],WEEKNUM(HK$1))</f>
        <v>0</v>
      </c>
      <c r="HL1796" s="15">
        <f>SUMIFS(POs[saldo],POs[cve_prod],DIM_BILL[[#This Row],[CODIGO]],POs[status],$GY1796,POs[Semana],WEEKNUM(HL$1))</f>
        <v>0</v>
      </c>
      <c r="HM1796" s="15">
        <f>SUMIFS(POs[saldo],POs[cve_prod],DIM_BILL[[#This Row],[CODIGO]],POs[status],$GY1796,POs[Semana],WEEKNUM(HM$1))</f>
        <v>0</v>
      </c>
      <c r="HN1796" s="15">
        <f>SUMIFS(POs[saldo],POs[cve_prod],DIM_BILL[[#This Row],[CODIGO]],POs[status],$GY1796,POs[Semana],WEEKNUM(HN$1))</f>
        <v>0</v>
      </c>
      <c r="HO1796" s="15">
        <f>SUMIFS(POs[saldo],POs[cve_prod],DIM_BILL[[#This Row],[CODIGO]],POs[status],$GY1796,POs[Semana],WEEKNUM(HO$1))</f>
        <v>0</v>
      </c>
      <c r="HP1796" s="15">
        <f>SUMIFS(POs[saldo],POs[cve_prod],DIM_BILL[[#This Row],[CODIGO]],POs[status],$GY1796,POs[Semana],WEEKNUM(HP$1))</f>
        <v>0</v>
      </c>
      <c r="HQ1796" s="15">
        <f>SUMIFS(POs[saldo],POs[cve_prod],DIM_BILL[[#This Row],[CODIGO]],POs[status],$GY1796,POs[Semana],WEEKNUM(HQ$1))</f>
        <v>0</v>
      </c>
      <c r="HR1796" s="15">
        <f>SUMIFS(POs[saldo],POs[cve_prod],DIM_BILL[[#This Row],[CODIGO]],POs[status],$GY1796,POs[Semana],WEEKNUM(HR$1))</f>
        <v>0</v>
      </c>
      <c r="HS1796" s="15">
        <f>SUMIFS(POs[saldo],POs[cve_prod],DIM_BILL[[#This Row],[CODIGO]],POs[status],$GY1796,POs[Semana],WEEKNUM(HS$1))</f>
        <v>0</v>
      </c>
      <c r="HT1796" s="15">
        <f>SUMIFS(POs[saldo],POs[cve_prod],DIM_BILL[[#This Row],[CODIGO]],POs[status],$GY1796,POs[Semana],WEEKNUM(HT$1))</f>
        <v>0</v>
      </c>
      <c r="HU1796" s="22"/>
      <c r="HV1796" s="25"/>
      <c r="HW1796" t="str">
        <f>DIM_BILL[[#This Row],[Tipo]]</f>
        <v>MATERIA PRIMA</v>
      </c>
    </row>
    <row r="1797" spans="1:231" x14ac:dyDescent="0.3">
      <c r="A1797" s="17" t="s">
        <v>207</v>
      </c>
      <c r="M1797">
        <v>1.4999999999999999E-4</v>
      </c>
      <c r="CM1797">
        <v>3.1E-2</v>
      </c>
      <c r="GR1797" s="17" t="s">
        <v>208</v>
      </c>
      <c r="GS1797" s="17">
        <v>1</v>
      </c>
      <c r="GT1797" s="17" t="s">
        <v>1870</v>
      </c>
      <c r="GU1797" s="17" t="s">
        <v>1793</v>
      </c>
      <c r="GV1797" s="17">
        <f>SUMIF(FACT_A1[cve_prod],DIM_BILL[[#This Row],[CODIGO]],FACT_A1[Existencia])</f>
        <v>0</v>
      </c>
      <c r="GW1797" s="18">
        <f>SUMIF(FACT_A2[cve_prod],DIM_BILL[[#This Row],[CODIGO]],FACT_A2[Existencia])</f>
        <v>204.803</v>
      </c>
      <c r="GX1797" s="17"/>
      <c r="GY1797" s="16" t="s">
        <v>2221</v>
      </c>
      <c r="GZ1797" s="24">
        <f>SUMPRODUCT($B1797:$GQ1797,INDEX(PLAN_PRODUCCION!$B$4:$GQ$24,COLUMN()-COLUMN($GZ$1)+1,0))</f>
        <v>62.3</v>
      </c>
      <c r="HA1797" s="24">
        <f>SUMPRODUCT($B1797:$GQ1797,INDEX(PLAN_PRODUCCION!$B$4:$GQ$24,COLUMN()-COLUMN($GZ$1)+1,0))</f>
        <v>0</v>
      </c>
      <c r="HB1797" s="24">
        <f>SUMPRODUCT($B1797:$GQ1797,INDEX(PLAN_PRODUCCION!$B$4:$GQ$24,COLUMN()-COLUMN($GZ$1)+1,0))</f>
        <v>0</v>
      </c>
      <c r="HC1797" s="24">
        <f>SUMPRODUCT($B1797:$GQ1797,INDEX(PLAN_PRODUCCION!$B$4:$GQ$24,COLUMN()-COLUMN($GZ$1)+1,0))</f>
        <v>0</v>
      </c>
      <c r="HD1797" s="24">
        <f>SUMPRODUCT($B1797:$GQ1797,INDEX(PLAN_PRODUCCION!$B$4:$GQ$24,COLUMN()-COLUMN($GZ$1)+1,0))</f>
        <v>0</v>
      </c>
      <c r="HE1797" s="24">
        <f>SUMPRODUCT($B1797:$GQ1797,INDEX(PLAN_PRODUCCION!$B$4:$GQ$24,COLUMN()-COLUMN($GZ$1)+1,0))</f>
        <v>0</v>
      </c>
      <c r="HF1797" s="24">
        <f>SUMPRODUCT($B1797:$GQ1797,INDEX(PLAN_PRODUCCION!$B$4:$GQ$24,COLUMN()-COLUMN($GZ$1)+1,0))</f>
        <v>0</v>
      </c>
      <c r="HG1797" s="24">
        <f>SUMPRODUCT($B1797:$GQ1797,INDEX(PLAN_PRODUCCION!$B$4:$GQ$24,COLUMN()-COLUMN($GZ$1)+1,0))</f>
        <v>0</v>
      </c>
      <c r="HH1797" s="24">
        <f>SUMPRODUCT($B1797:$GQ1797,INDEX(PLAN_PRODUCCION!$B$4:$GQ$24,COLUMN()-COLUMN($GZ$1)+1,0))</f>
        <v>0</v>
      </c>
      <c r="HI1797" s="24">
        <f>SUMPRODUCT($B1797:$GQ1797,INDEX(PLAN_PRODUCCION!$B$4:$GQ$24,COLUMN()-COLUMN($GZ$1)+1,0))</f>
        <v>0</v>
      </c>
      <c r="HJ1797" s="24">
        <f>SUMPRODUCT($B1797:$GQ1797,INDEX(PLAN_PRODUCCION!$B$4:$GQ$24,COLUMN()-COLUMN($GZ$1)+1,0))</f>
        <v>0</v>
      </c>
      <c r="HK1797" s="24">
        <f>SUMPRODUCT($B1797:$GQ1797,INDEX(PLAN_PRODUCCION!$B$4:$GQ$24,COLUMN()-COLUMN($GZ$1)+1,0))</f>
        <v>0</v>
      </c>
      <c r="HL1797" s="24">
        <f>SUMPRODUCT($B1797:$GQ1797,INDEX(PLAN_PRODUCCION!$B$4:$GQ$24,COLUMN()-COLUMN($GZ$1)+1,0))</f>
        <v>0</v>
      </c>
      <c r="HM1797" s="24">
        <f>SUMPRODUCT($B1797:$GQ1797,INDEX(PLAN_PRODUCCION!$B$4:$GQ$24,COLUMN()-COLUMN($GZ$1)+1,0))</f>
        <v>0</v>
      </c>
      <c r="HN1797" s="24">
        <f>SUMPRODUCT($B1797:$GQ1797,INDEX(PLAN_PRODUCCION!$B$4:$GQ$24,COLUMN()-COLUMN($GZ$1)+1,0))</f>
        <v>0</v>
      </c>
      <c r="HO1797" s="24">
        <f>SUMPRODUCT($B1797:$GQ1797,INDEX(PLAN_PRODUCCION!$B$4:$GQ$24,COLUMN()-COLUMN($GZ$1)+1,0))</f>
        <v>0</v>
      </c>
      <c r="HP1797" s="24">
        <f>SUMPRODUCT($B1797:$GQ1797,INDEX(PLAN_PRODUCCION!$B$4:$GQ$24,COLUMN()-COLUMN($GZ$1)+1,0))</f>
        <v>0</v>
      </c>
      <c r="HQ1797" s="24">
        <f>SUMPRODUCT($B1797:$GQ1797,INDEX(PLAN_PRODUCCION!$B$4:$GQ$24,COLUMN()-COLUMN($GZ$1)+1,0))</f>
        <v>0</v>
      </c>
      <c r="HR1797" s="24">
        <f>SUMPRODUCT($B1797:$GQ1797,INDEX(PLAN_PRODUCCION!$B$4:$GQ$24,COLUMN()-COLUMN($GZ$1)+1,0))</f>
        <v>0</v>
      </c>
      <c r="HS1797" s="24">
        <f>SUMPRODUCT($B1797:$GQ1797,INDEX(PLAN_PRODUCCION!$B$4:$GQ$24,COLUMN()-COLUMN($GZ$1)+1,0))</f>
        <v>0</v>
      </c>
      <c r="HT1797" s="24">
        <f>SUMPRODUCT($B1797:$GQ1797,INDEX(PLAN_PRODUCCION!$B$4:$GQ$24,COLUMN()-COLUMN($GZ$1)+1,0))</f>
        <v>0</v>
      </c>
      <c r="HU1797" s="22"/>
      <c r="HV1797" s="25"/>
      <c r="HW1797" t="str">
        <f>DIM_BILL[[#This Row],[Tipo]]</f>
        <v>MATERIA PRIMA</v>
      </c>
    </row>
    <row r="1798" spans="1:231" x14ac:dyDescent="0.3">
      <c r="A1798" s="18" t="s">
        <v>207</v>
      </c>
      <c r="M1798">
        <v>1.4999999999999999E-4</v>
      </c>
      <c r="CM1798">
        <v>3.1E-2</v>
      </c>
      <c r="GR1798" s="18" t="s">
        <v>208</v>
      </c>
      <c r="GS1798" s="18">
        <v>1</v>
      </c>
      <c r="GT1798" s="18" t="s">
        <v>1870</v>
      </c>
      <c r="GU1798" s="18" t="s">
        <v>1793</v>
      </c>
      <c r="GV1798" s="18">
        <f>SUMIF(FACT_A1[cve_prod],DIM_BILL[[#This Row],[CODIGO]],FACT_A1[Existencia])</f>
        <v>0</v>
      </c>
      <c r="GW1798" s="18">
        <f>SUMIF(FACT_A2[cve_prod],DIM_BILL[[#This Row],[CODIGO]],FACT_A2[Existencia])</f>
        <v>204.803</v>
      </c>
      <c r="GX1798" s="18"/>
      <c r="GY1798" s="16" t="s">
        <v>2222</v>
      </c>
      <c r="GZ1798" s="26">
        <f t="shared" ref="GZ1798" si="13135">GV1798+GW1798+GX1798+GZ1796-GZ1797</f>
        <v>142.50299999999999</v>
      </c>
      <c r="HA1798" s="26">
        <f t="shared" ref="HA1798" si="13136">GZ1798+HA1796-HA1797</f>
        <v>142.50299999999999</v>
      </c>
      <c r="HB1798" s="26">
        <f t="shared" ref="HB1798" si="13137">HA1798+HB1796-HB1797</f>
        <v>142.50299999999999</v>
      </c>
      <c r="HC1798" s="26">
        <f t="shared" ref="HC1798" si="13138">HB1798+HC1796-HC1797</f>
        <v>142.50299999999999</v>
      </c>
      <c r="HD1798" s="26">
        <f t="shared" ref="HD1798" si="13139">HC1798+HD1796-HD1797</f>
        <v>142.50299999999999</v>
      </c>
      <c r="HE1798" s="26">
        <f t="shared" ref="HE1798" si="13140">HD1798+HE1796-HE1797</f>
        <v>142.50299999999999</v>
      </c>
      <c r="HF1798" s="26">
        <f t="shared" ref="HF1798" si="13141">HE1798+HF1796-HF1797</f>
        <v>142.50299999999999</v>
      </c>
      <c r="HG1798" s="26">
        <f t="shared" ref="HG1798" si="13142">HF1798+HG1796-HG1797</f>
        <v>142.50299999999999</v>
      </c>
      <c r="HH1798" s="26">
        <f t="shared" ref="HH1798" si="13143">HG1798+HH1796-HH1797</f>
        <v>142.50299999999999</v>
      </c>
      <c r="HI1798" s="26">
        <f t="shared" ref="HI1798" si="13144">HH1798+HI1796-HI1797</f>
        <v>142.50299999999999</v>
      </c>
      <c r="HJ1798" s="26">
        <f t="shared" ref="HJ1798" si="13145">HI1798+HJ1796-HJ1797</f>
        <v>142.50299999999999</v>
      </c>
      <c r="HK1798" s="26">
        <f t="shared" ref="HK1798" si="13146">HJ1798+HK1796-HK1797</f>
        <v>142.50299999999999</v>
      </c>
      <c r="HL1798" s="26">
        <f t="shared" ref="HL1798" si="13147">HK1798+HL1796-HL1797</f>
        <v>142.50299999999999</v>
      </c>
      <c r="HM1798" s="26">
        <f t="shared" ref="HM1798" si="13148">HL1798+HM1796-HM1797</f>
        <v>142.50299999999999</v>
      </c>
      <c r="HN1798" s="26">
        <f t="shared" ref="HN1798" si="13149">HM1798+HN1796-HN1797</f>
        <v>142.50299999999999</v>
      </c>
      <c r="HO1798" s="26">
        <f t="shared" ref="HO1798" si="13150">HN1798+HO1796-HO1797</f>
        <v>142.50299999999999</v>
      </c>
      <c r="HP1798" s="26">
        <f t="shared" ref="HP1798" si="13151">HO1798+HP1796-HP1797</f>
        <v>142.50299999999999</v>
      </c>
      <c r="HQ1798" s="26">
        <f t="shared" ref="HQ1798" si="13152">HP1798+HQ1796-HQ1797</f>
        <v>142.50299999999999</v>
      </c>
      <c r="HR1798" s="26">
        <f t="shared" ref="HR1798" si="13153">HQ1798+HR1796-HR1797</f>
        <v>142.50299999999999</v>
      </c>
      <c r="HS1798" s="26">
        <f t="shared" ref="HS1798" si="13154">HR1798+HS1796-HS1797</f>
        <v>142.50299999999999</v>
      </c>
      <c r="HT1798" s="26">
        <f t="shared" ref="HT1798" si="13155">HS1798+HT1796-HT1797</f>
        <v>142.50299999999999</v>
      </c>
      <c r="HU1798" s="22">
        <f t="shared" ref="HU1798" si="13156">COUNTIF(GZ1798:HT1798,"&lt;0")</f>
        <v>0</v>
      </c>
      <c r="HV1798" s="25"/>
      <c r="HW1798" t="str">
        <f>DIM_BILL[[#This Row],[Tipo]]</f>
        <v>MATERIA PRIMA</v>
      </c>
    </row>
    <row r="1799" spans="1:231" x14ac:dyDescent="0.3">
      <c r="A1799" s="17" t="s">
        <v>197</v>
      </c>
      <c r="M1799">
        <v>1.075E-3</v>
      </c>
      <c r="BV1799">
        <v>5.1399999999999996E-3</v>
      </c>
      <c r="GR1799" s="17" t="s">
        <v>198</v>
      </c>
      <c r="GS1799" s="17">
        <v>2</v>
      </c>
      <c r="GT1799" s="17" t="s">
        <v>1872</v>
      </c>
      <c r="GU1799" s="17" t="s">
        <v>1793</v>
      </c>
      <c r="GV1799" s="17">
        <f>SUMIF(FACT_A1[cve_prod],DIM_BILL[[#This Row],[CODIGO]],FACT_A1[Existencia])</f>
        <v>0</v>
      </c>
      <c r="GW1799" s="18">
        <f>SUMIF(FACT_A2[cve_prod],DIM_BILL[[#This Row],[CODIGO]],FACT_A2[Existencia])</f>
        <v>435.48500000000001</v>
      </c>
      <c r="GX1799" s="17"/>
      <c r="GY1799" s="16" t="s">
        <v>2220</v>
      </c>
      <c r="GZ1799" s="15">
        <f>SUMIFS(POs[saldo],POs[cve_prod],DIM_BILL[[#This Row],[CODIGO]],POs[status],$GY1799,POs[f_ent],GZ$1)</f>
        <v>0</v>
      </c>
      <c r="HA1799" s="15">
        <f>SUMIFS(POs[saldo],POs[cve_prod],DIM_BILL[[#This Row],[CODIGO]],POs[status],$GY1799,POs[f_ent],HA$1)</f>
        <v>0</v>
      </c>
      <c r="HB1799" s="15">
        <f>SUMIFS(POs[saldo],POs[cve_prod],DIM_BILL[[#This Row],[CODIGO]],POs[status],$GY1799,POs[f_ent],HB$1)</f>
        <v>0</v>
      </c>
      <c r="HC1799" s="15">
        <f>SUMIFS(POs[saldo],POs[cve_prod],DIM_BILL[[#This Row],[CODIGO]],POs[status],$GY1799,POs[f_ent],HC$1)</f>
        <v>0</v>
      </c>
      <c r="HD1799" s="15">
        <f>SUMIFS(POs[saldo],POs[cve_prod],DIM_BILL[[#This Row],[CODIGO]],POs[status],$GY1799,POs[f_ent],HD$1)</f>
        <v>0</v>
      </c>
      <c r="HE1799" s="15">
        <f>SUMIFS(POs[saldo],POs[cve_prod],DIM_BILL[[#This Row],[CODIGO]],POs[status],$GY1799,POs[f_ent],HE$1)</f>
        <v>0</v>
      </c>
      <c r="HF1799" s="15">
        <f>SUMIFS(POs[saldo],POs[cve_prod],DIM_BILL[[#This Row],[CODIGO]],POs[status],$GY1799,POs[Semana],WEEKNUM(HF$1))</f>
        <v>0</v>
      </c>
      <c r="HG1799" s="15">
        <f>SUMIFS(POs[saldo],POs[cve_prod],DIM_BILL[[#This Row],[CODIGO]],POs[status],$GY1799,POs[Semana],WEEKNUM(HG$1))</f>
        <v>0</v>
      </c>
      <c r="HH1799" s="15">
        <f>SUMIFS(POs[saldo],POs[cve_prod],DIM_BILL[[#This Row],[CODIGO]],POs[status],$GY1799,POs[Semana],WEEKNUM(HH$1))</f>
        <v>0</v>
      </c>
      <c r="HI1799" s="15">
        <f>SUMIFS(POs[saldo],POs[cve_prod],DIM_BILL[[#This Row],[CODIGO]],POs[status],$GY1799,POs[Semana],WEEKNUM(HI$1))</f>
        <v>0</v>
      </c>
      <c r="HJ1799" s="15">
        <f>SUMIFS(POs[saldo],POs[cve_prod],DIM_BILL[[#This Row],[CODIGO]],POs[status],$GY1799,POs[Semana],WEEKNUM(HJ$1))</f>
        <v>0</v>
      </c>
      <c r="HK1799" s="15">
        <f>SUMIFS(POs[saldo],POs[cve_prod],DIM_BILL[[#This Row],[CODIGO]],POs[status],$GY1799,POs[Semana],WEEKNUM(HK$1))</f>
        <v>0</v>
      </c>
      <c r="HL1799" s="15">
        <f>SUMIFS(POs[saldo],POs[cve_prod],DIM_BILL[[#This Row],[CODIGO]],POs[status],$GY1799,POs[Semana],WEEKNUM(HL$1))</f>
        <v>0</v>
      </c>
      <c r="HM1799" s="15">
        <f>SUMIFS(POs[saldo],POs[cve_prod],DIM_BILL[[#This Row],[CODIGO]],POs[status],$GY1799,POs[Semana],WEEKNUM(HM$1))</f>
        <v>0</v>
      </c>
      <c r="HN1799" s="15">
        <f>SUMIFS(POs[saldo],POs[cve_prod],DIM_BILL[[#This Row],[CODIGO]],POs[status],$GY1799,POs[Semana],WEEKNUM(HN$1))</f>
        <v>0</v>
      </c>
      <c r="HO1799" s="15">
        <f>SUMIFS(POs[saldo],POs[cve_prod],DIM_BILL[[#This Row],[CODIGO]],POs[status],$GY1799,POs[Semana],WEEKNUM(HO$1))</f>
        <v>0</v>
      </c>
      <c r="HP1799" s="15">
        <f>SUMIFS(POs[saldo],POs[cve_prod],DIM_BILL[[#This Row],[CODIGO]],POs[status],$GY1799,POs[Semana],WEEKNUM(HP$1))</f>
        <v>0</v>
      </c>
      <c r="HQ1799" s="15">
        <f>SUMIFS(POs[saldo],POs[cve_prod],DIM_BILL[[#This Row],[CODIGO]],POs[status],$GY1799,POs[Semana],WEEKNUM(HQ$1))</f>
        <v>0</v>
      </c>
      <c r="HR1799" s="15">
        <f>SUMIFS(POs[saldo],POs[cve_prod],DIM_BILL[[#This Row],[CODIGO]],POs[status],$GY1799,POs[Semana],WEEKNUM(HR$1))</f>
        <v>0</v>
      </c>
      <c r="HS1799" s="15">
        <f>SUMIFS(POs[saldo],POs[cve_prod],DIM_BILL[[#This Row],[CODIGO]],POs[status],$GY1799,POs[Semana],WEEKNUM(HS$1))</f>
        <v>0</v>
      </c>
      <c r="HT1799" s="15">
        <f>SUMIFS(POs[saldo],POs[cve_prod],DIM_BILL[[#This Row],[CODIGO]],POs[status],$GY1799,POs[Semana],WEEKNUM(HT$1))</f>
        <v>0</v>
      </c>
      <c r="HU1799" s="22"/>
      <c r="HV1799" s="25"/>
      <c r="HW1799" t="str">
        <f>DIM_BILL[[#This Row],[Tipo]]</f>
        <v>MATERIA PRIMA</v>
      </c>
    </row>
    <row r="1800" spans="1:231" x14ac:dyDescent="0.3">
      <c r="A1800" s="17" t="s">
        <v>197</v>
      </c>
      <c r="M1800">
        <v>1.075E-3</v>
      </c>
      <c r="BV1800">
        <v>5.1399999999999996E-3</v>
      </c>
      <c r="GR1800" s="17" t="s">
        <v>198</v>
      </c>
      <c r="GS1800" s="17">
        <v>2</v>
      </c>
      <c r="GT1800" s="17" t="s">
        <v>1872</v>
      </c>
      <c r="GU1800" s="17" t="s">
        <v>1793</v>
      </c>
      <c r="GV1800" s="17">
        <f>SUMIF(FACT_A1[cve_prod],DIM_BILL[[#This Row],[CODIGO]],FACT_A1[Existencia])</f>
        <v>0</v>
      </c>
      <c r="GW1800" s="18">
        <f>SUMIF(FACT_A2[cve_prod],DIM_BILL[[#This Row],[CODIGO]],FACT_A2[Existencia])</f>
        <v>435.48500000000001</v>
      </c>
      <c r="GX1800" s="17"/>
      <c r="GY1800" s="16" t="s">
        <v>2221</v>
      </c>
      <c r="GZ1800" s="24">
        <f>SUMPRODUCT($B1800:$GQ1800,INDEX(PLAN_PRODUCCION!$B$4:$GQ$24,COLUMN()-COLUMN($GZ$1)+1,0))</f>
        <v>2.15</v>
      </c>
      <c r="HA1800" s="24">
        <f>SUMPRODUCT($B1800:$GQ1800,INDEX(PLAN_PRODUCCION!$B$4:$GQ$24,COLUMN()-COLUMN($GZ$1)+1,0))</f>
        <v>0</v>
      </c>
      <c r="HB1800" s="24">
        <f>SUMPRODUCT($B1800:$GQ1800,INDEX(PLAN_PRODUCCION!$B$4:$GQ$24,COLUMN()-COLUMN($GZ$1)+1,0))</f>
        <v>0</v>
      </c>
      <c r="HC1800" s="24">
        <f>SUMPRODUCT($B1800:$GQ1800,INDEX(PLAN_PRODUCCION!$B$4:$GQ$24,COLUMN()-COLUMN($GZ$1)+1,0))</f>
        <v>0</v>
      </c>
      <c r="HD1800" s="24">
        <f>SUMPRODUCT($B1800:$GQ1800,INDEX(PLAN_PRODUCCION!$B$4:$GQ$24,COLUMN()-COLUMN($GZ$1)+1,0))</f>
        <v>0</v>
      </c>
      <c r="HE1800" s="24">
        <f>SUMPRODUCT($B1800:$GQ1800,INDEX(PLAN_PRODUCCION!$B$4:$GQ$24,COLUMN()-COLUMN($GZ$1)+1,0))</f>
        <v>0</v>
      </c>
      <c r="HF1800" s="24">
        <f>SUMPRODUCT($B1800:$GQ1800,INDEX(PLAN_PRODUCCION!$B$4:$GQ$24,COLUMN()-COLUMN($GZ$1)+1,0))</f>
        <v>0</v>
      </c>
      <c r="HG1800" s="24">
        <f>SUMPRODUCT($B1800:$GQ1800,INDEX(PLAN_PRODUCCION!$B$4:$GQ$24,COLUMN()-COLUMN($GZ$1)+1,0))</f>
        <v>0</v>
      </c>
      <c r="HH1800" s="24">
        <f>SUMPRODUCT($B1800:$GQ1800,INDEX(PLAN_PRODUCCION!$B$4:$GQ$24,COLUMN()-COLUMN($GZ$1)+1,0))</f>
        <v>0</v>
      </c>
      <c r="HI1800" s="24">
        <f>SUMPRODUCT($B1800:$GQ1800,INDEX(PLAN_PRODUCCION!$B$4:$GQ$24,COLUMN()-COLUMN($GZ$1)+1,0))</f>
        <v>0</v>
      </c>
      <c r="HJ1800" s="24">
        <f>SUMPRODUCT($B1800:$GQ1800,INDEX(PLAN_PRODUCCION!$B$4:$GQ$24,COLUMN()-COLUMN($GZ$1)+1,0))</f>
        <v>0</v>
      </c>
      <c r="HK1800" s="24">
        <f>SUMPRODUCT($B1800:$GQ1800,INDEX(PLAN_PRODUCCION!$B$4:$GQ$24,COLUMN()-COLUMN($GZ$1)+1,0))</f>
        <v>0</v>
      </c>
      <c r="HL1800" s="24">
        <f>SUMPRODUCT($B1800:$GQ1800,INDEX(PLAN_PRODUCCION!$B$4:$GQ$24,COLUMN()-COLUMN($GZ$1)+1,0))</f>
        <v>0</v>
      </c>
      <c r="HM1800" s="24">
        <f>SUMPRODUCT($B1800:$GQ1800,INDEX(PLAN_PRODUCCION!$B$4:$GQ$24,COLUMN()-COLUMN($GZ$1)+1,0))</f>
        <v>0</v>
      </c>
      <c r="HN1800" s="24">
        <f>SUMPRODUCT($B1800:$GQ1800,INDEX(PLAN_PRODUCCION!$B$4:$GQ$24,COLUMN()-COLUMN($GZ$1)+1,0))</f>
        <v>0</v>
      </c>
      <c r="HO1800" s="24">
        <f>SUMPRODUCT($B1800:$GQ1800,INDEX(PLAN_PRODUCCION!$B$4:$GQ$24,COLUMN()-COLUMN($GZ$1)+1,0))</f>
        <v>0</v>
      </c>
      <c r="HP1800" s="24">
        <f>SUMPRODUCT($B1800:$GQ1800,INDEX(PLAN_PRODUCCION!$B$4:$GQ$24,COLUMN()-COLUMN($GZ$1)+1,0))</f>
        <v>0</v>
      </c>
      <c r="HQ1800" s="24">
        <f>SUMPRODUCT($B1800:$GQ1800,INDEX(PLAN_PRODUCCION!$B$4:$GQ$24,COLUMN()-COLUMN($GZ$1)+1,0))</f>
        <v>0</v>
      </c>
      <c r="HR1800" s="24">
        <f>SUMPRODUCT($B1800:$GQ1800,INDEX(PLAN_PRODUCCION!$B$4:$GQ$24,COLUMN()-COLUMN($GZ$1)+1,0))</f>
        <v>0</v>
      </c>
      <c r="HS1800" s="24">
        <f>SUMPRODUCT($B1800:$GQ1800,INDEX(PLAN_PRODUCCION!$B$4:$GQ$24,COLUMN()-COLUMN($GZ$1)+1,0))</f>
        <v>0</v>
      </c>
      <c r="HT1800" s="24">
        <f>SUMPRODUCT($B1800:$GQ1800,INDEX(PLAN_PRODUCCION!$B$4:$GQ$24,COLUMN()-COLUMN($GZ$1)+1,0))</f>
        <v>0</v>
      </c>
      <c r="HU1800" s="22"/>
      <c r="HV1800" s="25"/>
      <c r="HW1800" t="str">
        <f>DIM_BILL[[#This Row],[Tipo]]</f>
        <v>MATERIA PRIMA</v>
      </c>
    </row>
    <row r="1801" spans="1:231" x14ac:dyDescent="0.3">
      <c r="A1801" s="18" t="s">
        <v>197</v>
      </c>
      <c r="M1801">
        <v>1.075E-3</v>
      </c>
      <c r="BV1801">
        <v>5.1399999999999996E-3</v>
      </c>
      <c r="GR1801" s="18" t="s">
        <v>198</v>
      </c>
      <c r="GS1801" s="18">
        <v>2</v>
      </c>
      <c r="GT1801" s="18" t="s">
        <v>1872</v>
      </c>
      <c r="GU1801" s="18" t="s">
        <v>1793</v>
      </c>
      <c r="GV1801" s="18">
        <f>SUMIF(FACT_A1[cve_prod],DIM_BILL[[#This Row],[CODIGO]],FACT_A1[Existencia])</f>
        <v>0</v>
      </c>
      <c r="GW1801" s="18">
        <f>SUMIF(FACT_A2[cve_prod],DIM_BILL[[#This Row],[CODIGO]],FACT_A2[Existencia])</f>
        <v>435.48500000000001</v>
      </c>
      <c r="GX1801" s="18"/>
      <c r="GY1801" s="16" t="s">
        <v>2222</v>
      </c>
      <c r="GZ1801" s="26">
        <f t="shared" ref="GZ1801" si="13157">GV1801+GW1801+GX1801+GZ1799-GZ1800</f>
        <v>433.33500000000004</v>
      </c>
      <c r="HA1801" s="26">
        <f t="shared" ref="HA1801" si="13158">GZ1801+HA1799-HA1800</f>
        <v>433.33500000000004</v>
      </c>
      <c r="HB1801" s="26">
        <f t="shared" ref="HB1801" si="13159">HA1801+HB1799-HB1800</f>
        <v>433.33500000000004</v>
      </c>
      <c r="HC1801" s="26">
        <f t="shared" ref="HC1801" si="13160">HB1801+HC1799-HC1800</f>
        <v>433.33500000000004</v>
      </c>
      <c r="HD1801" s="26">
        <f t="shared" ref="HD1801" si="13161">HC1801+HD1799-HD1800</f>
        <v>433.33500000000004</v>
      </c>
      <c r="HE1801" s="26">
        <f t="shared" ref="HE1801" si="13162">HD1801+HE1799-HE1800</f>
        <v>433.33500000000004</v>
      </c>
      <c r="HF1801" s="26">
        <f t="shared" ref="HF1801" si="13163">HE1801+HF1799-HF1800</f>
        <v>433.33500000000004</v>
      </c>
      <c r="HG1801" s="26">
        <f t="shared" ref="HG1801" si="13164">HF1801+HG1799-HG1800</f>
        <v>433.33500000000004</v>
      </c>
      <c r="HH1801" s="26">
        <f t="shared" ref="HH1801" si="13165">HG1801+HH1799-HH1800</f>
        <v>433.33500000000004</v>
      </c>
      <c r="HI1801" s="26">
        <f t="shared" ref="HI1801" si="13166">HH1801+HI1799-HI1800</f>
        <v>433.33500000000004</v>
      </c>
      <c r="HJ1801" s="26">
        <f t="shared" ref="HJ1801" si="13167">HI1801+HJ1799-HJ1800</f>
        <v>433.33500000000004</v>
      </c>
      <c r="HK1801" s="26">
        <f t="shared" ref="HK1801" si="13168">HJ1801+HK1799-HK1800</f>
        <v>433.33500000000004</v>
      </c>
      <c r="HL1801" s="26">
        <f t="shared" ref="HL1801" si="13169">HK1801+HL1799-HL1800</f>
        <v>433.33500000000004</v>
      </c>
      <c r="HM1801" s="26">
        <f t="shared" ref="HM1801" si="13170">HL1801+HM1799-HM1800</f>
        <v>433.33500000000004</v>
      </c>
      <c r="HN1801" s="26">
        <f t="shared" ref="HN1801" si="13171">HM1801+HN1799-HN1800</f>
        <v>433.33500000000004</v>
      </c>
      <c r="HO1801" s="26">
        <f t="shared" ref="HO1801" si="13172">HN1801+HO1799-HO1800</f>
        <v>433.33500000000004</v>
      </c>
      <c r="HP1801" s="26">
        <f t="shared" ref="HP1801" si="13173">HO1801+HP1799-HP1800</f>
        <v>433.33500000000004</v>
      </c>
      <c r="HQ1801" s="26">
        <f t="shared" ref="HQ1801" si="13174">HP1801+HQ1799-HQ1800</f>
        <v>433.33500000000004</v>
      </c>
      <c r="HR1801" s="26">
        <f t="shared" ref="HR1801" si="13175">HQ1801+HR1799-HR1800</f>
        <v>433.33500000000004</v>
      </c>
      <c r="HS1801" s="26">
        <f t="shared" ref="HS1801" si="13176">HR1801+HS1799-HS1800</f>
        <v>433.33500000000004</v>
      </c>
      <c r="HT1801" s="26">
        <f t="shared" ref="HT1801" si="13177">HS1801+HT1799-HT1800</f>
        <v>433.33500000000004</v>
      </c>
      <c r="HU1801" s="22">
        <f t="shared" ref="HU1801" si="13178">COUNTIF(GZ1801:HT1801,"&lt;0")</f>
        <v>0</v>
      </c>
      <c r="HV1801" s="25"/>
      <c r="HW1801" t="str">
        <f>DIM_BILL[[#This Row],[Tipo]]</f>
        <v>MATERIA PRIMA</v>
      </c>
    </row>
    <row r="1802" spans="1:231" x14ac:dyDescent="0.3">
      <c r="A1802" s="17" t="s">
        <v>985</v>
      </c>
      <c r="CN1802">
        <v>3.0000000000000001E-3</v>
      </c>
      <c r="GR1802" s="17" t="s">
        <v>986</v>
      </c>
      <c r="GS1802" s="17">
        <v>2</v>
      </c>
      <c r="GT1802" s="17" t="s">
        <v>1791</v>
      </c>
      <c r="GU1802" s="17" t="s">
        <v>1791</v>
      </c>
      <c r="GV1802" s="17">
        <f>SUMIF(FACT_A1[cve_prod],DIM_BILL[[#This Row],[CODIGO]],FACT_A1[Existencia])</f>
        <v>0</v>
      </c>
      <c r="GW1802" s="18">
        <f>SUMIF(FACT_A2[cve_prod],DIM_BILL[[#This Row],[CODIGO]],FACT_A2[Existencia])</f>
        <v>0</v>
      </c>
      <c r="GX1802" s="17"/>
      <c r="GY1802" s="16" t="s">
        <v>2220</v>
      </c>
      <c r="GZ1802" s="15">
        <f>SUMIFS(POs[saldo],POs[cve_prod],DIM_BILL[[#This Row],[CODIGO]],POs[status],$GY1802,POs[f_ent],GZ$1)</f>
        <v>0</v>
      </c>
      <c r="HA1802" s="15">
        <f>SUMIFS(POs[saldo],POs[cve_prod],DIM_BILL[[#This Row],[CODIGO]],POs[status],$GY1802,POs[f_ent],HA$1)</f>
        <v>0</v>
      </c>
      <c r="HB1802" s="15">
        <f>SUMIFS(POs[saldo],POs[cve_prod],DIM_BILL[[#This Row],[CODIGO]],POs[status],$GY1802,POs[f_ent],HB$1)</f>
        <v>0</v>
      </c>
      <c r="HC1802" s="15">
        <f>SUMIFS(POs[saldo],POs[cve_prod],DIM_BILL[[#This Row],[CODIGO]],POs[status],$GY1802,POs[f_ent],HC$1)</f>
        <v>0</v>
      </c>
      <c r="HD1802" s="15">
        <f>SUMIFS(POs[saldo],POs[cve_prod],DIM_BILL[[#This Row],[CODIGO]],POs[status],$GY1802,POs[f_ent],HD$1)</f>
        <v>0</v>
      </c>
      <c r="HE1802" s="15">
        <f>SUMIFS(POs[saldo],POs[cve_prod],DIM_BILL[[#This Row],[CODIGO]],POs[status],$GY1802,POs[f_ent],HE$1)</f>
        <v>0</v>
      </c>
      <c r="HF1802" s="15">
        <f>SUMIFS(POs[saldo],POs[cve_prod],DIM_BILL[[#This Row],[CODIGO]],POs[status],$GY1802,POs[Semana],WEEKNUM(HF$1))</f>
        <v>0</v>
      </c>
      <c r="HG1802" s="15">
        <f>SUMIFS(POs[saldo],POs[cve_prod],DIM_BILL[[#This Row],[CODIGO]],POs[status],$GY1802,POs[Semana],WEEKNUM(HG$1))</f>
        <v>0</v>
      </c>
      <c r="HH1802" s="15">
        <f>SUMIFS(POs[saldo],POs[cve_prod],DIM_BILL[[#This Row],[CODIGO]],POs[status],$GY1802,POs[Semana],WEEKNUM(HH$1))</f>
        <v>0</v>
      </c>
      <c r="HI1802" s="15">
        <f>SUMIFS(POs[saldo],POs[cve_prod],DIM_BILL[[#This Row],[CODIGO]],POs[status],$GY1802,POs[Semana],WEEKNUM(HI$1))</f>
        <v>0</v>
      </c>
      <c r="HJ1802" s="15">
        <f>SUMIFS(POs[saldo],POs[cve_prod],DIM_BILL[[#This Row],[CODIGO]],POs[status],$GY1802,POs[Semana],WEEKNUM(HJ$1))</f>
        <v>0</v>
      </c>
      <c r="HK1802" s="15">
        <f>SUMIFS(POs[saldo],POs[cve_prod],DIM_BILL[[#This Row],[CODIGO]],POs[status],$GY1802,POs[Semana],WEEKNUM(HK$1))</f>
        <v>0</v>
      </c>
      <c r="HL1802" s="15">
        <f>SUMIFS(POs[saldo],POs[cve_prod],DIM_BILL[[#This Row],[CODIGO]],POs[status],$GY1802,POs[Semana],WEEKNUM(HL$1))</f>
        <v>0</v>
      </c>
      <c r="HM1802" s="15">
        <f>SUMIFS(POs[saldo],POs[cve_prod],DIM_BILL[[#This Row],[CODIGO]],POs[status],$GY1802,POs[Semana],WEEKNUM(HM$1))</f>
        <v>0</v>
      </c>
      <c r="HN1802" s="15">
        <f>SUMIFS(POs[saldo],POs[cve_prod],DIM_BILL[[#This Row],[CODIGO]],POs[status],$GY1802,POs[Semana],WEEKNUM(HN$1))</f>
        <v>0</v>
      </c>
      <c r="HO1802" s="15">
        <f>SUMIFS(POs[saldo],POs[cve_prod],DIM_BILL[[#This Row],[CODIGO]],POs[status],$GY1802,POs[Semana],WEEKNUM(HO$1))</f>
        <v>0</v>
      </c>
      <c r="HP1802" s="15">
        <f>SUMIFS(POs[saldo],POs[cve_prod],DIM_BILL[[#This Row],[CODIGO]],POs[status],$GY1802,POs[Semana],WEEKNUM(HP$1))</f>
        <v>0</v>
      </c>
      <c r="HQ1802" s="15">
        <f>SUMIFS(POs[saldo],POs[cve_prod],DIM_BILL[[#This Row],[CODIGO]],POs[status],$GY1802,POs[Semana],WEEKNUM(HQ$1))</f>
        <v>0</v>
      </c>
      <c r="HR1802" s="15">
        <f>SUMIFS(POs[saldo],POs[cve_prod],DIM_BILL[[#This Row],[CODIGO]],POs[status],$GY1802,POs[Semana],WEEKNUM(HR$1))</f>
        <v>0</v>
      </c>
      <c r="HS1802" s="15">
        <f>SUMIFS(POs[saldo],POs[cve_prod],DIM_BILL[[#This Row],[CODIGO]],POs[status],$GY1802,POs[Semana],WEEKNUM(HS$1))</f>
        <v>0</v>
      </c>
      <c r="HT1802" s="15">
        <f>SUMIFS(POs[saldo],POs[cve_prod],DIM_BILL[[#This Row],[CODIGO]],POs[status],$GY1802,POs[Semana],WEEKNUM(HT$1))</f>
        <v>0</v>
      </c>
      <c r="HU1802" s="22"/>
      <c r="HV1802" s="25"/>
      <c r="HW1802" t="str">
        <f>DIM_BILL[[#This Row],[Tipo]]</f>
        <v/>
      </c>
    </row>
    <row r="1803" spans="1:231" x14ac:dyDescent="0.3">
      <c r="A1803" s="17" t="s">
        <v>985</v>
      </c>
      <c r="CN1803">
        <v>3.0000000000000001E-3</v>
      </c>
      <c r="GR1803" s="17" t="s">
        <v>986</v>
      </c>
      <c r="GS1803" s="17">
        <v>2</v>
      </c>
      <c r="GT1803" s="17" t="s">
        <v>1791</v>
      </c>
      <c r="GU1803" s="17" t="s">
        <v>1791</v>
      </c>
      <c r="GV1803" s="17">
        <f>SUMIF(FACT_A1[cve_prod],DIM_BILL[[#This Row],[CODIGO]],FACT_A1[Existencia])</f>
        <v>0</v>
      </c>
      <c r="GW1803" s="18">
        <f>SUMIF(FACT_A2[cve_prod],DIM_BILL[[#This Row],[CODIGO]],FACT_A2[Existencia])</f>
        <v>0</v>
      </c>
      <c r="GX1803" s="17"/>
      <c r="GY1803" s="16" t="s">
        <v>2221</v>
      </c>
      <c r="GZ1803" s="24">
        <f>SUMPRODUCT($B1803:$GQ1803,INDEX(PLAN_PRODUCCION!$B$4:$GQ$24,COLUMN()-COLUMN($GZ$1)+1,0))</f>
        <v>0</v>
      </c>
      <c r="HA1803" s="24">
        <f>SUMPRODUCT($B1803:$GQ1803,INDEX(PLAN_PRODUCCION!$B$4:$GQ$24,COLUMN()-COLUMN($GZ$1)+1,0))</f>
        <v>0</v>
      </c>
      <c r="HB1803" s="24">
        <f>SUMPRODUCT($B1803:$GQ1803,INDEX(PLAN_PRODUCCION!$B$4:$GQ$24,COLUMN()-COLUMN($GZ$1)+1,0))</f>
        <v>0</v>
      </c>
      <c r="HC1803" s="24">
        <f>SUMPRODUCT($B1803:$GQ1803,INDEX(PLAN_PRODUCCION!$B$4:$GQ$24,COLUMN()-COLUMN($GZ$1)+1,0))</f>
        <v>0</v>
      </c>
      <c r="HD1803" s="24">
        <f>SUMPRODUCT($B1803:$GQ1803,INDEX(PLAN_PRODUCCION!$B$4:$GQ$24,COLUMN()-COLUMN($GZ$1)+1,0))</f>
        <v>0</v>
      </c>
      <c r="HE1803" s="24">
        <f>SUMPRODUCT($B1803:$GQ1803,INDEX(PLAN_PRODUCCION!$B$4:$GQ$24,COLUMN()-COLUMN($GZ$1)+1,0))</f>
        <v>0</v>
      </c>
      <c r="HF1803" s="24">
        <f>SUMPRODUCT($B1803:$GQ1803,INDEX(PLAN_PRODUCCION!$B$4:$GQ$24,COLUMN()-COLUMN($GZ$1)+1,0))</f>
        <v>0</v>
      </c>
      <c r="HG1803" s="24">
        <f>SUMPRODUCT($B1803:$GQ1803,INDEX(PLAN_PRODUCCION!$B$4:$GQ$24,COLUMN()-COLUMN($GZ$1)+1,0))</f>
        <v>0</v>
      </c>
      <c r="HH1803" s="24">
        <f>SUMPRODUCT($B1803:$GQ1803,INDEX(PLAN_PRODUCCION!$B$4:$GQ$24,COLUMN()-COLUMN($GZ$1)+1,0))</f>
        <v>0</v>
      </c>
      <c r="HI1803" s="24">
        <f>SUMPRODUCT($B1803:$GQ1803,INDEX(PLAN_PRODUCCION!$B$4:$GQ$24,COLUMN()-COLUMN($GZ$1)+1,0))</f>
        <v>0</v>
      </c>
      <c r="HJ1803" s="24">
        <f>SUMPRODUCT($B1803:$GQ1803,INDEX(PLAN_PRODUCCION!$B$4:$GQ$24,COLUMN()-COLUMN($GZ$1)+1,0))</f>
        <v>0</v>
      </c>
      <c r="HK1803" s="24">
        <f>SUMPRODUCT($B1803:$GQ1803,INDEX(PLAN_PRODUCCION!$B$4:$GQ$24,COLUMN()-COLUMN($GZ$1)+1,0))</f>
        <v>0</v>
      </c>
      <c r="HL1803" s="24">
        <f>SUMPRODUCT($B1803:$GQ1803,INDEX(PLAN_PRODUCCION!$B$4:$GQ$24,COLUMN()-COLUMN($GZ$1)+1,0))</f>
        <v>0</v>
      </c>
      <c r="HM1803" s="24">
        <f>SUMPRODUCT($B1803:$GQ1803,INDEX(PLAN_PRODUCCION!$B$4:$GQ$24,COLUMN()-COLUMN($GZ$1)+1,0))</f>
        <v>0</v>
      </c>
      <c r="HN1803" s="24">
        <f>SUMPRODUCT($B1803:$GQ1803,INDEX(PLAN_PRODUCCION!$B$4:$GQ$24,COLUMN()-COLUMN($GZ$1)+1,0))</f>
        <v>0</v>
      </c>
      <c r="HO1803" s="24">
        <f>SUMPRODUCT($B1803:$GQ1803,INDEX(PLAN_PRODUCCION!$B$4:$GQ$24,COLUMN()-COLUMN($GZ$1)+1,0))</f>
        <v>0</v>
      </c>
      <c r="HP1803" s="24">
        <f>SUMPRODUCT($B1803:$GQ1803,INDEX(PLAN_PRODUCCION!$B$4:$GQ$24,COLUMN()-COLUMN($GZ$1)+1,0))</f>
        <v>0</v>
      </c>
      <c r="HQ1803" s="24">
        <f>SUMPRODUCT($B1803:$GQ1803,INDEX(PLAN_PRODUCCION!$B$4:$GQ$24,COLUMN()-COLUMN($GZ$1)+1,0))</f>
        <v>0</v>
      </c>
      <c r="HR1803" s="24">
        <f>SUMPRODUCT($B1803:$GQ1803,INDEX(PLAN_PRODUCCION!$B$4:$GQ$24,COLUMN()-COLUMN($GZ$1)+1,0))</f>
        <v>0</v>
      </c>
      <c r="HS1803" s="24">
        <f>SUMPRODUCT($B1803:$GQ1803,INDEX(PLAN_PRODUCCION!$B$4:$GQ$24,COLUMN()-COLUMN($GZ$1)+1,0))</f>
        <v>0</v>
      </c>
      <c r="HT1803" s="24">
        <f>SUMPRODUCT($B1803:$GQ1803,INDEX(PLAN_PRODUCCION!$B$4:$GQ$24,COLUMN()-COLUMN($GZ$1)+1,0))</f>
        <v>0</v>
      </c>
      <c r="HU1803" s="22"/>
      <c r="HV1803" s="25"/>
      <c r="HW1803" t="str">
        <f>DIM_BILL[[#This Row],[Tipo]]</f>
        <v/>
      </c>
    </row>
    <row r="1804" spans="1:231" x14ac:dyDescent="0.3">
      <c r="A1804" s="18" t="s">
        <v>985</v>
      </c>
      <c r="CN1804">
        <v>3.0000000000000001E-3</v>
      </c>
      <c r="GR1804" s="18" t="s">
        <v>986</v>
      </c>
      <c r="GS1804" s="18">
        <v>2</v>
      </c>
      <c r="GT1804" s="18" t="s">
        <v>1791</v>
      </c>
      <c r="GU1804" s="18" t="s">
        <v>1791</v>
      </c>
      <c r="GV1804" s="18">
        <f>SUMIF(FACT_A1[cve_prod],DIM_BILL[[#This Row],[CODIGO]],FACT_A1[Existencia])</f>
        <v>0</v>
      </c>
      <c r="GW1804" s="18">
        <f>SUMIF(FACT_A2[cve_prod],DIM_BILL[[#This Row],[CODIGO]],FACT_A2[Existencia])</f>
        <v>0</v>
      </c>
      <c r="GX1804" s="18"/>
      <c r="GY1804" s="16" t="s">
        <v>2222</v>
      </c>
      <c r="GZ1804" s="26">
        <f t="shared" ref="GZ1804" si="13179">GV1804+GW1804+GX1804+GZ1802-GZ1803</f>
        <v>0</v>
      </c>
      <c r="HA1804" s="26">
        <f t="shared" ref="HA1804" si="13180">GZ1804+HA1802-HA1803</f>
        <v>0</v>
      </c>
      <c r="HB1804" s="26">
        <f t="shared" ref="HB1804" si="13181">HA1804+HB1802-HB1803</f>
        <v>0</v>
      </c>
      <c r="HC1804" s="26">
        <f t="shared" ref="HC1804" si="13182">HB1804+HC1802-HC1803</f>
        <v>0</v>
      </c>
      <c r="HD1804" s="26">
        <f t="shared" ref="HD1804" si="13183">HC1804+HD1802-HD1803</f>
        <v>0</v>
      </c>
      <c r="HE1804" s="26">
        <f t="shared" ref="HE1804" si="13184">HD1804+HE1802-HE1803</f>
        <v>0</v>
      </c>
      <c r="HF1804" s="26">
        <f t="shared" ref="HF1804" si="13185">HE1804+HF1802-HF1803</f>
        <v>0</v>
      </c>
      <c r="HG1804" s="26">
        <f t="shared" ref="HG1804" si="13186">HF1804+HG1802-HG1803</f>
        <v>0</v>
      </c>
      <c r="HH1804" s="26">
        <f t="shared" ref="HH1804" si="13187">HG1804+HH1802-HH1803</f>
        <v>0</v>
      </c>
      <c r="HI1804" s="26">
        <f t="shared" ref="HI1804" si="13188">HH1804+HI1802-HI1803</f>
        <v>0</v>
      </c>
      <c r="HJ1804" s="26">
        <f t="shared" ref="HJ1804" si="13189">HI1804+HJ1802-HJ1803</f>
        <v>0</v>
      </c>
      <c r="HK1804" s="26">
        <f t="shared" ref="HK1804" si="13190">HJ1804+HK1802-HK1803</f>
        <v>0</v>
      </c>
      <c r="HL1804" s="26">
        <f t="shared" ref="HL1804" si="13191">HK1804+HL1802-HL1803</f>
        <v>0</v>
      </c>
      <c r="HM1804" s="26">
        <f t="shared" ref="HM1804" si="13192">HL1804+HM1802-HM1803</f>
        <v>0</v>
      </c>
      <c r="HN1804" s="26">
        <f t="shared" ref="HN1804" si="13193">HM1804+HN1802-HN1803</f>
        <v>0</v>
      </c>
      <c r="HO1804" s="26">
        <f t="shared" ref="HO1804" si="13194">HN1804+HO1802-HO1803</f>
        <v>0</v>
      </c>
      <c r="HP1804" s="26">
        <f t="shared" ref="HP1804" si="13195">HO1804+HP1802-HP1803</f>
        <v>0</v>
      </c>
      <c r="HQ1804" s="26">
        <f t="shared" ref="HQ1804" si="13196">HP1804+HQ1802-HQ1803</f>
        <v>0</v>
      </c>
      <c r="HR1804" s="26">
        <f t="shared" ref="HR1804" si="13197">HQ1804+HR1802-HR1803</f>
        <v>0</v>
      </c>
      <c r="HS1804" s="26">
        <f t="shared" ref="HS1804" si="13198">HR1804+HS1802-HS1803</f>
        <v>0</v>
      </c>
      <c r="HT1804" s="26">
        <f t="shared" ref="HT1804" si="13199">HS1804+HT1802-HT1803</f>
        <v>0</v>
      </c>
      <c r="HU1804" s="22">
        <f t="shared" ref="HU1804" si="13200">COUNTIF(GZ1804:HT1804,"&lt;0")</f>
        <v>0</v>
      </c>
      <c r="HV1804" s="25"/>
      <c r="HW1804" t="str">
        <f>DIM_BILL[[#This Row],[Tipo]]</f>
        <v/>
      </c>
    </row>
    <row r="1805" spans="1:231" x14ac:dyDescent="0.3">
      <c r="A1805" s="17" t="s">
        <v>680</v>
      </c>
      <c r="BJ1805">
        <v>0</v>
      </c>
      <c r="GR1805" s="17" t="s">
        <v>681</v>
      </c>
      <c r="GS1805" s="17">
        <v>2</v>
      </c>
      <c r="GT1805" s="17" t="s">
        <v>1873</v>
      </c>
      <c r="GU1805" s="17" t="s">
        <v>1793</v>
      </c>
      <c r="GV1805" s="17">
        <f>SUMIF(FACT_A1[cve_prod],DIM_BILL[[#This Row],[CODIGO]],FACT_A1[Existencia])</f>
        <v>0</v>
      </c>
      <c r="GW1805" s="18">
        <f>SUMIF(FACT_A2[cve_prod],DIM_BILL[[#This Row],[CODIGO]],FACT_A2[Existencia])</f>
        <v>0</v>
      </c>
      <c r="GX1805" s="17"/>
      <c r="GY1805" s="16" t="s">
        <v>2220</v>
      </c>
      <c r="GZ1805" s="15">
        <f>SUMIFS(POs[saldo],POs[cve_prod],DIM_BILL[[#This Row],[CODIGO]],POs[status],$GY1805,POs[f_ent],GZ$1)</f>
        <v>0</v>
      </c>
      <c r="HA1805" s="15">
        <f>SUMIFS(POs[saldo],POs[cve_prod],DIM_BILL[[#This Row],[CODIGO]],POs[status],$GY1805,POs[f_ent],HA$1)</f>
        <v>0</v>
      </c>
      <c r="HB1805" s="15">
        <f>SUMIFS(POs[saldo],POs[cve_prod],DIM_BILL[[#This Row],[CODIGO]],POs[status],$GY1805,POs[f_ent],HB$1)</f>
        <v>0</v>
      </c>
      <c r="HC1805" s="15">
        <f>SUMIFS(POs[saldo],POs[cve_prod],DIM_BILL[[#This Row],[CODIGO]],POs[status],$GY1805,POs[f_ent],HC$1)</f>
        <v>0</v>
      </c>
      <c r="HD1805" s="15">
        <f>SUMIFS(POs[saldo],POs[cve_prod],DIM_BILL[[#This Row],[CODIGO]],POs[status],$GY1805,POs[f_ent],HD$1)</f>
        <v>0</v>
      </c>
      <c r="HE1805" s="15">
        <f>SUMIFS(POs[saldo],POs[cve_prod],DIM_BILL[[#This Row],[CODIGO]],POs[status],$GY1805,POs[f_ent],HE$1)</f>
        <v>0</v>
      </c>
      <c r="HF1805" s="15">
        <f>SUMIFS(POs[saldo],POs[cve_prod],DIM_BILL[[#This Row],[CODIGO]],POs[status],$GY1805,POs[Semana],WEEKNUM(HF$1))</f>
        <v>0</v>
      </c>
      <c r="HG1805" s="15">
        <f>SUMIFS(POs[saldo],POs[cve_prod],DIM_BILL[[#This Row],[CODIGO]],POs[status],$GY1805,POs[Semana],WEEKNUM(HG$1))</f>
        <v>0</v>
      </c>
      <c r="HH1805" s="15">
        <f>SUMIFS(POs[saldo],POs[cve_prod],DIM_BILL[[#This Row],[CODIGO]],POs[status],$GY1805,POs[Semana],WEEKNUM(HH$1))</f>
        <v>0</v>
      </c>
      <c r="HI1805" s="15">
        <f>SUMIFS(POs[saldo],POs[cve_prod],DIM_BILL[[#This Row],[CODIGO]],POs[status],$GY1805,POs[Semana],WEEKNUM(HI$1))</f>
        <v>0</v>
      </c>
      <c r="HJ1805" s="15">
        <f>SUMIFS(POs[saldo],POs[cve_prod],DIM_BILL[[#This Row],[CODIGO]],POs[status],$GY1805,POs[Semana],WEEKNUM(HJ$1))</f>
        <v>0</v>
      </c>
      <c r="HK1805" s="15">
        <f>SUMIFS(POs[saldo],POs[cve_prod],DIM_BILL[[#This Row],[CODIGO]],POs[status],$GY1805,POs[Semana],WEEKNUM(HK$1))</f>
        <v>0</v>
      </c>
      <c r="HL1805" s="15">
        <f>SUMIFS(POs[saldo],POs[cve_prod],DIM_BILL[[#This Row],[CODIGO]],POs[status],$GY1805,POs[Semana],WEEKNUM(HL$1))</f>
        <v>0</v>
      </c>
      <c r="HM1805" s="15">
        <f>SUMIFS(POs[saldo],POs[cve_prod],DIM_BILL[[#This Row],[CODIGO]],POs[status],$GY1805,POs[Semana],WEEKNUM(HM$1))</f>
        <v>0</v>
      </c>
      <c r="HN1805" s="15">
        <f>SUMIFS(POs[saldo],POs[cve_prod],DIM_BILL[[#This Row],[CODIGO]],POs[status],$GY1805,POs[Semana],WEEKNUM(HN$1))</f>
        <v>0</v>
      </c>
      <c r="HO1805" s="15">
        <f>SUMIFS(POs[saldo],POs[cve_prod],DIM_BILL[[#This Row],[CODIGO]],POs[status],$GY1805,POs[Semana],WEEKNUM(HO$1))</f>
        <v>0</v>
      </c>
      <c r="HP1805" s="15">
        <f>SUMIFS(POs[saldo],POs[cve_prod],DIM_BILL[[#This Row],[CODIGO]],POs[status],$GY1805,POs[Semana],WEEKNUM(HP$1))</f>
        <v>0</v>
      </c>
      <c r="HQ1805" s="15">
        <f>SUMIFS(POs[saldo],POs[cve_prod],DIM_BILL[[#This Row],[CODIGO]],POs[status],$GY1805,POs[Semana],WEEKNUM(HQ$1))</f>
        <v>0</v>
      </c>
      <c r="HR1805" s="15">
        <f>SUMIFS(POs[saldo],POs[cve_prod],DIM_BILL[[#This Row],[CODIGO]],POs[status],$GY1805,POs[Semana],WEEKNUM(HR$1))</f>
        <v>0</v>
      </c>
      <c r="HS1805" s="15">
        <f>SUMIFS(POs[saldo],POs[cve_prod],DIM_BILL[[#This Row],[CODIGO]],POs[status],$GY1805,POs[Semana],WEEKNUM(HS$1))</f>
        <v>0</v>
      </c>
      <c r="HT1805" s="15">
        <f>SUMIFS(POs[saldo],POs[cve_prod],DIM_BILL[[#This Row],[CODIGO]],POs[status],$GY1805,POs[Semana],WEEKNUM(HT$1))</f>
        <v>0</v>
      </c>
      <c r="HU1805" s="22"/>
      <c r="HV1805" s="25"/>
      <c r="HW1805" t="str">
        <f>DIM_BILL[[#This Row],[Tipo]]</f>
        <v>MATERIA PRIMA</v>
      </c>
    </row>
    <row r="1806" spans="1:231" x14ac:dyDescent="0.3">
      <c r="A1806" s="17" t="s">
        <v>680</v>
      </c>
      <c r="BJ1806">
        <v>0</v>
      </c>
      <c r="GR1806" s="17" t="s">
        <v>681</v>
      </c>
      <c r="GS1806" s="17">
        <v>2</v>
      </c>
      <c r="GT1806" s="17" t="s">
        <v>1873</v>
      </c>
      <c r="GU1806" s="17" t="s">
        <v>1793</v>
      </c>
      <c r="GV1806" s="17">
        <f>SUMIF(FACT_A1[cve_prod],DIM_BILL[[#This Row],[CODIGO]],FACT_A1[Existencia])</f>
        <v>0</v>
      </c>
      <c r="GW1806" s="18">
        <f>SUMIF(FACT_A2[cve_prod],DIM_BILL[[#This Row],[CODIGO]],FACT_A2[Existencia])</f>
        <v>0</v>
      </c>
      <c r="GX1806" s="17"/>
      <c r="GY1806" s="16" t="s">
        <v>2221</v>
      </c>
      <c r="GZ1806" s="24">
        <f>SUMPRODUCT($B1806:$GQ1806,INDEX(PLAN_PRODUCCION!$B$4:$GQ$24,COLUMN()-COLUMN($GZ$1)+1,0))</f>
        <v>0</v>
      </c>
      <c r="HA1806" s="24">
        <f>SUMPRODUCT($B1806:$GQ1806,INDEX(PLAN_PRODUCCION!$B$4:$GQ$24,COLUMN()-COLUMN($GZ$1)+1,0))</f>
        <v>0</v>
      </c>
      <c r="HB1806" s="24">
        <f>SUMPRODUCT($B1806:$GQ1806,INDEX(PLAN_PRODUCCION!$B$4:$GQ$24,COLUMN()-COLUMN($GZ$1)+1,0))</f>
        <v>0</v>
      </c>
      <c r="HC1806" s="24">
        <f>SUMPRODUCT($B1806:$GQ1806,INDEX(PLAN_PRODUCCION!$B$4:$GQ$24,COLUMN()-COLUMN($GZ$1)+1,0))</f>
        <v>0</v>
      </c>
      <c r="HD1806" s="24">
        <f>SUMPRODUCT($B1806:$GQ1806,INDEX(PLAN_PRODUCCION!$B$4:$GQ$24,COLUMN()-COLUMN($GZ$1)+1,0))</f>
        <v>0</v>
      </c>
      <c r="HE1806" s="24">
        <f>SUMPRODUCT($B1806:$GQ1806,INDEX(PLAN_PRODUCCION!$B$4:$GQ$24,COLUMN()-COLUMN($GZ$1)+1,0))</f>
        <v>0</v>
      </c>
      <c r="HF1806" s="24">
        <f>SUMPRODUCT($B1806:$GQ1806,INDEX(PLAN_PRODUCCION!$B$4:$GQ$24,COLUMN()-COLUMN($GZ$1)+1,0))</f>
        <v>0</v>
      </c>
      <c r="HG1806" s="24">
        <f>SUMPRODUCT($B1806:$GQ1806,INDEX(PLAN_PRODUCCION!$B$4:$GQ$24,COLUMN()-COLUMN($GZ$1)+1,0))</f>
        <v>0</v>
      </c>
      <c r="HH1806" s="24">
        <f>SUMPRODUCT($B1806:$GQ1806,INDEX(PLAN_PRODUCCION!$B$4:$GQ$24,COLUMN()-COLUMN($GZ$1)+1,0))</f>
        <v>0</v>
      </c>
      <c r="HI1806" s="24">
        <f>SUMPRODUCT($B1806:$GQ1806,INDEX(PLAN_PRODUCCION!$B$4:$GQ$24,COLUMN()-COLUMN($GZ$1)+1,0))</f>
        <v>0</v>
      </c>
      <c r="HJ1806" s="24">
        <f>SUMPRODUCT($B1806:$GQ1806,INDEX(PLAN_PRODUCCION!$B$4:$GQ$24,COLUMN()-COLUMN($GZ$1)+1,0))</f>
        <v>0</v>
      </c>
      <c r="HK1806" s="24">
        <f>SUMPRODUCT($B1806:$GQ1806,INDEX(PLAN_PRODUCCION!$B$4:$GQ$24,COLUMN()-COLUMN($GZ$1)+1,0))</f>
        <v>0</v>
      </c>
      <c r="HL1806" s="24">
        <f>SUMPRODUCT($B1806:$GQ1806,INDEX(PLAN_PRODUCCION!$B$4:$GQ$24,COLUMN()-COLUMN($GZ$1)+1,0))</f>
        <v>0</v>
      </c>
      <c r="HM1806" s="24">
        <f>SUMPRODUCT($B1806:$GQ1806,INDEX(PLAN_PRODUCCION!$B$4:$GQ$24,COLUMN()-COLUMN($GZ$1)+1,0))</f>
        <v>0</v>
      </c>
      <c r="HN1806" s="24">
        <f>SUMPRODUCT($B1806:$GQ1806,INDEX(PLAN_PRODUCCION!$B$4:$GQ$24,COLUMN()-COLUMN($GZ$1)+1,0))</f>
        <v>0</v>
      </c>
      <c r="HO1806" s="24">
        <f>SUMPRODUCT($B1806:$GQ1806,INDEX(PLAN_PRODUCCION!$B$4:$GQ$24,COLUMN()-COLUMN($GZ$1)+1,0))</f>
        <v>0</v>
      </c>
      <c r="HP1806" s="24">
        <f>SUMPRODUCT($B1806:$GQ1806,INDEX(PLAN_PRODUCCION!$B$4:$GQ$24,COLUMN()-COLUMN($GZ$1)+1,0))</f>
        <v>0</v>
      </c>
      <c r="HQ1806" s="24">
        <f>SUMPRODUCT($B1806:$GQ1806,INDEX(PLAN_PRODUCCION!$B$4:$GQ$24,COLUMN()-COLUMN($GZ$1)+1,0))</f>
        <v>0</v>
      </c>
      <c r="HR1806" s="24">
        <f>SUMPRODUCT($B1806:$GQ1806,INDEX(PLAN_PRODUCCION!$B$4:$GQ$24,COLUMN()-COLUMN($GZ$1)+1,0))</f>
        <v>0</v>
      </c>
      <c r="HS1806" s="24">
        <f>SUMPRODUCT($B1806:$GQ1806,INDEX(PLAN_PRODUCCION!$B$4:$GQ$24,COLUMN()-COLUMN($GZ$1)+1,0))</f>
        <v>0</v>
      </c>
      <c r="HT1806" s="24">
        <f>SUMPRODUCT($B1806:$GQ1806,INDEX(PLAN_PRODUCCION!$B$4:$GQ$24,COLUMN()-COLUMN($GZ$1)+1,0))</f>
        <v>0</v>
      </c>
      <c r="HU1806" s="22"/>
      <c r="HV1806" s="25"/>
      <c r="HW1806" t="str">
        <f>DIM_BILL[[#This Row],[Tipo]]</f>
        <v>MATERIA PRIMA</v>
      </c>
    </row>
    <row r="1807" spans="1:231" x14ac:dyDescent="0.3">
      <c r="A1807" s="18" t="s">
        <v>680</v>
      </c>
      <c r="BJ1807">
        <v>0</v>
      </c>
      <c r="GR1807" s="18" t="s">
        <v>681</v>
      </c>
      <c r="GS1807" s="18">
        <v>2</v>
      </c>
      <c r="GT1807" s="18" t="s">
        <v>1873</v>
      </c>
      <c r="GU1807" s="18" t="s">
        <v>1793</v>
      </c>
      <c r="GV1807" s="18">
        <f>SUMIF(FACT_A1[cve_prod],DIM_BILL[[#This Row],[CODIGO]],FACT_A1[Existencia])</f>
        <v>0</v>
      </c>
      <c r="GW1807" s="18">
        <f>SUMIF(FACT_A2[cve_prod],DIM_BILL[[#This Row],[CODIGO]],FACT_A2[Existencia])</f>
        <v>0</v>
      </c>
      <c r="GX1807" s="18"/>
      <c r="GY1807" s="16" t="s">
        <v>2222</v>
      </c>
      <c r="GZ1807" s="26">
        <f t="shared" ref="GZ1807" si="13201">GV1807+GW1807+GX1807+GZ1805-GZ1806</f>
        <v>0</v>
      </c>
      <c r="HA1807" s="26">
        <f t="shared" ref="HA1807" si="13202">GZ1807+HA1805-HA1806</f>
        <v>0</v>
      </c>
      <c r="HB1807" s="26">
        <f t="shared" ref="HB1807" si="13203">HA1807+HB1805-HB1806</f>
        <v>0</v>
      </c>
      <c r="HC1807" s="26">
        <f t="shared" ref="HC1807" si="13204">HB1807+HC1805-HC1806</f>
        <v>0</v>
      </c>
      <c r="HD1807" s="26">
        <f t="shared" ref="HD1807" si="13205">HC1807+HD1805-HD1806</f>
        <v>0</v>
      </c>
      <c r="HE1807" s="26">
        <f t="shared" ref="HE1807" si="13206">HD1807+HE1805-HE1806</f>
        <v>0</v>
      </c>
      <c r="HF1807" s="26">
        <f t="shared" ref="HF1807" si="13207">HE1807+HF1805-HF1806</f>
        <v>0</v>
      </c>
      <c r="HG1807" s="26">
        <f t="shared" ref="HG1807" si="13208">HF1807+HG1805-HG1806</f>
        <v>0</v>
      </c>
      <c r="HH1807" s="26">
        <f t="shared" ref="HH1807" si="13209">HG1807+HH1805-HH1806</f>
        <v>0</v>
      </c>
      <c r="HI1807" s="26">
        <f t="shared" ref="HI1807" si="13210">HH1807+HI1805-HI1806</f>
        <v>0</v>
      </c>
      <c r="HJ1807" s="26">
        <f t="shared" ref="HJ1807" si="13211">HI1807+HJ1805-HJ1806</f>
        <v>0</v>
      </c>
      <c r="HK1807" s="26">
        <f t="shared" ref="HK1807" si="13212">HJ1807+HK1805-HK1806</f>
        <v>0</v>
      </c>
      <c r="HL1807" s="26">
        <f t="shared" ref="HL1807" si="13213">HK1807+HL1805-HL1806</f>
        <v>0</v>
      </c>
      <c r="HM1807" s="26">
        <f t="shared" ref="HM1807" si="13214">HL1807+HM1805-HM1806</f>
        <v>0</v>
      </c>
      <c r="HN1807" s="26">
        <f t="shared" ref="HN1807" si="13215">HM1807+HN1805-HN1806</f>
        <v>0</v>
      </c>
      <c r="HO1807" s="26">
        <f t="shared" ref="HO1807" si="13216">HN1807+HO1805-HO1806</f>
        <v>0</v>
      </c>
      <c r="HP1807" s="26">
        <f t="shared" ref="HP1807" si="13217">HO1807+HP1805-HP1806</f>
        <v>0</v>
      </c>
      <c r="HQ1807" s="26">
        <f t="shared" ref="HQ1807" si="13218">HP1807+HQ1805-HQ1806</f>
        <v>0</v>
      </c>
      <c r="HR1807" s="26">
        <f t="shared" ref="HR1807" si="13219">HQ1807+HR1805-HR1806</f>
        <v>0</v>
      </c>
      <c r="HS1807" s="26">
        <f t="shared" ref="HS1807" si="13220">HR1807+HS1805-HS1806</f>
        <v>0</v>
      </c>
      <c r="HT1807" s="26">
        <f t="shared" ref="HT1807" si="13221">HS1807+HT1805-HT1806</f>
        <v>0</v>
      </c>
      <c r="HU1807" s="22">
        <f t="shared" ref="HU1807" si="13222">COUNTIF(GZ1807:HT1807,"&lt;0")</f>
        <v>0</v>
      </c>
      <c r="HV1807" s="25"/>
      <c r="HW1807" t="str">
        <f>DIM_BILL[[#This Row],[Tipo]]</f>
        <v>MATERIA PRIMA</v>
      </c>
    </row>
    <row r="1808" spans="1:231" x14ac:dyDescent="0.3">
      <c r="A1808" s="17" t="s">
        <v>1481</v>
      </c>
      <c r="EY1808">
        <v>1.1424025974025974E-2</v>
      </c>
      <c r="GR1808" s="17" t="s">
        <v>1482</v>
      </c>
      <c r="GS1808" s="17">
        <v>7</v>
      </c>
      <c r="GT1808" s="17" t="s">
        <v>1871</v>
      </c>
      <c r="GU1808" s="17" t="s">
        <v>1793</v>
      </c>
      <c r="GV1808" s="17">
        <f>SUMIF(FACT_A1[cve_prod],DIM_BILL[[#This Row],[CODIGO]],FACT_A1[Existencia])</f>
        <v>0</v>
      </c>
      <c r="GW1808" s="18">
        <f>SUMIF(FACT_A2[cve_prod],DIM_BILL[[#This Row],[CODIGO]],FACT_A2[Existencia])</f>
        <v>99.9</v>
      </c>
      <c r="GX1808" s="17"/>
      <c r="GY1808" s="16" t="s">
        <v>2220</v>
      </c>
      <c r="GZ1808" s="15">
        <f>SUMIFS(POs[saldo],POs[cve_prod],DIM_BILL[[#This Row],[CODIGO]],POs[status],$GY1808,POs[f_ent],GZ$1)</f>
        <v>0</v>
      </c>
      <c r="HA1808" s="15">
        <f>SUMIFS(POs[saldo],POs[cve_prod],DIM_BILL[[#This Row],[CODIGO]],POs[status],$GY1808,POs[f_ent],HA$1)</f>
        <v>0</v>
      </c>
      <c r="HB1808" s="15">
        <f>SUMIFS(POs[saldo],POs[cve_prod],DIM_BILL[[#This Row],[CODIGO]],POs[status],$GY1808,POs[f_ent],HB$1)</f>
        <v>0</v>
      </c>
      <c r="HC1808" s="15">
        <f>SUMIFS(POs[saldo],POs[cve_prod],DIM_BILL[[#This Row],[CODIGO]],POs[status],$GY1808,POs[f_ent],HC$1)</f>
        <v>0</v>
      </c>
      <c r="HD1808" s="15">
        <f>SUMIFS(POs[saldo],POs[cve_prod],DIM_BILL[[#This Row],[CODIGO]],POs[status],$GY1808,POs[f_ent],HD$1)</f>
        <v>0</v>
      </c>
      <c r="HE1808" s="15">
        <f>SUMIFS(POs[saldo],POs[cve_prod],DIM_BILL[[#This Row],[CODIGO]],POs[status],$GY1808,POs[f_ent],HE$1)</f>
        <v>0</v>
      </c>
      <c r="HF1808" s="15">
        <f>SUMIFS(POs[saldo],POs[cve_prod],DIM_BILL[[#This Row],[CODIGO]],POs[status],$GY1808,POs[Semana],WEEKNUM(HF$1))</f>
        <v>0</v>
      </c>
      <c r="HG1808" s="15">
        <f>SUMIFS(POs[saldo],POs[cve_prod],DIM_BILL[[#This Row],[CODIGO]],POs[status],$GY1808,POs[Semana],WEEKNUM(HG$1))</f>
        <v>0</v>
      </c>
      <c r="HH1808" s="15">
        <f>SUMIFS(POs[saldo],POs[cve_prod],DIM_BILL[[#This Row],[CODIGO]],POs[status],$GY1808,POs[Semana],WEEKNUM(HH$1))</f>
        <v>0</v>
      </c>
      <c r="HI1808" s="15">
        <f>SUMIFS(POs[saldo],POs[cve_prod],DIM_BILL[[#This Row],[CODIGO]],POs[status],$GY1808,POs[Semana],WEEKNUM(HI$1))</f>
        <v>0</v>
      </c>
      <c r="HJ1808" s="15">
        <f>SUMIFS(POs[saldo],POs[cve_prod],DIM_BILL[[#This Row],[CODIGO]],POs[status],$GY1808,POs[Semana],WEEKNUM(HJ$1))</f>
        <v>0</v>
      </c>
      <c r="HK1808" s="15">
        <f>SUMIFS(POs[saldo],POs[cve_prod],DIM_BILL[[#This Row],[CODIGO]],POs[status],$GY1808,POs[Semana],WEEKNUM(HK$1))</f>
        <v>0</v>
      </c>
      <c r="HL1808" s="15">
        <f>SUMIFS(POs[saldo],POs[cve_prod],DIM_BILL[[#This Row],[CODIGO]],POs[status],$GY1808,POs[Semana],WEEKNUM(HL$1))</f>
        <v>0</v>
      </c>
      <c r="HM1808" s="15">
        <f>SUMIFS(POs[saldo],POs[cve_prod],DIM_BILL[[#This Row],[CODIGO]],POs[status],$GY1808,POs[Semana],WEEKNUM(HM$1))</f>
        <v>0</v>
      </c>
      <c r="HN1808" s="15">
        <f>SUMIFS(POs[saldo],POs[cve_prod],DIM_BILL[[#This Row],[CODIGO]],POs[status],$GY1808,POs[Semana],WEEKNUM(HN$1))</f>
        <v>0</v>
      </c>
      <c r="HO1808" s="15">
        <f>SUMIFS(POs[saldo],POs[cve_prod],DIM_BILL[[#This Row],[CODIGO]],POs[status],$GY1808,POs[Semana],WEEKNUM(HO$1))</f>
        <v>0</v>
      </c>
      <c r="HP1808" s="15">
        <f>SUMIFS(POs[saldo],POs[cve_prod],DIM_BILL[[#This Row],[CODIGO]],POs[status],$GY1808,POs[Semana],WEEKNUM(HP$1))</f>
        <v>0</v>
      </c>
      <c r="HQ1808" s="15">
        <f>SUMIFS(POs[saldo],POs[cve_prod],DIM_BILL[[#This Row],[CODIGO]],POs[status],$GY1808,POs[Semana],WEEKNUM(HQ$1))</f>
        <v>0</v>
      </c>
      <c r="HR1808" s="15">
        <f>SUMIFS(POs[saldo],POs[cve_prod],DIM_BILL[[#This Row],[CODIGO]],POs[status],$GY1808,POs[Semana],WEEKNUM(HR$1))</f>
        <v>0</v>
      </c>
      <c r="HS1808" s="15">
        <f>SUMIFS(POs[saldo],POs[cve_prod],DIM_BILL[[#This Row],[CODIGO]],POs[status],$GY1808,POs[Semana],WEEKNUM(HS$1))</f>
        <v>0</v>
      </c>
      <c r="HT1808" s="15">
        <f>SUMIFS(POs[saldo],POs[cve_prod],DIM_BILL[[#This Row],[CODIGO]],POs[status],$GY1808,POs[Semana],WEEKNUM(HT$1))</f>
        <v>0</v>
      </c>
      <c r="HU1808" s="22"/>
      <c r="HV1808" s="25"/>
      <c r="HW1808" t="str">
        <f>DIM_BILL[[#This Row],[Tipo]]</f>
        <v>MATERIA PRIMA</v>
      </c>
    </row>
    <row r="1809" spans="1:231" x14ac:dyDescent="0.3">
      <c r="A1809" s="17" t="s">
        <v>1481</v>
      </c>
      <c r="EY1809">
        <v>1.1424025974025974E-2</v>
      </c>
      <c r="GR1809" s="17" t="s">
        <v>1482</v>
      </c>
      <c r="GS1809" s="17">
        <v>7</v>
      </c>
      <c r="GT1809" s="17" t="s">
        <v>1871</v>
      </c>
      <c r="GU1809" s="17" t="s">
        <v>1793</v>
      </c>
      <c r="GV1809" s="17">
        <f>SUMIF(FACT_A1[cve_prod],DIM_BILL[[#This Row],[CODIGO]],FACT_A1[Existencia])</f>
        <v>0</v>
      </c>
      <c r="GW1809" s="18">
        <f>SUMIF(FACT_A2[cve_prod],DIM_BILL[[#This Row],[CODIGO]],FACT_A2[Existencia])</f>
        <v>99.9</v>
      </c>
      <c r="GX1809" s="17"/>
      <c r="GY1809" s="16" t="s">
        <v>2221</v>
      </c>
      <c r="GZ1809" s="24">
        <f>SUMPRODUCT($B1809:$GQ1809,INDEX(PLAN_PRODUCCION!$B$4:$GQ$24,COLUMN()-COLUMN($GZ$1)+1,0))</f>
        <v>0</v>
      </c>
      <c r="HA1809" s="24">
        <f>SUMPRODUCT($B1809:$GQ1809,INDEX(PLAN_PRODUCCION!$B$4:$GQ$24,COLUMN()-COLUMN($GZ$1)+1,0))</f>
        <v>0</v>
      </c>
      <c r="HB1809" s="24">
        <f>SUMPRODUCT($B1809:$GQ1809,INDEX(PLAN_PRODUCCION!$B$4:$GQ$24,COLUMN()-COLUMN($GZ$1)+1,0))</f>
        <v>0</v>
      </c>
      <c r="HC1809" s="24">
        <f>SUMPRODUCT($B1809:$GQ1809,INDEX(PLAN_PRODUCCION!$B$4:$GQ$24,COLUMN()-COLUMN($GZ$1)+1,0))</f>
        <v>0</v>
      </c>
      <c r="HD1809" s="24">
        <f>SUMPRODUCT($B1809:$GQ1809,INDEX(PLAN_PRODUCCION!$B$4:$GQ$24,COLUMN()-COLUMN($GZ$1)+1,0))</f>
        <v>0</v>
      </c>
      <c r="HE1809" s="24">
        <f>SUMPRODUCT($B1809:$GQ1809,INDEX(PLAN_PRODUCCION!$B$4:$GQ$24,COLUMN()-COLUMN($GZ$1)+1,0))</f>
        <v>0</v>
      </c>
      <c r="HF1809" s="24">
        <f>SUMPRODUCT($B1809:$GQ1809,INDEX(PLAN_PRODUCCION!$B$4:$GQ$24,COLUMN()-COLUMN($GZ$1)+1,0))</f>
        <v>0</v>
      </c>
      <c r="HG1809" s="24">
        <f>SUMPRODUCT($B1809:$GQ1809,INDEX(PLAN_PRODUCCION!$B$4:$GQ$24,COLUMN()-COLUMN($GZ$1)+1,0))</f>
        <v>0</v>
      </c>
      <c r="HH1809" s="24">
        <f>SUMPRODUCT($B1809:$GQ1809,INDEX(PLAN_PRODUCCION!$B$4:$GQ$24,COLUMN()-COLUMN($GZ$1)+1,0))</f>
        <v>0</v>
      </c>
      <c r="HI1809" s="24">
        <f>SUMPRODUCT($B1809:$GQ1809,INDEX(PLAN_PRODUCCION!$B$4:$GQ$24,COLUMN()-COLUMN($GZ$1)+1,0))</f>
        <v>0</v>
      </c>
      <c r="HJ1809" s="24">
        <f>SUMPRODUCT($B1809:$GQ1809,INDEX(PLAN_PRODUCCION!$B$4:$GQ$24,COLUMN()-COLUMN($GZ$1)+1,0))</f>
        <v>0</v>
      </c>
      <c r="HK1809" s="24">
        <f>SUMPRODUCT($B1809:$GQ1809,INDEX(PLAN_PRODUCCION!$B$4:$GQ$24,COLUMN()-COLUMN($GZ$1)+1,0))</f>
        <v>0</v>
      </c>
      <c r="HL1809" s="24">
        <f>SUMPRODUCT($B1809:$GQ1809,INDEX(PLAN_PRODUCCION!$B$4:$GQ$24,COLUMN()-COLUMN($GZ$1)+1,0))</f>
        <v>0</v>
      </c>
      <c r="HM1809" s="24">
        <f>SUMPRODUCT($B1809:$GQ1809,INDEX(PLAN_PRODUCCION!$B$4:$GQ$24,COLUMN()-COLUMN($GZ$1)+1,0))</f>
        <v>0</v>
      </c>
      <c r="HN1809" s="24">
        <f>SUMPRODUCT($B1809:$GQ1809,INDEX(PLAN_PRODUCCION!$B$4:$GQ$24,COLUMN()-COLUMN($GZ$1)+1,0))</f>
        <v>0</v>
      </c>
      <c r="HO1809" s="24">
        <f>SUMPRODUCT($B1809:$GQ1809,INDEX(PLAN_PRODUCCION!$B$4:$GQ$24,COLUMN()-COLUMN($GZ$1)+1,0))</f>
        <v>0</v>
      </c>
      <c r="HP1809" s="24">
        <f>SUMPRODUCT($B1809:$GQ1809,INDEX(PLAN_PRODUCCION!$B$4:$GQ$24,COLUMN()-COLUMN($GZ$1)+1,0))</f>
        <v>0</v>
      </c>
      <c r="HQ1809" s="24">
        <f>SUMPRODUCT($B1809:$GQ1809,INDEX(PLAN_PRODUCCION!$B$4:$GQ$24,COLUMN()-COLUMN($GZ$1)+1,0))</f>
        <v>0</v>
      </c>
      <c r="HR1809" s="24">
        <f>SUMPRODUCT($B1809:$GQ1809,INDEX(PLAN_PRODUCCION!$B$4:$GQ$24,COLUMN()-COLUMN($GZ$1)+1,0))</f>
        <v>0</v>
      </c>
      <c r="HS1809" s="24">
        <f>SUMPRODUCT($B1809:$GQ1809,INDEX(PLAN_PRODUCCION!$B$4:$GQ$24,COLUMN()-COLUMN($GZ$1)+1,0))</f>
        <v>0</v>
      </c>
      <c r="HT1809" s="24">
        <f>SUMPRODUCT($B1809:$GQ1809,INDEX(PLAN_PRODUCCION!$B$4:$GQ$24,COLUMN()-COLUMN($GZ$1)+1,0))</f>
        <v>0</v>
      </c>
      <c r="HU1809" s="22"/>
      <c r="HV1809" s="25"/>
      <c r="HW1809" t="str">
        <f>DIM_BILL[[#This Row],[Tipo]]</f>
        <v>MATERIA PRIMA</v>
      </c>
    </row>
    <row r="1810" spans="1:231" x14ac:dyDescent="0.3">
      <c r="A1810" s="18" t="s">
        <v>1481</v>
      </c>
      <c r="EY1810">
        <v>1.1424025974025974E-2</v>
      </c>
      <c r="GR1810" s="18" t="s">
        <v>1482</v>
      </c>
      <c r="GS1810" s="18">
        <v>7</v>
      </c>
      <c r="GT1810" s="18" t="s">
        <v>1871</v>
      </c>
      <c r="GU1810" s="18" t="s">
        <v>1793</v>
      </c>
      <c r="GV1810" s="18">
        <f>SUMIF(FACT_A1[cve_prod],DIM_BILL[[#This Row],[CODIGO]],FACT_A1[Existencia])</f>
        <v>0</v>
      </c>
      <c r="GW1810" s="18">
        <f>SUMIF(FACT_A2[cve_prod],DIM_BILL[[#This Row],[CODIGO]],FACT_A2[Existencia])</f>
        <v>99.9</v>
      </c>
      <c r="GX1810" s="18"/>
      <c r="GY1810" s="16" t="s">
        <v>2222</v>
      </c>
      <c r="GZ1810" s="26">
        <f t="shared" ref="GZ1810" si="13223">GV1810+GW1810+GX1810+GZ1808-GZ1809</f>
        <v>99.9</v>
      </c>
      <c r="HA1810" s="26">
        <f t="shared" ref="HA1810" si="13224">GZ1810+HA1808-HA1809</f>
        <v>99.9</v>
      </c>
      <c r="HB1810" s="26">
        <f t="shared" ref="HB1810" si="13225">HA1810+HB1808-HB1809</f>
        <v>99.9</v>
      </c>
      <c r="HC1810" s="26">
        <f t="shared" ref="HC1810" si="13226">HB1810+HC1808-HC1809</f>
        <v>99.9</v>
      </c>
      <c r="HD1810" s="26">
        <f t="shared" ref="HD1810" si="13227">HC1810+HD1808-HD1809</f>
        <v>99.9</v>
      </c>
      <c r="HE1810" s="26">
        <f t="shared" ref="HE1810" si="13228">HD1810+HE1808-HE1809</f>
        <v>99.9</v>
      </c>
      <c r="HF1810" s="26">
        <f t="shared" ref="HF1810" si="13229">HE1810+HF1808-HF1809</f>
        <v>99.9</v>
      </c>
      <c r="HG1810" s="26">
        <f t="shared" ref="HG1810" si="13230">HF1810+HG1808-HG1809</f>
        <v>99.9</v>
      </c>
      <c r="HH1810" s="26">
        <f t="shared" ref="HH1810" si="13231">HG1810+HH1808-HH1809</f>
        <v>99.9</v>
      </c>
      <c r="HI1810" s="26">
        <f t="shared" ref="HI1810" si="13232">HH1810+HI1808-HI1809</f>
        <v>99.9</v>
      </c>
      <c r="HJ1810" s="26">
        <f t="shared" ref="HJ1810" si="13233">HI1810+HJ1808-HJ1809</f>
        <v>99.9</v>
      </c>
      <c r="HK1810" s="26">
        <f t="shared" ref="HK1810" si="13234">HJ1810+HK1808-HK1809</f>
        <v>99.9</v>
      </c>
      <c r="HL1810" s="26">
        <f t="shared" ref="HL1810" si="13235">HK1810+HL1808-HL1809</f>
        <v>99.9</v>
      </c>
      <c r="HM1810" s="26">
        <f t="shared" ref="HM1810" si="13236">HL1810+HM1808-HM1809</f>
        <v>99.9</v>
      </c>
      <c r="HN1810" s="26">
        <f t="shared" ref="HN1810" si="13237">HM1810+HN1808-HN1809</f>
        <v>99.9</v>
      </c>
      <c r="HO1810" s="26">
        <f t="shared" ref="HO1810" si="13238">HN1810+HO1808-HO1809</f>
        <v>99.9</v>
      </c>
      <c r="HP1810" s="26">
        <f t="shared" ref="HP1810" si="13239">HO1810+HP1808-HP1809</f>
        <v>99.9</v>
      </c>
      <c r="HQ1810" s="26">
        <f t="shared" ref="HQ1810" si="13240">HP1810+HQ1808-HQ1809</f>
        <v>99.9</v>
      </c>
      <c r="HR1810" s="26">
        <f t="shared" ref="HR1810" si="13241">HQ1810+HR1808-HR1809</f>
        <v>99.9</v>
      </c>
      <c r="HS1810" s="26">
        <f t="shared" ref="HS1810" si="13242">HR1810+HS1808-HS1809</f>
        <v>99.9</v>
      </c>
      <c r="HT1810" s="26">
        <f t="shared" ref="HT1810" si="13243">HS1810+HT1808-HT1809</f>
        <v>99.9</v>
      </c>
      <c r="HU1810" s="22">
        <f t="shared" ref="HU1810" si="13244">COUNTIF(GZ1810:HT1810,"&lt;0")</f>
        <v>0</v>
      </c>
      <c r="HV1810" s="25"/>
      <c r="HW1810" t="str">
        <f>DIM_BILL[[#This Row],[Tipo]]</f>
        <v>MATERIA PRIMA</v>
      </c>
    </row>
    <row r="1811" spans="1:231" x14ac:dyDescent="0.3">
      <c r="A1811" s="17" t="s">
        <v>1483</v>
      </c>
      <c r="EY1811">
        <v>1.9635064935064933E-3</v>
      </c>
      <c r="GR1811" s="17" t="s">
        <v>1484</v>
      </c>
      <c r="GS1811" s="17">
        <v>3</v>
      </c>
      <c r="GT1811" s="17" t="s">
        <v>1836</v>
      </c>
      <c r="GU1811" s="17" t="s">
        <v>1793</v>
      </c>
      <c r="GV1811" s="17">
        <f>SUMIF(FACT_A1[cve_prod],DIM_BILL[[#This Row],[CODIGO]],FACT_A1[Existencia])</f>
        <v>0</v>
      </c>
      <c r="GW1811" s="18">
        <f>SUMIF(FACT_A2[cve_prod],DIM_BILL[[#This Row],[CODIGO]],FACT_A2[Existencia])</f>
        <v>19.36</v>
      </c>
      <c r="GX1811" s="17"/>
      <c r="GY1811" s="16" t="s">
        <v>2220</v>
      </c>
      <c r="GZ1811" s="15">
        <f>SUMIFS(POs[saldo],POs[cve_prod],DIM_BILL[[#This Row],[CODIGO]],POs[status],$GY1811,POs[f_ent],GZ$1)</f>
        <v>0</v>
      </c>
      <c r="HA1811" s="15">
        <f>SUMIFS(POs[saldo],POs[cve_prod],DIM_BILL[[#This Row],[CODIGO]],POs[status],$GY1811,POs[f_ent],HA$1)</f>
        <v>0</v>
      </c>
      <c r="HB1811" s="15">
        <f>SUMIFS(POs[saldo],POs[cve_prod],DIM_BILL[[#This Row],[CODIGO]],POs[status],$GY1811,POs[f_ent],HB$1)</f>
        <v>0</v>
      </c>
      <c r="HC1811" s="15">
        <f>SUMIFS(POs[saldo],POs[cve_prod],DIM_BILL[[#This Row],[CODIGO]],POs[status],$GY1811,POs[f_ent],HC$1)</f>
        <v>0</v>
      </c>
      <c r="HD1811" s="15">
        <f>SUMIFS(POs[saldo],POs[cve_prod],DIM_BILL[[#This Row],[CODIGO]],POs[status],$GY1811,POs[f_ent],HD$1)</f>
        <v>0</v>
      </c>
      <c r="HE1811" s="15">
        <f>SUMIFS(POs[saldo],POs[cve_prod],DIM_BILL[[#This Row],[CODIGO]],POs[status],$GY1811,POs[f_ent],HE$1)</f>
        <v>0</v>
      </c>
      <c r="HF1811" s="15">
        <f>SUMIFS(POs[saldo],POs[cve_prod],DIM_BILL[[#This Row],[CODIGO]],POs[status],$GY1811,POs[Semana],WEEKNUM(HF$1))</f>
        <v>0</v>
      </c>
      <c r="HG1811" s="15">
        <f>SUMIFS(POs[saldo],POs[cve_prod],DIM_BILL[[#This Row],[CODIGO]],POs[status],$GY1811,POs[Semana],WEEKNUM(HG$1))</f>
        <v>0</v>
      </c>
      <c r="HH1811" s="15">
        <f>SUMIFS(POs[saldo],POs[cve_prod],DIM_BILL[[#This Row],[CODIGO]],POs[status],$GY1811,POs[Semana],WEEKNUM(HH$1))</f>
        <v>0</v>
      </c>
      <c r="HI1811" s="15">
        <f>SUMIFS(POs[saldo],POs[cve_prod],DIM_BILL[[#This Row],[CODIGO]],POs[status],$GY1811,POs[Semana],WEEKNUM(HI$1))</f>
        <v>0</v>
      </c>
      <c r="HJ1811" s="15">
        <f>SUMIFS(POs[saldo],POs[cve_prod],DIM_BILL[[#This Row],[CODIGO]],POs[status],$GY1811,POs[Semana],WEEKNUM(HJ$1))</f>
        <v>0</v>
      </c>
      <c r="HK1811" s="15">
        <f>SUMIFS(POs[saldo],POs[cve_prod],DIM_BILL[[#This Row],[CODIGO]],POs[status],$GY1811,POs[Semana],WEEKNUM(HK$1))</f>
        <v>0</v>
      </c>
      <c r="HL1811" s="15">
        <f>SUMIFS(POs[saldo],POs[cve_prod],DIM_BILL[[#This Row],[CODIGO]],POs[status],$GY1811,POs[Semana],WEEKNUM(HL$1))</f>
        <v>0</v>
      </c>
      <c r="HM1811" s="15">
        <f>SUMIFS(POs[saldo],POs[cve_prod],DIM_BILL[[#This Row],[CODIGO]],POs[status],$GY1811,POs[Semana],WEEKNUM(HM$1))</f>
        <v>0</v>
      </c>
      <c r="HN1811" s="15">
        <f>SUMIFS(POs[saldo],POs[cve_prod],DIM_BILL[[#This Row],[CODIGO]],POs[status],$GY1811,POs[Semana],WEEKNUM(HN$1))</f>
        <v>0</v>
      </c>
      <c r="HO1811" s="15">
        <f>SUMIFS(POs[saldo],POs[cve_prod],DIM_BILL[[#This Row],[CODIGO]],POs[status],$GY1811,POs[Semana],WEEKNUM(HO$1))</f>
        <v>0</v>
      </c>
      <c r="HP1811" s="15">
        <f>SUMIFS(POs[saldo],POs[cve_prod],DIM_BILL[[#This Row],[CODIGO]],POs[status],$GY1811,POs[Semana],WEEKNUM(HP$1))</f>
        <v>0</v>
      </c>
      <c r="HQ1811" s="15">
        <f>SUMIFS(POs[saldo],POs[cve_prod],DIM_BILL[[#This Row],[CODIGO]],POs[status],$GY1811,POs[Semana],WEEKNUM(HQ$1))</f>
        <v>0</v>
      </c>
      <c r="HR1811" s="15">
        <f>SUMIFS(POs[saldo],POs[cve_prod],DIM_BILL[[#This Row],[CODIGO]],POs[status],$GY1811,POs[Semana],WEEKNUM(HR$1))</f>
        <v>0</v>
      </c>
      <c r="HS1811" s="15">
        <f>SUMIFS(POs[saldo],POs[cve_prod],DIM_BILL[[#This Row],[CODIGO]],POs[status],$GY1811,POs[Semana],WEEKNUM(HS$1))</f>
        <v>0</v>
      </c>
      <c r="HT1811" s="15">
        <f>SUMIFS(POs[saldo],POs[cve_prod],DIM_BILL[[#This Row],[CODIGO]],POs[status],$GY1811,POs[Semana],WEEKNUM(HT$1))</f>
        <v>0</v>
      </c>
      <c r="HU1811" s="22"/>
      <c r="HV1811" s="25"/>
      <c r="HW1811" t="str">
        <f>DIM_BILL[[#This Row],[Tipo]]</f>
        <v>MATERIA PRIMA</v>
      </c>
    </row>
    <row r="1812" spans="1:231" x14ac:dyDescent="0.3">
      <c r="A1812" s="17" t="s">
        <v>1483</v>
      </c>
      <c r="EY1812">
        <v>1.9635064935064933E-3</v>
      </c>
      <c r="GR1812" s="17" t="s">
        <v>1484</v>
      </c>
      <c r="GS1812" s="17">
        <v>3</v>
      </c>
      <c r="GT1812" s="17" t="s">
        <v>1836</v>
      </c>
      <c r="GU1812" s="17" t="s">
        <v>1793</v>
      </c>
      <c r="GV1812" s="17">
        <f>SUMIF(FACT_A1[cve_prod],DIM_BILL[[#This Row],[CODIGO]],FACT_A1[Existencia])</f>
        <v>0</v>
      </c>
      <c r="GW1812" s="18">
        <f>SUMIF(FACT_A2[cve_prod],DIM_BILL[[#This Row],[CODIGO]],FACT_A2[Existencia])</f>
        <v>19.36</v>
      </c>
      <c r="GX1812" s="17"/>
      <c r="GY1812" s="16" t="s">
        <v>2221</v>
      </c>
      <c r="GZ1812" s="24">
        <f>SUMPRODUCT($B1812:$GQ1812,INDEX(PLAN_PRODUCCION!$B$4:$GQ$24,COLUMN()-COLUMN($GZ$1)+1,0))</f>
        <v>0</v>
      </c>
      <c r="HA1812" s="24">
        <f>SUMPRODUCT($B1812:$GQ1812,INDEX(PLAN_PRODUCCION!$B$4:$GQ$24,COLUMN()-COLUMN($GZ$1)+1,0))</f>
        <v>0</v>
      </c>
      <c r="HB1812" s="24">
        <f>SUMPRODUCT($B1812:$GQ1812,INDEX(PLAN_PRODUCCION!$B$4:$GQ$24,COLUMN()-COLUMN($GZ$1)+1,0))</f>
        <v>0</v>
      </c>
      <c r="HC1812" s="24">
        <f>SUMPRODUCT($B1812:$GQ1812,INDEX(PLAN_PRODUCCION!$B$4:$GQ$24,COLUMN()-COLUMN($GZ$1)+1,0))</f>
        <v>0</v>
      </c>
      <c r="HD1812" s="24">
        <f>SUMPRODUCT($B1812:$GQ1812,INDEX(PLAN_PRODUCCION!$B$4:$GQ$24,COLUMN()-COLUMN($GZ$1)+1,0))</f>
        <v>0</v>
      </c>
      <c r="HE1812" s="24">
        <f>SUMPRODUCT($B1812:$GQ1812,INDEX(PLAN_PRODUCCION!$B$4:$GQ$24,COLUMN()-COLUMN($GZ$1)+1,0))</f>
        <v>0</v>
      </c>
      <c r="HF1812" s="24">
        <f>SUMPRODUCT($B1812:$GQ1812,INDEX(PLAN_PRODUCCION!$B$4:$GQ$24,COLUMN()-COLUMN($GZ$1)+1,0))</f>
        <v>0</v>
      </c>
      <c r="HG1812" s="24">
        <f>SUMPRODUCT($B1812:$GQ1812,INDEX(PLAN_PRODUCCION!$B$4:$GQ$24,COLUMN()-COLUMN($GZ$1)+1,0))</f>
        <v>0</v>
      </c>
      <c r="HH1812" s="24">
        <f>SUMPRODUCT($B1812:$GQ1812,INDEX(PLAN_PRODUCCION!$B$4:$GQ$24,COLUMN()-COLUMN($GZ$1)+1,0))</f>
        <v>0</v>
      </c>
      <c r="HI1812" s="24">
        <f>SUMPRODUCT($B1812:$GQ1812,INDEX(PLAN_PRODUCCION!$B$4:$GQ$24,COLUMN()-COLUMN($GZ$1)+1,0))</f>
        <v>0</v>
      </c>
      <c r="HJ1812" s="24">
        <f>SUMPRODUCT($B1812:$GQ1812,INDEX(PLAN_PRODUCCION!$B$4:$GQ$24,COLUMN()-COLUMN($GZ$1)+1,0))</f>
        <v>0</v>
      </c>
      <c r="HK1812" s="24">
        <f>SUMPRODUCT($B1812:$GQ1812,INDEX(PLAN_PRODUCCION!$B$4:$GQ$24,COLUMN()-COLUMN($GZ$1)+1,0))</f>
        <v>0</v>
      </c>
      <c r="HL1812" s="24">
        <f>SUMPRODUCT($B1812:$GQ1812,INDEX(PLAN_PRODUCCION!$B$4:$GQ$24,COLUMN()-COLUMN($GZ$1)+1,0))</f>
        <v>0</v>
      </c>
      <c r="HM1812" s="24">
        <f>SUMPRODUCT($B1812:$GQ1812,INDEX(PLAN_PRODUCCION!$B$4:$GQ$24,COLUMN()-COLUMN($GZ$1)+1,0))</f>
        <v>0</v>
      </c>
      <c r="HN1812" s="24">
        <f>SUMPRODUCT($B1812:$GQ1812,INDEX(PLAN_PRODUCCION!$B$4:$GQ$24,COLUMN()-COLUMN($GZ$1)+1,0))</f>
        <v>0</v>
      </c>
      <c r="HO1812" s="24">
        <f>SUMPRODUCT($B1812:$GQ1812,INDEX(PLAN_PRODUCCION!$B$4:$GQ$24,COLUMN()-COLUMN($GZ$1)+1,0))</f>
        <v>0</v>
      </c>
      <c r="HP1812" s="24">
        <f>SUMPRODUCT($B1812:$GQ1812,INDEX(PLAN_PRODUCCION!$B$4:$GQ$24,COLUMN()-COLUMN($GZ$1)+1,0))</f>
        <v>0</v>
      </c>
      <c r="HQ1812" s="24">
        <f>SUMPRODUCT($B1812:$GQ1812,INDEX(PLAN_PRODUCCION!$B$4:$GQ$24,COLUMN()-COLUMN($GZ$1)+1,0))</f>
        <v>0</v>
      </c>
      <c r="HR1812" s="24">
        <f>SUMPRODUCT($B1812:$GQ1812,INDEX(PLAN_PRODUCCION!$B$4:$GQ$24,COLUMN()-COLUMN($GZ$1)+1,0))</f>
        <v>0</v>
      </c>
      <c r="HS1812" s="24">
        <f>SUMPRODUCT($B1812:$GQ1812,INDEX(PLAN_PRODUCCION!$B$4:$GQ$24,COLUMN()-COLUMN($GZ$1)+1,0))</f>
        <v>0</v>
      </c>
      <c r="HT1812" s="24">
        <f>SUMPRODUCT($B1812:$GQ1812,INDEX(PLAN_PRODUCCION!$B$4:$GQ$24,COLUMN()-COLUMN($GZ$1)+1,0))</f>
        <v>0</v>
      </c>
      <c r="HU1812" s="22"/>
      <c r="HV1812" s="25"/>
      <c r="HW1812" t="str">
        <f>DIM_BILL[[#This Row],[Tipo]]</f>
        <v>MATERIA PRIMA</v>
      </c>
    </row>
    <row r="1813" spans="1:231" x14ac:dyDescent="0.3">
      <c r="A1813" s="18" t="s">
        <v>1483</v>
      </c>
      <c r="EY1813">
        <v>1.9635064935064933E-3</v>
      </c>
      <c r="GR1813" s="18" t="s">
        <v>1484</v>
      </c>
      <c r="GS1813" s="18">
        <v>3</v>
      </c>
      <c r="GT1813" s="18" t="s">
        <v>1836</v>
      </c>
      <c r="GU1813" s="18" t="s">
        <v>1793</v>
      </c>
      <c r="GV1813" s="18">
        <f>SUMIF(FACT_A1[cve_prod],DIM_BILL[[#This Row],[CODIGO]],FACT_A1[Existencia])</f>
        <v>0</v>
      </c>
      <c r="GW1813" s="18">
        <f>SUMIF(FACT_A2[cve_prod],DIM_BILL[[#This Row],[CODIGO]],FACT_A2[Existencia])</f>
        <v>19.36</v>
      </c>
      <c r="GX1813" s="18"/>
      <c r="GY1813" s="16" t="s">
        <v>2222</v>
      </c>
      <c r="GZ1813" s="26">
        <f t="shared" ref="GZ1813" si="13245">GV1813+GW1813+GX1813+GZ1811-GZ1812</f>
        <v>19.36</v>
      </c>
      <c r="HA1813" s="26">
        <f t="shared" ref="HA1813" si="13246">GZ1813+HA1811-HA1812</f>
        <v>19.36</v>
      </c>
      <c r="HB1813" s="26">
        <f t="shared" ref="HB1813" si="13247">HA1813+HB1811-HB1812</f>
        <v>19.36</v>
      </c>
      <c r="HC1813" s="26">
        <f t="shared" ref="HC1813" si="13248">HB1813+HC1811-HC1812</f>
        <v>19.36</v>
      </c>
      <c r="HD1813" s="26">
        <f t="shared" ref="HD1813" si="13249">HC1813+HD1811-HD1812</f>
        <v>19.36</v>
      </c>
      <c r="HE1813" s="26">
        <f t="shared" ref="HE1813" si="13250">HD1813+HE1811-HE1812</f>
        <v>19.36</v>
      </c>
      <c r="HF1813" s="26">
        <f t="shared" ref="HF1813" si="13251">HE1813+HF1811-HF1812</f>
        <v>19.36</v>
      </c>
      <c r="HG1813" s="26">
        <f t="shared" ref="HG1813" si="13252">HF1813+HG1811-HG1812</f>
        <v>19.36</v>
      </c>
      <c r="HH1813" s="26">
        <f t="shared" ref="HH1813" si="13253">HG1813+HH1811-HH1812</f>
        <v>19.36</v>
      </c>
      <c r="HI1813" s="26">
        <f t="shared" ref="HI1813" si="13254">HH1813+HI1811-HI1812</f>
        <v>19.36</v>
      </c>
      <c r="HJ1813" s="26">
        <f t="shared" ref="HJ1813" si="13255">HI1813+HJ1811-HJ1812</f>
        <v>19.36</v>
      </c>
      <c r="HK1813" s="26">
        <f t="shared" ref="HK1813" si="13256">HJ1813+HK1811-HK1812</f>
        <v>19.36</v>
      </c>
      <c r="HL1813" s="26">
        <f t="shared" ref="HL1813" si="13257">HK1813+HL1811-HL1812</f>
        <v>19.36</v>
      </c>
      <c r="HM1813" s="26">
        <f t="shared" ref="HM1813" si="13258">HL1813+HM1811-HM1812</f>
        <v>19.36</v>
      </c>
      <c r="HN1813" s="26">
        <f t="shared" ref="HN1813" si="13259">HM1813+HN1811-HN1812</f>
        <v>19.36</v>
      </c>
      <c r="HO1813" s="26">
        <f t="shared" ref="HO1813" si="13260">HN1813+HO1811-HO1812</f>
        <v>19.36</v>
      </c>
      <c r="HP1813" s="26">
        <f t="shared" ref="HP1813" si="13261">HO1813+HP1811-HP1812</f>
        <v>19.36</v>
      </c>
      <c r="HQ1813" s="26">
        <f t="shared" ref="HQ1813" si="13262">HP1813+HQ1811-HQ1812</f>
        <v>19.36</v>
      </c>
      <c r="HR1813" s="26">
        <f t="shared" ref="HR1813" si="13263">HQ1813+HR1811-HR1812</f>
        <v>19.36</v>
      </c>
      <c r="HS1813" s="26">
        <f t="shared" ref="HS1813" si="13264">HR1813+HS1811-HS1812</f>
        <v>19.36</v>
      </c>
      <c r="HT1813" s="26">
        <f t="shared" ref="HT1813" si="13265">HS1813+HT1811-HT1812</f>
        <v>19.36</v>
      </c>
      <c r="HU1813" s="22">
        <f t="shared" ref="HU1813" si="13266">COUNTIF(GZ1813:HT1813,"&lt;0")</f>
        <v>0</v>
      </c>
      <c r="HV1813" s="25"/>
      <c r="HW1813" t="str">
        <f>DIM_BILL[[#This Row],[Tipo]]</f>
        <v>MATERIA PRIMA</v>
      </c>
    </row>
    <row r="1814" spans="1:231" x14ac:dyDescent="0.3">
      <c r="A1814" s="17" t="s">
        <v>1565</v>
      </c>
      <c r="FK1814">
        <v>9.8999999999999994E-5</v>
      </c>
      <c r="FW1814">
        <v>9.8999999999999999E-4</v>
      </c>
      <c r="GG1814">
        <v>1.3999999999999999E-4</v>
      </c>
      <c r="GR1814" s="17" t="s">
        <v>1566</v>
      </c>
      <c r="GS1814" s="17">
        <v>2</v>
      </c>
      <c r="GT1814" s="17" t="s">
        <v>1874</v>
      </c>
      <c r="GU1814" s="17" t="s">
        <v>1793</v>
      </c>
      <c r="GV1814" s="17">
        <f>SUMIF(FACT_A1[cve_prod],DIM_BILL[[#This Row],[CODIGO]],FACT_A1[Existencia])</f>
        <v>0</v>
      </c>
      <c r="GW1814" s="18">
        <f>SUMIF(FACT_A2[cve_prod],DIM_BILL[[#This Row],[CODIGO]],FACT_A2[Existencia])</f>
        <v>5</v>
      </c>
      <c r="GX1814" s="17"/>
      <c r="GY1814" s="16" t="s">
        <v>2220</v>
      </c>
      <c r="GZ1814" s="15">
        <f>SUMIFS(POs[saldo],POs[cve_prod],DIM_BILL[[#This Row],[CODIGO]],POs[status],$GY1814,POs[f_ent],GZ$1)</f>
        <v>0</v>
      </c>
      <c r="HA1814" s="15">
        <f>SUMIFS(POs[saldo],POs[cve_prod],DIM_BILL[[#This Row],[CODIGO]],POs[status],$GY1814,POs[f_ent],HA$1)</f>
        <v>0</v>
      </c>
      <c r="HB1814" s="15">
        <f>SUMIFS(POs[saldo],POs[cve_prod],DIM_BILL[[#This Row],[CODIGO]],POs[status],$GY1814,POs[f_ent],HB$1)</f>
        <v>0</v>
      </c>
      <c r="HC1814" s="15">
        <f>SUMIFS(POs[saldo],POs[cve_prod],DIM_BILL[[#This Row],[CODIGO]],POs[status],$GY1814,POs[f_ent],HC$1)</f>
        <v>0</v>
      </c>
      <c r="HD1814" s="15">
        <f>SUMIFS(POs[saldo],POs[cve_prod],DIM_BILL[[#This Row],[CODIGO]],POs[status],$GY1814,POs[f_ent],HD$1)</f>
        <v>0</v>
      </c>
      <c r="HE1814" s="15">
        <f>SUMIFS(POs[saldo],POs[cve_prod],DIM_BILL[[#This Row],[CODIGO]],POs[status],$GY1814,POs[f_ent],HE$1)</f>
        <v>0</v>
      </c>
      <c r="HF1814" s="15">
        <f>SUMIFS(POs[saldo],POs[cve_prod],DIM_BILL[[#This Row],[CODIGO]],POs[status],$GY1814,POs[Semana],WEEKNUM(HF$1))</f>
        <v>0</v>
      </c>
      <c r="HG1814" s="15">
        <f>SUMIFS(POs[saldo],POs[cve_prod],DIM_BILL[[#This Row],[CODIGO]],POs[status],$GY1814,POs[Semana],WEEKNUM(HG$1))</f>
        <v>0</v>
      </c>
      <c r="HH1814" s="15">
        <f>SUMIFS(POs[saldo],POs[cve_prod],DIM_BILL[[#This Row],[CODIGO]],POs[status],$GY1814,POs[Semana],WEEKNUM(HH$1))</f>
        <v>0</v>
      </c>
      <c r="HI1814" s="15">
        <f>SUMIFS(POs[saldo],POs[cve_prod],DIM_BILL[[#This Row],[CODIGO]],POs[status],$GY1814,POs[Semana],WEEKNUM(HI$1))</f>
        <v>0</v>
      </c>
      <c r="HJ1814" s="15">
        <f>SUMIFS(POs[saldo],POs[cve_prod],DIM_BILL[[#This Row],[CODIGO]],POs[status],$GY1814,POs[Semana],WEEKNUM(HJ$1))</f>
        <v>0</v>
      </c>
      <c r="HK1814" s="15">
        <f>SUMIFS(POs[saldo],POs[cve_prod],DIM_BILL[[#This Row],[CODIGO]],POs[status],$GY1814,POs[Semana],WEEKNUM(HK$1))</f>
        <v>0</v>
      </c>
      <c r="HL1814" s="15">
        <f>SUMIFS(POs[saldo],POs[cve_prod],DIM_BILL[[#This Row],[CODIGO]],POs[status],$GY1814,POs[Semana],WEEKNUM(HL$1))</f>
        <v>0</v>
      </c>
      <c r="HM1814" s="15">
        <f>SUMIFS(POs[saldo],POs[cve_prod],DIM_BILL[[#This Row],[CODIGO]],POs[status],$GY1814,POs[Semana],WEEKNUM(HM$1))</f>
        <v>0</v>
      </c>
      <c r="HN1814" s="15">
        <f>SUMIFS(POs[saldo],POs[cve_prod],DIM_BILL[[#This Row],[CODIGO]],POs[status],$GY1814,POs[Semana],WEEKNUM(HN$1))</f>
        <v>0</v>
      </c>
      <c r="HO1814" s="15">
        <f>SUMIFS(POs[saldo],POs[cve_prod],DIM_BILL[[#This Row],[CODIGO]],POs[status],$GY1814,POs[Semana],WEEKNUM(HO$1))</f>
        <v>0</v>
      </c>
      <c r="HP1814" s="15">
        <f>SUMIFS(POs[saldo],POs[cve_prod],DIM_BILL[[#This Row],[CODIGO]],POs[status],$GY1814,POs[Semana],WEEKNUM(HP$1))</f>
        <v>0</v>
      </c>
      <c r="HQ1814" s="15">
        <f>SUMIFS(POs[saldo],POs[cve_prod],DIM_BILL[[#This Row],[CODIGO]],POs[status],$GY1814,POs[Semana],WEEKNUM(HQ$1))</f>
        <v>0</v>
      </c>
      <c r="HR1814" s="15">
        <f>SUMIFS(POs[saldo],POs[cve_prod],DIM_BILL[[#This Row],[CODIGO]],POs[status],$GY1814,POs[Semana],WEEKNUM(HR$1))</f>
        <v>0</v>
      </c>
      <c r="HS1814" s="15">
        <f>SUMIFS(POs[saldo],POs[cve_prod],DIM_BILL[[#This Row],[CODIGO]],POs[status],$GY1814,POs[Semana],WEEKNUM(HS$1))</f>
        <v>0</v>
      </c>
      <c r="HT1814" s="15">
        <f>SUMIFS(POs[saldo],POs[cve_prod],DIM_BILL[[#This Row],[CODIGO]],POs[status],$GY1814,POs[Semana],WEEKNUM(HT$1))</f>
        <v>0</v>
      </c>
      <c r="HU1814" s="22"/>
      <c r="HV1814" s="25"/>
      <c r="HW1814" t="str">
        <f>DIM_BILL[[#This Row],[Tipo]]</f>
        <v>MATERIA PRIMA</v>
      </c>
    </row>
    <row r="1815" spans="1:231" x14ac:dyDescent="0.3">
      <c r="A1815" s="17" t="s">
        <v>1565</v>
      </c>
      <c r="FK1815">
        <v>9.8999999999999994E-5</v>
      </c>
      <c r="FW1815">
        <v>9.8999999999999999E-4</v>
      </c>
      <c r="GG1815">
        <v>1.3999999999999999E-4</v>
      </c>
      <c r="GR1815" s="17" t="s">
        <v>1566</v>
      </c>
      <c r="GS1815" s="17">
        <v>2</v>
      </c>
      <c r="GT1815" s="17" t="s">
        <v>1874</v>
      </c>
      <c r="GU1815" s="17" t="s">
        <v>1793</v>
      </c>
      <c r="GV1815" s="17">
        <f>SUMIF(FACT_A1[cve_prod],DIM_BILL[[#This Row],[CODIGO]],FACT_A1[Existencia])</f>
        <v>0</v>
      </c>
      <c r="GW1815" s="18">
        <f>SUMIF(FACT_A2[cve_prod],DIM_BILL[[#This Row],[CODIGO]],FACT_A2[Existencia])</f>
        <v>5</v>
      </c>
      <c r="GX1815" s="17"/>
      <c r="GY1815" s="16" t="s">
        <v>2221</v>
      </c>
      <c r="GZ1815" s="24">
        <f>SUMPRODUCT($B1815:$GQ1815,INDEX(PLAN_PRODUCCION!$B$4:$GQ$24,COLUMN()-COLUMN($GZ$1)+1,0))</f>
        <v>4.6709999999999994</v>
      </c>
      <c r="HA1815" s="24">
        <f>SUMPRODUCT($B1815:$GQ1815,INDEX(PLAN_PRODUCCION!$B$4:$GQ$24,COLUMN()-COLUMN($GZ$1)+1,0))</f>
        <v>0</v>
      </c>
      <c r="HB1815" s="24">
        <f>SUMPRODUCT($B1815:$GQ1815,INDEX(PLAN_PRODUCCION!$B$4:$GQ$24,COLUMN()-COLUMN($GZ$1)+1,0))</f>
        <v>0</v>
      </c>
      <c r="HC1815" s="24">
        <f>SUMPRODUCT($B1815:$GQ1815,INDEX(PLAN_PRODUCCION!$B$4:$GQ$24,COLUMN()-COLUMN($GZ$1)+1,0))</f>
        <v>0</v>
      </c>
      <c r="HD1815" s="24">
        <f>SUMPRODUCT($B1815:$GQ1815,INDEX(PLAN_PRODUCCION!$B$4:$GQ$24,COLUMN()-COLUMN($GZ$1)+1,0))</f>
        <v>0</v>
      </c>
      <c r="HE1815" s="24">
        <f>SUMPRODUCT($B1815:$GQ1815,INDEX(PLAN_PRODUCCION!$B$4:$GQ$24,COLUMN()-COLUMN($GZ$1)+1,0))</f>
        <v>0</v>
      </c>
      <c r="HF1815" s="24">
        <f>SUMPRODUCT($B1815:$GQ1815,INDEX(PLAN_PRODUCCION!$B$4:$GQ$24,COLUMN()-COLUMN($GZ$1)+1,0))</f>
        <v>0</v>
      </c>
      <c r="HG1815" s="24">
        <f>SUMPRODUCT($B1815:$GQ1815,INDEX(PLAN_PRODUCCION!$B$4:$GQ$24,COLUMN()-COLUMN($GZ$1)+1,0))</f>
        <v>0</v>
      </c>
      <c r="HH1815" s="24">
        <f>SUMPRODUCT($B1815:$GQ1815,INDEX(PLAN_PRODUCCION!$B$4:$GQ$24,COLUMN()-COLUMN($GZ$1)+1,0))</f>
        <v>0</v>
      </c>
      <c r="HI1815" s="24">
        <f>SUMPRODUCT($B1815:$GQ1815,INDEX(PLAN_PRODUCCION!$B$4:$GQ$24,COLUMN()-COLUMN($GZ$1)+1,0))</f>
        <v>0</v>
      </c>
      <c r="HJ1815" s="24">
        <f>SUMPRODUCT($B1815:$GQ1815,INDEX(PLAN_PRODUCCION!$B$4:$GQ$24,COLUMN()-COLUMN($GZ$1)+1,0))</f>
        <v>0</v>
      </c>
      <c r="HK1815" s="24">
        <f>SUMPRODUCT($B1815:$GQ1815,INDEX(PLAN_PRODUCCION!$B$4:$GQ$24,COLUMN()-COLUMN($GZ$1)+1,0))</f>
        <v>0</v>
      </c>
      <c r="HL1815" s="24">
        <f>SUMPRODUCT($B1815:$GQ1815,INDEX(PLAN_PRODUCCION!$B$4:$GQ$24,COLUMN()-COLUMN($GZ$1)+1,0))</f>
        <v>0</v>
      </c>
      <c r="HM1815" s="24">
        <f>SUMPRODUCT($B1815:$GQ1815,INDEX(PLAN_PRODUCCION!$B$4:$GQ$24,COLUMN()-COLUMN($GZ$1)+1,0))</f>
        <v>0</v>
      </c>
      <c r="HN1815" s="24">
        <f>SUMPRODUCT($B1815:$GQ1815,INDEX(PLAN_PRODUCCION!$B$4:$GQ$24,COLUMN()-COLUMN($GZ$1)+1,0))</f>
        <v>0</v>
      </c>
      <c r="HO1815" s="24">
        <f>SUMPRODUCT($B1815:$GQ1815,INDEX(PLAN_PRODUCCION!$B$4:$GQ$24,COLUMN()-COLUMN($GZ$1)+1,0))</f>
        <v>0</v>
      </c>
      <c r="HP1815" s="24">
        <f>SUMPRODUCT($B1815:$GQ1815,INDEX(PLAN_PRODUCCION!$B$4:$GQ$24,COLUMN()-COLUMN($GZ$1)+1,0))</f>
        <v>0</v>
      </c>
      <c r="HQ1815" s="24">
        <f>SUMPRODUCT($B1815:$GQ1815,INDEX(PLAN_PRODUCCION!$B$4:$GQ$24,COLUMN()-COLUMN($GZ$1)+1,0))</f>
        <v>0</v>
      </c>
      <c r="HR1815" s="24">
        <f>SUMPRODUCT($B1815:$GQ1815,INDEX(PLAN_PRODUCCION!$B$4:$GQ$24,COLUMN()-COLUMN($GZ$1)+1,0))</f>
        <v>0</v>
      </c>
      <c r="HS1815" s="24">
        <f>SUMPRODUCT($B1815:$GQ1815,INDEX(PLAN_PRODUCCION!$B$4:$GQ$24,COLUMN()-COLUMN($GZ$1)+1,0))</f>
        <v>0</v>
      </c>
      <c r="HT1815" s="24">
        <f>SUMPRODUCT($B1815:$GQ1815,INDEX(PLAN_PRODUCCION!$B$4:$GQ$24,COLUMN()-COLUMN($GZ$1)+1,0))</f>
        <v>0</v>
      </c>
      <c r="HU1815" s="22"/>
      <c r="HV1815" s="25"/>
      <c r="HW1815" t="str">
        <f>DIM_BILL[[#This Row],[Tipo]]</f>
        <v>MATERIA PRIMA</v>
      </c>
    </row>
    <row r="1816" spans="1:231" x14ac:dyDescent="0.3">
      <c r="A1816" s="18" t="s">
        <v>1565</v>
      </c>
      <c r="FK1816">
        <v>9.8999999999999994E-5</v>
      </c>
      <c r="FW1816">
        <v>9.8999999999999999E-4</v>
      </c>
      <c r="GG1816">
        <v>1.3999999999999999E-4</v>
      </c>
      <c r="GR1816" s="18" t="s">
        <v>1566</v>
      </c>
      <c r="GS1816" s="18">
        <v>2</v>
      </c>
      <c r="GT1816" s="18" t="s">
        <v>1874</v>
      </c>
      <c r="GU1816" s="18" t="s">
        <v>1793</v>
      </c>
      <c r="GV1816" s="18">
        <f>SUMIF(FACT_A1[cve_prod],DIM_BILL[[#This Row],[CODIGO]],FACT_A1[Existencia])</f>
        <v>0</v>
      </c>
      <c r="GW1816" s="18">
        <f>SUMIF(FACT_A2[cve_prod],DIM_BILL[[#This Row],[CODIGO]],FACT_A2[Existencia])</f>
        <v>5</v>
      </c>
      <c r="GX1816" s="18"/>
      <c r="GY1816" s="16" t="s">
        <v>2222</v>
      </c>
      <c r="GZ1816" s="26">
        <f t="shared" ref="GZ1816" si="13267">GV1816+GW1816+GX1816+GZ1814-GZ1815</f>
        <v>0.32900000000000063</v>
      </c>
      <c r="HA1816" s="26">
        <f t="shared" ref="HA1816" si="13268">GZ1816+HA1814-HA1815</f>
        <v>0.32900000000000063</v>
      </c>
      <c r="HB1816" s="26">
        <f t="shared" ref="HB1816" si="13269">HA1816+HB1814-HB1815</f>
        <v>0.32900000000000063</v>
      </c>
      <c r="HC1816" s="26">
        <f t="shared" ref="HC1816" si="13270">HB1816+HC1814-HC1815</f>
        <v>0.32900000000000063</v>
      </c>
      <c r="HD1816" s="26">
        <f t="shared" ref="HD1816" si="13271">HC1816+HD1814-HD1815</f>
        <v>0.32900000000000063</v>
      </c>
      <c r="HE1816" s="26">
        <f t="shared" ref="HE1816" si="13272">HD1816+HE1814-HE1815</f>
        <v>0.32900000000000063</v>
      </c>
      <c r="HF1816" s="26">
        <f t="shared" ref="HF1816" si="13273">HE1816+HF1814-HF1815</f>
        <v>0.32900000000000063</v>
      </c>
      <c r="HG1816" s="26">
        <f t="shared" ref="HG1816" si="13274">HF1816+HG1814-HG1815</f>
        <v>0.32900000000000063</v>
      </c>
      <c r="HH1816" s="26">
        <f t="shared" ref="HH1816" si="13275">HG1816+HH1814-HH1815</f>
        <v>0.32900000000000063</v>
      </c>
      <c r="HI1816" s="26">
        <f t="shared" ref="HI1816" si="13276">HH1816+HI1814-HI1815</f>
        <v>0.32900000000000063</v>
      </c>
      <c r="HJ1816" s="26">
        <f t="shared" ref="HJ1816" si="13277">HI1816+HJ1814-HJ1815</f>
        <v>0.32900000000000063</v>
      </c>
      <c r="HK1816" s="26">
        <f t="shared" ref="HK1816" si="13278">HJ1816+HK1814-HK1815</f>
        <v>0.32900000000000063</v>
      </c>
      <c r="HL1816" s="26">
        <f t="shared" ref="HL1816" si="13279">HK1816+HL1814-HL1815</f>
        <v>0.32900000000000063</v>
      </c>
      <c r="HM1816" s="26">
        <f t="shared" ref="HM1816" si="13280">HL1816+HM1814-HM1815</f>
        <v>0.32900000000000063</v>
      </c>
      <c r="HN1816" s="26">
        <f t="shared" ref="HN1816" si="13281">HM1816+HN1814-HN1815</f>
        <v>0.32900000000000063</v>
      </c>
      <c r="HO1816" s="26">
        <f t="shared" ref="HO1816" si="13282">HN1816+HO1814-HO1815</f>
        <v>0.32900000000000063</v>
      </c>
      <c r="HP1816" s="26">
        <f t="shared" ref="HP1816" si="13283">HO1816+HP1814-HP1815</f>
        <v>0.32900000000000063</v>
      </c>
      <c r="HQ1816" s="26">
        <f t="shared" ref="HQ1816" si="13284">HP1816+HQ1814-HQ1815</f>
        <v>0.32900000000000063</v>
      </c>
      <c r="HR1816" s="26">
        <f t="shared" ref="HR1816" si="13285">HQ1816+HR1814-HR1815</f>
        <v>0.32900000000000063</v>
      </c>
      <c r="HS1816" s="26">
        <f t="shared" ref="HS1816" si="13286">HR1816+HS1814-HS1815</f>
        <v>0.32900000000000063</v>
      </c>
      <c r="HT1816" s="26">
        <f t="shared" ref="HT1816" si="13287">HS1816+HT1814-HT1815</f>
        <v>0.32900000000000063</v>
      </c>
      <c r="HU1816" s="22">
        <f t="shared" ref="HU1816" si="13288">COUNTIF(GZ1816:HT1816,"&lt;0")</f>
        <v>0</v>
      </c>
      <c r="HV1816" s="25"/>
      <c r="HW1816" t="str">
        <f>DIM_BILL[[#This Row],[Tipo]]</f>
        <v>MATERIA PRIMA</v>
      </c>
    </row>
    <row r="1817" spans="1:231" x14ac:dyDescent="0.3">
      <c r="A1817" s="17" t="s">
        <v>1579</v>
      </c>
      <c r="FM1817">
        <v>1.1999999999999999E-5</v>
      </c>
      <c r="GN1817">
        <v>3.5999999999999997E-4</v>
      </c>
      <c r="GR1817" s="17" t="s">
        <v>1580</v>
      </c>
      <c r="GS1817" s="17">
        <v>2</v>
      </c>
      <c r="GT1817" s="17" t="s">
        <v>1874</v>
      </c>
      <c r="GU1817" s="17" t="s">
        <v>1793</v>
      </c>
      <c r="GV1817" s="17">
        <f>SUMIF(FACT_A1[cve_prod],DIM_BILL[[#This Row],[CODIGO]],FACT_A1[Existencia])</f>
        <v>0</v>
      </c>
      <c r="GW1817" s="18">
        <f>SUMIF(FACT_A2[cve_prod],DIM_BILL[[#This Row],[CODIGO]],FACT_A2[Existencia])</f>
        <v>5.0999999999999996</v>
      </c>
      <c r="GX1817" s="17"/>
      <c r="GY1817" s="16" t="s">
        <v>2220</v>
      </c>
      <c r="GZ1817" s="15">
        <f>SUMIFS(POs[saldo],POs[cve_prod],DIM_BILL[[#This Row],[CODIGO]],POs[status],$GY1817,POs[f_ent],GZ$1)</f>
        <v>0</v>
      </c>
      <c r="HA1817" s="15">
        <f>SUMIFS(POs[saldo],POs[cve_prod],DIM_BILL[[#This Row],[CODIGO]],POs[status],$GY1817,POs[f_ent],HA$1)</f>
        <v>0</v>
      </c>
      <c r="HB1817" s="15">
        <f>SUMIFS(POs[saldo],POs[cve_prod],DIM_BILL[[#This Row],[CODIGO]],POs[status],$GY1817,POs[f_ent],HB$1)</f>
        <v>0</v>
      </c>
      <c r="HC1817" s="15">
        <f>SUMIFS(POs[saldo],POs[cve_prod],DIM_BILL[[#This Row],[CODIGO]],POs[status],$GY1817,POs[f_ent],HC$1)</f>
        <v>0</v>
      </c>
      <c r="HD1817" s="15">
        <f>SUMIFS(POs[saldo],POs[cve_prod],DIM_BILL[[#This Row],[CODIGO]],POs[status],$GY1817,POs[f_ent],HD$1)</f>
        <v>0</v>
      </c>
      <c r="HE1817" s="15">
        <f>SUMIFS(POs[saldo],POs[cve_prod],DIM_BILL[[#This Row],[CODIGO]],POs[status],$GY1817,POs[f_ent],HE$1)</f>
        <v>0</v>
      </c>
      <c r="HF1817" s="15">
        <f>SUMIFS(POs[saldo],POs[cve_prod],DIM_BILL[[#This Row],[CODIGO]],POs[status],$GY1817,POs[Semana],WEEKNUM(HF$1))</f>
        <v>0</v>
      </c>
      <c r="HG1817" s="15">
        <f>SUMIFS(POs[saldo],POs[cve_prod],DIM_BILL[[#This Row],[CODIGO]],POs[status],$GY1817,POs[Semana],WEEKNUM(HG$1))</f>
        <v>0</v>
      </c>
      <c r="HH1817" s="15">
        <f>SUMIFS(POs[saldo],POs[cve_prod],DIM_BILL[[#This Row],[CODIGO]],POs[status],$GY1817,POs[Semana],WEEKNUM(HH$1))</f>
        <v>0</v>
      </c>
      <c r="HI1817" s="15">
        <f>SUMIFS(POs[saldo],POs[cve_prod],DIM_BILL[[#This Row],[CODIGO]],POs[status],$GY1817,POs[Semana],WEEKNUM(HI$1))</f>
        <v>0</v>
      </c>
      <c r="HJ1817" s="15">
        <f>SUMIFS(POs[saldo],POs[cve_prod],DIM_BILL[[#This Row],[CODIGO]],POs[status],$GY1817,POs[Semana],WEEKNUM(HJ$1))</f>
        <v>0</v>
      </c>
      <c r="HK1817" s="15">
        <f>SUMIFS(POs[saldo],POs[cve_prod],DIM_BILL[[#This Row],[CODIGO]],POs[status],$GY1817,POs[Semana],WEEKNUM(HK$1))</f>
        <v>0</v>
      </c>
      <c r="HL1817" s="15">
        <f>SUMIFS(POs[saldo],POs[cve_prod],DIM_BILL[[#This Row],[CODIGO]],POs[status],$GY1817,POs[Semana],WEEKNUM(HL$1))</f>
        <v>0</v>
      </c>
      <c r="HM1817" s="15">
        <f>SUMIFS(POs[saldo],POs[cve_prod],DIM_BILL[[#This Row],[CODIGO]],POs[status],$GY1817,POs[Semana],WEEKNUM(HM$1))</f>
        <v>0</v>
      </c>
      <c r="HN1817" s="15">
        <f>SUMIFS(POs[saldo],POs[cve_prod],DIM_BILL[[#This Row],[CODIGO]],POs[status],$GY1817,POs[Semana],WEEKNUM(HN$1))</f>
        <v>0</v>
      </c>
      <c r="HO1817" s="15">
        <f>SUMIFS(POs[saldo],POs[cve_prod],DIM_BILL[[#This Row],[CODIGO]],POs[status],$GY1817,POs[Semana],WEEKNUM(HO$1))</f>
        <v>0</v>
      </c>
      <c r="HP1817" s="15">
        <f>SUMIFS(POs[saldo],POs[cve_prod],DIM_BILL[[#This Row],[CODIGO]],POs[status],$GY1817,POs[Semana],WEEKNUM(HP$1))</f>
        <v>0</v>
      </c>
      <c r="HQ1817" s="15">
        <f>SUMIFS(POs[saldo],POs[cve_prod],DIM_BILL[[#This Row],[CODIGO]],POs[status],$GY1817,POs[Semana],WEEKNUM(HQ$1))</f>
        <v>0</v>
      </c>
      <c r="HR1817" s="15">
        <f>SUMIFS(POs[saldo],POs[cve_prod],DIM_BILL[[#This Row],[CODIGO]],POs[status],$GY1817,POs[Semana],WEEKNUM(HR$1))</f>
        <v>0</v>
      </c>
      <c r="HS1817" s="15">
        <f>SUMIFS(POs[saldo],POs[cve_prod],DIM_BILL[[#This Row],[CODIGO]],POs[status],$GY1817,POs[Semana],WEEKNUM(HS$1))</f>
        <v>0</v>
      </c>
      <c r="HT1817" s="15">
        <f>SUMIFS(POs[saldo],POs[cve_prod],DIM_BILL[[#This Row],[CODIGO]],POs[status],$GY1817,POs[Semana],WEEKNUM(HT$1))</f>
        <v>0</v>
      </c>
      <c r="HU1817" s="22"/>
      <c r="HV1817" s="25"/>
      <c r="HW1817" t="str">
        <f>DIM_BILL[[#This Row],[Tipo]]</f>
        <v>MATERIA PRIMA</v>
      </c>
    </row>
    <row r="1818" spans="1:231" x14ac:dyDescent="0.3">
      <c r="A1818" s="17" t="s">
        <v>1579</v>
      </c>
      <c r="FM1818">
        <v>1.1999999999999999E-5</v>
      </c>
      <c r="GN1818">
        <v>3.5999999999999997E-4</v>
      </c>
      <c r="GR1818" s="17" t="s">
        <v>1580</v>
      </c>
      <c r="GS1818" s="17">
        <v>2</v>
      </c>
      <c r="GT1818" s="17" t="s">
        <v>1874</v>
      </c>
      <c r="GU1818" s="17" t="s">
        <v>1793</v>
      </c>
      <c r="GV1818" s="17">
        <f>SUMIF(FACT_A1[cve_prod],DIM_BILL[[#This Row],[CODIGO]],FACT_A1[Existencia])</f>
        <v>0</v>
      </c>
      <c r="GW1818" s="18">
        <f>SUMIF(FACT_A2[cve_prod],DIM_BILL[[#This Row],[CODIGO]],FACT_A2[Existencia])</f>
        <v>5.0999999999999996</v>
      </c>
      <c r="GX1818" s="17"/>
      <c r="GY1818" s="16" t="s">
        <v>2221</v>
      </c>
      <c r="GZ1818" s="24">
        <f>SUMPRODUCT($B1818:$GQ1818,INDEX(PLAN_PRODUCCION!$B$4:$GQ$24,COLUMN()-COLUMN($GZ$1)+1,0))</f>
        <v>0.72</v>
      </c>
      <c r="HA1818" s="24">
        <f>SUMPRODUCT($B1818:$GQ1818,INDEX(PLAN_PRODUCCION!$B$4:$GQ$24,COLUMN()-COLUMN($GZ$1)+1,0))</f>
        <v>0</v>
      </c>
      <c r="HB1818" s="24">
        <f>SUMPRODUCT($B1818:$GQ1818,INDEX(PLAN_PRODUCCION!$B$4:$GQ$24,COLUMN()-COLUMN($GZ$1)+1,0))</f>
        <v>0</v>
      </c>
      <c r="HC1818" s="24">
        <f>SUMPRODUCT($B1818:$GQ1818,INDEX(PLAN_PRODUCCION!$B$4:$GQ$24,COLUMN()-COLUMN($GZ$1)+1,0))</f>
        <v>0</v>
      </c>
      <c r="HD1818" s="24">
        <f>SUMPRODUCT($B1818:$GQ1818,INDEX(PLAN_PRODUCCION!$B$4:$GQ$24,COLUMN()-COLUMN($GZ$1)+1,0))</f>
        <v>0</v>
      </c>
      <c r="HE1818" s="24">
        <f>SUMPRODUCT($B1818:$GQ1818,INDEX(PLAN_PRODUCCION!$B$4:$GQ$24,COLUMN()-COLUMN($GZ$1)+1,0))</f>
        <v>0</v>
      </c>
      <c r="HF1818" s="24">
        <f>SUMPRODUCT($B1818:$GQ1818,INDEX(PLAN_PRODUCCION!$B$4:$GQ$24,COLUMN()-COLUMN($GZ$1)+1,0))</f>
        <v>0</v>
      </c>
      <c r="HG1818" s="24">
        <f>SUMPRODUCT($B1818:$GQ1818,INDEX(PLAN_PRODUCCION!$B$4:$GQ$24,COLUMN()-COLUMN($GZ$1)+1,0))</f>
        <v>0</v>
      </c>
      <c r="HH1818" s="24">
        <f>SUMPRODUCT($B1818:$GQ1818,INDEX(PLAN_PRODUCCION!$B$4:$GQ$24,COLUMN()-COLUMN($GZ$1)+1,0))</f>
        <v>0</v>
      </c>
      <c r="HI1818" s="24">
        <f>SUMPRODUCT($B1818:$GQ1818,INDEX(PLAN_PRODUCCION!$B$4:$GQ$24,COLUMN()-COLUMN($GZ$1)+1,0))</f>
        <v>0</v>
      </c>
      <c r="HJ1818" s="24">
        <f>SUMPRODUCT($B1818:$GQ1818,INDEX(PLAN_PRODUCCION!$B$4:$GQ$24,COLUMN()-COLUMN($GZ$1)+1,0))</f>
        <v>0</v>
      </c>
      <c r="HK1818" s="24">
        <f>SUMPRODUCT($B1818:$GQ1818,INDEX(PLAN_PRODUCCION!$B$4:$GQ$24,COLUMN()-COLUMN($GZ$1)+1,0))</f>
        <v>0</v>
      </c>
      <c r="HL1818" s="24">
        <f>SUMPRODUCT($B1818:$GQ1818,INDEX(PLAN_PRODUCCION!$B$4:$GQ$24,COLUMN()-COLUMN($GZ$1)+1,0))</f>
        <v>0</v>
      </c>
      <c r="HM1818" s="24">
        <f>SUMPRODUCT($B1818:$GQ1818,INDEX(PLAN_PRODUCCION!$B$4:$GQ$24,COLUMN()-COLUMN($GZ$1)+1,0))</f>
        <v>0</v>
      </c>
      <c r="HN1818" s="24">
        <f>SUMPRODUCT($B1818:$GQ1818,INDEX(PLAN_PRODUCCION!$B$4:$GQ$24,COLUMN()-COLUMN($GZ$1)+1,0))</f>
        <v>0</v>
      </c>
      <c r="HO1818" s="24">
        <f>SUMPRODUCT($B1818:$GQ1818,INDEX(PLAN_PRODUCCION!$B$4:$GQ$24,COLUMN()-COLUMN($GZ$1)+1,0))</f>
        <v>0</v>
      </c>
      <c r="HP1818" s="24">
        <f>SUMPRODUCT($B1818:$GQ1818,INDEX(PLAN_PRODUCCION!$B$4:$GQ$24,COLUMN()-COLUMN($GZ$1)+1,0))</f>
        <v>0</v>
      </c>
      <c r="HQ1818" s="24">
        <f>SUMPRODUCT($B1818:$GQ1818,INDEX(PLAN_PRODUCCION!$B$4:$GQ$24,COLUMN()-COLUMN($GZ$1)+1,0))</f>
        <v>0</v>
      </c>
      <c r="HR1818" s="24">
        <f>SUMPRODUCT($B1818:$GQ1818,INDEX(PLAN_PRODUCCION!$B$4:$GQ$24,COLUMN()-COLUMN($GZ$1)+1,0))</f>
        <v>0</v>
      </c>
      <c r="HS1818" s="24">
        <f>SUMPRODUCT($B1818:$GQ1818,INDEX(PLAN_PRODUCCION!$B$4:$GQ$24,COLUMN()-COLUMN($GZ$1)+1,0))</f>
        <v>0</v>
      </c>
      <c r="HT1818" s="24">
        <f>SUMPRODUCT($B1818:$GQ1818,INDEX(PLAN_PRODUCCION!$B$4:$GQ$24,COLUMN()-COLUMN($GZ$1)+1,0))</f>
        <v>0</v>
      </c>
      <c r="HU1818" s="22"/>
      <c r="HV1818" s="25"/>
      <c r="HW1818" t="str">
        <f>DIM_BILL[[#This Row],[Tipo]]</f>
        <v>MATERIA PRIMA</v>
      </c>
    </row>
    <row r="1819" spans="1:231" x14ac:dyDescent="0.3">
      <c r="A1819" s="18" t="s">
        <v>1579</v>
      </c>
      <c r="FM1819">
        <v>1.1999999999999999E-5</v>
      </c>
      <c r="GN1819">
        <v>3.5999999999999997E-4</v>
      </c>
      <c r="GR1819" s="18" t="s">
        <v>1580</v>
      </c>
      <c r="GS1819" s="18">
        <v>2</v>
      </c>
      <c r="GT1819" s="18" t="s">
        <v>1874</v>
      </c>
      <c r="GU1819" s="18" t="s">
        <v>1793</v>
      </c>
      <c r="GV1819" s="18">
        <f>SUMIF(FACT_A1[cve_prod],DIM_BILL[[#This Row],[CODIGO]],FACT_A1[Existencia])</f>
        <v>0</v>
      </c>
      <c r="GW1819" s="18">
        <f>SUMIF(FACT_A2[cve_prod],DIM_BILL[[#This Row],[CODIGO]],FACT_A2[Existencia])</f>
        <v>5.0999999999999996</v>
      </c>
      <c r="GX1819" s="18"/>
      <c r="GY1819" s="16" t="s">
        <v>2222</v>
      </c>
      <c r="GZ1819" s="26">
        <f t="shared" ref="GZ1819" si="13289">GV1819+GW1819+GX1819+GZ1817-GZ1818</f>
        <v>4.38</v>
      </c>
      <c r="HA1819" s="26">
        <f t="shared" ref="HA1819" si="13290">GZ1819+HA1817-HA1818</f>
        <v>4.38</v>
      </c>
      <c r="HB1819" s="26">
        <f t="shared" ref="HB1819" si="13291">HA1819+HB1817-HB1818</f>
        <v>4.38</v>
      </c>
      <c r="HC1819" s="26">
        <f t="shared" ref="HC1819" si="13292">HB1819+HC1817-HC1818</f>
        <v>4.38</v>
      </c>
      <c r="HD1819" s="26">
        <f t="shared" ref="HD1819" si="13293">HC1819+HD1817-HD1818</f>
        <v>4.38</v>
      </c>
      <c r="HE1819" s="26">
        <f t="shared" ref="HE1819" si="13294">HD1819+HE1817-HE1818</f>
        <v>4.38</v>
      </c>
      <c r="HF1819" s="26">
        <f t="shared" ref="HF1819" si="13295">HE1819+HF1817-HF1818</f>
        <v>4.38</v>
      </c>
      <c r="HG1819" s="26">
        <f t="shared" ref="HG1819" si="13296">HF1819+HG1817-HG1818</f>
        <v>4.38</v>
      </c>
      <c r="HH1819" s="26">
        <f t="shared" ref="HH1819" si="13297">HG1819+HH1817-HH1818</f>
        <v>4.38</v>
      </c>
      <c r="HI1819" s="26">
        <f t="shared" ref="HI1819" si="13298">HH1819+HI1817-HI1818</f>
        <v>4.38</v>
      </c>
      <c r="HJ1819" s="26">
        <f t="shared" ref="HJ1819" si="13299">HI1819+HJ1817-HJ1818</f>
        <v>4.38</v>
      </c>
      <c r="HK1819" s="26">
        <f t="shared" ref="HK1819" si="13300">HJ1819+HK1817-HK1818</f>
        <v>4.38</v>
      </c>
      <c r="HL1819" s="26">
        <f t="shared" ref="HL1819" si="13301">HK1819+HL1817-HL1818</f>
        <v>4.38</v>
      </c>
      <c r="HM1819" s="26">
        <f t="shared" ref="HM1819" si="13302">HL1819+HM1817-HM1818</f>
        <v>4.38</v>
      </c>
      <c r="HN1819" s="26">
        <f t="shared" ref="HN1819" si="13303">HM1819+HN1817-HN1818</f>
        <v>4.38</v>
      </c>
      <c r="HO1819" s="26">
        <f t="shared" ref="HO1819" si="13304">HN1819+HO1817-HO1818</f>
        <v>4.38</v>
      </c>
      <c r="HP1819" s="26">
        <f t="shared" ref="HP1819" si="13305">HO1819+HP1817-HP1818</f>
        <v>4.38</v>
      </c>
      <c r="HQ1819" s="26">
        <f t="shared" ref="HQ1819" si="13306">HP1819+HQ1817-HQ1818</f>
        <v>4.38</v>
      </c>
      <c r="HR1819" s="26">
        <f t="shared" ref="HR1819" si="13307">HQ1819+HR1817-HR1818</f>
        <v>4.38</v>
      </c>
      <c r="HS1819" s="26">
        <f t="shared" ref="HS1819" si="13308">HR1819+HS1817-HS1818</f>
        <v>4.38</v>
      </c>
      <c r="HT1819" s="26">
        <f t="shared" ref="HT1819" si="13309">HS1819+HT1817-HT1818</f>
        <v>4.38</v>
      </c>
      <c r="HU1819" s="22">
        <f t="shared" ref="HU1819" si="13310">COUNTIF(GZ1819:HT1819,"&lt;0")</f>
        <v>0</v>
      </c>
      <c r="HV1819" s="25"/>
      <c r="HW1819" t="str">
        <f>DIM_BILL[[#This Row],[Tipo]]</f>
        <v>MATERIA PRIMA</v>
      </c>
    </row>
    <row r="1820" spans="1:231" x14ac:dyDescent="0.3">
      <c r="A1820" s="17" t="s">
        <v>1635</v>
      </c>
      <c r="FT1820">
        <v>1.3355999999999999E-4</v>
      </c>
      <c r="FU1820">
        <v>1.3355999999999999E-4</v>
      </c>
      <c r="FV1820">
        <v>4.7999999999999996E-4</v>
      </c>
      <c r="GR1820" s="17" t="s">
        <v>1636</v>
      </c>
      <c r="GS1820" s="17">
        <v>2</v>
      </c>
      <c r="GT1820" s="17" t="s">
        <v>1874</v>
      </c>
      <c r="GU1820" s="17" t="s">
        <v>1793</v>
      </c>
      <c r="GV1820" s="17">
        <f>SUMIF(FACT_A1[cve_prod],DIM_BILL[[#This Row],[CODIGO]],FACT_A1[Existencia])</f>
        <v>0</v>
      </c>
      <c r="GW1820" s="18">
        <f>SUMIF(FACT_A2[cve_prod],DIM_BILL[[#This Row],[CODIGO]],FACT_A2[Existencia])</f>
        <v>3.5135000000000001</v>
      </c>
      <c r="GX1820" s="17"/>
      <c r="GY1820" s="16" t="s">
        <v>2220</v>
      </c>
      <c r="GZ1820" s="15">
        <f>SUMIFS(POs[saldo],POs[cve_prod],DIM_BILL[[#This Row],[CODIGO]],POs[status],$GY1820,POs[f_ent],GZ$1)</f>
        <v>0</v>
      </c>
      <c r="HA1820" s="15">
        <f>SUMIFS(POs[saldo],POs[cve_prod],DIM_BILL[[#This Row],[CODIGO]],POs[status],$GY1820,POs[f_ent],HA$1)</f>
        <v>0</v>
      </c>
      <c r="HB1820" s="15">
        <f>SUMIFS(POs[saldo],POs[cve_prod],DIM_BILL[[#This Row],[CODIGO]],POs[status],$GY1820,POs[f_ent],HB$1)</f>
        <v>0</v>
      </c>
      <c r="HC1820" s="15">
        <f>SUMIFS(POs[saldo],POs[cve_prod],DIM_BILL[[#This Row],[CODIGO]],POs[status],$GY1820,POs[f_ent],HC$1)</f>
        <v>0</v>
      </c>
      <c r="HD1820" s="15">
        <f>SUMIFS(POs[saldo],POs[cve_prod],DIM_BILL[[#This Row],[CODIGO]],POs[status],$GY1820,POs[f_ent],HD$1)</f>
        <v>5</v>
      </c>
      <c r="HE1820" s="15">
        <f>SUMIFS(POs[saldo],POs[cve_prod],DIM_BILL[[#This Row],[CODIGO]],POs[status],$GY1820,POs[f_ent],HE$1)</f>
        <v>0</v>
      </c>
      <c r="HF1820" s="15">
        <f>SUMIFS(POs[saldo],POs[cve_prod],DIM_BILL[[#This Row],[CODIGO]],POs[status],$GY1820,POs[Semana],WEEKNUM(HF$1))</f>
        <v>0</v>
      </c>
      <c r="HG1820" s="15">
        <f>SUMIFS(POs[saldo],POs[cve_prod],DIM_BILL[[#This Row],[CODIGO]],POs[status],$GY1820,POs[Semana],WEEKNUM(HG$1))</f>
        <v>0</v>
      </c>
      <c r="HH1820" s="15">
        <f>SUMIFS(POs[saldo],POs[cve_prod],DIM_BILL[[#This Row],[CODIGO]],POs[status],$GY1820,POs[Semana],WEEKNUM(HH$1))</f>
        <v>0</v>
      </c>
      <c r="HI1820" s="15">
        <f>SUMIFS(POs[saldo],POs[cve_prod],DIM_BILL[[#This Row],[CODIGO]],POs[status],$GY1820,POs[Semana],WEEKNUM(HI$1))</f>
        <v>0</v>
      </c>
      <c r="HJ1820" s="15">
        <f>SUMIFS(POs[saldo],POs[cve_prod],DIM_BILL[[#This Row],[CODIGO]],POs[status],$GY1820,POs[Semana],WEEKNUM(HJ$1))</f>
        <v>0</v>
      </c>
      <c r="HK1820" s="15">
        <f>SUMIFS(POs[saldo],POs[cve_prod],DIM_BILL[[#This Row],[CODIGO]],POs[status],$GY1820,POs[Semana],WEEKNUM(HK$1))</f>
        <v>0</v>
      </c>
      <c r="HL1820" s="15">
        <f>SUMIFS(POs[saldo],POs[cve_prod],DIM_BILL[[#This Row],[CODIGO]],POs[status],$GY1820,POs[Semana],WEEKNUM(HL$1))</f>
        <v>0</v>
      </c>
      <c r="HM1820" s="15">
        <f>SUMIFS(POs[saldo],POs[cve_prod],DIM_BILL[[#This Row],[CODIGO]],POs[status],$GY1820,POs[Semana],WEEKNUM(HM$1))</f>
        <v>0</v>
      </c>
      <c r="HN1820" s="15">
        <f>SUMIFS(POs[saldo],POs[cve_prod],DIM_BILL[[#This Row],[CODIGO]],POs[status],$GY1820,POs[Semana],WEEKNUM(HN$1))</f>
        <v>0</v>
      </c>
      <c r="HO1820" s="15">
        <f>SUMIFS(POs[saldo],POs[cve_prod],DIM_BILL[[#This Row],[CODIGO]],POs[status],$GY1820,POs[Semana],WEEKNUM(HO$1))</f>
        <v>0</v>
      </c>
      <c r="HP1820" s="15">
        <f>SUMIFS(POs[saldo],POs[cve_prod],DIM_BILL[[#This Row],[CODIGO]],POs[status],$GY1820,POs[Semana],WEEKNUM(HP$1))</f>
        <v>0</v>
      </c>
      <c r="HQ1820" s="15">
        <f>SUMIFS(POs[saldo],POs[cve_prod],DIM_BILL[[#This Row],[CODIGO]],POs[status],$GY1820,POs[Semana],WEEKNUM(HQ$1))</f>
        <v>0</v>
      </c>
      <c r="HR1820" s="15">
        <f>SUMIFS(POs[saldo],POs[cve_prod],DIM_BILL[[#This Row],[CODIGO]],POs[status],$GY1820,POs[Semana],WEEKNUM(HR$1))</f>
        <v>0</v>
      </c>
      <c r="HS1820" s="15">
        <f>SUMIFS(POs[saldo],POs[cve_prod],DIM_BILL[[#This Row],[CODIGO]],POs[status],$GY1820,POs[Semana],WEEKNUM(HS$1))</f>
        <v>0</v>
      </c>
      <c r="HT1820" s="15">
        <f>SUMIFS(POs[saldo],POs[cve_prod],DIM_BILL[[#This Row],[CODIGO]],POs[status],$GY1820,POs[Semana],WEEKNUM(HT$1))</f>
        <v>0</v>
      </c>
      <c r="HU1820" s="22"/>
      <c r="HV1820" s="25"/>
      <c r="HW1820" t="str">
        <f>DIM_BILL[[#This Row],[Tipo]]</f>
        <v>MATERIA PRIMA</v>
      </c>
    </row>
    <row r="1821" spans="1:231" x14ac:dyDescent="0.3">
      <c r="A1821" s="17" t="s">
        <v>1635</v>
      </c>
      <c r="FT1821">
        <v>1.3355999999999999E-4</v>
      </c>
      <c r="FU1821">
        <v>1.3355999999999999E-4</v>
      </c>
      <c r="FV1821">
        <v>4.7999999999999996E-4</v>
      </c>
      <c r="GR1821" s="17" t="s">
        <v>1636</v>
      </c>
      <c r="GS1821" s="17">
        <v>2</v>
      </c>
      <c r="GT1821" s="17" t="s">
        <v>1874</v>
      </c>
      <c r="GU1821" s="17" t="s">
        <v>1793</v>
      </c>
      <c r="GV1821" s="17">
        <f>SUMIF(FACT_A1[cve_prod],DIM_BILL[[#This Row],[CODIGO]],FACT_A1[Existencia])</f>
        <v>0</v>
      </c>
      <c r="GW1821" s="18">
        <f>SUMIF(FACT_A2[cve_prod],DIM_BILL[[#This Row],[CODIGO]],FACT_A2[Existencia])</f>
        <v>3.5135000000000001</v>
      </c>
      <c r="GX1821" s="17"/>
      <c r="GY1821" s="16" t="s">
        <v>2221</v>
      </c>
      <c r="GZ1821" s="24">
        <f>SUMPRODUCT($B1821:$GQ1821,INDEX(PLAN_PRODUCCION!$B$4:$GQ$24,COLUMN()-COLUMN($GZ$1)+1,0))</f>
        <v>7.3884659999999993</v>
      </c>
      <c r="HA1821" s="24">
        <f>SUMPRODUCT($B1821:$GQ1821,INDEX(PLAN_PRODUCCION!$B$4:$GQ$24,COLUMN()-COLUMN($GZ$1)+1,0))</f>
        <v>0</v>
      </c>
      <c r="HB1821" s="24">
        <f>SUMPRODUCT($B1821:$GQ1821,INDEX(PLAN_PRODUCCION!$B$4:$GQ$24,COLUMN()-COLUMN($GZ$1)+1,0))</f>
        <v>0</v>
      </c>
      <c r="HC1821" s="24">
        <f>SUMPRODUCT($B1821:$GQ1821,INDEX(PLAN_PRODUCCION!$B$4:$GQ$24,COLUMN()-COLUMN($GZ$1)+1,0))</f>
        <v>0</v>
      </c>
      <c r="HD1821" s="24">
        <f>SUMPRODUCT($B1821:$GQ1821,INDEX(PLAN_PRODUCCION!$B$4:$GQ$24,COLUMN()-COLUMN($GZ$1)+1,0))</f>
        <v>0</v>
      </c>
      <c r="HE1821" s="24">
        <f>SUMPRODUCT($B1821:$GQ1821,INDEX(PLAN_PRODUCCION!$B$4:$GQ$24,COLUMN()-COLUMN($GZ$1)+1,0))</f>
        <v>0</v>
      </c>
      <c r="HF1821" s="24">
        <f>SUMPRODUCT($B1821:$GQ1821,INDEX(PLAN_PRODUCCION!$B$4:$GQ$24,COLUMN()-COLUMN($GZ$1)+1,0))</f>
        <v>0</v>
      </c>
      <c r="HG1821" s="24">
        <f>SUMPRODUCT($B1821:$GQ1821,INDEX(PLAN_PRODUCCION!$B$4:$GQ$24,COLUMN()-COLUMN($GZ$1)+1,0))</f>
        <v>0</v>
      </c>
      <c r="HH1821" s="24">
        <f>SUMPRODUCT($B1821:$GQ1821,INDEX(PLAN_PRODUCCION!$B$4:$GQ$24,COLUMN()-COLUMN($GZ$1)+1,0))</f>
        <v>0</v>
      </c>
      <c r="HI1821" s="24">
        <f>SUMPRODUCT($B1821:$GQ1821,INDEX(PLAN_PRODUCCION!$B$4:$GQ$24,COLUMN()-COLUMN($GZ$1)+1,0))</f>
        <v>0</v>
      </c>
      <c r="HJ1821" s="24">
        <f>SUMPRODUCT($B1821:$GQ1821,INDEX(PLAN_PRODUCCION!$B$4:$GQ$24,COLUMN()-COLUMN($GZ$1)+1,0))</f>
        <v>0</v>
      </c>
      <c r="HK1821" s="24">
        <f>SUMPRODUCT($B1821:$GQ1821,INDEX(PLAN_PRODUCCION!$B$4:$GQ$24,COLUMN()-COLUMN($GZ$1)+1,0))</f>
        <v>0</v>
      </c>
      <c r="HL1821" s="24">
        <f>SUMPRODUCT($B1821:$GQ1821,INDEX(PLAN_PRODUCCION!$B$4:$GQ$24,COLUMN()-COLUMN($GZ$1)+1,0))</f>
        <v>0</v>
      </c>
      <c r="HM1821" s="24">
        <f>SUMPRODUCT($B1821:$GQ1821,INDEX(PLAN_PRODUCCION!$B$4:$GQ$24,COLUMN()-COLUMN($GZ$1)+1,0))</f>
        <v>0</v>
      </c>
      <c r="HN1821" s="24">
        <f>SUMPRODUCT($B1821:$GQ1821,INDEX(PLAN_PRODUCCION!$B$4:$GQ$24,COLUMN()-COLUMN($GZ$1)+1,0))</f>
        <v>0</v>
      </c>
      <c r="HO1821" s="24">
        <f>SUMPRODUCT($B1821:$GQ1821,INDEX(PLAN_PRODUCCION!$B$4:$GQ$24,COLUMN()-COLUMN($GZ$1)+1,0))</f>
        <v>0</v>
      </c>
      <c r="HP1821" s="24">
        <f>SUMPRODUCT($B1821:$GQ1821,INDEX(PLAN_PRODUCCION!$B$4:$GQ$24,COLUMN()-COLUMN($GZ$1)+1,0))</f>
        <v>0</v>
      </c>
      <c r="HQ1821" s="24">
        <f>SUMPRODUCT($B1821:$GQ1821,INDEX(PLAN_PRODUCCION!$B$4:$GQ$24,COLUMN()-COLUMN($GZ$1)+1,0))</f>
        <v>0</v>
      </c>
      <c r="HR1821" s="24">
        <f>SUMPRODUCT($B1821:$GQ1821,INDEX(PLAN_PRODUCCION!$B$4:$GQ$24,COLUMN()-COLUMN($GZ$1)+1,0))</f>
        <v>0</v>
      </c>
      <c r="HS1821" s="24">
        <f>SUMPRODUCT($B1821:$GQ1821,INDEX(PLAN_PRODUCCION!$B$4:$GQ$24,COLUMN()-COLUMN($GZ$1)+1,0))</f>
        <v>0</v>
      </c>
      <c r="HT1821" s="24">
        <f>SUMPRODUCT($B1821:$GQ1821,INDEX(PLAN_PRODUCCION!$B$4:$GQ$24,COLUMN()-COLUMN($GZ$1)+1,0))</f>
        <v>0</v>
      </c>
      <c r="HU1821" s="22"/>
      <c r="HV1821" s="25"/>
      <c r="HW1821" t="str">
        <f>DIM_BILL[[#This Row],[Tipo]]</f>
        <v>MATERIA PRIMA</v>
      </c>
    </row>
    <row r="1822" spans="1:231" x14ac:dyDescent="0.3">
      <c r="A1822" s="18" t="s">
        <v>1635</v>
      </c>
      <c r="FT1822">
        <v>1.3355999999999999E-4</v>
      </c>
      <c r="FU1822">
        <v>1.3355999999999999E-4</v>
      </c>
      <c r="FV1822">
        <v>4.7999999999999996E-4</v>
      </c>
      <c r="GR1822" s="18" t="s">
        <v>1636</v>
      </c>
      <c r="GS1822" s="18">
        <v>2</v>
      </c>
      <c r="GT1822" s="18" t="s">
        <v>1874</v>
      </c>
      <c r="GU1822" s="18" t="s">
        <v>1793</v>
      </c>
      <c r="GV1822" s="18">
        <f>SUMIF(FACT_A1[cve_prod],DIM_BILL[[#This Row],[CODIGO]],FACT_A1[Existencia])</f>
        <v>0</v>
      </c>
      <c r="GW1822" s="18">
        <f>SUMIF(FACT_A2[cve_prod],DIM_BILL[[#This Row],[CODIGO]],FACT_A2[Existencia])</f>
        <v>3.5135000000000001</v>
      </c>
      <c r="GX1822" s="18"/>
      <c r="GY1822" s="16" t="s">
        <v>2222</v>
      </c>
      <c r="GZ1822" s="26">
        <f t="shared" ref="GZ1822" si="13311">GV1822+GW1822+GX1822+GZ1820-GZ1821</f>
        <v>-3.8749659999999992</v>
      </c>
      <c r="HA1822" s="26">
        <f t="shared" ref="HA1822" si="13312">GZ1822+HA1820-HA1821</f>
        <v>-3.8749659999999992</v>
      </c>
      <c r="HB1822" s="26">
        <f t="shared" ref="HB1822" si="13313">HA1822+HB1820-HB1821</f>
        <v>-3.8749659999999992</v>
      </c>
      <c r="HC1822" s="26">
        <f t="shared" ref="HC1822" si="13314">HB1822+HC1820-HC1821</f>
        <v>-3.8749659999999992</v>
      </c>
      <c r="HD1822" s="26">
        <f t="shared" ref="HD1822" si="13315">HC1822+HD1820-HD1821</f>
        <v>1.1250340000000008</v>
      </c>
      <c r="HE1822" s="26">
        <f t="shared" ref="HE1822" si="13316">HD1822+HE1820-HE1821</f>
        <v>1.1250340000000008</v>
      </c>
      <c r="HF1822" s="26">
        <f t="shared" ref="HF1822" si="13317">HE1822+HF1820-HF1821</f>
        <v>1.1250340000000008</v>
      </c>
      <c r="HG1822" s="26">
        <f t="shared" ref="HG1822" si="13318">HF1822+HG1820-HG1821</f>
        <v>1.1250340000000008</v>
      </c>
      <c r="HH1822" s="26">
        <f t="shared" ref="HH1822" si="13319">HG1822+HH1820-HH1821</f>
        <v>1.1250340000000008</v>
      </c>
      <c r="HI1822" s="26">
        <f t="shared" ref="HI1822" si="13320">HH1822+HI1820-HI1821</f>
        <v>1.1250340000000008</v>
      </c>
      <c r="HJ1822" s="26">
        <f t="shared" ref="HJ1822" si="13321">HI1822+HJ1820-HJ1821</f>
        <v>1.1250340000000008</v>
      </c>
      <c r="HK1822" s="26">
        <f t="shared" ref="HK1822" si="13322">HJ1822+HK1820-HK1821</f>
        <v>1.1250340000000008</v>
      </c>
      <c r="HL1822" s="26">
        <f t="shared" ref="HL1822" si="13323">HK1822+HL1820-HL1821</f>
        <v>1.1250340000000008</v>
      </c>
      <c r="HM1822" s="26">
        <f t="shared" ref="HM1822" si="13324">HL1822+HM1820-HM1821</f>
        <v>1.1250340000000008</v>
      </c>
      <c r="HN1822" s="26">
        <f t="shared" ref="HN1822" si="13325">HM1822+HN1820-HN1821</f>
        <v>1.1250340000000008</v>
      </c>
      <c r="HO1822" s="26">
        <f t="shared" ref="HO1822" si="13326">HN1822+HO1820-HO1821</f>
        <v>1.1250340000000008</v>
      </c>
      <c r="HP1822" s="26">
        <f t="shared" ref="HP1822" si="13327">HO1822+HP1820-HP1821</f>
        <v>1.1250340000000008</v>
      </c>
      <c r="HQ1822" s="26">
        <f t="shared" ref="HQ1822" si="13328">HP1822+HQ1820-HQ1821</f>
        <v>1.1250340000000008</v>
      </c>
      <c r="HR1822" s="26">
        <f t="shared" ref="HR1822" si="13329">HQ1822+HR1820-HR1821</f>
        <v>1.1250340000000008</v>
      </c>
      <c r="HS1822" s="26">
        <f t="shared" ref="HS1822" si="13330">HR1822+HS1820-HS1821</f>
        <v>1.1250340000000008</v>
      </c>
      <c r="HT1822" s="26">
        <f t="shared" ref="HT1822" si="13331">HS1822+HT1820-HT1821</f>
        <v>1.1250340000000008</v>
      </c>
      <c r="HU1822" s="22">
        <f t="shared" ref="HU1822" si="13332">COUNTIF(GZ1822:HT1822,"&lt;0")</f>
        <v>4</v>
      </c>
      <c r="HV1822" s="25"/>
      <c r="HW1822" t="str">
        <f>DIM_BILL[[#This Row],[Tipo]]</f>
        <v>MATERIA PRIMA</v>
      </c>
    </row>
    <row r="1823" spans="1:231" x14ac:dyDescent="0.3">
      <c r="A1823" s="17" t="s">
        <v>615</v>
      </c>
      <c r="BE1823">
        <v>1.1999999999999999E-3</v>
      </c>
      <c r="BG1823">
        <v>1.2000000000000001E-3</v>
      </c>
      <c r="BH1823">
        <v>1.1999999999999999E-3</v>
      </c>
      <c r="GR1823" s="17" t="s">
        <v>616</v>
      </c>
      <c r="GS1823" s="17">
        <v>2</v>
      </c>
      <c r="GT1823" s="17" t="s">
        <v>1791</v>
      </c>
      <c r="GU1823" s="17" t="s">
        <v>1791</v>
      </c>
      <c r="GV1823" s="17">
        <f>SUMIF(FACT_A1[cve_prod],DIM_BILL[[#This Row],[CODIGO]],FACT_A1[Existencia])</f>
        <v>0</v>
      </c>
      <c r="GW1823" s="18">
        <f>SUMIF(FACT_A2[cve_prod],DIM_BILL[[#This Row],[CODIGO]],FACT_A2[Existencia])</f>
        <v>25</v>
      </c>
      <c r="GX1823" s="17"/>
      <c r="GY1823" s="16" t="s">
        <v>2220</v>
      </c>
      <c r="GZ1823" s="15">
        <f>SUMIFS(POs[saldo],POs[cve_prod],DIM_BILL[[#This Row],[CODIGO]],POs[status],$GY1823,POs[f_ent],GZ$1)</f>
        <v>0</v>
      </c>
      <c r="HA1823" s="15">
        <f>SUMIFS(POs[saldo],POs[cve_prod],DIM_BILL[[#This Row],[CODIGO]],POs[status],$GY1823,POs[f_ent],HA$1)</f>
        <v>0</v>
      </c>
      <c r="HB1823" s="15">
        <f>SUMIFS(POs[saldo],POs[cve_prod],DIM_BILL[[#This Row],[CODIGO]],POs[status],$GY1823,POs[f_ent],HB$1)</f>
        <v>0</v>
      </c>
      <c r="HC1823" s="15">
        <f>SUMIFS(POs[saldo],POs[cve_prod],DIM_BILL[[#This Row],[CODIGO]],POs[status],$GY1823,POs[f_ent],HC$1)</f>
        <v>0</v>
      </c>
      <c r="HD1823" s="15">
        <f>SUMIFS(POs[saldo],POs[cve_prod],DIM_BILL[[#This Row],[CODIGO]],POs[status],$GY1823,POs[f_ent],HD$1)</f>
        <v>0</v>
      </c>
      <c r="HE1823" s="15">
        <f>SUMIFS(POs[saldo],POs[cve_prod],DIM_BILL[[#This Row],[CODIGO]],POs[status],$GY1823,POs[f_ent],HE$1)</f>
        <v>0</v>
      </c>
      <c r="HF1823" s="15">
        <f>SUMIFS(POs[saldo],POs[cve_prod],DIM_BILL[[#This Row],[CODIGO]],POs[status],$GY1823,POs[Semana],WEEKNUM(HF$1))</f>
        <v>0</v>
      </c>
      <c r="HG1823" s="15">
        <f>SUMIFS(POs[saldo],POs[cve_prod],DIM_BILL[[#This Row],[CODIGO]],POs[status],$GY1823,POs[Semana],WEEKNUM(HG$1))</f>
        <v>0</v>
      </c>
      <c r="HH1823" s="15">
        <f>SUMIFS(POs[saldo],POs[cve_prod],DIM_BILL[[#This Row],[CODIGO]],POs[status],$GY1823,POs[Semana],WEEKNUM(HH$1))</f>
        <v>0</v>
      </c>
      <c r="HI1823" s="15">
        <f>SUMIFS(POs[saldo],POs[cve_prod],DIM_BILL[[#This Row],[CODIGO]],POs[status],$GY1823,POs[Semana],WEEKNUM(HI$1))</f>
        <v>0</v>
      </c>
      <c r="HJ1823" s="15">
        <f>SUMIFS(POs[saldo],POs[cve_prod],DIM_BILL[[#This Row],[CODIGO]],POs[status],$GY1823,POs[Semana],WEEKNUM(HJ$1))</f>
        <v>0</v>
      </c>
      <c r="HK1823" s="15">
        <f>SUMIFS(POs[saldo],POs[cve_prod],DIM_BILL[[#This Row],[CODIGO]],POs[status],$GY1823,POs[Semana],WEEKNUM(HK$1))</f>
        <v>0</v>
      </c>
      <c r="HL1823" s="15">
        <f>SUMIFS(POs[saldo],POs[cve_prod],DIM_BILL[[#This Row],[CODIGO]],POs[status],$GY1823,POs[Semana],WEEKNUM(HL$1))</f>
        <v>0</v>
      </c>
      <c r="HM1823" s="15">
        <f>SUMIFS(POs[saldo],POs[cve_prod],DIM_BILL[[#This Row],[CODIGO]],POs[status],$GY1823,POs[Semana],WEEKNUM(HM$1))</f>
        <v>0</v>
      </c>
      <c r="HN1823" s="15">
        <f>SUMIFS(POs[saldo],POs[cve_prod],DIM_BILL[[#This Row],[CODIGO]],POs[status],$GY1823,POs[Semana],WEEKNUM(HN$1))</f>
        <v>0</v>
      </c>
      <c r="HO1823" s="15">
        <f>SUMIFS(POs[saldo],POs[cve_prod],DIM_BILL[[#This Row],[CODIGO]],POs[status],$GY1823,POs[Semana],WEEKNUM(HO$1))</f>
        <v>0</v>
      </c>
      <c r="HP1823" s="15">
        <f>SUMIFS(POs[saldo],POs[cve_prod],DIM_BILL[[#This Row],[CODIGO]],POs[status],$GY1823,POs[Semana],WEEKNUM(HP$1))</f>
        <v>0</v>
      </c>
      <c r="HQ1823" s="15">
        <f>SUMIFS(POs[saldo],POs[cve_prod],DIM_BILL[[#This Row],[CODIGO]],POs[status],$GY1823,POs[Semana],WEEKNUM(HQ$1))</f>
        <v>0</v>
      </c>
      <c r="HR1823" s="15">
        <f>SUMIFS(POs[saldo],POs[cve_prod],DIM_BILL[[#This Row],[CODIGO]],POs[status],$GY1823,POs[Semana],WEEKNUM(HR$1))</f>
        <v>0</v>
      </c>
      <c r="HS1823" s="15">
        <f>SUMIFS(POs[saldo],POs[cve_prod],DIM_BILL[[#This Row],[CODIGO]],POs[status],$GY1823,POs[Semana],WEEKNUM(HS$1))</f>
        <v>0</v>
      </c>
      <c r="HT1823" s="15">
        <f>SUMIFS(POs[saldo],POs[cve_prod],DIM_BILL[[#This Row],[CODIGO]],POs[status],$GY1823,POs[Semana],WEEKNUM(HT$1))</f>
        <v>0</v>
      </c>
      <c r="HU1823" s="22"/>
      <c r="HV1823" s="25"/>
      <c r="HW1823" t="str">
        <f>DIM_BILL[[#This Row],[Tipo]]</f>
        <v/>
      </c>
    </row>
    <row r="1824" spans="1:231" x14ac:dyDescent="0.3">
      <c r="A1824" s="17" t="s">
        <v>615</v>
      </c>
      <c r="BE1824">
        <v>1.1999999999999999E-3</v>
      </c>
      <c r="BG1824">
        <v>1.2000000000000001E-3</v>
      </c>
      <c r="BH1824">
        <v>1.1999999999999999E-3</v>
      </c>
      <c r="GR1824" s="17" t="s">
        <v>616</v>
      </c>
      <c r="GS1824" s="17">
        <v>2</v>
      </c>
      <c r="GT1824" s="17" t="s">
        <v>1791</v>
      </c>
      <c r="GU1824" s="17" t="s">
        <v>1791</v>
      </c>
      <c r="GV1824" s="17">
        <f>SUMIF(FACT_A1[cve_prod],DIM_BILL[[#This Row],[CODIGO]],FACT_A1[Existencia])</f>
        <v>0</v>
      </c>
      <c r="GW1824" s="18">
        <f>SUMIF(FACT_A2[cve_prod],DIM_BILL[[#This Row],[CODIGO]],FACT_A2[Existencia])</f>
        <v>25</v>
      </c>
      <c r="GX1824" s="17"/>
      <c r="GY1824" s="16" t="s">
        <v>2221</v>
      </c>
      <c r="GZ1824" s="24">
        <f>SUMPRODUCT($B1824:$GQ1824,INDEX(PLAN_PRODUCCION!$B$4:$GQ$24,COLUMN()-COLUMN($GZ$1)+1,0))</f>
        <v>9.6</v>
      </c>
      <c r="HA1824" s="24">
        <f>SUMPRODUCT($B1824:$GQ1824,INDEX(PLAN_PRODUCCION!$B$4:$GQ$24,COLUMN()-COLUMN($GZ$1)+1,0))</f>
        <v>0</v>
      </c>
      <c r="HB1824" s="24">
        <f>SUMPRODUCT($B1824:$GQ1824,INDEX(PLAN_PRODUCCION!$B$4:$GQ$24,COLUMN()-COLUMN($GZ$1)+1,0))</f>
        <v>0</v>
      </c>
      <c r="HC1824" s="24">
        <f>SUMPRODUCT($B1824:$GQ1824,INDEX(PLAN_PRODUCCION!$B$4:$GQ$24,COLUMN()-COLUMN($GZ$1)+1,0))</f>
        <v>0</v>
      </c>
      <c r="HD1824" s="24">
        <f>SUMPRODUCT($B1824:$GQ1824,INDEX(PLAN_PRODUCCION!$B$4:$GQ$24,COLUMN()-COLUMN($GZ$1)+1,0))</f>
        <v>0</v>
      </c>
      <c r="HE1824" s="24">
        <f>SUMPRODUCT($B1824:$GQ1824,INDEX(PLAN_PRODUCCION!$B$4:$GQ$24,COLUMN()-COLUMN($GZ$1)+1,0))</f>
        <v>0</v>
      </c>
      <c r="HF1824" s="24">
        <f>SUMPRODUCT($B1824:$GQ1824,INDEX(PLAN_PRODUCCION!$B$4:$GQ$24,COLUMN()-COLUMN($GZ$1)+1,0))</f>
        <v>0</v>
      </c>
      <c r="HG1824" s="24">
        <f>SUMPRODUCT($B1824:$GQ1824,INDEX(PLAN_PRODUCCION!$B$4:$GQ$24,COLUMN()-COLUMN($GZ$1)+1,0))</f>
        <v>0</v>
      </c>
      <c r="HH1824" s="24">
        <f>SUMPRODUCT($B1824:$GQ1824,INDEX(PLAN_PRODUCCION!$B$4:$GQ$24,COLUMN()-COLUMN($GZ$1)+1,0))</f>
        <v>0</v>
      </c>
      <c r="HI1824" s="24">
        <f>SUMPRODUCT($B1824:$GQ1824,INDEX(PLAN_PRODUCCION!$B$4:$GQ$24,COLUMN()-COLUMN($GZ$1)+1,0))</f>
        <v>0</v>
      </c>
      <c r="HJ1824" s="24">
        <f>SUMPRODUCT($B1824:$GQ1824,INDEX(PLAN_PRODUCCION!$B$4:$GQ$24,COLUMN()-COLUMN($GZ$1)+1,0))</f>
        <v>0</v>
      </c>
      <c r="HK1824" s="24">
        <f>SUMPRODUCT($B1824:$GQ1824,INDEX(PLAN_PRODUCCION!$B$4:$GQ$24,COLUMN()-COLUMN($GZ$1)+1,0))</f>
        <v>0</v>
      </c>
      <c r="HL1824" s="24">
        <f>SUMPRODUCT($B1824:$GQ1824,INDEX(PLAN_PRODUCCION!$B$4:$GQ$24,COLUMN()-COLUMN($GZ$1)+1,0))</f>
        <v>0</v>
      </c>
      <c r="HM1824" s="24">
        <f>SUMPRODUCT($B1824:$GQ1824,INDEX(PLAN_PRODUCCION!$B$4:$GQ$24,COLUMN()-COLUMN($GZ$1)+1,0))</f>
        <v>0</v>
      </c>
      <c r="HN1824" s="24">
        <f>SUMPRODUCT($B1824:$GQ1824,INDEX(PLAN_PRODUCCION!$B$4:$GQ$24,COLUMN()-COLUMN($GZ$1)+1,0))</f>
        <v>0</v>
      </c>
      <c r="HO1824" s="24">
        <f>SUMPRODUCT($B1824:$GQ1824,INDEX(PLAN_PRODUCCION!$B$4:$GQ$24,COLUMN()-COLUMN($GZ$1)+1,0))</f>
        <v>0</v>
      </c>
      <c r="HP1824" s="24">
        <f>SUMPRODUCT($B1824:$GQ1824,INDEX(PLAN_PRODUCCION!$B$4:$GQ$24,COLUMN()-COLUMN($GZ$1)+1,0))</f>
        <v>0</v>
      </c>
      <c r="HQ1824" s="24">
        <f>SUMPRODUCT($B1824:$GQ1824,INDEX(PLAN_PRODUCCION!$B$4:$GQ$24,COLUMN()-COLUMN($GZ$1)+1,0))</f>
        <v>0</v>
      </c>
      <c r="HR1824" s="24">
        <f>SUMPRODUCT($B1824:$GQ1824,INDEX(PLAN_PRODUCCION!$B$4:$GQ$24,COLUMN()-COLUMN($GZ$1)+1,0))</f>
        <v>0</v>
      </c>
      <c r="HS1824" s="24">
        <f>SUMPRODUCT($B1824:$GQ1824,INDEX(PLAN_PRODUCCION!$B$4:$GQ$24,COLUMN()-COLUMN($GZ$1)+1,0))</f>
        <v>0</v>
      </c>
      <c r="HT1824" s="24">
        <f>SUMPRODUCT($B1824:$GQ1824,INDEX(PLAN_PRODUCCION!$B$4:$GQ$24,COLUMN()-COLUMN($GZ$1)+1,0))</f>
        <v>0</v>
      </c>
      <c r="HU1824" s="22"/>
      <c r="HV1824" s="25"/>
      <c r="HW1824" t="str">
        <f>DIM_BILL[[#This Row],[Tipo]]</f>
        <v/>
      </c>
    </row>
    <row r="1825" spans="1:231" x14ac:dyDescent="0.3">
      <c r="A1825" s="18" t="s">
        <v>615</v>
      </c>
      <c r="BE1825">
        <v>1.1999999999999999E-3</v>
      </c>
      <c r="BG1825">
        <v>1.2000000000000001E-3</v>
      </c>
      <c r="BH1825">
        <v>1.1999999999999999E-3</v>
      </c>
      <c r="GR1825" s="18" t="s">
        <v>616</v>
      </c>
      <c r="GS1825" s="18">
        <v>2</v>
      </c>
      <c r="GT1825" s="18" t="s">
        <v>1791</v>
      </c>
      <c r="GU1825" s="18" t="s">
        <v>1791</v>
      </c>
      <c r="GV1825" s="18">
        <f>SUMIF(FACT_A1[cve_prod],DIM_BILL[[#This Row],[CODIGO]],FACT_A1[Existencia])</f>
        <v>0</v>
      </c>
      <c r="GW1825" s="18">
        <f>SUMIF(FACT_A2[cve_prod],DIM_BILL[[#This Row],[CODIGO]],FACT_A2[Existencia])</f>
        <v>25</v>
      </c>
      <c r="GX1825" s="18"/>
      <c r="GY1825" s="16" t="s">
        <v>2222</v>
      </c>
      <c r="GZ1825" s="26">
        <f t="shared" ref="GZ1825" si="13333">GV1825+GW1825+GX1825+GZ1823-GZ1824</f>
        <v>15.4</v>
      </c>
      <c r="HA1825" s="26">
        <f t="shared" ref="HA1825" si="13334">GZ1825+HA1823-HA1824</f>
        <v>15.4</v>
      </c>
      <c r="HB1825" s="26">
        <f t="shared" ref="HB1825" si="13335">HA1825+HB1823-HB1824</f>
        <v>15.4</v>
      </c>
      <c r="HC1825" s="26">
        <f t="shared" ref="HC1825" si="13336">HB1825+HC1823-HC1824</f>
        <v>15.4</v>
      </c>
      <c r="HD1825" s="26">
        <f t="shared" ref="HD1825" si="13337">HC1825+HD1823-HD1824</f>
        <v>15.4</v>
      </c>
      <c r="HE1825" s="26">
        <f t="shared" ref="HE1825" si="13338">HD1825+HE1823-HE1824</f>
        <v>15.4</v>
      </c>
      <c r="HF1825" s="26">
        <f t="shared" ref="HF1825" si="13339">HE1825+HF1823-HF1824</f>
        <v>15.4</v>
      </c>
      <c r="HG1825" s="26">
        <f t="shared" ref="HG1825" si="13340">HF1825+HG1823-HG1824</f>
        <v>15.4</v>
      </c>
      <c r="HH1825" s="26">
        <f t="shared" ref="HH1825" si="13341">HG1825+HH1823-HH1824</f>
        <v>15.4</v>
      </c>
      <c r="HI1825" s="26">
        <f t="shared" ref="HI1825" si="13342">HH1825+HI1823-HI1824</f>
        <v>15.4</v>
      </c>
      <c r="HJ1825" s="26">
        <f t="shared" ref="HJ1825" si="13343">HI1825+HJ1823-HJ1824</f>
        <v>15.4</v>
      </c>
      <c r="HK1825" s="26">
        <f t="shared" ref="HK1825" si="13344">HJ1825+HK1823-HK1824</f>
        <v>15.4</v>
      </c>
      <c r="HL1825" s="26">
        <f t="shared" ref="HL1825" si="13345">HK1825+HL1823-HL1824</f>
        <v>15.4</v>
      </c>
      <c r="HM1825" s="26">
        <f t="shared" ref="HM1825" si="13346">HL1825+HM1823-HM1824</f>
        <v>15.4</v>
      </c>
      <c r="HN1825" s="26">
        <f t="shared" ref="HN1825" si="13347">HM1825+HN1823-HN1824</f>
        <v>15.4</v>
      </c>
      <c r="HO1825" s="26">
        <f t="shared" ref="HO1825" si="13348">HN1825+HO1823-HO1824</f>
        <v>15.4</v>
      </c>
      <c r="HP1825" s="26">
        <f t="shared" ref="HP1825" si="13349">HO1825+HP1823-HP1824</f>
        <v>15.4</v>
      </c>
      <c r="HQ1825" s="26">
        <f t="shared" ref="HQ1825" si="13350">HP1825+HQ1823-HQ1824</f>
        <v>15.4</v>
      </c>
      <c r="HR1825" s="26">
        <f t="shared" ref="HR1825" si="13351">HQ1825+HR1823-HR1824</f>
        <v>15.4</v>
      </c>
      <c r="HS1825" s="26">
        <f t="shared" ref="HS1825" si="13352">HR1825+HS1823-HS1824</f>
        <v>15.4</v>
      </c>
      <c r="HT1825" s="26">
        <f t="shared" ref="HT1825" si="13353">HS1825+HT1823-HT1824</f>
        <v>15.4</v>
      </c>
      <c r="HU1825" s="22">
        <f t="shared" ref="HU1825" si="13354">COUNTIF(GZ1825:HT1825,"&lt;0")</f>
        <v>0</v>
      </c>
      <c r="HV1825" s="25"/>
      <c r="HW1825" t="str">
        <f>DIM_BILL[[#This Row],[Tipo]]</f>
        <v/>
      </c>
    </row>
    <row r="1826" spans="1:231" x14ac:dyDescent="0.3">
      <c r="A1826" s="17" t="s">
        <v>672</v>
      </c>
      <c r="BJ1826">
        <v>1.3345E-3</v>
      </c>
      <c r="GR1826" s="17" t="s">
        <v>673</v>
      </c>
      <c r="GS1826" s="17">
        <v>3</v>
      </c>
      <c r="GT1826" s="17" t="s">
        <v>1837</v>
      </c>
      <c r="GU1826" s="17" t="s">
        <v>1793</v>
      </c>
      <c r="GV1826" s="17">
        <f>SUMIF(FACT_A1[cve_prod],DIM_BILL[[#This Row],[CODIGO]],FACT_A1[Existencia])</f>
        <v>0</v>
      </c>
      <c r="GW1826" s="18">
        <f>SUMIF(FACT_A2[cve_prod],DIM_BILL[[#This Row],[CODIGO]],FACT_A2[Existencia])</f>
        <v>20</v>
      </c>
      <c r="GX1826" s="17"/>
      <c r="GY1826" s="16" t="s">
        <v>2220</v>
      </c>
      <c r="GZ1826" s="15">
        <f>SUMIFS(POs[saldo],POs[cve_prod],DIM_BILL[[#This Row],[CODIGO]],POs[status],$GY1826,POs[f_ent],GZ$1)</f>
        <v>0</v>
      </c>
      <c r="HA1826" s="15">
        <f>SUMIFS(POs[saldo],POs[cve_prod],DIM_BILL[[#This Row],[CODIGO]],POs[status],$GY1826,POs[f_ent],HA$1)</f>
        <v>0</v>
      </c>
      <c r="HB1826" s="15">
        <f>SUMIFS(POs[saldo],POs[cve_prod],DIM_BILL[[#This Row],[CODIGO]],POs[status],$GY1826,POs[f_ent],HB$1)</f>
        <v>0</v>
      </c>
      <c r="HC1826" s="15">
        <f>SUMIFS(POs[saldo],POs[cve_prod],DIM_BILL[[#This Row],[CODIGO]],POs[status],$GY1826,POs[f_ent],HC$1)</f>
        <v>0</v>
      </c>
      <c r="HD1826" s="15">
        <f>SUMIFS(POs[saldo],POs[cve_prod],DIM_BILL[[#This Row],[CODIGO]],POs[status],$GY1826,POs[f_ent],HD$1)</f>
        <v>0</v>
      </c>
      <c r="HE1826" s="15">
        <f>SUMIFS(POs[saldo],POs[cve_prod],DIM_BILL[[#This Row],[CODIGO]],POs[status],$GY1826,POs[f_ent],HE$1)</f>
        <v>0</v>
      </c>
      <c r="HF1826" s="15">
        <f>SUMIFS(POs[saldo],POs[cve_prod],DIM_BILL[[#This Row],[CODIGO]],POs[status],$GY1826,POs[Semana],WEEKNUM(HF$1))</f>
        <v>0</v>
      </c>
      <c r="HG1826" s="15">
        <f>SUMIFS(POs[saldo],POs[cve_prod],DIM_BILL[[#This Row],[CODIGO]],POs[status],$GY1826,POs[Semana],WEEKNUM(HG$1))</f>
        <v>0</v>
      </c>
      <c r="HH1826" s="15">
        <f>SUMIFS(POs[saldo],POs[cve_prod],DIM_BILL[[#This Row],[CODIGO]],POs[status],$GY1826,POs[Semana],WEEKNUM(HH$1))</f>
        <v>0</v>
      </c>
      <c r="HI1826" s="15">
        <f>SUMIFS(POs[saldo],POs[cve_prod],DIM_BILL[[#This Row],[CODIGO]],POs[status],$GY1826,POs[Semana],WEEKNUM(HI$1))</f>
        <v>0</v>
      </c>
      <c r="HJ1826" s="15">
        <f>SUMIFS(POs[saldo],POs[cve_prod],DIM_BILL[[#This Row],[CODIGO]],POs[status],$GY1826,POs[Semana],WEEKNUM(HJ$1))</f>
        <v>0</v>
      </c>
      <c r="HK1826" s="15">
        <f>SUMIFS(POs[saldo],POs[cve_prod],DIM_BILL[[#This Row],[CODIGO]],POs[status],$GY1826,POs[Semana],WEEKNUM(HK$1))</f>
        <v>0</v>
      </c>
      <c r="HL1826" s="15">
        <f>SUMIFS(POs[saldo],POs[cve_prod],DIM_BILL[[#This Row],[CODIGO]],POs[status],$GY1826,POs[Semana],WEEKNUM(HL$1))</f>
        <v>0</v>
      </c>
      <c r="HM1826" s="15">
        <f>SUMIFS(POs[saldo],POs[cve_prod],DIM_BILL[[#This Row],[CODIGO]],POs[status],$GY1826,POs[Semana],WEEKNUM(HM$1))</f>
        <v>0</v>
      </c>
      <c r="HN1826" s="15">
        <f>SUMIFS(POs[saldo],POs[cve_prod],DIM_BILL[[#This Row],[CODIGO]],POs[status],$GY1826,POs[Semana],WEEKNUM(HN$1))</f>
        <v>0</v>
      </c>
      <c r="HO1826" s="15">
        <f>SUMIFS(POs[saldo],POs[cve_prod],DIM_BILL[[#This Row],[CODIGO]],POs[status],$GY1826,POs[Semana],WEEKNUM(HO$1))</f>
        <v>0</v>
      </c>
      <c r="HP1826" s="15">
        <f>SUMIFS(POs[saldo],POs[cve_prod],DIM_BILL[[#This Row],[CODIGO]],POs[status],$GY1826,POs[Semana],WEEKNUM(HP$1))</f>
        <v>0</v>
      </c>
      <c r="HQ1826" s="15">
        <f>SUMIFS(POs[saldo],POs[cve_prod],DIM_BILL[[#This Row],[CODIGO]],POs[status],$GY1826,POs[Semana],WEEKNUM(HQ$1))</f>
        <v>0</v>
      </c>
      <c r="HR1826" s="15">
        <f>SUMIFS(POs[saldo],POs[cve_prod],DIM_BILL[[#This Row],[CODIGO]],POs[status],$GY1826,POs[Semana],WEEKNUM(HR$1))</f>
        <v>0</v>
      </c>
      <c r="HS1826" s="15">
        <f>SUMIFS(POs[saldo],POs[cve_prod],DIM_BILL[[#This Row],[CODIGO]],POs[status],$GY1826,POs[Semana],WEEKNUM(HS$1))</f>
        <v>0</v>
      </c>
      <c r="HT1826" s="15">
        <f>SUMIFS(POs[saldo],POs[cve_prod],DIM_BILL[[#This Row],[CODIGO]],POs[status],$GY1826,POs[Semana],WEEKNUM(HT$1))</f>
        <v>0</v>
      </c>
      <c r="HU1826" s="22"/>
      <c r="HV1826" s="25"/>
      <c r="HW1826" t="str">
        <f>DIM_BILL[[#This Row],[Tipo]]</f>
        <v>MATERIA PRIMA</v>
      </c>
    </row>
    <row r="1827" spans="1:231" x14ac:dyDescent="0.3">
      <c r="A1827" s="17" t="s">
        <v>672</v>
      </c>
      <c r="BJ1827">
        <v>1.3345E-3</v>
      </c>
      <c r="GR1827" s="17" t="s">
        <v>673</v>
      </c>
      <c r="GS1827" s="17">
        <v>3</v>
      </c>
      <c r="GT1827" s="17" t="s">
        <v>1837</v>
      </c>
      <c r="GU1827" s="17" t="s">
        <v>1793</v>
      </c>
      <c r="GV1827" s="17">
        <f>SUMIF(FACT_A1[cve_prod],DIM_BILL[[#This Row],[CODIGO]],FACT_A1[Existencia])</f>
        <v>0</v>
      </c>
      <c r="GW1827" s="18">
        <f>SUMIF(FACT_A2[cve_prod],DIM_BILL[[#This Row],[CODIGO]],FACT_A2[Existencia])</f>
        <v>20</v>
      </c>
      <c r="GX1827" s="17"/>
      <c r="GY1827" s="16" t="s">
        <v>2221</v>
      </c>
      <c r="GZ1827" s="24">
        <f>SUMPRODUCT($B1827:$GQ1827,INDEX(PLAN_PRODUCCION!$B$4:$GQ$24,COLUMN()-COLUMN($GZ$1)+1,0))</f>
        <v>2.669</v>
      </c>
      <c r="HA1827" s="24">
        <f>SUMPRODUCT($B1827:$GQ1827,INDEX(PLAN_PRODUCCION!$B$4:$GQ$24,COLUMN()-COLUMN($GZ$1)+1,0))</f>
        <v>0</v>
      </c>
      <c r="HB1827" s="24">
        <f>SUMPRODUCT($B1827:$GQ1827,INDEX(PLAN_PRODUCCION!$B$4:$GQ$24,COLUMN()-COLUMN($GZ$1)+1,0))</f>
        <v>0</v>
      </c>
      <c r="HC1827" s="24">
        <f>SUMPRODUCT($B1827:$GQ1827,INDEX(PLAN_PRODUCCION!$B$4:$GQ$24,COLUMN()-COLUMN($GZ$1)+1,0))</f>
        <v>0</v>
      </c>
      <c r="HD1827" s="24">
        <f>SUMPRODUCT($B1827:$GQ1827,INDEX(PLAN_PRODUCCION!$B$4:$GQ$24,COLUMN()-COLUMN($GZ$1)+1,0))</f>
        <v>0</v>
      </c>
      <c r="HE1827" s="24">
        <f>SUMPRODUCT($B1827:$GQ1827,INDEX(PLAN_PRODUCCION!$B$4:$GQ$24,COLUMN()-COLUMN($GZ$1)+1,0))</f>
        <v>0</v>
      </c>
      <c r="HF1827" s="24">
        <f>SUMPRODUCT($B1827:$GQ1827,INDEX(PLAN_PRODUCCION!$B$4:$GQ$24,COLUMN()-COLUMN($GZ$1)+1,0))</f>
        <v>0</v>
      </c>
      <c r="HG1827" s="24">
        <f>SUMPRODUCT($B1827:$GQ1827,INDEX(PLAN_PRODUCCION!$B$4:$GQ$24,COLUMN()-COLUMN($GZ$1)+1,0))</f>
        <v>0</v>
      </c>
      <c r="HH1827" s="24">
        <f>SUMPRODUCT($B1827:$GQ1827,INDEX(PLAN_PRODUCCION!$B$4:$GQ$24,COLUMN()-COLUMN($GZ$1)+1,0))</f>
        <v>0</v>
      </c>
      <c r="HI1827" s="24">
        <f>SUMPRODUCT($B1827:$GQ1827,INDEX(PLAN_PRODUCCION!$B$4:$GQ$24,COLUMN()-COLUMN($GZ$1)+1,0))</f>
        <v>0</v>
      </c>
      <c r="HJ1827" s="24">
        <f>SUMPRODUCT($B1827:$GQ1827,INDEX(PLAN_PRODUCCION!$B$4:$GQ$24,COLUMN()-COLUMN($GZ$1)+1,0))</f>
        <v>0</v>
      </c>
      <c r="HK1827" s="24">
        <f>SUMPRODUCT($B1827:$GQ1827,INDEX(PLAN_PRODUCCION!$B$4:$GQ$24,COLUMN()-COLUMN($GZ$1)+1,0))</f>
        <v>0</v>
      </c>
      <c r="HL1827" s="24">
        <f>SUMPRODUCT($B1827:$GQ1827,INDEX(PLAN_PRODUCCION!$B$4:$GQ$24,COLUMN()-COLUMN($GZ$1)+1,0))</f>
        <v>0</v>
      </c>
      <c r="HM1827" s="24">
        <f>SUMPRODUCT($B1827:$GQ1827,INDEX(PLAN_PRODUCCION!$B$4:$GQ$24,COLUMN()-COLUMN($GZ$1)+1,0))</f>
        <v>0</v>
      </c>
      <c r="HN1827" s="24">
        <f>SUMPRODUCT($B1827:$GQ1827,INDEX(PLAN_PRODUCCION!$B$4:$GQ$24,COLUMN()-COLUMN($GZ$1)+1,0))</f>
        <v>0</v>
      </c>
      <c r="HO1827" s="24">
        <f>SUMPRODUCT($B1827:$GQ1827,INDEX(PLAN_PRODUCCION!$B$4:$GQ$24,COLUMN()-COLUMN($GZ$1)+1,0))</f>
        <v>0</v>
      </c>
      <c r="HP1827" s="24">
        <f>SUMPRODUCT($B1827:$GQ1827,INDEX(PLAN_PRODUCCION!$B$4:$GQ$24,COLUMN()-COLUMN($GZ$1)+1,0))</f>
        <v>0</v>
      </c>
      <c r="HQ1827" s="24">
        <f>SUMPRODUCT($B1827:$GQ1827,INDEX(PLAN_PRODUCCION!$B$4:$GQ$24,COLUMN()-COLUMN($GZ$1)+1,0))</f>
        <v>0</v>
      </c>
      <c r="HR1827" s="24">
        <f>SUMPRODUCT($B1827:$GQ1827,INDEX(PLAN_PRODUCCION!$B$4:$GQ$24,COLUMN()-COLUMN($GZ$1)+1,0))</f>
        <v>0</v>
      </c>
      <c r="HS1827" s="24">
        <f>SUMPRODUCT($B1827:$GQ1827,INDEX(PLAN_PRODUCCION!$B$4:$GQ$24,COLUMN()-COLUMN($GZ$1)+1,0))</f>
        <v>0</v>
      </c>
      <c r="HT1827" s="24">
        <f>SUMPRODUCT($B1827:$GQ1827,INDEX(PLAN_PRODUCCION!$B$4:$GQ$24,COLUMN()-COLUMN($GZ$1)+1,0))</f>
        <v>0</v>
      </c>
      <c r="HU1827" s="22"/>
      <c r="HV1827" s="25"/>
      <c r="HW1827" t="str">
        <f>DIM_BILL[[#This Row],[Tipo]]</f>
        <v>MATERIA PRIMA</v>
      </c>
    </row>
    <row r="1828" spans="1:231" x14ac:dyDescent="0.3">
      <c r="A1828" s="18" t="s">
        <v>672</v>
      </c>
      <c r="BJ1828">
        <v>1.3345E-3</v>
      </c>
      <c r="GR1828" s="18" t="s">
        <v>673</v>
      </c>
      <c r="GS1828" s="18">
        <v>3</v>
      </c>
      <c r="GT1828" s="18" t="s">
        <v>1837</v>
      </c>
      <c r="GU1828" s="18" t="s">
        <v>1793</v>
      </c>
      <c r="GV1828" s="18">
        <f>SUMIF(FACT_A1[cve_prod],DIM_BILL[[#This Row],[CODIGO]],FACT_A1[Existencia])</f>
        <v>0</v>
      </c>
      <c r="GW1828" s="18">
        <f>SUMIF(FACT_A2[cve_prod],DIM_BILL[[#This Row],[CODIGO]],FACT_A2[Existencia])</f>
        <v>20</v>
      </c>
      <c r="GX1828" s="18"/>
      <c r="GY1828" s="16" t="s">
        <v>2222</v>
      </c>
      <c r="GZ1828" s="26">
        <f t="shared" ref="GZ1828" si="13355">GV1828+GW1828+GX1828+GZ1826-GZ1827</f>
        <v>17.331</v>
      </c>
      <c r="HA1828" s="26">
        <f t="shared" ref="HA1828" si="13356">GZ1828+HA1826-HA1827</f>
        <v>17.331</v>
      </c>
      <c r="HB1828" s="26">
        <f t="shared" ref="HB1828" si="13357">HA1828+HB1826-HB1827</f>
        <v>17.331</v>
      </c>
      <c r="HC1828" s="26">
        <f t="shared" ref="HC1828" si="13358">HB1828+HC1826-HC1827</f>
        <v>17.331</v>
      </c>
      <c r="HD1828" s="26">
        <f t="shared" ref="HD1828" si="13359">HC1828+HD1826-HD1827</f>
        <v>17.331</v>
      </c>
      <c r="HE1828" s="26">
        <f t="shared" ref="HE1828" si="13360">HD1828+HE1826-HE1827</f>
        <v>17.331</v>
      </c>
      <c r="HF1828" s="26">
        <f t="shared" ref="HF1828" si="13361">HE1828+HF1826-HF1827</f>
        <v>17.331</v>
      </c>
      <c r="HG1828" s="26">
        <f t="shared" ref="HG1828" si="13362">HF1828+HG1826-HG1827</f>
        <v>17.331</v>
      </c>
      <c r="HH1828" s="26">
        <f t="shared" ref="HH1828" si="13363">HG1828+HH1826-HH1827</f>
        <v>17.331</v>
      </c>
      <c r="HI1828" s="26">
        <f t="shared" ref="HI1828" si="13364">HH1828+HI1826-HI1827</f>
        <v>17.331</v>
      </c>
      <c r="HJ1828" s="26">
        <f t="shared" ref="HJ1828" si="13365">HI1828+HJ1826-HJ1827</f>
        <v>17.331</v>
      </c>
      <c r="HK1828" s="26">
        <f t="shared" ref="HK1828" si="13366">HJ1828+HK1826-HK1827</f>
        <v>17.331</v>
      </c>
      <c r="HL1828" s="26">
        <f t="shared" ref="HL1828" si="13367">HK1828+HL1826-HL1827</f>
        <v>17.331</v>
      </c>
      <c r="HM1828" s="26">
        <f t="shared" ref="HM1828" si="13368">HL1828+HM1826-HM1827</f>
        <v>17.331</v>
      </c>
      <c r="HN1828" s="26">
        <f t="shared" ref="HN1828" si="13369">HM1828+HN1826-HN1827</f>
        <v>17.331</v>
      </c>
      <c r="HO1828" s="26">
        <f t="shared" ref="HO1828" si="13370">HN1828+HO1826-HO1827</f>
        <v>17.331</v>
      </c>
      <c r="HP1828" s="26">
        <f t="shared" ref="HP1828" si="13371">HO1828+HP1826-HP1827</f>
        <v>17.331</v>
      </c>
      <c r="HQ1828" s="26">
        <f t="shared" ref="HQ1828" si="13372">HP1828+HQ1826-HQ1827</f>
        <v>17.331</v>
      </c>
      <c r="HR1828" s="26">
        <f t="shared" ref="HR1828" si="13373">HQ1828+HR1826-HR1827</f>
        <v>17.331</v>
      </c>
      <c r="HS1828" s="26">
        <f t="shared" ref="HS1828" si="13374">HR1828+HS1826-HS1827</f>
        <v>17.331</v>
      </c>
      <c r="HT1828" s="26">
        <f t="shared" ref="HT1828" si="13375">HS1828+HT1826-HT1827</f>
        <v>17.331</v>
      </c>
      <c r="HU1828" s="22">
        <f t="shared" ref="HU1828" si="13376">COUNTIF(GZ1828:HT1828,"&lt;0")</f>
        <v>0</v>
      </c>
      <c r="HV1828" s="25"/>
      <c r="HW1828" t="str">
        <f>DIM_BILL[[#This Row],[Tipo]]</f>
        <v>MATERIA PRIMA</v>
      </c>
    </row>
    <row r="1829" spans="1:231" x14ac:dyDescent="0.3">
      <c r="A1829" s="17" t="s">
        <v>1581</v>
      </c>
      <c r="FM1829">
        <v>9.0000000000000008E-4</v>
      </c>
      <c r="GN1829">
        <v>8.9999999999999998E-4</v>
      </c>
      <c r="GR1829" s="17" t="s">
        <v>1582</v>
      </c>
      <c r="GS1829" s="17">
        <v>3</v>
      </c>
      <c r="GT1829" s="17" t="s">
        <v>1837</v>
      </c>
      <c r="GU1829" s="17" t="s">
        <v>1793</v>
      </c>
      <c r="GV1829" s="17">
        <f>SUMIF(FACT_A1[cve_prod],DIM_BILL[[#This Row],[CODIGO]],FACT_A1[Existencia])</f>
        <v>0</v>
      </c>
      <c r="GW1829" s="18">
        <f>SUMIF(FACT_A2[cve_prod],DIM_BILL[[#This Row],[CODIGO]],FACT_A2[Existencia])</f>
        <v>40</v>
      </c>
      <c r="GX1829" s="17"/>
      <c r="GY1829" s="16" t="s">
        <v>2220</v>
      </c>
      <c r="GZ1829" s="15">
        <f>SUMIFS(POs[saldo],POs[cve_prod],DIM_BILL[[#This Row],[CODIGO]],POs[status],$GY1829,POs[f_ent],GZ$1)</f>
        <v>0</v>
      </c>
      <c r="HA1829" s="15">
        <f>SUMIFS(POs[saldo],POs[cve_prod],DIM_BILL[[#This Row],[CODIGO]],POs[status],$GY1829,POs[f_ent],HA$1)</f>
        <v>0</v>
      </c>
      <c r="HB1829" s="15">
        <f>SUMIFS(POs[saldo],POs[cve_prod],DIM_BILL[[#This Row],[CODIGO]],POs[status],$GY1829,POs[f_ent],HB$1)</f>
        <v>0</v>
      </c>
      <c r="HC1829" s="15">
        <f>SUMIFS(POs[saldo],POs[cve_prod],DIM_BILL[[#This Row],[CODIGO]],POs[status],$GY1829,POs[f_ent],HC$1)</f>
        <v>0</v>
      </c>
      <c r="HD1829" s="15">
        <f>SUMIFS(POs[saldo],POs[cve_prod],DIM_BILL[[#This Row],[CODIGO]],POs[status],$GY1829,POs[f_ent],HD$1)</f>
        <v>0</v>
      </c>
      <c r="HE1829" s="15">
        <f>SUMIFS(POs[saldo],POs[cve_prod],DIM_BILL[[#This Row],[CODIGO]],POs[status],$GY1829,POs[f_ent],HE$1)</f>
        <v>0</v>
      </c>
      <c r="HF1829" s="15">
        <f>SUMIFS(POs[saldo],POs[cve_prod],DIM_BILL[[#This Row],[CODIGO]],POs[status],$GY1829,POs[Semana],WEEKNUM(HF$1))</f>
        <v>0</v>
      </c>
      <c r="HG1829" s="15">
        <f>SUMIFS(POs[saldo],POs[cve_prod],DIM_BILL[[#This Row],[CODIGO]],POs[status],$GY1829,POs[Semana],WEEKNUM(HG$1))</f>
        <v>0</v>
      </c>
      <c r="HH1829" s="15">
        <f>SUMIFS(POs[saldo],POs[cve_prod],DIM_BILL[[#This Row],[CODIGO]],POs[status],$GY1829,POs[Semana],WEEKNUM(HH$1))</f>
        <v>0</v>
      </c>
      <c r="HI1829" s="15">
        <f>SUMIFS(POs[saldo],POs[cve_prod],DIM_BILL[[#This Row],[CODIGO]],POs[status],$GY1829,POs[Semana],WEEKNUM(HI$1))</f>
        <v>0</v>
      </c>
      <c r="HJ1829" s="15">
        <f>SUMIFS(POs[saldo],POs[cve_prod],DIM_BILL[[#This Row],[CODIGO]],POs[status],$GY1829,POs[Semana],WEEKNUM(HJ$1))</f>
        <v>0</v>
      </c>
      <c r="HK1829" s="15">
        <f>SUMIFS(POs[saldo],POs[cve_prod],DIM_BILL[[#This Row],[CODIGO]],POs[status],$GY1829,POs[Semana],WEEKNUM(HK$1))</f>
        <v>0</v>
      </c>
      <c r="HL1829" s="15">
        <f>SUMIFS(POs[saldo],POs[cve_prod],DIM_BILL[[#This Row],[CODIGO]],POs[status],$GY1829,POs[Semana],WEEKNUM(HL$1))</f>
        <v>0</v>
      </c>
      <c r="HM1829" s="15">
        <f>SUMIFS(POs[saldo],POs[cve_prod],DIM_BILL[[#This Row],[CODIGO]],POs[status],$GY1829,POs[Semana],WEEKNUM(HM$1))</f>
        <v>0</v>
      </c>
      <c r="HN1829" s="15">
        <f>SUMIFS(POs[saldo],POs[cve_prod],DIM_BILL[[#This Row],[CODIGO]],POs[status],$GY1829,POs[Semana],WEEKNUM(HN$1))</f>
        <v>0</v>
      </c>
      <c r="HO1829" s="15">
        <f>SUMIFS(POs[saldo],POs[cve_prod],DIM_BILL[[#This Row],[CODIGO]],POs[status],$GY1829,POs[Semana],WEEKNUM(HO$1))</f>
        <v>0</v>
      </c>
      <c r="HP1829" s="15">
        <f>SUMIFS(POs[saldo],POs[cve_prod],DIM_BILL[[#This Row],[CODIGO]],POs[status],$GY1829,POs[Semana],WEEKNUM(HP$1))</f>
        <v>0</v>
      </c>
      <c r="HQ1829" s="15">
        <f>SUMIFS(POs[saldo],POs[cve_prod],DIM_BILL[[#This Row],[CODIGO]],POs[status],$GY1829,POs[Semana],WEEKNUM(HQ$1))</f>
        <v>0</v>
      </c>
      <c r="HR1829" s="15">
        <f>SUMIFS(POs[saldo],POs[cve_prod],DIM_BILL[[#This Row],[CODIGO]],POs[status],$GY1829,POs[Semana],WEEKNUM(HR$1))</f>
        <v>0</v>
      </c>
      <c r="HS1829" s="15">
        <f>SUMIFS(POs[saldo],POs[cve_prod],DIM_BILL[[#This Row],[CODIGO]],POs[status],$GY1829,POs[Semana],WEEKNUM(HS$1))</f>
        <v>0</v>
      </c>
      <c r="HT1829" s="15">
        <f>SUMIFS(POs[saldo],POs[cve_prod],DIM_BILL[[#This Row],[CODIGO]],POs[status],$GY1829,POs[Semana],WEEKNUM(HT$1))</f>
        <v>0</v>
      </c>
      <c r="HU1829" s="22"/>
      <c r="HV1829" s="25"/>
      <c r="HW1829" t="str">
        <f>DIM_BILL[[#This Row],[Tipo]]</f>
        <v>MATERIA PRIMA</v>
      </c>
    </row>
    <row r="1830" spans="1:231" x14ac:dyDescent="0.3">
      <c r="A1830" s="17" t="s">
        <v>1581</v>
      </c>
      <c r="FM1830">
        <v>9.0000000000000008E-4</v>
      </c>
      <c r="GN1830">
        <v>8.9999999999999998E-4</v>
      </c>
      <c r="GR1830" s="17" t="s">
        <v>1582</v>
      </c>
      <c r="GS1830" s="17">
        <v>3</v>
      </c>
      <c r="GT1830" s="17" t="s">
        <v>1837</v>
      </c>
      <c r="GU1830" s="17" t="s">
        <v>1793</v>
      </c>
      <c r="GV1830" s="17">
        <f>SUMIF(FACT_A1[cve_prod],DIM_BILL[[#This Row],[CODIGO]],FACT_A1[Existencia])</f>
        <v>0</v>
      </c>
      <c r="GW1830" s="18">
        <f>SUMIF(FACT_A2[cve_prod],DIM_BILL[[#This Row],[CODIGO]],FACT_A2[Existencia])</f>
        <v>40</v>
      </c>
      <c r="GX1830" s="17"/>
      <c r="GY1830" s="16" t="s">
        <v>2221</v>
      </c>
      <c r="GZ1830" s="24">
        <f>SUMPRODUCT($B1830:$GQ1830,INDEX(PLAN_PRODUCCION!$B$4:$GQ$24,COLUMN()-COLUMN($GZ$1)+1,0))</f>
        <v>1.8</v>
      </c>
      <c r="HA1830" s="24">
        <f>SUMPRODUCT($B1830:$GQ1830,INDEX(PLAN_PRODUCCION!$B$4:$GQ$24,COLUMN()-COLUMN($GZ$1)+1,0))</f>
        <v>0</v>
      </c>
      <c r="HB1830" s="24">
        <f>SUMPRODUCT($B1830:$GQ1830,INDEX(PLAN_PRODUCCION!$B$4:$GQ$24,COLUMN()-COLUMN($GZ$1)+1,0))</f>
        <v>0</v>
      </c>
      <c r="HC1830" s="24">
        <f>SUMPRODUCT($B1830:$GQ1830,INDEX(PLAN_PRODUCCION!$B$4:$GQ$24,COLUMN()-COLUMN($GZ$1)+1,0))</f>
        <v>0</v>
      </c>
      <c r="HD1830" s="24">
        <f>SUMPRODUCT($B1830:$GQ1830,INDEX(PLAN_PRODUCCION!$B$4:$GQ$24,COLUMN()-COLUMN($GZ$1)+1,0))</f>
        <v>0</v>
      </c>
      <c r="HE1830" s="24">
        <f>SUMPRODUCT($B1830:$GQ1830,INDEX(PLAN_PRODUCCION!$B$4:$GQ$24,COLUMN()-COLUMN($GZ$1)+1,0))</f>
        <v>0</v>
      </c>
      <c r="HF1830" s="24">
        <f>SUMPRODUCT($B1830:$GQ1830,INDEX(PLAN_PRODUCCION!$B$4:$GQ$24,COLUMN()-COLUMN($GZ$1)+1,0))</f>
        <v>0</v>
      </c>
      <c r="HG1830" s="24">
        <f>SUMPRODUCT($B1830:$GQ1830,INDEX(PLAN_PRODUCCION!$B$4:$GQ$24,COLUMN()-COLUMN($GZ$1)+1,0))</f>
        <v>0</v>
      </c>
      <c r="HH1830" s="24">
        <f>SUMPRODUCT($B1830:$GQ1830,INDEX(PLAN_PRODUCCION!$B$4:$GQ$24,COLUMN()-COLUMN($GZ$1)+1,0))</f>
        <v>0</v>
      </c>
      <c r="HI1830" s="24">
        <f>SUMPRODUCT($B1830:$GQ1830,INDEX(PLAN_PRODUCCION!$B$4:$GQ$24,COLUMN()-COLUMN($GZ$1)+1,0))</f>
        <v>0</v>
      </c>
      <c r="HJ1830" s="24">
        <f>SUMPRODUCT($B1830:$GQ1830,INDEX(PLAN_PRODUCCION!$B$4:$GQ$24,COLUMN()-COLUMN($GZ$1)+1,0))</f>
        <v>0</v>
      </c>
      <c r="HK1830" s="24">
        <f>SUMPRODUCT($B1830:$GQ1830,INDEX(PLAN_PRODUCCION!$B$4:$GQ$24,COLUMN()-COLUMN($GZ$1)+1,0))</f>
        <v>0</v>
      </c>
      <c r="HL1830" s="24">
        <f>SUMPRODUCT($B1830:$GQ1830,INDEX(PLAN_PRODUCCION!$B$4:$GQ$24,COLUMN()-COLUMN($GZ$1)+1,0))</f>
        <v>0</v>
      </c>
      <c r="HM1830" s="24">
        <f>SUMPRODUCT($B1830:$GQ1830,INDEX(PLAN_PRODUCCION!$B$4:$GQ$24,COLUMN()-COLUMN($GZ$1)+1,0))</f>
        <v>0</v>
      </c>
      <c r="HN1830" s="24">
        <f>SUMPRODUCT($B1830:$GQ1830,INDEX(PLAN_PRODUCCION!$B$4:$GQ$24,COLUMN()-COLUMN($GZ$1)+1,0))</f>
        <v>0</v>
      </c>
      <c r="HO1830" s="24">
        <f>SUMPRODUCT($B1830:$GQ1830,INDEX(PLAN_PRODUCCION!$B$4:$GQ$24,COLUMN()-COLUMN($GZ$1)+1,0))</f>
        <v>0</v>
      </c>
      <c r="HP1830" s="24">
        <f>SUMPRODUCT($B1830:$GQ1830,INDEX(PLAN_PRODUCCION!$B$4:$GQ$24,COLUMN()-COLUMN($GZ$1)+1,0))</f>
        <v>0</v>
      </c>
      <c r="HQ1830" s="24">
        <f>SUMPRODUCT($B1830:$GQ1830,INDEX(PLAN_PRODUCCION!$B$4:$GQ$24,COLUMN()-COLUMN($GZ$1)+1,0))</f>
        <v>0</v>
      </c>
      <c r="HR1830" s="24">
        <f>SUMPRODUCT($B1830:$GQ1830,INDEX(PLAN_PRODUCCION!$B$4:$GQ$24,COLUMN()-COLUMN($GZ$1)+1,0))</f>
        <v>0</v>
      </c>
      <c r="HS1830" s="24">
        <f>SUMPRODUCT($B1830:$GQ1830,INDEX(PLAN_PRODUCCION!$B$4:$GQ$24,COLUMN()-COLUMN($GZ$1)+1,0))</f>
        <v>0</v>
      </c>
      <c r="HT1830" s="24">
        <f>SUMPRODUCT($B1830:$GQ1830,INDEX(PLAN_PRODUCCION!$B$4:$GQ$24,COLUMN()-COLUMN($GZ$1)+1,0))</f>
        <v>0</v>
      </c>
      <c r="HU1830" s="22"/>
      <c r="HV1830" s="25"/>
      <c r="HW1830" t="str">
        <f>DIM_BILL[[#This Row],[Tipo]]</f>
        <v>MATERIA PRIMA</v>
      </c>
    </row>
    <row r="1831" spans="1:231" x14ac:dyDescent="0.3">
      <c r="A1831" s="18" t="s">
        <v>1581</v>
      </c>
      <c r="FM1831">
        <v>9.0000000000000008E-4</v>
      </c>
      <c r="GN1831">
        <v>8.9999999999999998E-4</v>
      </c>
      <c r="GR1831" s="18" t="s">
        <v>1582</v>
      </c>
      <c r="GS1831" s="18">
        <v>3</v>
      </c>
      <c r="GT1831" s="18" t="s">
        <v>1837</v>
      </c>
      <c r="GU1831" s="18" t="s">
        <v>1793</v>
      </c>
      <c r="GV1831" s="18">
        <f>SUMIF(FACT_A1[cve_prod],DIM_BILL[[#This Row],[CODIGO]],FACT_A1[Existencia])</f>
        <v>0</v>
      </c>
      <c r="GW1831" s="18">
        <f>SUMIF(FACT_A2[cve_prod],DIM_BILL[[#This Row],[CODIGO]],FACT_A2[Existencia])</f>
        <v>40</v>
      </c>
      <c r="GX1831" s="18"/>
      <c r="GY1831" s="16" t="s">
        <v>2222</v>
      </c>
      <c r="GZ1831" s="26">
        <f t="shared" ref="GZ1831" si="13377">GV1831+GW1831+GX1831+GZ1829-GZ1830</f>
        <v>38.200000000000003</v>
      </c>
      <c r="HA1831" s="26">
        <f t="shared" ref="HA1831" si="13378">GZ1831+HA1829-HA1830</f>
        <v>38.200000000000003</v>
      </c>
      <c r="HB1831" s="26">
        <f t="shared" ref="HB1831" si="13379">HA1831+HB1829-HB1830</f>
        <v>38.200000000000003</v>
      </c>
      <c r="HC1831" s="26">
        <f t="shared" ref="HC1831" si="13380">HB1831+HC1829-HC1830</f>
        <v>38.200000000000003</v>
      </c>
      <c r="HD1831" s="26">
        <f t="shared" ref="HD1831" si="13381">HC1831+HD1829-HD1830</f>
        <v>38.200000000000003</v>
      </c>
      <c r="HE1831" s="26">
        <f t="shared" ref="HE1831" si="13382">HD1831+HE1829-HE1830</f>
        <v>38.200000000000003</v>
      </c>
      <c r="HF1831" s="26">
        <f t="shared" ref="HF1831" si="13383">HE1831+HF1829-HF1830</f>
        <v>38.200000000000003</v>
      </c>
      <c r="HG1831" s="26">
        <f t="shared" ref="HG1831" si="13384">HF1831+HG1829-HG1830</f>
        <v>38.200000000000003</v>
      </c>
      <c r="HH1831" s="26">
        <f t="shared" ref="HH1831" si="13385">HG1831+HH1829-HH1830</f>
        <v>38.200000000000003</v>
      </c>
      <c r="HI1831" s="26">
        <f t="shared" ref="HI1831" si="13386">HH1831+HI1829-HI1830</f>
        <v>38.200000000000003</v>
      </c>
      <c r="HJ1831" s="26">
        <f t="shared" ref="HJ1831" si="13387">HI1831+HJ1829-HJ1830</f>
        <v>38.200000000000003</v>
      </c>
      <c r="HK1831" s="26">
        <f t="shared" ref="HK1831" si="13388">HJ1831+HK1829-HK1830</f>
        <v>38.200000000000003</v>
      </c>
      <c r="HL1831" s="26">
        <f t="shared" ref="HL1831" si="13389">HK1831+HL1829-HL1830</f>
        <v>38.200000000000003</v>
      </c>
      <c r="HM1831" s="26">
        <f t="shared" ref="HM1831" si="13390">HL1831+HM1829-HM1830</f>
        <v>38.200000000000003</v>
      </c>
      <c r="HN1831" s="26">
        <f t="shared" ref="HN1831" si="13391">HM1831+HN1829-HN1830</f>
        <v>38.200000000000003</v>
      </c>
      <c r="HO1831" s="26">
        <f t="shared" ref="HO1831" si="13392">HN1831+HO1829-HO1830</f>
        <v>38.200000000000003</v>
      </c>
      <c r="HP1831" s="26">
        <f t="shared" ref="HP1831" si="13393">HO1831+HP1829-HP1830</f>
        <v>38.200000000000003</v>
      </c>
      <c r="HQ1831" s="26">
        <f t="shared" ref="HQ1831" si="13394">HP1831+HQ1829-HQ1830</f>
        <v>38.200000000000003</v>
      </c>
      <c r="HR1831" s="26">
        <f t="shared" ref="HR1831" si="13395">HQ1831+HR1829-HR1830</f>
        <v>38.200000000000003</v>
      </c>
      <c r="HS1831" s="26">
        <f t="shared" ref="HS1831" si="13396">HR1831+HS1829-HS1830</f>
        <v>38.200000000000003</v>
      </c>
      <c r="HT1831" s="26">
        <f t="shared" ref="HT1831" si="13397">HS1831+HT1829-HT1830</f>
        <v>38.200000000000003</v>
      </c>
      <c r="HU1831" s="22">
        <f t="shared" ref="HU1831" si="13398">COUNTIF(GZ1831:HT1831,"&lt;0")</f>
        <v>0</v>
      </c>
      <c r="HV1831" s="25"/>
      <c r="HW1831" t="str">
        <f>DIM_BILL[[#This Row],[Tipo]]</f>
        <v>MATERIA PRIMA</v>
      </c>
    </row>
    <row r="1832" spans="1:231" x14ac:dyDescent="0.3">
      <c r="A1832" s="17" t="s">
        <v>1637</v>
      </c>
      <c r="FT1832">
        <v>1.11714E-3</v>
      </c>
      <c r="FU1832">
        <v>1.1171600000000001E-3</v>
      </c>
      <c r="FV1832">
        <v>3.6000000000000002E-4</v>
      </c>
      <c r="GR1832" s="17" t="s">
        <v>1638</v>
      </c>
      <c r="GS1832" s="17">
        <v>2</v>
      </c>
      <c r="GT1832" s="17" t="s">
        <v>1874</v>
      </c>
      <c r="GU1832" s="17" t="s">
        <v>1793</v>
      </c>
      <c r="GV1832" s="17">
        <f>SUMIF(FACT_A1[cve_prod],DIM_BILL[[#This Row],[CODIGO]],FACT_A1[Existencia])</f>
        <v>0</v>
      </c>
      <c r="GW1832" s="18">
        <f>SUMIF(FACT_A2[cve_prod],DIM_BILL[[#This Row],[CODIGO]],FACT_A2[Existencia])</f>
        <v>11.9602</v>
      </c>
      <c r="GX1832" s="17"/>
      <c r="GY1832" s="16" t="s">
        <v>2220</v>
      </c>
      <c r="GZ1832" s="15">
        <f>SUMIFS(POs[saldo],POs[cve_prod],DIM_BILL[[#This Row],[CODIGO]],POs[status],$GY1832,POs[f_ent],GZ$1)</f>
        <v>0</v>
      </c>
      <c r="HA1832" s="15">
        <f>SUMIFS(POs[saldo],POs[cve_prod],DIM_BILL[[#This Row],[CODIGO]],POs[status],$GY1832,POs[f_ent],HA$1)</f>
        <v>0</v>
      </c>
      <c r="HB1832" s="15">
        <f>SUMIFS(POs[saldo],POs[cve_prod],DIM_BILL[[#This Row],[CODIGO]],POs[status],$GY1832,POs[f_ent],HB$1)</f>
        <v>0</v>
      </c>
      <c r="HC1832" s="15">
        <f>SUMIFS(POs[saldo],POs[cve_prod],DIM_BILL[[#This Row],[CODIGO]],POs[status],$GY1832,POs[f_ent],HC$1)</f>
        <v>0</v>
      </c>
      <c r="HD1832" s="15">
        <f>SUMIFS(POs[saldo],POs[cve_prod],DIM_BILL[[#This Row],[CODIGO]],POs[status],$GY1832,POs[f_ent],HD$1)</f>
        <v>36</v>
      </c>
      <c r="HE1832" s="15">
        <f>SUMIFS(POs[saldo],POs[cve_prod],DIM_BILL[[#This Row],[CODIGO]],POs[status],$GY1832,POs[f_ent],HE$1)</f>
        <v>0</v>
      </c>
      <c r="HF1832" s="15">
        <f>SUMIFS(POs[saldo],POs[cve_prod],DIM_BILL[[#This Row],[CODIGO]],POs[status],$GY1832,POs[Semana],WEEKNUM(HF$1))</f>
        <v>0</v>
      </c>
      <c r="HG1832" s="15">
        <f>SUMIFS(POs[saldo],POs[cve_prod],DIM_BILL[[#This Row],[CODIGO]],POs[status],$GY1832,POs[Semana],WEEKNUM(HG$1))</f>
        <v>0</v>
      </c>
      <c r="HH1832" s="15">
        <f>SUMIFS(POs[saldo],POs[cve_prod],DIM_BILL[[#This Row],[CODIGO]],POs[status],$GY1832,POs[Semana],WEEKNUM(HH$1))</f>
        <v>0</v>
      </c>
      <c r="HI1832" s="15">
        <f>SUMIFS(POs[saldo],POs[cve_prod],DIM_BILL[[#This Row],[CODIGO]],POs[status],$GY1832,POs[Semana],WEEKNUM(HI$1))</f>
        <v>0</v>
      </c>
      <c r="HJ1832" s="15">
        <f>SUMIFS(POs[saldo],POs[cve_prod],DIM_BILL[[#This Row],[CODIGO]],POs[status],$GY1832,POs[Semana],WEEKNUM(HJ$1))</f>
        <v>0</v>
      </c>
      <c r="HK1832" s="15">
        <f>SUMIFS(POs[saldo],POs[cve_prod],DIM_BILL[[#This Row],[CODIGO]],POs[status],$GY1832,POs[Semana],WEEKNUM(HK$1))</f>
        <v>0</v>
      </c>
      <c r="HL1832" s="15">
        <f>SUMIFS(POs[saldo],POs[cve_prod],DIM_BILL[[#This Row],[CODIGO]],POs[status],$GY1832,POs[Semana],WEEKNUM(HL$1))</f>
        <v>0</v>
      </c>
      <c r="HM1832" s="15">
        <f>SUMIFS(POs[saldo],POs[cve_prod],DIM_BILL[[#This Row],[CODIGO]],POs[status],$GY1832,POs[Semana],WEEKNUM(HM$1))</f>
        <v>0</v>
      </c>
      <c r="HN1832" s="15">
        <f>SUMIFS(POs[saldo],POs[cve_prod],DIM_BILL[[#This Row],[CODIGO]],POs[status],$GY1832,POs[Semana],WEEKNUM(HN$1))</f>
        <v>0</v>
      </c>
      <c r="HO1832" s="15">
        <f>SUMIFS(POs[saldo],POs[cve_prod],DIM_BILL[[#This Row],[CODIGO]],POs[status],$GY1832,POs[Semana],WEEKNUM(HO$1))</f>
        <v>0</v>
      </c>
      <c r="HP1832" s="15">
        <f>SUMIFS(POs[saldo],POs[cve_prod],DIM_BILL[[#This Row],[CODIGO]],POs[status],$GY1832,POs[Semana],WEEKNUM(HP$1))</f>
        <v>0</v>
      </c>
      <c r="HQ1832" s="15">
        <f>SUMIFS(POs[saldo],POs[cve_prod],DIM_BILL[[#This Row],[CODIGO]],POs[status],$GY1832,POs[Semana],WEEKNUM(HQ$1))</f>
        <v>0</v>
      </c>
      <c r="HR1832" s="15">
        <f>SUMIFS(POs[saldo],POs[cve_prod],DIM_BILL[[#This Row],[CODIGO]],POs[status],$GY1832,POs[Semana],WEEKNUM(HR$1))</f>
        <v>0</v>
      </c>
      <c r="HS1832" s="15">
        <f>SUMIFS(POs[saldo],POs[cve_prod],DIM_BILL[[#This Row],[CODIGO]],POs[status],$GY1832,POs[Semana],WEEKNUM(HS$1))</f>
        <v>0</v>
      </c>
      <c r="HT1832" s="15">
        <f>SUMIFS(POs[saldo],POs[cve_prod],DIM_BILL[[#This Row],[CODIGO]],POs[status],$GY1832,POs[Semana],WEEKNUM(HT$1))</f>
        <v>0</v>
      </c>
      <c r="HU1832" s="22"/>
      <c r="HV1832" s="25"/>
      <c r="HW1832" t="str">
        <f>DIM_BILL[[#This Row],[Tipo]]</f>
        <v>MATERIA PRIMA</v>
      </c>
    </row>
    <row r="1833" spans="1:231" x14ac:dyDescent="0.3">
      <c r="A1833" s="17" t="s">
        <v>1637</v>
      </c>
      <c r="FT1833">
        <v>1.11714E-3</v>
      </c>
      <c r="FU1833">
        <v>1.1171600000000001E-3</v>
      </c>
      <c r="FV1833">
        <v>3.6000000000000002E-4</v>
      </c>
      <c r="GR1833" s="17" t="s">
        <v>1638</v>
      </c>
      <c r="GS1833" s="17">
        <v>2</v>
      </c>
      <c r="GT1833" s="17" t="s">
        <v>1874</v>
      </c>
      <c r="GU1833" s="17" t="s">
        <v>1793</v>
      </c>
      <c r="GV1833" s="17">
        <f>SUMIF(FACT_A1[cve_prod],DIM_BILL[[#This Row],[CODIGO]],FACT_A1[Existencia])</f>
        <v>0</v>
      </c>
      <c r="GW1833" s="18">
        <f>SUMIF(FACT_A2[cve_prod],DIM_BILL[[#This Row],[CODIGO]],FACT_A2[Existencia])</f>
        <v>11.9602</v>
      </c>
      <c r="GX1833" s="17"/>
      <c r="GY1833" s="16" t="s">
        <v>2221</v>
      </c>
      <c r="GZ1833" s="24">
        <f>SUMPRODUCT($B1833:$GQ1833,INDEX(PLAN_PRODUCCION!$B$4:$GQ$24,COLUMN()-COLUMN($GZ$1)+1,0))</f>
        <v>43.525204199999997</v>
      </c>
      <c r="HA1833" s="24">
        <f>SUMPRODUCT($B1833:$GQ1833,INDEX(PLAN_PRODUCCION!$B$4:$GQ$24,COLUMN()-COLUMN($GZ$1)+1,0))</f>
        <v>0</v>
      </c>
      <c r="HB1833" s="24">
        <f>SUMPRODUCT($B1833:$GQ1833,INDEX(PLAN_PRODUCCION!$B$4:$GQ$24,COLUMN()-COLUMN($GZ$1)+1,0))</f>
        <v>0</v>
      </c>
      <c r="HC1833" s="24">
        <f>SUMPRODUCT($B1833:$GQ1833,INDEX(PLAN_PRODUCCION!$B$4:$GQ$24,COLUMN()-COLUMN($GZ$1)+1,0))</f>
        <v>0</v>
      </c>
      <c r="HD1833" s="24">
        <f>SUMPRODUCT($B1833:$GQ1833,INDEX(PLAN_PRODUCCION!$B$4:$GQ$24,COLUMN()-COLUMN($GZ$1)+1,0))</f>
        <v>0</v>
      </c>
      <c r="HE1833" s="24">
        <f>SUMPRODUCT($B1833:$GQ1833,INDEX(PLAN_PRODUCCION!$B$4:$GQ$24,COLUMN()-COLUMN($GZ$1)+1,0))</f>
        <v>0</v>
      </c>
      <c r="HF1833" s="24">
        <f>SUMPRODUCT($B1833:$GQ1833,INDEX(PLAN_PRODUCCION!$B$4:$GQ$24,COLUMN()-COLUMN($GZ$1)+1,0))</f>
        <v>0</v>
      </c>
      <c r="HG1833" s="24">
        <f>SUMPRODUCT($B1833:$GQ1833,INDEX(PLAN_PRODUCCION!$B$4:$GQ$24,COLUMN()-COLUMN($GZ$1)+1,0))</f>
        <v>0</v>
      </c>
      <c r="HH1833" s="24">
        <f>SUMPRODUCT($B1833:$GQ1833,INDEX(PLAN_PRODUCCION!$B$4:$GQ$24,COLUMN()-COLUMN($GZ$1)+1,0))</f>
        <v>0</v>
      </c>
      <c r="HI1833" s="24">
        <f>SUMPRODUCT($B1833:$GQ1833,INDEX(PLAN_PRODUCCION!$B$4:$GQ$24,COLUMN()-COLUMN($GZ$1)+1,0))</f>
        <v>0</v>
      </c>
      <c r="HJ1833" s="24">
        <f>SUMPRODUCT($B1833:$GQ1833,INDEX(PLAN_PRODUCCION!$B$4:$GQ$24,COLUMN()-COLUMN($GZ$1)+1,0))</f>
        <v>0</v>
      </c>
      <c r="HK1833" s="24">
        <f>SUMPRODUCT($B1833:$GQ1833,INDEX(PLAN_PRODUCCION!$B$4:$GQ$24,COLUMN()-COLUMN($GZ$1)+1,0))</f>
        <v>0</v>
      </c>
      <c r="HL1833" s="24">
        <f>SUMPRODUCT($B1833:$GQ1833,INDEX(PLAN_PRODUCCION!$B$4:$GQ$24,COLUMN()-COLUMN($GZ$1)+1,0))</f>
        <v>0</v>
      </c>
      <c r="HM1833" s="24">
        <f>SUMPRODUCT($B1833:$GQ1833,INDEX(PLAN_PRODUCCION!$B$4:$GQ$24,COLUMN()-COLUMN($GZ$1)+1,0))</f>
        <v>0</v>
      </c>
      <c r="HN1833" s="24">
        <f>SUMPRODUCT($B1833:$GQ1833,INDEX(PLAN_PRODUCCION!$B$4:$GQ$24,COLUMN()-COLUMN($GZ$1)+1,0))</f>
        <v>0</v>
      </c>
      <c r="HO1833" s="24">
        <f>SUMPRODUCT($B1833:$GQ1833,INDEX(PLAN_PRODUCCION!$B$4:$GQ$24,COLUMN()-COLUMN($GZ$1)+1,0))</f>
        <v>0</v>
      </c>
      <c r="HP1833" s="24">
        <f>SUMPRODUCT($B1833:$GQ1833,INDEX(PLAN_PRODUCCION!$B$4:$GQ$24,COLUMN()-COLUMN($GZ$1)+1,0))</f>
        <v>0</v>
      </c>
      <c r="HQ1833" s="24">
        <f>SUMPRODUCT($B1833:$GQ1833,INDEX(PLAN_PRODUCCION!$B$4:$GQ$24,COLUMN()-COLUMN($GZ$1)+1,0))</f>
        <v>0</v>
      </c>
      <c r="HR1833" s="24">
        <f>SUMPRODUCT($B1833:$GQ1833,INDEX(PLAN_PRODUCCION!$B$4:$GQ$24,COLUMN()-COLUMN($GZ$1)+1,0))</f>
        <v>0</v>
      </c>
      <c r="HS1833" s="24">
        <f>SUMPRODUCT($B1833:$GQ1833,INDEX(PLAN_PRODUCCION!$B$4:$GQ$24,COLUMN()-COLUMN($GZ$1)+1,0))</f>
        <v>0</v>
      </c>
      <c r="HT1833" s="24">
        <f>SUMPRODUCT($B1833:$GQ1833,INDEX(PLAN_PRODUCCION!$B$4:$GQ$24,COLUMN()-COLUMN($GZ$1)+1,0))</f>
        <v>0</v>
      </c>
      <c r="HU1833" s="22"/>
      <c r="HV1833" s="25"/>
      <c r="HW1833" t="str">
        <f>DIM_BILL[[#This Row],[Tipo]]</f>
        <v>MATERIA PRIMA</v>
      </c>
    </row>
    <row r="1834" spans="1:231" x14ac:dyDescent="0.3">
      <c r="A1834" s="18" t="s">
        <v>1637</v>
      </c>
      <c r="FT1834">
        <v>1.11714E-3</v>
      </c>
      <c r="FU1834">
        <v>1.1171600000000001E-3</v>
      </c>
      <c r="FV1834">
        <v>3.6000000000000002E-4</v>
      </c>
      <c r="GR1834" s="18" t="s">
        <v>1638</v>
      </c>
      <c r="GS1834" s="18">
        <v>2</v>
      </c>
      <c r="GT1834" s="18" t="s">
        <v>1874</v>
      </c>
      <c r="GU1834" s="18" t="s">
        <v>1793</v>
      </c>
      <c r="GV1834" s="18">
        <f>SUMIF(FACT_A1[cve_prod],DIM_BILL[[#This Row],[CODIGO]],FACT_A1[Existencia])</f>
        <v>0</v>
      </c>
      <c r="GW1834" s="18">
        <f>SUMIF(FACT_A2[cve_prod],DIM_BILL[[#This Row],[CODIGO]],FACT_A2[Existencia])</f>
        <v>11.9602</v>
      </c>
      <c r="GX1834" s="18"/>
      <c r="GY1834" s="16" t="s">
        <v>2222</v>
      </c>
      <c r="GZ1834" s="26">
        <f t="shared" ref="GZ1834" si="13399">GV1834+GW1834+GX1834+GZ1832-GZ1833</f>
        <v>-31.565004199999997</v>
      </c>
      <c r="HA1834" s="26">
        <f t="shared" ref="HA1834" si="13400">GZ1834+HA1832-HA1833</f>
        <v>-31.565004199999997</v>
      </c>
      <c r="HB1834" s="26">
        <f t="shared" ref="HB1834" si="13401">HA1834+HB1832-HB1833</f>
        <v>-31.565004199999997</v>
      </c>
      <c r="HC1834" s="26">
        <f t="shared" ref="HC1834" si="13402">HB1834+HC1832-HC1833</f>
        <v>-31.565004199999997</v>
      </c>
      <c r="HD1834" s="26">
        <f t="shared" ref="HD1834" si="13403">HC1834+HD1832-HD1833</f>
        <v>4.4349958000000029</v>
      </c>
      <c r="HE1834" s="26">
        <f t="shared" ref="HE1834" si="13404">HD1834+HE1832-HE1833</f>
        <v>4.4349958000000029</v>
      </c>
      <c r="HF1834" s="26">
        <f t="shared" ref="HF1834" si="13405">HE1834+HF1832-HF1833</f>
        <v>4.4349958000000029</v>
      </c>
      <c r="HG1834" s="26">
        <f t="shared" ref="HG1834" si="13406">HF1834+HG1832-HG1833</f>
        <v>4.4349958000000029</v>
      </c>
      <c r="HH1834" s="26">
        <f t="shared" ref="HH1834" si="13407">HG1834+HH1832-HH1833</f>
        <v>4.4349958000000029</v>
      </c>
      <c r="HI1834" s="26">
        <f t="shared" ref="HI1834" si="13408">HH1834+HI1832-HI1833</f>
        <v>4.4349958000000029</v>
      </c>
      <c r="HJ1834" s="26">
        <f t="shared" ref="HJ1834" si="13409">HI1834+HJ1832-HJ1833</f>
        <v>4.4349958000000029</v>
      </c>
      <c r="HK1834" s="26">
        <f t="shared" ref="HK1834" si="13410">HJ1834+HK1832-HK1833</f>
        <v>4.4349958000000029</v>
      </c>
      <c r="HL1834" s="26">
        <f t="shared" ref="HL1834" si="13411">HK1834+HL1832-HL1833</f>
        <v>4.4349958000000029</v>
      </c>
      <c r="HM1834" s="26">
        <f t="shared" ref="HM1834" si="13412">HL1834+HM1832-HM1833</f>
        <v>4.4349958000000029</v>
      </c>
      <c r="HN1834" s="26">
        <f t="shared" ref="HN1834" si="13413">HM1834+HN1832-HN1833</f>
        <v>4.4349958000000029</v>
      </c>
      <c r="HO1834" s="26">
        <f t="shared" ref="HO1834" si="13414">HN1834+HO1832-HO1833</f>
        <v>4.4349958000000029</v>
      </c>
      <c r="HP1834" s="26">
        <f t="shared" ref="HP1834" si="13415">HO1834+HP1832-HP1833</f>
        <v>4.4349958000000029</v>
      </c>
      <c r="HQ1834" s="26">
        <f t="shared" ref="HQ1834" si="13416">HP1834+HQ1832-HQ1833</f>
        <v>4.4349958000000029</v>
      </c>
      <c r="HR1834" s="26">
        <f t="shared" ref="HR1834" si="13417">HQ1834+HR1832-HR1833</f>
        <v>4.4349958000000029</v>
      </c>
      <c r="HS1834" s="26">
        <f t="shared" ref="HS1834" si="13418">HR1834+HS1832-HS1833</f>
        <v>4.4349958000000029</v>
      </c>
      <c r="HT1834" s="26">
        <f t="shared" ref="HT1834" si="13419">HS1834+HT1832-HT1833</f>
        <v>4.4349958000000029</v>
      </c>
      <c r="HU1834" s="22">
        <f t="shared" ref="HU1834" si="13420">COUNTIF(GZ1834:HT1834,"&lt;0")</f>
        <v>4</v>
      </c>
      <c r="HV1834" s="25"/>
      <c r="HW1834" t="str">
        <f>DIM_BILL[[#This Row],[Tipo]]</f>
        <v>MATERIA PRIMA</v>
      </c>
    </row>
    <row r="1835" spans="1:231" x14ac:dyDescent="0.3">
      <c r="A1835" s="17" t="s">
        <v>696</v>
      </c>
      <c r="BK1835">
        <v>3.5199999999999999E-4</v>
      </c>
      <c r="BL1835">
        <v>7.1999999999999994E-4</v>
      </c>
      <c r="BM1835">
        <v>2.4000000000000001E-5</v>
      </c>
      <c r="CO1835">
        <v>7.1699999999999997E-4</v>
      </c>
      <c r="CQ1835">
        <v>1.6500000000000001E-2</v>
      </c>
      <c r="CT1835">
        <v>1.66E-4</v>
      </c>
      <c r="DE1835">
        <v>4.44E-4</v>
      </c>
      <c r="DF1835">
        <v>4.44E-4</v>
      </c>
      <c r="DG1835">
        <v>3.0899999999999998E-4</v>
      </c>
      <c r="DH1835">
        <v>5.1999999999999997E-5</v>
      </c>
      <c r="DI1835">
        <v>7.5810590156286442E-7</v>
      </c>
      <c r="DO1835">
        <v>5.0000000000000001E-4</v>
      </c>
      <c r="DP1835">
        <v>4.6800000000000005E-4</v>
      </c>
      <c r="DQ1835">
        <v>4.44E-4</v>
      </c>
      <c r="DR1835">
        <v>4.44E-4</v>
      </c>
      <c r="DS1835">
        <v>5.3280000000000005E-4</v>
      </c>
      <c r="DT1835">
        <v>5.3280000000000005E-4</v>
      </c>
      <c r="DU1835">
        <v>5.3280000000000005E-4</v>
      </c>
      <c r="DV1835">
        <v>5.3280000000000005E-4</v>
      </c>
      <c r="DW1835">
        <v>5.6159999999999999E-4</v>
      </c>
      <c r="DZ1835">
        <v>1.9980666666666669E-3</v>
      </c>
      <c r="ER1835">
        <v>5.9999999999999995E-5</v>
      </c>
      <c r="EU1835">
        <v>4.2499999999999998E-4</v>
      </c>
      <c r="EV1835">
        <v>8.4999999999999995E-4</v>
      </c>
      <c r="EW1835">
        <v>2.4285714285714286E-4</v>
      </c>
      <c r="EZ1835">
        <v>4.64E-4</v>
      </c>
      <c r="FM1835">
        <v>7.5000000000000007E-5</v>
      </c>
      <c r="FN1835">
        <v>6.0000000000000002E-5</v>
      </c>
      <c r="FO1835">
        <v>1.728E-4</v>
      </c>
      <c r="FP1835">
        <v>1.6800000000000002E-4</v>
      </c>
      <c r="FQ1835">
        <v>1.0499999999999999E-4</v>
      </c>
      <c r="FR1835">
        <v>1.0499999999999999E-4</v>
      </c>
      <c r="FT1835">
        <v>9.5400000000000001E-5</v>
      </c>
      <c r="FU1835">
        <v>9.5400000000000001E-5</v>
      </c>
      <c r="FV1835">
        <v>4.8000000000000001E-5</v>
      </c>
      <c r="GE1835">
        <v>1.6457142857142858E-4</v>
      </c>
      <c r="GF1835">
        <v>1.7299999999999998E-4</v>
      </c>
      <c r="GK1835">
        <v>1.6000000000000001E-4</v>
      </c>
      <c r="GN1835">
        <v>8.9999999999999992E-5</v>
      </c>
      <c r="GR1835" s="17" t="s">
        <v>697</v>
      </c>
      <c r="GS1835" s="17">
        <v>1</v>
      </c>
      <c r="GT1835" s="17" t="s">
        <v>1838</v>
      </c>
      <c r="GU1835" s="17" t="s">
        <v>1793</v>
      </c>
      <c r="GV1835" s="17">
        <f>SUMIF(FACT_A1[cve_prod],DIM_BILL[[#This Row],[CODIGO]],FACT_A1[Existencia])</f>
        <v>0</v>
      </c>
      <c r="GW1835" s="18">
        <f>SUMIF(FACT_A2[cve_prod],DIM_BILL[[#This Row],[CODIGO]],FACT_A2[Existencia])</f>
        <v>96.921559999999999</v>
      </c>
      <c r="GX1835" s="17"/>
      <c r="GY1835" s="16" t="s">
        <v>2220</v>
      </c>
      <c r="GZ1835" s="15">
        <f>SUMIFS(POs[saldo],POs[cve_prod],DIM_BILL[[#This Row],[CODIGO]],POs[status],$GY1835,POs[f_ent],GZ$1)</f>
        <v>0</v>
      </c>
      <c r="HA1835" s="15">
        <f>SUMIFS(POs[saldo],POs[cve_prod],DIM_BILL[[#This Row],[CODIGO]],POs[status],$GY1835,POs[f_ent],HA$1)</f>
        <v>0</v>
      </c>
      <c r="HB1835" s="15">
        <f>SUMIFS(POs[saldo],POs[cve_prod],DIM_BILL[[#This Row],[CODIGO]],POs[status],$GY1835,POs[f_ent],HB$1)</f>
        <v>0</v>
      </c>
      <c r="HC1835" s="15">
        <f>SUMIFS(POs[saldo],POs[cve_prod],DIM_BILL[[#This Row],[CODIGO]],POs[status],$GY1835,POs[f_ent],HC$1)</f>
        <v>150</v>
      </c>
      <c r="HD1835" s="15">
        <f>SUMIFS(POs[saldo],POs[cve_prod],DIM_BILL[[#This Row],[CODIGO]],POs[status],$GY1835,POs[f_ent],HD$1)</f>
        <v>0</v>
      </c>
      <c r="HE1835" s="15">
        <f>SUMIFS(POs[saldo],POs[cve_prod],DIM_BILL[[#This Row],[CODIGO]],POs[status],$GY1835,POs[f_ent],HE$1)</f>
        <v>0</v>
      </c>
      <c r="HF1835" s="15">
        <f>SUMIFS(POs[saldo],POs[cve_prod],DIM_BILL[[#This Row],[CODIGO]],POs[status],$GY1835,POs[Semana],WEEKNUM(HF$1))</f>
        <v>0</v>
      </c>
      <c r="HG1835" s="15">
        <f>SUMIFS(POs[saldo],POs[cve_prod],DIM_BILL[[#This Row],[CODIGO]],POs[status],$GY1835,POs[Semana],WEEKNUM(HG$1))</f>
        <v>0</v>
      </c>
      <c r="HH1835" s="15">
        <f>SUMIFS(POs[saldo],POs[cve_prod],DIM_BILL[[#This Row],[CODIGO]],POs[status],$GY1835,POs[Semana],WEEKNUM(HH$1))</f>
        <v>0</v>
      </c>
      <c r="HI1835" s="15">
        <f>SUMIFS(POs[saldo],POs[cve_prod],DIM_BILL[[#This Row],[CODIGO]],POs[status],$GY1835,POs[Semana],WEEKNUM(HI$1))</f>
        <v>0</v>
      </c>
      <c r="HJ1835" s="15">
        <f>SUMIFS(POs[saldo],POs[cve_prod],DIM_BILL[[#This Row],[CODIGO]],POs[status],$GY1835,POs[Semana],WEEKNUM(HJ$1))</f>
        <v>0</v>
      </c>
      <c r="HK1835" s="15">
        <f>SUMIFS(POs[saldo],POs[cve_prod],DIM_BILL[[#This Row],[CODIGO]],POs[status],$GY1835,POs[Semana],WEEKNUM(HK$1))</f>
        <v>0</v>
      </c>
      <c r="HL1835" s="15">
        <f>SUMIFS(POs[saldo],POs[cve_prod],DIM_BILL[[#This Row],[CODIGO]],POs[status],$GY1835,POs[Semana],WEEKNUM(HL$1))</f>
        <v>0</v>
      </c>
      <c r="HM1835" s="15">
        <f>SUMIFS(POs[saldo],POs[cve_prod],DIM_BILL[[#This Row],[CODIGO]],POs[status],$GY1835,POs[Semana],WEEKNUM(HM$1))</f>
        <v>0</v>
      </c>
      <c r="HN1835" s="15">
        <f>SUMIFS(POs[saldo],POs[cve_prod],DIM_BILL[[#This Row],[CODIGO]],POs[status],$GY1835,POs[Semana],WEEKNUM(HN$1))</f>
        <v>0</v>
      </c>
      <c r="HO1835" s="15">
        <f>SUMIFS(POs[saldo],POs[cve_prod],DIM_BILL[[#This Row],[CODIGO]],POs[status],$GY1835,POs[Semana],WEEKNUM(HO$1))</f>
        <v>0</v>
      </c>
      <c r="HP1835" s="15">
        <f>SUMIFS(POs[saldo],POs[cve_prod],DIM_BILL[[#This Row],[CODIGO]],POs[status],$GY1835,POs[Semana],WEEKNUM(HP$1))</f>
        <v>0</v>
      </c>
      <c r="HQ1835" s="15">
        <f>SUMIFS(POs[saldo],POs[cve_prod],DIM_BILL[[#This Row],[CODIGO]],POs[status],$GY1835,POs[Semana],WEEKNUM(HQ$1))</f>
        <v>0</v>
      </c>
      <c r="HR1835" s="15">
        <f>SUMIFS(POs[saldo],POs[cve_prod],DIM_BILL[[#This Row],[CODIGO]],POs[status],$GY1835,POs[Semana],WEEKNUM(HR$1))</f>
        <v>0</v>
      </c>
      <c r="HS1835" s="15">
        <f>SUMIFS(POs[saldo],POs[cve_prod],DIM_BILL[[#This Row],[CODIGO]],POs[status],$GY1835,POs[Semana],WEEKNUM(HS$1))</f>
        <v>0</v>
      </c>
      <c r="HT1835" s="15">
        <f>SUMIFS(POs[saldo],POs[cve_prod],DIM_BILL[[#This Row],[CODIGO]],POs[status],$GY1835,POs[Semana],WEEKNUM(HT$1))</f>
        <v>0</v>
      </c>
      <c r="HU1835" s="22"/>
      <c r="HV1835" s="25"/>
      <c r="HW1835" t="str">
        <f>DIM_BILL[[#This Row],[Tipo]]</f>
        <v>MATERIA PRIMA</v>
      </c>
    </row>
    <row r="1836" spans="1:231" x14ac:dyDescent="0.3">
      <c r="A1836" s="17" t="s">
        <v>696</v>
      </c>
      <c r="BK1836">
        <v>3.5199999999999999E-4</v>
      </c>
      <c r="BL1836">
        <v>7.1999999999999994E-4</v>
      </c>
      <c r="BM1836">
        <v>2.4000000000000001E-5</v>
      </c>
      <c r="CO1836">
        <v>7.1699999999999997E-4</v>
      </c>
      <c r="CQ1836">
        <v>1.6500000000000001E-2</v>
      </c>
      <c r="CT1836">
        <v>1.66E-4</v>
      </c>
      <c r="DE1836">
        <v>4.44E-4</v>
      </c>
      <c r="DF1836">
        <v>4.44E-4</v>
      </c>
      <c r="DG1836">
        <v>3.0899999999999998E-4</v>
      </c>
      <c r="DH1836">
        <v>5.1999999999999997E-5</v>
      </c>
      <c r="DI1836">
        <v>7.5810590156286442E-7</v>
      </c>
      <c r="DO1836">
        <v>5.0000000000000001E-4</v>
      </c>
      <c r="DP1836">
        <v>4.6800000000000005E-4</v>
      </c>
      <c r="DQ1836">
        <v>4.44E-4</v>
      </c>
      <c r="DR1836">
        <v>4.44E-4</v>
      </c>
      <c r="DS1836">
        <v>5.3280000000000005E-4</v>
      </c>
      <c r="DT1836">
        <v>5.3280000000000005E-4</v>
      </c>
      <c r="DU1836">
        <v>5.3280000000000005E-4</v>
      </c>
      <c r="DV1836">
        <v>5.3280000000000005E-4</v>
      </c>
      <c r="DW1836">
        <v>5.6159999999999999E-4</v>
      </c>
      <c r="DZ1836">
        <v>1.9980666666666669E-3</v>
      </c>
      <c r="ER1836">
        <v>5.9999999999999995E-5</v>
      </c>
      <c r="EU1836">
        <v>4.2499999999999998E-4</v>
      </c>
      <c r="EV1836">
        <v>8.4999999999999995E-4</v>
      </c>
      <c r="EW1836">
        <v>2.4285714285714286E-4</v>
      </c>
      <c r="EZ1836">
        <v>4.64E-4</v>
      </c>
      <c r="FM1836">
        <v>7.5000000000000007E-5</v>
      </c>
      <c r="FN1836">
        <v>6.0000000000000002E-5</v>
      </c>
      <c r="FO1836">
        <v>1.728E-4</v>
      </c>
      <c r="FP1836">
        <v>1.6800000000000002E-4</v>
      </c>
      <c r="FQ1836">
        <v>1.0499999999999999E-4</v>
      </c>
      <c r="FR1836">
        <v>1.0499999999999999E-4</v>
      </c>
      <c r="FT1836">
        <v>9.5400000000000001E-5</v>
      </c>
      <c r="FU1836">
        <v>9.5400000000000001E-5</v>
      </c>
      <c r="FV1836">
        <v>4.8000000000000001E-5</v>
      </c>
      <c r="GE1836">
        <v>1.6457142857142858E-4</v>
      </c>
      <c r="GF1836">
        <v>1.7299999999999998E-4</v>
      </c>
      <c r="GK1836">
        <v>1.6000000000000001E-4</v>
      </c>
      <c r="GN1836">
        <v>8.9999999999999992E-5</v>
      </c>
      <c r="GR1836" s="17" t="s">
        <v>697</v>
      </c>
      <c r="GS1836" s="17">
        <v>1</v>
      </c>
      <c r="GT1836" s="17" t="s">
        <v>1838</v>
      </c>
      <c r="GU1836" s="17" t="s">
        <v>1793</v>
      </c>
      <c r="GV1836" s="17">
        <f>SUMIF(FACT_A1[cve_prod],DIM_BILL[[#This Row],[CODIGO]],FACT_A1[Existencia])</f>
        <v>0</v>
      </c>
      <c r="GW1836" s="18">
        <f>SUMIF(FACT_A2[cve_prod],DIM_BILL[[#This Row],[CODIGO]],FACT_A2[Existencia])</f>
        <v>96.921559999999999</v>
      </c>
      <c r="GX1836" s="17"/>
      <c r="GY1836" s="16" t="s">
        <v>2221</v>
      </c>
      <c r="GZ1836" s="24">
        <f>SUMPRODUCT($B1836:$GQ1836,INDEX(PLAN_PRODUCCION!$B$4:$GQ$24,COLUMN()-COLUMN($GZ$1)+1,0))</f>
        <v>279.31567400000006</v>
      </c>
      <c r="HA1836" s="24">
        <f>SUMPRODUCT($B1836:$GQ1836,INDEX(PLAN_PRODUCCION!$B$4:$GQ$24,COLUMN()-COLUMN($GZ$1)+1,0))</f>
        <v>0</v>
      </c>
      <c r="HB1836" s="24">
        <f>SUMPRODUCT($B1836:$GQ1836,INDEX(PLAN_PRODUCCION!$B$4:$GQ$24,COLUMN()-COLUMN($GZ$1)+1,0))</f>
        <v>0</v>
      </c>
      <c r="HC1836" s="24">
        <f>SUMPRODUCT($B1836:$GQ1836,INDEX(PLAN_PRODUCCION!$B$4:$GQ$24,COLUMN()-COLUMN($GZ$1)+1,0))</f>
        <v>0</v>
      </c>
      <c r="HD1836" s="24">
        <f>SUMPRODUCT($B1836:$GQ1836,INDEX(PLAN_PRODUCCION!$B$4:$GQ$24,COLUMN()-COLUMN($GZ$1)+1,0))</f>
        <v>0</v>
      </c>
      <c r="HE1836" s="24">
        <f>SUMPRODUCT($B1836:$GQ1836,INDEX(PLAN_PRODUCCION!$B$4:$GQ$24,COLUMN()-COLUMN($GZ$1)+1,0))</f>
        <v>0</v>
      </c>
      <c r="HF1836" s="24">
        <f>SUMPRODUCT($B1836:$GQ1836,INDEX(PLAN_PRODUCCION!$B$4:$GQ$24,COLUMN()-COLUMN($GZ$1)+1,0))</f>
        <v>4.8959999999999999</v>
      </c>
      <c r="HG1836" s="24">
        <f>SUMPRODUCT($B1836:$GQ1836,INDEX(PLAN_PRODUCCION!$B$4:$GQ$24,COLUMN()-COLUMN($GZ$1)+1,0))</f>
        <v>12.888</v>
      </c>
      <c r="HH1836" s="24">
        <f>SUMPRODUCT($B1836:$GQ1836,INDEX(PLAN_PRODUCCION!$B$4:$GQ$24,COLUMN()-COLUMN($GZ$1)+1,0))</f>
        <v>0</v>
      </c>
      <c r="HI1836" s="24">
        <f>SUMPRODUCT($B1836:$GQ1836,INDEX(PLAN_PRODUCCION!$B$4:$GQ$24,COLUMN()-COLUMN($GZ$1)+1,0))</f>
        <v>0</v>
      </c>
      <c r="HJ1836" s="24">
        <f>SUMPRODUCT($B1836:$GQ1836,INDEX(PLAN_PRODUCCION!$B$4:$GQ$24,COLUMN()-COLUMN($GZ$1)+1,0))</f>
        <v>0</v>
      </c>
      <c r="HK1836" s="24">
        <f>SUMPRODUCT($B1836:$GQ1836,INDEX(PLAN_PRODUCCION!$B$4:$GQ$24,COLUMN()-COLUMN($GZ$1)+1,0))</f>
        <v>0</v>
      </c>
      <c r="HL1836" s="24">
        <f>SUMPRODUCT($B1836:$GQ1836,INDEX(PLAN_PRODUCCION!$B$4:$GQ$24,COLUMN()-COLUMN($GZ$1)+1,0))</f>
        <v>0</v>
      </c>
      <c r="HM1836" s="24">
        <f>SUMPRODUCT($B1836:$GQ1836,INDEX(PLAN_PRODUCCION!$B$4:$GQ$24,COLUMN()-COLUMN($GZ$1)+1,0))</f>
        <v>0</v>
      </c>
      <c r="HN1836" s="24">
        <f>SUMPRODUCT($B1836:$GQ1836,INDEX(PLAN_PRODUCCION!$B$4:$GQ$24,COLUMN()-COLUMN($GZ$1)+1,0))</f>
        <v>0</v>
      </c>
      <c r="HO1836" s="24">
        <f>SUMPRODUCT($B1836:$GQ1836,INDEX(PLAN_PRODUCCION!$B$4:$GQ$24,COLUMN()-COLUMN($GZ$1)+1,0))</f>
        <v>0</v>
      </c>
      <c r="HP1836" s="24">
        <f>SUMPRODUCT($B1836:$GQ1836,INDEX(PLAN_PRODUCCION!$B$4:$GQ$24,COLUMN()-COLUMN($GZ$1)+1,0))</f>
        <v>0</v>
      </c>
      <c r="HQ1836" s="24">
        <f>SUMPRODUCT($B1836:$GQ1836,INDEX(PLAN_PRODUCCION!$B$4:$GQ$24,COLUMN()-COLUMN($GZ$1)+1,0))</f>
        <v>0</v>
      </c>
      <c r="HR1836" s="24">
        <f>SUMPRODUCT($B1836:$GQ1836,INDEX(PLAN_PRODUCCION!$B$4:$GQ$24,COLUMN()-COLUMN($GZ$1)+1,0))</f>
        <v>0</v>
      </c>
      <c r="HS1836" s="24">
        <f>SUMPRODUCT($B1836:$GQ1836,INDEX(PLAN_PRODUCCION!$B$4:$GQ$24,COLUMN()-COLUMN($GZ$1)+1,0))</f>
        <v>0</v>
      </c>
      <c r="HT1836" s="24">
        <f>SUMPRODUCT($B1836:$GQ1836,INDEX(PLAN_PRODUCCION!$B$4:$GQ$24,COLUMN()-COLUMN($GZ$1)+1,0))</f>
        <v>0</v>
      </c>
      <c r="HU1836" s="22"/>
      <c r="HV1836" s="25"/>
      <c r="HW1836" t="str">
        <f>DIM_BILL[[#This Row],[Tipo]]</f>
        <v>MATERIA PRIMA</v>
      </c>
    </row>
    <row r="1837" spans="1:231" x14ac:dyDescent="0.3">
      <c r="A1837" s="18" t="s">
        <v>696</v>
      </c>
      <c r="BK1837">
        <v>3.5199999999999999E-4</v>
      </c>
      <c r="BL1837">
        <v>7.1999999999999994E-4</v>
      </c>
      <c r="BM1837">
        <v>2.4000000000000001E-5</v>
      </c>
      <c r="CO1837">
        <v>7.1699999999999997E-4</v>
      </c>
      <c r="CQ1837">
        <v>1.6500000000000001E-2</v>
      </c>
      <c r="CT1837">
        <v>1.66E-4</v>
      </c>
      <c r="DE1837">
        <v>4.44E-4</v>
      </c>
      <c r="DF1837">
        <v>4.44E-4</v>
      </c>
      <c r="DG1837">
        <v>3.0899999999999998E-4</v>
      </c>
      <c r="DH1837">
        <v>5.1999999999999997E-5</v>
      </c>
      <c r="DI1837">
        <v>7.5810590156286442E-7</v>
      </c>
      <c r="DO1837">
        <v>5.0000000000000001E-4</v>
      </c>
      <c r="DP1837">
        <v>4.6800000000000005E-4</v>
      </c>
      <c r="DQ1837">
        <v>4.44E-4</v>
      </c>
      <c r="DR1837">
        <v>4.44E-4</v>
      </c>
      <c r="DS1837">
        <v>5.3280000000000005E-4</v>
      </c>
      <c r="DT1837">
        <v>5.3280000000000005E-4</v>
      </c>
      <c r="DU1837">
        <v>5.3280000000000005E-4</v>
      </c>
      <c r="DV1837">
        <v>5.3280000000000005E-4</v>
      </c>
      <c r="DW1837">
        <v>5.6159999999999999E-4</v>
      </c>
      <c r="DZ1837">
        <v>1.9980666666666669E-3</v>
      </c>
      <c r="ER1837">
        <v>5.9999999999999995E-5</v>
      </c>
      <c r="EU1837">
        <v>4.2499999999999998E-4</v>
      </c>
      <c r="EV1837">
        <v>8.4999999999999995E-4</v>
      </c>
      <c r="EW1837">
        <v>2.4285714285714286E-4</v>
      </c>
      <c r="EZ1837">
        <v>4.64E-4</v>
      </c>
      <c r="FM1837">
        <v>7.5000000000000007E-5</v>
      </c>
      <c r="FN1837">
        <v>6.0000000000000002E-5</v>
      </c>
      <c r="FO1837">
        <v>1.728E-4</v>
      </c>
      <c r="FP1837">
        <v>1.6800000000000002E-4</v>
      </c>
      <c r="FQ1837">
        <v>1.0499999999999999E-4</v>
      </c>
      <c r="FR1837">
        <v>1.0499999999999999E-4</v>
      </c>
      <c r="FT1837">
        <v>9.5400000000000001E-5</v>
      </c>
      <c r="FU1837">
        <v>9.5400000000000001E-5</v>
      </c>
      <c r="FV1837">
        <v>4.8000000000000001E-5</v>
      </c>
      <c r="GE1837">
        <v>1.6457142857142858E-4</v>
      </c>
      <c r="GF1837">
        <v>1.7299999999999998E-4</v>
      </c>
      <c r="GK1837">
        <v>1.6000000000000001E-4</v>
      </c>
      <c r="GN1837">
        <v>8.9999999999999992E-5</v>
      </c>
      <c r="GR1837" s="18" t="s">
        <v>697</v>
      </c>
      <c r="GS1837" s="18">
        <v>1</v>
      </c>
      <c r="GT1837" s="18" t="s">
        <v>1838</v>
      </c>
      <c r="GU1837" s="18" t="s">
        <v>1793</v>
      </c>
      <c r="GV1837" s="18">
        <f>SUMIF(FACT_A1[cve_prod],DIM_BILL[[#This Row],[CODIGO]],FACT_A1[Existencia])</f>
        <v>0</v>
      </c>
      <c r="GW1837" s="18">
        <f>SUMIF(FACT_A2[cve_prod],DIM_BILL[[#This Row],[CODIGO]],FACT_A2[Existencia])</f>
        <v>96.921559999999999</v>
      </c>
      <c r="GX1837" s="18"/>
      <c r="GY1837" s="16" t="s">
        <v>2222</v>
      </c>
      <c r="GZ1837" s="26">
        <f t="shared" ref="GZ1837" si="13421">GV1837+GW1837+GX1837+GZ1835-GZ1836</f>
        <v>-182.39411400000006</v>
      </c>
      <c r="HA1837" s="26">
        <f t="shared" ref="HA1837" si="13422">GZ1837+HA1835-HA1836</f>
        <v>-182.39411400000006</v>
      </c>
      <c r="HB1837" s="26">
        <f t="shared" ref="HB1837" si="13423">HA1837+HB1835-HB1836</f>
        <v>-182.39411400000006</v>
      </c>
      <c r="HC1837" s="26">
        <f t="shared" ref="HC1837" si="13424">HB1837+HC1835-HC1836</f>
        <v>-32.394114000000059</v>
      </c>
      <c r="HD1837" s="26">
        <f t="shared" ref="HD1837" si="13425">HC1837+HD1835-HD1836</f>
        <v>-32.394114000000059</v>
      </c>
      <c r="HE1837" s="26">
        <f t="shared" ref="HE1837" si="13426">HD1837+HE1835-HE1836</f>
        <v>-32.394114000000059</v>
      </c>
      <c r="HF1837" s="26">
        <f t="shared" ref="HF1837" si="13427">HE1837+HF1835-HF1836</f>
        <v>-37.290114000000059</v>
      </c>
      <c r="HG1837" s="26">
        <f t="shared" ref="HG1837" si="13428">HF1837+HG1835-HG1836</f>
        <v>-50.178114000000058</v>
      </c>
      <c r="HH1837" s="26">
        <f t="shared" ref="HH1837" si="13429">HG1837+HH1835-HH1836</f>
        <v>-50.178114000000058</v>
      </c>
      <c r="HI1837" s="26">
        <f t="shared" ref="HI1837" si="13430">HH1837+HI1835-HI1836</f>
        <v>-50.178114000000058</v>
      </c>
      <c r="HJ1837" s="26">
        <f t="shared" ref="HJ1837" si="13431">HI1837+HJ1835-HJ1836</f>
        <v>-50.178114000000058</v>
      </c>
      <c r="HK1837" s="26">
        <f t="shared" ref="HK1837" si="13432">HJ1837+HK1835-HK1836</f>
        <v>-50.178114000000058</v>
      </c>
      <c r="HL1837" s="26">
        <f t="shared" ref="HL1837" si="13433">HK1837+HL1835-HL1836</f>
        <v>-50.178114000000058</v>
      </c>
      <c r="HM1837" s="26">
        <f t="shared" ref="HM1837" si="13434">HL1837+HM1835-HM1836</f>
        <v>-50.178114000000058</v>
      </c>
      <c r="HN1837" s="26">
        <f t="shared" ref="HN1837" si="13435">HM1837+HN1835-HN1836</f>
        <v>-50.178114000000058</v>
      </c>
      <c r="HO1837" s="26">
        <f t="shared" ref="HO1837" si="13436">HN1837+HO1835-HO1836</f>
        <v>-50.178114000000058</v>
      </c>
      <c r="HP1837" s="26">
        <f t="shared" ref="HP1837" si="13437">HO1837+HP1835-HP1836</f>
        <v>-50.178114000000058</v>
      </c>
      <c r="HQ1837" s="26">
        <f t="shared" ref="HQ1837" si="13438">HP1837+HQ1835-HQ1836</f>
        <v>-50.178114000000058</v>
      </c>
      <c r="HR1837" s="26">
        <f t="shared" ref="HR1837" si="13439">HQ1837+HR1835-HR1836</f>
        <v>-50.178114000000058</v>
      </c>
      <c r="HS1837" s="26">
        <f t="shared" ref="HS1837" si="13440">HR1837+HS1835-HS1836</f>
        <v>-50.178114000000058</v>
      </c>
      <c r="HT1837" s="26">
        <f t="shared" ref="HT1837" si="13441">HS1837+HT1835-HT1836</f>
        <v>-50.178114000000058</v>
      </c>
      <c r="HU1837" s="22">
        <f t="shared" ref="HU1837" si="13442">COUNTIF(GZ1837:HT1837,"&lt;0")</f>
        <v>21</v>
      </c>
      <c r="HV1837" s="25"/>
      <c r="HW1837" t="str">
        <f>DIM_BILL[[#This Row],[Tipo]]</f>
        <v>MATERIA PRIMA</v>
      </c>
    </row>
    <row r="1838" spans="1:231" x14ac:dyDescent="0.3">
      <c r="A1838" s="17" t="s">
        <v>1435</v>
      </c>
      <c r="ET1838">
        <v>1.98E-3</v>
      </c>
      <c r="GR1838" s="17" t="s">
        <v>1436</v>
      </c>
      <c r="GS1838" s="17">
        <v>2</v>
      </c>
      <c r="GT1838" s="17" t="s">
        <v>1875</v>
      </c>
      <c r="GU1838" s="17" t="s">
        <v>1793</v>
      </c>
      <c r="GV1838" s="17">
        <f>SUMIF(FACT_A1[cve_prod],DIM_BILL[[#This Row],[CODIGO]],FACT_A1[Existencia])</f>
        <v>0</v>
      </c>
      <c r="GW1838" s="18">
        <f>SUMIF(FACT_A2[cve_prod],DIM_BILL[[#This Row],[CODIGO]],FACT_A2[Existencia])</f>
        <v>0</v>
      </c>
      <c r="GX1838" s="17"/>
      <c r="GY1838" s="16" t="s">
        <v>2220</v>
      </c>
      <c r="GZ1838" s="15">
        <f>SUMIFS(POs[saldo],POs[cve_prod],DIM_BILL[[#This Row],[CODIGO]],POs[status],$GY1838,POs[f_ent],GZ$1)</f>
        <v>0</v>
      </c>
      <c r="HA1838" s="15">
        <f>SUMIFS(POs[saldo],POs[cve_prod],DIM_BILL[[#This Row],[CODIGO]],POs[status],$GY1838,POs[f_ent],HA$1)</f>
        <v>0</v>
      </c>
      <c r="HB1838" s="15">
        <f>SUMIFS(POs[saldo],POs[cve_prod],DIM_BILL[[#This Row],[CODIGO]],POs[status],$GY1838,POs[f_ent],HB$1)</f>
        <v>0</v>
      </c>
      <c r="HC1838" s="15">
        <f>SUMIFS(POs[saldo],POs[cve_prod],DIM_BILL[[#This Row],[CODIGO]],POs[status],$GY1838,POs[f_ent],HC$1)</f>
        <v>0</v>
      </c>
      <c r="HD1838" s="15">
        <f>SUMIFS(POs[saldo],POs[cve_prod],DIM_BILL[[#This Row],[CODIGO]],POs[status],$GY1838,POs[f_ent],HD$1)</f>
        <v>0</v>
      </c>
      <c r="HE1838" s="15">
        <f>SUMIFS(POs[saldo],POs[cve_prod],DIM_BILL[[#This Row],[CODIGO]],POs[status],$GY1838,POs[f_ent],HE$1)</f>
        <v>0</v>
      </c>
      <c r="HF1838" s="15">
        <f>SUMIFS(POs[saldo],POs[cve_prod],DIM_BILL[[#This Row],[CODIGO]],POs[status],$GY1838,POs[Semana],WEEKNUM(HF$1))</f>
        <v>0</v>
      </c>
      <c r="HG1838" s="15">
        <f>SUMIFS(POs[saldo],POs[cve_prod],DIM_BILL[[#This Row],[CODIGO]],POs[status],$GY1838,POs[Semana],WEEKNUM(HG$1))</f>
        <v>0</v>
      </c>
      <c r="HH1838" s="15">
        <f>SUMIFS(POs[saldo],POs[cve_prod],DIM_BILL[[#This Row],[CODIGO]],POs[status],$GY1838,POs[Semana],WEEKNUM(HH$1))</f>
        <v>0</v>
      </c>
      <c r="HI1838" s="15">
        <f>SUMIFS(POs[saldo],POs[cve_prod],DIM_BILL[[#This Row],[CODIGO]],POs[status],$GY1838,POs[Semana],WEEKNUM(HI$1))</f>
        <v>0</v>
      </c>
      <c r="HJ1838" s="15">
        <f>SUMIFS(POs[saldo],POs[cve_prod],DIM_BILL[[#This Row],[CODIGO]],POs[status],$GY1838,POs[Semana],WEEKNUM(HJ$1))</f>
        <v>0</v>
      </c>
      <c r="HK1838" s="15">
        <f>SUMIFS(POs[saldo],POs[cve_prod],DIM_BILL[[#This Row],[CODIGO]],POs[status],$GY1838,POs[Semana],WEEKNUM(HK$1))</f>
        <v>0</v>
      </c>
      <c r="HL1838" s="15">
        <f>SUMIFS(POs[saldo],POs[cve_prod],DIM_BILL[[#This Row],[CODIGO]],POs[status],$GY1838,POs[Semana],WEEKNUM(HL$1))</f>
        <v>0</v>
      </c>
      <c r="HM1838" s="15">
        <f>SUMIFS(POs[saldo],POs[cve_prod],DIM_BILL[[#This Row],[CODIGO]],POs[status],$GY1838,POs[Semana],WEEKNUM(HM$1))</f>
        <v>0</v>
      </c>
      <c r="HN1838" s="15">
        <f>SUMIFS(POs[saldo],POs[cve_prod],DIM_BILL[[#This Row],[CODIGO]],POs[status],$GY1838,POs[Semana],WEEKNUM(HN$1))</f>
        <v>0</v>
      </c>
      <c r="HO1838" s="15">
        <f>SUMIFS(POs[saldo],POs[cve_prod],DIM_BILL[[#This Row],[CODIGO]],POs[status],$GY1838,POs[Semana],WEEKNUM(HO$1))</f>
        <v>0</v>
      </c>
      <c r="HP1838" s="15">
        <f>SUMIFS(POs[saldo],POs[cve_prod],DIM_BILL[[#This Row],[CODIGO]],POs[status],$GY1838,POs[Semana],WEEKNUM(HP$1))</f>
        <v>0</v>
      </c>
      <c r="HQ1838" s="15">
        <f>SUMIFS(POs[saldo],POs[cve_prod],DIM_BILL[[#This Row],[CODIGO]],POs[status],$GY1838,POs[Semana],WEEKNUM(HQ$1))</f>
        <v>0</v>
      </c>
      <c r="HR1838" s="15">
        <f>SUMIFS(POs[saldo],POs[cve_prod],DIM_BILL[[#This Row],[CODIGO]],POs[status],$GY1838,POs[Semana],WEEKNUM(HR$1))</f>
        <v>0</v>
      </c>
      <c r="HS1838" s="15">
        <f>SUMIFS(POs[saldo],POs[cve_prod],DIM_BILL[[#This Row],[CODIGO]],POs[status],$GY1838,POs[Semana],WEEKNUM(HS$1))</f>
        <v>0</v>
      </c>
      <c r="HT1838" s="15">
        <f>SUMIFS(POs[saldo],POs[cve_prod],DIM_BILL[[#This Row],[CODIGO]],POs[status],$GY1838,POs[Semana],WEEKNUM(HT$1))</f>
        <v>0</v>
      </c>
      <c r="HU1838" s="22"/>
      <c r="HV1838" s="25"/>
      <c r="HW1838" t="str">
        <f>DIM_BILL[[#This Row],[Tipo]]</f>
        <v>MATERIA PRIMA</v>
      </c>
    </row>
    <row r="1839" spans="1:231" x14ac:dyDescent="0.3">
      <c r="A1839" s="17" t="s">
        <v>1435</v>
      </c>
      <c r="ET1839">
        <v>1.98E-3</v>
      </c>
      <c r="GR1839" s="17" t="s">
        <v>1436</v>
      </c>
      <c r="GS1839" s="17">
        <v>2</v>
      </c>
      <c r="GT1839" s="17" t="s">
        <v>1875</v>
      </c>
      <c r="GU1839" s="17" t="s">
        <v>1793</v>
      </c>
      <c r="GV1839" s="17">
        <f>SUMIF(FACT_A1[cve_prod],DIM_BILL[[#This Row],[CODIGO]],FACT_A1[Existencia])</f>
        <v>0</v>
      </c>
      <c r="GW1839" s="18">
        <f>SUMIF(FACT_A2[cve_prod],DIM_BILL[[#This Row],[CODIGO]],FACT_A2[Existencia])</f>
        <v>0</v>
      </c>
      <c r="GX1839" s="17"/>
      <c r="GY1839" s="16" t="s">
        <v>2221</v>
      </c>
      <c r="GZ1839" s="24">
        <f>SUMPRODUCT($B1839:$GQ1839,INDEX(PLAN_PRODUCCION!$B$4:$GQ$24,COLUMN()-COLUMN($GZ$1)+1,0))</f>
        <v>0</v>
      </c>
      <c r="HA1839" s="24">
        <f>SUMPRODUCT($B1839:$GQ1839,INDEX(PLAN_PRODUCCION!$B$4:$GQ$24,COLUMN()-COLUMN($GZ$1)+1,0))</f>
        <v>0</v>
      </c>
      <c r="HB1839" s="24">
        <f>SUMPRODUCT($B1839:$GQ1839,INDEX(PLAN_PRODUCCION!$B$4:$GQ$24,COLUMN()-COLUMN($GZ$1)+1,0))</f>
        <v>0</v>
      </c>
      <c r="HC1839" s="24">
        <f>SUMPRODUCT($B1839:$GQ1839,INDEX(PLAN_PRODUCCION!$B$4:$GQ$24,COLUMN()-COLUMN($GZ$1)+1,0))</f>
        <v>0</v>
      </c>
      <c r="HD1839" s="24">
        <f>SUMPRODUCT($B1839:$GQ1839,INDEX(PLAN_PRODUCCION!$B$4:$GQ$24,COLUMN()-COLUMN($GZ$1)+1,0))</f>
        <v>0</v>
      </c>
      <c r="HE1839" s="24">
        <f>SUMPRODUCT($B1839:$GQ1839,INDEX(PLAN_PRODUCCION!$B$4:$GQ$24,COLUMN()-COLUMN($GZ$1)+1,0))</f>
        <v>0</v>
      </c>
      <c r="HF1839" s="24">
        <f>SUMPRODUCT($B1839:$GQ1839,INDEX(PLAN_PRODUCCION!$B$4:$GQ$24,COLUMN()-COLUMN($GZ$1)+1,0))</f>
        <v>0</v>
      </c>
      <c r="HG1839" s="24">
        <f>SUMPRODUCT($B1839:$GQ1839,INDEX(PLAN_PRODUCCION!$B$4:$GQ$24,COLUMN()-COLUMN($GZ$1)+1,0))</f>
        <v>0</v>
      </c>
      <c r="HH1839" s="24">
        <f>SUMPRODUCT($B1839:$GQ1839,INDEX(PLAN_PRODUCCION!$B$4:$GQ$24,COLUMN()-COLUMN($GZ$1)+1,0))</f>
        <v>0</v>
      </c>
      <c r="HI1839" s="24">
        <f>SUMPRODUCT($B1839:$GQ1839,INDEX(PLAN_PRODUCCION!$B$4:$GQ$24,COLUMN()-COLUMN($GZ$1)+1,0))</f>
        <v>0</v>
      </c>
      <c r="HJ1839" s="24">
        <f>SUMPRODUCT($B1839:$GQ1839,INDEX(PLAN_PRODUCCION!$B$4:$GQ$24,COLUMN()-COLUMN($GZ$1)+1,0))</f>
        <v>0</v>
      </c>
      <c r="HK1839" s="24">
        <f>SUMPRODUCT($B1839:$GQ1839,INDEX(PLAN_PRODUCCION!$B$4:$GQ$24,COLUMN()-COLUMN($GZ$1)+1,0))</f>
        <v>0</v>
      </c>
      <c r="HL1839" s="24">
        <f>SUMPRODUCT($B1839:$GQ1839,INDEX(PLAN_PRODUCCION!$B$4:$GQ$24,COLUMN()-COLUMN($GZ$1)+1,0))</f>
        <v>0</v>
      </c>
      <c r="HM1839" s="24">
        <f>SUMPRODUCT($B1839:$GQ1839,INDEX(PLAN_PRODUCCION!$B$4:$GQ$24,COLUMN()-COLUMN($GZ$1)+1,0))</f>
        <v>0</v>
      </c>
      <c r="HN1839" s="24">
        <f>SUMPRODUCT($B1839:$GQ1839,INDEX(PLAN_PRODUCCION!$B$4:$GQ$24,COLUMN()-COLUMN($GZ$1)+1,0))</f>
        <v>0</v>
      </c>
      <c r="HO1839" s="24">
        <f>SUMPRODUCT($B1839:$GQ1839,INDEX(PLAN_PRODUCCION!$B$4:$GQ$24,COLUMN()-COLUMN($GZ$1)+1,0))</f>
        <v>0</v>
      </c>
      <c r="HP1839" s="24">
        <f>SUMPRODUCT($B1839:$GQ1839,INDEX(PLAN_PRODUCCION!$B$4:$GQ$24,COLUMN()-COLUMN($GZ$1)+1,0))</f>
        <v>0</v>
      </c>
      <c r="HQ1839" s="24">
        <f>SUMPRODUCT($B1839:$GQ1839,INDEX(PLAN_PRODUCCION!$B$4:$GQ$24,COLUMN()-COLUMN($GZ$1)+1,0))</f>
        <v>0</v>
      </c>
      <c r="HR1839" s="24">
        <f>SUMPRODUCT($B1839:$GQ1839,INDEX(PLAN_PRODUCCION!$B$4:$GQ$24,COLUMN()-COLUMN($GZ$1)+1,0))</f>
        <v>0</v>
      </c>
      <c r="HS1839" s="24">
        <f>SUMPRODUCT($B1839:$GQ1839,INDEX(PLAN_PRODUCCION!$B$4:$GQ$24,COLUMN()-COLUMN($GZ$1)+1,0))</f>
        <v>0</v>
      </c>
      <c r="HT1839" s="24">
        <f>SUMPRODUCT($B1839:$GQ1839,INDEX(PLAN_PRODUCCION!$B$4:$GQ$24,COLUMN()-COLUMN($GZ$1)+1,0))</f>
        <v>0</v>
      </c>
      <c r="HU1839" s="22"/>
      <c r="HV1839" s="25"/>
      <c r="HW1839" t="str">
        <f>DIM_BILL[[#This Row],[Tipo]]</f>
        <v>MATERIA PRIMA</v>
      </c>
    </row>
    <row r="1840" spans="1:231" x14ac:dyDescent="0.3">
      <c r="A1840" s="18" t="s">
        <v>1435</v>
      </c>
      <c r="ET1840">
        <v>1.98E-3</v>
      </c>
      <c r="GR1840" s="18" t="s">
        <v>1436</v>
      </c>
      <c r="GS1840" s="18">
        <v>2</v>
      </c>
      <c r="GT1840" s="18" t="s">
        <v>1875</v>
      </c>
      <c r="GU1840" s="18" t="s">
        <v>1793</v>
      </c>
      <c r="GV1840" s="18">
        <f>SUMIF(FACT_A1[cve_prod],DIM_BILL[[#This Row],[CODIGO]],FACT_A1[Existencia])</f>
        <v>0</v>
      </c>
      <c r="GW1840" s="18">
        <f>SUMIF(FACT_A2[cve_prod],DIM_BILL[[#This Row],[CODIGO]],FACT_A2[Existencia])</f>
        <v>0</v>
      </c>
      <c r="GX1840" s="18"/>
      <c r="GY1840" s="16" t="s">
        <v>2222</v>
      </c>
      <c r="GZ1840" s="26">
        <f t="shared" ref="GZ1840" si="13443">GV1840+GW1840+GX1840+GZ1838-GZ1839</f>
        <v>0</v>
      </c>
      <c r="HA1840" s="26">
        <f t="shared" ref="HA1840" si="13444">GZ1840+HA1838-HA1839</f>
        <v>0</v>
      </c>
      <c r="HB1840" s="26">
        <f t="shared" ref="HB1840" si="13445">HA1840+HB1838-HB1839</f>
        <v>0</v>
      </c>
      <c r="HC1840" s="26">
        <f t="shared" ref="HC1840" si="13446">HB1840+HC1838-HC1839</f>
        <v>0</v>
      </c>
      <c r="HD1840" s="26">
        <f t="shared" ref="HD1840" si="13447">HC1840+HD1838-HD1839</f>
        <v>0</v>
      </c>
      <c r="HE1840" s="26">
        <f t="shared" ref="HE1840" si="13448">HD1840+HE1838-HE1839</f>
        <v>0</v>
      </c>
      <c r="HF1840" s="26">
        <f t="shared" ref="HF1840" si="13449">HE1840+HF1838-HF1839</f>
        <v>0</v>
      </c>
      <c r="HG1840" s="26">
        <f t="shared" ref="HG1840" si="13450">HF1840+HG1838-HG1839</f>
        <v>0</v>
      </c>
      <c r="HH1840" s="26">
        <f t="shared" ref="HH1840" si="13451">HG1840+HH1838-HH1839</f>
        <v>0</v>
      </c>
      <c r="HI1840" s="26">
        <f t="shared" ref="HI1840" si="13452">HH1840+HI1838-HI1839</f>
        <v>0</v>
      </c>
      <c r="HJ1840" s="26">
        <f t="shared" ref="HJ1840" si="13453">HI1840+HJ1838-HJ1839</f>
        <v>0</v>
      </c>
      <c r="HK1840" s="26">
        <f t="shared" ref="HK1840" si="13454">HJ1840+HK1838-HK1839</f>
        <v>0</v>
      </c>
      <c r="HL1840" s="26">
        <f t="shared" ref="HL1840" si="13455">HK1840+HL1838-HL1839</f>
        <v>0</v>
      </c>
      <c r="HM1840" s="26">
        <f t="shared" ref="HM1840" si="13456">HL1840+HM1838-HM1839</f>
        <v>0</v>
      </c>
      <c r="HN1840" s="26">
        <f t="shared" ref="HN1840" si="13457">HM1840+HN1838-HN1839</f>
        <v>0</v>
      </c>
      <c r="HO1840" s="26">
        <f t="shared" ref="HO1840" si="13458">HN1840+HO1838-HO1839</f>
        <v>0</v>
      </c>
      <c r="HP1840" s="26">
        <f t="shared" ref="HP1840" si="13459">HO1840+HP1838-HP1839</f>
        <v>0</v>
      </c>
      <c r="HQ1840" s="26">
        <f t="shared" ref="HQ1840" si="13460">HP1840+HQ1838-HQ1839</f>
        <v>0</v>
      </c>
      <c r="HR1840" s="26">
        <f t="shared" ref="HR1840" si="13461">HQ1840+HR1838-HR1839</f>
        <v>0</v>
      </c>
      <c r="HS1840" s="26">
        <f t="shared" ref="HS1840" si="13462">HR1840+HS1838-HS1839</f>
        <v>0</v>
      </c>
      <c r="HT1840" s="26">
        <f t="shared" ref="HT1840" si="13463">HS1840+HT1838-HT1839</f>
        <v>0</v>
      </c>
      <c r="HU1840" s="22">
        <f t="shared" ref="HU1840" si="13464">COUNTIF(GZ1840:HT1840,"&lt;0")</f>
        <v>0</v>
      </c>
      <c r="HV1840" s="25"/>
      <c r="HW1840" t="str">
        <f>DIM_BILL[[#This Row],[Tipo]]</f>
        <v>MATERIA PRIMA</v>
      </c>
    </row>
    <row r="1841" spans="1:231" x14ac:dyDescent="0.3">
      <c r="A1841" s="17" t="s">
        <v>1417</v>
      </c>
      <c r="ER1841">
        <v>2.598E-3</v>
      </c>
      <c r="GR1841" s="17" t="s">
        <v>1418</v>
      </c>
      <c r="GS1841" s="17">
        <v>3</v>
      </c>
      <c r="GT1841" s="17" t="s">
        <v>1836</v>
      </c>
      <c r="GU1841" s="17" t="s">
        <v>1793</v>
      </c>
      <c r="GV1841" s="17">
        <f>SUMIF(FACT_A1[cve_prod],DIM_BILL[[#This Row],[CODIGO]],FACT_A1[Existencia])</f>
        <v>0</v>
      </c>
      <c r="GW1841" s="18">
        <f>SUMIF(FACT_A2[cve_prod],DIM_BILL[[#This Row],[CODIGO]],FACT_A2[Existencia])</f>
        <v>54.608000000000004</v>
      </c>
      <c r="GX1841" s="17"/>
      <c r="GY1841" s="16" t="s">
        <v>2220</v>
      </c>
      <c r="GZ1841" s="15">
        <f>SUMIFS(POs[saldo],POs[cve_prod],DIM_BILL[[#This Row],[CODIGO]],POs[status],$GY1841,POs[f_ent],GZ$1)</f>
        <v>0</v>
      </c>
      <c r="HA1841" s="15">
        <f>SUMIFS(POs[saldo],POs[cve_prod],DIM_BILL[[#This Row],[CODIGO]],POs[status],$GY1841,POs[f_ent],HA$1)</f>
        <v>0</v>
      </c>
      <c r="HB1841" s="15">
        <f>SUMIFS(POs[saldo],POs[cve_prod],DIM_BILL[[#This Row],[CODIGO]],POs[status],$GY1841,POs[f_ent],HB$1)</f>
        <v>0</v>
      </c>
      <c r="HC1841" s="15">
        <f>SUMIFS(POs[saldo],POs[cve_prod],DIM_BILL[[#This Row],[CODIGO]],POs[status],$GY1841,POs[f_ent],HC$1)</f>
        <v>0</v>
      </c>
      <c r="HD1841" s="15">
        <f>SUMIFS(POs[saldo],POs[cve_prod],DIM_BILL[[#This Row],[CODIGO]],POs[status],$GY1841,POs[f_ent],HD$1)</f>
        <v>0</v>
      </c>
      <c r="HE1841" s="15">
        <f>SUMIFS(POs[saldo],POs[cve_prod],DIM_BILL[[#This Row],[CODIGO]],POs[status],$GY1841,POs[f_ent],HE$1)</f>
        <v>0</v>
      </c>
      <c r="HF1841" s="15">
        <f>SUMIFS(POs[saldo],POs[cve_prod],DIM_BILL[[#This Row],[CODIGO]],POs[status],$GY1841,POs[Semana],WEEKNUM(HF$1))</f>
        <v>0</v>
      </c>
      <c r="HG1841" s="15">
        <f>SUMIFS(POs[saldo],POs[cve_prod],DIM_BILL[[#This Row],[CODIGO]],POs[status],$GY1841,POs[Semana],WEEKNUM(HG$1))</f>
        <v>0</v>
      </c>
      <c r="HH1841" s="15">
        <f>SUMIFS(POs[saldo],POs[cve_prod],DIM_BILL[[#This Row],[CODIGO]],POs[status],$GY1841,POs[Semana],WEEKNUM(HH$1))</f>
        <v>0</v>
      </c>
      <c r="HI1841" s="15">
        <f>SUMIFS(POs[saldo],POs[cve_prod],DIM_BILL[[#This Row],[CODIGO]],POs[status],$GY1841,POs[Semana],WEEKNUM(HI$1))</f>
        <v>0</v>
      </c>
      <c r="HJ1841" s="15">
        <f>SUMIFS(POs[saldo],POs[cve_prod],DIM_BILL[[#This Row],[CODIGO]],POs[status],$GY1841,POs[Semana],WEEKNUM(HJ$1))</f>
        <v>0</v>
      </c>
      <c r="HK1841" s="15">
        <f>SUMIFS(POs[saldo],POs[cve_prod],DIM_BILL[[#This Row],[CODIGO]],POs[status],$GY1841,POs[Semana],WEEKNUM(HK$1))</f>
        <v>0</v>
      </c>
      <c r="HL1841" s="15">
        <f>SUMIFS(POs[saldo],POs[cve_prod],DIM_BILL[[#This Row],[CODIGO]],POs[status],$GY1841,POs[Semana],WEEKNUM(HL$1))</f>
        <v>0</v>
      </c>
      <c r="HM1841" s="15">
        <f>SUMIFS(POs[saldo],POs[cve_prod],DIM_BILL[[#This Row],[CODIGO]],POs[status],$GY1841,POs[Semana],WEEKNUM(HM$1))</f>
        <v>0</v>
      </c>
      <c r="HN1841" s="15">
        <f>SUMIFS(POs[saldo],POs[cve_prod],DIM_BILL[[#This Row],[CODIGO]],POs[status],$GY1841,POs[Semana],WEEKNUM(HN$1))</f>
        <v>0</v>
      </c>
      <c r="HO1841" s="15">
        <f>SUMIFS(POs[saldo],POs[cve_prod],DIM_BILL[[#This Row],[CODIGO]],POs[status],$GY1841,POs[Semana],WEEKNUM(HO$1))</f>
        <v>0</v>
      </c>
      <c r="HP1841" s="15">
        <f>SUMIFS(POs[saldo],POs[cve_prod],DIM_BILL[[#This Row],[CODIGO]],POs[status],$GY1841,POs[Semana],WEEKNUM(HP$1))</f>
        <v>0</v>
      </c>
      <c r="HQ1841" s="15">
        <f>SUMIFS(POs[saldo],POs[cve_prod],DIM_BILL[[#This Row],[CODIGO]],POs[status],$GY1841,POs[Semana],WEEKNUM(HQ$1))</f>
        <v>0</v>
      </c>
      <c r="HR1841" s="15">
        <f>SUMIFS(POs[saldo],POs[cve_prod],DIM_BILL[[#This Row],[CODIGO]],POs[status],$GY1841,POs[Semana],WEEKNUM(HR$1))</f>
        <v>0</v>
      </c>
      <c r="HS1841" s="15">
        <f>SUMIFS(POs[saldo],POs[cve_prod],DIM_BILL[[#This Row],[CODIGO]],POs[status],$GY1841,POs[Semana],WEEKNUM(HS$1))</f>
        <v>0</v>
      </c>
      <c r="HT1841" s="15">
        <f>SUMIFS(POs[saldo],POs[cve_prod],DIM_BILL[[#This Row],[CODIGO]],POs[status],$GY1841,POs[Semana],WEEKNUM(HT$1))</f>
        <v>0</v>
      </c>
      <c r="HU1841" s="22"/>
      <c r="HV1841" s="25"/>
      <c r="HW1841" t="str">
        <f>DIM_BILL[[#This Row],[Tipo]]</f>
        <v>MATERIA PRIMA</v>
      </c>
    </row>
    <row r="1842" spans="1:231" x14ac:dyDescent="0.3">
      <c r="A1842" s="17" t="s">
        <v>1417</v>
      </c>
      <c r="ER1842">
        <v>2.598E-3</v>
      </c>
      <c r="GR1842" s="17" t="s">
        <v>1418</v>
      </c>
      <c r="GS1842" s="17">
        <v>3</v>
      </c>
      <c r="GT1842" s="17" t="s">
        <v>1836</v>
      </c>
      <c r="GU1842" s="17" t="s">
        <v>1793</v>
      </c>
      <c r="GV1842" s="17">
        <f>SUMIF(FACT_A1[cve_prod],DIM_BILL[[#This Row],[CODIGO]],FACT_A1[Existencia])</f>
        <v>0</v>
      </c>
      <c r="GW1842" s="18">
        <f>SUMIF(FACT_A2[cve_prod],DIM_BILL[[#This Row],[CODIGO]],FACT_A2[Existencia])</f>
        <v>54.608000000000004</v>
      </c>
      <c r="GX1842" s="17"/>
      <c r="GY1842" s="16" t="s">
        <v>2221</v>
      </c>
      <c r="GZ1842" s="24">
        <f>SUMPRODUCT($B1842:$GQ1842,INDEX(PLAN_PRODUCCION!$B$4:$GQ$24,COLUMN()-COLUMN($GZ$1)+1,0))</f>
        <v>20.994437999999999</v>
      </c>
      <c r="HA1842" s="24">
        <f>SUMPRODUCT($B1842:$GQ1842,INDEX(PLAN_PRODUCCION!$B$4:$GQ$24,COLUMN()-COLUMN($GZ$1)+1,0))</f>
        <v>0</v>
      </c>
      <c r="HB1842" s="24">
        <f>SUMPRODUCT($B1842:$GQ1842,INDEX(PLAN_PRODUCCION!$B$4:$GQ$24,COLUMN()-COLUMN($GZ$1)+1,0))</f>
        <v>0</v>
      </c>
      <c r="HC1842" s="24">
        <f>SUMPRODUCT($B1842:$GQ1842,INDEX(PLAN_PRODUCCION!$B$4:$GQ$24,COLUMN()-COLUMN($GZ$1)+1,0))</f>
        <v>0</v>
      </c>
      <c r="HD1842" s="24">
        <f>SUMPRODUCT($B1842:$GQ1842,INDEX(PLAN_PRODUCCION!$B$4:$GQ$24,COLUMN()-COLUMN($GZ$1)+1,0))</f>
        <v>0</v>
      </c>
      <c r="HE1842" s="24">
        <f>SUMPRODUCT($B1842:$GQ1842,INDEX(PLAN_PRODUCCION!$B$4:$GQ$24,COLUMN()-COLUMN($GZ$1)+1,0))</f>
        <v>0</v>
      </c>
      <c r="HF1842" s="24">
        <f>SUMPRODUCT($B1842:$GQ1842,INDEX(PLAN_PRODUCCION!$B$4:$GQ$24,COLUMN()-COLUMN($GZ$1)+1,0))</f>
        <v>0</v>
      </c>
      <c r="HG1842" s="24">
        <f>SUMPRODUCT($B1842:$GQ1842,INDEX(PLAN_PRODUCCION!$B$4:$GQ$24,COLUMN()-COLUMN($GZ$1)+1,0))</f>
        <v>0</v>
      </c>
      <c r="HH1842" s="24">
        <f>SUMPRODUCT($B1842:$GQ1842,INDEX(PLAN_PRODUCCION!$B$4:$GQ$24,COLUMN()-COLUMN($GZ$1)+1,0))</f>
        <v>0</v>
      </c>
      <c r="HI1842" s="24">
        <f>SUMPRODUCT($B1842:$GQ1842,INDEX(PLAN_PRODUCCION!$B$4:$GQ$24,COLUMN()-COLUMN($GZ$1)+1,0))</f>
        <v>0</v>
      </c>
      <c r="HJ1842" s="24">
        <f>SUMPRODUCT($B1842:$GQ1842,INDEX(PLAN_PRODUCCION!$B$4:$GQ$24,COLUMN()-COLUMN($GZ$1)+1,0))</f>
        <v>0</v>
      </c>
      <c r="HK1842" s="24">
        <f>SUMPRODUCT($B1842:$GQ1842,INDEX(PLAN_PRODUCCION!$B$4:$GQ$24,COLUMN()-COLUMN($GZ$1)+1,0))</f>
        <v>0</v>
      </c>
      <c r="HL1842" s="24">
        <f>SUMPRODUCT($B1842:$GQ1842,INDEX(PLAN_PRODUCCION!$B$4:$GQ$24,COLUMN()-COLUMN($GZ$1)+1,0))</f>
        <v>0</v>
      </c>
      <c r="HM1842" s="24">
        <f>SUMPRODUCT($B1842:$GQ1842,INDEX(PLAN_PRODUCCION!$B$4:$GQ$24,COLUMN()-COLUMN($GZ$1)+1,0))</f>
        <v>0</v>
      </c>
      <c r="HN1842" s="24">
        <f>SUMPRODUCT($B1842:$GQ1842,INDEX(PLAN_PRODUCCION!$B$4:$GQ$24,COLUMN()-COLUMN($GZ$1)+1,0))</f>
        <v>0</v>
      </c>
      <c r="HO1842" s="24">
        <f>SUMPRODUCT($B1842:$GQ1842,INDEX(PLAN_PRODUCCION!$B$4:$GQ$24,COLUMN()-COLUMN($GZ$1)+1,0))</f>
        <v>0</v>
      </c>
      <c r="HP1842" s="24">
        <f>SUMPRODUCT($B1842:$GQ1842,INDEX(PLAN_PRODUCCION!$B$4:$GQ$24,COLUMN()-COLUMN($GZ$1)+1,0))</f>
        <v>0</v>
      </c>
      <c r="HQ1842" s="24">
        <f>SUMPRODUCT($B1842:$GQ1842,INDEX(PLAN_PRODUCCION!$B$4:$GQ$24,COLUMN()-COLUMN($GZ$1)+1,0))</f>
        <v>0</v>
      </c>
      <c r="HR1842" s="24">
        <f>SUMPRODUCT($B1842:$GQ1842,INDEX(PLAN_PRODUCCION!$B$4:$GQ$24,COLUMN()-COLUMN($GZ$1)+1,0))</f>
        <v>0</v>
      </c>
      <c r="HS1842" s="24">
        <f>SUMPRODUCT($B1842:$GQ1842,INDEX(PLAN_PRODUCCION!$B$4:$GQ$24,COLUMN()-COLUMN($GZ$1)+1,0))</f>
        <v>0</v>
      </c>
      <c r="HT1842" s="24">
        <f>SUMPRODUCT($B1842:$GQ1842,INDEX(PLAN_PRODUCCION!$B$4:$GQ$24,COLUMN()-COLUMN($GZ$1)+1,0))</f>
        <v>0</v>
      </c>
      <c r="HU1842" s="22"/>
      <c r="HV1842" s="25"/>
      <c r="HW1842" t="str">
        <f>DIM_BILL[[#This Row],[Tipo]]</f>
        <v>MATERIA PRIMA</v>
      </c>
    </row>
    <row r="1843" spans="1:231" x14ac:dyDescent="0.3">
      <c r="A1843" s="18" t="s">
        <v>1417</v>
      </c>
      <c r="ER1843">
        <v>2.598E-3</v>
      </c>
      <c r="GR1843" s="18" t="s">
        <v>1418</v>
      </c>
      <c r="GS1843" s="18">
        <v>3</v>
      </c>
      <c r="GT1843" s="18" t="s">
        <v>1836</v>
      </c>
      <c r="GU1843" s="18" t="s">
        <v>1793</v>
      </c>
      <c r="GV1843" s="18">
        <f>SUMIF(FACT_A1[cve_prod],DIM_BILL[[#This Row],[CODIGO]],FACT_A1[Existencia])</f>
        <v>0</v>
      </c>
      <c r="GW1843" s="18">
        <f>SUMIF(FACT_A2[cve_prod],DIM_BILL[[#This Row],[CODIGO]],FACT_A2[Existencia])</f>
        <v>54.608000000000004</v>
      </c>
      <c r="GX1843" s="18"/>
      <c r="GY1843" s="16" t="s">
        <v>2222</v>
      </c>
      <c r="GZ1843" s="26">
        <f t="shared" ref="GZ1843" si="13465">GV1843+GW1843+GX1843+GZ1841-GZ1842</f>
        <v>33.613562000000002</v>
      </c>
      <c r="HA1843" s="26">
        <f t="shared" ref="HA1843" si="13466">GZ1843+HA1841-HA1842</f>
        <v>33.613562000000002</v>
      </c>
      <c r="HB1843" s="26">
        <f t="shared" ref="HB1843" si="13467">HA1843+HB1841-HB1842</f>
        <v>33.613562000000002</v>
      </c>
      <c r="HC1843" s="26">
        <f t="shared" ref="HC1843" si="13468">HB1843+HC1841-HC1842</f>
        <v>33.613562000000002</v>
      </c>
      <c r="HD1843" s="26">
        <f t="shared" ref="HD1843" si="13469">HC1843+HD1841-HD1842</f>
        <v>33.613562000000002</v>
      </c>
      <c r="HE1843" s="26">
        <f t="shared" ref="HE1843" si="13470">HD1843+HE1841-HE1842</f>
        <v>33.613562000000002</v>
      </c>
      <c r="HF1843" s="26">
        <f t="shared" ref="HF1843" si="13471">HE1843+HF1841-HF1842</f>
        <v>33.613562000000002</v>
      </c>
      <c r="HG1843" s="26">
        <f t="shared" ref="HG1843" si="13472">HF1843+HG1841-HG1842</f>
        <v>33.613562000000002</v>
      </c>
      <c r="HH1843" s="26">
        <f t="shared" ref="HH1843" si="13473">HG1843+HH1841-HH1842</f>
        <v>33.613562000000002</v>
      </c>
      <c r="HI1843" s="26">
        <f t="shared" ref="HI1843" si="13474">HH1843+HI1841-HI1842</f>
        <v>33.613562000000002</v>
      </c>
      <c r="HJ1843" s="26">
        <f t="shared" ref="HJ1843" si="13475">HI1843+HJ1841-HJ1842</f>
        <v>33.613562000000002</v>
      </c>
      <c r="HK1843" s="26">
        <f t="shared" ref="HK1843" si="13476">HJ1843+HK1841-HK1842</f>
        <v>33.613562000000002</v>
      </c>
      <c r="HL1843" s="26">
        <f t="shared" ref="HL1843" si="13477">HK1843+HL1841-HL1842</f>
        <v>33.613562000000002</v>
      </c>
      <c r="HM1843" s="26">
        <f t="shared" ref="HM1843" si="13478">HL1843+HM1841-HM1842</f>
        <v>33.613562000000002</v>
      </c>
      <c r="HN1843" s="26">
        <f t="shared" ref="HN1843" si="13479">HM1843+HN1841-HN1842</f>
        <v>33.613562000000002</v>
      </c>
      <c r="HO1843" s="26">
        <f t="shared" ref="HO1843" si="13480">HN1843+HO1841-HO1842</f>
        <v>33.613562000000002</v>
      </c>
      <c r="HP1843" s="26">
        <f t="shared" ref="HP1843" si="13481">HO1843+HP1841-HP1842</f>
        <v>33.613562000000002</v>
      </c>
      <c r="HQ1843" s="26">
        <f t="shared" ref="HQ1843" si="13482">HP1843+HQ1841-HQ1842</f>
        <v>33.613562000000002</v>
      </c>
      <c r="HR1843" s="26">
        <f t="shared" ref="HR1843" si="13483">HQ1843+HR1841-HR1842</f>
        <v>33.613562000000002</v>
      </c>
      <c r="HS1843" s="26">
        <f t="shared" ref="HS1843" si="13484">HR1843+HS1841-HS1842</f>
        <v>33.613562000000002</v>
      </c>
      <c r="HT1843" s="26">
        <f t="shared" ref="HT1843" si="13485">HS1843+HT1841-HT1842</f>
        <v>33.613562000000002</v>
      </c>
      <c r="HU1843" s="22">
        <f t="shared" ref="HU1843" si="13486">COUNTIF(GZ1843:HT1843,"&lt;0")</f>
        <v>0</v>
      </c>
      <c r="HV1843" s="25"/>
      <c r="HW1843" t="str">
        <f>DIM_BILL[[#This Row],[Tipo]]</f>
        <v>MATERIA PRIMA</v>
      </c>
    </row>
    <row r="1844" spans="1:231" x14ac:dyDescent="0.3">
      <c r="A1844" s="17" t="s">
        <v>1419</v>
      </c>
      <c r="ER1844">
        <v>1.1999999999999999E-3</v>
      </c>
      <c r="GR1844" s="17" t="s">
        <v>1420</v>
      </c>
      <c r="GS1844" s="17">
        <v>3</v>
      </c>
      <c r="GT1844" s="17" t="s">
        <v>1836</v>
      </c>
      <c r="GU1844" s="17" t="s">
        <v>1793</v>
      </c>
      <c r="GV1844" s="17">
        <f>SUMIF(FACT_A1[cve_prod],DIM_BILL[[#This Row],[CODIGO]],FACT_A1[Existencia])</f>
        <v>0</v>
      </c>
      <c r="GW1844" s="18">
        <f>SUMIF(FACT_A2[cve_prod],DIM_BILL[[#This Row],[CODIGO]],FACT_A2[Existencia])</f>
        <v>1.22</v>
      </c>
      <c r="GX1844" s="17"/>
      <c r="GY1844" s="16" t="s">
        <v>2220</v>
      </c>
      <c r="GZ1844" s="15">
        <f>SUMIFS(POs[saldo],POs[cve_prod],DIM_BILL[[#This Row],[CODIGO]],POs[status],$GY1844,POs[f_ent],GZ$1)</f>
        <v>0</v>
      </c>
      <c r="HA1844" s="15">
        <f>SUMIFS(POs[saldo],POs[cve_prod],DIM_BILL[[#This Row],[CODIGO]],POs[status],$GY1844,POs[f_ent],HA$1)</f>
        <v>0</v>
      </c>
      <c r="HB1844" s="15">
        <f>SUMIFS(POs[saldo],POs[cve_prod],DIM_BILL[[#This Row],[CODIGO]],POs[status],$GY1844,POs[f_ent],HB$1)</f>
        <v>0</v>
      </c>
      <c r="HC1844" s="15">
        <f>SUMIFS(POs[saldo],POs[cve_prod],DIM_BILL[[#This Row],[CODIGO]],POs[status],$GY1844,POs[f_ent],HC$1)</f>
        <v>0</v>
      </c>
      <c r="HD1844" s="15">
        <f>SUMIFS(POs[saldo],POs[cve_prod],DIM_BILL[[#This Row],[CODIGO]],POs[status],$GY1844,POs[f_ent],HD$1)</f>
        <v>0</v>
      </c>
      <c r="HE1844" s="15">
        <f>SUMIFS(POs[saldo],POs[cve_prod],DIM_BILL[[#This Row],[CODIGO]],POs[status],$GY1844,POs[f_ent],HE$1)</f>
        <v>0</v>
      </c>
      <c r="HF1844" s="15">
        <f>SUMIFS(POs[saldo],POs[cve_prod],DIM_BILL[[#This Row],[CODIGO]],POs[status],$GY1844,POs[Semana],WEEKNUM(HF$1))</f>
        <v>0</v>
      </c>
      <c r="HG1844" s="15">
        <f>SUMIFS(POs[saldo],POs[cve_prod],DIM_BILL[[#This Row],[CODIGO]],POs[status],$GY1844,POs[Semana],WEEKNUM(HG$1))</f>
        <v>0</v>
      </c>
      <c r="HH1844" s="15">
        <f>SUMIFS(POs[saldo],POs[cve_prod],DIM_BILL[[#This Row],[CODIGO]],POs[status],$GY1844,POs[Semana],WEEKNUM(HH$1))</f>
        <v>0</v>
      </c>
      <c r="HI1844" s="15">
        <f>SUMIFS(POs[saldo],POs[cve_prod],DIM_BILL[[#This Row],[CODIGO]],POs[status],$GY1844,POs[Semana],WEEKNUM(HI$1))</f>
        <v>0</v>
      </c>
      <c r="HJ1844" s="15">
        <f>SUMIFS(POs[saldo],POs[cve_prod],DIM_BILL[[#This Row],[CODIGO]],POs[status],$GY1844,POs[Semana],WEEKNUM(HJ$1))</f>
        <v>0</v>
      </c>
      <c r="HK1844" s="15">
        <f>SUMIFS(POs[saldo],POs[cve_prod],DIM_BILL[[#This Row],[CODIGO]],POs[status],$GY1844,POs[Semana],WEEKNUM(HK$1))</f>
        <v>0</v>
      </c>
      <c r="HL1844" s="15">
        <f>SUMIFS(POs[saldo],POs[cve_prod],DIM_BILL[[#This Row],[CODIGO]],POs[status],$GY1844,POs[Semana],WEEKNUM(HL$1))</f>
        <v>0</v>
      </c>
      <c r="HM1844" s="15">
        <f>SUMIFS(POs[saldo],POs[cve_prod],DIM_BILL[[#This Row],[CODIGO]],POs[status],$GY1844,POs[Semana],WEEKNUM(HM$1))</f>
        <v>0</v>
      </c>
      <c r="HN1844" s="15">
        <f>SUMIFS(POs[saldo],POs[cve_prod],DIM_BILL[[#This Row],[CODIGO]],POs[status],$GY1844,POs[Semana],WEEKNUM(HN$1))</f>
        <v>0</v>
      </c>
      <c r="HO1844" s="15">
        <f>SUMIFS(POs[saldo],POs[cve_prod],DIM_BILL[[#This Row],[CODIGO]],POs[status],$GY1844,POs[Semana],WEEKNUM(HO$1))</f>
        <v>0</v>
      </c>
      <c r="HP1844" s="15">
        <f>SUMIFS(POs[saldo],POs[cve_prod],DIM_BILL[[#This Row],[CODIGO]],POs[status],$GY1844,POs[Semana],WEEKNUM(HP$1))</f>
        <v>0</v>
      </c>
      <c r="HQ1844" s="15">
        <f>SUMIFS(POs[saldo],POs[cve_prod],DIM_BILL[[#This Row],[CODIGO]],POs[status],$GY1844,POs[Semana],WEEKNUM(HQ$1))</f>
        <v>0</v>
      </c>
      <c r="HR1844" s="15">
        <f>SUMIFS(POs[saldo],POs[cve_prod],DIM_BILL[[#This Row],[CODIGO]],POs[status],$GY1844,POs[Semana],WEEKNUM(HR$1))</f>
        <v>0</v>
      </c>
      <c r="HS1844" s="15">
        <f>SUMIFS(POs[saldo],POs[cve_prod],DIM_BILL[[#This Row],[CODIGO]],POs[status],$GY1844,POs[Semana],WEEKNUM(HS$1))</f>
        <v>0</v>
      </c>
      <c r="HT1844" s="15">
        <f>SUMIFS(POs[saldo],POs[cve_prod],DIM_BILL[[#This Row],[CODIGO]],POs[status],$GY1844,POs[Semana],WEEKNUM(HT$1))</f>
        <v>0</v>
      </c>
      <c r="HU1844" s="22"/>
      <c r="HV1844" s="25"/>
      <c r="HW1844" t="str">
        <f>DIM_BILL[[#This Row],[Tipo]]</f>
        <v>MATERIA PRIMA</v>
      </c>
    </row>
    <row r="1845" spans="1:231" x14ac:dyDescent="0.3">
      <c r="A1845" s="17" t="s">
        <v>1419</v>
      </c>
      <c r="ER1845">
        <v>1.1999999999999999E-3</v>
      </c>
      <c r="GR1845" s="17" t="s">
        <v>1420</v>
      </c>
      <c r="GS1845" s="17">
        <v>3</v>
      </c>
      <c r="GT1845" s="17" t="s">
        <v>1836</v>
      </c>
      <c r="GU1845" s="17" t="s">
        <v>1793</v>
      </c>
      <c r="GV1845" s="17">
        <f>SUMIF(FACT_A1[cve_prod],DIM_BILL[[#This Row],[CODIGO]],FACT_A1[Existencia])</f>
        <v>0</v>
      </c>
      <c r="GW1845" s="18">
        <f>SUMIF(FACT_A2[cve_prod],DIM_BILL[[#This Row],[CODIGO]],FACT_A2[Existencia])</f>
        <v>1.22</v>
      </c>
      <c r="GX1845" s="17"/>
      <c r="GY1845" s="16" t="s">
        <v>2221</v>
      </c>
      <c r="GZ1845" s="24">
        <f>SUMPRODUCT($B1845:$GQ1845,INDEX(PLAN_PRODUCCION!$B$4:$GQ$24,COLUMN()-COLUMN($GZ$1)+1,0))</f>
        <v>9.6971999999999987</v>
      </c>
      <c r="HA1845" s="24">
        <f>SUMPRODUCT($B1845:$GQ1845,INDEX(PLAN_PRODUCCION!$B$4:$GQ$24,COLUMN()-COLUMN($GZ$1)+1,0))</f>
        <v>0</v>
      </c>
      <c r="HB1845" s="24">
        <f>SUMPRODUCT($B1845:$GQ1845,INDEX(PLAN_PRODUCCION!$B$4:$GQ$24,COLUMN()-COLUMN($GZ$1)+1,0))</f>
        <v>0</v>
      </c>
      <c r="HC1845" s="24">
        <f>SUMPRODUCT($B1845:$GQ1845,INDEX(PLAN_PRODUCCION!$B$4:$GQ$24,COLUMN()-COLUMN($GZ$1)+1,0))</f>
        <v>0</v>
      </c>
      <c r="HD1845" s="24">
        <f>SUMPRODUCT($B1845:$GQ1845,INDEX(PLAN_PRODUCCION!$B$4:$GQ$24,COLUMN()-COLUMN($GZ$1)+1,0))</f>
        <v>0</v>
      </c>
      <c r="HE1845" s="24">
        <f>SUMPRODUCT($B1845:$GQ1845,INDEX(PLAN_PRODUCCION!$B$4:$GQ$24,COLUMN()-COLUMN($GZ$1)+1,0))</f>
        <v>0</v>
      </c>
      <c r="HF1845" s="24">
        <f>SUMPRODUCT($B1845:$GQ1845,INDEX(PLAN_PRODUCCION!$B$4:$GQ$24,COLUMN()-COLUMN($GZ$1)+1,0))</f>
        <v>0</v>
      </c>
      <c r="HG1845" s="24">
        <f>SUMPRODUCT($B1845:$GQ1845,INDEX(PLAN_PRODUCCION!$B$4:$GQ$24,COLUMN()-COLUMN($GZ$1)+1,0))</f>
        <v>0</v>
      </c>
      <c r="HH1845" s="24">
        <f>SUMPRODUCT($B1845:$GQ1845,INDEX(PLAN_PRODUCCION!$B$4:$GQ$24,COLUMN()-COLUMN($GZ$1)+1,0))</f>
        <v>0</v>
      </c>
      <c r="HI1845" s="24">
        <f>SUMPRODUCT($B1845:$GQ1845,INDEX(PLAN_PRODUCCION!$B$4:$GQ$24,COLUMN()-COLUMN($GZ$1)+1,0))</f>
        <v>0</v>
      </c>
      <c r="HJ1845" s="24">
        <f>SUMPRODUCT($B1845:$GQ1845,INDEX(PLAN_PRODUCCION!$B$4:$GQ$24,COLUMN()-COLUMN($GZ$1)+1,0))</f>
        <v>0</v>
      </c>
      <c r="HK1845" s="24">
        <f>SUMPRODUCT($B1845:$GQ1845,INDEX(PLAN_PRODUCCION!$B$4:$GQ$24,COLUMN()-COLUMN($GZ$1)+1,0))</f>
        <v>0</v>
      </c>
      <c r="HL1845" s="24">
        <f>SUMPRODUCT($B1845:$GQ1845,INDEX(PLAN_PRODUCCION!$B$4:$GQ$24,COLUMN()-COLUMN($GZ$1)+1,0))</f>
        <v>0</v>
      </c>
      <c r="HM1845" s="24">
        <f>SUMPRODUCT($B1845:$GQ1845,INDEX(PLAN_PRODUCCION!$B$4:$GQ$24,COLUMN()-COLUMN($GZ$1)+1,0))</f>
        <v>0</v>
      </c>
      <c r="HN1845" s="24">
        <f>SUMPRODUCT($B1845:$GQ1845,INDEX(PLAN_PRODUCCION!$B$4:$GQ$24,COLUMN()-COLUMN($GZ$1)+1,0))</f>
        <v>0</v>
      </c>
      <c r="HO1845" s="24">
        <f>SUMPRODUCT($B1845:$GQ1845,INDEX(PLAN_PRODUCCION!$B$4:$GQ$24,COLUMN()-COLUMN($GZ$1)+1,0))</f>
        <v>0</v>
      </c>
      <c r="HP1845" s="24">
        <f>SUMPRODUCT($B1845:$GQ1845,INDEX(PLAN_PRODUCCION!$B$4:$GQ$24,COLUMN()-COLUMN($GZ$1)+1,0))</f>
        <v>0</v>
      </c>
      <c r="HQ1845" s="24">
        <f>SUMPRODUCT($B1845:$GQ1845,INDEX(PLAN_PRODUCCION!$B$4:$GQ$24,COLUMN()-COLUMN($GZ$1)+1,0))</f>
        <v>0</v>
      </c>
      <c r="HR1845" s="24">
        <f>SUMPRODUCT($B1845:$GQ1845,INDEX(PLAN_PRODUCCION!$B$4:$GQ$24,COLUMN()-COLUMN($GZ$1)+1,0))</f>
        <v>0</v>
      </c>
      <c r="HS1845" s="24">
        <f>SUMPRODUCT($B1845:$GQ1845,INDEX(PLAN_PRODUCCION!$B$4:$GQ$24,COLUMN()-COLUMN($GZ$1)+1,0))</f>
        <v>0</v>
      </c>
      <c r="HT1845" s="24">
        <f>SUMPRODUCT($B1845:$GQ1845,INDEX(PLAN_PRODUCCION!$B$4:$GQ$24,COLUMN()-COLUMN($GZ$1)+1,0))</f>
        <v>0</v>
      </c>
      <c r="HU1845" s="22"/>
      <c r="HV1845" s="25"/>
      <c r="HW1845" t="str">
        <f>DIM_BILL[[#This Row],[Tipo]]</f>
        <v>MATERIA PRIMA</v>
      </c>
    </row>
    <row r="1846" spans="1:231" x14ac:dyDescent="0.3">
      <c r="A1846" s="18" t="s">
        <v>1419</v>
      </c>
      <c r="ER1846">
        <v>1.1999999999999999E-3</v>
      </c>
      <c r="GR1846" s="18" t="s">
        <v>1420</v>
      </c>
      <c r="GS1846" s="18">
        <v>3</v>
      </c>
      <c r="GT1846" s="18" t="s">
        <v>1836</v>
      </c>
      <c r="GU1846" s="18" t="s">
        <v>1793</v>
      </c>
      <c r="GV1846" s="18">
        <f>SUMIF(FACT_A1[cve_prod],DIM_BILL[[#This Row],[CODIGO]],FACT_A1[Existencia])</f>
        <v>0</v>
      </c>
      <c r="GW1846" s="18">
        <f>SUMIF(FACT_A2[cve_prod],DIM_BILL[[#This Row],[CODIGO]],FACT_A2[Existencia])</f>
        <v>1.22</v>
      </c>
      <c r="GX1846" s="18"/>
      <c r="GY1846" s="16" t="s">
        <v>2222</v>
      </c>
      <c r="GZ1846" s="26">
        <f t="shared" ref="GZ1846" si="13487">GV1846+GW1846+GX1846+GZ1844-GZ1845</f>
        <v>-8.4771999999999981</v>
      </c>
      <c r="HA1846" s="26">
        <f t="shared" ref="HA1846" si="13488">GZ1846+HA1844-HA1845</f>
        <v>-8.4771999999999981</v>
      </c>
      <c r="HB1846" s="26">
        <f t="shared" ref="HB1846" si="13489">HA1846+HB1844-HB1845</f>
        <v>-8.4771999999999981</v>
      </c>
      <c r="HC1846" s="26">
        <f t="shared" ref="HC1846" si="13490">HB1846+HC1844-HC1845</f>
        <v>-8.4771999999999981</v>
      </c>
      <c r="HD1846" s="26">
        <f t="shared" ref="HD1846" si="13491">HC1846+HD1844-HD1845</f>
        <v>-8.4771999999999981</v>
      </c>
      <c r="HE1846" s="26">
        <f t="shared" ref="HE1846" si="13492">HD1846+HE1844-HE1845</f>
        <v>-8.4771999999999981</v>
      </c>
      <c r="HF1846" s="26">
        <f t="shared" ref="HF1846" si="13493">HE1846+HF1844-HF1845</f>
        <v>-8.4771999999999981</v>
      </c>
      <c r="HG1846" s="26">
        <f t="shared" ref="HG1846" si="13494">HF1846+HG1844-HG1845</f>
        <v>-8.4771999999999981</v>
      </c>
      <c r="HH1846" s="26">
        <f t="shared" ref="HH1846" si="13495">HG1846+HH1844-HH1845</f>
        <v>-8.4771999999999981</v>
      </c>
      <c r="HI1846" s="26">
        <f t="shared" ref="HI1846" si="13496">HH1846+HI1844-HI1845</f>
        <v>-8.4771999999999981</v>
      </c>
      <c r="HJ1846" s="26">
        <f t="shared" ref="HJ1846" si="13497">HI1846+HJ1844-HJ1845</f>
        <v>-8.4771999999999981</v>
      </c>
      <c r="HK1846" s="26">
        <f t="shared" ref="HK1846" si="13498">HJ1846+HK1844-HK1845</f>
        <v>-8.4771999999999981</v>
      </c>
      <c r="HL1846" s="26">
        <f t="shared" ref="HL1846" si="13499">HK1846+HL1844-HL1845</f>
        <v>-8.4771999999999981</v>
      </c>
      <c r="HM1846" s="26">
        <f t="shared" ref="HM1846" si="13500">HL1846+HM1844-HM1845</f>
        <v>-8.4771999999999981</v>
      </c>
      <c r="HN1846" s="26">
        <f t="shared" ref="HN1846" si="13501">HM1846+HN1844-HN1845</f>
        <v>-8.4771999999999981</v>
      </c>
      <c r="HO1846" s="26">
        <f t="shared" ref="HO1846" si="13502">HN1846+HO1844-HO1845</f>
        <v>-8.4771999999999981</v>
      </c>
      <c r="HP1846" s="26">
        <f t="shared" ref="HP1846" si="13503">HO1846+HP1844-HP1845</f>
        <v>-8.4771999999999981</v>
      </c>
      <c r="HQ1846" s="26">
        <f t="shared" ref="HQ1846" si="13504">HP1846+HQ1844-HQ1845</f>
        <v>-8.4771999999999981</v>
      </c>
      <c r="HR1846" s="26">
        <f t="shared" ref="HR1846" si="13505">HQ1846+HR1844-HR1845</f>
        <v>-8.4771999999999981</v>
      </c>
      <c r="HS1846" s="26">
        <f t="shared" ref="HS1846" si="13506">HR1846+HS1844-HS1845</f>
        <v>-8.4771999999999981</v>
      </c>
      <c r="HT1846" s="26">
        <f t="shared" ref="HT1846" si="13507">HS1846+HT1844-HT1845</f>
        <v>-8.4771999999999981</v>
      </c>
      <c r="HU1846" s="22">
        <f t="shared" ref="HU1846" si="13508">COUNTIF(GZ1846:HT1846,"&lt;0")</f>
        <v>21</v>
      </c>
      <c r="HV1846" s="25"/>
      <c r="HW1846" t="str">
        <f>DIM_BILL[[#This Row],[Tipo]]</f>
        <v>MATERIA PRIMA</v>
      </c>
    </row>
    <row r="1847" spans="1:231" x14ac:dyDescent="0.3">
      <c r="A1847" s="17" t="s">
        <v>1157</v>
      </c>
      <c r="DH1847">
        <v>2.0000000000000001E-4</v>
      </c>
      <c r="DI1847">
        <v>2.9157919290879406E-6</v>
      </c>
      <c r="ER1847">
        <v>2.9999999999999997E-4</v>
      </c>
      <c r="GR1847" s="17" t="s">
        <v>1158</v>
      </c>
      <c r="GS1847" s="17">
        <v>1</v>
      </c>
      <c r="GT1847" s="17" t="s">
        <v>1835</v>
      </c>
      <c r="GU1847" s="17" t="s">
        <v>1793</v>
      </c>
      <c r="GV1847" s="17">
        <f>SUMIF(FACT_A1[cve_prod],DIM_BILL[[#This Row],[CODIGO]],FACT_A1[Existencia])</f>
        <v>0</v>
      </c>
      <c r="GW1847" s="18">
        <f>SUMIF(FACT_A2[cve_prod],DIM_BILL[[#This Row],[CODIGO]],FACT_A2[Existencia])</f>
        <v>3.8</v>
      </c>
      <c r="GX1847" s="17"/>
      <c r="GY1847" s="16" t="s">
        <v>2220</v>
      </c>
      <c r="GZ1847" s="15">
        <f>SUMIFS(POs[saldo],POs[cve_prod],DIM_BILL[[#This Row],[CODIGO]],POs[status],$GY1847,POs[f_ent],GZ$1)</f>
        <v>0</v>
      </c>
      <c r="HA1847" s="15">
        <f>SUMIFS(POs[saldo],POs[cve_prod],DIM_BILL[[#This Row],[CODIGO]],POs[status],$GY1847,POs[f_ent],HA$1)</f>
        <v>0</v>
      </c>
      <c r="HB1847" s="15">
        <f>SUMIFS(POs[saldo],POs[cve_prod],DIM_BILL[[#This Row],[CODIGO]],POs[status],$GY1847,POs[f_ent],HB$1)</f>
        <v>0</v>
      </c>
      <c r="HC1847" s="15">
        <f>SUMIFS(POs[saldo],POs[cve_prod],DIM_BILL[[#This Row],[CODIGO]],POs[status],$GY1847,POs[f_ent],HC$1)</f>
        <v>0</v>
      </c>
      <c r="HD1847" s="15">
        <f>SUMIFS(POs[saldo],POs[cve_prod],DIM_BILL[[#This Row],[CODIGO]],POs[status],$GY1847,POs[f_ent],HD$1)</f>
        <v>0</v>
      </c>
      <c r="HE1847" s="15">
        <f>SUMIFS(POs[saldo],POs[cve_prod],DIM_BILL[[#This Row],[CODIGO]],POs[status],$GY1847,POs[f_ent],HE$1)</f>
        <v>0</v>
      </c>
      <c r="HF1847" s="15">
        <f>SUMIFS(POs[saldo],POs[cve_prod],DIM_BILL[[#This Row],[CODIGO]],POs[status],$GY1847,POs[Semana],WEEKNUM(HF$1))</f>
        <v>0</v>
      </c>
      <c r="HG1847" s="15">
        <f>SUMIFS(POs[saldo],POs[cve_prod],DIM_BILL[[#This Row],[CODIGO]],POs[status],$GY1847,POs[Semana],WEEKNUM(HG$1))</f>
        <v>0</v>
      </c>
      <c r="HH1847" s="15">
        <f>SUMIFS(POs[saldo],POs[cve_prod],DIM_BILL[[#This Row],[CODIGO]],POs[status],$GY1847,POs[Semana],WEEKNUM(HH$1))</f>
        <v>0</v>
      </c>
      <c r="HI1847" s="15">
        <f>SUMIFS(POs[saldo],POs[cve_prod],DIM_BILL[[#This Row],[CODIGO]],POs[status],$GY1847,POs[Semana],WEEKNUM(HI$1))</f>
        <v>0</v>
      </c>
      <c r="HJ1847" s="15">
        <f>SUMIFS(POs[saldo],POs[cve_prod],DIM_BILL[[#This Row],[CODIGO]],POs[status],$GY1847,POs[Semana],WEEKNUM(HJ$1))</f>
        <v>0</v>
      </c>
      <c r="HK1847" s="15">
        <f>SUMIFS(POs[saldo],POs[cve_prod],DIM_BILL[[#This Row],[CODIGO]],POs[status],$GY1847,POs[Semana],WEEKNUM(HK$1))</f>
        <v>0</v>
      </c>
      <c r="HL1847" s="15">
        <f>SUMIFS(POs[saldo],POs[cve_prod],DIM_BILL[[#This Row],[CODIGO]],POs[status],$GY1847,POs[Semana],WEEKNUM(HL$1))</f>
        <v>0</v>
      </c>
      <c r="HM1847" s="15">
        <f>SUMIFS(POs[saldo],POs[cve_prod],DIM_BILL[[#This Row],[CODIGO]],POs[status],$GY1847,POs[Semana],WEEKNUM(HM$1))</f>
        <v>0</v>
      </c>
      <c r="HN1847" s="15">
        <f>SUMIFS(POs[saldo],POs[cve_prod],DIM_BILL[[#This Row],[CODIGO]],POs[status],$GY1847,POs[Semana],WEEKNUM(HN$1))</f>
        <v>0</v>
      </c>
      <c r="HO1847" s="15">
        <f>SUMIFS(POs[saldo],POs[cve_prod],DIM_BILL[[#This Row],[CODIGO]],POs[status],$GY1847,POs[Semana],WEEKNUM(HO$1))</f>
        <v>0</v>
      </c>
      <c r="HP1847" s="15">
        <f>SUMIFS(POs[saldo],POs[cve_prod],DIM_BILL[[#This Row],[CODIGO]],POs[status],$GY1847,POs[Semana],WEEKNUM(HP$1))</f>
        <v>0</v>
      </c>
      <c r="HQ1847" s="15">
        <f>SUMIFS(POs[saldo],POs[cve_prod],DIM_BILL[[#This Row],[CODIGO]],POs[status],$GY1847,POs[Semana],WEEKNUM(HQ$1))</f>
        <v>0</v>
      </c>
      <c r="HR1847" s="15">
        <f>SUMIFS(POs[saldo],POs[cve_prod],DIM_BILL[[#This Row],[CODIGO]],POs[status],$GY1847,POs[Semana],WEEKNUM(HR$1))</f>
        <v>0</v>
      </c>
      <c r="HS1847" s="15">
        <f>SUMIFS(POs[saldo],POs[cve_prod],DIM_BILL[[#This Row],[CODIGO]],POs[status],$GY1847,POs[Semana],WEEKNUM(HS$1))</f>
        <v>0</v>
      </c>
      <c r="HT1847" s="15">
        <f>SUMIFS(POs[saldo],POs[cve_prod],DIM_BILL[[#This Row],[CODIGO]],POs[status],$GY1847,POs[Semana],WEEKNUM(HT$1))</f>
        <v>0</v>
      </c>
      <c r="HU1847" s="22"/>
      <c r="HV1847" s="25"/>
      <c r="HW1847" t="str">
        <f>DIM_BILL[[#This Row],[Tipo]]</f>
        <v>MATERIA PRIMA</v>
      </c>
    </row>
    <row r="1848" spans="1:231" x14ac:dyDescent="0.3">
      <c r="A1848" s="17" t="s">
        <v>1157</v>
      </c>
      <c r="DH1848">
        <v>2.0000000000000001E-4</v>
      </c>
      <c r="DI1848">
        <v>2.9157919290879406E-6</v>
      </c>
      <c r="ER1848">
        <v>2.9999999999999997E-4</v>
      </c>
      <c r="GR1848" s="17" t="s">
        <v>1158</v>
      </c>
      <c r="GS1848" s="17">
        <v>1</v>
      </c>
      <c r="GT1848" s="17" t="s">
        <v>1835</v>
      </c>
      <c r="GU1848" s="17" t="s">
        <v>1793</v>
      </c>
      <c r="GV1848" s="17">
        <f>SUMIF(FACT_A1[cve_prod],DIM_BILL[[#This Row],[CODIGO]],FACT_A1[Existencia])</f>
        <v>0</v>
      </c>
      <c r="GW1848" s="18">
        <f>SUMIF(FACT_A2[cve_prod],DIM_BILL[[#This Row],[CODIGO]],FACT_A2[Existencia])</f>
        <v>3.8</v>
      </c>
      <c r="GX1848" s="17"/>
      <c r="GY1848" s="16" t="s">
        <v>2221</v>
      </c>
      <c r="GZ1848" s="24">
        <f>SUMPRODUCT($B1848:$GQ1848,INDEX(PLAN_PRODUCCION!$B$4:$GQ$24,COLUMN()-COLUMN($GZ$1)+1,0))</f>
        <v>2.4242999999999997</v>
      </c>
      <c r="HA1848" s="24">
        <f>SUMPRODUCT($B1848:$GQ1848,INDEX(PLAN_PRODUCCION!$B$4:$GQ$24,COLUMN()-COLUMN($GZ$1)+1,0))</f>
        <v>0</v>
      </c>
      <c r="HB1848" s="24">
        <f>SUMPRODUCT($B1848:$GQ1848,INDEX(PLAN_PRODUCCION!$B$4:$GQ$24,COLUMN()-COLUMN($GZ$1)+1,0))</f>
        <v>0</v>
      </c>
      <c r="HC1848" s="24">
        <f>SUMPRODUCT($B1848:$GQ1848,INDEX(PLAN_PRODUCCION!$B$4:$GQ$24,COLUMN()-COLUMN($GZ$1)+1,0))</f>
        <v>0</v>
      </c>
      <c r="HD1848" s="24">
        <f>SUMPRODUCT($B1848:$GQ1848,INDEX(PLAN_PRODUCCION!$B$4:$GQ$24,COLUMN()-COLUMN($GZ$1)+1,0))</f>
        <v>0</v>
      </c>
      <c r="HE1848" s="24">
        <f>SUMPRODUCT($B1848:$GQ1848,INDEX(PLAN_PRODUCCION!$B$4:$GQ$24,COLUMN()-COLUMN($GZ$1)+1,0))</f>
        <v>0</v>
      </c>
      <c r="HF1848" s="24">
        <f>SUMPRODUCT($B1848:$GQ1848,INDEX(PLAN_PRODUCCION!$B$4:$GQ$24,COLUMN()-COLUMN($GZ$1)+1,0))</f>
        <v>0</v>
      </c>
      <c r="HG1848" s="24">
        <f>SUMPRODUCT($B1848:$GQ1848,INDEX(PLAN_PRODUCCION!$B$4:$GQ$24,COLUMN()-COLUMN($GZ$1)+1,0))</f>
        <v>0</v>
      </c>
      <c r="HH1848" s="24">
        <f>SUMPRODUCT($B1848:$GQ1848,INDEX(PLAN_PRODUCCION!$B$4:$GQ$24,COLUMN()-COLUMN($GZ$1)+1,0))</f>
        <v>0</v>
      </c>
      <c r="HI1848" s="24">
        <f>SUMPRODUCT($B1848:$GQ1848,INDEX(PLAN_PRODUCCION!$B$4:$GQ$24,COLUMN()-COLUMN($GZ$1)+1,0))</f>
        <v>0</v>
      </c>
      <c r="HJ1848" s="24">
        <f>SUMPRODUCT($B1848:$GQ1848,INDEX(PLAN_PRODUCCION!$B$4:$GQ$24,COLUMN()-COLUMN($GZ$1)+1,0))</f>
        <v>0</v>
      </c>
      <c r="HK1848" s="24">
        <f>SUMPRODUCT($B1848:$GQ1848,INDEX(PLAN_PRODUCCION!$B$4:$GQ$24,COLUMN()-COLUMN($GZ$1)+1,0))</f>
        <v>0</v>
      </c>
      <c r="HL1848" s="24">
        <f>SUMPRODUCT($B1848:$GQ1848,INDEX(PLAN_PRODUCCION!$B$4:$GQ$24,COLUMN()-COLUMN($GZ$1)+1,0))</f>
        <v>0</v>
      </c>
      <c r="HM1848" s="24">
        <f>SUMPRODUCT($B1848:$GQ1848,INDEX(PLAN_PRODUCCION!$B$4:$GQ$24,COLUMN()-COLUMN($GZ$1)+1,0))</f>
        <v>0</v>
      </c>
      <c r="HN1848" s="24">
        <f>SUMPRODUCT($B1848:$GQ1848,INDEX(PLAN_PRODUCCION!$B$4:$GQ$24,COLUMN()-COLUMN($GZ$1)+1,0))</f>
        <v>0</v>
      </c>
      <c r="HO1848" s="24">
        <f>SUMPRODUCT($B1848:$GQ1848,INDEX(PLAN_PRODUCCION!$B$4:$GQ$24,COLUMN()-COLUMN($GZ$1)+1,0))</f>
        <v>0</v>
      </c>
      <c r="HP1848" s="24">
        <f>SUMPRODUCT($B1848:$GQ1848,INDEX(PLAN_PRODUCCION!$B$4:$GQ$24,COLUMN()-COLUMN($GZ$1)+1,0))</f>
        <v>0</v>
      </c>
      <c r="HQ1848" s="24">
        <f>SUMPRODUCT($B1848:$GQ1848,INDEX(PLAN_PRODUCCION!$B$4:$GQ$24,COLUMN()-COLUMN($GZ$1)+1,0))</f>
        <v>0</v>
      </c>
      <c r="HR1848" s="24">
        <f>SUMPRODUCT($B1848:$GQ1848,INDEX(PLAN_PRODUCCION!$B$4:$GQ$24,COLUMN()-COLUMN($GZ$1)+1,0))</f>
        <v>0</v>
      </c>
      <c r="HS1848" s="24">
        <f>SUMPRODUCT($B1848:$GQ1848,INDEX(PLAN_PRODUCCION!$B$4:$GQ$24,COLUMN()-COLUMN($GZ$1)+1,0))</f>
        <v>0</v>
      </c>
      <c r="HT1848" s="24">
        <f>SUMPRODUCT($B1848:$GQ1848,INDEX(PLAN_PRODUCCION!$B$4:$GQ$24,COLUMN()-COLUMN($GZ$1)+1,0))</f>
        <v>0</v>
      </c>
      <c r="HU1848" s="22"/>
      <c r="HV1848" s="25"/>
      <c r="HW1848" t="str">
        <f>DIM_BILL[[#This Row],[Tipo]]</f>
        <v>MATERIA PRIMA</v>
      </c>
    </row>
    <row r="1849" spans="1:231" x14ac:dyDescent="0.3">
      <c r="A1849" s="18" t="s">
        <v>1157</v>
      </c>
      <c r="DH1849">
        <v>2.0000000000000001E-4</v>
      </c>
      <c r="DI1849">
        <v>2.9157919290879406E-6</v>
      </c>
      <c r="ER1849">
        <v>2.9999999999999997E-4</v>
      </c>
      <c r="GR1849" s="18" t="s">
        <v>1158</v>
      </c>
      <c r="GS1849" s="18">
        <v>1</v>
      </c>
      <c r="GT1849" s="18" t="s">
        <v>1835</v>
      </c>
      <c r="GU1849" s="18" t="s">
        <v>1793</v>
      </c>
      <c r="GV1849" s="18">
        <f>SUMIF(FACT_A1[cve_prod],DIM_BILL[[#This Row],[CODIGO]],FACT_A1[Existencia])</f>
        <v>0</v>
      </c>
      <c r="GW1849" s="18">
        <f>SUMIF(FACT_A2[cve_prod],DIM_BILL[[#This Row],[CODIGO]],FACT_A2[Existencia])</f>
        <v>3.8</v>
      </c>
      <c r="GX1849" s="18"/>
      <c r="GY1849" s="16" t="s">
        <v>2222</v>
      </c>
      <c r="GZ1849" s="26">
        <f t="shared" ref="GZ1849" si="13509">GV1849+GW1849+GX1849+GZ1847-GZ1848</f>
        <v>1.3757000000000001</v>
      </c>
      <c r="HA1849" s="26">
        <f t="shared" ref="HA1849" si="13510">GZ1849+HA1847-HA1848</f>
        <v>1.3757000000000001</v>
      </c>
      <c r="HB1849" s="26">
        <f t="shared" ref="HB1849" si="13511">HA1849+HB1847-HB1848</f>
        <v>1.3757000000000001</v>
      </c>
      <c r="HC1849" s="26">
        <f t="shared" ref="HC1849" si="13512">HB1849+HC1847-HC1848</f>
        <v>1.3757000000000001</v>
      </c>
      <c r="HD1849" s="26">
        <f t="shared" ref="HD1849" si="13513">HC1849+HD1847-HD1848</f>
        <v>1.3757000000000001</v>
      </c>
      <c r="HE1849" s="26">
        <f t="shared" ref="HE1849" si="13514">HD1849+HE1847-HE1848</f>
        <v>1.3757000000000001</v>
      </c>
      <c r="HF1849" s="26">
        <f t="shared" ref="HF1849" si="13515">HE1849+HF1847-HF1848</f>
        <v>1.3757000000000001</v>
      </c>
      <c r="HG1849" s="26">
        <f t="shared" ref="HG1849" si="13516">HF1849+HG1847-HG1848</f>
        <v>1.3757000000000001</v>
      </c>
      <c r="HH1849" s="26">
        <f t="shared" ref="HH1849" si="13517">HG1849+HH1847-HH1848</f>
        <v>1.3757000000000001</v>
      </c>
      <c r="HI1849" s="26">
        <f t="shared" ref="HI1849" si="13518">HH1849+HI1847-HI1848</f>
        <v>1.3757000000000001</v>
      </c>
      <c r="HJ1849" s="26">
        <f t="shared" ref="HJ1849" si="13519">HI1849+HJ1847-HJ1848</f>
        <v>1.3757000000000001</v>
      </c>
      <c r="HK1849" s="26">
        <f t="shared" ref="HK1849" si="13520">HJ1849+HK1847-HK1848</f>
        <v>1.3757000000000001</v>
      </c>
      <c r="HL1849" s="26">
        <f t="shared" ref="HL1849" si="13521">HK1849+HL1847-HL1848</f>
        <v>1.3757000000000001</v>
      </c>
      <c r="HM1849" s="26">
        <f t="shared" ref="HM1849" si="13522">HL1849+HM1847-HM1848</f>
        <v>1.3757000000000001</v>
      </c>
      <c r="HN1849" s="26">
        <f t="shared" ref="HN1849" si="13523">HM1849+HN1847-HN1848</f>
        <v>1.3757000000000001</v>
      </c>
      <c r="HO1849" s="26">
        <f t="shared" ref="HO1849" si="13524">HN1849+HO1847-HO1848</f>
        <v>1.3757000000000001</v>
      </c>
      <c r="HP1849" s="26">
        <f t="shared" ref="HP1849" si="13525">HO1849+HP1847-HP1848</f>
        <v>1.3757000000000001</v>
      </c>
      <c r="HQ1849" s="26">
        <f t="shared" ref="HQ1849" si="13526">HP1849+HQ1847-HQ1848</f>
        <v>1.3757000000000001</v>
      </c>
      <c r="HR1849" s="26">
        <f t="shared" ref="HR1849" si="13527">HQ1849+HR1847-HR1848</f>
        <v>1.3757000000000001</v>
      </c>
      <c r="HS1849" s="26">
        <f t="shared" ref="HS1849" si="13528">HR1849+HS1847-HS1848</f>
        <v>1.3757000000000001</v>
      </c>
      <c r="HT1849" s="26">
        <f t="shared" ref="HT1849" si="13529">HS1849+HT1847-HT1848</f>
        <v>1.3757000000000001</v>
      </c>
      <c r="HU1849" s="22">
        <f t="shared" ref="HU1849" si="13530">COUNTIF(GZ1849:HT1849,"&lt;0")</f>
        <v>0</v>
      </c>
      <c r="HV1849" s="25"/>
      <c r="HW1849" t="str">
        <f>DIM_BILL[[#This Row],[Tipo]]</f>
        <v>MATERIA PRIMA</v>
      </c>
    </row>
    <row r="1850" spans="1:231" x14ac:dyDescent="0.3">
      <c r="A1850" s="17" t="s">
        <v>652</v>
      </c>
      <c r="BI1850">
        <v>8.2727272727272727E-5</v>
      </c>
      <c r="GR1850" s="17" t="s">
        <v>653</v>
      </c>
      <c r="GS1850" s="17">
        <v>2</v>
      </c>
      <c r="GT1850" s="17" t="s">
        <v>1876</v>
      </c>
      <c r="GU1850" s="17" t="s">
        <v>1793</v>
      </c>
      <c r="GV1850" s="17">
        <f>SUMIF(FACT_A1[cve_prod],DIM_BILL[[#This Row],[CODIGO]],FACT_A1[Existencia])</f>
        <v>0</v>
      </c>
      <c r="GW1850" s="18">
        <f>SUMIF(FACT_A2[cve_prod],DIM_BILL[[#This Row],[CODIGO]],FACT_A2[Existencia])</f>
        <v>40.293340000000001</v>
      </c>
      <c r="GX1850" s="17"/>
      <c r="GY1850" s="16" t="s">
        <v>2220</v>
      </c>
      <c r="GZ1850" s="15">
        <f>SUMIFS(POs[saldo],POs[cve_prod],DIM_BILL[[#This Row],[CODIGO]],POs[status],$GY1850,POs[f_ent],GZ$1)</f>
        <v>0</v>
      </c>
      <c r="HA1850" s="15">
        <f>SUMIFS(POs[saldo],POs[cve_prod],DIM_BILL[[#This Row],[CODIGO]],POs[status],$GY1850,POs[f_ent],HA$1)</f>
        <v>0</v>
      </c>
      <c r="HB1850" s="15">
        <f>SUMIFS(POs[saldo],POs[cve_prod],DIM_BILL[[#This Row],[CODIGO]],POs[status],$GY1850,POs[f_ent],HB$1)</f>
        <v>0</v>
      </c>
      <c r="HC1850" s="15">
        <f>SUMIFS(POs[saldo],POs[cve_prod],DIM_BILL[[#This Row],[CODIGO]],POs[status],$GY1850,POs[f_ent],HC$1)</f>
        <v>0</v>
      </c>
      <c r="HD1850" s="15">
        <f>SUMIFS(POs[saldo],POs[cve_prod],DIM_BILL[[#This Row],[CODIGO]],POs[status],$GY1850,POs[f_ent],HD$1)</f>
        <v>0</v>
      </c>
      <c r="HE1850" s="15">
        <f>SUMIFS(POs[saldo],POs[cve_prod],DIM_BILL[[#This Row],[CODIGO]],POs[status],$GY1850,POs[f_ent],HE$1)</f>
        <v>0</v>
      </c>
      <c r="HF1850" s="15">
        <f>SUMIFS(POs[saldo],POs[cve_prod],DIM_BILL[[#This Row],[CODIGO]],POs[status],$GY1850,POs[Semana],WEEKNUM(HF$1))</f>
        <v>0</v>
      </c>
      <c r="HG1850" s="15">
        <f>SUMIFS(POs[saldo],POs[cve_prod],DIM_BILL[[#This Row],[CODIGO]],POs[status],$GY1850,POs[Semana],WEEKNUM(HG$1))</f>
        <v>0</v>
      </c>
      <c r="HH1850" s="15">
        <f>SUMIFS(POs[saldo],POs[cve_prod],DIM_BILL[[#This Row],[CODIGO]],POs[status],$GY1850,POs[Semana],WEEKNUM(HH$1))</f>
        <v>0</v>
      </c>
      <c r="HI1850" s="15">
        <f>SUMIFS(POs[saldo],POs[cve_prod],DIM_BILL[[#This Row],[CODIGO]],POs[status],$GY1850,POs[Semana],WEEKNUM(HI$1))</f>
        <v>0</v>
      </c>
      <c r="HJ1850" s="15">
        <f>SUMIFS(POs[saldo],POs[cve_prod],DIM_BILL[[#This Row],[CODIGO]],POs[status],$GY1850,POs[Semana],WEEKNUM(HJ$1))</f>
        <v>0</v>
      </c>
      <c r="HK1850" s="15">
        <f>SUMIFS(POs[saldo],POs[cve_prod],DIM_BILL[[#This Row],[CODIGO]],POs[status],$GY1850,POs[Semana],WEEKNUM(HK$1))</f>
        <v>0</v>
      </c>
      <c r="HL1850" s="15">
        <f>SUMIFS(POs[saldo],POs[cve_prod],DIM_BILL[[#This Row],[CODIGO]],POs[status],$GY1850,POs[Semana],WEEKNUM(HL$1))</f>
        <v>0</v>
      </c>
      <c r="HM1850" s="15">
        <f>SUMIFS(POs[saldo],POs[cve_prod],DIM_BILL[[#This Row],[CODIGO]],POs[status],$GY1850,POs[Semana],WEEKNUM(HM$1))</f>
        <v>0</v>
      </c>
      <c r="HN1850" s="15">
        <f>SUMIFS(POs[saldo],POs[cve_prod],DIM_BILL[[#This Row],[CODIGO]],POs[status],$GY1850,POs[Semana],WEEKNUM(HN$1))</f>
        <v>0</v>
      </c>
      <c r="HO1850" s="15">
        <f>SUMIFS(POs[saldo],POs[cve_prod],DIM_BILL[[#This Row],[CODIGO]],POs[status],$GY1850,POs[Semana],WEEKNUM(HO$1))</f>
        <v>0</v>
      </c>
      <c r="HP1850" s="15">
        <f>SUMIFS(POs[saldo],POs[cve_prod],DIM_BILL[[#This Row],[CODIGO]],POs[status],$GY1850,POs[Semana],WEEKNUM(HP$1))</f>
        <v>0</v>
      </c>
      <c r="HQ1850" s="15">
        <f>SUMIFS(POs[saldo],POs[cve_prod],DIM_BILL[[#This Row],[CODIGO]],POs[status],$GY1850,POs[Semana],WEEKNUM(HQ$1))</f>
        <v>0</v>
      </c>
      <c r="HR1850" s="15">
        <f>SUMIFS(POs[saldo],POs[cve_prod],DIM_BILL[[#This Row],[CODIGO]],POs[status],$GY1850,POs[Semana],WEEKNUM(HR$1))</f>
        <v>0</v>
      </c>
      <c r="HS1850" s="15">
        <f>SUMIFS(POs[saldo],POs[cve_prod],DIM_BILL[[#This Row],[CODIGO]],POs[status],$GY1850,POs[Semana],WEEKNUM(HS$1))</f>
        <v>0</v>
      </c>
      <c r="HT1850" s="15">
        <f>SUMIFS(POs[saldo],POs[cve_prod],DIM_BILL[[#This Row],[CODIGO]],POs[status],$GY1850,POs[Semana],WEEKNUM(HT$1))</f>
        <v>0</v>
      </c>
      <c r="HU1850" s="22"/>
      <c r="HV1850" s="25"/>
      <c r="HW1850" t="str">
        <f>DIM_BILL[[#This Row],[Tipo]]</f>
        <v>MATERIA PRIMA</v>
      </c>
    </row>
    <row r="1851" spans="1:231" x14ac:dyDescent="0.3">
      <c r="A1851" s="17" t="s">
        <v>652</v>
      </c>
      <c r="BI1851">
        <v>8.2727272727272727E-5</v>
      </c>
      <c r="GR1851" s="17" t="s">
        <v>653</v>
      </c>
      <c r="GS1851" s="17">
        <v>2</v>
      </c>
      <c r="GT1851" s="17" t="s">
        <v>1876</v>
      </c>
      <c r="GU1851" s="17" t="s">
        <v>1793</v>
      </c>
      <c r="GV1851" s="17">
        <f>SUMIF(FACT_A1[cve_prod],DIM_BILL[[#This Row],[CODIGO]],FACT_A1[Existencia])</f>
        <v>0</v>
      </c>
      <c r="GW1851" s="18">
        <f>SUMIF(FACT_A2[cve_prod],DIM_BILL[[#This Row],[CODIGO]],FACT_A2[Existencia])</f>
        <v>40.293340000000001</v>
      </c>
      <c r="GX1851" s="17"/>
      <c r="GY1851" s="16" t="s">
        <v>2221</v>
      </c>
      <c r="GZ1851" s="24">
        <f>SUMPRODUCT($B1851:$GQ1851,INDEX(PLAN_PRODUCCION!$B$4:$GQ$24,COLUMN()-COLUMN($GZ$1)+1,0))</f>
        <v>1.82</v>
      </c>
      <c r="HA1851" s="24">
        <f>SUMPRODUCT($B1851:$GQ1851,INDEX(PLAN_PRODUCCION!$B$4:$GQ$24,COLUMN()-COLUMN($GZ$1)+1,0))</f>
        <v>0</v>
      </c>
      <c r="HB1851" s="24">
        <f>SUMPRODUCT($B1851:$GQ1851,INDEX(PLAN_PRODUCCION!$B$4:$GQ$24,COLUMN()-COLUMN($GZ$1)+1,0))</f>
        <v>0</v>
      </c>
      <c r="HC1851" s="24">
        <f>SUMPRODUCT($B1851:$GQ1851,INDEX(PLAN_PRODUCCION!$B$4:$GQ$24,COLUMN()-COLUMN($GZ$1)+1,0))</f>
        <v>0</v>
      </c>
      <c r="HD1851" s="24">
        <f>SUMPRODUCT($B1851:$GQ1851,INDEX(PLAN_PRODUCCION!$B$4:$GQ$24,COLUMN()-COLUMN($GZ$1)+1,0))</f>
        <v>0</v>
      </c>
      <c r="HE1851" s="24">
        <f>SUMPRODUCT($B1851:$GQ1851,INDEX(PLAN_PRODUCCION!$B$4:$GQ$24,COLUMN()-COLUMN($GZ$1)+1,0))</f>
        <v>0</v>
      </c>
      <c r="HF1851" s="24">
        <f>SUMPRODUCT($B1851:$GQ1851,INDEX(PLAN_PRODUCCION!$B$4:$GQ$24,COLUMN()-COLUMN($GZ$1)+1,0))</f>
        <v>0</v>
      </c>
      <c r="HG1851" s="24">
        <f>SUMPRODUCT($B1851:$GQ1851,INDEX(PLAN_PRODUCCION!$B$4:$GQ$24,COLUMN()-COLUMN($GZ$1)+1,0))</f>
        <v>0</v>
      </c>
      <c r="HH1851" s="24">
        <f>SUMPRODUCT($B1851:$GQ1851,INDEX(PLAN_PRODUCCION!$B$4:$GQ$24,COLUMN()-COLUMN($GZ$1)+1,0))</f>
        <v>0</v>
      </c>
      <c r="HI1851" s="24">
        <f>SUMPRODUCT($B1851:$GQ1851,INDEX(PLAN_PRODUCCION!$B$4:$GQ$24,COLUMN()-COLUMN($GZ$1)+1,0))</f>
        <v>0</v>
      </c>
      <c r="HJ1851" s="24">
        <f>SUMPRODUCT($B1851:$GQ1851,INDEX(PLAN_PRODUCCION!$B$4:$GQ$24,COLUMN()-COLUMN($GZ$1)+1,0))</f>
        <v>0</v>
      </c>
      <c r="HK1851" s="24">
        <f>SUMPRODUCT($B1851:$GQ1851,INDEX(PLAN_PRODUCCION!$B$4:$GQ$24,COLUMN()-COLUMN($GZ$1)+1,0))</f>
        <v>0</v>
      </c>
      <c r="HL1851" s="24">
        <f>SUMPRODUCT($B1851:$GQ1851,INDEX(PLAN_PRODUCCION!$B$4:$GQ$24,COLUMN()-COLUMN($GZ$1)+1,0))</f>
        <v>0</v>
      </c>
      <c r="HM1851" s="24">
        <f>SUMPRODUCT($B1851:$GQ1851,INDEX(PLAN_PRODUCCION!$B$4:$GQ$24,COLUMN()-COLUMN($GZ$1)+1,0))</f>
        <v>0</v>
      </c>
      <c r="HN1851" s="24">
        <f>SUMPRODUCT($B1851:$GQ1851,INDEX(PLAN_PRODUCCION!$B$4:$GQ$24,COLUMN()-COLUMN($GZ$1)+1,0))</f>
        <v>0</v>
      </c>
      <c r="HO1851" s="24">
        <f>SUMPRODUCT($B1851:$GQ1851,INDEX(PLAN_PRODUCCION!$B$4:$GQ$24,COLUMN()-COLUMN($GZ$1)+1,0))</f>
        <v>0</v>
      </c>
      <c r="HP1851" s="24">
        <f>SUMPRODUCT($B1851:$GQ1851,INDEX(PLAN_PRODUCCION!$B$4:$GQ$24,COLUMN()-COLUMN($GZ$1)+1,0))</f>
        <v>0</v>
      </c>
      <c r="HQ1851" s="24">
        <f>SUMPRODUCT($B1851:$GQ1851,INDEX(PLAN_PRODUCCION!$B$4:$GQ$24,COLUMN()-COLUMN($GZ$1)+1,0))</f>
        <v>0</v>
      </c>
      <c r="HR1851" s="24">
        <f>SUMPRODUCT($B1851:$GQ1851,INDEX(PLAN_PRODUCCION!$B$4:$GQ$24,COLUMN()-COLUMN($GZ$1)+1,0))</f>
        <v>0</v>
      </c>
      <c r="HS1851" s="24">
        <f>SUMPRODUCT($B1851:$GQ1851,INDEX(PLAN_PRODUCCION!$B$4:$GQ$24,COLUMN()-COLUMN($GZ$1)+1,0))</f>
        <v>0</v>
      </c>
      <c r="HT1851" s="24">
        <f>SUMPRODUCT($B1851:$GQ1851,INDEX(PLAN_PRODUCCION!$B$4:$GQ$24,COLUMN()-COLUMN($GZ$1)+1,0))</f>
        <v>0</v>
      </c>
      <c r="HU1851" s="22"/>
      <c r="HV1851" s="25"/>
      <c r="HW1851" t="str">
        <f>DIM_BILL[[#This Row],[Tipo]]</f>
        <v>MATERIA PRIMA</v>
      </c>
    </row>
    <row r="1852" spans="1:231" x14ac:dyDescent="0.3">
      <c r="A1852" s="18" t="s">
        <v>652</v>
      </c>
      <c r="BI1852">
        <v>8.2727272727272727E-5</v>
      </c>
      <c r="GR1852" s="18" t="s">
        <v>653</v>
      </c>
      <c r="GS1852" s="18">
        <v>2</v>
      </c>
      <c r="GT1852" s="18" t="s">
        <v>1876</v>
      </c>
      <c r="GU1852" s="18" t="s">
        <v>1793</v>
      </c>
      <c r="GV1852" s="18">
        <f>SUMIF(FACT_A1[cve_prod],DIM_BILL[[#This Row],[CODIGO]],FACT_A1[Existencia])</f>
        <v>0</v>
      </c>
      <c r="GW1852" s="18">
        <f>SUMIF(FACT_A2[cve_prod],DIM_BILL[[#This Row],[CODIGO]],FACT_A2[Existencia])</f>
        <v>40.293340000000001</v>
      </c>
      <c r="GX1852" s="18"/>
      <c r="GY1852" s="16" t="s">
        <v>2222</v>
      </c>
      <c r="GZ1852" s="26">
        <f t="shared" ref="GZ1852" si="13531">GV1852+GW1852+GX1852+GZ1850-GZ1851</f>
        <v>38.47334</v>
      </c>
      <c r="HA1852" s="26">
        <f t="shared" ref="HA1852" si="13532">GZ1852+HA1850-HA1851</f>
        <v>38.47334</v>
      </c>
      <c r="HB1852" s="26">
        <f t="shared" ref="HB1852" si="13533">HA1852+HB1850-HB1851</f>
        <v>38.47334</v>
      </c>
      <c r="HC1852" s="26">
        <f t="shared" ref="HC1852" si="13534">HB1852+HC1850-HC1851</f>
        <v>38.47334</v>
      </c>
      <c r="HD1852" s="26">
        <f t="shared" ref="HD1852" si="13535">HC1852+HD1850-HD1851</f>
        <v>38.47334</v>
      </c>
      <c r="HE1852" s="26">
        <f t="shared" ref="HE1852" si="13536">HD1852+HE1850-HE1851</f>
        <v>38.47334</v>
      </c>
      <c r="HF1852" s="26">
        <f t="shared" ref="HF1852" si="13537">HE1852+HF1850-HF1851</f>
        <v>38.47334</v>
      </c>
      <c r="HG1852" s="26">
        <f t="shared" ref="HG1852" si="13538">HF1852+HG1850-HG1851</f>
        <v>38.47334</v>
      </c>
      <c r="HH1852" s="26">
        <f t="shared" ref="HH1852" si="13539">HG1852+HH1850-HH1851</f>
        <v>38.47334</v>
      </c>
      <c r="HI1852" s="26">
        <f t="shared" ref="HI1852" si="13540">HH1852+HI1850-HI1851</f>
        <v>38.47334</v>
      </c>
      <c r="HJ1852" s="26">
        <f t="shared" ref="HJ1852" si="13541">HI1852+HJ1850-HJ1851</f>
        <v>38.47334</v>
      </c>
      <c r="HK1852" s="26">
        <f t="shared" ref="HK1852" si="13542">HJ1852+HK1850-HK1851</f>
        <v>38.47334</v>
      </c>
      <c r="HL1852" s="26">
        <f t="shared" ref="HL1852" si="13543">HK1852+HL1850-HL1851</f>
        <v>38.47334</v>
      </c>
      <c r="HM1852" s="26">
        <f t="shared" ref="HM1852" si="13544">HL1852+HM1850-HM1851</f>
        <v>38.47334</v>
      </c>
      <c r="HN1852" s="26">
        <f t="shared" ref="HN1852" si="13545">HM1852+HN1850-HN1851</f>
        <v>38.47334</v>
      </c>
      <c r="HO1852" s="26">
        <f t="shared" ref="HO1852" si="13546">HN1852+HO1850-HO1851</f>
        <v>38.47334</v>
      </c>
      <c r="HP1852" s="26">
        <f t="shared" ref="HP1852" si="13547">HO1852+HP1850-HP1851</f>
        <v>38.47334</v>
      </c>
      <c r="HQ1852" s="26">
        <f t="shared" ref="HQ1852" si="13548">HP1852+HQ1850-HQ1851</f>
        <v>38.47334</v>
      </c>
      <c r="HR1852" s="26">
        <f t="shared" ref="HR1852" si="13549">HQ1852+HR1850-HR1851</f>
        <v>38.47334</v>
      </c>
      <c r="HS1852" s="26">
        <f t="shared" ref="HS1852" si="13550">HR1852+HS1850-HS1851</f>
        <v>38.47334</v>
      </c>
      <c r="HT1852" s="26">
        <f t="shared" ref="HT1852" si="13551">HS1852+HT1850-HT1851</f>
        <v>38.47334</v>
      </c>
      <c r="HU1852" s="22">
        <f t="shared" ref="HU1852" si="13552">COUNTIF(GZ1852:HT1852,"&lt;0")</f>
        <v>0</v>
      </c>
      <c r="HV1852" s="25"/>
      <c r="HW1852" t="str">
        <f>DIM_BILL[[#This Row],[Tipo]]</f>
        <v>MATERIA PRIMA</v>
      </c>
    </row>
    <row r="1853" spans="1:231" x14ac:dyDescent="0.3">
      <c r="A1853" s="17" t="s">
        <v>1733</v>
      </c>
      <c r="GG1853">
        <v>1.3999999999999999E-4</v>
      </c>
      <c r="GR1853" s="17" t="s">
        <v>1734</v>
      </c>
      <c r="GS1853" s="17">
        <v>2</v>
      </c>
      <c r="GT1853" s="17" t="s">
        <v>1874</v>
      </c>
      <c r="GU1853" s="17" t="s">
        <v>1793</v>
      </c>
      <c r="GV1853" s="17">
        <f>SUMIF(FACT_A1[cve_prod],DIM_BILL[[#This Row],[CODIGO]],FACT_A1[Existencia])</f>
        <v>0</v>
      </c>
      <c r="GW1853" s="18">
        <f>SUMIF(FACT_A2[cve_prod],DIM_BILL[[#This Row],[CODIGO]],FACT_A2[Existencia])</f>
        <v>5.0579999999999998</v>
      </c>
      <c r="GX1853" s="17"/>
      <c r="GY1853" s="16" t="s">
        <v>2220</v>
      </c>
      <c r="GZ1853" s="15">
        <f>SUMIFS(POs[saldo],POs[cve_prod],DIM_BILL[[#This Row],[CODIGO]],POs[status],$GY1853,POs[f_ent],GZ$1)</f>
        <v>0</v>
      </c>
      <c r="HA1853" s="15">
        <f>SUMIFS(POs[saldo],POs[cve_prod],DIM_BILL[[#This Row],[CODIGO]],POs[status],$GY1853,POs[f_ent],HA$1)</f>
        <v>0</v>
      </c>
      <c r="HB1853" s="15">
        <f>SUMIFS(POs[saldo],POs[cve_prod],DIM_BILL[[#This Row],[CODIGO]],POs[status],$GY1853,POs[f_ent],HB$1)</f>
        <v>0</v>
      </c>
      <c r="HC1853" s="15">
        <f>SUMIFS(POs[saldo],POs[cve_prod],DIM_BILL[[#This Row],[CODIGO]],POs[status],$GY1853,POs[f_ent],HC$1)</f>
        <v>0</v>
      </c>
      <c r="HD1853" s="15">
        <f>SUMIFS(POs[saldo],POs[cve_prod],DIM_BILL[[#This Row],[CODIGO]],POs[status],$GY1853,POs[f_ent],HD$1)</f>
        <v>0</v>
      </c>
      <c r="HE1853" s="15">
        <f>SUMIFS(POs[saldo],POs[cve_prod],DIM_BILL[[#This Row],[CODIGO]],POs[status],$GY1853,POs[f_ent],HE$1)</f>
        <v>0</v>
      </c>
      <c r="HF1853" s="15">
        <f>SUMIFS(POs[saldo],POs[cve_prod],DIM_BILL[[#This Row],[CODIGO]],POs[status],$GY1853,POs[Semana],WEEKNUM(HF$1))</f>
        <v>0</v>
      </c>
      <c r="HG1853" s="15">
        <f>SUMIFS(POs[saldo],POs[cve_prod],DIM_BILL[[#This Row],[CODIGO]],POs[status],$GY1853,POs[Semana],WEEKNUM(HG$1))</f>
        <v>0</v>
      </c>
      <c r="HH1853" s="15">
        <f>SUMIFS(POs[saldo],POs[cve_prod],DIM_BILL[[#This Row],[CODIGO]],POs[status],$GY1853,POs[Semana],WEEKNUM(HH$1))</f>
        <v>0</v>
      </c>
      <c r="HI1853" s="15">
        <f>SUMIFS(POs[saldo],POs[cve_prod],DIM_BILL[[#This Row],[CODIGO]],POs[status],$GY1853,POs[Semana],WEEKNUM(HI$1))</f>
        <v>0</v>
      </c>
      <c r="HJ1853" s="15">
        <f>SUMIFS(POs[saldo],POs[cve_prod],DIM_BILL[[#This Row],[CODIGO]],POs[status],$GY1853,POs[Semana],WEEKNUM(HJ$1))</f>
        <v>0</v>
      </c>
      <c r="HK1853" s="15">
        <f>SUMIFS(POs[saldo],POs[cve_prod],DIM_BILL[[#This Row],[CODIGO]],POs[status],$GY1853,POs[Semana],WEEKNUM(HK$1))</f>
        <v>0</v>
      </c>
      <c r="HL1853" s="15">
        <f>SUMIFS(POs[saldo],POs[cve_prod],DIM_BILL[[#This Row],[CODIGO]],POs[status],$GY1853,POs[Semana],WEEKNUM(HL$1))</f>
        <v>0</v>
      </c>
      <c r="HM1853" s="15">
        <f>SUMIFS(POs[saldo],POs[cve_prod],DIM_BILL[[#This Row],[CODIGO]],POs[status],$GY1853,POs[Semana],WEEKNUM(HM$1))</f>
        <v>0</v>
      </c>
      <c r="HN1853" s="15">
        <f>SUMIFS(POs[saldo],POs[cve_prod],DIM_BILL[[#This Row],[CODIGO]],POs[status],$GY1853,POs[Semana],WEEKNUM(HN$1))</f>
        <v>0</v>
      </c>
      <c r="HO1853" s="15">
        <f>SUMIFS(POs[saldo],POs[cve_prod],DIM_BILL[[#This Row],[CODIGO]],POs[status],$GY1853,POs[Semana],WEEKNUM(HO$1))</f>
        <v>0</v>
      </c>
      <c r="HP1853" s="15">
        <f>SUMIFS(POs[saldo],POs[cve_prod],DIM_BILL[[#This Row],[CODIGO]],POs[status],$GY1853,POs[Semana],WEEKNUM(HP$1))</f>
        <v>0</v>
      </c>
      <c r="HQ1853" s="15">
        <f>SUMIFS(POs[saldo],POs[cve_prod],DIM_BILL[[#This Row],[CODIGO]],POs[status],$GY1853,POs[Semana],WEEKNUM(HQ$1))</f>
        <v>0</v>
      </c>
      <c r="HR1853" s="15">
        <f>SUMIFS(POs[saldo],POs[cve_prod],DIM_BILL[[#This Row],[CODIGO]],POs[status],$GY1853,POs[Semana],WEEKNUM(HR$1))</f>
        <v>0</v>
      </c>
      <c r="HS1853" s="15">
        <f>SUMIFS(POs[saldo],POs[cve_prod],DIM_BILL[[#This Row],[CODIGO]],POs[status],$GY1853,POs[Semana],WEEKNUM(HS$1))</f>
        <v>0</v>
      </c>
      <c r="HT1853" s="15">
        <f>SUMIFS(POs[saldo],POs[cve_prod],DIM_BILL[[#This Row],[CODIGO]],POs[status],$GY1853,POs[Semana],WEEKNUM(HT$1))</f>
        <v>0</v>
      </c>
      <c r="HU1853" s="22"/>
      <c r="HV1853" s="25"/>
      <c r="HW1853" t="str">
        <f>DIM_BILL[[#This Row],[Tipo]]</f>
        <v>MATERIA PRIMA</v>
      </c>
    </row>
    <row r="1854" spans="1:231" x14ac:dyDescent="0.3">
      <c r="A1854" s="17" t="s">
        <v>1733</v>
      </c>
      <c r="GG1854">
        <v>1.3999999999999999E-4</v>
      </c>
      <c r="GR1854" s="17" t="s">
        <v>1734</v>
      </c>
      <c r="GS1854" s="17">
        <v>2</v>
      </c>
      <c r="GT1854" s="17" t="s">
        <v>1874</v>
      </c>
      <c r="GU1854" s="17" t="s">
        <v>1793</v>
      </c>
      <c r="GV1854" s="17">
        <f>SUMIF(FACT_A1[cve_prod],DIM_BILL[[#This Row],[CODIGO]],FACT_A1[Existencia])</f>
        <v>0</v>
      </c>
      <c r="GW1854" s="18">
        <f>SUMIF(FACT_A2[cve_prod],DIM_BILL[[#This Row],[CODIGO]],FACT_A2[Existencia])</f>
        <v>5.0579999999999998</v>
      </c>
      <c r="GX1854" s="17"/>
      <c r="GY1854" s="16" t="s">
        <v>2221</v>
      </c>
      <c r="GZ1854" s="24">
        <f>SUMPRODUCT($B1854:$GQ1854,INDEX(PLAN_PRODUCCION!$B$4:$GQ$24,COLUMN()-COLUMN($GZ$1)+1,0))</f>
        <v>3.78</v>
      </c>
      <c r="HA1854" s="24">
        <f>SUMPRODUCT($B1854:$GQ1854,INDEX(PLAN_PRODUCCION!$B$4:$GQ$24,COLUMN()-COLUMN($GZ$1)+1,0))</f>
        <v>0</v>
      </c>
      <c r="HB1854" s="24">
        <f>SUMPRODUCT($B1854:$GQ1854,INDEX(PLAN_PRODUCCION!$B$4:$GQ$24,COLUMN()-COLUMN($GZ$1)+1,0))</f>
        <v>0</v>
      </c>
      <c r="HC1854" s="24">
        <f>SUMPRODUCT($B1854:$GQ1854,INDEX(PLAN_PRODUCCION!$B$4:$GQ$24,COLUMN()-COLUMN($GZ$1)+1,0))</f>
        <v>0</v>
      </c>
      <c r="HD1854" s="24">
        <f>SUMPRODUCT($B1854:$GQ1854,INDEX(PLAN_PRODUCCION!$B$4:$GQ$24,COLUMN()-COLUMN($GZ$1)+1,0))</f>
        <v>0</v>
      </c>
      <c r="HE1854" s="24">
        <f>SUMPRODUCT($B1854:$GQ1854,INDEX(PLAN_PRODUCCION!$B$4:$GQ$24,COLUMN()-COLUMN($GZ$1)+1,0))</f>
        <v>0</v>
      </c>
      <c r="HF1854" s="24">
        <f>SUMPRODUCT($B1854:$GQ1854,INDEX(PLAN_PRODUCCION!$B$4:$GQ$24,COLUMN()-COLUMN($GZ$1)+1,0))</f>
        <v>0</v>
      </c>
      <c r="HG1854" s="24">
        <f>SUMPRODUCT($B1854:$GQ1854,INDEX(PLAN_PRODUCCION!$B$4:$GQ$24,COLUMN()-COLUMN($GZ$1)+1,0))</f>
        <v>0</v>
      </c>
      <c r="HH1854" s="24">
        <f>SUMPRODUCT($B1854:$GQ1854,INDEX(PLAN_PRODUCCION!$B$4:$GQ$24,COLUMN()-COLUMN($GZ$1)+1,0))</f>
        <v>0</v>
      </c>
      <c r="HI1854" s="24">
        <f>SUMPRODUCT($B1854:$GQ1854,INDEX(PLAN_PRODUCCION!$B$4:$GQ$24,COLUMN()-COLUMN($GZ$1)+1,0))</f>
        <v>0</v>
      </c>
      <c r="HJ1854" s="24">
        <f>SUMPRODUCT($B1854:$GQ1854,INDEX(PLAN_PRODUCCION!$B$4:$GQ$24,COLUMN()-COLUMN($GZ$1)+1,0))</f>
        <v>0</v>
      </c>
      <c r="HK1854" s="24">
        <f>SUMPRODUCT($B1854:$GQ1854,INDEX(PLAN_PRODUCCION!$B$4:$GQ$24,COLUMN()-COLUMN($GZ$1)+1,0))</f>
        <v>0</v>
      </c>
      <c r="HL1854" s="24">
        <f>SUMPRODUCT($B1854:$GQ1854,INDEX(PLAN_PRODUCCION!$B$4:$GQ$24,COLUMN()-COLUMN($GZ$1)+1,0))</f>
        <v>0</v>
      </c>
      <c r="HM1854" s="24">
        <f>SUMPRODUCT($B1854:$GQ1854,INDEX(PLAN_PRODUCCION!$B$4:$GQ$24,COLUMN()-COLUMN($GZ$1)+1,0))</f>
        <v>0</v>
      </c>
      <c r="HN1854" s="24">
        <f>SUMPRODUCT($B1854:$GQ1854,INDEX(PLAN_PRODUCCION!$B$4:$GQ$24,COLUMN()-COLUMN($GZ$1)+1,0))</f>
        <v>0</v>
      </c>
      <c r="HO1854" s="24">
        <f>SUMPRODUCT($B1854:$GQ1854,INDEX(PLAN_PRODUCCION!$B$4:$GQ$24,COLUMN()-COLUMN($GZ$1)+1,0))</f>
        <v>0</v>
      </c>
      <c r="HP1854" s="24">
        <f>SUMPRODUCT($B1854:$GQ1854,INDEX(PLAN_PRODUCCION!$B$4:$GQ$24,COLUMN()-COLUMN($GZ$1)+1,0))</f>
        <v>0</v>
      </c>
      <c r="HQ1854" s="24">
        <f>SUMPRODUCT($B1854:$GQ1854,INDEX(PLAN_PRODUCCION!$B$4:$GQ$24,COLUMN()-COLUMN($GZ$1)+1,0))</f>
        <v>0</v>
      </c>
      <c r="HR1854" s="24">
        <f>SUMPRODUCT($B1854:$GQ1854,INDEX(PLAN_PRODUCCION!$B$4:$GQ$24,COLUMN()-COLUMN($GZ$1)+1,0))</f>
        <v>0</v>
      </c>
      <c r="HS1854" s="24">
        <f>SUMPRODUCT($B1854:$GQ1854,INDEX(PLAN_PRODUCCION!$B$4:$GQ$24,COLUMN()-COLUMN($GZ$1)+1,0))</f>
        <v>0</v>
      </c>
      <c r="HT1854" s="24">
        <f>SUMPRODUCT($B1854:$GQ1854,INDEX(PLAN_PRODUCCION!$B$4:$GQ$24,COLUMN()-COLUMN($GZ$1)+1,0))</f>
        <v>0</v>
      </c>
      <c r="HU1854" s="22"/>
      <c r="HV1854" s="25"/>
      <c r="HW1854" t="str">
        <f>DIM_BILL[[#This Row],[Tipo]]</f>
        <v>MATERIA PRIMA</v>
      </c>
    </row>
    <row r="1855" spans="1:231" x14ac:dyDescent="0.3">
      <c r="A1855" s="18" t="s">
        <v>1733</v>
      </c>
      <c r="GG1855">
        <v>1.3999999999999999E-4</v>
      </c>
      <c r="GR1855" s="18" t="s">
        <v>1734</v>
      </c>
      <c r="GS1855" s="18">
        <v>2</v>
      </c>
      <c r="GT1855" s="18" t="s">
        <v>1874</v>
      </c>
      <c r="GU1855" s="18" t="s">
        <v>1793</v>
      </c>
      <c r="GV1855" s="18">
        <f>SUMIF(FACT_A1[cve_prod],DIM_BILL[[#This Row],[CODIGO]],FACT_A1[Existencia])</f>
        <v>0</v>
      </c>
      <c r="GW1855" s="18">
        <f>SUMIF(FACT_A2[cve_prod],DIM_BILL[[#This Row],[CODIGO]],FACT_A2[Existencia])</f>
        <v>5.0579999999999998</v>
      </c>
      <c r="GX1855" s="18"/>
      <c r="GY1855" s="16" t="s">
        <v>2222</v>
      </c>
      <c r="GZ1855" s="26">
        <f t="shared" ref="GZ1855" si="13553">GV1855+GW1855+GX1855+GZ1853-GZ1854</f>
        <v>1.278</v>
      </c>
      <c r="HA1855" s="26">
        <f t="shared" ref="HA1855" si="13554">GZ1855+HA1853-HA1854</f>
        <v>1.278</v>
      </c>
      <c r="HB1855" s="26">
        <f t="shared" ref="HB1855" si="13555">HA1855+HB1853-HB1854</f>
        <v>1.278</v>
      </c>
      <c r="HC1855" s="26">
        <f t="shared" ref="HC1855" si="13556">HB1855+HC1853-HC1854</f>
        <v>1.278</v>
      </c>
      <c r="HD1855" s="26">
        <f t="shared" ref="HD1855" si="13557">HC1855+HD1853-HD1854</f>
        <v>1.278</v>
      </c>
      <c r="HE1855" s="26">
        <f t="shared" ref="HE1855" si="13558">HD1855+HE1853-HE1854</f>
        <v>1.278</v>
      </c>
      <c r="HF1855" s="26">
        <f t="shared" ref="HF1855" si="13559">HE1855+HF1853-HF1854</f>
        <v>1.278</v>
      </c>
      <c r="HG1855" s="26">
        <f t="shared" ref="HG1855" si="13560">HF1855+HG1853-HG1854</f>
        <v>1.278</v>
      </c>
      <c r="HH1855" s="26">
        <f t="shared" ref="HH1855" si="13561">HG1855+HH1853-HH1854</f>
        <v>1.278</v>
      </c>
      <c r="HI1855" s="26">
        <f t="shared" ref="HI1855" si="13562">HH1855+HI1853-HI1854</f>
        <v>1.278</v>
      </c>
      <c r="HJ1855" s="26">
        <f t="shared" ref="HJ1855" si="13563">HI1855+HJ1853-HJ1854</f>
        <v>1.278</v>
      </c>
      <c r="HK1855" s="26">
        <f t="shared" ref="HK1855" si="13564">HJ1855+HK1853-HK1854</f>
        <v>1.278</v>
      </c>
      <c r="HL1855" s="26">
        <f t="shared" ref="HL1855" si="13565">HK1855+HL1853-HL1854</f>
        <v>1.278</v>
      </c>
      <c r="HM1855" s="26">
        <f t="shared" ref="HM1855" si="13566">HL1855+HM1853-HM1854</f>
        <v>1.278</v>
      </c>
      <c r="HN1855" s="26">
        <f t="shared" ref="HN1855" si="13567">HM1855+HN1853-HN1854</f>
        <v>1.278</v>
      </c>
      <c r="HO1855" s="26">
        <f t="shared" ref="HO1855" si="13568">HN1855+HO1853-HO1854</f>
        <v>1.278</v>
      </c>
      <c r="HP1855" s="26">
        <f t="shared" ref="HP1855" si="13569">HO1855+HP1853-HP1854</f>
        <v>1.278</v>
      </c>
      <c r="HQ1855" s="26">
        <f t="shared" ref="HQ1855" si="13570">HP1855+HQ1853-HQ1854</f>
        <v>1.278</v>
      </c>
      <c r="HR1855" s="26">
        <f t="shared" ref="HR1855" si="13571">HQ1855+HR1853-HR1854</f>
        <v>1.278</v>
      </c>
      <c r="HS1855" s="26">
        <f t="shared" ref="HS1855" si="13572">HR1855+HS1853-HS1854</f>
        <v>1.278</v>
      </c>
      <c r="HT1855" s="26">
        <f t="shared" ref="HT1855" si="13573">HS1855+HT1853-HT1854</f>
        <v>1.278</v>
      </c>
      <c r="HU1855" s="22">
        <f t="shared" ref="HU1855" si="13574">COUNTIF(GZ1855:HT1855,"&lt;0")</f>
        <v>0</v>
      </c>
      <c r="HV1855" s="25"/>
      <c r="HW1855" t="str">
        <f>DIM_BILL[[#This Row],[Tipo]]</f>
        <v>MATERIA PRIMA</v>
      </c>
    </row>
    <row r="1856" spans="1:231" x14ac:dyDescent="0.3">
      <c r="A1856" s="17" t="s">
        <v>658</v>
      </c>
      <c r="BI1856">
        <v>3.409090909090909E-7</v>
      </c>
      <c r="GR1856" s="17" t="s">
        <v>659</v>
      </c>
      <c r="GS1856" s="17">
        <v>2</v>
      </c>
      <c r="GT1856" s="17" t="s">
        <v>1874</v>
      </c>
      <c r="GU1856" s="17" t="s">
        <v>1793</v>
      </c>
      <c r="GV1856" s="17">
        <f>SUMIF(FACT_A1[cve_prod],DIM_BILL[[#This Row],[CODIGO]],FACT_A1[Existencia])</f>
        <v>0</v>
      </c>
      <c r="GW1856" s="18">
        <f>SUMIF(FACT_A2[cve_prod],DIM_BILL[[#This Row],[CODIGO]],FACT_A2[Existencia])</f>
        <v>5</v>
      </c>
      <c r="GX1856" s="17"/>
      <c r="GY1856" s="16" t="s">
        <v>2220</v>
      </c>
      <c r="GZ1856" s="15">
        <f>SUMIFS(POs[saldo],POs[cve_prod],DIM_BILL[[#This Row],[CODIGO]],POs[status],$GY1856,POs[f_ent],GZ$1)</f>
        <v>0</v>
      </c>
      <c r="HA1856" s="15">
        <f>SUMIFS(POs[saldo],POs[cve_prod],DIM_BILL[[#This Row],[CODIGO]],POs[status],$GY1856,POs[f_ent],HA$1)</f>
        <v>0</v>
      </c>
      <c r="HB1856" s="15">
        <f>SUMIFS(POs[saldo],POs[cve_prod],DIM_BILL[[#This Row],[CODIGO]],POs[status],$GY1856,POs[f_ent],HB$1)</f>
        <v>0</v>
      </c>
      <c r="HC1856" s="15">
        <f>SUMIFS(POs[saldo],POs[cve_prod],DIM_BILL[[#This Row],[CODIGO]],POs[status],$GY1856,POs[f_ent],HC$1)</f>
        <v>0</v>
      </c>
      <c r="HD1856" s="15">
        <f>SUMIFS(POs[saldo],POs[cve_prod],DIM_BILL[[#This Row],[CODIGO]],POs[status],$GY1856,POs[f_ent],HD$1)</f>
        <v>0</v>
      </c>
      <c r="HE1856" s="15">
        <f>SUMIFS(POs[saldo],POs[cve_prod],DIM_BILL[[#This Row],[CODIGO]],POs[status],$GY1856,POs[f_ent],HE$1)</f>
        <v>0</v>
      </c>
      <c r="HF1856" s="15">
        <f>SUMIFS(POs[saldo],POs[cve_prod],DIM_BILL[[#This Row],[CODIGO]],POs[status],$GY1856,POs[Semana],WEEKNUM(HF$1))</f>
        <v>0</v>
      </c>
      <c r="HG1856" s="15">
        <f>SUMIFS(POs[saldo],POs[cve_prod],DIM_BILL[[#This Row],[CODIGO]],POs[status],$GY1856,POs[Semana],WEEKNUM(HG$1))</f>
        <v>0</v>
      </c>
      <c r="HH1856" s="15">
        <f>SUMIFS(POs[saldo],POs[cve_prod],DIM_BILL[[#This Row],[CODIGO]],POs[status],$GY1856,POs[Semana],WEEKNUM(HH$1))</f>
        <v>0</v>
      </c>
      <c r="HI1856" s="15">
        <f>SUMIFS(POs[saldo],POs[cve_prod],DIM_BILL[[#This Row],[CODIGO]],POs[status],$GY1856,POs[Semana],WEEKNUM(HI$1))</f>
        <v>0</v>
      </c>
      <c r="HJ1856" s="15">
        <f>SUMIFS(POs[saldo],POs[cve_prod],DIM_BILL[[#This Row],[CODIGO]],POs[status],$GY1856,POs[Semana],WEEKNUM(HJ$1))</f>
        <v>0</v>
      </c>
      <c r="HK1856" s="15">
        <f>SUMIFS(POs[saldo],POs[cve_prod],DIM_BILL[[#This Row],[CODIGO]],POs[status],$GY1856,POs[Semana],WEEKNUM(HK$1))</f>
        <v>0</v>
      </c>
      <c r="HL1856" s="15">
        <f>SUMIFS(POs[saldo],POs[cve_prod],DIM_BILL[[#This Row],[CODIGO]],POs[status],$GY1856,POs[Semana],WEEKNUM(HL$1))</f>
        <v>0</v>
      </c>
      <c r="HM1856" s="15">
        <f>SUMIFS(POs[saldo],POs[cve_prod],DIM_BILL[[#This Row],[CODIGO]],POs[status],$GY1856,POs[Semana],WEEKNUM(HM$1))</f>
        <v>0</v>
      </c>
      <c r="HN1856" s="15">
        <f>SUMIFS(POs[saldo],POs[cve_prod],DIM_BILL[[#This Row],[CODIGO]],POs[status],$GY1856,POs[Semana],WEEKNUM(HN$1))</f>
        <v>0</v>
      </c>
      <c r="HO1856" s="15">
        <f>SUMIFS(POs[saldo],POs[cve_prod],DIM_BILL[[#This Row],[CODIGO]],POs[status],$GY1856,POs[Semana],WEEKNUM(HO$1))</f>
        <v>0</v>
      </c>
      <c r="HP1856" s="15">
        <f>SUMIFS(POs[saldo],POs[cve_prod],DIM_BILL[[#This Row],[CODIGO]],POs[status],$GY1856,POs[Semana],WEEKNUM(HP$1))</f>
        <v>0</v>
      </c>
      <c r="HQ1856" s="15">
        <f>SUMIFS(POs[saldo],POs[cve_prod],DIM_BILL[[#This Row],[CODIGO]],POs[status],$GY1856,POs[Semana],WEEKNUM(HQ$1))</f>
        <v>0</v>
      </c>
      <c r="HR1856" s="15">
        <f>SUMIFS(POs[saldo],POs[cve_prod],DIM_BILL[[#This Row],[CODIGO]],POs[status],$GY1856,POs[Semana],WEEKNUM(HR$1))</f>
        <v>0</v>
      </c>
      <c r="HS1856" s="15">
        <f>SUMIFS(POs[saldo],POs[cve_prod],DIM_BILL[[#This Row],[CODIGO]],POs[status],$GY1856,POs[Semana],WEEKNUM(HS$1))</f>
        <v>0</v>
      </c>
      <c r="HT1856" s="15">
        <f>SUMIFS(POs[saldo],POs[cve_prod],DIM_BILL[[#This Row],[CODIGO]],POs[status],$GY1856,POs[Semana],WEEKNUM(HT$1))</f>
        <v>0</v>
      </c>
      <c r="HU1856" s="22"/>
      <c r="HV1856" s="25"/>
      <c r="HW1856" t="str">
        <f>DIM_BILL[[#This Row],[Tipo]]</f>
        <v>MATERIA PRIMA</v>
      </c>
    </row>
    <row r="1857" spans="1:231" x14ac:dyDescent="0.3">
      <c r="A1857" s="17" t="s">
        <v>658</v>
      </c>
      <c r="BI1857">
        <v>3.409090909090909E-7</v>
      </c>
      <c r="GR1857" s="17" t="s">
        <v>659</v>
      </c>
      <c r="GS1857" s="17">
        <v>2</v>
      </c>
      <c r="GT1857" s="17" t="s">
        <v>1874</v>
      </c>
      <c r="GU1857" s="17" t="s">
        <v>1793</v>
      </c>
      <c r="GV1857" s="17">
        <f>SUMIF(FACT_A1[cve_prod],DIM_BILL[[#This Row],[CODIGO]],FACT_A1[Existencia])</f>
        <v>0</v>
      </c>
      <c r="GW1857" s="18">
        <f>SUMIF(FACT_A2[cve_prod],DIM_BILL[[#This Row],[CODIGO]],FACT_A2[Existencia])</f>
        <v>5</v>
      </c>
      <c r="GX1857" s="17"/>
      <c r="GY1857" s="16" t="s">
        <v>2221</v>
      </c>
      <c r="GZ1857" s="24">
        <f>SUMPRODUCT($B1857:$GQ1857,INDEX(PLAN_PRODUCCION!$B$4:$GQ$24,COLUMN()-COLUMN($GZ$1)+1,0))</f>
        <v>7.4999999999999997E-3</v>
      </c>
      <c r="HA1857" s="24">
        <f>SUMPRODUCT($B1857:$GQ1857,INDEX(PLAN_PRODUCCION!$B$4:$GQ$24,COLUMN()-COLUMN($GZ$1)+1,0))</f>
        <v>0</v>
      </c>
      <c r="HB1857" s="24">
        <f>SUMPRODUCT($B1857:$GQ1857,INDEX(PLAN_PRODUCCION!$B$4:$GQ$24,COLUMN()-COLUMN($GZ$1)+1,0))</f>
        <v>0</v>
      </c>
      <c r="HC1857" s="24">
        <f>SUMPRODUCT($B1857:$GQ1857,INDEX(PLAN_PRODUCCION!$B$4:$GQ$24,COLUMN()-COLUMN($GZ$1)+1,0))</f>
        <v>0</v>
      </c>
      <c r="HD1857" s="24">
        <f>SUMPRODUCT($B1857:$GQ1857,INDEX(PLAN_PRODUCCION!$B$4:$GQ$24,COLUMN()-COLUMN($GZ$1)+1,0))</f>
        <v>0</v>
      </c>
      <c r="HE1857" s="24">
        <f>SUMPRODUCT($B1857:$GQ1857,INDEX(PLAN_PRODUCCION!$B$4:$GQ$24,COLUMN()-COLUMN($GZ$1)+1,0))</f>
        <v>0</v>
      </c>
      <c r="HF1857" s="24">
        <f>SUMPRODUCT($B1857:$GQ1857,INDEX(PLAN_PRODUCCION!$B$4:$GQ$24,COLUMN()-COLUMN($GZ$1)+1,0))</f>
        <v>0</v>
      </c>
      <c r="HG1857" s="24">
        <f>SUMPRODUCT($B1857:$GQ1857,INDEX(PLAN_PRODUCCION!$B$4:$GQ$24,COLUMN()-COLUMN($GZ$1)+1,0))</f>
        <v>0</v>
      </c>
      <c r="HH1857" s="24">
        <f>SUMPRODUCT($B1857:$GQ1857,INDEX(PLAN_PRODUCCION!$B$4:$GQ$24,COLUMN()-COLUMN($GZ$1)+1,0))</f>
        <v>0</v>
      </c>
      <c r="HI1857" s="24">
        <f>SUMPRODUCT($B1857:$GQ1857,INDEX(PLAN_PRODUCCION!$B$4:$GQ$24,COLUMN()-COLUMN($GZ$1)+1,0))</f>
        <v>0</v>
      </c>
      <c r="HJ1857" s="24">
        <f>SUMPRODUCT($B1857:$GQ1857,INDEX(PLAN_PRODUCCION!$B$4:$GQ$24,COLUMN()-COLUMN($GZ$1)+1,0))</f>
        <v>0</v>
      </c>
      <c r="HK1857" s="24">
        <f>SUMPRODUCT($B1857:$GQ1857,INDEX(PLAN_PRODUCCION!$B$4:$GQ$24,COLUMN()-COLUMN($GZ$1)+1,0))</f>
        <v>0</v>
      </c>
      <c r="HL1857" s="24">
        <f>SUMPRODUCT($B1857:$GQ1857,INDEX(PLAN_PRODUCCION!$B$4:$GQ$24,COLUMN()-COLUMN($GZ$1)+1,0))</f>
        <v>0</v>
      </c>
      <c r="HM1857" s="24">
        <f>SUMPRODUCT($B1857:$GQ1857,INDEX(PLAN_PRODUCCION!$B$4:$GQ$24,COLUMN()-COLUMN($GZ$1)+1,0))</f>
        <v>0</v>
      </c>
      <c r="HN1857" s="24">
        <f>SUMPRODUCT($B1857:$GQ1857,INDEX(PLAN_PRODUCCION!$B$4:$GQ$24,COLUMN()-COLUMN($GZ$1)+1,0))</f>
        <v>0</v>
      </c>
      <c r="HO1857" s="24">
        <f>SUMPRODUCT($B1857:$GQ1857,INDEX(PLAN_PRODUCCION!$B$4:$GQ$24,COLUMN()-COLUMN($GZ$1)+1,0))</f>
        <v>0</v>
      </c>
      <c r="HP1857" s="24">
        <f>SUMPRODUCT($B1857:$GQ1857,INDEX(PLAN_PRODUCCION!$B$4:$GQ$24,COLUMN()-COLUMN($GZ$1)+1,0))</f>
        <v>0</v>
      </c>
      <c r="HQ1857" s="24">
        <f>SUMPRODUCT($B1857:$GQ1857,INDEX(PLAN_PRODUCCION!$B$4:$GQ$24,COLUMN()-COLUMN($GZ$1)+1,0))</f>
        <v>0</v>
      </c>
      <c r="HR1857" s="24">
        <f>SUMPRODUCT($B1857:$GQ1857,INDEX(PLAN_PRODUCCION!$B$4:$GQ$24,COLUMN()-COLUMN($GZ$1)+1,0))</f>
        <v>0</v>
      </c>
      <c r="HS1857" s="24">
        <f>SUMPRODUCT($B1857:$GQ1857,INDEX(PLAN_PRODUCCION!$B$4:$GQ$24,COLUMN()-COLUMN($GZ$1)+1,0))</f>
        <v>0</v>
      </c>
      <c r="HT1857" s="24">
        <f>SUMPRODUCT($B1857:$GQ1857,INDEX(PLAN_PRODUCCION!$B$4:$GQ$24,COLUMN()-COLUMN($GZ$1)+1,0))</f>
        <v>0</v>
      </c>
      <c r="HU1857" s="22"/>
      <c r="HV1857" s="25"/>
      <c r="HW1857" t="str">
        <f>DIM_BILL[[#This Row],[Tipo]]</f>
        <v>MATERIA PRIMA</v>
      </c>
    </row>
    <row r="1858" spans="1:231" x14ac:dyDescent="0.3">
      <c r="A1858" s="18" t="s">
        <v>658</v>
      </c>
      <c r="BI1858">
        <v>3.409090909090909E-7</v>
      </c>
      <c r="GR1858" s="18" t="s">
        <v>659</v>
      </c>
      <c r="GS1858" s="18">
        <v>2</v>
      </c>
      <c r="GT1858" s="18" t="s">
        <v>1874</v>
      </c>
      <c r="GU1858" s="18" t="s">
        <v>1793</v>
      </c>
      <c r="GV1858" s="18">
        <f>SUMIF(FACT_A1[cve_prod],DIM_BILL[[#This Row],[CODIGO]],FACT_A1[Existencia])</f>
        <v>0</v>
      </c>
      <c r="GW1858" s="18">
        <f>SUMIF(FACT_A2[cve_prod],DIM_BILL[[#This Row],[CODIGO]],FACT_A2[Existencia])</f>
        <v>5</v>
      </c>
      <c r="GX1858" s="18"/>
      <c r="GY1858" s="16" t="s">
        <v>2222</v>
      </c>
      <c r="GZ1858" s="26">
        <f t="shared" ref="GZ1858" si="13575">GV1858+GW1858+GX1858+GZ1856-GZ1857</f>
        <v>4.9924999999999997</v>
      </c>
      <c r="HA1858" s="26">
        <f t="shared" ref="HA1858" si="13576">GZ1858+HA1856-HA1857</f>
        <v>4.9924999999999997</v>
      </c>
      <c r="HB1858" s="26">
        <f t="shared" ref="HB1858" si="13577">HA1858+HB1856-HB1857</f>
        <v>4.9924999999999997</v>
      </c>
      <c r="HC1858" s="26">
        <f t="shared" ref="HC1858" si="13578">HB1858+HC1856-HC1857</f>
        <v>4.9924999999999997</v>
      </c>
      <c r="HD1858" s="26">
        <f t="shared" ref="HD1858" si="13579">HC1858+HD1856-HD1857</f>
        <v>4.9924999999999997</v>
      </c>
      <c r="HE1858" s="26">
        <f t="shared" ref="HE1858" si="13580">HD1858+HE1856-HE1857</f>
        <v>4.9924999999999997</v>
      </c>
      <c r="HF1858" s="26">
        <f t="shared" ref="HF1858" si="13581">HE1858+HF1856-HF1857</f>
        <v>4.9924999999999997</v>
      </c>
      <c r="HG1858" s="26">
        <f t="shared" ref="HG1858" si="13582">HF1858+HG1856-HG1857</f>
        <v>4.9924999999999997</v>
      </c>
      <c r="HH1858" s="26">
        <f t="shared" ref="HH1858" si="13583">HG1858+HH1856-HH1857</f>
        <v>4.9924999999999997</v>
      </c>
      <c r="HI1858" s="26">
        <f t="shared" ref="HI1858" si="13584">HH1858+HI1856-HI1857</f>
        <v>4.9924999999999997</v>
      </c>
      <c r="HJ1858" s="26">
        <f t="shared" ref="HJ1858" si="13585">HI1858+HJ1856-HJ1857</f>
        <v>4.9924999999999997</v>
      </c>
      <c r="HK1858" s="26">
        <f t="shared" ref="HK1858" si="13586">HJ1858+HK1856-HK1857</f>
        <v>4.9924999999999997</v>
      </c>
      <c r="HL1858" s="26">
        <f t="shared" ref="HL1858" si="13587">HK1858+HL1856-HL1857</f>
        <v>4.9924999999999997</v>
      </c>
      <c r="HM1858" s="26">
        <f t="shared" ref="HM1858" si="13588">HL1858+HM1856-HM1857</f>
        <v>4.9924999999999997</v>
      </c>
      <c r="HN1858" s="26">
        <f t="shared" ref="HN1858" si="13589">HM1858+HN1856-HN1857</f>
        <v>4.9924999999999997</v>
      </c>
      <c r="HO1858" s="26">
        <f t="shared" ref="HO1858" si="13590">HN1858+HO1856-HO1857</f>
        <v>4.9924999999999997</v>
      </c>
      <c r="HP1858" s="26">
        <f t="shared" ref="HP1858" si="13591">HO1858+HP1856-HP1857</f>
        <v>4.9924999999999997</v>
      </c>
      <c r="HQ1858" s="26">
        <f t="shared" ref="HQ1858" si="13592">HP1858+HQ1856-HQ1857</f>
        <v>4.9924999999999997</v>
      </c>
      <c r="HR1858" s="26">
        <f t="shared" ref="HR1858" si="13593">HQ1858+HR1856-HR1857</f>
        <v>4.9924999999999997</v>
      </c>
      <c r="HS1858" s="26">
        <f t="shared" ref="HS1858" si="13594">HR1858+HS1856-HS1857</f>
        <v>4.9924999999999997</v>
      </c>
      <c r="HT1858" s="26">
        <f t="shared" ref="HT1858" si="13595">HS1858+HT1856-HT1857</f>
        <v>4.9924999999999997</v>
      </c>
      <c r="HU1858" s="22">
        <f t="shared" ref="HU1858" si="13596">COUNTIF(GZ1858:HT1858,"&lt;0")</f>
        <v>0</v>
      </c>
      <c r="HV1858" s="25"/>
      <c r="HW1858" t="str">
        <f>DIM_BILL[[#This Row],[Tipo]]</f>
        <v>MATERIA PRIMA</v>
      </c>
    </row>
    <row r="1859" spans="1:231" x14ac:dyDescent="0.3">
      <c r="A1859" s="17" t="s">
        <v>1675</v>
      </c>
      <c r="FY1859">
        <v>1.8000000000000001E-4</v>
      </c>
      <c r="FZ1859">
        <v>2.7002700270027002E-4</v>
      </c>
      <c r="GR1859" s="17" t="s">
        <v>1676</v>
      </c>
      <c r="GS1859" s="17">
        <v>2</v>
      </c>
      <c r="GT1859" s="17" t="s">
        <v>1874</v>
      </c>
      <c r="GU1859" s="17" t="s">
        <v>1793</v>
      </c>
      <c r="GV1859" s="17">
        <f>SUMIF(FACT_A1[cve_prod],DIM_BILL[[#This Row],[CODIGO]],FACT_A1[Existencia])</f>
        <v>0</v>
      </c>
      <c r="GW1859" s="18">
        <f>SUMIF(FACT_A2[cve_prod],DIM_BILL[[#This Row],[CODIGO]],FACT_A2[Existencia])</f>
        <v>5</v>
      </c>
      <c r="GX1859" s="17"/>
      <c r="GY1859" s="16" t="s">
        <v>2220</v>
      </c>
      <c r="GZ1859" s="15">
        <f>SUMIFS(POs[saldo],POs[cve_prod],DIM_BILL[[#This Row],[CODIGO]],POs[status],$GY1859,POs[f_ent],GZ$1)</f>
        <v>0</v>
      </c>
      <c r="HA1859" s="15">
        <f>SUMIFS(POs[saldo],POs[cve_prod],DIM_BILL[[#This Row],[CODIGO]],POs[status],$GY1859,POs[f_ent],HA$1)</f>
        <v>0</v>
      </c>
      <c r="HB1859" s="15">
        <f>SUMIFS(POs[saldo],POs[cve_prod],DIM_BILL[[#This Row],[CODIGO]],POs[status],$GY1859,POs[f_ent],HB$1)</f>
        <v>0</v>
      </c>
      <c r="HC1859" s="15">
        <f>SUMIFS(POs[saldo],POs[cve_prod],DIM_BILL[[#This Row],[CODIGO]],POs[status],$GY1859,POs[f_ent],HC$1)</f>
        <v>0</v>
      </c>
      <c r="HD1859" s="15">
        <f>SUMIFS(POs[saldo],POs[cve_prod],DIM_BILL[[#This Row],[CODIGO]],POs[status],$GY1859,POs[f_ent],HD$1)</f>
        <v>0</v>
      </c>
      <c r="HE1859" s="15">
        <f>SUMIFS(POs[saldo],POs[cve_prod],DIM_BILL[[#This Row],[CODIGO]],POs[status],$GY1859,POs[f_ent],HE$1)</f>
        <v>0</v>
      </c>
      <c r="HF1859" s="15">
        <f>SUMIFS(POs[saldo],POs[cve_prod],DIM_BILL[[#This Row],[CODIGO]],POs[status],$GY1859,POs[Semana],WEEKNUM(HF$1))</f>
        <v>0</v>
      </c>
      <c r="HG1859" s="15">
        <f>SUMIFS(POs[saldo],POs[cve_prod],DIM_BILL[[#This Row],[CODIGO]],POs[status],$GY1859,POs[Semana],WEEKNUM(HG$1))</f>
        <v>0</v>
      </c>
      <c r="HH1859" s="15">
        <f>SUMIFS(POs[saldo],POs[cve_prod],DIM_BILL[[#This Row],[CODIGO]],POs[status],$GY1859,POs[Semana],WEEKNUM(HH$1))</f>
        <v>0</v>
      </c>
      <c r="HI1859" s="15">
        <f>SUMIFS(POs[saldo],POs[cve_prod],DIM_BILL[[#This Row],[CODIGO]],POs[status],$GY1859,POs[Semana],WEEKNUM(HI$1))</f>
        <v>0</v>
      </c>
      <c r="HJ1859" s="15">
        <f>SUMIFS(POs[saldo],POs[cve_prod],DIM_BILL[[#This Row],[CODIGO]],POs[status],$GY1859,POs[Semana],WEEKNUM(HJ$1))</f>
        <v>0</v>
      </c>
      <c r="HK1859" s="15">
        <f>SUMIFS(POs[saldo],POs[cve_prod],DIM_BILL[[#This Row],[CODIGO]],POs[status],$GY1859,POs[Semana],WEEKNUM(HK$1))</f>
        <v>0</v>
      </c>
      <c r="HL1859" s="15">
        <f>SUMIFS(POs[saldo],POs[cve_prod],DIM_BILL[[#This Row],[CODIGO]],POs[status],$GY1859,POs[Semana],WEEKNUM(HL$1))</f>
        <v>0</v>
      </c>
      <c r="HM1859" s="15">
        <f>SUMIFS(POs[saldo],POs[cve_prod],DIM_BILL[[#This Row],[CODIGO]],POs[status],$GY1859,POs[Semana],WEEKNUM(HM$1))</f>
        <v>0</v>
      </c>
      <c r="HN1859" s="15">
        <f>SUMIFS(POs[saldo],POs[cve_prod],DIM_BILL[[#This Row],[CODIGO]],POs[status],$GY1859,POs[Semana],WEEKNUM(HN$1))</f>
        <v>0</v>
      </c>
      <c r="HO1859" s="15">
        <f>SUMIFS(POs[saldo],POs[cve_prod],DIM_BILL[[#This Row],[CODIGO]],POs[status],$GY1859,POs[Semana],WEEKNUM(HO$1))</f>
        <v>0</v>
      </c>
      <c r="HP1859" s="15">
        <f>SUMIFS(POs[saldo],POs[cve_prod],DIM_BILL[[#This Row],[CODIGO]],POs[status],$GY1859,POs[Semana],WEEKNUM(HP$1))</f>
        <v>0</v>
      </c>
      <c r="HQ1859" s="15">
        <f>SUMIFS(POs[saldo],POs[cve_prod],DIM_BILL[[#This Row],[CODIGO]],POs[status],$GY1859,POs[Semana],WEEKNUM(HQ$1))</f>
        <v>0</v>
      </c>
      <c r="HR1859" s="15">
        <f>SUMIFS(POs[saldo],POs[cve_prod],DIM_BILL[[#This Row],[CODIGO]],POs[status],$GY1859,POs[Semana],WEEKNUM(HR$1))</f>
        <v>0</v>
      </c>
      <c r="HS1859" s="15">
        <f>SUMIFS(POs[saldo],POs[cve_prod],DIM_BILL[[#This Row],[CODIGO]],POs[status],$GY1859,POs[Semana],WEEKNUM(HS$1))</f>
        <v>0</v>
      </c>
      <c r="HT1859" s="15">
        <f>SUMIFS(POs[saldo],POs[cve_prod],DIM_BILL[[#This Row],[CODIGO]],POs[status],$GY1859,POs[Semana],WEEKNUM(HT$1))</f>
        <v>0</v>
      </c>
      <c r="HU1859" s="22"/>
      <c r="HV1859" s="25"/>
      <c r="HW1859" t="str">
        <f>DIM_BILL[[#This Row],[Tipo]]</f>
        <v>MATERIA PRIMA</v>
      </c>
    </row>
    <row r="1860" spans="1:231" x14ac:dyDescent="0.3">
      <c r="A1860" s="17" t="s">
        <v>1675</v>
      </c>
      <c r="FY1860">
        <v>1.8000000000000001E-4</v>
      </c>
      <c r="FZ1860">
        <v>2.7002700270027002E-4</v>
      </c>
      <c r="GR1860" s="17" t="s">
        <v>1676</v>
      </c>
      <c r="GS1860" s="17">
        <v>2</v>
      </c>
      <c r="GT1860" s="17" t="s">
        <v>1874</v>
      </c>
      <c r="GU1860" s="17" t="s">
        <v>1793</v>
      </c>
      <c r="GV1860" s="17">
        <f>SUMIF(FACT_A1[cve_prod],DIM_BILL[[#This Row],[CODIGO]],FACT_A1[Existencia])</f>
        <v>0</v>
      </c>
      <c r="GW1860" s="18">
        <f>SUMIF(FACT_A2[cve_prod],DIM_BILL[[#This Row],[CODIGO]],FACT_A2[Existencia])</f>
        <v>5</v>
      </c>
      <c r="GX1860" s="17"/>
      <c r="GY1860" s="16" t="s">
        <v>2221</v>
      </c>
      <c r="GZ1860" s="24">
        <f>SUMPRODUCT($B1860:$GQ1860,INDEX(PLAN_PRODUCCION!$B$4:$GQ$24,COLUMN()-COLUMN($GZ$1)+1,0))</f>
        <v>2.7</v>
      </c>
      <c r="HA1860" s="24">
        <f>SUMPRODUCT($B1860:$GQ1860,INDEX(PLAN_PRODUCCION!$B$4:$GQ$24,COLUMN()-COLUMN($GZ$1)+1,0))</f>
        <v>0</v>
      </c>
      <c r="HB1860" s="24">
        <f>SUMPRODUCT($B1860:$GQ1860,INDEX(PLAN_PRODUCCION!$B$4:$GQ$24,COLUMN()-COLUMN($GZ$1)+1,0))</f>
        <v>0</v>
      </c>
      <c r="HC1860" s="24">
        <f>SUMPRODUCT($B1860:$GQ1860,INDEX(PLAN_PRODUCCION!$B$4:$GQ$24,COLUMN()-COLUMN($GZ$1)+1,0))</f>
        <v>0</v>
      </c>
      <c r="HD1860" s="24">
        <f>SUMPRODUCT($B1860:$GQ1860,INDEX(PLAN_PRODUCCION!$B$4:$GQ$24,COLUMN()-COLUMN($GZ$1)+1,0))</f>
        <v>0</v>
      </c>
      <c r="HE1860" s="24">
        <f>SUMPRODUCT($B1860:$GQ1860,INDEX(PLAN_PRODUCCION!$B$4:$GQ$24,COLUMN()-COLUMN($GZ$1)+1,0))</f>
        <v>0</v>
      </c>
      <c r="HF1860" s="24">
        <f>SUMPRODUCT($B1860:$GQ1860,INDEX(PLAN_PRODUCCION!$B$4:$GQ$24,COLUMN()-COLUMN($GZ$1)+1,0))</f>
        <v>0</v>
      </c>
      <c r="HG1860" s="24">
        <f>SUMPRODUCT($B1860:$GQ1860,INDEX(PLAN_PRODUCCION!$B$4:$GQ$24,COLUMN()-COLUMN($GZ$1)+1,0))</f>
        <v>0</v>
      </c>
      <c r="HH1860" s="24">
        <f>SUMPRODUCT($B1860:$GQ1860,INDEX(PLAN_PRODUCCION!$B$4:$GQ$24,COLUMN()-COLUMN($GZ$1)+1,0))</f>
        <v>0</v>
      </c>
      <c r="HI1860" s="24">
        <f>SUMPRODUCT($B1860:$GQ1860,INDEX(PLAN_PRODUCCION!$B$4:$GQ$24,COLUMN()-COLUMN($GZ$1)+1,0))</f>
        <v>0</v>
      </c>
      <c r="HJ1860" s="24">
        <f>SUMPRODUCT($B1860:$GQ1860,INDEX(PLAN_PRODUCCION!$B$4:$GQ$24,COLUMN()-COLUMN($GZ$1)+1,0))</f>
        <v>0</v>
      </c>
      <c r="HK1860" s="24">
        <f>SUMPRODUCT($B1860:$GQ1860,INDEX(PLAN_PRODUCCION!$B$4:$GQ$24,COLUMN()-COLUMN($GZ$1)+1,0))</f>
        <v>0</v>
      </c>
      <c r="HL1860" s="24">
        <f>SUMPRODUCT($B1860:$GQ1860,INDEX(PLAN_PRODUCCION!$B$4:$GQ$24,COLUMN()-COLUMN($GZ$1)+1,0))</f>
        <v>0</v>
      </c>
      <c r="HM1860" s="24">
        <f>SUMPRODUCT($B1860:$GQ1860,INDEX(PLAN_PRODUCCION!$B$4:$GQ$24,COLUMN()-COLUMN($GZ$1)+1,0))</f>
        <v>0</v>
      </c>
      <c r="HN1860" s="24">
        <f>SUMPRODUCT($B1860:$GQ1860,INDEX(PLAN_PRODUCCION!$B$4:$GQ$24,COLUMN()-COLUMN($GZ$1)+1,0))</f>
        <v>0</v>
      </c>
      <c r="HO1860" s="24">
        <f>SUMPRODUCT($B1860:$GQ1860,INDEX(PLAN_PRODUCCION!$B$4:$GQ$24,COLUMN()-COLUMN($GZ$1)+1,0))</f>
        <v>0</v>
      </c>
      <c r="HP1860" s="24">
        <f>SUMPRODUCT($B1860:$GQ1860,INDEX(PLAN_PRODUCCION!$B$4:$GQ$24,COLUMN()-COLUMN($GZ$1)+1,0))</f>
        <v>0</v>
      </c>
      <c r="HQ1860" s="24">
        <f>SUMPRODUCT($B1860:$GQ1860,INDEX(PLAN_PRODUCCION!$B$4:$GQ$24,COLUMN()-COLUMN($GZ$1)+1,0))</f>
        <v>0</v>
      </c>
      <c r="HR1860" s="24">
        <f>SUMPRODUCT($B1860:$GQ1860,INDEX(PLAN_PRODUCCION!$B$4:$GQ$24,COLUMN()-COLUMN($GZ$1)+1,0))</f>
        <v>0</v>
      </c>
      <c r="HS1860" s="24">
        <f>SUMPRODUCT($B1860:$GQ1860,INDEX(PLAN_PRODUCCION!$B$4:$GQ$24,COLUMN()-COLUMN($GZ$1)+1,0))</f>
        <v>0</v>
      </c>
      <c r="HT1860" s="24">
        <f>SUMPRODUCT($B1860:$GQ1860,INDEX(PLAN_PRODUCCION!$B$4:$GQ$24,COLUMN()-COLUMN($GZ$1)+1,0))</f>
        <v>0</v>
      </c>
      <c r="HU1860" s="22"/>
      <c r="HV1860" s="25"/>
      <c r="HW1860" t="str">
        <f>DIM_BILL[[#This Row],[Tipo]]</f>
        <v>MATERIA PRIMA</v>
      </c>
    </row>
    <row r="1861" spans="1:231" x14ac:dyDescent="0.3">
      <c r="A1861" s="18" t="s">
        <v>1675</v>
      </c>
      <c r="FY1861">
        <v>1.8000000000000001E-4</v>
      </c>
      <c r="FZ1861">
        <v>2.7002700270027002E-4</v>
      </c>
      <c r="GR1861" s="18" t="s">
        <v>1676</v>
      </c>
      <c r="GS1861" s="18">
        <v>2</v>
      </c>
      <c r="GT1861" s="18" t="s">
        <v>1874</v>
      </c>
      <c r="GU1861" s="18" t="s">
        <v>1793</v>
      </c>
      <c r="GV1861" s="18">
        <f>SUMIF(FACT_A1[cve_prod],DIM_BILL[[#This Row],[CODIGO]],FACT_A1[Existencia])</f>
        <v>0</v>
      </c>
      <c r="GW1861" s="18">
        <f>SUMIF(FACT_A2[cve_prod],DIM_BILL[[#This Row],[CODIGO]],FACT_A2[Existencia])</f>
        <v>5</v>
      </c>
      <c r="GX1861" s="18"/>
      <c r="GY1861" s="16" t="s">
        <v>2222</v>
      </c>
      <c r="GZ1861" s="26">
        <f t="shared" ref="GZ1861" si="13597">GV1861+GW1861+GX1861+GZ1859-GZ1860</f>
        <v>2.2999999999999998</v>
      </c>
      <c r="HA1861" s="26">
        <f t="shared" ref="HA1861" si="13598">GZ1861+HA1859-HA1860</f>
        <v>2.2999999999999998</v>
      </c>
      <c r="HB1861" s="26">
        <f t="shared" ref="HB1861" si="13599">HA1861+HB1859-HB1860</f>
        <v>2.2999999999999998</v>
      </c>
      <c r="HC1861" s="26">
        <f t="shared" ref="HC1861" si="13600">HB1861+HC1859-HC1860</f>
        <v>2.2999999999999998</v>
      </c>
      <c r="HD1861" s="26">
        <f t="shared" ref="HD1861" si="13601">HC1861+HD1859-HD1860</f>
        <v>2.2999999999999998</v>
      </c>
      <c r="HE1861" s="26">
        <f t="shared" ref="HE1861" si="13602">HD1861+HE1859-HE1860</f>
        <v>2.2999999999999998</v>
      </c>
      <c r="HF1861" s="26">
        <f t="shared" ref="HF1861" si="13603">HE1861+HF1859-HF1860</f>
        <v>2.2999999999999998</v>
      </c>
      <c r="HG1861" s="26">
        <f t="shared" ref="HG1861" si="13604">HF1861+HG1859-HG1860</f>
        <v>2.2999999999999998</v>
      </c>
      <c r="HH1861" s="26">
        <f t="shared" ref="HH1861" si="13605">HG1861+HH1859-HH1860</f>
        <v>2.2999999999999998</v>
      </c>
      <c r="HI1861" s="26">
        <f t="shared" ref="HI1861" si="13606">HH1861+HI1859-HI1860</f>
        <v>2.2999999999999998</v>
      </c>
      <c r="HJ1861" s="26">
        <f t="shared" ref="HJ1861" si="13607">HI1861+HJ1859-HJ1860</f>
        <v>2.2999999999999998</v>
      </c>
      <c r="HK1861" s="26">
        <f t="shared" ref="HK1861" si="13608">HJ1861+HK1859-HK1860</f>
        <v>2.2999999999999998</v>
      </c>
      <c r="HL1861" s="26">
        <f t="shared" ref="HL1861" si="13609">HK1861+HL1859-HL1860</f>
        <v>2.2999999999999998</v>
      </c>
      <c r="HM1861" s="26">
        <f t="shared" ref="HM1861" si="13610">HL1861+HM1859-HM1860</f>
        <v>2.2999999999999998</v>
      </c>
      <c r="HN1861" s="26">
        <f t="shared" ref="HN1861" si="13611">HM1861+HN1859-HN1860</f>
        <v>2.2999999999999998</v>
      </c>
      <c r="HO1861" s="26">
        <f t="shared" ref="HO1861" si="13612">HN1861+HO1859-HO1860</f>
        <v>2.2999999999999998</v>
      </c>
      <c r="HP1861" s="26">
        <f t="shared" ref="HP1861" si="13613">HO1861+HP1859-HP1860</f>
        <v>2.2999999999999998</v>
      </c>
      <c r="HQ1861" s="26">
        <f t="shared" ref="HQ1861" si="13614">HP1861+HQ1859-HQ1860</f>
        <v>2.2999999999999998</v>
      </c>
      <c r="HR1861" s="26">
        <f t="shared" ref="HR1861" si="13615">HQ1861+HR1859-HR1860</f>
        <v>2.2999999999999998</v>
      </c>
      <c r="HS1861" s="26">
        <f t="shared" ref="HS1861" si="13616">HR1861+HS1859-HS1860</f>
        <v>2.2999999999999998</v>
      </c>
      <c r="HT1861" s="26">
        <f t="shared" ref="HT1861" si="13617">HS1861+HT1859-HT1860</f>
        <v>2.2999999999999998</v>
      </c>
      <c r="HU1861" s="22">
        <f t="shared" ref="HU1861" si="13618">COUNTIF(GZ1861:HT1861,"&lt;0")</f>
        <v>0</v>
      </c>
      <c r="HV1861" s="25"/>
      <c r="HW1861" t="str">
        <f>DIM_BILL[[#This Row],[Tipo]]</f>
        <v>MATERIA PRIMA</v>
      </c>
    </row>
    <row r="1862" spans="1:231" x14ac:dyDescent="0.3">
      <c r="A1862" s="17" t="s">
        <v>963</v>
      </c>
      <c r="CK1862">
        <v>2.9999999999999997E-4</v>
      </c>
      <c r="CQ1862">
        <v>3.3E-3</v>
      </c>
      <c r="CR1862">
        <v>9.9000000000000008E-3</v>
      </c>
      <c r="CT1862">
        <v>3.3E-3</v>
      </c>
      <c r="CU1862">
        <v>9.9000000000000008E-3</v>
      </c>
      <c r="CV1862">
        <v>3.5999999999999999E-3</v>
      </c>
      <c r="CW1862">
        <v>7.1999999999999998E-3</v>
      </c>
      <c r="CX1862">
        <v>3.5999999999999999E-3</v>
      </c>
      <c r="CY1862">
        <v>3.5999999999999999E-3</v>
      </c>
      <c r="DJ1862">
        <v>4.0000000000000001E-3</v>
      </c>
      <c r="DK1862">
        <v>4.0000000000000001E-3</v>
      </c>
      <c r="DL1862">
        <v>1.2E-2</v>
      </c>
      <c r="FS1862">
        <v>4.0000000000000002E-4</v>
      </c>
      <c r="GD1862">
        <v>8.0000000000000004E-4</v>
      </c>
      <c r="GK1862">
        <v>3.9999999999999996E-4</v>
      </c>
      <c r="GR1862" s="17" t="s">
        <v>964</v>
      </c>
      <c r="GS1862" s="17">
        <v>7</v>
      </c>
      <c r="GT1862" s="17" t="s">
        <v>1877</v>
      </c>
      <c r="GU1862" s="17" t="s">
        <v>1793</v>
      </c>
      <c r="GV1862" s="17">
        <f>SUMIF(FACT_A1[cve_prod],DIM_BILL[[#This Row],[CODIGO]],FACT_A1[Existencia])</f>
        <v>0</v>
      </c>
      <c r="GW1862" s="18">
        <f>SUMIF(FACT_A2[cve_prod],DIM_BILL[[#This Row],[CODIGO]],FACT_A2[Existencia])</f>
        <v>827.41300000000001</v>
      </c>
      <c r="GX1862" s="17"/>
      <c r="GY1862" s="16" t="s">
        <v>2220</v>
      </c>
      <c r="GZ1862" s="15">
        <f>SUMIFS(POs[saldo],POs[cve_prod],DIM_BILL[[#This Row],[CODIGO]],POs[status],$GY1862,POs[f_ent],GZ$1)</f>
        <v>0</v>
      </c>
      <c r="HA1862" s="15">
        <f>SUMIFS(POs[saldo],POs[cve_prod],DIM_BILL[[#This Row],[CODIGO]],POs[status],$GY1862,POs[f_ent],HA$1)</f>
        <v>0</v>
      </c>
      <c r="HB1862" s="15">
        <f>SUMIFS(POs[saldo],POs[cve_prod],DIM_BILL[[#This Row],[CODIGO]],POs[status],$GY1862,POs[f_ent],HB$1)</f>
        <v>0</v>
      </c>
      <c r="HC1862" s="15">
        <f>SUMIFS(POs[saldo],POs[cve_prod],DIM_BILL[[#This Row],[CODIGO]],POs[status],$GY1862,POs[f_ent],HC$1)</f>
        <v>0</v>
      </c>
      <c r="HD1862" s="15">
        <f>SUMIFS(POs[saldo],POs[cve_prod],DIM_BILL[[#This Row],[CODIGO]],POs[status],$GY1862,POs[f_ent],HD$1)</f>
        <v>0</v>
      </c>
      <c r="HE1862" s="15">
        <f>SUMIFS(POs[saldo],POs[cve_prod],DIM_BILL[[#This Row],[CODIGO]],POs[status],$GY1862,POs[f_ent],HE$1)</f>
        <v>0</v>
      </c>
      <c r="HF1862" s="15">
        <f>SUMIFS(POs[saldo],POs[cve_prod],DIM_BILL[[#This Row],[CODIGO]],POs[status],$GY1862,POs[Semana],WEEKNUM(HF$1))</f>
        <v>0</v>
      </c>
      <c r="HG1862" s="15">
        <f>SUMIFS(POs[saldo],POs[cve_prod],DIM_BILL[[#This Row],[CODIGO]],POs[status],$GY1862,POs[Semana],WEEKNUM(HG$1))</f>
        <v>0</v>
      </c>
      <c r="HH1862" s="15">
        <f>SUMIFS(POs[saldo],POs[cve_prod],DIM_BILL[[#This Row],[CODIGO]],POs[status],$GY1862,POs[Semana],WEEKNUM(HH$1))</f>
        <v>0</v>
      </c>
      <c r="HI1862" s="15">
        <f>SUMIFS(POs[saldo],POs[cve_prod],DIM_BILL[[#This Row],[CODIGO]],POs[status],$GY1862,POs[Semana],WEEKNUM(HI$1))</f>
        <v>0</v>
      </c>
      <c r="HJ1862" s="15">
        <f>SUMIFS(POs[saldo],POs[cve_prod],DIM_BILL[[#This Row],[CODIGO]],POs[status],$GY1862,POs[Semana],WEEKNUM(HJ$1))</f>
        <v>0</v>
      </c>
      <c r="HK1862" s="15">
        <f>SUMIFS(POs[saldo],POs[cve_prod],DIM_BILL[[#This Row],[CODIGO]],POs[status],$GY1862,POs[Semana],WEEKNUM(HK$1))</f>
        <v>0</v>
      </c>
      <c r="HL1862" s="15">
        <f>SUMIFS(POs[saldo],POs[cve_prod],DIM_BILL[[#This Row],[CODIGO]],POs[status],$GY1862,POs[Semana],WEEKNUM(HL$1))</f>
        <v>0</v>
      </c>
      <c r="HM1862" s="15">
        <f>SUMIFS(POs[saldo],POs[cve_prod],DIM_BILL[[#This Row],[CODIGO]],POs[status],$GY1862,POs[Semana],WEEKNUM(HM$1))</f>
        <v>0</v>
      </c>
      <c r="HN1862" s="15">
        <f>SUMIFS(POs[saldo],POs[cve_prod],DIM_BILL[[#This Row],[CODIGO]],POs[status],$GY1862,POs[Semana],WEEKNUM(HN$1))</f>
        <v>0</v>
      </c>
      <c r="HO1862" s="15">
        <f>SUMIFS(POs[saldo],POs[cve_prod],DIM_BILL[[#This Row],[CODIGO]],POs[status],$GY1862,POs[Semana],WEEKNUM(HO$1))</f>
        <v>0</v>
      </c>
      <c r="HP1862" s="15">
        <f>SUMIFS(POs[saldo],POs[cve_prod],DIM_BILL[[#This Row],[CODIGO]],POs[status],$GY1862,POs[Semana],WEEKNUM(HP$1))</f>
        <v>0</v>
      </c>
      <c r="HQ1862" s="15">
        <f>SUMIFS(POs[saldo],POs[cve_prod],DIM_BILL[[#This Row],[CODIGO]],POs[status],$GY1862,POs[Semana],WEEKNUM(HQ$1))</f>
        <v>0</v>
      </c>
      <c r="HR1862" s="15">
        <f>SUMIFS(POs[saldo],POs[cve_prod],DIM_BILL[[#This Row],[CODIGO]],POs[status],$GY1862,POs[Semana],WEEKNUM(HR$1))</f>
        <v>0</v>
      </c>
      <c r="HS1862" s="15">
        <f>SUMIFS(POs[saldo],POs[cve_prod],DIM_BILL[[#This Row],[CODIGO]],POs[status],$GY1862,POs[Semana],WEEKNUM(HS$1))</f>
        <v>0</v>
      </c>
      <c r="HT1862" s="15">
        <f>SUMIFS(POs[saldo],POs[cve_prod],DIM_BILL[[#This Row],[CODIGO]],POs[status],$GY1862,POs[Semana],WEEKNUM(HT$1))</f>
        <v>0</v>
      </c>
      <c r="HU1862" s="22"/>
      <c r="HV1862" s="25"/>
      <c r="HW1862" t="str">
        <f>DIM_BILL[[#This Row],[Tipo]]</f>
        <v>MATERIA PRIMA</v>
      </c>
    </row>
    <row r="1863" spans="1:231" x14ac:dyDescent="0.3">
      <c r="A1863" s="17" t="s">
        <v>963</v>
      </c>
      <c r="CK1863">
        <v>2.9999999999999997E-4</v>
      </c>
      <c r="CQ1863">
        <v>3.3E-3</v>
      </c>
      <c r="CR1863">
        <v>9.9000000000000008E-3</v>
      </c>
      <c r="CT1863">
        <v>3.3E-3</v>
      </c>
      <c r="CU1863">
        <v>9.9000000000000008E-3</v>
      </c>
      <c r="CV1863">
        <v>3.5999999999999999E-3</v>
      </c>
      <c r="CW1863">
        <v>7.1999999999999998E-3</v>
      </c>
      <c r="CX1863">
        <v>3.5999999999999999E-3</v>
      </c>
      <c r="CY1863">
        <v>3.5999999999999999E-3</v>
      </c>
      <c r="DJ1863">
        <v>4.0000000000000001E-3</v>
      </c>
      <c r="DK1863">
        <v>4.0000000000000001E-3</v>
      </c>
      <c r="DL1863">
        <v>1.2E-2</v>
      </c>
      <c r="FS1863">
        <v>4.0000000000000002E-4</v>
      </c>
      <c r="GD1863">
        <v>8.0000000000000004E-4</v>
      </c>
      <c r="GK1863">
        <v>3.9999999999999996E-4</v>
      </c>
      <c r="GR1863" s="17" t="s">
        <v>964</v>
      </c>
      <c r="GS1863" s="17">
        <v>7</v>
      </c>
      <c r="GT1863" s="17" t="s">
        <v>1877</v>
      </c>
      <c r="GU1863" s="17" t="s">
        <v>1793</v>
      </c>
      <c r="GV1863" s="17">
        <f>SUMIF(FACT_A1[cve_prod],DIM_BILL[[#This Row],[CODIGO]],FACT_A1[Existencia])</f>
        <v>0</v>
      </c>
      <c r="GW1863" s="18">
        <f>SUMIF(FACT_A2[cve_prod],DIM_BILL[[#This Row],[CODIGO]],FACT_A2[Existencia])</f>
        <v>827.41300000000001</v>
      </c>
      <c r="GX1863" s="17"/>
      <c r="GY1863" s="16" t="s">
        <v>2221</v>
      </c>
      <c r="GZ1863" s="24">
        <f>SUMPRODUCT($B1863:$GQ1863,INDEX(PLAN_PRODUCCION!$B$4:$GQ$24,COLUMN()-COLUMN($GZ$1)+1,0))</f>
        <v>338.05939999999998</v>
      </c>
      <c r="HA1863" s="24">
        <f>SUMPRODUCT($B1863:$GQ1863,INDEX(PLAN_PRODUCCION!$B$4:$GQ$24,COLUMN()-COLUMN($GZ$1)+1,0))</f>
        <v>0</v>
      </c>
      <c r="HB1863" s="24">
        <f>SUMPRODUCT($B1863:$GQ1863,INDEX(PLAN_PRODUCCION!$B$4:$GQ$24,COLUMN()-COLUMN($GZ$1)+1,0))</f>
        <v>0</v>
      </c>
      <c r="HC1863" s="24">
        <f>SUMPRODUCT($B1863:$GQ1863,INDEX(PLAN_PRODUCCION!$B$4:$GQ$24,COLUMN()-COLUMN($GZ$1)+1,0))</f>
        <v>0</v>
      </c>
      <c r="HD1863" s="24">
        <f>SUMPRODUCT($B1863:$GQ1863,INDEX(PLAN_PRODUCCION!$B$4:$GQ$24,COLUMN()-COLUMN($GZ$1)+1,0))</f>
        <v>0</v>
      </c>
      <c r="HE1863" s="24">
        <f>SUMPRODUCT($B1863:$GQ1863,INDEX(PLAN_PRODUCCION!$B$4:$GQ$24,COLUMN()-COLUMN($GZ$1)+1,0))</f>
        <v>0</v>
      </c>
      <c r="HF1863" s="24">
        <f>SUMPRODUCT($B1863:$GQ1863,INDEX(PLAN_PRODUCCION!$B$4:$GQ$24,COLUMN()-COLUMN($GZ$1)+1,0))</f>
        <v>0</v>
      </c>
      <c r="HG1863" s="24">
        <f>SUMPRODUCT($B1863:$GQ1863,INDEX(PLAN_PRODUCCION!$B$4:$GQ$24,COLUMN()-COLUMN($GZ$1)+1,0))</f>
        <v>0</v>
      </c>
      <c r="HH1863" s="24">
        <f>SUMPRODUCT($B1863:$GQ1863,INDEX(PLAN_PRODUCCION!$B$4:$GQ$24,COLUMN()-COLUMN($GZ$1)+1,0))</f>
        <v>0</v>
      </c>
      <c r="HI1863" s="24">
        <f>SUMPRODUCT($B1863:$GQ1863,INDEX(PLAN_PRODUCCION!$B$4:$GQ$24,COLUMN()-COLUMN($GZ$1)+1,0))</f>
        <v>0</v>
      </c>
      <c r="HJ1863" s="24">
        <f>SUMPRODUCT($B1863:$GQ1863,INDEX(PLAN_PRODUCCION!$B$4:$GQ$24,COLUMN()-COLUMN($GZ$1)+1,0))</f>
        <v>0</v>
      </c>
      <c r="HK1863" s="24">
        <f>SUMPRODUCT($B1863:$GQ1863,INDEX(PLAN_PRODUCCION!$B$4:$GQ$24,COLUMN()-COLUMN($GZ$1)+1,0))</f>
        <v>7.2</v>
      </c>
      <c r="HL1863" s="24">
        <f>SUMPRODUCT($B1863:$GQ1863,INDEX(PLAN_PRODUCCION!$B$4:$GQ$24,COLUMN()-COLUMN($GZ$1)+1,0))</f>
        <v>0</v>
      </c>
      <c r="HM1863" s="24">
        <f>SUMPRODUCT($B1863:$GQ1863,INDEX(PLAN_PRODUCCION!$B$4:$GQ$24,COLUMN()-COLUMN($GZ$1)+1,0))</f>
        <v>0</v>
      </c>
      <c r="HN1863" s="24">
        <f>SUMPRODUCT($B1863:$GQ1863,INDEX(PLAN_PRODUCCION!$B$4:$GQ$24,COLUMN()-COLUMN($GZ$1)+1,0))</f>
        <v>0</v>
      </c>
      <c r="HO1863" s="24">
        <f>SUMPRODUCT($B1863:$GQ1863,INDEX(PLAN_PRODUCCION!$B$4:$GQ$24,COLUMN()-COLUMN($GZ$1)+1,0))</f>
        <v>0</v>
      </c>
      <c r="HP1863" s="24">
        <f>SUMPRODUCT($B1863:$GQ1863,INDEX(PLAN_PRODUCCION!$B$4:$GQ$24,COLUMN()-COLUMN($GZ$1)+1,0))</f>
        <v>0</v>
      </c>
      <c r="HQ1863" s="24">
        <f>SUMPRODUCT($B1863:$GQ1863,INDEX(PLAN_PRODUCCION!$B$4:$GQ$24,COLUMN()-COLUMN($GZ$1)+1,0))</f>
        <v>14.4</v>
      </c>
      <c r="HR1863" s="24">
        <f>SUMPRODUCT($B1863:$GQ1863,INDEX(PLAN_PRODUCCION!$B$4:$GQ$24,COLUMN()-COLUMN($GZ$1)+1,0))</f>
        <v>0</v>
      </c>
      <c r="HS1863" s="24">
        <f>SUMPRODUCT($B1863:$GQ1863,INDEX(PLAN_PRODUCCION!$B$4:$GQ$24,COLUMN()-COLUMN($GZ$1)+1,0))</f>
        <v>0</v>
      </c>
      <c r="HT1863" s="24">
        <f>SUMPRODUCT($B1863:$GQ1863,INDEX(PLAN_PRODUCCION!$B$4:$GQ$24,COLUMN()-COLUMN($GZ$1)+1,0))</f>
        <v>0</v>
      </c>
      <c r="HU1863" s="22"/>
      <c r="HV1863" s="25"/>
      <c r="HW1863" t="str">
        <f>DIM_BILL[[#This Row],[Tipo]]</f>
        <v>MATERIA PRIMA</v>
      </c>
    </row>
    <row r="1864" spans="1:231" x14ac:dyDescent="0.3">
      <c r="A1864" s="18" t="s">
        <v>963</v>
      </c>
      <c r="CK1864">
        <v>2.9999999999999997E-4</v>
      </c>
      <c r="CQ1864">
        <v>3.3E-3</v>
      </c>
      <c r="CR1864">
        <v>9.9000000000000008E-3</v>
      </c>
      <c r="CT1864">
        <v>3.3E-3</v>
      </c>
      <c r="CU1864">
        <v>9.9000000000000008E-3</v>
      </c>
      <c r="CV1864">
        <v>3.5999999999999999E-3</v>
      </c>
      <c r="CW1864">
        <v>7.1999999999999998E-3</v>
      </c>
      <c r="CX1864">
        <v>3.5999999999999999E-3</v>
      </c>
      <c r="CY1864">
        <v>3.5999999999999999E-3</v>
      </c>
      <c r="DJ1864">
        <v>4.0000000000000001E-3</v>
      </c>
      <c r="DK1864">
        <v>4.0000000000000001E-3</v>
      </c>
      <c r="DL1864">
        <v>1.2E-2</v>
      </c>
      <c r="FS1864">
        <v>4.0000000000000002E-4</v>
      </c>
      <c r="GD1864">
        <v>8.0000000000000004E-4</v>
      </c>
      <c r="GK1864">
        <v>3.9999999999999996E-4</v>
      </c>
      <c r="GR1864" s="18" t="s">
        <v>964</v>
      </c>
      <c r="GS1864" s="18">
        <v>7</v>
      </c>
      <c r="GT1864" s="18" t="s">
        <v>1877</v>
      </c>
      <c r="GU1864" s="18" t="s">
        <v>1793</v>
      </c>
      <c r="GV1864" s="18">
        <f>SUMIF(FACT_A1[cve_prod],DIM_BILL[[#This Row],[CODIGO]],FACT_A1[Existencia])</f>
        <v>0</v>
      </c>
      <c r="GW1864" s="18">
        <f>SUMIF(FACT_A2[cve_prod],DIM_BILL[[#This Row],[CODIGO]],FACT_A2[Existencia])</f>
        <v>827.41300000000001</v>
      </c>
      <c r="GX1864" s="18"/>
      <c r="GY1864" s="16" t="s">
        <v>2222</v>
      </c>
      <c r="GZ1864" s="26">
        <f t="shared" ref="GZ1864" si="13619">GV1864+GW1864+GX1864+GZ1862-GZ1863</f>
        <v>489.35360000000003</v>
      </c>
      <c r="HA1864" s="26">
        <f t="shared" ref="HA1864" si="13620">GZ1864+HA1862-HA1863</f>
        <v>489.35360000000003</v>
      </c>
      <c r="HB1864" s="26">
        <f t="shared" ref="HB1864" si="13621">HA1864+HB1862-HB1863</f>
        <v>489.35360000000003</v>
      </c>
      <c r="HC1864" s="26">
        <f t="shared" ref="HC1864" si="13622">HB1864+HC1862-HC1863</f>
        <v>489.35360000000003</v>
      </c>
      <c r="HD1864" s="26">
        <f t="shared" ref="HD1864" si="13623">HC1864+HD1862-HD1863</f>
        <v>489.35360000000003</v>
      </c>
      <c r="HE1864" s="26">
        <f t="shared" ref="HE1864" si="13624">HD1864+HE1862-HE1863</f>
        <v>489.35360000000003</v>
      </c>
      <c r="HF1864" s="26">
        <f t="shared" ref="HF1864" si="13625">HE1864+HF1862-HF1863</f>
        <v>489.35360000000003</v>
      </c>
      <c r="HG1864" s="26">
        <f t="shared" ref="HG1864" si="13626">HF1864+HG1862-HG1863</f>
        <v>489.35360000000003</v>
      </c>
      <c r="HH1864" s="26">
        <f t="shared" ref="HH1864" si="13627">HG1864+HH1862-HH1863</f>
        <v>489.35360000000003</v>
      </c>
      <c r="HI1864" s="26">
        <f t="shared" ref="HI1864" si="13628">HH1864+HI1862-HI1863</f>
        <v>489.35360000000003</v>
      </c>
      <c r="HJ1864" s="26">
        <f t="shared" ref="HJ1864" si="13629">HI1864+HJ1862-HJ1863</f>
        <v>489.35360000000003</v>
      </c>
      <c r="HK1864" s="26">
        <f t="shared" ref="HK1864" si="13630">HJ1864+HK1862-HK1863</f>
        <v>482.15360000000004</v>
      </c>
      <c r="HL1864" s="26">
        <f t="shared" ref="HL1864" si="13631">HK1864+HL1862-HL1863</f>
        <v>482.15360000000004</v>
      </c>
      <c r="HM1864" s="26">
        <f t="shared" ref="HM1864" si="13632">HL1864+HM1862-HM1863</f>
        <v>482.15360000000004</v>
      </c>
      <c r="HN1864" s="26">
        <f t="shared" ref="HN1864" si="13633">HM1864+HN1862-HN1863</f>
        <v>482.15360000000004</v>
      </c>
      <c r="HO1864" s="26">
        <f t="shared" ref="HO1864" si="13634">HN1864+HO1862-HO1863</f>
        <v>482.15360000000004</v>
      </c>
      <c r="HP1864" s="26">
        <f t="shared" ref="HP1864" si="13635">HO1864+HP1862-HP1863</f>
        <v>482.15360000000004</v>
      </c>
      <c r="HQ1864" s="26">
        <f t="shared" ref="HQ1864" si="13636">HP1864+HQ1862-HQ1863</f>
        <v>467.75360000000006</v>
      </c>
      <c r="HR1864" s="26">
        <f t="shared" ref="HR1864" si="13637">HQ1864+HR1862-HR1863</f>
        <v>467.75360000000006</v>
      </c>
      <c r="HS1864" s="26">
        <f t="shared" ref="HS1864" si="13638">HR1864+HS1862-HS1863</f>
        <v>467.75360000000006</v>
      </c>
      <c r="HT1864" s="26">
        <f t="shared" ref="HT1864" si="13639">HS1864+HT1862-HT1863</f>
        <v>467.75360000000006</v>
      </c>
      <c r="HU1864" s="22">
        <f t="shared" ref="HU1864" si="13640">COUNTIF(GZ1864:HT1864,"&lt;0")</f>
        <v>0</v>
      </c>
      <c r="HV1864" s="25"/>
      <c r="HW1864" t="str">
        <f>DIM_BILL[[#This Row],[Tipo]]</f>
        <v>MATERIA PRIMA</v>
      </c>
    </row>
    <row r="1865" spans="1:231" x14ac:dyDescent="0.3">
      <c r="A1865" s="17" t="s">
        <v>1214</v>
      </c>
      <c r="DO1865">
        <v>6.7999999999999996E-3</v>
      </c>
      <c r="GR1865" s="17" t="s">
        <v>1215</v>
      </c>
      <c r="GS1865" s="17">
        <v>3</v>
      </c>
      <c r="GT1865" s="17" t="s">
        <v>1837</v>
      </c>
      <c r="GU1865" s="17" t="s">
        <v>1793</v>
      </c>
      <c r="GV1865" s="17">
        <f>SUMIF(FACT_A1[cve_prod],DIM_BILL[[#This Row],[CODIGO]],FACT_A1[Existencia])</f>
        <v>0</v>
      </c>
      <c r="GW1865" s="18">
        <f>SUMIF(FACT_A2[cve_prod],DIM_BILL[[#This Row],[CODIGO]],FACT_A2[Existencia])</f>
        <v>0</v>
      </c>
      <c r="GX1865" s="17"/>
      <c r="GY1865" s="16" t="s">
        <v>2220</v>
      </c>
      <c r="GZ1865" s="15">
        <f>SUMIFS(POs[saldo],POs[cve_prod],DIM_BILL[[#This Row],[CODIGO]],POs[status],$GY1865,POs[f_ent],GZ$1)</f>
        <v>0</v>
      </c>
      <c r="HA1865" s="15">
        <f>SUMIFS(POs[saldo],POs[cve_prod],DIM_BILL[[#This Row],[CODIGO]],POs[status],$GY1865,POs[f_ent],HA$1)</f>
        <v>0</v>
      </c>
      <c r="HB1865" s="15">
        <f>SUMIFS(POs[saldo],POs[cve_prod],DIM_BILL[[#This Row],[CODIGO]],POs[status],$GY1865,POs[f_ent],HB$1)</f>
        <v>0</v>
      </c>
      <c r="HC1865" s="15">
        <f>SUMIFS(POs[saldo],POs[cve_prod],DIM_BILL[[#This Row],[CODIGO]],POs[status],$GY1865,POs[f_ent],HC$1)</f>
        <v>0</v>
      </c>
      <c r="HD1865" s="15">
        <f>SUMIFS(POs[saldo],POs[cve_prod],DIM_BILL[[#This Row],[CODIGO]],POs[status],$GY1865,POs[f_ent],HD$1)</f>
        <v>0</v>
      </c>
      <c r="HE1865" s="15">
        <f>SUMIFS(POs[saldo],POs[cve_prod],DIM_BILL[[#This Row],[CODIGO]],POs[status],$GY1865,POs[f_ent],HE$1)</f>
        <v>0</v>
      </c>
      <c r="HF1865" s="15">
        <f>SUMIFS(POs[saldo],POs[cve_prod],DIM_BILL[[#This Row],[CODIGO]],POs[status],$GY1865,POs[Semana],WEEKNUM(HF$1))</f>
        <v>0</v>
      </c>
      <c r="HG1865" s="15">
        <f>SUMIFS(POs[saldo],POs[cve_prod],DIM_BILL[[#This Row],[CODIGO]],POs[status],$GY1865,POs[Semana],WEEKNUM(HG$1))</f>
        <v>0</v>
      </c>
      <c r="HH1865" s="15">
        <f>SUMIFS(POs[saldo],POs[cve_prod],DIM_BILL[[#This Row],[CODIGO]],POs[status],$GY1865,POs[Semana],WEEKNUM(HH$1))</f>
        <v>0</v>
      </c>
      <c r="HI1865" s="15">
        <f>SUMIFS(POs[saldo],POs[cve_prod],DIM_BILL[[#This Row],[CODIGO]],POs[status],$GY1865,POs[Semana],WEEKNUM(HI$1))</f>
        <v>0</v>
      </c>
      <c r="HJ1865" s="15">
        <f>SUMIFS(POs[saldo],POs[cve_prod],DIM_BILL[[#This Row],[CODIGO]],POs[status],$GY1865,POs[Semana],WEEKNUM(HJ$1))</f>
        <v>0</v>
      </c>
      <c r="HK1865" s="15">
        <f>SUMIFS(POs[saldo],POs[cve_prod],DIM_BILL[[#This Row],[CODIGO]],POs[status],$GY1865,POs[Semana],WEEKNUM(HK$1))</f>
        <v>0</v>
      </c>
      <c r="HL1865" s="15">
        <f>SUMIFS(POs[saldo],POs[cve_prod],DIM_BILL[[#This Row],[CODIGO]],POs[status],$GY1865,POs[Semana],WEEKNUM(HL$1))</f>
        <v>0</v>
      </c>
      <c r="HM1865" s="15">
        <f>SUMIFS(POs[saldo],POs[cve_prod],DIM_BILL[[#This Row],[CODIGO]],POs[status],$GY1865,POs[Semana],WEEKNUM(HM$1))</f>
        <v>0</v>
      </c>
      <c r="HN1865" s="15">
        <f>SUMIFS(POs[saldo],POs[cve_prod],DIM_BILL[[#This Row],[CODIGO]],POs[status],$GY1865,POs[Semana],WEEKNUM(HN$1))</f>
        <v>0</v>
      </c>
      <c r="HO1865" s="15">
        <f>SUMIFS(POs[saldo],POs[cve_prod],DIM_BILL[[#This Row],[CODIGO]],POs[status],$GY1865,POs[Semana],WEEKNUM(HO$1))</f>
        <v>0</v>
      </c>
      <c r="HP1865" s="15">
        <f>SUMIFS(POs[saldo],POs[cve_prod],DIM_BILL[[#This Row],[CODIGO]],POs[status],$GY1865,POs[Semana],WEEKNUM(HP$1))</f>
        <v>0</v>
      </c>
      <c r="HQ1865" s="15">
        <f>SUMIFS(POs[saldo],POs[cve_prod],DIM_BILL[[#This Row],[CODIGO]],POs[status],$GY1865,POs[Semana],WEEKNUM(HQ$1))</f>
        <v>0</v>
      </c>
      <c r="HR1865" s="15">
        <f>SUMIFS(POs[saldo],POs[cve_prod],DIM_BILL[[#This Row],[CODIGO]],POs[status],$GY1865,POs[Semana],WEEKNUM(HR$1))</f>
        <v>0</v>
      </c>
      <c r="HS1865" s="15">
        <f>SUMIFS(POs[saldo],POs[cve_prod],DIM_BILL[[#This Row],[CODIGO]],POs[status],$GY1865,POs[Semana],WEEKNUM(HS$1))</f>
        <v>0</v>
      </c>
      <c r="HT1865" s="15">
        <f>SUMIFS(POs[saldo],POs[cve_prod],DIM_BILL[[#This Row],[CODIGO]],POs[status],$GY1865,POs[Semana],WEEKNUM(HT$1))</f>
        <v>0</v>
      </c>
      <c r="HU1865" s="22"/>
      <c r="HV1865" s="25"/>
      <c r="HW1865" t="str">
        <f>DIM_BILL[[#This Row],[Tipo]]</f>
        <v>MATERIA PRIMA</v>
      </c>
    </row>
    <row r="1866" spans="1:231" x14ac:dyDescent="0.3">
      <c r="A1866" s="17" t="s">
        <v>1214</v>
      </c>
      <c r="DO1866">
        <v>6.7999999999999996E-3</v>
      </c>
      <c r="GR1866" s="17" t="s">
        <v>1215</v>
      </c>
      <c r="GS1866" s="17">
        <v>3</v>
      </c>
      <c r="GT1866" s="17" t="s">
        <v>1837</v>
      </c>
      <c r="GU1866" s="17" t="s">
        <v>1793</v>
      </c>
      <c r="GV1866" s="17">
        <f>SUMIF(FACT_A1[cve_prod],DIM_BILL[[#This Row],[CODIGO]],FACT_A1[Existencia])</f>
        <v>0</v>
      </c>
      <c r="GW1866" s="18">
        <f>SUMIF(FACT_A2[cve_prod],DIM_BILL[[#This Row],[CODIGO]],FACT_A2[Existencia])</f>
        <v>0</v>
      </c>
      <c r="GX1866" s="17"/>
      <c r="GY1866" s="16" t="s">
        <v>2221</v>
      </c>
      <c r="GZ1866" s="24">
        <f>SUMPRODUCT($B1866:$GQ1866,INDEX(PLAN_PRODUCCION!$B$4:$GQ$24,COLUMN()-COLUMN($GZ$1)+1,0))</f>
        <v>0</v>
      </c>
      <c r="HA1866" s="24">
        <f>SUMPRODUCT($B1866:$GQ1866,INDEX(PLAN_PRODUCCION!$B$4:$GQ$24,COLUMN()-COLUMN($GZ$1)+1,0))</f>
        <v>0</v>
      </c>
      <c r="HB1866" s="24">
        <f>SUMPRODUCT($B1866:$GQ1866,INDEX(PLAN_PRODUCCION!$B$4:$GQ$24,COLUMN()-COLUMN($GZ$1)+1,0))</f>
        <v>0</v>
      </c>
      <c r="HC1866" s="24">
        <f>SUMPRODUCT($B1866:$GQ1866,INDEX(PLAN_PRODUCCION!$B$4:$GQ$24,COLUMN()-COLUMN($GZ$1)+1,0))</f>
        <v>0</v>
      </c>
      <c r="HD1866" s="24">
        <f>SUMPRODUCT($B1866:$GQ1866,INDEX(PLAN_PRODUCCION!$B$4:$GQ$24,COLUMN()-COLUMN($GZ$1)+1,0))</f>
        <v>0</v>
      </c>
      <c r="HE1866" s="24">
        <f>SUMPRODUCT($B1866:$GQ1866,INDEX(PLAN_PRODUCCION!$B$4:$GQ$24,COLUMN()-COLUMN($GZ$1)+1,0))</f>
        <v>0</v>
      </c>
      <c r="HF1866" s="24">
        <f>SUMPRODUCT($B1866:$GQ1866,INDEX(PLAN_PRODUCCION!$B$4:$GQ$24,COLUMN()-COLUMN($GZ$1)+1,0))</f>
        <v>0</v>
      </c>
      <c r="HG1866" s="24">
        <f>SUMPRODUCT($B1866:$GQ1866,INDEX(PLAN_PRODUCCION!$B$4:$GQ$24,COLUMN()-COLUMN($GZ$1)+1,0))</f>
        <v>0</v>
      </c>
      <c r="HH1866" s="24">
        <f>SUMPRODUCT($B1866:$GQ1866,INDEX(PLAN_PRODUCCION!$B$4:$GQ$24,COLUMN()-COLUMN($GZ$1)+1,0))</f>
        <v>0</v>
      </c>
      <c r="HI1866" s="24">
        <f>SUMPRODUCT($B1866:$GQ1866,INDEX(PLAN_PRODUCCION!$B$4:$GQ$24,COLUMN()-COLUMN($GZ$1)+1,0))</f>
        <v>0</v>
      </c>
      <c r="HJ1866" s="24">
        <f>SUMPRODUCT($B1866:$GQ1866,INDEX(PLAN_PRODUCCION!$B$4:$GQ$24,COLUMN()-COLUMN($GZ$1)+1,0))</f>
        <v>0</v>
      </c>
      <c r="HK1866" s="24">
        <f>SUMPRODUCT($B1866:$GQ1866,INDEX(PLAN_PRODUCCION!$B$4:$GQ$24,COLUMN()-COLUMN($GZ$1)+1,0))</f>
        <v>0</v>
      </c>
      <c r="HL1866" s="24">
        <f>SUMPRODUCT($B1866:$GQ1866,INDEX(PLAN_PRODUCCION!$B$4:$GQ$24,COLUMN()-COLUMN($GZ$1)+1,0))</f>
        <v>0</v>
      </c>
      <c r="HM1866" s="24">
        <f>SUMPRODUCT($B1866:$GQ1866,INDEX(PLAN_PRODUCCION!$B$4:$GQ$24,COLUMN()-COLUMN($GZ$1)+1,0))</f>
        <v>0</v>
      </c>
      <c r="HN1866" s="24">
        <f>SUMPRODUCT($B1866:$GQ1866,INDEX(PLAN_PRODUCCION!$B$4:$GQ$24,COLUMN()-COLUMN($GZ$1)+1,0))</f>
        <v>0</v>
      </c>
      <c r="HO1866" s="24">
        <f>SUMPRODUCT($B1866:$GQ1866,INDEX(PLAN_PRODUCCION!$B$4:$GQ$24,COLUMN()-COLUMN($GZ$1)+1,0))</f>
        <v>0</v>
      </c>
      <c r="HP1866" s="24">
        <f>SUMPRODUCT($B1866:$GQ1866,INDEX(PLAN_PRODUCCION!$B$4:$GQ$24,COLUMN()-COLUMN($GZ$1)+1,0))</f>
        <v>0</v>
      </c>
      <c r="HQ1866" s="24">
        <f>SUMPRODUCT($B1866:$GQ1866,INDEX(PLAN_PRODUCCION!$B$4:$GQ$24,COLUMN()-COLUMN($GZ$1)+1,0))</f>
        <v>0</v>
      </c>
      <c r="HR1866" s="24">
        <f>SUMPRODUCT($B1866:$GQ1866,INDEX(PLAN_PRODUCCION!$B$4:$GQ$24,COLUMN()-COLUMN($GZ$1)+1,0))</f>
        <v>0</v>
      </c>
      <c r="HS1866" s="24">
        <f>SUMPRODUCT($B1866:$GQ1866,INDEX(PLAN_PRODUCCION!$B$4:$GQ$24,COLUMN()-COLUMN($GZ$1)+1,0))</f>
        <v>0</v>
      </c>
      <c r="HT1866" s="24">
        <f>SUMPRODUCT($B1866:$GQ1866,INDEX(PLAN_PRODUCCION!$B$4:$GQ$24,COLUMN()-COLUMN($GZ$1)+1,0))</f>
        <v>0</v>
      </c>
      <c r="HU1866" s="22"/>
      <c r="HV1866" s="25"/>
      <c r="HW1866" t="str">
        <f>DIM_BILL[[#This Row],[Tipo]]</f>
        <v>MATERIA PRIMA</v>
      </c>
    </row>
    <row r="1867" spans="1:231" x14ac:dyDescent="0.3">
      <c r="A1867" s="18" t="s">
        <v>1214</v>
      </c>
      <c r="DO1867">
        <v>6.7999999999999996E-3</v>
      </c>
      <c r="GR1867" s="18" t="s">
        <v>1215</v>
      </c>
      <c r="GS1867" s="18">
        <v>3</v>
      </c>
      <c r="GT1867" s="18" t="s">
        <v>1837</v>
      </c>
      <c r="GU1867" s="18" t="s">
        <v>1793</v>
      </c>
      <c r="GV1867" s="18">
        <f>SUMIF(FACT_A1[cve_prod],DIM_BILL[[#This Row],[CODIGO]],FACT_A1[Existencia])</f>
        <v>0</v>
      </c>
      <c r="GW1867" s="18">
        <f>SUMIF(FACT_A2[cve_prod],DIM_BILL[[#This Row],[CODIGO]],FACT_A2[Existencia])</f>
        <v>0</v>
      </c>
      <c r="GX1867" s="18"/>
      <c r="GY1867" s="16" t="s">
        <v>2222</v>
      </c>
      <c r="GZ1867" s="26">
        <f t="shared" ref="GZ1867" si="13641">GV1867+GW1867+GX1867+GZ1865-GZ1866</f>
        <v>0</v>
      </c>
      <c r="HA1867" s="26">
        <f t="shared" ref="HA1867" si="13642">GZ1867+HA1865-HA1866</f>
        <v>0</v>
      </c>
      <c r="HB1867" s="26">
        <f t="shared" ref="HB1867" si="13643">HA1867+HB1865-HB1866</f>
        <v>0</v>
      </c>
      <c r="HC1867" s="26">
        <f t="shared" ref="HC1867" si="13644">HB1867+HC1865-HC1866</f>
        <v>0</v>
      </c>
      <c r="HD1867" s="26">
        <f t="shared" ref="HD1867" si="13645">HC1867+HD1865-HD1866</f>
        <v>0</v>
      </c>
      <c r="HE1867" s="26">
        <f t="shared" ref="HE1867" si="13646">HD1867+HE1865-HE1866</f>
        <v>0</v>
      </c>
      <c r="HF1867" s="26">
        <f t="shared" ref="HF1867" si="13647">HE1867+HF1865-HF1866</f>
        <v>0</v>
      </c>
      <c r="HG1867" s="26">
        <f t="shared" ref="HG1867" si="13648">HF1867+HG1865-HG1866</f>
        <v>0</v>
      </c>
      <c r="HH1867" s="26">
        <f t="shared" ref="HH1867" si="13649">HG1867+HH1865-HH1866</f>
        <v>0</v>
      </c>
      <c r="HI1867" s="26">
        <f t="shared" ref="HI1867" si="13650">HH1867+HI1865-HI1866</f>
        <v>0</v>
      </c>
      <c r="HJ1867" s="26">
        <f t="shared" ref="HJ1867" si="13651">HI1867+HJ1865-HJ1866</f>
        <v>0</v>
      </c>
      <c r="HK1867" s="26">
        <f t="shared" ref="HK1867" si="13652">HJ1867+HK1865-HK1866</f>
        <v>0</v>
      </c>
      <c r="HL1867" s="26">
        <f t="shared" ref="HL1867" si="13653">HK1867+HL1865-HL1866</f>
        <v>0</v>
      </c>
      <c r="HM1867" s="26">
        <f t="shared" ref="HM1867" si="13654">HL1867+HM1865-HM1866</f>
        <v>0</v>
      </c>
      <c r="HN1867" s="26">
        <f t="shared" ref="HN1867" si="13655">HM1867+HN1865-HN1866</f>
        <v>0</v>
      </c>
      <c r="HO1867" s="26">
        <f t="shared" ref="HO1867" si="13656">HN1867+HO1865-HO1866</f>
        <v>0</v>
      </c>
      <c r="HP1867" s="26">
        <f t="shared" ref="HP1867" si="13657">HO1867+HP1865-HP1866</f>
        <v>0</v>
      </c>
      <c r="HQ1867" s="26">
        <f t="shared" ref="HQ1867" si="13658">HP1867+HQ1865-HQ1866</f>
        <v>0</v>
      </c>
      <c r="HR1867" s="26">
        <f t="shared" ref="HR1867" si="13659">HQ1867+HR1865-HR1866</f>
        <v>0</v>
      </c>
      <c r="HS1867" s="26">
        <f t="shared" ref="HS1867" si="13660">HR1867+HS1865-HS1866</f>
        <v>0</v>
      </c>
      <c r="HT1867" s="26">
        <f t="shared" ref="HT1867" si="13661">HS1867+HT1865-HT1866</f>
        <v>0</v>
      </c>
      <c r="HU1867" s="22">
        <f t="shared" ref="HU1867" si="13662">COUNTIF(GZ1867:HT1867,"&lt;0")</f>
        <v>0</v>
      </c>
      <c r="HV1867" s="25"/>
      <c r="HW1867" t="str">
        <f>DIM_BILL[[#This Row],[Tipo]]</f>
        <v>MATERIA PRIMA</v>
      </c>
    </row>
    <row r="1868" spans="1:231" x14ac:dyDescent="0.3">
      <c r="A1868" s="17" t="s">
        <v>1399</v>
      </c>
      <c r="EO1868">
        <v>0.01</v>
      </c>
      <c r="EP1868">
        <v>0.01</v>
      </c>
      <c r="EQ1868">
        <v>0.01</v>
      </c>
      <c r="GR1868" s="17" t="s">
        <v>1400</v>
      </c>
      <c r="GS1868" s="17">
        <v>2</v>
      </c>
      <c r="GT1868" s="17" t="s">
        <v>1791</v>
      </c>
      <c r="GU1868" s="17" t="s">
        <v>1791</v>
      </c>
      <c r="GV1868" s="17">
        <f>SUMIF(FACT_A1[cve_prod],DIM_BILL[[#This Row],[CODIGO]],FACT_A1[Existencia])</f>
        <v>0</v>
      </c>
      <c r="GW1868" s="18">
        <f>SUMIF(FACT_A2[cve_prod],DIM_BILL[[#This Row],[CODIGO]],FACT_A2[Existencia])</f>
        <v>0</v>
      </c>
      <c r="GX1868" s="17"/>
      <c r="GY1868" s="16" t="s">
        <v>2220</v>
      </c>
      <c r="GZ1868" s="15">
        <f>SUMIFS(POs[saldo],POs[cve_prod],DIM_BILL[[#This Row],[CODIGO]],POs[status],$GY1868,POs[f_ent],GZ$1)</f>
        <v>0</v>
      </c>
      <c r="HA1868" s="15">
        <f>SUMIFS(POs[saldo],POs[cve_prod],DIM_BILL[[#This Row],[CODIGO]],POs[status],$GY1868,POs[f_ent],HA$1)</f>
        <v>0</v>
      </c>
      <c r="HB1868" s="15">
        <f>SUMIFS(POs[saldo],POs[cve_prod],DIM_BILL[[#This Row],[CODIGO]],POs[status],$GY1868,POs[f_ent],HB$1)</f>
        <v>0</v>
      </c>
      <c r="HC1868" s="15">
        <f>SUMIFS(POs[saldo],POs[cve_prod],DIM_BILL[[#This Row],[CODIGO]],POs[status],$GY1868,POs[f_ent],HC$1)</f>
        <v>0</v>
      </c>
      <c r="HD1868" s="15">
        <f>SUMIFS(POs[saldo],POs[cve_prod],DIM_BILL[[#This Row],[CODIGO]],POs[status],$GY1868,POs[f_ent],HD$1)</f>
        <v>0</v>
      </c>
      <c r="HE1868" s="15">
        <f>SUMIFS(POs[saldo],POs[cve_prod],DIM_BILL[[#This Row],[CODIGO]],POs[status],$GY1868,POs[f_ent],HE$1)</f>
        <v>0</v>
      </c>
      <c r="HF1868" s="15">
        <f>SUMIFS(POs[saldo],POs[cve_prod],DIM_BILL[[#This Row],[CODIGO]],POs[status],$GY1868,POs[Semana],WEEKNUM(HF$1))</f>
        <v>0</v>
      </c>
      <c r="HG1868" s="15">
        <f>SUMIFS(POs[saldo],POs[cve_prod],DIM_BILL[[#This Row],[CODIGO]],POs[status],$GY1868,POs[Semana],WEEKNUM(HG$1))</f>
        <v>0</v>
      </c>
      <c r="HH1868" s="15">
        <f>SUMIFS(POs[saldo],POs[cve_prod],DIM_BILL[[#This Row],[CODIGO]],POs[status],$GY1868,POs[Semana],WEEKNUM(HH$1))</f>
        <v>0</v>
      </c>
      <c r="HI1868" s="15">
        <f>SUMIFS(POs[saldo],POs[cve_prod],DIM_BILL[[#This Row],[CODIGO]],POs[status],$GY1868,POs[Semana],WEEKNUM(HI$1))</f>
        <v>0</v>
      </c>
      <c r="HJ1868" s="15">
        <f>SUMIFS(POs[saldo],POs[cve_prod],DIM_BILL[[#This Row],[CODIGO]],POs[status],$GY1868,POs[Semana],WEEKNUM(HJ$1))</f>
        <v>0</v>
      </c>
      <c r="HK1868" s="15">
        <f>SUMIFS(POs[saldo],POs[cve_prod],DIM_BILL[[#This Row],[CODIGO]],POs[status],$GY1868,POs[Semana],WEEKNUM(HK$1))</f>
        <v>0</v>
      </c>
      <c r="HL1868" s="15">
        <f>SUMIFS(POs[saldo],POs[cve_prod],DIM_BILL[[#This Row],[CODIGO]],POs[status],$GY1868,POs[Semana],WEEKNUM(HL$1))</f>
        <v>0</v>
      </c>
      <c r="HM1868" s="15">
        <f>SUMIFS(POs[saldo],POs[cve_prod],DIM_BILL[[#This Row],[CODIGO]],POs[status],$GY1868,POs[Semana],WEEKNUM(HM$1))</f>
        <v>0</v>
      </c>
      <c r="HN1868" s="15">
        <f>SUMIFS(POs[saldo],POs[cve_prod],DIM_BILL[[#This Row],[CODIGO]],POs[status],$GY1868,POs[Semana],WEEKNUM(HN$1))</f>
        <v>0</v>
      </c>
      <c r="HO1868" s="15">
        <f>SUMIFS(POs[saldo],POs[cve_prod],DIM_BILL[[#This Row],[CODIGO]],POs[status],$GY1868,POs[Semana],WEEKNUM(HO$1))</f>
        <v>0</v>
      </c>
      <c r="HP1868" s="15">
        <f>SUMIFS(POs[saldo],POs[cve_prod],DIM_BILL[[#This Row],[CODIGO]],POs[status],$GY1868,POs[Semana],WEEKNUM(HP$1))</f>
        <v>0</v>
      </c>
      <c r="HQ1868" s="15">
        <f>SUMIFS(POs[saldo],POs[cve_prod],DIM_BILL[[#This Row],[CODIGO]],POs[status],$GY1868,POs[Semana],WEEKNUM(HQ$1))</f>
        <v>0</v>
      </c>
      <c r="HR1868" s="15">
        <f>SUMIFS(POs[saldo],POs[cve_prod],DIM_BILL[[#This Row],[CODIGO]],POs[status],$GY1868,POs[Semana],WEEKNUM(HR$1))</f>
        <v>0</v>
      </c>
      <c r="HS1868" s="15">
        <f>SUMIFS(POs[saldo],POs[cve_prod],DIM_BILL[[#This Row],[CODIGO]],POs[status],$GY1868,POs[Semana],WEEKNUM(HS$1))</f>
        <v>0</v>
      </c>
      <c r="HT1868" s="15">
        <f>SUMIFS(POs[saldo],POs[cve_prod],DIM_BILL[[#This Row],[CODIGO]],POs[status],$GY1868,POs[Semana],WEEKNUM(HT$1))</f>
        <v>0</v>
      </c>
      <c r="HU1868" s="22"/>
      <c r="HV1868" s="25"/>
      <c r="HW1868" t="str">
        <f>DIM_BILL[[#This Row],[Tipo]]</f>
        <v/>
      </c>
    </row>
    <row r="1869" spans="1:231" x14ac:dyDescent="0.3">
      <c r="A1869" s="17" t="s">
        <v>1399</v>
      </c>
      <c r="EO1869">
        <v>0.01</v>
      </c>
      <c r="EP1869">
        <v>0.01</v>
      </c>
      <c r="EQ1869">
        <v>0.01</v>
      </c>
      <c r="GR1869" s="17" t="s">
        <v>1400</v>
      </c>
      <c r="GS1869" s="17">
        <v>2</v>
      </c>
      <c r="GT1869" s="17" t="s">
        <v>1791</v>
      </c>
      <c r="GU1869" s="17" t="s">
        <v>1791</v>
      </c>
      <c r="GV1869" s="17">
        <f>SUMIF(FACT_A1[cve_prod],DIM_BILL[[#This Row],[CODIGO]],FACT_A1[Existencia])</f>
        <v>0</v>
      </c>
      <c r="GW1869" s="18">
        <f>SUMIF(FACT_A2[cve_prod],DIM_BILL[[#This Row],[CODIGO]],FACT_A2[Existencia])</f>
        <v>0</v>
      </c>
      <c r="GX1869" s="17"/>
      <c r="GY1869" s="16" t="s">
        <v>2221</v>
      </c>
      <c r="GZ1869" s="24">
        <f>SUMPRODUCT($B1869:$GQ1869,INDEX(PLAN_PRODUCCION!$B$4:$GQ$24,COLUMN()-COLUMN($GZ$1)+1,0))</f>
        <v>120</v>
      </c>
      <c r="HA1869" s="24">
        <f>SUMPRODUCT($B1869:$GQ1869,INDEX(PLAN_PRODUCCION!$B$4:$GQ$24,COLUMN()-COLUMN($GZ$1)+1,0))</f>
        <v>0</v>
      </c>
      <c r="HB1869" s="24">
        <f>SUMPRODUCT($B1869:$GQ1869,INDEX(PLAN_PRODUCCION!$B$4:$GQ$24,COLUMN()-COLUMN($GZ$1)+1,0))</f>
        <v>0</v>
      </c>
      <c r="HC1869" s="24">
        <f>SUMPRODUCT($B1869:$GQ1869,INDEX(PLAN_PRODUCCION!$B$4:$GQ$24,COLUMN()-COLUMN($GZ$1)+1,0))</f>
        <v>0</v>
      </c>
      <c r="HD1869" s="24">
        <f>SUMPRODUCT($B1869:$GQ1869,INDEX(PLAN_PRODUCCION!$B$4:$GQ$24,COLUMN()-COLUMN($GZ$1)+1,0))</f>
        <v>0</v>
      </c>
      <c r="HE1869" s="24">
        <f>SUMPRODUCT($B1869:$GQ1869,INDEX(PLAN_PRODUCCION!$B$4:$GQ$24,COLUMN()-COLUMN($GZ$1)+1,0))</f>
        <v>0</v>
      </c>
      <c r="HF1869" s="24">
        <f>SUMPRODUCT($B1869:$GQ1869,INDEX(PLAN_PRODUCCION!$B$4:$GQ$24,COLUMN()-COLUMN($GZ$1)+1,0))</f>
        <v>0</v>
      </c>
      <c r="HG1869" s="24">
        <f>SUMPRODUCT($B1869:$GQ1869,INDEX(PLAN_PRODUCCION!$B$4:$GQ$24,COLUMN()-COLUMN($GZ$1)+1,0))</f>
        <v>0</v>
      </c>
      <c r="HH1869" s="24">
        <f>SUMPRODUCT($B1869:$GQ1869,INDEX(PLAN_PRODUCCION!$B$4:$GQ$24,COLUMN()-COLUMN($GZ$1)+1,0))</f>
        <v>0</v>
      </c>
      <c r="HI1869" s="24">
        <f>SUMPRODUCT($B1869:$GQ1869,INDEX(PLAN_PRODUCCION!$B$4:$GQ$24,COLUMN()-COLUMN($GZ$1)+1,0))</f>
        <v>0</v>
      </c>
      <c r="HJ1869" s="24">
        <f>SUMPRODUCT($B1869:$GQ1869,INDEX(PLAN_PRODUCCION!$B$4:$GQ$24,COLUMN()-COLUMN($GZ$1)+1,0))</f>
        <v>0</v>
      </c>
      <c r="HK1869" s="24">
        <f>SUMPRODUCT($B1869:$GQ1869,INDEX(PLAN_PRODUCCION!$B$4:$GQ$24,COLUMN()-COLUMN($GZ$1)+1,0))</f>
        <v>0</v>
      </c>
      <c r="HL1869" s="24">
        <f>SUMPRODUCT($B1869:$GQ1869,INDEX(PLAN_PRODUCCION!$B$4:$GQ$24,COLUMN()-COLUMN($GZ$1)+1,0))</f>
        <v>0</v>
      </c>
      <c r="HM1869" s="24">
        <f>SUMPRODUCT($B1869:$GQ1869,INDEX(PLAN_PRODUCCION!$B$4:$GQ$24,COLUMN()-COLUMN($GZ$1)+1,0))</f>
        <v>0</v>
      </c>
      <c r="HN1869" s="24">
        <f>SUMPRODUCT($B1869:$GQ1869,INDEX(PLAN_PRODUCCION!$B$4:$GQ$24,COLUMN()-COLUMN($GZ$1)+1,0))</f>
        <v>0</v>
      </c>
      <c r="HO1869" s="24">
        <f>SUMPRODUCT($B1869:$GQ1869,INDEX(PLAN_PRODUCCION!$B$4:$GQ$24,COLUMN()-COLUMN($GZ$1)+1,0))</f>
        <v>0</v>
      </c>
      <c r="HP1869" s="24">
        <f>SUMPRODUCT($B1869:$GQ1869,INDEX(PLAN_PRODUCCION!$B$4:$GQ$24,COLUMN()-COLUMN($GZ$1)+1,0))</f>
        <v>0</v>
      </c>
      <c r="HQ1869" s="24">
        <f>SUMPRODUCT($B1869:$GQ1869,INDEX(PLAN_PRODUCCION!$B$4:$GQ$24,COLUMN()-COLUMN($GZ$1)+1,0))</f>
        <v>0</v>
      </c>
      <c r="HR1869" s="24">
        <f>SUMPRODUCT($B1869:$GQ1869,INDEX(PLAN_PRODUCCION!$B$4:$GQ$24,COLUMN()-COLUMN($GZ$1)+1,0))</f>
        <v>0</v>
      </c>
      <c r="HS1869" s="24">
        <f>SUMPRODUCT($B1869:$GQ1869,INDEX(PLAN_PRODUCCION!$B$4:$GQ$24,COLUMN()-COLUMN($GZ$1)+1,0))</f>
        <v>0</v>
      </c>
      <c r="HT1869" s="24">
        <f>SUMPRODUCT($B1869:$GQ1869,INDEX(PLAN_PRODUCCION!$B$4:$GQ$24,COLUMN()-COLUMN($GZ$1)+1,0))</f>
        <v>0</v>
      </c>
      <c r="HU1869" s="22"/>
      <c r="HV1869" s="25"/>
      <c r="HW1869" t="str">
        <f>DIM_BILL[[#This Row],[Tipo]]</f>
        <v/>
      </c>
    </row>
    <row r="1870" spans="1:231" x14ac:dyDescent="0.3">
      <c r="A1870" s="18" t="s">
        <v>1399</v>
      </c>
      <c r="EO1870">
        <v>0.01</v>
      </c>
      <c r="EP1870">
        <v>0.01</v>
      </c>
      <c r="EQ1870">
        <v>0.01</v>
      </c>
      <c r="GR1870" s="18" t="s">
        <v>1400</v>
      </c>
      <c r="GS1870" s="18">
        <v>2</v>
      </c>
      <c r="GT1870" s="18" t="s">
        <v>1791</v>
      </c>
      <c r="GU1870" s="18" t="s">
        <v>1791</v>
      </c>
      <c r="GV1870" s="18">
        <f>SUMIF(FACT_A1[cve_prod],DIM_BILL[[#This Row],[CODIGO]],FACT_A1[Existencia])</f>
        <v>0</v>
      </c>
      <c r="GW1870" s="18">
        <f>SUMIF(FACT_A2[cve_prod],DIM_BILL[[#This Row],[CODIGO]],FACT_A2[Existencia])</f>
        <v>0</v>
      </c>
      <c r="GX1870" s="18"/>
      <c r="GY1870" s="16" t="s">
        <v>2222</v>
      </c>
      <c r="GZ1870" s="26">
        <f t="shared" ref="GZ1870" si="13663">GV1870+GW1870+GX1870+GZ1868-GZ1869</f>
        <v>-120</v>
      </c>
      <c r="HA1870" s="26">
        <f t="shared" ref="HA1870" si="13664">GZ1870+HA1868-HA1869</f>
        <v>-120</v>
      </c>
      <c r="HB1870" s="26">
        <f t="shared" ref="HB1870" si="13665">HA1870+HB1868-HB1869</f>
        <v>-120</v>
      </c>
      <c r="HC1870" s="26">
        <f t="shared" ref="HC1870" si="13666">HB1870+HC1868-HC1869</f>
        <v>-120</v>
      </c>
      <c r="HD1870" s="26">
        <f t="shared" ref="HD1870" si="13667">HC1870+HD1868-HD1869</f>
        <v>-120</v>
      </c>
      <c r="HE1870" s="26">
        <f t="shared" ref="HE1870" si="13668">HD1870+HE1868-HE1869</f>
        <v>-120</v>
      </c>
      <c r="HF1870" s="26">
        <f t="shared" ref="HF1870" si="13669">HE1870+HF1868-HF1869</f>
        <v>-120</v>
      </c>
      <c r="HG1870" s="26">
        <f t="shared" ref="HG1870" si="13670">HF1870+HG1868-HG1869</f>
        <v>-120</v>
      </c>
      <c r="HH1870" s="26">
        <f t="shared" ref="HH1870" si="13671">HG1870+HH1868-HH1869</f>
        <v>-120</v>
      </c>
      <c r="HI1870" s="26">
        <f t="shared" ref="HI1870" si="13672">HH1870+HI1868-HI1869</f>
        <v>-120</v>
      </c>
      <c r="HJ1870" s="26">
        <f t="shared" ref="HJ1870" si="13673">HI1870+HJ1868-HJ1869</f>
        <v>-120</v>
      </c>
      <c r="HK1870" s="26">
        <f t="shared" ref="HK1870" si="13674">HJ1870+HK1868-HK1869</f>
        <v>-120</v>
      </c>
      <c r="HL1870" s="26">
        <f t="shared" ref="HL1870" si="13675">HK1870+HL1868-HL1869</f>
        <v>-120</v>
      </c>
      <c r="HM1870" s="26">
        <f t="shared" ref="HM1870" si="13676">HL1870+HM1868-HM1869</f>
        <v>-120</v>
      </c>
      <c r="HN1870" s="26">
        <f t="shared" ref="HN1870" si="13677">HM1870+HN1868-HN1869</f>
        <v>-120</v>
      </c>
      <c r="HO1870" s="26">
        <f t="shared" ref="HO1870" si="13678">HN1870+HO1868-HO1869</f>
        <v>-120</v>
      </c>
      <c r="HP1870" s="26">
        <f t="shared" ref="HP1870" si="13679">HO1870+HP1868-HP1869</f>
        <v>-120</v>
      </c>
      <c r="HQ1870" s="26">
        <f t="shared" ref="HQ1870" si="13680">HP1870+HQ1868-HQ1869</f>
        <v>-120</v>
      </c>
      <c r="HR1870" s="26">
        <f t="shared" ref="HR1870" si="13681">HQ1870+HR1868-HR1869</f>
        <v>-120</v>
      </c>
      <c r="HS1870" s="26">
        <f t="shared" ref="HS1870" si="13682">HR1870+HS1868-HS1869</f>
        <v>-120</v>
      </c>
      <c r="HT1870" s="26">
        <f t="shared" ref="HT1870" si="13683">HS1870+HT1868-HT1869</f>
        <v>-120</v>
      </c>
      <c r="HU1870" s="22">
        <f t="shared" ref="HU1870" si="13684">COUNTIF(GZ1870:HT1870,"&lt;0")</f>
        <v>21</v>
      </c>
      <c r="HV1870" s="25"/>
      <c r="HW1870" t="str">
        <f>DIM_BILL[[#This Row],[Tipo]]</f>
        <v/>
      </c>
    </row>
    <row r="1871" spans="1:231" x14ac:dyDescent="0.3">
      <c r="A1871" s="17" t="s">
        <v>1413</v>
      </c>
      <c r="EQ1871">
        <v>4.7999999999999996E-3</v>
      </c>
      <c r="GR1871" s="17" t="s">
        <v>1414</v>
      </c>
      <c r="GS1871" s="17">
        <v>2</v>
      </c>
      <c r="GT1871" s="17" t="s">
        <v>1791</v>
      </c>
      <c r="GU1871" s="17" t="s">
        <v>1791</v>
      </c>
      <c r="GV1871" s="17">
        <f>SUMIF(FACT_A1[cve_prod],DIM_BILL[[#This Row],[CODIGO]],FACT_A1[Existencia])</f>
        <v>0</v>
      </c>
      <c r="GW1871" s="18">
        <f>SUMIF(FACT_A2[cve_prod],DIM_BILL[[#This Row],[CODIGO]],FACT_A2[Existencia])</f>
        <v>0</v>
      </c>
      <c r="GX1871" s="17"/>
      <c r="GY1871" s="16" t="s">
        <v>2220</v>
      </c>
      <c r="GZ1871" s="15">
        <f>SUMIFS(POs[saldo],POs[cve_prod],DIM_BILL[[#This Row],[CODIGO]],POs[status],$GY1871,POs[f_ent],GZ$1)</f>
        <v>0</v>
      </c>
      <c r="HA1871" s="15">
        <f>SUMIFS(POs[saldo],POs[cve_prod],DIM_BILL[[#This Row],[CODIGO]],POs[status],$GY1871,POs[f_ent],HA$1)</f>
        <v>10</v>
      </c>
      <c r="HB1871" s="15">
        <f>SUMIFS(POs[saldo],POs[cve_prod],DIM_BILL[[#This Row],[CODIGO]],POs[status],$GY1871,POs[f_ent],HB$1)</f>
        <v>0</v>
      </c>
      <c r="HC1871" s="15">
        <f>SUMIFS(POs[saldo],POs[cve_prod],DIM_BILL[[#This Row],[CODIGO]],POs[status],$GY1871,POs[f_ent],HC$1)</f>
        <v>0</v>
      </c>
      <c r="HD1871" s="15">
        <f>SUMIFS(POs[saldo],POs[cve_prod],DIM_BILL[[#This Row],[CODIGO]],POs[status],$GY1871,POs[f_ent],HD$1)</f>
        <v>0</v>
      </c>
      <c r="HE1871" s="15">
        <f>SUMIFS(POs[saldo],POs[cve_prod],DIM_BILL[[#This Row],[CODIGO]],POs[status],$GY1871,POs[f_ent],HE$1)</f>
        <v>0</v>
      </c>
      <c r="HF1871" s="15">
        <f>SUMIFS(POs[saldo],POs[cve_prod],DIM_BILL[[#This Row],[CODIGO]],POs[status],$GY1871,POs[Semana],WEEKNUM(HF$1))</f>
        <v>0</v>
      </c>
      <c r="HG1871" s="15">
        <f>SUMIFS(POs[saldo],POs[cve_prod],DIM_BILL[[#This Row],[CODIGO]],POs[status],$GY1871,POs[Semana],WEEKNUM(HG$1))</f>
        <v>0</v>
      </c>
      <c r="HH1871" s="15">
        <f>SUMIFS(POs[saldo],POs[cve_prod],DIM_BILL[[#This Row],[CODIGO]],POs[status],$GY1871,POs[Semana],WEEKNUM(HH$1))</f>
        <v>0</v>
      </c>
      <c r="HI1871" s="15">
        <f>SUMIFS(POs[saldo],POs[cve_prod],DIM_BILL[[#This Row],[CODIGO]],POs[status],$GY1871,POs[Semana],WEEKNUM(HI$1))</f>
        <v>0</v>
      </c>
      <c r="HJ1871" s="15">
        <f>SUMIFS(POs[saldo],POs[cve_prod],DIM_BILL[[#This Row],[CODIGO]],POs[status],$GY1871,POs[Semana],WEEKNUM(HJ$1))</f>
        <v>0</v>
      </c>
      <c r="HK1871" s="15">
        <f>SUMIFS(POs[saldo],POs[cve_prod],DIM_BILL[[#This Row],[CODIGO]],POs[status],$GY1871,POs[Semana],WEEKNUM(HK$1))</f>
        <v>0</v>
      </c>
      <c r="HL1871" s="15">
        <f>SUMIFS(POs[saldo],POs[cve_prod],DIM_BILL[[#This Row],[CODIGO]],POs[status],$GY1871,POs[Semana],WEEKNUM(HL$1))</f>
        <v>0</v>
      </c>
      <c r="HM1871" s="15">
        <f>SUMIFS(POs[saldo],POs[cve_prod],DIM_BILL[[#This Row],[CODIGO]],POs[status],$GY1871,POs[Semana],WEEKNUM(HM$1))</f>
        <v>0</v>
      </c>
      <c r="HN1871" s="15">
        <f>SUMIFS(POs[saldo],POs[cve_prod],DIM_BILL[[#This Row],[CODIGO]],POs[status],$GY1871,POs[Semana],WEEKNUM(HN$1))</f>
        <v>0</v>
      </c>
      <c r="HO1871" s="15">
        <f>SUMIFS(POs[saldo],POs[cve_prod],DIM_BILL[[#This Row],[CODIGO]],POs[status],$GY1871,POs[Semana],WEEKNUM(HO$1))</f>
        <v>0</v>
      </c>
      <c r="HP1871" s="15">
        <f>SUMIFS(POs[saldo],POs[cve_prod],DIM_BILL[[#This Row],[CODIGO]],POs[status],$GY1871,POs[Semana],WEEKNUM(HP$1))</f>
        <v>0</v>
      </c>
      <c r="HQ1871" s="15">
        <f>SUMIFS(POs[saldo],POs[cve_prod],DIM_BILL[[#This Row],[CODIGO]],POs[status],$GY1871,POs[Semana],WEEKNUM(HQ$1))</f>
        <v>0</v>
      </c>
      <c r="HR1871" s="15">
        <f>SUMIFS(POs[saldo],POs[cve_prod],DIM_BILL[[#This Row],[CODIGO]],POs[status],$GY1871,POs[Semana],WEEKNUM(HR$1))</f>
        <v>0</v>
      </c>
      <c r="HS1871" s="15">
        <f>SUMIFS(POs[saldo],POs[cve_prod],DIM_BILL[[#This Row],[CODIGO]],POs[status],$GY1871,POs[Semana],WEEKNUM(HS$1))</f>
        <v>0</v>
      </c>
      <c r="HT1871" s="15">
        <f>SUMIFS(POs[saldo],POs[cve_prod],DIM_BILL[[#This Row],[CODIGO]],POs[status],$GY1871,POs[Semana],WEEKNUM(HT$1))</f>
        <v>0</v>
      </c>
      <c r="HU1871" s="22"/>
      <c r="HV1871" s="25"/>
      <c r="HW1871" t="str">
        <f>DIM_BILL[[#This Row],[Tipo]]</f>
        <v/>
      </c>
    </row>
    <row r="1872" spans="1:231" x14ac:dyDescent="0.3">
      <c r="A1872" s="17" t="s">
        <v>1413</v>
      </c>
      <c r="EQ1872">
        <v>4.7999999999999996E-3</v>
      </c>
      <c r="GR1872" s="17" t="s">
        <v>1414</v>
      </c>
      <c r="GS1872" s="17">
        <v>2</v>
      </c>
      <c r="GT1872" s="17" t="s">
        <v>1791</v>
      </c>
      <c r="GU1872" s="17" t="s">
        <v>1791</v>
      </c>
      <c r="GV1872" s="17">
        <f>SUMIF(FACT_A1[cve_prod],DIM_BILL[[#This Row],[CODIGO]],FACT_A1[Existencia])</f>
        <v>0</v>
      </c>
      <c r="GW1872" s="18">
        <f>SUMIF(FACT_A2[cve_prod],DIM_BILL[[#This Row],[CODIGO]],FACT_A2[Existencia])</f>
        <v>0</v>
      </c>
      <c r="GX1872" s="17"/>
      <c r="GY1872" s="16" t="s">
        <v>2221</v>
      </c>
      <c r="GZ1872" s="24">
        <f>SUMPRODUCT($B1872:$GQ1872,INDEX(PLAN_PRODUCCION!$B$4:$GQ$24,COLUMN()-COLUMN($GZ$1)+1,0))</f>
        <v>19.2</v>
      </c>
      <c r="HA1872" s="24">
        <f>SUMPRODUCT($B1872:$GQ1872,INDEX(PLAN_PRODUCCION!$B$4:$GQ$24,COLUMN()-COLUMN($GZ$1)+1,0))</f>
        <v>0</v>
      </c>
      <c r="HB1872" s="24">
        <f>SUMPRODUCT($B1872:$GQ1872,INDEX(PLAN_PRODUCCION!$B$4:$GQ$24,COLUMN()-COLUMN($GZ$1)+1,0))</f>
        <v>0</v>
      </c>
      <c r="HC1872" s="24">
        <f>SUMPRODUCT($B1872:$GQ1872,INDEX(PLAN_PRODUCCION!$B$4:$GQ$24,COLUMN()-COLUMN($GZ$1)+1,0))</f>
        <v>0</v>
      </c>
      <c r="HD1872" s="24">
        <f>SUMPRODUCT($B1872:$GQ1872,INDEX(PLAN_PRODUCCION!$B$4:$GQ$24,COLUMN()-COLUMN($GZ$1)+1,0))</f>
        <v>0</v>
      </c>
      <c r="HE1872" s="24">
        <f>SUMPRODUCT($B1872:$GQ1872,INDEX(PLAN_PRODUCCION!$B$4:$GQ$24,COLUMN()-COLUMN($GZ$1)+1,0))</f>
        <v>0</v>
      </c>
      <c r="HF1872" s="24">
        <f>SUMPRODUCT($B1872:$GQ1872,INDEX(PLAN_PRODUCCION!$B$4:$GQ$24,COLUMN()-COLUMN($GZ$1)+1,0))</f>
        <v>0</v>
      </c>
      <c r="HG1872" s="24">
        <f>SUMPRODUCT($B1872:$GQ1872,INDEX(PLAN_PRODUCCION!$B$4:$GQ$24,COLUMN()-COLUMN($GZ$1)+1,0))</f>
        <v>0</v>
      </c>
      <c r="HH1872" s="24">
        <f>SUMPRODUCT($B1872:$GQ1872,INDEX(PLAN_PRODUCCION!$B$4:$GQ$24,COLUMN()-COLUMN($GZ$1)+1,0))</f>
        <v>0</v>
      </c>
      <c r="HI1872" s="24">
        <f>SUMPRODUCT($B1872:$GQ1872,INDEX(PLAN_PRODUCCION!$B$4:$GQ$24,COLUMN()-COLUMN($GZ$1)+1,0))</f>
        <v>0</v>
      </c>
      <c r="HJ1872" s="24">
        <f>SUMPRODUCT($B1872:$GQ1872,INDEX(PLAN_PRODUCCION!$B$4:$GQ$24,COLUMN()-COLUMN($GZ$1)+1,0))</f>
        <v>0</v>
      </c>
      <c r="HK1872" s="24">
        <f>SUMPRODUCT($B1872:$GQ1872,INDEX(PLAN_PRODUCCION!$B$4:$GQ$24,COLUMN()-COLUMN($GZ$1)+1,0))</f>
        <v>0</v>
      </c>
      <c r="HL1872" s="24">
        <f>SUMPRODUCT($B1872:$GQ1872,INDEX(PLAN_PRODUCCION!$B$4:$GQ$24,COLUMN()-COLUMN($GZ$1)+1,0))</f>
        <v>0</v>
      </c>
      <c r="HM1872" s="24">
        <f>SUMPRODUCT($B1872:$GQ1872,INDEX(PLAN_PRODUCCION!$B$4:$GQ$24,COLUMN()-COLUMN($GZ$1)+1,0))</f>
        <v>0</v>
      </c>
      <c r="HN1872" s="24">
        <f>SUMPRODUCT($B1872:$GQ1872,INDEX(PLAN_PRODUCCION!$B$4:$GQ$24,COLUMN()-COLUMN($GZ$1)+1,0))</f>
        <v>0</v>
      </c>
      <c r="HO1872" s="24">
        <f>SUMPRODUCT($B1872:$GQ1872,INDEX(PLAN_PRODUCCION!$B$4:$GQ$24,COLUMN()-COLUMN($GZ$1)+1,0))</f>
        <v>0</v>
      </c>
      <c r="HP1872" s="24">
        <f>SUMPRODUCT($B1872:$GQ1872,INDEX(PLAN_PRODUCCION!$B$4:$GQ$24,COLUMN()-COLUMN($GZ$1)+1,0))</f>
        <v>0</v>
      </c>
      <c r="HQ1872" s="24">
        <f>SUMPRODUCT($B1872:$GQ1872,INDEX(PLAN_PRODUCCION!$B$4:$GQ$24,COLUMN()-COLUMN($GZ$1)+1,0))</f>
        <v>0</v>
      </c>
      <c r="HR1872" s="24">
        <f>SUMPRODUCT($B1872:$GQ1872,INDEX(PLAN_PRODUCCION!$B$4:$GQ$24,COLUMN()-COLUMN($GZ$1)+1,0))</f>
        <v>0</v>
      </c>
      <c r="HS1872" s="24">
        <f>SUMPRODUCT($B1872:$GQ1872,INDEX(PLAN_PRODUCCION!$B$4:$GQ$24,COLUMN()-COLUMN($GZ$1)+1,0))</f>
        <v>0</v>
      </c>
      <c r="HT1872" s="24">
        <f>SUMPRODUCT($B1872:$GQ1872,INDEX(PLAN_PRODUCCION!$B$4:$GQ$24,COLUMN()-COLUMN($GZ$1)+1,0))</f>
        <v>0</v>
      </c>
      <c r="HU1872" s="22"/>
      <c r="HV1872" s="25"/>
      <c r="HW1872" t="str">
        <f>DIM_BILL[[#This Row],[Tipo]]</f>
        <v/>
      </c>
    </row>
    <row r="1873" spans="1:231" x14ac:dyDescent="0.3">
      <c r="A1873" s="18" t="s">
        <v>1413</v>
      </c>
      <c r="EQ1873">
        <v>4.7999999999999996E-3</v>
      </c>
      <c r="GR1873" s="18" t="s">
        <v>1414</v>
      </c>
      <c r="GS1873" s="18">
        <v>2</v>
      </c>
      <c r="GT1873" s="18" t="s">
        <v>1791</v>
      </c>
      <c r="GU1873" s="18" t="s">
        <v>1791</v>
      </c>
      <c r="GV1873" s="18">
        <f>SUMIF(FACT_A1[cve_prod],DIM_BILL[[#This Row],[CODIGO]],FACT_A1[Existencia])</f>
        <v>0</v>
      </c>
      <c r="GW1873" s="18">
        <f>SUMIF(FACT_A2[cve_prod],DIM_BILL[[#This Row],[CODIGO]],FACT_A2[Existencia])</f>
        <v>0</v>
      </c>
      <c r="GX1873" s="18"/>
      <c r="GY1873" s="16" t="s">
        <v>2222</v>
      </c>
      <c r="GZ1873" s="26">
        <f t="shared" ref="GZ1873" si="13685">GV1873+GW1873+GX1873+GZ1871-GZ1872</f>
        <v>-19.2</v>
      </c>
      <c r="HA1873" s="26">
        <f t="shared" ref="HA1873" si="13686">GZ1873+HA1871-HA1872</f>
        <v>-9.1999999999999993</v>
      </c>
      <c r="HB1873" s="26">
        <f t="shared" ref="HB1873" si="13687">HA1873+HB1871-HB1872</f>
        <v>-9.1999999999999993</v>
      </c>
      <c r="HC1873" s="26">
        <f t="shared" ref="HC1873" si="13688">HB1873+HC1871-HC1872</f>
        <v>-9.1999999999999993</v>
      </c>
      <c r="HD1873" s="26">
        <f t="shared" ref="HD1873" si="13689">HC1873+HD1871-HD1872</f>
        <v>-9.1999999999999993</v>
      </c>
      <c r="HE1873" s="26">
        <f t="shared" ref="HE1873" si="13690">HD1873+HE1871-HE1872</f>
        <v>-9.1999999999999993</v>
      </c>
      <c r="HF1873" s="26">
        <f t="shared" ref="HF1873" si="13691">HE1873+HF1871-HF1872</f>
        <v>-9.1999999999999993</v>
      </c>
      <c r="HG1873" s="26">
        <f t="shared" ref="HG1873" si="13692">HF1873+HG1871-HG1872</f>
        <v>-9.1999999999999993</v>
      </c>
      <c r="HH1873" s="26">
        <f t="shared" ref="HH1873" si="13693">HG1873+HH1871-HH1872</f>
        <v>-9.1999999999999993</v>
      </c>
      <c r="HI1873" s="26">
        <f t="shared" ref="HI1873" si="13694">HH1873+HI1871-HI1872</f>
        <v>-9.1999999999999993</v>
      </c>
      <c r="HJ1873" s="26">
        <f t="shared" ref="HJ1873" si="13695">HI1873+HJ1871-HJ1872</f>
        <v>-9.1999999999999993</v>
      </c>
      <c r="HK1873" s="26">
        <f t="shared" ref="HK1873" si="13696">HJ1873+HK1871-HK1872</f>
        <v>-9.1999999999999993</v>
      </c>
      <c r="HL1873" s="26">
        <f t="shared" ref="HL1873" si="13697">HK1873+HL1871-HL1872</f>
        <v>-9.1999999999999993</v>
      </c>
      <c r="HM1873" s="26">
        <f t="shared" ref="HM1873" si="13698">HL1873+HM1871-HM1872</f>
        <v>-9.1999999999999993</v>
      </c>
      <c r="HN1873" s="26">
        <f t="shared" ref="HN1873" si="13699">HM1873+HN1871-HN1872</f>
        <v>-9.1999999999999993</v>
      </c>
      <c r="HO1873" s="26">
        <f t="shared" ref="HO1873" si="13700">HN1873+HO1871-HO1872</f>
        <v>-9.1999999999999993</v>
      </c>
      <c r="HP1873" s="26">
        <f t="shared" ref="HP1873" si="13701">HO1873+HP1871-HP1872</f>
        <v>-9.1999999999999993</v>
      </c>
      <c r="HQ1873" s="26">
        <f t="shared" ref="HQ1873" si="13702">HP1873+HQ1871-HQ1872</f>
        <v>-9.1999999999999993</v>
      </c>
      <c r="HR1873" s="26">
        <f t="shared" ref="HR1873" si="13703">HQ1873+HR1871-HR1872</f>
        <v>-9.1999999999999993</v>
      </c>
      <c r="HS1873" s="26">
        <f t="shared" ref="HS1873" si="13704">HR1873+HS1871-HS1872</f>
        <v>-9.1999999999999993</v>
      </c>
      <c r="HT1873" s="26">
        <f t="shared" ref="HT1873" si="13705">HS1873+HT1871-HT1872</f>
        <v>-9.1999999999999993</v>
      </c>
      <c r="HU1873" s="22">
        <f t="shared" ref="HU1873" si="13706">COUNTIF(GZ1873:HT1873,"&lt;0")</f>
        <v>21</v>
      </c>
      <c r="HV1873" s="25"/>
      <c r="HW1873" t="str">
        <f>DIM_BILL[[#This Row],[Tipo]]</f>
        <v/>
      </c>
    </row>
    <row r="1874" spans="1:231" x14ac:dyDescent="0.3">
      <c r="A1874" s="17" t="s">
        <v>643</v>
      </c>
      <c r="BI1874">
        <v>9.8849999999999997E-3</v>
      </c>
      <c r="BJ1874">
        <v>3.7322000000000001E-2</v>
      </c>
      <c r="BK1874">
        <v>0.23377000000000001</v>
      </c>
      <c r="GR1874" s="17" t="s">
        <v>644</v>
      </c>
      <c r="GS1874" s="17">
        <v>1</v>
      </c>
      <c r="GT1874" s="17" t="s">
        <v>1878</v>
      </c>
      <c r="GU1874" s="17" t="s">
        <v>1793</v>
      </c>
      <c r="GV1874" s="17">
        <f>SUMIF(FACT_A1[cve_prod],DIM_BILL[[#This Row],[CODIGO]],FACT_A1[Existencia])</f>
        <v>0</v>
      </c>
      <c r="GW1874" s="17">
        <f>SUMIF(FACT_A2[cve_prod],DIM_BILL[[#This Row],[CODIGO]],FACT_A2[Existencia])</f>
        <v>2802.16</v>
      </c>
      <c r="GX1874" s="17"/>
      <c r="GY1874" s="16" t="s">
        <v>2220</v>
      </c>
      <c r="GZ1874" s="15">
        <f>SUMIFS(POs[saldo],POs[cve_prod],DIM_BILL[[#This Row],[CODIGO]],POs[status],$GY1874,POs[f_ent],GZ$1)</f>
        <v>0</v>
      </c>
      <c r="HA1874" s="15">
        <f>SUMIFS(POs[saldo],POs[cve_prod],DIM_BILL[[#This Row],[CODIGO]],POs[status],$GY1874,POs[f_ent],HA$1)</f>
        <v>0</v>
      </c>
      <c r="HB1874" s="15">
        <f>SUMIFS(POs[saldo],POs[cve_prod],DIM_BILL[[#This Row],[CODIGO]],POs[status],$GY1874,POs[f_ent],HB$1)</f>
        <v>0</v>
      </c>
      <c r="HC1874" s="15">
        <f>SUMIFS(POs[saldo],POs[cve_prod],DIM_BILL[[#This Row],[CODIGO]],POs[status],$GY1874,POs[f_ent],HC$1)</f>
        <v>0</v>
      </c>
      <c r="HD1874" s="15">
        <f>SUMIFS(POs[saldo],POs[cve_prod],DIM_BILL[[#This Row],[CODIGO]],POs[status],$GY1874,POs[f_ent],HD$1)</f>
        <v>0</v>
      </c>
      <c r="HE1874" s="15">
        <f>SUMIFS(POs[saldo],POs[cve_prod],DIM_BILL[[#This Row],[CODIGO]],POs[status],$GY1874,POs[f_ent],HE$1)</f>
        <v>0</v>
      </c>
      <c r="HF1874" s="15">
        <f>SUMIFS(POs[saldo],POs[cve_prod],DIM_BILL[[#This Row],[CODIGO]],POs[status],$GY1874,POs[Semana],WEEKNUM(HF$1))</f>
        <v>0</v>
      </c>
      <c r="HG1874" s="15">
        <f>SUMIFS(POs[saldo],POs[cve_prod],DIM_BILL[[#This Row],[CODIGO]],POs[status],$GY1874,POs[Semana],WEEKNUM(HG$1))</f>
        <v>0</v>
      </c>
      <c r="HH1874" s="15">
        <f>SUMIFS(POs[saldo],POs[cve_prod],DIM_BILL[[#This Row],[CODIGO]],POs[status],$GY1874,POs[Semana],WEEKNUM(HH$1))</f>
        <v>0</v>
      </c>
      <c r="HI1874" s="15">
        <f>SUMIFS(POs[saldo],POs[cve_prod],DIM_BILL[[#This Row],[CODIGO]],POs[status],$GY1874,POs[Semana],WEEKNUM(HI$1))</f>
        <v>0</v>
      </c>
      <c r="HJ1874" s="15">
        <f>SUMIFS(POs[saldo],POs[cve_prod],DIM_BILL[[#This Row],[CODIGO]],POs[status],$GY1874,POs[Semana],WEEKNUM(HJ$1))</f>
        <v>0</v>
      </c>
      <c r="HK1874" s="15">
        <f>SUMIFS(POs[saldo],POs[cve_prod],DIM_BILL[[#This Row],[CODIGO]],POs[status],$GY1874,POs[Semana],WEEKNUM(HK$1))</f>
        <v>0</v>
      </c>
      <c r="HL1874" s="15">
        <f>SUMIFS(POs[saldo],POs[cve_prod],DIM_BILL[[#This Row],[CODIGO]],POs[status],$GY1874,POs[Semana],WEEKNUM(HL$1))</f>
        <v>0</v>
      </c>
      <c r="HM1874" s="15">
        <f>SUMIFS(POs[saldo],POs[cve_prod],DIM_BILL[[#This Row],[CODIGO]],POs[status],$GY1874,POs[Semana],WEEKNUM(HM$1))</f>
        <v>0</v>
      </c>
      <c r="HN1874" s="15">
        <f>SUMIFS(POs[saldo],POs[cve_prod],DIM_BILL[[#This Row],[CODIGO]],POs[status],$GY1874,POs[Semana],WEEKNUM(HN$1))</f>
        <v>0</v>
      </c>
      <c r="HO1874" s="15">
        <f>SUMIFS(POs[saldo],POs[cve_prod],DIM_BILL[[#This Row],[CODIGO]],POs[status],$GY1874,POs[Semana],WEEKNUM(HO$1))</f>
        <v>0</v>
      </c>
      <c r="HP1874" s="15">
        <f>SUMIFS(POs[saldo],POs[cve_prod],DIM_BILL[[#This Row],[CODIGO]],POs[status],$GY1874,POs[Semana],WEEKNUM(HP$1))</f>
        <v>0</v>
      </c>
      <c r="HQ1874" s="15">
        <f>SUMIFS(POs[saldo],POs[cve_prod],DIM_BILL[[#This Row],[CODIGO]],POs[status],$GY1874,POs[Semana],WEEKNUM(HQ$1))</f>
        <v>0</v>
      </c>
      <c r="HR1874" s="15">
        <f>SUMIFS(POs[saldo],POs[cve_prod],DIM_BILL[[#This Row],[CODIGO]],POs[status],$GY1874,POs[Semana],WEEKNUM(HR$1))</f>
        <v>0</v>
      </c>
      <c r="HS1874" s="15">
        <f>SUMIFS(POs[saldo],POs[cve_prod],DIM_BILL[[#This Row],[CODIGO]],POs[status],$GY1874,POs[Semana],WEEKNUM(HS$1))</f>
        <v>0</v>
      </c>
      <c r="HT1874" s="15">
        <f>SUMIFS(POs[saldo],POs[cve_prod],DIM_BILL[[#This Row],[CODIGO]],POs[status],$GY1874,POs[Semana],WEEKNUM(HT$1))</f>
        <v>0</v>
      </c>
      <c r="HU1874" s="21"/>
      <c r="HV1874" s="25"/>
      <c r="HW1874" t="str">
        <f>DIM_BILL[[#This Row],[Tipo]]</f>
        <v>MATERIA PRIMA</v>
      </c>
    </row>
    <row r="1875" spans="1:231" x14ac:dyDescent="0.3">
      <c r="A1875" s="17" t="s">
        <v>643</v>
      </c>
      <c r="BI1875">
        <v>9.8849999999999997E-3</v>
      </c>
      <c r="BJ1875">
        <v>3.7322000000000001E-2</v>
      </c>
      <c r="BK1875">
        <v>0.23377000000000001</v>
      </c>
      <c r="GR1875" s="17" t="s">
        <v>644</v>
      </c>
      <c r="GS1875" s="17">
        <v>1</v>
      </c>
      <c r="GT1875" s="17" t="s">
        <v>1878</v>
      </c>
      <c r="GU1875" s="17" t="s">
        <v>1793</v>
      </c>
      <c r="GV1875" s="17">
        <f>SUMIF(FACT_A1[cve_prod],DIM_BILL[[#This Row],[CODIGO]],FACT_A1[Existencia])</f>
        <v>0</v>
      </c>
      <c r="GW1875" s="17">
        <f>SUMIF(FACT_A2[cve_prod],DIM_BILL[[#This Row],[CODIGO]],FACT_A2[Existencia])</f>
        <v>2802.16</v>
      </c>
      <c r="GX1875" s="17"/>
      <c r="GY1875" s="16" t="s">
        <v>2221</v>
      </c>
      <c r="GZ1875" s="24">
        <f>SUMPRODUCT($B1875:$GQ1875,INDEX(PLAN_PRODUCCION!$B$4:$GQ$24,COLUMN()-COLUMN($GZ$1)+1,0))</f>
        <v>4032.4340000000002</v>
      </c>
      <c r="HA1875" s="24">
        <f>SUMPRODUCT($B1875:$GQ1875,INDEX(PLAN_PRODUCCION!$B$4:$GQ$24,COLUMN()-COLUMN($GZ$1)+1,0))</f>
        <v>0</v>
      </c>
      <c r="HB1875" s="24">
        <f>SUMPRODUCT($B1875:$GQ1875,INDEX(PLAN_PRODUCCION!$B$4:$GQ$24,COLUMN()-COLUMN($GZ$1)+1,0))</f>
        <v>0</v>
      </c>
      <c r="HC1875" s="24">
        <f>SUMPRODUCT($B1875:$GQ1875,INDEX(PLAN_PRODUCCION!$B$4:$GQ$24,COLUMN()-COLUMN($GZ$1)+1,0))</f>
        <v>0</v>
      </c>
      <c r="HD1875" s="24">
        <f>SUMPRODUCT($B1875:$GQ1875,INDEX(PLAN_PRODUCCION!$B$4:$GQ$24,COLUMN()-COLUMN($GZ$1)+1,0))</f>
        <v>0</v>
      </c>
      <c r="HE1875" s="24">
        <f>SUMPRODUCT($B1875:$GQ1875,INDEX(PLAN_PRODUCCION!$B$4:$GQ$24,COLUMN()-COLUMN($GZ$1)+1,0))</f>
        <v>0</v>
      </c>
      <c r="HF1875" s="24">
        <f>SUMPRODUCT($B1875:$GQ1875,INDEX(PLAN_PRODUCCION!$B$4:$GQ$24,COLUMN()-COLUMN($GZ$1)+1,0))</f>
        <v>0</v>
      </c>
      <c r="HG1875" s="24">
        <f>SUMPRODUCT($B1875:$GQ1875,INDEX(PLAN_PRODUCCION!$B$4:$GQ$24,COLUMN()-COLUMN($GZ$1)+1,0))</f>
        <v>0</v>
      </c>
      <c r="HH1875" s="24">
        <f>SUMPRODUCT($B1875:$GQ1875,INDEX(PLAN_PRODUCCION!$B$4:$GQ$24,COLUMN()-COLUMN($GZ$1)+1,0))</f>
        <v>0</v>
      </c>
      <c r="HI1875" s="24">
        <f>SUMPRODUCT($B1875:$GQ1875,INDEX(PLAN_PRODUCCION!$B$4:$GQ$24,COLUMN()-COLUMN($GZ$1)+1,0))</f>
        <v>0</v>
      </c>
      <c r="HJ1875" s="24">
        <f>SUMPRODUCT($B1875:$GQ1875,INDEX(PLAN_PRODUCCION!$B$4:$GQ$24,COLUMN()-COLUMN($GZ$1)+1,0))</f>
        <v>0</v>
      </c>
      <c r="HK1875" s="24">
        <f>SUMPRODUCT($B1875:$GQ1875,INDEX(PLAN_PRODUCCION!$B$4:$GQ$24,COLUMN()-COLUMN($GZ$1)+1,0))</f>
        <v>0</v>
      </c>
      <c r="HL1875" s="24">
        <f>SUMPRODUCT($B1875:$GQ1875,INDEX(PLAN_PRODUCCION!$B$4:$GQ$24,COLUMN()-COLUMN($GZ$1)+1,0))</f>
        <v>0</v>
      </c>
      <c r="HM1875" s="24">
        <f>SUMPRODUCT($B1875:$GQ1875,INDEX(PLAN_PRODUCCION!$B$4:$GQ$24,COLUMN()-COLUMN($GZ$1)+1,0))</f>
        <v>0</v>
      </c>
      <c r="HN1875" s="24">
        <f>SUMPRODUCT($B1875:$GQ1875,INDEX(PLAN_PRODUCCION!$B$4:$GQ$24,COLUMN()-COLUMN($GZ$1)+1,0))</f>
        <v>0</v>
      </c>
      <c r="HO1875" s="24">
        <f>SUMPRODUCT($B1875:$GQ1875,INDEX(PLAN_PRODUCCION!$B$4:$GQ$24,COLUMN()-COLUMN($GZ$1)+1,0))</f>
        <v>0</v>
      </c>
      <c r="HP1875" s="24">
        <f>SUMPRODUCT($B1875:$GQ1875,INDEX(PLAN_PRODUCCION!$B$4:$GQ$24,COLUMN()-COLUMN($GZ$1)+1,0))</f>
        <v>0</v>
      </c>
      <c r="HQ1875" s="24">
        <f>SUMPRODUCT($B1875:$GQ1875,INDEX(PLAN_PRODUCCION!$B$4:$GQ$24,COLUMN()-COLUMN($GZ$1)+1,0))</f>
        <v>0</v>
      </c>
      <c r="HR1875" s="24">
        <f>SUMPRODUCT($B1875:$GQ1875,INDEX(PLAN_PRODUCCION!$B$4:$GQ$24,COLUMN()-COLUMN($GZ$1)+1,0))</f>
        <v>0</v>
      </c>
      <c r="HS1875" s="24">
        <f>SUMPRODUCT($B1875:$GQ1875,INDEX(PLAN_PRODUCCION!$B$4:$GQ$24,COLUMN()-COLUMN($GZ$1)+1,0))</f>
        <v>0</v>
      </c>
      <c r="HT1875" s="24">
        <f>SUMPRODUCT($B1875:$GQ1875,INDEX(PLAN_PRODUCCION!$B$4:$GQ$24,COLUMN()-COLUMN($GZ$1)+1,0))</f>
        <v>0</v>
      </c>
      <c r="HU1875" s="21"/>
      <c r="HV1875" s="25"/>
      <c r="HW1875" t="str">
        <f>DIM_BILL[[#This Row],[Tipo]]</f>
        <v>MATERIA PRIMA</v>
      </c>
    </row>
    <row r="1876" spans="1:231" x14ac:dyDescent="0.3">
      <c r="A1876" s="18" t="s">
        <v>643</v>
      </c>
      <c r="BI1876">
        <v>9.8849999999999997E-3</v>
      </c>
      <c r="BJ1876">
        <v>3.7322000000000001E-2</v>
      </c>
      <c r="BK1876">
        <v>0.23377000000000001</v>
      </c>
      <c r="GR1876" s="18" t="s">
        <v>644</v>
      </c>
      <c r="GS1876" s="18">
        <v>1</v>
      </c>
      <c r="GT1876" s="18" t="s">
        <v>1878</v>
      </c>
      <c r="GU1876" s="18" t="s">
        <v>1793</v>
      </c>
      <c r="GV1876" s="18">
        <f>SUMIF(FACT_A1[cve_prod],DIM_BILL[[#This Row],[CODIGO]],FACT_A1[Existencia])</f>
        <v>0</v>
      </c>
      <c r="GW1876" s="18">
        <f>SUMIF(FACT_A2[cve_prod],DIM_BILL[[#This Row],[CODIGO]],FACT_A2[Existencia])</f>
        <v>2802.16</v>
      </c>
      <c r="GX1876" s="18"/>
      <c r="GY1876" s="16" t="s">
        <v>2222</v>
      </c>
      <c r="GZ1876" s="26">
        <f t="shared" ref="GZ1876" si="13707">GV1876+GW1876+GX1876+GZ1874-GZ1875</f>
        <v>-1230.2740000000003</v>
      </c>
      <c r="HA1876" s="26">
        <f t="shared" ref="HA1876" si="13708">GZ1876+HA1874-HA1875</f>
        <v>-1230.2740000000003</v>
      </c>
      <c r="HB1876" s="26">
        <f t="shared" ref="HB1876" si="13709">HA1876+HB1874-HB1875</f>
        <v>-1230.2740000000003</v>
      </c>
      <c r="HC1876" s="26">
        <f t="shared" ref="HC1876" si="13710">HB1876+HC1874-HC1875</f>
        <v>-1230.2740000000003</v>
      </c>
      <c r="HD1876" s="26">
        <f t="shared" ref="HD1876" si="13711">HC1876+HD1874-HD1875</f>
        <v>-1230.2740000000003</v>
      </c>
      <c r="HE1876" s="26">
        <f t="shared" ref="HE1876" si="13712">HD1876+HE1874-HE1875</f>
        <v>-1230.2740000000003</v>
      </c>
      <c r="HF1876" s="26">
        <f t="shared" ref="HF1876" si="13713">HE1876+HF1874-HF1875</f>
        <v>-1230.2740000000003</v>
      </c>
      <c r="HG1876" s="26">
        <f t="shared" ref="HG1876" si="13714">HF1876+HG1874-HG1875</f>
        <v>-1230.2740000000003</v>
      </c>
      <c r="HH1876" s="26">
        <f t="shared" ref="HH1876" si="13715">HG1876+HH1874-HH1875</f>
        <v>-1230.2740000000003</v>
      </c>
      <c r="HI1876" s="26">
        <f t="shared" ref="HI1876" si="13716">HH1876+HI1874-HI1875</f>
        <v>-1230.2740000000003</v>
      </c>
      <c r="HJ1876" s="26">
        <f t="shared" ref="HJ1876" si="13717">HI1876+HJ1874-HJ1875</f>
        <v>-1230.2740000000003</v>
      </c>
      <c r="HK1876" s="26">
        <f t="shared" ref="HK1876" si="13718">HJ1876+HK1874-HK1875</f>
        <v>-1230.2740000000003</v>
      </c>
      <c r="HL1876" s="26">
        <f t="shared" ref="HL1876" si="13719">HK1876+HL1874-HL1875</f>
        <v>-1230.2740000000003</v>
      </c>
      <c r="HM1876" s="26">
        <f t="shared" ref="HM1876" si="13720">HL1876+HM1874-HM1875</f>
        <v>-1230.2740000000003</v>
      </c>
      <c r="HN1876" s="26">
        <f t="shared" ref="HN1876" si="13721">HM1876+HN1874-HN1875</f>
        <v>-1230.2740000000003</v>
      </c>
      <c r="HO1876" s="26">
        <f t="shared" ref="HO1876" si="13722">HN1876+HO1874-HO1875</f>
        <v>-1230.2740000000003</v>
      </c>
      <c r="HP1876" s="26">
        <f t="shared" ref="HP1876" si="13723">HO1876+HP1874-HP1875</f>
        <v>-1230.2740000000003</v>
      </c>
      <c r="HQ1876" s="26">
        <f t="shared" ref="HQ1876" si="13724">HP1876+HQ1874-HQ1875</f>
        <v>-1230.2740000000003</v>
      </c>
      <c r="HR1876" s="26">
        <f t="shared" ref="HR1876" si="13725">HQ1876+HR1874-HR1875</f>
        <v>-1230.2740000000003</v>
      </c>
      <c r="HS1876" s="26">
        <f t="shared" ref="HS1876" si="13726">HR1876+HS1874-HS1875</f>
        <v>-1230.2740000000003</v>
      </c>
      <c r="HT1876" s="26">
        <f t="shared" ref="HT1876" si="13727">HS1876+HT1874-HT1875</f>
        <v>-1230.2740000000003</v>
      </c>
      <c r="HU1876" s="22">
        <f t="shared" ref="HU1876" si="13728">COUNTIF(GZ1876:HT1876,"&lt;0")</f>
        <v>21</v>
      </c>
      <c r="HV1876" s="25"/>
      <c r="HW1876" t="str">
        <f>DIM_BILL[[#This Row],[Tipo]]</f>
        <v>MATERIA PRIMA</v>
      </c>
    </row>
    <row r="1877" spans="1:231" x14ac:dyDescent="0.3">
      <c r="A1877" s="17" t="s">
        <v>654</v>
      </c>
      <c r="BI1877">
        <v>2.7272727272727274E-4</v>
      </c>
      <c r="GR1877" s="17" t="s">
        <v>655</v>
      </c>
      <c r="GS1877" s="17">
        <v>1</v>
      </c>
      <c r="GT1877" s="17" t="s">
        <v>1869</v>
      </c>
      <c r="GU1877" s="17" t="s">
        <v>1793</v>
      </c>
      <c r="GV1877" s="17">
        <f>SUMIF(FACT_A1[cve_prod],DIM_BILL[[#This Row],[CODIGO]],FACT_A1[Existencia])</f>
        <v>0</v>
      </c>
      <c r="GW1877" s="17">
        <f>SUMIF(FACT_A2[cve_prod],DIM_BILL[[#This Row],[CODIGO]],FACT_A2[Existencia])</f>
        <v>108</v>
      </c>
      <c r="GX1877" s="17"/>
      <c r="GY1877" s="16" t="s">
        <v>2220</v>
      </c>
      <c r="GZ1877" s="15">
        <f>SUMIFS(POs[saldo],POs[cve_prod],DIM_BILL[[#This Row],[CODIGO]],POs[status],$GY1877,POs[f_ent],GZ$1)</f>
        <v>0</v>
      </c>
      <c r="HA1877" s="15">
        <f>SUMIFS(POs[saldo],POs[cve_prod],DIM_BILL[[#This Row],[CODIGO]],POs[status],$GY1877,POs[f_ent],HA$1)</f>
        <v>0</v>
      </c>
      <c r="HB1877" s="15">
        <f>SUMIFS(POs[saldo],POs[cve_prod],DIM_BILL[[#This Row],[CODIGO]],POs[status],$GY1877,POs[f_ent],HB$1)</f>
        <v>0</v>
      </c>
      <c r="HC1877" s="15">
        <f>SUMIFS(POs[saldo],POs[cve_prod],DIM_BILL[[#This Row],[CODIGO]],POs[status],$GY1877,POs[f_ent],HC$1)</f>
        <v>0</v>
      </c>
      <c r="HD1877" s="15">
        <f>SUMIFS(POs[saldo],POs[cve_prod],DIM_BILL[[#This Row],[CODIGO]],POs[status],$GY1877,POs[f_ent],HD$1)</f>
        <v>0</v>
      </c>
      <c r="HE1877" s="15">
        <f>SUMIFS(POs[saldo],POs[cve_prod],DIM_BILL[[#This Row],[CODIGO]],POs[status],$GY1877,POs[f_ent],HE$1)</f>
        <v>0</v>
      </c>
      <c r="HF1877" s="15">
        <f>SUMIFS(POs[saldo],POs[cve_prod],DIM_BILL[[#This Row],[CODIGO]],POs[status],$GY1877,POs[Semana],WEEKNUM(HF$1))</f>
        <v>0</v>
      </c>
      <c r="HG1877" s="15">
        <f>SUMIFS(POs[saldo],POs[cve_prod],DIM_BILL[[#This Row],[CODIGO]],POs[status],$GY1877,POs[Semana],WEEKNUM(HG$1))</f>
        <v>0</v>
      </c>
      <c r="HH1877" s="15">
        <f>SUMIFS(POs[saldo],POs[cve_prod],DIM_BILL[[#This Row],[CODIGO]],POs[status],$GY1877,POs[Semana],WEEKNUM(HH$1))</f>
        <v>0</v>
      </c>
      <c r="HI1877" s="15">
        <f>SUMIFS(POs[saldo],POs[cve_prod],DIM_BILL[[#This Row],[CODIGO]],POs[status],$GY1877,POs[Semana],WEEKNUM(HI$1))</f>
        <v>0</v>
      </c>
      <c r="HJ1877" s="15">
        <f>SUMIFS(POs[saldo],POs[cve_prod],DIM_BILL[[#This Row],[CODIGO]],POs[status],$GY1877,POs[Semana],WEEKNUM(HJ$1))</f>
        <v>0</v>
      </c>
      <c r="HK1877" s="15">
        <f>SUMIFS(POs[saldo],POs[cve_prod],DIM_BILL[[#This Row],[CODIGO]],POs[status],$GY1877,POs[Semana],WEEKNUM(HK$1))</f>
        <v>0</v>
      </c>
      <c r="HL1877" s="15">
        <f>SUMIFS(POs[saldo],POs[cve_prod],DIM_BILL[[#This Row],[CODIGO]],POs[status],$GY1877,POs[Semana],WEEKNUM(HL$1))</f>
        <v>0</v>
      </c>
      <c r="HM1877" s="15">
        <f>SUMIFS(POs[saldo],POs[cve_prod],DIM_BILL[[#This Row],[CODIGO]],POs[status],$GY1877,POs[Semana],WEEKNUM(HM$1))</f>
        <v>0</v>
      </c>
      <c r="HN1877" s="15">
        <f>SUMIFS(POs[saldo],POs[cve_prod],DIM_BILL[[#This Row],[CODIGO]],POs[status],$GY1877,POs[Semana],WEEKNUM(HN$1))</f>
        <v>0</v>
      </c>
      <c r="HO1877" s="15">
        <f>SUMIFS(POs[saldo],POs[cve_prod],DIM_BILL[[#This Row],[CODIGO]],POs[status],$GY1877,POs[Semana],WEEKNUM(HO$1))</f>
        <v>0</v>
      </c>
      <c r="HP1877" s="15">
        <f>SUMIFS(POs[saldo],POs[cve_prod],DIM_BILL[[#This Row],[CODIGO]],POs[status],$GY1877,POs[Semana],WEEKNUM(HP$1))</f>
        <v>0</v>
      </c>
      <c r="HQ1877" s="15">
        <f>SUMIFS(POs[saldo],POs[cve_prod],DIM_BILL[[#This Row],[CODIGO]],POs[status],$GY1877,POs[Semana],WEEKNUM(HQ$1))</f>
        <v>0</v>
      </c>
      <c r="HR1877" s="15">
        <f>SUMIFS(POs[saldo],POs[cve_prod],DIM_BILL[[#This Row],[CODIGO]],POs[status],$GY1877,POs[Semana],WEEKNUM(HR$1))</f>
        <v>0</v>
      </c>
      <c r="HS1877" s="15">
        <f>SUMIFS(POs[saldo],POs[cve_prod],DIM_BILL[[#This Row],[CODIGO]],POs[status],$GY1877,POs[Semana],WEEKNUM(HS$1))</f>
        <v>0</v>
      </c>
      <c r="HT1877" s="15">
        <f>SUMIFS(POs[saldo],POs[cve_prod],DIM_BILL[[#This Row],[CODIGO]],POs[status],$GY1877,POs[Semana],WEEKNUM(HT$1))</f>
        <v>0</v>
      </c>
      <c r="HU1877" s="21"/>
      <c r="HV1877" s="25"/>
      <c r="HW1877" t="str">
        <f>DIM_BILL[[#This Row],[Tipo]]</f>
        <v>MATERIA PRIMA</v>
      </c>
    </row>
    <row r="1878" spans="1:231" x14ac:dyDescent="0.3">
      <c r="A1878" s="17" t="s">
        <v>654</v>
      </c>
      <c r="BI1878">
        <v>2.7272727272727274E-4</v>
      </c>
      <c r="GR1878" s="17" t="s">
        <v>655</v>
      </c>
      <c r="GS1878" s="17">
        <v>1</v>
      </c>
      <c r="GT1878" s="17" t="s">
        <v>1869</v>
      </c>
      <c r="GU1878" s="17" t="s">
        <v>1793</v>
      </c>
      <c r="GV1878" s="17">
        <f>SUMIF(FACT_A1[cve_prod],DIM_BILL[[#This Row],[CODIGO]],FACT_A1[Existencia])</f>
        <v>0</v>
      </c>
      <c r="GW1878" s="17">
        <f>SUMIF(FACT_A2[cve_prod],DIM_BILL[[#This Row],[CODIGO]],FACT_A2[Existencia])</f>
        <v>108</v>
      </c>
      <c r="GX1878" s="17"/>
      <c r="GY1878" s="16" t="s">
        <v>2221</v>
      </c>
      <c r="GZ1878" s="24">
        <f>SUMPRODUCT($B1878:$GQ1878,INDEX(PLAN_PRODUCCION!$B$4:$GQ$24,COLUMN()-COLUMN($GZ$1)+1,0))</f>
        <v>6</v>
      </c>
      <c r="HA1878" s="24">
        <f>SUMPRODUCT($B1878:$GQ1878,INDEX(PLAN_PRODUCCION!$B$4:$GQ$24,COLUMN()-COLUMN($GZ$1)+1,0))</f>
        <v>0</v>
      </c>
      <c r="HB1878" s="24">
        <f>SUMPRODUCT($B1878:$GQ1878,INDEX(PLAN_PRODUCCION!$B$4:$GQ$24,COLUMN()-COLUMN($GZ$1)+1,0))</f>
        <v>0</v>
      </c>
      <c r="HC1878" s="24">
        <f>SUMPRODUCT($B1878:$GQ1878,INDEX(PLAN_PRODUCCION!$B$4:$GQ$24,COLUMN()-COLUMN($GZ$1)+1,0))</f>
        <v>0</v>
      </c>
      <c r="HD1878" s="24">
        <f>SUMPRODUCT($B1878:$GQ1878,INDEX(PLAN_PRODUCCION!$B$4:$GQ$24,COLUMN()-COLUMN($GZ$1)+1,0))</f>
        <v>0</v>
      </c>
      <c r="HE1878" s="24">
        <f>SUMPRODUCT($B1878:$GQ1878,INDEX(PLAN_PRODUCCION!$B$4:$GQ$24,COLUMN()-COLUMN($GZ$1)+1,0))</f>
        <v>0</v>
      </c>
      <c r="HF1878" s="24">
        <f>SUMPRODUCT($B1878:$GQ1878,INDEX(PLAN_PRODUCCION!$B$4:$GQ$24,COLUMN()-COLUMN($GZ$1)+1,0))</f>
        <v>0</v>
      </c>
      <c r="HG1878" s="24">
        <f>SUMPRODUCT($B1878:$GQ1878,INDEX(PLAN_PRODUCCION!$B$4:$GQ$24,COLUMN()-COLUMN($GZ$1)+1,0))</f>
        <v>0</v>
      </c>
      <c r="HH1878" s="24">
        <f>SUMPRODUCT($B1878:$GQ1878,INDEX(PLAN_PRODUCCION!$B$4:$GQ$24,COLUMN()-COLUMN($GZ$1)+1,0))</f>
        <v>0</v>
      </c>
      <c r="HI1878" s="24">
        <f>SUMPRODUCT($B1878:$GQ1878,INDEX(PLAN_PRODUCCION!$B$4:$GQ$24,COLUMN()-COLUMN($GZ$1)+1,0))</f>
        <v>0</v>
      </c>
      <c r="HJ1878" s="24">
        <f>SUMPRODUCT($B1878:$GQ1878,INDEX(PLAN_PRODUCCION!$B$4:$GQ$24,COLUMN()-COLUMN($GZ$1)+1,0))</f>
        <v>0</v>
      </c>
      <c r="HK1878" s="24">
        <f>SUMPRODUCT($B1878:$GQ1878,INDEX(PLAN_PRODUCCION!$B$4:$GQ$24,COLUMN()-COLUMN($GZ$1)+1,0))</f>
        <v>0</v>
      </c>
      <c r="HL1878" s="24">
        <f>SUMPRODUCT($B1878:$GQ1878,INDEX(PLAN_PRODUCCION!$B$4:$GQ$24,COLUMN()-COLUMN($GZ$1)+1,0))</f>
        <v>0</v>
      </c>
      <c r="HM1878" s="24">
        <f>SUMPRODUCT($B1878:$GQ1878,INDEX(PLAN_PRODUCCION!$B$4:$GQ$24,COLUMN()-COLUMN($GZ$1)+1,0))</f>
        <v>0</v>
      </c>
      <c r="HN1878" s="24">
        <f>SUMPRODUCT($B1878:$GQ1878,INDEX(PLAN_PRODUCCION!$B$4:$GQ$24,COLUMN()-COLUMN($GZ$1)+1,0))</f>
        <v>0</v>
      </c>
      <c r="HO1878" s="24">
        <f>SUMPRODUCT($B1878:$GQ1878,INDEX(PLAN_PRODUCCION!$B$4:$GQ$24,COLUMN()-COLUMN($GZ$1)+1,0))</f>
        <v>0</v>
      </c>
      <c r="HP1878" s="24">
        <f>SUMPRODUCT($B1878:$GQ1878,INDEX(PLAN_PRODUCCION!$B$4:$GQ$24,COLUMN()-COLUMN($GZ$1)+1,0))</f>
        <v>0</v>
      </c>
      <c r="HQ1878" s="24">
        <f>SUMPRODUCT($B1878:$GQ1878,INDEX(PLAN_PRODUCCION!$B$4:$GQ$24,COLUMN()-COLUMN($GZ$1)+1,0))</f>
        <v>0</v>
      </c>
      <c r="HR1878" s="24">
        <f>SUMPRODUCT($B1878:$GQ1878,INDEX(PLAN_PRODUCCION!$B$4:$GQ$24,COLUMN()-COLUMN($GZ$1)+1,0))</f>
        <v>0</v>
      </c>
      <c r="HS1878" s="24">
        <f>SUMPRODUCT($B1878:$GQ1878,INDEX(PLAN_PRODUCCION!$B$4:$GQ$24,COLUMN()-COLUMN($GZ$1)+1,0))</f>
        <v>0</v>
      </c>
      <c r="HT1878" s="24">
        <f>SUMPRODUCT($B1878:$GQ1878,INDEX(PLAN_PRODUCCION!$B$4:$GQ$24,COLUMN()-COLUMN($GZ$1)+1,0))</f>
        <v>0</v>
      </c>
      <c r="HU1878" s="21"/>
      <c r="HV1878" s="25"/>
      <c r="HW1878" t="str">
        <f>DIM_BILL[[#This Row],[Tipo]]</f>
        <v>MATERIA PRIMA</v>
      </c>
    </row>
    <row r="1879" spans="1:231" x14ac:dyDescent="0.3">
      <c r="A1879" s="18" t="s">
        <v>654</v>
      </c>
      <c r="BI1879">
        <v>2.7272727272727274E-4</v>
      </c>
      <c r="GR1879" s="18" t="s">
        <v>655</v>
      </c>
      <c r="GS1879" s="18">
        <v>1</v>
      </c>
      <c r="GT1879" s="18" t="s">
        <v>1869</v>
      </c>
      <c r="GU1879" s="18" t="s">
        <v>1793</v>
      </c>
      <c r="GV1879" s="18">
        <f>SUMIF(FACT_A1[cve_prod],DIM_BILL[[#This Row],[CODIGO]],FACT_A1[Existencia])</f>
        <v>0</v>
      </c>
      <c r="GW1879" s="18">
        <f>SUMIF(FACT_A2[cve_prod],DIM_BILL[[#This Row],[CODIGO]],FACT_A2[Existencia])</f>
        <v>108</v>
      </c>
      <c r="GX1879" s="18"/>
      <c r="GY1879" s="16" t="s">
        <v>2222</v>
      </c>
      <c r="GZ1879" s="26">
        <f t="shared" ref="GZ1879" si="13729">GV1879+GW1879+GX1879+GZ1877-GZ1878</f>
        <v>102</v>
      </c>
      <c r="HA1879" s="26">
        <f t="shared" ref="HA1879" si="13730">GZ1879+HA1877-HA1878</f>
        <v>102</v>
      </c>
      <c r="HB1879" s="26">
        <f t="shared" ref="HB1879" si="13731">HA1879+HB1877-HB1878</f>
        <v>102</v>
      </c>
      <c r="HC1879" s="26">
        <f t="shared" ref="HC1879" si="13732">HB1879+HC1877-HC1878</f>
        <v>102</v>
      </c>
      <c r="HD1879" s="26">
        <f t="shared" ref="HD1879" si="13733">HC1879+HD1877-HD1878</f>
        <v>102</v>
      </c>
      <c r="HE1879" s="26">
        <f t="shared" ref="HE1879" si="13734">HD1879+HE1877-HE1878</f>
        <v>102</v>
      </c>
      <c r="HF1879" s="26">
        <f t="shared" ref="HF1879" si="13735">HE1879+HF1877-HF1878</f>
        <v>102</v>
      </c>
      <c r="HG1879" s="26">
        <f t="shared" ref="HG1879" si="13736">HF1879+HG1877-HG1878</f>
        <v>102</v>
      </c>
      <c r="HH1879" s="26">
        <f t="shared" ref="HH1879" si="13737">HG1879+HH1877-HH1878</f>
        <v>102</v>
      </c>
      <c r="HI1879" s="26">
        <f t="shared" ref="HI1879" si="13738">HH1879+HI1877-HI1878</f>
        <v>102</v>
      </c>
      <c r="HJ1879" s="26">
        <f t="shared" ref="HJ1879" si="13739">HI1879+HJ1877-HJ1878</f>
        <v>102</v>
      </c>
      <c r="HK1879" s="26">
        <f t="shared" ref="HK1879" si="13740">HJ1879+HK1877-HK1878</f>
        <v>102</v>
      </c>
      <c r="HL1879" s="26">
        <f t="shared" ref="HL1879" si="13741">HK1879+HL1877-HL1878</f>
        <v>102</v>
      </c>
      <c r="HM1879" s="26">
        <f t="shared" ref="HM1879" si="13742">HL1879+HM1877-HM1878</f>
        <v>102</v>
      </c>
      <c r="HN1879" s="26">
        <f t="shared" ref="HN1879" si="13743">HM1879+HN1877-HN1878</f>
        <v>102</v>
      </c>
      <c r="HO1879" s="26">
        <f t="shared" ref="HO1879" si="13744">HN1879+HO1877-HO1878</f>
        <v>102</v>
      </c>
      <c r="HP1879" s="26">
        <f t="shared" ref="HP1879" si="13745">HO1879+HP1877-HP1878</f>
        <v>102</v>
      </c>
      <c r="HQ1879" s="26">
        <f t="shared" ref="HQ1879" si="13746">HP1879+HQ1877-HQ1878</f>
        <v>102</v>
      </c>
      <c r="HR1879" s="26">
        <f t="shared" ref="HR1879" si="13747">HQ1879+HR1877-HR1878</f>
        <v>102</v>
      </c>
      <c r="HS1879" s="26">
        <f t="shared" ref="HS1879" si="13748">HR1879+HS1877-HS1878</f>
        <v>102</v>
      </c>
      <c r="HT1879" s="26">
        <f t="shared" ref="HT1879" si="13749">HS1879+HT1877-HT1878</f>
        <v>102</v>
      </c>
      <c r="HU1879" s="22">
        <f t="shared" ref="HU1879" si="13750">COUNTIF(GZ1879:HT1879,"&lt;0")</f>
        <v>0</v>
      </c>
      <c r="HV1879" s="25"/>
      <c r="HW1879" t="str">
        <f>DIM_BILL[[#This Row],[Tipo]]</f>
        <v>MATERIA PRIMA</v>
      </c>
    </row>
    <row r="1880" spans="1:231" x14ac:dyDescent="0.3">
      <c r="A1880" s="17" t="s">
        <v>646</v>
      </c>
      <c r="BI1880">
        <v>3.4090909090909089E-3</v>
      </c>
      <c r="GR1880" s="17" t="s">
        <v>647</v>
      </c>
      <c r="GS1880" s="17">
        <v>1</v>
      </c>
      <c r="GT1880" s="17" t="s">
        <v>1879</v>
      </c>
      <c r="GU1880" s="17" t="s">
        <v>1800</v>
      </c>
      <c r="GV1880" s="17">
        <f>SUMIF(FACT_A1[cve_prod],DIM_BILL[[#This Row],[CODIGO]],FACT_A1[Existencia])</f>
        <v>0</v>
      </c>
      <c r="GW1880" s="17">
        <f>SUMIF(FACT_A2[cve_prod],DIM_BILL[[#This Row],[CODIGO]],FACT_A2[Existencia])</f>
        <v>1100</v>
      </c>
      <c r="GX1880" s="17"/>
      <c r="GY1880" s="16" t="s">
        <v>2220</v>
      </c>
      <c r="GZ1880" s="15">
        <f>SUMIFS(POs[saldo],POs[cve_prod],DIM_BILL[[#This Row],[CODIGO]],POs[status],$GY1880,POs[f_ent],GZ$1)</f>
        <v>0</v>
      </c>
      <c r="HA1880" s="15">
        <f>SUMIFS(POs[saldo],POs[cve_prod],DIM_BILL[[#This Row],[CODIGO]],POs[status],$GY1880,POs[f_ent],HA$1)</f>
        <v>0</v>
      </c>
      <c r="HB1880" s="15">
        <f>SUMIFS(POs[saldo],POs[cve_prod],DIM_BILL[[#This Row],[CODIGO]],POs[status],$GY1880,POs[f_ent],HB$1)</f>
        <v>0</v>
      </c>
      <c r="HC1880" s="15">
        <f>SUMIFS(POs[saldo],POs[cve_prod],DIM_BILL[[#This Row],[CODIGO]],POs[status],$GY1880,POs[f_ent],HC$1)</f>
        <v>0</v>
      </c>
      <c r="HD1880" s="15">
        <f>SUMIFS(POs[saldo],POs[cve_prod],DIM_BILL[[#This Row],[CODIGO]],POs[status],$GY1880,POs[f_ent],HD$1)</f>
        <v>0</v>
      </c>
      <c r="HE1880" s="15">
        <f>SUMIFS(POs[saldo],POs[cve_prod],DIM_BILL[[#This Row],[CODIGO]],POs[status],$GY1880,POs[f_ent],HE$1)</f>
        <v>0</v>
      </c>
      <c r="HF1880" s="15">
        <f>SUMIFS(POs[saldo],POs[cve_prod],DIM_BILL[[#This Row],[CODIGO]],POs[status],$GY1880,POs[Semana],WEEKNUM(HF$1))</f>
        <v>0</v>
      </c>
      <c r="HG1880" s="15">
        <f>SUMIFS(POs[saldo],POs[cve_prod],DIM_BILL[[#This Row],[CODIGO]],POs[status],$GY1880,POs[Semana],WEEKNUM(HG$1))</f>
        <v>0</v>
      </c>
      <c r="HH1880" s="15">
        <f>SUMIFS(POs[saldo],POs[cve_prod],DIM_BILL[[#This Row],[CODIGO]],POs[status],$GY1880,POs[Semana],WEEKNUM(HH$1))</f>
        <v>0</v>
      </c>
      <c r="HI1880" s="15">
        <f>SUMIFS(POs[saldo],POs[cve_prod],DIM_BILL[[#This Row],[CODIGO]],POs[status],$GY1880,POs[Semana],WEEKNUM(HI$1))</f>
        <v>0</v>
      </c>
      <c r="HJ1880" s="15">
        <f>SUMIFS(POs[saldo],POs[cve_prod],DIM_BILL[[#This Row],[CODIGO]],POs[status],$GY1880,POs[Semana],WEEKNUM(HJ$1))</f>
        <v>0</v>
      </c>
      <c r="HK1880" s="15">
        <f>SUMIFS(POs[saldo],POs[cve_prod],DIM_BILL[[#This Row],[CODIGO]],POs[status],$GY1880,POs[Semana],WEEKNUM(HK$1))</f>
        <v>0</v>
      </c>
      <c r="HL1880" s="15">
        <f>SUMIFS(POs[saldo],POs[cve_prod],DIM_BILL[[#This Row],[CODIGO]],POs[status],$GY1880,POs[Semana],WEEKNUM(HL$1))</f>
        <v>0</v>
      </c>
      <c r="HM1880" s="15">
        <f>SUMIFS(POs[saldo],POs[cve_prod],DIM_BILL[[#This Row],[CODIGO]],POs[status],$GY1880,POs[Semana],WEEKNUM(HM$1))</f>
        <v>0</v>
      </c>
      <c r="HN1880" s="15">
        <f>SUMIFS(POs[saldo],POs[cve_prod],DIM_BILL[[#This Row],[CODIGO]],POs[status],$GY1880,POs[Semana],WEEKNUM(HN$1))</f>
        <v>0</v>
      </c>
      <c r="HO1880" s="15">
        <f>SUMIFS(POs[saldo],POs[cve_prod],DIM_BILL[[#This Row],[CODIGO]],POs[status],$GY1880,POs[Semana],WEEKNUM(HO$1))</f>
        <v>0</v>
      </c>
      <c r="HP1880" s="15">
        <f>SUMIFS(POs[saldo],POs[cve_prod],DIM_BILL[[#This Row],[CODIGO]],POs[status],$GY1880,POs[Semana],WEEKNUM(HP$1))</f>
        <v>0</v>
      </c>
      <c r="HQ1880" s="15">
        <f>SUMIFS(POs[saldo],POs[cve_prod],DIM_BILL[[#This Row],[CODIGO]],POs[status],$GY1880,POs[Semana],WEEKNUM(HQ$1))</f>
        <v>0</v>
      </c>
      <c r="HR1880" s="15">
        <f>SUMIFS(POs[saldo],POs[cve_prod],DIM_BILL[[#This Row],[CODIGO]],POs[status],$GY1880,POs[Semana],WEEKNUM(HR$1))</f>
        <v>0</v>
      </c>
      <c r="HS1880" s="15">
        <f>SUMIFS(POs[saldo],POs[cve_prod],DIM_BILL[[#This Row],[CODIGO]],POs[status],$GY1880,POs[Semana],WEEKNUM(HS$1))</f>
        <v>0</v>
      </c>
      <c r="HT1880" s="15">
        <f>SUMIFS(POs[saldo],POs[cve_prod],DIM_BILL[[#This Row],[CODIGO]],POs[status],$GY1880,POs[Semana],WEEKNUM(HT$1))</f>
        <v>0</v>
      </c>
      <c r="HU1880" s="21"/>
      <c r="HV1880" s="25"/>
      <c r="HW1880" t="str">
        <f>DIM_BILL[[#This Row],[Tipo]]</f>
        <v>MATERIAL DE EMPAQUE</v>
      </c>
    </row>
    <row r="1881" spans="1:231" x14ac:dyDescent="0.3">
      <c r="A1881" s="17" t="s">
        <v>646</v>
      </c>
      <c r="BI1881">
        <v>3.4090909090909089E-3</v>
      </c>
      <c r="GR1881" s="17" t="s">
        <v>647</v>
      </c>
      <c r="GS1881" s="17">
        <v>1</v>
      </c>
      <c r="GT1881" s="17" t="s">
        <v>1879</v>
      </c>
      <c r="GU1881" s="17" t="s">
        <v>1800</v>
      </c>
      <c r="GV1881" s="17">
        <f>SUMIF(FACT_A1[cve_prod],DIM_BILL[[#This Row],[CODIGO]],FACT_A1[Existencia])</f>
        <v>0</v>
      </c>
      <c r="GW1881" s="17">
        <f>SUMIF(FACT_A2[cve_prod],DIM_BILL[[#This Row],[CODIGO]],FACT_A2[Existencia])</f>
        <v>1100</v>
      </c>
      <c r="GX1881" s="17"/>
      <c r="GY1881" s="16" t="s">
        <v>2221</v>
      </c>
      <c r="GZ1881" s="24">
        <f>SUMPRODUCT($B1881:$GQ1881,INDEX(PLAN_PRODUCCION!$B$4:$GQ$24,COLUMN()-COLUMN($GZ$1)+1,0))</f>
        <v>75</v>
      </c>
      <c r="HA1881" s="24">
        <f>SUMPRODUCT($B1881:$GQ1881,INDEX(PLAN_PRODUCCION!$B$4:$GQ$24,COLUMN()-COLUMN($GZ$1)+1,0))</f>
        <v>0</v>
      </c>
      <c r="HB1881" s="24">
        <f>SUMPRODUCT($B1881:$GQ1881,INDEX(PLAN_PRODUCCION!$B$4:$GQ$24,COLUMN()-COLUMN($GZ$1)+1,0))</f>
        <v>0</v>
      </c>
      <c r="HC1881" s="24">
        <f>SUMPRODUCT($B1881:$GQ1881,INDEX(PLAN_PRODUCCION!$B$4:$GQ$24,COLUMN()-COLUMN($GZ$1)+1,0))</f>
        <v>0</v>
      </c>
      <c r="HD1881" s="24">
        <f>SUMPRODUCT($B1881:$GQ1881,INDEX(PLAN_PRODUCCION!$B$4:$GQ$24,COLUMN()-COLUMN($GZ$1)+1,0))</f>
        <v>0</v>
      </c>
      <c r="HE1881" s="24">
        <f>SUMPRODUCT($B1881:$GQ1881,INDEX(PLAN_PRODUCCION!$B$4:$GQ$24,COLUMN()-COLUMN($GZ$1)+1,0))</f>
        <v>0</v>
      </c>
      <c r="HF1881" s="24">
        <f>SUMPRODUCT($B1881:$GQ1881,INDEX(PLAN_PRODUCCION!$B$4:$GQ$24,COLUMN()-COLUMN($GZ$1)+1,0))</f>
        <v>0</v>
      </c>
      <c r="HG1881" s="24">
        <f>SUMPRODUCT($B1881:$GQ1881,INDEX(PLAN_PRODUCCION!$B$4:$GQ$24,COLUMN()-COLUMN($GZ$1)+1,0))</f>
        <v>0</v>
      </c>
      <c r="HH1881" s="24">
        <f>SUMPRODUCT($B1881:$GQ1881,INDEX(PLAN_PRODUCCION!$B$4:$GQ$24,COLUMN()-COLUMN($GZ$1)+1,0))</f>
        <v>0</v>
      </c>
      <c r="HI1881" s="24">
        <f>SUMPRODUCT($B1881:$GQ1881,INDEX(PLAN_PRODUCCION!$B$4:$GQ$24,COLUMN()-COLUMN($GZ$1)+1,0))</f>
        <v>0</v>
      </c>
      <c r="HJ1881" s="24">
        <f>SUMPRODUCT($B1881:$GQ1881,INDEX(PLAN_PRODUCCION!$B$4:$GQ$24,COLUMN()-COLUMN($GZ$1)+1,0))</f>
        <v>0</v>
      </c>
      <c r="HK1881" s="24">
        <f>SUMPRODUCT($B1881:$GQ1881,INDEX(PLAN_PRODUCCION!$B$4:$GQ$24,COLUMN()-COLUMN($GZ$1)+1,0))</f>
        <v>0</v>
      </c>
      <c r="HL1881" s="24">
        <f>SUMPRODUCT($B1881:$GQ1881,INDEX(PLAN_PRODUCCION!$B$4:$GQ$24,COLUMN()-COLUMN($GZ$1)+1,0))</f>
        <v>0</v>
      </c>
      <c r="HM1881" s="24">
        <f>SUMPRODUCT($B1881:$GQ1881,INDEX(PLAN_PRODUCCION!$B$4:$GQ$24,COLUMN()-COLUMN($GZ$1)+1,0))</f>
        <v>0</v>
      </c>
      <c r="HN1881" s="24">
        <f>SUMPRODUCT($B1881:$GQ1881,INDEX(PLAN_PRODUCCION!$B$4:$GQ$24,COLUMN()-COLUMN($GZ$1)+1,0))</f>
        <v>0</v>
      </c>
      <c r="HO1881" s="24">
        <f>SUMPRODUCT($B1881:$GQ1881,INDEX(PLAN_PRODUCCION!$B$4:$GQ$24,COLUMN()-COLUMN($GZ$1)+1,0))</f>
        <v>0</v>
      </c>
      <c r="HP1881" s="24">
        <f>SUMPRODUCT($B1881:$GQ1881,INDEX(PLAN_PRODUCCION!$B$4:$GQ$24,COLUMN()-COLUMN($GZ$1)+1,0))</f>
        <v>0</v>
      </c>
      <c r="HQ1881" s="24">
        <f>SUMPRODUCT($B1881:$GQ1881,INDEX(PLAN_PRODUCCION!$B$4:$GQ$24,COLUMN()-COLUMN($GZ$1)+1,0))</f>
        <v>0</v>
      </c>
      <c r="HR1881" s="24">
        <f>SUMPRODUCT($B1881:$GQ1881,INDEX(PLAN_PRODUCCION!$B$4:$GQ$24,COLUMN()-COLUMN($GZ$1)+1,0))</f>
        <v>0</v>
      </c>
      <c r="HS1881" s="24">
        <f>SUMPRODUCT($B1881:$GQ1881,INDEX(PLAN_PRODUCCION!$B$4:$GQ$24,COLUMN()-COLUMN($GZ$1)+1,0))</f>
        <v>0</v>
      </c>
      <c r="HT1881" s="24">
        <f>SUMPRODUCT($B1881:$GQ1881,INDEX(PLAN_PRODUCCION!$B$4:$GQ$24,COLUMN()-COLUMN($GZ$1)+1,0))</f>
        <v>0</v>
      </c>
      <c r="HU1881" s="21"/>
      <c r="HV1881" s="25"/>
      <c r="HW1881" t="str">
        <f>DIM_BILL[[#This Row],[Tipo]]</f>
        <v>MATERIAL DE EMPAQUE</v>
      </c>
    </row>
    <row r="1882" spans="1:231" x14ac:dyDescent="0.3">
      <c r="A1882" s="18" t="s">
        <v>646</v>
      </c>
      <c r="BI1882">
        <v>3.4090909090909089E-3</v>
      </c>
      <c r="GR1882" s="18" t="s">
        <v>647</v>
      </c>
      <c r="GS1882" s="18">
        <v>1</v>
      </c>
      <c r="GT1882" s="18" t="s">
        <v>1879</v>
      </c>
      <c r="GU1882" s="18" t="s">
        <v>1800</v>
      </c>
      <c r="GV1882" s="18">
        <f>SUMIF(FACT_A1[cve_prod],DIM_BILL[[#This Row],[CODIGO]],FACT_A1[Existencia])</f>
        <v>0</v>
      </c>
      <c r="GW1882" s="18">
        <f>SUMIF(FACT_A2[cve_prod],DIM_BILL[[#This Row],[CODIGO]],FACT_A2[Existencia])</f>
        <v>1100</v>
      </c>
      <c r="GX1882" s="18"/>
      <c r="GY1882" s="16" t="s">
        <v>2222</v>
      </c>
      <c r="GZ1882" s="26">
        <f t="shared" ref="GZ1882" si="13751">GV1882+GW1882+GX1882+GZ1880-GZ1881</f>
        <v>1025</v>
      </c>
      <c r="HA1882" s="26">
        <f t="shared" ref="HA1882" si="13752">GZ1882+HA1880-HA1881</f>
        <v>1025</v>
      </c>
      <c r="HB1882" s="26">
        <f t="shared" ref="HB1882" si="13753">HA1882+HB1880-HB1881</f>
        <v>1025</v>
      </c>
      <c r="HC1882" s="26">
        <f t="shared" ref="HC1882" si="13754">HB1882+HC1880-HC1881</f>
        <v>1025</v>
      </c>
      <c r="HD1882" s="26">
        <f t="shared" ref="HD1882" si="13755">HC1882+HD1880-HD1881</f>
        <v>1025</v>
      </c>
      <c r="HE1882" s="26">
        <f t="shared" ref="HE1882" si="13756">HD1882+HE1880-HE1881</f>
        <v>1025</v>
      </c>
      <c r="HF1882" s="26">
        <f t="shared" ref="HF1882" si="13757">HE1882+HF1880-HF1881</f>
        <v>1025</v>
      </c>
      <c r="HG1882" s="26">
        <f t="shared" ref="HG1882" si="13758">HF1882+HG1880-HG1881</f>
        <v>1025</v>
      </c>
      <c r="HH1882" s="26">
        <f t="shared" ref="HH1882" si="13759">HG1882+HH1880-HH1881</f>
        <v>1025</v>
      </c>
      <c r="HI1882" s="26">
        <f t="shared" ref="HI1882" si="13760">HH1882+HI1880-HI1881</f>
        <v>1025</v>
      </c>
      <c r="HJ1882" s="26">
        <f t="shared" ref="HJ1882" si="13761">HI1882+HJ1880-HJ1881</f>
        <v>1025</v>
      </c>
      <c r="HK1882" s="26">
        <f t="shared" ref="HK1882" si="13762">HJ1882+HK1880-HK1881</f>
        <v>1025</v>
      </c>
      <c r="HL1882" s="26">
        <f t="shared" ref="HL1882" si="13763">HK1882+HL1880-HL1881</f>
        <v>1025</v>
      </c>
      <c r="HM1882" s="26">
        <f t="shared" ref="HM1882" si="13764">HL1882+HM1880-HM1881</f>
        <v>1025</v>
      </c>
      <c r="HN1882" s="26">
        <f t="shared" ref="HN1882" si="13765">HM1882+HN1880-HN1881</f>
        <v>1025</v>
      </c>
      <c r="HO1882" s="26">
        <f t="shared" ref="HO1882" si="13766">HN1882+HO1880-HO1881</f>
        <v>1025</v>
      </c>
      <c r="HP1882" s="26">
        <f t="shared" ref="HP1882" si="13767">HO1882+HP1880-HP1881</f>
        <v>1025</v>
      </c>
      <c r="HQ1882" s="26">
        <f t="shared" ref="HQ1882" si="13768">HP1882+HQ1880-HQ1881</f>
        <v>1025</v>
      </c>
      <c r="HR1882" s="26">
        <f t="shared" ref="HR1882" si="13769">HQ1882+HR1880-HR1881</f>
        <v>1025</v>
      </c>
      <c r="HS1882" s="26">
        <f t="shared" ref="HS1882" si="13770">HR1882+HS1880-HS1881</f>
        <v>1025</v>
      </c>
      <c r="HT1882" s="26">
        <f t="shared" ref="HT1882" si="13771">HS1882+HT1880-HT1881</f>
        <v>1025</v>
      </c>
      <c r="HU1882" s="22">
        <f t="shared" ref="HU1882" si="13772">COUNTIF(GZ1882:HT1882,"&lt;0")</f>
        <v>0</v>
      </c>
      <c r="HV1882" s="25"/>
      <c r="HW1882" t="str">
        <f>DIM_BILL[[#This Row],[Tipo]]</f>
        <v>MATERIAL DE EMPAQUE</v>
      </c>
    </row>
    <row r="1883" spans="1:231" x14ac:dyDescent="0.3">
      <c r="A1883" s="17" t="s">
        <v>979</v>
      </c>
      <c r="CN1883">
        <v>0.31337500000000001</v>
      </c>
      <c r="CR1883">
        <v>5.08628E-2</v>
      </c>
      <c r="CU1883">
        <v>4.9765199999999996E-2</v>
      </c>
      <c r="DJ1883">
        <v>1.4500190476190475E-3</v>
      </c>
      <c r="DK1883">
        <v>1.4500190476190475E-3</v>
      </c>
      <c r="DL1883">
        <v>4.3500571428571428E-3</v>
      </c>
      <c r="FN1883">
        <v>1.8979666666666666E-2</v>
      </c>
      <c r="FO1883">
        <v>1.6800000000000002E-2</v>
      </c>
      <c r="FP1883">
        <v>1.3650000000000001E-2</v>
      </c>
      <c r="FQ1883">
        <v>1.6800000000000002E-2</v>
      </c>
      <c r="FR1883">
        <v>1.6800000000000002E-2</v>
      </c>
      <c r="FS1883">
        <v>1.14E-2</v>
      </c>
      <c r="GE1883">
        <v>1.6E-2</v>
      </c>
      <c r="GF1883">
        <v>8.9210000000000001E-3</v>
      </c>
      <c r="GK1883">
        <v>1.4440000000000001E-2</v>
      </c>
      <c r="GR1883" s="17" t="s">
        <v>980</v>
      </c>
      <c r="GS1883" s="17">
        <v>1</v>
      </c>
      <c r="GT1883" s="17" t="s">
        <v>1880</v>
      </c>
      <c r="GU1883" s="17" t="s">
        <v>1793</v>
      </c>
      <c r="GV1883" s="17">
        <f>SUMIF(FACT_A1[cve_prod],DIM_BILL[[#This Row],[CODIGO]],FACT_A1[Existencia])</f>
        <v>0</v>
      </c>
      <c r="GW1883" s="17">
        <f>SUMIF(FACT_A2[cve_prod],DIM_BILL[[#This Row],[CODIGO]],FACT_A2[Existencia])</f>
        <v>1883.6553199999998</v>
      </c>
      <c r="GX1883" s="17"/>
      <c r="GY1883" s="16" t="s">
        <v>2220</v>
      </c>
      <c r="GZ1883" s="15">
        <f>SUMIFS(POs[saldo],POs[cve_prod],DIM_BILL[[#This Row],[CODIGO]],POs[status],$GY1883,POs[f_ent],GZ$1)</f>
        <v>0</v>
      </c>
      <c r="HA1883" s="15">
        <f>SUMIFS(POs[saldo],POs[cve_prod],DIM_BILL[[#This Row],[CODIGO]],POs[status],$GY1883,POs[f_ent],HA$1)</f>
        <v>0</v>
      </c>
      <c r="HB1883" s="15">
        <f>SUMIFS(POs[saldo],POs[cve_prod],DIM_BILL[[#This Row],[CODIGO]],POs[status],$GY1883,POs[f_ent],HB$1)</f>
        <v>0</v>
      </c>
      <c r="HC1883" s="15">
        <f>SUMIFS(POs[saldo],POs[cve_prod],DIM_BILL[[#This Row],[CODIGO]],POs[status],$GY1883,POs[f_ent],HC$1)</f>
        <v>0</v>
      </c>
      <c r="HD1883" s="15">
        <f>SUMIFS(POs[saldo],POs[cve_prod],DIM_BILL[[#This Row],[CODIGO]],POs[status],$GY1883,POs[f_ent],HD$1)</f>
        <v>0</v>
      </c>
      <c r="HE1883" s="15">
        <f>SUMIFS(POs[saldo],POs[cve_prod],DIM_BILL[[#This Row],[CODIGO]],POs[status],$GY1883,POs[f_ent],HE$1)</f>
        <v>0</v>
      </c>
      <c r="HF1883" s="15">
        <f>SUMIFS(POs[saldo],POs[cve_prod],DIM_BILL[[#This Row],[CODIGO]],POs[status],$GY1883,POs[Semana],WEEKNUM(HF$1))</f>
        <v>0</v>
      </c>
      <c r="HG1883" s="15">
        <f>SUMIFS(POs[saldo],POs[cve_prod],DIM_BILL[[#This Row],[CODIGO]],POs[status],$GY1883,POs[Semana],WEEKNUM(HG$1))</f>
        <v>600</v>
      </c>
      <c r="HH1883" s="15">
        <f>SUMIFS(POs[saldo],POs[cve_prod],DIM_BILL[[#This Row],[CODIGO]],POs[status],$GY1883,POs[Semana],WEEKNUM(HH$1))</f>
        <v>0</v>
      </c>
      <c r="HI1883" s="15">
        <f>SUMIFS(POs[saldo],POs[cve_prod],DIM_BILL[[#This Row],[CODIGO]],POs[status],$GY1883,POs[Semana],WEEKNUM(HI$1))</f>
        <v>600</v>
      </c>
      <c r="HJ1883" s="15">
        <f>SUMIFS(POs[saldo],POs[cve_prod],DIM_BILL[[#This Row],[CODIGO]],POs[status],$GY1883,POs[Semana],WEEKNUM(HJ$1))</f>
        <v>0</v>
      </c>
      <c r="HK1883" s="15">
        <f>SUMIFS(POs[saldo],POs[cve_prod],DIM_BILL[[#This Row],[CODIGO]],POs[status],$GY1883,POs[Semana],WEEKNUM(HK$1))</f>
        <v>600</v>
      </c>
      <c r="HL1883" s="15">
        <f>SUMIFS(POs[saldo],POs[cve_prod],DIM_BILL[[#This Row],[CODIGO]],POs[status],$GY1883,POs[Semana],WEEKNUM(HL$1))</f>
        <v>0</v>
      </c>
      <c r="HM1883" s="15">
        <f>SUMIFS(POs[saldo],POs[cve_prod],DIM_BILL[[#This Row],[CODIGO]],POs[status],$GY1883,POs[Semana],WEEKNUM(HM$1))</f>
        <v>600</v>
      </c>
      <c r="HN1883" s="15">
        <f>SUMIFS(POs[saldo],POs[cve_prod],DIM_BILL[[#This Row],[CODIGO]],POs[status],$GY1883,POs[Semana],WEEKNUM(HN$1))</f>
        <v>0</v>
      </c>
      <c r="HO1883" s="15">
        <f>SUMIFS(POs[saldo],POs[cve_prod],DIM_BILL[[#This Row],[CODIGO]],POs[status],$GY1883,POs[Semana],WEEKNUM(HO$1))</f>
        <v>0</v>
      </c>
      <c r="HP1883" s="15">
        <f>SUMIFS(POs[saldo],POs[cve_prod],DIM_BILL[[#This Row],[CODIGO]],POs[status],$GY1883,POs[Semana],WEEKNUM(HP$1))</f>
        <v>600</v>
      </c>
      <c r="HQ1883" s="15">
        <f>SUMIFS(POs[saldo],POs[cve_prod],DIM_BILL[[#This Row],[CODIGO]],POs[status],$GY1883,POs[Semana],WEEKNUM(HQ$1))</f>
        <v>0</v>
      </c>
      <c r="HR1883" s="15">
        <f>SUMIFS(POs[saldo],POs[cve_prod],DIM_BILL[[#This Row],[CODIGO]],POs[status],$GY1883,POs[Semana],WEEKNUM(HR$1))</f>
        <v>450</v>
      </c>
      <c r="HS1883" s="15">
        <f>SUMIFS(POs[saldo],POs[cve_prod],DIM_BILL[[#This Row],[CODIGO]],POs[status],$GY1883,POs[Semana],WEEKNUM(HS$1))</f>
        <v>0</v>
      </c>
      <c r="HT1883" s="15">
        <f>SUMIFS(POs[saldo],POs[cve_prod],DIM_BILL[[#This Row],[CODIGO]],POs[status],$GY1883,POs[Semana],WEEKNUM(HT$1))</f>
        <v>0</v>
      </c>
      <c r="HU1883" s="21"/>
      <c r="HV1883" s="25"/>
      <c r="HW1883" t="str">
        <f>DIM_BILL[[#This Row],[Tipo]]</f>
        <v>MATERIA PRIMA</v>
      </c>
    </row>
    <row r="1884" spans="1:231" x14ac:dyDescent="0.3">
      <c r="A1884" s="17" t="s">
        <v>979</v>
      </c>
      <c r="CN1884">
        <v>0.31337500000000001</v>
      </c>
      <c r="CR1884">
        <v>5.08628E-2</v>
      </c>
      <c r="CU1884">
        <v>4.9765199999999996E-2</v>
      </c>
      <c r="DJ1884">
        <v>1.4500190476190475E-3</v>
      </c>
      <c r="DK1884">
        <v>1.4500190476190475E-3</v>
      </c>
      <c r="DL1884">
        <v>4.3500571428571428E-3</v>
      </c>
      <c r="FN1884">
        <v>1.8979666666666666E-2</v>
      </c>
      <c r="FO1884">
        <v>1.6800000000000002E-2</v>
      </c>
      <c r="FP1884">
        <v>1.3650000000000001E-2</v>
      </c>
      <c r="FQ1884">
        <v>1.6800000000000002E-2</v>
      </c>
      <c r="FR1884">
        <v>1.6800000000000002E-2</v>
      </c>
      <c r="FS1884">
        <v>1.14E-2</v>
      </c>
      <c r="GE1884">
        <v>1.6E-2</v>
      </c>
      <c r="GF1884">
        <v>8.9210000000000001E-3</v>
      </c>
      <c r="GK1884">
        <v>1.4440000000000001E-2</v>
      </c>
      <c r="GR1884" s="17" t="s">
        <v>980</v>
      </c>
      <c r="GS1884" s="17">
        <v>1</v>
      </c>
      <c r="GT1884" s="17" t="s">
        <v>1880</v>
      </c>
      <c r="GU1884" s="17" t="s">
        <v>1793</v>
      </c>
      <c r="GV1884" s="17">
        <f>SUMIF(FACT_A1[cve_prod],DIM_BILL[[#This Row],[CODIGO]],FACT_A1[Existencia])</f>
        <v>0</v>
      </c>
      <c r="GW1884" s="17">
        <f>SUMIF(FACT_A2[cve_prod],DIM_BILL[[#This Row],[CODIGO]],FACT_A2[Existencia])</f>
        <v>1883.6553199999998</v>
      </c>
      <c r="GX1884" s="17"/>
      <c r="GY1884" s="16" t="s">
        <v>2221</v>
      </c>
      <c r="GZ1884" s="24">
        <f>SUMPRODUCT($B1884:$GQ1884,INDEX(PLAN_PRODUCCION!$B$4:$GQ$24,COLUMN()-COLUMN($GZ$1)+1,0))</f>
        <v>1820.092535704762</v>
      </c>
      <c r="HA1884" s="24">
        <f>SUMPRODUCT($B1884:$GQ1884,INDEX(PLAN_PRODUCCION!$B$4:$GQ$24,COLUMN()-COLUMN($GZ$1)+1,0))</f>
        <v>0</v>
      </c>
      <c r="HB1884" s="24">
        <f>SUMPRODUCT($B1884:$GQ1884,INDEX(PLAN_PRODUCCION!$B$4:$GQ$24,COLUMN()-COLUMN($GZ$1)+1,0))</f>
        <v>0</v>
      </c>
      <c r="HC1884" s="24">
        <f>SUMPRODUCT($B1884:$GQ1884,INDEX(PLAN_PRODUCCION!$B$4:$GQ$24,COLUMN()-COLUMN($GZ$1)+1,0))</f>
        <v>0</v>
      </c>
      <c r="HD1884" s="24">
        <f>SUMPRODUCT($B1884:$GQ1884,INDEX(PLAN_PRODUCCION!$B$4:$GQ$24,COLUMN()-COLUMN($GZ$1)+1,0))</f>
        <v>0</v>
      </c>
      <c r="HE1884" s="24">
        <f>SUMPRODUCT($B1884:$GQ1884,INDEX(PLAN_PRODUCCION!$B$4:$GQ$24,COLUMN()-COLUMN($GZ$1)+1,0))</f>
        <v>0</v>
      </c>
      <c r="HF1884" s="24">
        <f>SUMPRODUCT($B1884:$GQ1884,INDEX(PLAN_PRODUCCION!$B$4:$GQ$24,COLUMN()-COLUMN($GZ$1)+1,0))</f>
        <v>0</v>
      </c>
      <c r="HG1884" s="24">
        <f>SUMPRODUCT($B1884:$GQ1884,INDEX(PLAN_PRODUCCION!$B$4:$GQ$24,COLUMN()-COLUMN($GZ$1)+1,0))</f>
        <v>0</v>
      </c>
      <c r="HH1884" s="24">
        <f>SUMPRODUCT($B1884:$GQ1884,INDEX(PLAN_PRODUCCION!$B$4:$GQ$24,COLUMN()-COLUMN($GZ$1)+1,0))</f>
        <v>0</v>
      </c>
      <c r="HI1884" s="24">
        <f>SUMPRODUCT($B1884:$GQ1884,INDEX(PLAN_PRODUCCION!$B$4:$GQ$24,COLUMN()-COLUMN($GZ$1)+1,0))</f>
        <v>0</v>
      </c>
      <c r="HJ1884" s="24">
        <f>SUMPRODUCT($B1884:$GQ1884,INDEX(PLAN_PRODUCCION!$B$4:$GQ$24,COLUMN()-COLUMN($GZ$1)+1,0))</f>
        <v>0</v>
      </c>
      <c r="HK1884" s="24">
        <f>SUMPRODUCT($B1884:$GQ1884,INDEX(PLAN_PRODUCCION!$B$4:$GQ$24,COLUMN()-COLUMN($GZ$1)+1,0))</f>
        <v>0</v>
      </c>
      <c r="HL1884" s="24">
        <f>SUMPRODUCT($B1884:$GQ1884,INDEX(PLAN_PRODUCCION!$B$4:$GQ$24,COLUMN()-COLUMN($GZ$1)+1,0))</f>
        <v>0</v>
      </c>
      <c r="HM1884" s="24">
        <f>SUMPRODUCT($B1884:$GQ1884,INDEX(PLAN_PRODUCCION!$B$4:$GQ$24,COLUMN()-COLUMN($GZ$1)+1,0))</f>
        <v>0</v>
      </c>
      <c r="HN1884" s="24">
        <f>SUMPRODUCT($B1884:$GQ1884,INDEX(PLAN_PRODUCCION!$B$4:$GQ$24,COLUMN()-COLUMN($GZ$1)+1,0))</f>
        <v>0</v>
      </c>
      <c r="HO1884" s="24">
        <f>SUMPRODUCT($B1884:$GQ1884,INDEX(PLAN_PRODUCCION!$B$4:$GQ$24,COLUMN()-COLUMN($GZ$1)+1,0))</f>
        <v>0</v>
      </c>
      <c r="HP1884" s="24">
        <f>SUMPRODUCT($B1884:$GQ1884,INDEX(PLAN_PRODUCCION!$B$4:$GQ$24,COLUMN()-COLUMN($GZ$1)+1,0))</f>
        <v>0</v>
      </c>
      <c r="HQ1884" s="24">
        <f>SUMPRODUCT($B1884:$GQ1884,INDEX(PLAN_PRODUCCION!$B$4:$GQ$24,COLUMN()-COLUMN($GZ$1)+1,0))</f>
        <v>0</v>
      </c>
      <c r="HR1884" s="24">
        <f>SUMPRODUCT($B1884:$GQ1884,INDEX(PLAN_PRODUCCION!$B$4:$GQ$24,COLUMN()-COLUMN($GZ$1)+1,0))</f>
        <v>0</v>
      </c>
      <c r="HS1884" s="24">
        <f>SUMPRODUCT($B1884:$GQ1884,INDEX(PLAN_PRODUCCION!$B$4:$GQ$24,COLUMN()-COLUMN($GZ$1)+1,0))</f>
        <v>0</v>
      </c>
      <c r="HT1884" s="24">
        <f>SUMPRODUCT($B1884:$GQ1884,INDEX(PLAN_PRODUCCION!$B$4:$GQ$24,COLUMN()-COLUMN($GZ$1)+1,0))</f>
        <v>0</v>
      </c>
      <c r="HU1884" s="21"/>
      <c r="HV1884" s="25"/>
      <c r="HW1884" t="str">
        <f>DIM_BILL[[#This Row],[Tipo]]</f>
        <v>MATERIA PRIMA</v>
      </c>
    </row>
    <row r="1885" spans="1:231" x14ac:dyDescent="0.3">
      <c r="A1885" s="18" t="s">
        <v>979</v>
      </c>
      <c r="CN1885">
        <v>0.31337500000000001</v>
      </c>
      <c r="CR1885">
        <v>5.08628E-2</v>
      </c>
      <c r="CU1885">
        <v>4.9765199999999996E-2</v>
      </c>
      <c r="DJ1885">
        <v>1.4500190476190475E-3</v>
      </c>
      <c r="DK1885">
        <v>1.4500190476190475E-3</v>
      </c>
      <c r="DL1885">
        <v>4.3500571428571428E-3</v>
      </c>
      <c r="FN1885">
        <v>1.8979666666666666E-2</v>
      </c>
      <c r="FO1885">
        <v>1.6800000000000002E-2</v>
      </c>
      <c r="FP1885">
        <v>1.3650000000000001E-2</v>
      </c>
      <c r="FQ1885">
        <v>1.6800000000000002E-2</v>
      </c>
      <c r="FR1885">
        <v>1.6800000000000002E-2</v>
      </c>
      <c r="FS1885">
        <v>1.14E-2</v>
      </c>
      <c r="GE1885">
        <v>1.6E-2</v>
      </c>
      <c r="GF1885">
        <v>8.9210000000000001E-3</v>
      </c>
      <c r="GK1885">
        <v>1.4440000000000001E-2</v>
      </c>
      <c r="GR1885" s="18" t="s">
        <v>980</v>
      </c>
      <c r="GS1885" s="18">
        <v>1</v>
      </c>
      <c r="GT1885" s="18" t="s">
        <v>1880</v>
      </c>
      <c r="GU1885" s="18" t="s">
        <v>1793</v>
      </c>
      <c r="GV1885" s="18">
        <f>SUMIF(FACT_A1[cve_prod],DIM_BILL[[#This Row],[CODIGO]],FACT_A1[Existencia])</f>
        <v>0</v>
      </c>
      <c r="GW1885" s="18">
        <f>SUMIF(FACT_A2[cve_prod],DIM_BILL[[#This Row],[CODIGO]],FACT_A2[Existencia])</f>
        <v>1883.6553199999998</v>
      </c>
      <c r="GX1885" s="18"/>
      <c r="GY1885" s="16" t="s">
        <v>2222</v>
      </c>
      <c r="GZ1885" s="26">
        <f t="shared" ref="GZ1885" si="13773">GV1885+GW1885+GX1885+GZ1883-GZ1884</f>
        <v>63.562784295237861</v>
      </c>
      <c r="HA1885" s="26">
        <f t="shared" ref="HA1885" si="13774">GZ1885+HA1883-HA1884</f>
        <v>63.562784295237861</v>
      </c>
      <c r="HB1885" s="26">
        <f t="shared" ref="HB1885" si="13775">HA1885+HB1883-HB1884</f>
        <v>63.562784295237861</v>
      </c>
      <c r="HC1885" s="26">
        <f t="shared" ref="HC1885" si="13776">HB1885+HC1883-HC1884</f>
        <v>63.562784295237861</v>
      </c>
      <c r="HD1885" s="26">
        <f t="shared" ref="HD1885" si="13777">HC1885+HD1883-HD1884</f>
        <v>63.562784295237861</v>
      </c>
      <c r="HE1885" s="26">
        <f t="shared" ref="HE1885" si="13778">HD1885+HE1883-HE1884</f>
        <v>63.562784295237861</v>
      </c>
      <c r="HF1885" s="26">
        <f t="shared" ref="HF1885" si="13779">HE1885+HF1883-HF1884</f>
        <v>63.562784295237861</v>
      </c>
      <c r="HG1885" s="26">
        <f t="shared" ref="HG1885" si="13780">HF1885+HG1883-HG1884</f>
        <v>663.56278429523786</v>
      </c>
      <c r="HH1885" s="26">
        <f t="shared" ref="HH1885" si="13781">HG1885+HH1883-HH1884</f>
        <v>663.56278429523786</v>
      </c>
      <c r="HI1885" s="26">
        <f t="shared" ref="HI1885" si="13782">HH1885+HI1883-HI1884</f>
        <v>1263.5627842952379</v>
      </c>
      <c r="HJ1885" s="26">
        <f t="shared" ref="HJ1885" si="13783">HI1885+HJ1883-HJ1884</f>
        <v>1263.5627842952379</v>
      </c>
      <c r="HK1885" s="26">
        <f t="shared" ref="HK1885" si="13784">HJ1885+HK1883-HK1884</f>
        <v>1863.5627842952379</v>
      </c>
      <c r="HL1885" s="26">
        <f t="shared" ref="HL1885" si="13785">HK1885+HL1883-HL1884</f>
        <v>1863.5627842952379</v>
      </c>
      <c r="HM1885" s="26">
        <f t="shared" ref="HM1885" si="13786">HL1885+HM1883-HM1884</f>
        <v>2463.5627842952381</v>
      </c>
      <c r="HN1885" s="26">
        <f t="shared" ref="HN1885" si="13787">HM1885+HN1883-HN1884</f>
        <v>2463.5627842952381</v>
      </c>
      <c r="HO1885" s="26">
        <f t="shared" ref="HO1885" si="13788">HN1885+HO1883-HO1884</f>
        <v>2463.5627842952381</v>
      </c>
      <c r="HP1885" s="26">
        <f t="shared" ref="HP1885" si="13789">HO1885+HP1883-HP1884</f>
        <v>3063.5627842952381</v>
      </c>
      <c r="HQ1885" s="26">
        <f t="shared" ref="HQ1885" si="13790">HP1885+HQ1883-HQ1884</f>
        <v>3063.5627842952381</v>
      </c>
      <c r="HR1885" s="26">
        <f t="shared" ref="HR1885" si="13791">HQ1885+HR1883-HR1884</f>
        <v>3513.5627842952381</v>
      </c>
      <c r="HS1885" s="26">
        <f t="shared" ref="HS1885" si="13792">HR1885+HS1883-HS1884</f>
        <v>3513.5627842952381</v>
      </c>
      <c r="HT1885" s="26">
        <f t="shared" ref="HT1885" si="13793">HS1885+HT1883-HT1884</f>
        <v>3513.5627842952381</v>
      </c>
      <c r="HU1885" s="22">
        <f t="shared" ref="HU1885" si="13794">COUNTIF(GZ1885:HT1885,"&lt;0")</f>
        <v>0</v>
      </c>
      <c r="HV1885" s="25"/>
      <c r="HW1885" t="str">
        <f>DIM_BILL[[#This Row],[Tipo]]</f>
        <v>MATERIA PRIMA</v>
      </c>
    </row>
    <row r="1886" spans="1:231" x14ac:dyDescent="0.3">
      <c r="A1886" s="17" t="s">
        <v>102</v>
      </c>
      <c r="F1886">
        <v>5.1157894736842107E-4</v>
      </c>
      <c r="G1886">
        <v>1.6200000000000001E-4</v>
      </c>
      <c r="H1886">
        <v>1.9439999999999998E-4</v>
      </c>
      <c r="R1886">
        <v>3.0000000000000003E-4</v>
      </c>
      <c r="AH1886">
        <v>3.8999999999999999E-4</v>
      </c>
      <c r="AI1886">
        <v>1.95E-4</v>
      </c>
      <c r="AW1886">
        <v>1.75E-4</v>
      </c>
      <c r="AX1886">
        <v>6.9999999999999994E-5</v>
      </c>
      <c r="BA1886">
        <v>2.9999999999999997E-4</v>
      </c>
      <c r="BB1886">
        <v>6.0000000000000002E-5</v>
      </c>
      <c r="BC1886">
        <v>1.5000000000000001E-4</v>
      </c>
      <c r="BD1886">
        <v>3.0000000000000003E-4</v>
      </c>
      <c r="FI1886">
        <v>1.26E-4</v>
      </c>
      <c r="GH1886">
        <v>1.1999999999999999E-4</v>
      </c>
      <c r="GI1886">
        <v>1.7999100044997749E-4</v>
      </c>
      <c r="GR1886" s="17" t="s">
        <v>103</v>
      </c>
      <c r="GS1886" s="17">
        <v>1</v>
      </c>
      <c r="GT1886" s="17" t="s">
        <v>1881</v>
      </c>
      <c r="GU1886" s="17" t="s">
        <v>1793</v>
      </c>
      <c r="GV1886" s="17">
        <f>SUMIF(FACT_A1[cve_prod],DIM_BILL[[#This Row],[CODIGO]],FACT_A1[Existencia])</f>
        <v>0</v>
      </c>
      <c r="GW1886" s="17">
        <f>SUMIF(FACT_A2[cve_prod],DIM_BILL[[#This Row],[CODIGO]],FACT_A2[Existencia])</f>
        <v>14.8</v>
      </c>
      <c r="GX1886" s="17"/>
      <c r="GY1886" s="16" t="s">
        <v>2220</v>
      </c>
      <c r="GZ1886" s="15">
        <f>SUMIFS(POs[saldo],POs[cve_prod],DIM_BILL[[#This Row],[CODIGO]],POs[status],$GY1886,POs[f_ent],GZ$1)</f>
        <v>0</v>
      </c>
      <c r="HA1886" s="15">
        <f>SUMIFS(POs[saldo],POs[cve_prod],DIM_BILL[[#This Row],[CODIGO]],POs[status],$GY1886,POs[f_ent],HA$1)</f>
        <v>0</v>
      </c>
      <c r="HB1886" s="15">
        <f>SUMIFS(POs[saldo],POs[cve_prod],DIM_BILL[[#This Row],[CODIGO]],POs[status],$GY1886,POs[f_ent],HB$1)</f>
        <v>0</v>
      </c>
      <c r="HC1886" s="15">
        <f>SUMIFS(POs[saldo],POs[cve_prod],DIM_BILL[[#This Row],[CODIGO]],POs[status],$GY1886,POs[f_ent],HC$1)</f>
        <v>25</v>
      </c>
      <c r="HD1886" s="15">
        <f>SUMIFS(POs[saldo],POs[cve_prod],DIM_BILL[[#This Row],[CODIGO]],POs[status],$GY1886,POs[f_ent],HD$1)</f>
        <v>0</v>
      </c>
      <c r="HE1886" s="15">
        <f>SUMIFS(POs[saldo],POs[cve_prod],DIM_BILL[[#This Row],[CODIGO]],POs[status],$GY1886,POs[f_ent],HE$1)</f>
        <v>0</v>
      </c>
      <c r="HF1886" s="15">
        <f>SUMIFS(POs[saldo],POs[cve_prod],DIM_BILL[[#This Row],[CODIGO]],POs[status],$GY1886,POs[Semana],WEEKNUM(HF$1))</f>
        <v>0</v>
      </c>
      <c r="HG1886" s="15">
        <f>SUMIFS(POs[saldo],POs[cve_prod],DIM_BILL[[#This Row],[CODIGO]],POs[status],$GY1886,POs[Semana],WEEKNUM(HG$1))</f>
        <v>0</v>
      </c>
      <c r="HH1886" s="15">
        <f>SUMIFS(POs[saldo],POs[cve_prod],DIM_BILL[[#This Row],[CODIGO]],POs[status],$GY1886,POs[Semana],WEEKNUM(HH$1))</f>
        <v>0</v>
      </c>
      <c r="HI1886" s="15">
        <f>SUMIFS(POs[saldo],POs[cve_prod],DIM_BILL[[#This Row],[CODIGO]],POs[status],$GY1886,POs[Semana],WEEKNUM(HI$1))</f>
        <v>0</v>
      </c>
      <c r="HJ1886" s="15">
        <f>SUMIFS(POs[saldo],POs[cve_prod],DIM_BILL[[#This Row],[CODIGO]],POs[status],$GY1886,POs[Semana],WEEKNUM(HJ$1))</f>
        <v>0</v>
      </c>
      <c r="HK1886" s="15">
        <f>SUMIFS(POs[saldo],POs[cve_prod],DIM_BILL[[#This Row],[CODIGO]],POs[status],$GY1886,POs[Semana],WEEKNUM(HK$1))</f>
        <v>0</v>
      </c>
      <c r="HL1886" s="15">
        <f>SUMIFS(POs[saldo],POs[cve_prod],DIM_BILL[[#This Row],[CODIGO]],POs[status],$GY1886,POs[Semana],WEEKNUM(HL$1))</f>
        <v>0</v>
      </c>
      <c r="HM1886" s="15">
        <f>SUMIFS(POs[saldo],POs[cve_prod],DIM_BILL[[#This Row],[CODIGO]],POs[status],$GY1886,POs[Semana],WEEKNUM(HM$1))</f>
        <v>0</v>
      </c>
      <c r="HN1886" s="15">
        <f>SUMIFS(POs[saldo],POs[cve_prod],DIM_BILL[[#This Row],[CODIGO]],POs[status],$GY1886,POs[Semana],WEEKNUM(HN$1))</f>
        <v>0</v>
      </c>
      <c r="HO1886" s="15">
        <f>SUMIFS(POs[saldo],POs[cve_prod],DIM_BILL[[#This Row],[CODIGO]],POs[status],$GY1886,POs[Semana],WEEKNUM(HO$1))</f>
        <v>0</v>
      </c>
      <c r="HP1886" s="15">
        <f>SUMIFS(POs[saldo],POs[cve_prod],DIM_BILL[[#This Row],[CODIGO]],POs[status],$GY1886,POs[Semana],WEEKNUM(HP$1))</f>
        <v>0</v>
      </c>
      <c r="HQ1886" s="15">
        <f>SUMIFS(POs[saldo],POs[cve_prod],DIM_BILL[[#This Row],[CODIGO]],POs[status],$GY1886,POs[Semana],WEEKNUM(HQ$1))</f>
        <v>0</v>
      </c>
      <c r="HR1886" s="15">
        <f>SUMIFS(POs[saldo],POs[cve_prod],DIM_BILL[[#This Row],[CODIGO]],POs[status],$GY1886,POs[Semana],WEEKNUM(HR$1))</f>
        <v>0</v>
      </c>
      <c r="HS1886" s="15">
        <f>SUMIFS(POs[saldo],POs[cve_prod],DIM_BILL[[#This Row],[CODIGO]],POs[status],$GY1886,POs[Semana],WEEKNUM(HS$1))</f>
        <v>0</v>
      </c>
      <c r="HT1886" s="15">
        <f>SUMIFS(POs[saldo],POs[cve_prod],DIM_BILL[[#This Row],[CODIGO]],POs[status],$GY1886,POs[Semana],WEEKNUM(HT$1))</f>
        <v>0</v>
      </c>
      <c r="HU1886" s="21"/>
      <c r="HV1886" s="25"/>
      <c r="HW1886" t="str">
        <f>DIM_BILL[[#This Row],[Tipo]]</f>
        <v>MATERIA PRIMA</v>
      </c>
    </row>
    <row r="1887" spans="1:231" x14ac:dyDescent="0.3">
      <c r="A1887" s="17" t="s">
        <v>102</v>
      </c>
      <c r="F1887">
        <v>5.1157894736842107E-4</v>
      </c>
      <c r="G1887">
        <v>1.6200000000000001E-4</v>
      </c>
      <c r="H1887">
        <v>1.9439999999999998E-4</v>
      </c>
      <c r="R1887">
        <v>3.0000000000000003E-4</v>
      </c>
      <c r="AH1887">
        <v>3.8999999999999999E-4</v>
      </c>
      <c r="AI1887">
        <v>1.95E-4</v>
      </c>
      <c r="AW1887">
        <v>1.75E-4</v>
      </c>
      <c r="AX1887">
        <v>6.9999999999999994E-5</v>
      </c>
      <c r="BA1887">
        <v>2.9999999999999997E-4</v>
      </c>
      <c r="BB1887">
        <v>6.0000000000000002E-5</v>
      </c>
      <c r="BC1887">
        <v>1.5000000000000001E-4</v>
      </c>
      <c r="BD1887">
        <v>3.0000000000000003E-4</v>
      </c>
      <c r="FI1887">
        <v>1.26E-4</v>
      </c>
      <c r="GH1887">
        <v>1.1999999999999999E-4</v>
      </c>
      <c r="GI1887">
        <v>1.7999100044997749E-4</v>
      </c>
      <c r="GR1887" s="17" t="s">
        <v>103</v>
      </c>
      <c r="GS1887" s="17">
        <v>1</v>
      </c>
      <c r="GT1887" s="17" t="s">
        <v>1881</v>
      </c>
      <c r="GU1887" s="17" t="s">
        <v>1793</v>
      </c>
      <c r="GV1887" s="17">
        <f>SUMIF(FACT_A1[cve_prod],DIM_BILL[[#This Row],[CODIGO]],FACT_A1[Existencia])</f>
        <v>0</v>
      </c>
      <c r="GW1887" s="17">
        <f>SUMIF(FACT_A2[cve_prod],DIM_BILL[[#This Row],[CODIGO]],FACT_A2[Existencia])</f>
        <v>14.8</v>
      </c>
      <c r="GX1887" s="17"/>
      <c r="GY1887" s="16" t="s">
        <v>2221</v>
      </c>
      <c r="GZ1887" s="24">
        <f>SUMPRODUCT($B1887:$GQ1887,INDEX(PLAN_PRODUCCION!$B$4:$GQ$24,COLUMN()-COLUMN($GZ$1)+1,0))</f>
        <v>21.262260000000001</v>
      </c>
      <c r="HA1887" s="24">
        <f>SUMPRODUCT($B1887:$GQ1887,INDEX(PLAN_PRODUCCION!$B$4:$GQ$24,COLUMN()-COLUMN($GZ$1)+1,0))</f>
        <v>0</v>
      </c>
      <c r="HB1887" s="24">
        <f>SUMPRODUCT($B1887:$GQ1887,INDEX(PLAN_PRODUCCION!$B$4:$GQ$24,COLUMN()-COLUMN($GZ$1)+1,0))</f>
        <v>0</v>
      </c>
      <c r="HC1887" s="24">
        <f>SUMPRODUCT($B1887:$GQ1887,INDEX(PLAN_PRODUCCION!$B$4:$GQ$24,COLUMN()-COLUMN($GZ$1)+1,0))</f>
        <v>0</v>
      </c>
      <c r="HD1887" s="24">
        <f>SUMPRODUCT($B1887:$GQ1887,INDEX(PLAN_PRODUCCION!$B$4:$GQ$24,COLUMN()-COLUMN($GZ$1)+1,0))</f>
        <v>0</v>
      </c>
      <c r="HE1887" s="24">
        <f>SUMPRODUCT($B1887:$GQ1887,INDEX(PLAN_PRODUCCION!$B$4:$GQ$24,COLUMN()-COLUMN($GZ$1)+1,0))</f>
        <v>0</v>
      </c>
      <c r="HF1887" s="24">
        <f>SUMPRODUCT($B1887:$GQ1887,INDEX(PLAN_PRODUCCION!$B$4:$GQ$24,COLUMN()-COLUMN($GZ$1)+1,0))</f>
        <v>0</v>
      </c>
      <c r="HG1887" s="24">
        <f>SUMPRODUCT($B1887:$GQ1887,INDEX(PLAN_PRODUCCION!$B$4:$GQ$24,COLUMN()-COLUMN($GZ$1)+1,0))</f>
        <v>0</v>
      </c>
      <c r="HH1887" s="24">
        <f>SUMPRODUCT($B1887:$GQ1887,INDEX(PLAN_PRODUCCION!$B$4:$GQ$24,COLUMN()-COLUMN($GZ$1)+1,0))</f>
        <v>0</v>
      </c>
      <c r="HI1887" s="24">
        <f>SUMPRODUCT($B1887:$GQ1887,INDEX(PLAN_PRODUCCION!$B$4:$GQ$24,COLUMN()-COLUMN($GZ$1)+1,0))</f>
        <v>0</v>
      </c>
      <c r="HJ1887" s="24">
        <f>SUMPRODUCT($B1887:$GQ1887,INDEX(PLAN_PRODUCCION!$B$4:$GQ$24,COLUMN()-COLUMN($GZ$1)+1,0))</f>
        <v>0</v>
      </c>
      <c r="HK1887" s="24">
        <f>SUMPRODUCT($B1887:$GQ1887,INDEX(PLAN_PRODUCCION!$B$4:$GQ$24,COLUMN()-COLUMN($GZ$1)+1,0))</f>
        <v>0.6804</v>
      </c>
      <c r="HL1887" s="24">
        <f>SUMPRODUCT($B1887:$GQ1887,INDEX(PLAN_PRODUCCION!$B$4:$GQ$24,COLUMN()-COLUMN($GZ$1)+1,0))</f>
        <v>0</v>
      </c>
      <c r="HM1887" s="24">
        <f>SUMPRODUCT($B1887:$GQ1887,INDEX(PLAN_PRODUCCION!$B$4:$GQ$24,COLUMN()-COLUMN($GZ$1)+1,0))</f>
        <v>0</v>
      </c>
      <c r="HN1887" s="24">
        <f>SUMPRODUCT($B1887:$GQ1887,INDEX(PLAN_PRODUCCION!$B$4:$GQ$24,COLUMN()-COLUMN($GZ$1)+1,0))</f>
        <v>0</v>
      </c>
      <c r="HO1887" s="24">
        <f>SUMPRODUCT($B1887:$GQ1887,INDEX(PLAN_PRODUCCION!$B$4:$GQ$24,COLUMN()-COLUMN($GZ$1)+1,0))</f>
        <v>0</v>
      </c>
      <c r="HP1887" s="24">
        <f>SUMPRODUCT($B1887:$GQ1887,INDEX(PLAN_PRODUCCION!$B$4:$GQ$24,COLUMN()-COLUMN($GZ$1)+1,0))</f>
        <v>0</v>
      </c>
      <c r="HQ1887" s="24">
        <f>SUMPRODUCT($B1887:$GQ1887,INDEX(PLAN_PRODUCCION!$B$4:$GQ$24,COLUMN()-COLUMN($GZ$1)+1,0))</f>
        <v>0</v>
      </c>
      <c r="HR1887" s="24">
        <f>SUMPRODUCT($B1887:$GQ1887,INDEX(PLAN_PRODUCCION!$B$4:$GQ$24,COLUMN()-COLUMN($GZ$1)+1,0))</f>
        <v>0</v>
      </c>
      <c r="HS1887" s="24">
        <f>SUMPRODUCT($B1887:$GQ1887,INDEX(PLAN_PRODUCCION!$B$4:$GQ$24,COLUMN()-COLUMN($GZ$1)+1,0))</f>
        <v>0</v>
      </c>
      <c r="HT1887" s="24">
        <f>SUMPRODUCT($B1887:$GQ1887,INDEX(PLAN_PRODUCCION!$B$4:$GQ$24,COLUMN()-COLUMN($GZ$1)+1,0))</f>
        <v>0</v>
      </c>
      <c r="HU1887" s="21"/>
      <c r="HV1887" s="25"/>
      <c r="HW1887" t="str">
        <f>DIM_BILL[[#This Row],[Tipo]]</f>
        <v>MATERIA PRIMA</v>
      </c>
    </row>
    <row r="1888" spans="1:231" x14ac:dyDescent="0.3">
      <c r="A1888" s="18" t="s">
        <v>102</v>
      </c>
      <c r="F1888">
        <v>5.1157894736842107E-4</v>
      </c>
      <c r="G1888">
        <v>1.6200000000000001E-4</v>
      </c>
      <c r="H1888">
        <v>1.9439999999999998E-4</v>
      </c>
      <c r="R1888">
        <v>3.0000000000000003E-4</v>
      </c>
      <c r="AH1888">
        <v>3.8999999999999999E-4</v>
      </c>
      <c r="AI1888">
        <v>1.95E-4</v>
      </c>
      <c r="AW1888">
        <v>1.75E-4</v>
      </c>
      <c r="AX1888">
        <v>6.9999999999999994E-5</v>
      </c>
      <c r="BA1888">
        <v>2.9999999999999997E-4</v>
      </c>
      <c r="BB1888">
        <v>6.0000000000000002E-5</v>
      </c>
      <c r="BC1888">
        <v>1.5000000000000001E-4</v>
      </c>
      <c r="BD1888">
        <v>3.0000000000000003E-4</v>
      </c>
      <c r="FI1888">
        <v>1.26E-4</v>
      </c>
      <c r="GH1888">
        <v>1.1999999999999999E-4</v>
      </c>
      <c r="GI1888">
        <v>1.7999100044997749E-4</v>
      </c>
      <c r="GR1888" s="18" t="s">
        <v>103</v>
      </c>
      <c r="GS1888" s="18">
        <v>1</v>
      </c>
      <c r="GT1888" s="18" t="s">
        <v>1881</v>
      </c>
      <c r="GU1888" s="18" t="s">
        <v>1793</v>
      </c>
      <c r="GV1888" s="18">
        <f>SUMIF(FACT_A1[cve_prod],DIM_BILL[[#This Row],[CODIGO]],FACT_A1[Existencia])</f>
        <v>0</v>
      </c>
      <c r="GW1888" s="18">
        <f>SUMIF(FACT_A2[cve_prod],DIM_BILL[[#This Row],[CODIGO]],FACT_A2[Existencia])</f>
        <v>14.8</v>
      </c>
      <c r="GX1888" s="18"/>
      <c r="GY1888" s="16" t="s">
        <v>2222</v>
      </c>
      <c r="GZ1888" s="26">
        <f t="shared" ref="GZ1888" si="13795">GV1888+GW1888+GX1888+GZ1886-GZ1887</f>
        <v>-6.4622600000000006</v>
      </c>
      <c r="HA1888" s="26">
        <f t="shared" ref="HA1888" si="13796">GZ1888+HA1886-HA1887</f>
        <v>-6.4622600000000006</v>
      </c>
      <c r="HB1888" s="26">
        <f t="shared" ref="HB1888" si="13797">HA1888+HB1886-HB1887</f>
        <v>-6.4622600000000006</v>
      </c>
      <c r="HC1888" s="26">
        <f t="shared" ref="HC1888" si="13798">HB1888+HC1886-HC1887</f>
        <v>18.537739999999999</v>
      </c>
      <c r="HD1888" s="26">
        <f t="shared" ref="HD1888" si="13799">HC1888+HD1886-HD1887</f>
        <v>18.537739999999999</v>
      </c>
      <c r="HE1888" s="26">
        <f t="shared" ref="HE1888" si="13800">HD1888+HE1886-HE1887</f>
        <v>18.537739999999999</v>
      </c>
      <c r="HF1888" s="26">
        <f t="shared" ref="HF1888" si="13801">HE1888+HF1886-HF1887</f>
        <v>18.537739999999999</v>
      </c>
      <c r="HG1888" s="26">
        <f t="shared" ref="HG1888" si="13802">HF1888+HG1886-HG1887</f>
        <v>18.537739999999999</v>
      </c>
      <c r="HH1888" s="26">
        <f t="shared" ref="HH1888" si="13803">HG1888+HH1886-HH1887</f>
        <v>18.537739999999999</v>
      </c>
      <c r="HI1888" s="26">
        <f t="shared" ref="HI1888" si="13804">HH1888+HI1886-HI1887</f>
        <v>18.537739999999999</v>
      </c>
      <c r="HJ1888" s="26">
        <f t="shared" ref="HJ1888" si="13805">HI1888+HJ1886-HJ1887</f>
        <v>18.537739999999999</v>
      </c>
      <c r="HK1888" s="26">
        <f t="shared" ref="HK1888" si="13806">HJ1888+HK1886-HK1887</f>
        <v>17.857340000000001</v>
      </c>
      <c r="HL1888" s="26">
        <f t="shared" ref="HL1888" si="13807">HK1888+HL1886-HL1887</f>
        <v>17.857340000000001</v>
      </c>
      <c r="HM1888" s="26">
        <f t="shared" ref="HM1888" si="13808">HL1888+HM1886-HM1887</f>
        <v>17.857340000000001</v>
      </c>
      <c r="HN1888" s="26">
        <f t="shared" ref="HN1888" si="13809">HM1888+HN1886-HN1887</f>
        <v>17.857340000000001</v>
      </c>
      <c r="HO1888" s="26">
        <f t="shared" ref="HO1888" si="13810">HN1888+HO1886-HO1887</f>
        <v>17.857340000000001</v>
      </c>
      <c r="HP1888" s="26">
        <f t="shared" ref="HP1888" si="13811">HO1888+HP1886-HP1887</f>
        <v>17.857340000000001</v>
      </c>
      <c r="HQ1888" s="26">
        <f t="shared" ref="HQ1888" si="13812">HP1888+HQ1886-HQ1887</f>
        <v>17.857340000000001</v>
      </c>
      <c r="HR1888" s="26">
        <f t="shared" ref="HR1888" si="13813">HQ1888+HR1886-HR1887</f>
        <v>17.857340000000001</v>
      </c>
      <c r="HS1888" s="26">
        <f t="shared" ref="HS1888" si="13814">HR1888+HS1886-HS1887</f>
        <v>17.857340000000001</v>
      </c>
      <c r="HT1888" s="26">
        <f t="shared" ref="HT1888" si="13815">HS1888+HT1886-HT1887</f>
        <v>17.857340000000001</v>
      </c>
      <c r="HU1888" s="22">
        <f t="shared" ref="HU1888" si="13816">COUNTIF(GZ1888:HT1888,"&lt;0")</f>
        <v>3</v>
      </c>
      <c r="HV1888" s="25"/>
      <c r="HW1888" t="str">
        <f>DIM_BILL[[#This Row],[Tipo]]</f>
        <v>MATERIA PRIMA</v>
      </c>
    </row>
    <row r="1889" spans="1:231" x14ac:dyDescent="0.3">
      <c r="A1889" s="17" t="s">
        <v>650</v>
      </c>
      <c r="BI1889">
        <v>2.0454545454545454E-4</v>
      </c>
      <c r="GR1889" s="17" t="s">
        <v>651</v>
      </c>
      <c r="GS1889" s="17">
        <v>1</v>
      </c>
      <c r="GT1889" s="17" t="s">
        <v>1881</v>
      </c>
      <c r="GU1889" s="17" t="s">
        <v>1793</v>
      </c>
      <c r="GV1889" s="17">
        <f>SUMIF(FACT_A1[cve_prod],DIM_BILL[[#This Row],[CODIGO]],FACT_A1[Existencia])</f>
        <v>0</v>
      </c>
      <c r="GW1889" s="17">
        <f>SUMIF(FACT_A2[cve_prod],DIM_BILL[[#This Row],[CODIGO]],FACT_A2[Existencia])</f>
        <v>96</v>
      </c>
      <c r="GX1889" s="17"/>
      <c r="GY1889" s="16" t="s">
        <v>2220</v>
      </c>
      <c r="GZ1889" s="15">
        <f>SUMIFS(POs[saldo],POs[cve_prod],DIM_BILL[[#This Row],[CODIGO]],POs[status],$GY1889,POs[f_ent],GZ$1)</f>
        <v>0</v>
      </c>
      <c r="HA1889" s="15">
        <f>SUMIFS(POs[saldo],POs[cve_prod],DIM_BILL[[#This Row],[CODIGO]],POs[status],$GY1889,POs[f_ent],HA$1)</f>
        <v>0</v>
      </c>
      <c r="HB1889" s="15">
        <f>SUMIFS(POs[saldo],POs[cve_prod],DIM_BILL[[#This Row],[CODIGO]],POs[status],$GY1889,POs[f_ent],HB$1)</f>
        <v>0</v>
      </c>
      <c r="HC1889" s="15">
        <f>SUMIFS(POs[saldo],POs[cve_prod],DIM_BILL[[#This Row],[CODIGO]],POs[status],$GY1889,POs[f_ent],HC$1)</f>
        <v>0</v>
      </c>
      <c r="HD1889" s="15">
        <f>SUMIFS(POs[saldo],POs[cve_prod],DIM_BILL[[#This Row],[CODIGO]],POs[status],$GY1889,POs[f_ent],HD$1)</f>
        <v>0</v>
      </c>
      <c r="HE1889" s="15">
        <f>SUMIFS(POs[saldo],POs[cve_prod],DIM_BILL[[#This Row],[CODIGO]],POs[status],$GY1889,POs[f_ent],HE$1)</f>
        <v>0</v>
      </c>
      <c r="HF1889" s="15">
        <f>SUMIFS(POs[saldo],POs[cve_prod],DIM_BILL[[#This Row],[CODIGO]],POs[status],$GY1889,POs[Semana],WEEKNUM(HF$1))</f>
        <v>0</v>
      </c>
      <c r="HG1889" s="15">
        <f>SUMIFS(POs[saldo],POs[cve_prod],DIM_BILL[[#This Row],[CODIGO]],POs[status],$GY1889,POs[Semana],WEEKNUM(HG$1))</f>
        <v>0</v>
      </c>
      <c r="HH1889" s="15">
        <f>SUMIFS(POs[saldo],POs[cve_prod],DIM_BILL[[#This Row],[CODIGO]],POs[status],$GY1889,POs[Semana],WEEKNUM(HH$1))</f>
        <v>0</v>
      </c>
      <c r="HI1889" s="15">
        <f>SUMIFS(POs[saldo],POs[cve_prod],DIM_BILL[[#This Row],[CODIGO]],POs[status],$GY1889,POs[Semana],WEEKNUM(HI$1))</f>
        <v>0</v>
      </c>
      <c r="HJ1889" s="15">
        <f>SUMIFS(POs[saldo],POs[cve_prod],DIM_BILL[[#This Row],[CODIGO]],POs[status],$GY1889,POs[Semana],WEEKNUM(HJ$1))</f>
        <v>0</v>
      </c>
      <c r="HK1889" s="15">
        <f>SUMIFS(POs[saldo],POs[cve_prod],DIM_BILL[[#This Row],[CODIGO]],POs[status],$GY1889,POs[Semana],WEEKNUM(HK$1))</f>
        <v>0</v>
      </c>
      <c r="HL1889" s="15">
        <f>SUMIFS(POs[saldo],POs[cve_prod],DIM_BILL[[#This Row],[CODIGO]],POs[status],$GY1889,POs[Semana],WEEKNUM(HL$1))</f>
        <v>0</v>
      </c>
      <c r="HM1889" s="15">
        <f>SUMIFS(POs[saldo],POs[cve_prod],DIM_BILL[[#This Row],[CODIGO]],POs[status],$GY1889,POs[Semana],WEEKNUM(HM$1))</f>
        <v>0</v>
      </c>
      <c r="HN1889" s="15">
        <f>SUMIFS(POs[saldo],POs[cve_prod],DIM_BILL[[#This Row],[CODIGO]],POs[status],$GY1889,POs[Semana],WEEKNUM(HN$1))</f>
        <v>0</v>
      </c>
      <c r="HO1889" s="15">
        <f>SUMIFS(POs[saldo],POs[cve_prod],DIM_BILL[[#This Row],[CODIGO]],POs[status],$GY1889,POs[Semana],WEEKNUM(HO$1))</f>
        <v>0</v>
      </c>
      <c r="HP1889" s="15">
        <f>SUMIFS(POs[saldo],POs[cve_prod],DIM_BILL[[#This Row],[CODIGO]],POs[status],$GY1889,POs[Semana],WEEKNUM(HP$1))</f>
        <v>0</v>
      </c>
      <c r="HQ1889" s="15">
        <f>SUMIFS(POs[saldo],POs[cve_prod],DIM_BILL[[#This Row],[CODIGO]],POs[status],$GY1889,POs[Semana],WEEKNUM(HQ$1))</f>
        <v>0</v>
      </c>
      <c r="HR1889" s="15">
        <f>SUMIFS(POs[saldo],POs[cve_prod],DIM_BILL[[#This Row],[CODIGO]],POs[status],$GY1889,POs[Semana],WEEKNUM(HR$1))</f>
        <v>0</v>
      </c>
      <c r="HS1889" s="15">
        <f>SUMIFS(POs[saldo],POs[cve_prod],DIM_BILL[[#This Row],[CODIGO]],POs[status],$GY1889,POs[Semana],WEEKNUM(HS$1))</f>
        <v>0</v>
      </c>
      <c r="HT1889" s="15">
        <f>SUMIFS(POs[saldo],POs[cve_prod],DIM_BILL[[#This Row],[CODIGO]],POs[status],$GY1889,POs[Semana],WEEKNUM(HT$1))</f>
        <v>0</v>
      </c>
      <c r="HU1889" s="21"/>
      <c r="HV1889" s="25"/>
      <c r="HW1889" t="str">
        <f>DIM_BILL[[#This Row],[Tipo]]</f>
        <v>MATERIA PRIMA</v>
      </c>
    </row>
    <row r="1890" spans="1:231" x14ac:dyDescent="0.3">
      <c r="A1890" s="17" t="s">
        <v>650</v>
      </c>
      <c r="BI1890">
        <v>2.0454545454545454E-4</v>
      </c>
      <c r="GR1890" s="17" t="s">
        <v>651</v>
      </c>
      <c r="GS1890" s="17">
        <v>1</v>
      </c>
      <c r="GT1890" s="17" t="s">
        <v>1881</v>
      </c>
      <c r="GU1890" s="17" t="s">
        <v>1793</v>
      </c>
      <c r="GV1890" s="17">
        <f>SUMIF(FACT_A1[cve_prod],DIM_BILL[[#This Row],[CODIGO]],FACT_A1[Existencia])</f>
        <v>0</v>
      </c>
      <c r="GW1890" s="17">
        <f>SUMIF(FACT_A2[cve_prod],DIM_BILL[[#This Row],[CODIGO]],FACT_A2[Existencia])</f>
        <v>96</v>
      </c>
      <c r="GX1890" s="17"/>
      <c r="GY1890" s="16" t="s">
        <v>2221</v>
      </c>
      <c r="GZ1890" s="24">
        <f>SUMPRODUCT($B1890:$GQ1890,INDEX(PLAN_PRODUCCION!$B$4:$GQ$24,COLUMN()-COLUMN($GZ$1)+1,0))</f>
        <v>4.5</v>
      </c>
      <c r="HA1890" s="24">
        <f>SUMPRODUCT($B1890:$GQ1890,INDEX(PLAN_PRODUCCION!$B$4:$GQ$24,COLUMN()-COLUMN($GZ$1)+1,0))</f>
        <v>0</v>
      </c>
      <c r="HB1890" s="24">
        <f>SUMPRODUCT($B1890:$GQ1890,INDEX(PLAN_PRODUCCION!$B$4:$GQ$24,COLUMN()-COLUMN($GZ$1)+1,0))</f>
        <v>0</v>
      </c>
      <c r="HC1890" s="24">
        <f>SUMPRODUCT($B1890:$GQ1890,INDEX(PLAN_PRODUCCION!$B$4:$GQ$24,COLUMN()-COLUMN($GZ$1)+1,0))</f>
        <v>0</v>
      </c>
      <c r="HD1890" s="24">
        <f>SUMPRODUCT($B1890:$GQ1890,INDEX(PLAN_PRODUCCION!$B$4:$GQ$24,COLUMN()-COLUMN($GZ$1)+1,0))</f>
        <v>0</v>
      </c>
      <c r="HE1890" s="24">
        <f>SUMPRODUCT($B1890:$GQ1890,INDEX(PLAN_PRODUCCION!$B$4:$GQ$24,COLUMN()-COLUMN($GZ$1)+1,0))</f>
        <v>0</v>
      </c>
      <c r="HF1890" s="24">
        <f>SUMPRODUCT($B1890:$GQ1890,INDEX(PLAN_PRODUCCION!$B$4:$GQ$24,COLUMN()-COLUMN($GZ$1)+1,0))</f>
        <v>0</v>
      </c>
      <c r="HG1890" s="24">
        <f>SUMPRODUCT($B1890:$GQ1890,INDEX(PLAN_PRODUCCION!$B$4:$GQ$24,COLUMN()-COLUMN($GZ$1)+1,0))</f>
        <v>0</v>
      </c>
      <c r="HH1890" s="24">
        <f>SUMPRODUCT($B1890:$GQ1890,INDEX(PLAN_PRODUCCION!$B$4:$GQ$24,COLUMN()-COLUMN($GZ$1)+1,0))</f>
        <v>0</v>
      </c>
      <c r="HI1890" s="24">
        <f>SUMPRODUCT($B1890:$GQ1890,INDEX(PLAN_PRODUCCION!$B$4:$GQ$24,COLUMN()-COLUMN($GZ$1)+1,0))</f>
        <v>0</v>
      </c>
      <c r="HJ1890" s="24">
        <f>SUMPRODUCT($B1890:$GQ1890,INDEX(PLAN_PRODUCCION!$B$4:$GQ$24,COLUMN()-COLUMN($GZ$1)+1,0))</f>
        <v>0</v>
      </c>
      <c r="HK1890" s="24">
        <f>SUMPRODUCT($B1890:$GQ1890,INDEX(PLAN_PRODUCCION!$B$4:$GQ$24,COLUMN()-COLUMN($GZ$1)+1,0))</f>
        <v>0</v>
      </c>
      <c r="HL1890" s="24">
        <f>SUMPRODUCT($B1890:$GQ1890,INDEX(PLAN_PRODUCCION!$B$4:$GQ$24,COLUMN()-COLUMN($GZ$1)+1,0))</f>
        <v>0</v>
      </c>
      <c r="HM1890" s="24">
        <f>SUMPRODUCT($B1890:$GQ1890,INDEX(PLAN_PRODUCCION!$B$4:$GQ$24,COLUMN()-COLUMN($GZ$1)+1,0))</f>
        <v>0</v>
      </c>
      <c r="HN1890" s="24">
        <f>SUMPRODUCT($B1890:$GQ1890,INDEX(PLAN_PRODUCCION!$B$4:$GQ$24,COLUMN()-COLUMN($GZ$1)+1,0))</f>
        <v>0</v>
      </c>
      <c r="HO1890" s="24">
        <f>SUMPRODUCT($B1890:$GQ1890,INDEX(PLAN_PRODUCCION!$B$4:$GQ$24,COLUMN()-COLUMN($GZ$1)+1,0))</f>
        <v>0</v>
      </c>
      <c r="HP1890" s="24">
        <f>SUMPRODUCT($B1890:$GQ1890,INDEX(PLAN_PRODUCCION!$B$4:$GQ$24,COLUMN()-COLUMN($GZ$1)+1,0))</f>
        <v>0</v>
      </c>
      <c r="HQ1890" s="24">
        <f>SUMPRODUCT($B1890:$GQ1890,INDEX(PLAN_PRODUCCION!$B$4:$GQ$24,COLUMN()-COLUMN($GZ$1)+1,0))</f>
        <v>0</v>
      </c>
      <c r="HR1890" s="24">
        <f>SUMPRODUCT($B1890:$GQ1890,INDEX(PLAN_PRODUCCION!$B$4:$GQ$24,COLUMN()-COLUMN($GZ$1)+1,0))</f>
        <v>0</v>
      </c>
      <c r="HS1890" s="24">
        <f>SUMPRODUCT($B1890:$GQ1890,INDEX(PLAN_PRODUCCION!$B$4:$GQ$24,COLUMN()-COLUMN($GZ$1)+1,0))</f>
        <v>0</v>
      </c>
      <c r="HT1890" s="24">
        <f>SUMPRODUCT($B1890:$GQ1890,INDEX(PLAN_PRODUCCION!$B$4:$GQ$24,COLUMN()-COLUMN($GZ$1)+1,0))</f>
        <v>0</v>
      </c>
      <c r="HU1890" s="21"/>
      <c r="HV1890" s="25"/>
      <c r="HW1890" t="str">
        <f>DIM_BILL[[#This Row],[Tipo]]</f>
        <v>MATERIA PRIMA</v>
      </c>
    </row>
    <row r="1891" spans="1:231" x14ac:dyDescent="0.3">
      <c r="A1891" s="18" t="s">
        <v>650</v>
      </c>
      <c r="BI1891">
        <v>2.0454545454545454E-4</v>
      </c>
      <c r="GR1891" s="18" t="s">
        <v>651</v>
      </c>
      <c r="GS1891" s="18">
        <v>1</v>
      </c>
      <c r="GT1891" s="18" t="s">
        <v>1881</v>
      </c>
      <c r="GU1891" s="18" t="s">
        <v>1793</v>
      </c>
      <c r="GV1891" s="18">
        <f>SUMIF(FACT_A1[cve_prod],DIM_BILL[[#This Row],[CODIGO]],FACT_A1[Existencia])</f>
        <v>0</v>
      </c>
      <c r="GW1891" s="18">
        <f>SUMIF(FACT_A2[cve_prod],DIM_BILL[[#This Row],[CODIGO]],FACT_A2[Existencia])</f>
        <v>96</v>
      </c>
      <c r="GX1891" s="18"/>
      <c r="GY1891" s="16" t="s">
        <v>2222</v>
      </c>
      <c r="GZ1891" s="26">
        <f t="shared" ref="GZ1891" si="13817">GV1891+GW1891+GX1891+GZ1889-GZ1890</f>
        <v>91.5</v>
      </c>
      <c r="HA1891" s="26">
        <f t="shared" ref="HA1891" si="13818">GZ1891+HA1889-HA1890</f>
        <v>91.5</v>
      </c>
      <c r="HB1891" s="26">
        <f t="shared" ref="HB1891" si="13819">HA1891+HB1889-HB1890</f>
        <v>91.5</v>
      </c>
      <c r="HC1891" s="26">
        <f t="shared" ref="HC1891" si="13820">HB1891+HC1889-HC1890</f>
        <v>91.5</v>
      </c>
      <c r="HD1891" s="26">
        <f t="shared" ref="HD1891" si="13821">HC1891+HD1889-HD1890</f>
        <v>91.5</v>
      </c>
      <c r="HE1891" s="26">
        <f t="shared" ref="HE1891" si="13822">HD1891+HE1889-HE1890</f>
        <v>91.5</v>
      </c>
      <c r="HF1891" s="26">
        <f t="shared" ref="HF1891" si="13823">HE1891+HF1889-HF1890</f>
        <v>91.5</v>
      </c>
      <c r="HG1891" s="26">
        <f t="shared" ref="HG1891" si="13824">HF1891+HG1889-HG1890</f>
        <v>91.5</v>
      </c>
      <c r="HH1891" s="26">
        <f t="shared" ref="HH1891" si="13825">HG1891+HH1889-HH1890</f>
        <v>91.5</v>
      </c>
      <c r="HI1891" s="26">
        <f t="shared" ref="HI1891" si="13826">HH1891+HI1889-HI1890</f>
        <v>91.5</v>
      </c>
      <c r="HJ1891" s="26">
        <f t="shared" ref="HJ1891" si="13827">HI1891+HJ1889-HJ1890</f>
        <v>91.5</v>
      </c>
      <c r="HK1891" s="26">
        <f t="shared" ref="HK1891" si="13828">HJ1891+HK1889-HK1890</f>
        <v>91.5</v>
      </c>
      <c r="HL1891" s="26">
        <f t="shared" ref="HL1891" si="13829">HK1891+HL1889-HL1890</f>
        <v>91.5</v>
      </c>
      <c r="HM1891" s="26">
        <f t="shared" ref="HM1891" si="13830">HL1891+HM1889-HM1890</f>
        <v>91.5</v>
      </c>
      <c r="HN1891" s="26">
        <f t="shared" ref="HN1891" si="13831">HM1891+HN1889-HN1890</f>
        <v>91.5</v>
      </c>
      <c r="HO1891" s="26">
        <f t="shared" ref="HO1891" si="13832">HN1891+HO1889-HO1890</f>
        <v>91.5</v>
      </c>
      <c r="HP1891" s="26">
        <f t="shared" ref="HP1891" si="13833">HO1891+HP1889-HP1890</f>
        <v>91.5</v>
      </c>
      <c r="HQ1891" s="26">
        <f t="shared" ref="HQ1891" si="13834">HP1891+HQ1889-HQ1890</f>
        <v>91.5</v>
      </c>
      <c r="HR1891" s="26">
        <f t="shared" ref="HR1891" si="13835">HQ1891+HR1889-HR1890</f>
        <v>91.5</v>
      </c>
      <c r="HS1891" s="26">
        <f t="shared" ref="HS1891" si="13836">HR1891+HS1889-HS1890</f>
        <v>91.5</v>
      </c>
      <c r="HT1891" s="26">
        <f t="shared" ref="HT1891" si="13837">HS1891+HT1889-HT1890</f>
        <v>91.5</v>
      </c>
      <c r="HU1891" s="22">
        <f t="shared" ref="HU1891" si="13838">COUNTIF(GZ1891:HT1891,"&lt;0")</f>
        <v>0</v>
      </c>
      <c r="HV1891" s="25"/>
      <c r="HW1891" t="str">
        <f>DIM_BILL[[#This Row],[Tipo]]</f>
        <v>MATERIA PRIMA</v>
      </c>
    </row>
    <row r="1892" spans="1:231" x14ac:dyDescent="0.3">
      <c r="A1892" s="17" t="s">
        <v>70</v>
      </c>
      <c r="F1892">
        <v>1.4038921052631579E-2</v>
      </c>
      <c r="G1892">
        <v>4.4456600000000006E-3</v>
      </c>
      <c r="H1892">
        <v>5.3347899999999998E-3</v>
      </c>
      <c r="I1892">
        <v>7.2000000000000005E-4</v>
      </c>
      <c r="J1892">
        <v>1.4400000000000001E-3</v>
      </c>
      <c r="K1892">
        <v>1.1687999999999999E-2</v>
      </c>
      <c r="M1892">
        <v>7.4700000000000001E-3</v>
      </c>
      <c r="N1892">
        <v>2.9309230769230766E-3</v>
      </c>
      <c r="O1892">
        <v>5.9269799999999992E-3</v>
      </c>
      <c r="P1892">
        <v>1.99E-3</v>
      </c>
      <c r="Q1892">
        <v>1.3262222222222222E-4</v>
      </c>
      <c r="R1892">
        <v>1.4733333333333332E-3</v>
      </c>
      <c r="S1892">
        <v>3.15E-3</v>
      </c>
      <c r="T1892">
        <v>6.3E-3</v>
      </c>
      <c r="U1892">
        <v>1.1301E-4</v>
      </c>
      <c r="V1892">
        <v>1.356E-3</v>
      </c>
      <c r="W1892">
        <v>6.2659999999999999E-3</v>
      </c>
      <c r="X1892">
        <v>1.1230000000000001E-3</v>
      </c>
      <c r="Y1892">
        <v>4.2112857142857143E-3</v>
      </c>
      <c r="Z1892">
        <v>8.8438000000000006E-3</v>
      </c>
      <c r="AA1892">
        <v>1.7687399999999999E-2</v>
      </c>
      <c r="AB1892">
        <v>6.1810000000000001E-4</v>
      </c>
      <c r="AC1892">
        <v>2.0603333333333332E-4</v>
      </c>
      <c r="AD1892">
        <v>2.0400000000000001E-3</v>
      </c>
      <c r="AG1892">
        <v>4.1099999999999999E-3</v>
      </c>
      <c r="AH1892">
        <v>7.5030149253731346E-3</v>
      </c>
      <c r="AI1892">
        <v>3.7515074626865673E-3</v>
      </c>
      <c r="AJ1892">
        <v>4.5125666666666661E-2</v>
      </c>
      <c r="AK1892">
        <v>0.105</v>
      </c>
      <c r="AL1892">
        <v>1.2E-2</v>
      </c>
      <c r="AM1892">
        <v>3.479047619047619E-3</v>
      </c>
      <c r="AN1892">
        <v>4.0411044776119398E-3</v>
      </c>
      <c r="AO1892">
        <v>2.0205522388059699E-3</v>
      </c>
      <c r="AT1892">
        <v>9.7954285714285712E-3</v>
      </c>
      <c r="AV1892">
        <v>4.0854000000000003E-3</v>
      </c>
      <c r="AZ1892">
        <v>3.4550000000000002E-3</v>
      </c>
      <c r="BA1892">
        <v>1.49934E-3</v>
      </c>
      <c r="BB1892">
        <v>2.2394423076923077E-3</v>
      </c>
      <c r="BC1892">
        <v>3.2936538461538459E-3</v>
      </c>
      <c r="BD1892">
        <v>6.5873076923076918E-3</v>
      </c>
      <c r="BE1892">
        <v>2.3604E-2</v>
      </c>
      <c r="BF1892">
        <v>3.6000000000000002E-4</v>
      </c>
      <c r="BG1892">
        <v>7.9466666666666661E-3</v>
      </c>
      <c r="FA1892">
        <v>1.2763749999999999E-3</v>
      </c>
      <c r="FB1892">
        <v>3.5099999999999997E-3</v>
      </c>
      <c r="FC1892">
        <v>1.5226E-2</v>
      </c>
      <c r="FD1892">
        <v>8.7900000000000009E-3</v>
      </c>
      <c r="FE1892">
        <v>1.6350000000000002E-3</v>
      </c>
      <c r="FF1892">
        <v>8.1466333333333335E-3</v>
      </c>
      <c r="FG1892">
        <v>7.6316333333333337E-3</v>
      </c>
      <c r="FH1892">
        <v>1.1850000000000001E-2</v>
      </c>
      <c r="FI1892">
        <v>6.5796296296296295E-4</v>
      </c>
      <c r="FJ1892">
        <v>3.9632809523809523E-3</v>
      </c>
      <c r="FK1892">
        <v>7.4790000000000004E-3</v>
      </c>
      <c r="FW1892">
        <v>7.4790000000000009E-2</v>
      </c>
      <c r="FX1892">
        <v>7.0000000000000001E-3</v>
      </c>
      <c r="FY1892">
        <v>2.1269999999999997E-2</v>
      </c>
      <c r="FZ1892">
        <v>3.1908190819081909E-2</v>
      </c>
      <c r="GA1892">
        <v>7.0000000000000001E-3</v>
      </c>
      <c r="GB1892">
        <v>7.0000000000000001E-3</v>
      </c>
      <c r="GD1892">
        <v>7.0000000000000001E-3</v>
      </c>
      <c r="GG1892">
        <v>5.9077555555555553E-3</v>
      </c>
      <c r="GH1892">
        <v>3.1199999999999999E-3</v>
      </c>
      <c r="GI1892">
        <v>4.679766011699415E-3</v>
      </c>
      <c r="GJ1892">
        <v>2.0049180327868853E-3</v>
      </c>
      <c r="GL1892">
        <v>1.3941E-2</v>
      </c>
      <c r="GM1892">
        <v>2.1150000000000001E-3</v>
      </c>
      <c r="GO1892">
        <v>6.5054000000000006E-3</v>
      </c>
      <c r="GP1892">
        <v>8.3931111111111116E-3</v>
      </c>
      <c r="GQ1892">
        <v>8.4639393939393934E-4</v>
      </c>
      <c r="GR1892" s="17" t="s">
        <v>71</v>
      </c>
      <c r="GS1892" s="17">
        <v>1</v>
      </c>
      <c r="GT1892" s="17" t="s">
        <v>1838</v>
      </c>
      <c r="GU1892" s="17" t="s">
        <v>1793</v>
      </c>
      <c r="GV1892" s="17">
        <f>SUMIF(FACT_A1[cve_prod],DIM_BILL[[#This Row],[CODIGO]],FACT_A1[Existencia])</f>
        <v>0</v>
      </c>
      <c r="GW1892" s="17">
        <f>SUMIF(FACT_A2[cve_prod],DIM_BILL[[#This Row],[CODIGO]],FACT_A2[Existencia])</f>
        <v>1438.1846</v>
      </c>
      <c r="GX1892" s="17"/>
      <c r="GY1892" s="16" t="s">
        <v>2220</v>
      </c>
      <c r="GZ1892" s="15">
        <f>SUMIFS(POs[saldo],POs[cve_prod],DIM_BILL[[#This Row],[CODIGO]],POs[status],$GY1892,POs[f_ent],GZ$1)</f>
        <v>0</v>
      </c>
      <c r="HA1892" s="15">
        <f>SUMIFS(POs[saldo],POs[cve_prod],DIM_BILL[[#This Row],[CODIGO]],POs[status],$GY1892,POs[f_ent],HA$1)</f>
        <v>0</v>
      </c>
      <c r="HB1892" s="15">
        <f>SUMIFS(POs[saldo],POs[cve_prod],DIM_BILL[[#This Row],[CODIGO]],POs[status],$GY1892,POs[f_ent],HB$1)</f>
        <v>0</v>
      </c>
      <c r="HC1892" s="15">
        <f>SUMIFS(POs[saldo],POs[cve_prod],DIM_BILL[[#This Row],[CODIGO]],POs[status],$GY1892,POs[f_ent],HC$1)</f>
        <v>750</v>
      </c>
      <c r="HD1892" s="15">
        <f>SUMIFS(POs[saldo],POs[cve_prod],DIM_BILL[[#This Row],[CODIGO]],POs[status],$GY1892,POs[f_ent],HD$1)</f>
        <v>0</v>
      </c>
      <c r="HE1892" s="15">
        <f>SUMIFS(POs[saldo],POs[cve_prod],DIM_BILL[[#This Row],[CODIGO]],POs[status],$GY1892,POs[f_ent],HE$1)</f>
        <v>0</v>
      </c>
      <c r="HF1892" s="15">
        <f>SUMIFS(POs[saldo],POs[cve_prod],DIM_BILL[[#This Row],[CODIGO]],POs[status],$GY1892,POs[Semana],WEEKNUM(HF$1))</f>
        <v>0</v>
      </c>
      <c r="HG1892" s="15">
        <f>SUMIFS(POs[saldo],POs[cve_prod],DIM_BILL[[#This Row],[CODIGO]],POs[status],$GY1892,POs[Semana],WEEKNUM(HG$1))</f>
        <v>0</v>
      </c>
      <c r="HH1892" s="15">
        <f>SUMIFS(POs[saldo],POs[cve_prod],DIM_BILL[[#This Row],[CODIGO]],POs[status],$GY1892,POs[Semana],WEEKNUM(HH$1))</f>
        <v>0</v>
      </c>
      <c r="HI1892" s="15">
        <f>SUMIFS(POs[saldo],POs[cve_prod],DIM_BILL[[#This Row],[CODIGO]],POs[status],$GY1892,POs[Semana],WEEKNUM(HI$1))</f>
        <v>0</v>
      </c>
      <c r="HJ1892" s="15">
        <f>SUMIFS(POs[saldo],POs[cve_prod],DIM_BILL[[#This Row],[CODIGO]],POs[status],$GY1892,POs[Semana],WEEKNUM(HJ$1))</f>
        <v>0</v>
      </c>
      <c r="HK1892" s="15">
        <f>SUMIFS(POs[saldo],POs[cve_prod],DIM_BILL[[#This Row],[CODIGO]],POs[status],$GY1892,POs[Semana],WEEKNUM(HK$1))</f>
        <v>0</v>
      </c>
      <c r="HL1892" s="15">
        <f>SUMIFS(POs[saldo],POs[cve_prod],DIM_BILL[[#This Row],[CODIGO]],POs[status],$GY1892,POs[Semana],WEEKNUM(HL$1))</f>
        <v>0</v>
      </c>
      <c r="HM1892" s="15">
        <f>SUMIFS(POs[saldo],POs[cve_prod],DIM_BILL[[#This Row],[CODIGO]],POs[status],$GY1892,POs[Semana],WEEKNUM(HM$1))</f>
        <v>0</v>
      </c>
      <c r="HN1892" s="15">
        <f>SUMIFS(POs[saldo],POs[cve_prod],DIM_BILL[[#This Row],[CODIGO]],POs[status],$GY1892,POs[Semana],WEEKNUM(HN$1))</f>
        <v>0</v>
      </c>
      <c r="HO1892" s="15">
        <f>SUMIFS(POs[saldo],POs[cve_prod],DIM_BILL[[#This Row],[CODIGO]],POs[status],$GY1892,POs[Semana],WEEKNUM(HO$1))</f>
        <v>0</v>
      </c>
      <c r="HP1892" s="15">
        <f>SUMIFS(POs[saldo],POs[cve_prod],DIM_BILL[[#This Row],[CODIGO]],POs[status],$GY1892,POs[Semana],WEEKNUM(HP$1))</f>
        <v>0</v>
      </c>
      <c r="HQ1892" s="15">
        <f>SUMIFS(POs[saldo],POs[cve_prod],DIM_BILL[[#This Row],[CODIGO]],POs[status],$GY1892,POs[Semana],WEEKNUM(HQ$1))</f>
        <v>0</v>
      </c>
      <c r="HR1892" s="15">
        <f>SUMIFS(POs[saldo],POs[cve_prod],DIM_BILL[[#This Row],[CODIGO]],POs[status],$GY1892,POs[Semana],WEEKNUM(HR$1))</f>
        <v>0</v>
      </c>
      <c r="HS1892" s="15">
        <f>SUMIFS(POs[saldo],POs[cve_prod],DIM_BILL[[#This Row],[CODIGO]],POs[status],$GY1892,POs[Semana],WEEKNUM(HS$1))</f>
        <v>0</v>
      </c>
      <c r="HT1892" s="15">
        <f>SUMIFS(POs[saldo],POs[cve_prod],DIM_BILL[[#This Row],[CODIGO]],POs[status],$GY1892,POs[Semana],WEEKNUM(HT$1))</f>
        <v>0</v>
      </c>
      <c r="HU1892" s="21"/>
      <c r="HV1892" s="25"/>
      <c r="HW1892" t="str">
        <f>DIM_BILL[[#This Row],[Tipo]]</f>
        <v>MATERIA PRIMA</v>
      </c>
    </row>
    <row r="1893" spans="1:231" x14ac:dyDescent="0.3">
      <c r="A1893" s="17" t="s">
        <v>70</v>
      </c>
      <c r="F1893">
        <v>1.4038921052631579E-2</v>
      </c>
      <c r="G1893">
        <v>4.4456600000000006E-3</v>
      </c>
      <c r="H1893">
        <v>5.3347899999999998E-3</v>
      </c>
      <c r="I1893">
        <v>7.2000000000000005E-4</v>
      </c>
      <c r="J1893">
        <v>1.4400000000000001E-3</v>
      </c>
      <c r="K1893">
        <v>1.1687999999999999E-2</v>
      </c>
      <c r="M1893">
        <v>7.4700000000000001E-3</v>
      </c>
      <c r="N1893">
        <v>2.9309230769230766E-3</v>
      </c>
      <c r="O1893">
        <v>5.9269799999999992E-3</v>
      </c>
      <c r="P1893">
        <v>1.99E-3</v>
      </c>
      <c r="Q1893">
        <v>1.3262222222222222E-4</v>
      </c>
      <c r="R1893">
        <v>1.4733333333333332E-3</v>
      </c>
      <c r="S1893">
        <v>3.15E-3</v>
      </c>
      <c r="T1893">
        <v>6.3E-3</v>
      </c>
      <c r="U1893">
        <v>1.1301E-4</v>
      </c>
      <c r="V1893">
        <v>1.356E-3</v>
      </c>
      <c r="W1893">
        <v>6.2659999999999999E-3</v>
      </c>
      <c r="X1893">
        <v>1.1230000000000001E-3</v>
      </c>
      <c r="Y1893">
        <v>4.2112857142857143E-3</v>
      </c>
      <c r="Z1893">
        <v>8.8438000000000006E-3</v>
      </c>
      <c r="AA1893">
        <v>1.7687399999999999E-2</v>
      </c>
      <c r="AB1893">
        <v>6.1810000000000001E-4</v>
      </c>
      <c r="AC1893">
        <v>2.0603333333333332E-4</v>
      </c>
      <c r="AD1893">
        <v>2.0400000000000001E-3</v>
      </c>
      <c r="AG1893">
        <v>4.1099999999999999E-3</v>
      </c>
      <c r="AH1893">
        <v>7.5030149253731346E-3</v>
      </c>
      <c r="AI1893">
        <v>3.7515074626865673E-3</v>
      </c>
      <c r="AJ1893">
        <v>4.5125666666666661E-2</v>
      </c>
      <c r="AK1893">
        <v>0.105</v>
      </c>
      <c r="AL1893">
        <v>1.2E-2</v>
      </c>
      <c r="AM1893">
        <v>3.479047619047619E-3</v>
      </c>
      <c r="AN1893">
        <v>4.0411044776119398E-3</v>
      </c>
      <c r="AO1893">
        <v>2.0205522388059699E-3</v>
      </c>
      <c r="AT1893">
        <v>9.7954285714285712E-3</v>
      </c>
      <c r="AV1893">
        <v>4.0854000000000003E-3</v>
      </c>
      <c r="AZ1893">
        <v>3.4550000000000002E-3</v>
      </c>
      <c r="BA1893">
        <v>1.49934E-3</v>
      </c>
      <c r="BB1893">
        <v>2.2394423076923077E-3</v>
      </c>
      <c r="BC1893">
        <v>3.2936538461538459E-3</v>
      </c>
      <c r="BD1893">
        <v>6.5873076923076918E-3</v>
      </c>
      <c r="BE1893">
        <v>2.3604E-2</v>
      </c>
      <c r="BF1893">
        <v>3.6000000000000002E-4</v>
      </c>
      <c r="BG1893">
        <v>7.9466666666666661E-3</v>
      </c>
      <c r="FA1893">
        <v>1.2763749999999999E-3</v>
      </c>
      <c r="FB1893">
        <v>3.5099999999999997E-3</v>
      </c>
      <c r="FC1893">
        <v>1.5226E-2</v>
      </c>
      <c r="FD1893">
        <v>8.7900000000000009E-3</v>
      </c>
      <c r="FE1893">
        <v>1.6350000000000002E-3</v>
      </c>
      <c r="FF1893">
        <v>8.1466333333333335E-3</v>
      </c>
      <c r="FG1893">
        <v>7.6316333333333337E-3</v>
      </c>
      <c r="FH1893">
        <v>1.1850000000000001E-2</v>
      </c>
      <c r="FI1893">
        <v>6.5796296296296295E-4</v>
      </c>
      <c r="FJ1893">
        <v>3.9632809523809523E-3</v>
      </c>
      <c r="FK1893">
        <v>7.4790000000000004E-3</v>
      </c>
      <c r="FW1893">
        <v>7.4790000000000009E-2</v>
      </c>
      <c r="FX1893">
        <v>7.0000000000000001E-3</v>
      </c>
      <c r="FY1893">
        <v>2.1269999999999997E-2</v>
      </c>
      <c r="FZ1893">
        <v>3.1908190819081909E-2</v>
      </c>
      <c r="GA1893">
        <v>7.0000000000000001E-3</v>
      </c>
      <c r="GB1893">
        <v>7.0000000000000001E-3</v>
      </c>
      <c r="GD1893">
        <v>7.0000000000000001E-3</v>
      </c>
      <c r="GG1893">
        <v>5.9077555555555553E-3</v>
      </c>
      <c r="GH1893">
        <v>3.1199999999999999E-3</v>
      </c>
      <c r="GI1893">
        <v>4.679766011699415E-3</v>
      </c>
      <c r="GJ1893">
        <v>2.0049180327868853E-3</v>
      </c>
      <c r="GL1893">
        <v>1.3941E-2</v>
      </c>
      <c r="GM1893">
        <v>2.1150000000000001E-3</v>
      </c>
      <c r="GO1893">
        <v>6.5054000000000006E-3</v>
      </c>
      <c r="GP1893">
        <v>8.3931111111111116E-3</v>
      </c>
      <c r="GQ1893">
        <v>8.4639393939393934E-4</v>
      </c>
      <c r="GR1893" s="17" t="s">
        <v>71</v>
      </c>
      <c r="GS1893" s="17">
        <v>1</v>
      </c>
      <c r="GT1893" s="17" t="s">
        <v>1838</v>
      </c>
      <c r="GU1893" s="17" t="s">
        <v>1793</v>
      </c>
      <c r="GV1893" s="17">
        <f>SUMIF(FACT_A1[cve_prod],DIM_BILL[[#This Row],[CODIGO]],FACT_A1[Existencia])</f>
        <v>0</v>
      </c>
      <c r="GW1893" s="17">
        <f>SUMIF(FACT_A2[cve_prod],DIM_BILL[[#This Row],[CODIGO]],FACT_A2[Existencia])</f>
        <v>1438.1846</v>
      </c>
      <c r="GX1893" s="17"/>
      <c r="GY1893" s="16" t="s">
        <v>2221</v>
      </c>
      <c r="GZ1893" s="24">
        <f>SUMPRODUCT($B1893:$GQ1893,INDEX(PLAN_PRODUCCION!$B$4:$GQ$24,COLUMN()-COLUMN($GZ$1)+1,0))</f>
        <v>2164.1173702948709</v>
      </c>
      <c r="HA1893" s="24">
        <f>SUMPRODUCT($B1893:$GQ1893,INDEX(PLAN_PRODUCCION!$B$4:$GQ$24,COLUMN()-COLUMN($GZ$1)+1,0))</f>
        <v>0</v>
      </c>
      <c r="HB1893" s="24">
        <f>SUMPRODUCT($B1893:$GQ1893,INDEX(PLAN_PRODUCCION!$B$4:$GQ$24,COLUMN()-COLUMN($GZ$1)+1,0))</f>
        <v>0</v>
      </c>
      <c r="HC1893" s="24">
        <f>SUMPRODUCT($B1893:$GQ1893,INDEX(PLAN_PRODUCCION!$B$4:$GQ$24,COLUMN()-COLUMN($GZ$1)+1,0))</f>
        <v>0</v>
      </c>
      <c r="HD1893" s="24">
        <f>SUMPRODUCT($B1893:$GQ1893,INDEX(PLAN_PRODUCCION!$B$4:$GQ$24,COLUMN()-COLUMN($GZ$1)+1,0))</f>
        <v>0</v>
      </c>
      <c r="HE1893" s="24">
        <f>SUMPRODUCT($B1893:$GQ1893,INDEX(PLAN_PRODUCCION!$B$4:$GQ$24,COLUMN()-COLUMN($GZ$1)+1,0))</f>
        <v>0</v>
      </c>
      <c r="HF1893" s="24">
        <f>SUMPRODUCT($B1893:$GQ1893,INDEX(PLAN_PRODUCCION!$B$4:$GQ$24,COLUMN()-COLUMN($GZ$1)+1,0))</f>
        <v>0</v>
      </c>
      <c r="HG1893" s="24">
        <f>SUMPRODUCT($B1893:$GQ1893,INDEX(PLAN_PRODUCCION!$B$4:$GQ$24,COLUMN()-COLUMN($GZ$1)+1,0))</f>
        <v>83.55</v>
      </c>
      <c r="HH1893" s="24">
        <f>SUMPRODUCT($B1893:$GQ1893,INDEX(PLAN_PRODUCCION!$B$4:$GQ$24,COLUMN()-COLUMN($GZ$1)+1,0))</f>
        <v>0</v>
      </c>
      <c r="HI1893" s="24">
        <f>SUMPRODUCT($B1893:$GQ1893,INDEX(PLAN_PRODUCCION!$B$4:$GQ$24,COLUMN()-COLUMN($GZ$1)+1,0))</f>
        <v>0</v>
      </c>
      <c r="HJ1893" s="24">
        <f>SUMPRODUCT($B1893:$GQ1893,INDEX(PLAN_PRODUCCION!$B$4:$GQ$24,COLUMN()-COLUMN($GZ$1)+1,0))</f>
        <v>0</v>
      </c>
      <c r="HK1893" s="24">
        <f>SUMPRODUCT($B1893:$GQ1893,INDEX(PLAN_PRODUCCION!$B$4:$GQ$24,COLUMN()-COLUMN($GZ$1)+1,0))</f>
        <v>3.5529999999999999</v>
      </c>
      <c r="HL1893" s="24">
        <f>SUMPRODUCT($B1893:$GQ1893,INDEX(PLAN_PRODUCCION!$B$4:$GQ$24,COLUMN()-COLUMN($GZ$1)+1,0))</f>
        <v>20.55</v>
      </c>
      <c r="HM1893" s="24">
        <f>SUMPRODUCT($B1893:$GQ1893,INDEX(PLAN_PRODUCCION!$B$4:$GQ$24,COLUMN()-COLUMN($GZ$1)+1,0))</f>
        <v>0</v>
      </c>
      <c r="HN1893" s="24">
        <f>SUMPRODUCT($B1893:$GQ1893,INDEX(PLAN_PRODUCCION!$B$4:$GQ$24,COLUMN()-COLUMN($GZ$1)+1,0))</f>
        <v>0</v>
      </c>
      <c r="HO1893" s="24">
        <f>SUMPRODUCT($B1893:$GQ1893,INDEX(PLAN_PRODUCCION!$B$4:$GQ$24,COLUMN()-COLUMN($GZ$1)+1,0))</f>
        <v>0</v>
      </c>
      <c r="HP1893" s="24">
        <f>SUMPRODUCT($B1893:$GQ1893,INDEX(PLAN_PRODUCCION!$B$4:$GQ$24,COLUMN()-COLUMN($GZ$1)+1,0))</f>
        <v>0</v>
      </c>
      <c r="HQ1893" s="24">
        <f>SUMPRODUCT($B1893:$GQ1893,INDEX(PLAN_PRODUCCION!$B$4:$GQ$24,COLUMN()-COLUMN($GZ$1)+1,0))</f>
        <v>0</v>
      </c>
      <c r="HR1893" s="24">
        <f>SUMPRODUCT($B1893:$GQ1893,INDEX(PLAN_PRODUCCION!$B$4:$GQ$24,COLUMN()-COLUMN($GZ$1)+1,0))</f>
        <v>0</v>
      </c>
      <c r="HS1893" s="24">
        <f>SUMPRODUCT($B1893:$GQ1893,INDEX(PLAN_PRODUCCION!$B$4:$GQ$24,COLUMN()-COLUMN($GZ$1)+1,0))</f>
        <v>0</v>
      </c>
      <c r="HT1893" s="24">
        <f>SUMPRODUCT($B1893:$GQ1893,INDEX(PLAN_PRODUCCION!$B$4:$GQ$24,COLUMN()-COLUMN($GZ$1)+1,0))</f>
        <v>0</v>
      </c>
      <c r="HU1893" s="21"/>
      <c r="HV1893" s="25"/>
      <c r="HW1893" t="str">
        <f>DIM_BILL[[#This Row],[Tipo]]</f>
        <v>MATERIA PRIMA</v>
      </c>
    </row>
    <row r="1894" spans="1:231" x14ac:dyDescent="0.3">
      <c r="A1894" s="18" t="s">
        <v>70</v>
      </c>
      <c r="F1894">
        <v>1.4038921052631579E-2</v>
      </c>
      <c r="G1894">
        <v>4.4456600000000006E-3</v>
      </c>
      <c r="H1894">
        <v>5.3347899999999998E-3</v>
      </c>
      <c r="I1894">
        <v>7.2000000000000005E-4</v>
      </c>
      <c r="J1894">
        <v>1.4400000000000001E-3</v>
      </c>
      <c r="K1894">
        <v>1.1687999999999999E-2</v>
      </c>
      <c r="M1894">
        <v>7.4700000000000001E-3</v>
      </c>
      <c r="N1894">
        <v>2.9309230769230766E-3</v>
      </c>
      <c r="O1894">
        <v>5.9269799999999992E-3</v>
      </c>
      <c r="P1894">
        <v>1.99E-3</v>
      </c>
      <c r="Q1894">
        <v>1.3262222222222222E-4</v>
      </c>
      <c r="R1894">
        <v>1.4733333333333332E-3</v>
      </c>
      <c r="S1894">
        <v>3.15E-3</v>
      </c>
      <c r="T1894">
        <v>6.3E-3</v>
      </c>
      <c r="U1894">
        <v>1.1301E-4</v>
      </c>
      <c r="V1894">
        <v>1.356E-3</v>
      </c>
      <c r="W1894">
        <v>6.2659999999999999E-3</v>
      </c>
      <c r="X1894">
        <v>1.1230000000000001E-3</v>
      </c>
      <c r="Y1894">
        <v>4.2112857142857143E-3</v>
      </c>
      <c r="Z1894">
        <v>8.8438000000000006E-3</v>
      </c>
      <c r="AA1894">
        <v>1.7687399999999999E-2</v>
      </c>
      <c r="AB1894">
        <v>6.1810000000000001E-4</v>
      </c>
      <c r="AC1894">
        <v>2.0603333333333332E-4</v>
      </c>
      <c r="AD1894">
        <v>2.0400000000000001E-3</v>
      </c>
      <c r="AG1894">
        <v>4.1099999999999999E-3</v>
      </c>
      <c r="AH1894">
        <v>7.5030149253731346E-3</v>
      </c>
      <c r="AI1894">
        <v>3.7515074626865673E-3</v>
      </c>
      <c r="AJ1894">
        <v>4.5125666666666661E-2</v>
      </c>
      <c r="AK1894">
        <v>0.105</v>
      </c>
      <c r="AL1894">
        <v>1.2E-2</v>
      </c>
      <c r="AM1894">
        <v>3.479047619047619E-3</v>
      </c>
      <c r="AN1894">
        <v>4.0411044776119398E-3</v>
      </c>
      <c r="AO1894">
        <v>2.0205522388059699E-3</v>
      </c>
      <c r="AT1894">
        <v>9.7954285714285712E-3</v>
      </c>
      <c r="AV1894">
        <v>4.0854000000000003E-3</v>
      </c>
      <c r="AZ1894">
        <v>3.4550000000000002E-3</v>
      </c>
      <c r="BA1894">
        <v>1.49934E-3</v>
      </c>
      <c r="BB1894">
        <v>2.2394423076923077E-3</v>
      </c>
      <c r="BC1894">
        <v>3.2936538461538459E-3</v>
      </c>
      <c r="BD1894">
        <v>6.5873076923076918E-3</v>
      </c>
      <c r="BE1894">
        <v>2.3604E-2</v>
      </c>
      <c r="BF1894">
        <v>3.6000000000000002E-4</v>
      </c>
      <c r="BG1894">
        <v>7.9466666666666661E-3</v>
      </c>
      <c r="FA1894">
        <v>1.2763749999999999E-3</v>
      </c>
      <c r="FB1894">
        <v>3.5099999999999997E-3</v>
      </c>
      <c r="FC1894">
        <v>1.5226E-2</v>
      </c>
      <c r="FD1894">
        <v>8.7900000000000009E-3</v>
      </c>
      <c r="FE1894">
        <v>1.6350000000000002E-3</v>
      </c>
      <c r="FF1894">
        <v>8.1466333333333335E-3</v>
      </c>
      <c r="FG1894">
        <v>7.6316333333333337E-3</v>
      </c>
      <c r="FH1894">
        <v>1.1850000000000001E-2</v>
      </c>
      <c r="FI1894">
        <v>6.5796296296296295E-4</v>
      </c>
      <c r="FJ1894">
        <v>3.9632809523809523E-3</v>
      </c>
      <c r="FK1894">
        <v>7.4790000000000004E-3</v>
      </c>
      <c r="FW1894">
        <v>7.4790000000000009E-2</v>
      </c>
      <c r="FX1894">
        <v>7.0000000000000001E-3</v>
      </c>
      <c r="FY1894">
        <v>2.1269999999999997E-2</v>
      </c>
      <c r="FZ1894">
        <v>3.1908190819081909E-2</v>
      </c>
      <c r="GA1894">
        <v>7.0000000000000001E-3</v>
      </c>
      <c r="GB1894">
        <v>7.0000000000000001E-3</v>
      </c>
      <c r="GD1894">
        <v>7.0000000000000001E-3</v>
      </c>
      <c r="GG1894">
        <v>5.9077555555555553E-3</v>
      </c>
      <c r="GH1894">
        <v>3.1199999999999999E-3</v>
      </c>
      <c r="GI1894">
        <v>4.679766011699415E-3</v>
      </c>
      <c r="GJ1894">
        <v>2.0049180327868853E-3</v>
      </c>
      <c r="GL1894">
        <v>1.3941E-2</v>
      </c>
      <c r="GM1894">
        <v>2.1150000000000001E-3</v>
      </c>
      <c r="GO1894">
        <v>6.5054000000000006E-3</v>
      </c>
      <c r="GP1894">
        <v>8.3931111111111116E-3</v>
      </c>
      <c r="GQ1894">
        <v>8.4639393939393934E-4</v>
      </c>
      <c r="GR1894" s="18" t="s">
        <v>71</v>
      </c>
      <c r="GS1894" s="18">
        <v>1</v>
      </c>
      <c r="GT1894" s="18" t="s">
        <v>1838</v>
      </c>
      <c r="GU1894" s="18" t="s">
        <v>1793</v>
      </c>
      <c r="GV1894" s="18">
        <f>SUMIF(FACT_A1[cve_prod],DIM_BILL[[#This Row],[CODIGO]],FACT_A1[Existencia])</f>
        <v>0</v>
      </c>
      <c r="GW1894" s="18">
        <f>SUMIF(FACT_A2[cve_prod],DIM_BILL[[#This Row],[CODIGO]],FACT_A2[Existencia])</f>
        <v>1438.1846</v>
      </c>
      <c r="GX1894" s="18"/>
      <c r="GY1894" s="16" t="s">
        <v>2222</v>
      </c>
      <c r="GZ1894" s="26">
        <f t="shared" ref="GZ1894" si="13839">GV1894+GW1894+GX1894+GZ1892-GZ1893</f>
        <v>-725.93277029487081</v>
      </c>
      <c r="HA1894" s="26">
        <f t="shared" ref="HA1894" si="13840">GZ1894+HA1892-HA1893</f>
        <v>-725.93277029487081</v>
      </c>
      <c r="HB1894" s="26">
        <f t="shared" ref="HB1894" si="13841">HA1894+HB1892-HB1893</f>
        <v>-725.93277029487081</v>
      </c>
      <c r="HC1894" s="26">
        <f t="shared" ref="HC1894" si="13842">HB1894+HC1892-HC1893</f>
        <v>24.067229705129193</v>
      </c>
      <c r="HD1894" s="26">
        <f t="shared" ref="HD1894" si="13843">HC1894+HD1892-HD1893</f>
        <v>24.067229705129193</v>
      </c>
      <c r="HE1894" s="26">
        <f t="shared" ref="HE1894" si="13844">HD1894+HE1892-HE1893</f>
        <v>24.067229705129193</v>
      </c>
      <c r="HF1894" s="26">
        <f t="shared" ref="HF1894" si="13845">HE1894+HF1892-HF1893</f>
        <v>24.067229705129193</v>
      </c>
      <c r="HG1894" s="26">
        <f t="shared" ref="HG1894" si="13846">HF1894+HG1892-HG1893</f>
        <v>-59.482770294870804</v>
      </c>
      <c r="HH1894" s="26">
        <f t="shared" ref="HH1894" si="13847">HG1894+HH1892-HH1893</f>
        <v>-59.482770294870804</v>
      </c>
      <c r="HI1894" s="26">
        <f t="shared" ref="HI1894" si="13848">HH1894+HI1892-HI1893</f>
        <v>-59.482770294870804</v>
      </c>
      <c r="HJ1894" s="26">
        <f t="shared" ref="HJ1894" si="13849">HI1894+HJ1892-HJ1893</f>
        <v>-59.482770294870804</v>
      </c>
      <c r="HK1894" s="26">
        <f t="shared" ref="HK1894" si="13850">HJ1894+HK1892-HK1893</f>
        <v>-63.035770294870801</v>
      </c>
      <c r="HL1894" s="26">
        <f t="shared" ref="HL1894" si="13851">HK1894+HL1892-HL1893</f>
        <v>-83.585770294870798</v>
      </c>
      <c r="HM1894" s="26">
        <f t="shared" ref="HM1894" si="13852">HL1894+HM1892-HM1893</f>
        <v>-83.585770294870798</v>
      </c>
      <c r="HN1894" s="26">
        <f t="shared" ref="HN1894" si="13853">HM1894+HN1892-HN1893</f>
        <v>-83.585770294870798</v>
      </c>
      <c r="HO1894" s="26">
        <f t="shared" ref="HO1894" si="13854">HN1894+HO1892-HO1893</f>
        <v>-83.585770294870798</v>
      </c>
      <c r="HP1894" s="26">
        <f t="shared" ref="HP1894" si="13855">HO1894+HP1892-HP1893</f>
        <v>-83.585770294870798</v>
      </c>
      <c r="HQ1894" s="26">
        <f t="shared" ref="HQ1894" si="13856">HP1894+HQ1892-HQ1893</f>
        <v>-83.585770294870798</v>
      </c>
      <c r="HR1894" s="26">
        <f t="shared" ref="HR1894" si="13857">HQ1894+HR1892-HR1893</f>
        <v>-83.585770294870798</v>
      </c>
      <c r="HS1894" s="26">
        <f t="shared" ref="HS1894" si="13858">HR1894+HS1892-HS1893</f>
        <v>-83.585770294870798</v>
      </c>
      <c r="HT1894" s="26">
        <f t="shared" ref="HT1894" si="13859">HS1894+HT1892-HT1893</f>
        <v>-83.585770294870798</v>
      </c>
      <c r="HU1894" s="22">
        <f t="shared" ref="HU1894" si="13860">COUNTIF(GZ1894:HT1894,"&lt;0")</f>
        <v>17</v>
      </c>
      <c r="HV1894" s="25"/>
      <c r="HW1894" t="str">
        <f>DIM_BILL[[#This Row],[Tipo]]</f>
        <v>MATERIA PRIMA</v>
      </c>
    </row>
    <row r="1895" spans="1:231" x14ac:dyDescent="0.3">
      <c r="A1895" s="17" t="s">
        <v>1527</v>
      </c>
      <c r="FF1895">
        <v>1.2599999999999998E-3</v>
      </c>
      <c r="FG1895">
        <v>1.2599999999999998E-3</v>
      </c>
      <c r="FN1895">
        <v>1.5E-3</v>
      </c>
      <c r="GR1895" s="17" t="s">
        <v>1528</v>
      </c>
      <c r="GS1895" s="17">
        <v>8</v>
      </c>
      <c r="GT1895" s="17" t="s">
        <v>1882</v>
      </c>
      <c r="GU1895" s="17" t="s">
        <v>1793</v>
      </c>
      <c r="GV1895" s="17">
        <f>SUMIF(FACT_A1[cve_prod],DIM_BILL[[#This Row],[CODIGO]],FACT_A1[Existencia])</f>
        <v>0</v>
      </c>
      <c r="GW1895" s="17">
        <f>SUMIF(FACT_A2[cve_prod],DIM_BILL[[#This Row],[CODIGO]],FACT_A2[Existencia])</f>
        <v>0</v>
      </c>
      <c r="GX1895" s="17"/>
      <c r="GY1895" s="16" t="s">
        <v>2220</v>
      </c>
      <c r="GZ1895" s="15">
        <f>SUMIFS(POs[saldo],POs[cve_prod],DIM_BILL[[#This Row],[CODIGO]],POs[status],$GY1895,POs[f_ent],GZ$1)</f>
        <v>0</v>
      </c>
      <c r="HA1895" s="15">
        <f>SUMIFS(POs[saldo],POs[cve_prod],DIM_BILL[[#This Row],[CODIGO]],POs[status],$GY1895,POs[f_ent],HA$1)</f>
        <v>0</v>
      </c>
      <c r="HB1895" s="15">
        <f>SUMIFS(POs[saldo],POs[cve_prod],DIM_BILL[[#This Row],[CODIGO]],POs[status],$GY1895,POs[f_ent],HB$1)</f>
        <v>0</v>
      </c>
      <c r="HC1895" s="15">
        <f>SUMIFS(POs[saldo],POs[cve_prod],DIM_BILL[[#This Row],[CODIGO]],POs[status],$GY1895,POs[f_ent],HC$1)</f>
        <v>0</v>
      </c>
      <c r="HD1895" s="15">
        <f>SUMIFS(POs[saldo],POs[cve_prod],DIM_BILL[[#This Row],[CODIGO]],POs[status],$GY1895,POs[f_ent],HD$1)</f>
        <v>0</v>
      </c>
      <c r="HE1895" s="15">
        <f>SUMIFS(POs[saldo],POs[cve_prod],DIM_BILL[[#This Row],[CODIGO]],POs[status],$GY1895,POs[f_ent],HE$1)</f>
        <v>0</v>
      </c>
      <c r="HF1895" s="15">
        <f>SUMIFS(POs[saldo],POs[cve_prod],DIM_BILL[[#This Row],[CODIGO]],POs[status],$GY1895,POs[Semana],WEEKNUM(HF$1))</f>
        <v>0</v>
      </c>
      <c r="HG1895" s="15">
        <f>SUMIFS(POs[saldo],POs[cve_prod],DIM_BILL[[#This Row],[CODIGO]],POs[status],$GY1895,POs[Semana],WEEKNUM(HG$1))</f>
        <v>0</v>
      </c>
      <c r="HH1895" s="15">
        <f>SUMIFS(POs[saldo],POs[cve_prod],DIM_BILL[[#This Row],[CODIGO]],POs[status],$GY1895,POs[Semana],WEEKNUM(HH$1))</f>
        <v>0</v>
      </c>
      <c r="HI1895" s="15">
        <f>SUMIFS(POs[saldo],POs[cve_prod],DIM_BILL[[#This Row],[CODIGO]],POs[status],$GY1895,POs[Semana],WEEKNUM(HI$1))</f>
        <v>45.4</v>
      </c>
      <c r="HJ1895" s="15">
        <f>SUMIFS(POs[saldo],POs[cve_prod],DIM_BILL[[#This Row],[CODIGO]],POs[status],$GY1895,POs[Semana],WEEKNUM(HJ$1))</f>
        <v>0</v>
      </c>
      <c r="HK1895" s="15">
        <f>SUMIFS(POs[saldo],POs[cve_prod],DIM_BILL[[#This Row],[CODIGO]],POs[status],$GY1895,POs[Semana],WEEKNUM(HK$1))</f>
        <v>0</v>
      </c>
      <c r="HL1895" s="15">
        <f>SUMIFS(POs[saldo],POs[cve_prod],DIM_BILL[[#This Row],[CODIGO]],POs[status],$GY1895,POs[Semana],WEEKNUM(HL$1))</f>
        <v>0</v>
      </c>
      <c r="HM1895" s="15">
        <f>SUMIFS(POs[saldo],POs[cve_prod],DIM_BILL[[#This Row],[CODIGO]],POs[status],$GY1895,POs[Semana],WEEKNUM(HM$1))</f>
        <v>0</v>
      </c>
      <c r="HN1895" s="15">
        <f>SUMIFS(POs[saldo],POs[cve_prod],DIM_BILL[[#This Row],[CODIGO]],POs[status],$GY1895,POs[Semana],WEEKNUM(HN$1))</f>
        <v>0</v>
      </c>
      <c r="HO1895" s="15">
        <f>SUMIFS(POs[saldo],POs[cve_prod],DIM_BILL[[#This Row],[CODIGO]],POs[status],$GY1895,POs[Semana],WEEKNUM(HO$1))</f>
        <v>0</v>
      </c>
      <c r="HP1895" s="15">
        <f>SUMIFS(POs[saldo],POs[cve_prod],DIM_BILL[[#This Row],[CODIGO]],POs[status],$GY1895,POs[Semana],WEEKNUM(HP$1))</f>
        <v>0</v>
      </c>
      <c r="HQ1895" s="15">
        <f>SUMIFS(POs[saldo],POs[cve_prod],DIM_BILL[[#This Row],[CODIGO]],POs[status],$GY1895,POs[Semana],WEEKNUM(HQ$1))</f>
        <v>0</v>
      </c>
      <c r="HR1895" s="15">
        <f>SUMIFS(POs[saldo],POs[cve_prod],DIM_BILL[[#This Row],[CODIGO]],POs[status],$GY1895,POs[Semana],WEEKNUM(HR$1))</f>
        <v>0</v>
      </c>
      <c r="HS1895" s="15">
        <f>SUMIFS(POs[saldo],POs[cve_prod],DIM_BILL[[#This Row],[CODIGO]],POs[status],$GY1895,POs[Semana],WEEKNUM(HS$1))</f>
        <v>0</v>
      </c>
      <c r="HT1895" s="15">
        <f>SUMIFS(POs[saldo],POs[cve_prod],DIM_BILL[[#This Row],[CODIGO]],POs[status],$GY1895,POs[Semana],WEEKNUM(HT$1))</f>
        <v>0</v>
      </c>
      <c r="HU1895" s="21"/>
      <c r="HV1895" s="25"/>
      <c r="HW1895" t="str">
        <f>DIM_BILL[[#This Row],[Tipo]]</f>
        <v>MATERIA PRIMA</v>
      </c>
    </row>
    <row r="1896" spans="1:231" x14ac:dyDescent="0.3">
      <c r="A1896" s="17" t="s">
        <v>1527</v>
      </c>
      <c r="FF1896">
        <v>1.2599999999999998E-3</v>
      </c>
      <c r="FG1896">
        <v>1.2599999999999998E-3</v>
      </c>
      <c r="FN1896">
        <v>1.5E-3</v>
      </c>
      <c r="GR1896" s="17" t="s">
        <v>1528</v>
      </c>
      <c r="GS1896" s="17">
        <v>8</v>
      </c>
      <c r="GT1896" s="17" t="s">
        <v>1882</v>
      </c>
      <c r="GU1896" s="17" t="s">
        <v>1793</v>
      </c>
      <c r="GV1896" s="17">
        <f>SUMIF(FACT_A1[cve_prod],DIM_BILL[[#This Row],[CODIGO]],FACT_A1[Existencia])</f>
        <v>0</v>
      </c>
      <c r="GW1896" s="17">
        <f>SUMIF(FACT_A2[cve_prod],DIM_BILL[[#This Row],[CODIGO]],FACT_A2[Existencia])</f>
        <v>0</v>
      </c>
      <c r="GX1896" s="17"/>
      <c r="GY1896" s="16" t="s">
        <v>2221</v>
      </c>
      <c r="GZ1896" s="24">
        <f>SUMPRODUCT($B1896:$GQ1896,INDEX(PLAN_PRODUCCION!$B$4:$GQ$24,COLUMN()-COLUMN($GZ$1)+1,0))</f>
        <v>16.649999999999999</v>
      </c>
      <c r="HA1896" s="24">
        <f>SUMPRODUCT($B1896:$GQ1896,INDEX(PLAN_PRODUCCION!$B$4:$GQ$24,COLUMN()-COLUMN($GZ$1)+1,0))</f>
        <v>0</v>
      </c>
      <c r="HB1896" s="24">
        <f>SUMPRODUCT($B1896:$GQ1896,INDEX(PLAN_PRODUCCION!$B$4:$GQ$24,COLUMN()-COLUMN($GZ$1)+1,0))</f>
        <v>0</v>
      </c>
      <c r="HC1896" s="24">
        <f>SUMPRODUCT($B1896:$GQ1896,INDEX(PLAN_PRODUCCION!$B$4:$GQ$24,COLUMN()-COLUMN($GZ$1)+1,0))</f>
        <v>0</v>
      </c>
      <c r="HD1896" s="24">
        <f>SUMPRODUCT($B1896:$GQ1896,INDEX(PLAN_PRODUCCION!$B$4:$GQ$24,COLUMN()-COLUMN($GZ$1)+1,0))</f>
        <v>0</v>
      </c>
      <c r="HE1896" s="24">
        <f>SUMPRODUCT($B1896:$GQ1896,INDEX(PLAN_PRODUCCION!$B$4:$GQ$24,COLUMN()-COLUMN($GZ$1)+1,0))</f>
        <v>0</v>
      </c>
      <c r="HF1896" s="24">
        <f>SUMPRODUCT($B1896:$GQ1896,INDEX(PLAN_PRODUCCION!$B$4:$GQ$24,COLUMN()-COLUMN($GZ$1)+1,0))</f>
        <v>0</v>
      </c>
      <c r="HG1896" s="24">
        <f>SUMPRODUCT($B1896:$GQ1896,INDEX(PLAN_PRODUCCION!$B$4:$GQ$24,COLUMN()-COLUMN($GZ$1)+1,0))</f>
        <v>0</v>
      </c>
      <c r="HH1896" s="24">
        <f>SUMPRODUCT($B1896:$GQ1896,INDEX(PLAN_PRODUCCION!$B$4:$GQ$24,COLUMN()-COLUMN($GZ$1)+1,0))</f>
        <v>0</v>
      </c>
      <c r="HI1896" s="24">
        <f>SUMPRODUCT($B1896:$GQ1896,INDEX(PLAN_PRODUCCION!$B$4:$GQ$24,COLUMN()-COLUMN($GZ$1)+1,0))</f>
        <v>0</v>
      </c>
      <c r="HJ1896" s="24">
        <f>SUMPRODUCT($B1896:$GQ1896,INDEX(PLAN_PRODUCCION!$B$4:$GQ$24,COLUMN()-COLUMN($GZ$1)+1,0))</f>
        <v>0</v>
      </c>
      <c r="HK1896" s="24">
        <f>SUMPRODUCT($B1896:$GQ1896,INDEX(PLAN_PRODUCCION!$B$4:$GQ$24,COLUMN()-COLUMN($GZ$1)+1,0))</f>
        <v>0</v>
      </c>
      <c r="HL1896" s="24">
        <f>SUMPRODUCT($B1896:$GQ1896,INDEX(PLAN_PRODUCCION!$B$4:$GQ$24,COLUMN()-COLUMN($GZ$1)+1,0))</f>
        <v>0</v>
      </c>
      <c r="HM1896" s="24">
        <f>SUMPRODUCT($B1896:$GQ1896,INDEX(PLAN_PRODUCCION!$B$4:$GQ$24,COLUMN()-COLUMN($GZ$1)+1,0))</f>
        <v>0</v>
      </c>
      <c r="HN1896" s="24">
        <f>SUMPRODUCT($B1896:$GQ1896,INDEX(PLAN_PRODUCCION!$B$4:$GQ$24,COLUMN()-COLUMN($GZ$1)+1,0))</f>
        <v>0</v>
      </c>
      <c r="HO1896" s="24">
        <f>SUMPRODUCT($B1896:$GQ1896,INDEX(PLAN_PRODUCCION!$B$4:$GQ$24,COLUMN()-COLUMN($GZ$1)+1,0))</f>
        <v>0</v>
      </c>
      <c r="HP1896" s="24">
        <f>SUMPRODUCT($B1896:$GQ1896,INDEX(PLAN_PRODUCCION!$B$4:$GQ$24,COLUMN()-COLUMN($GZ$1)+1,0))</f>
        <v>0</v>
      </c>
      <c r="HQ1896" s="24">
        <f>SUMPRODUCT($B1896:$GQ1896,INDEX(PLAN_PRODUCCION!$B$4:$GQ$24,COLUMN()-COLUMN($GZ$1)+1,0))</f>
        <v>0</v>
      </c>
      <c r="HR1896" s="24">
        <f>SUMPRODUCT($B1896:$GQ1896,INDEX(PLAN_PRODUCCION!$B$4:$GQ$24,COLUMN()-COLUMN($GZ$1)+1,0))</f>
        <v>0</v>
      </c>
      <c r="HS1896" s="24">
        <f>SUMPRODUCT($B1896:$GQ1896,INDEX(PLAN_PRODUCCION!$B$4:$GQ$24,COLUMN()-COLUMN($GZ$1)+1,0))</f>
        <v>0</v>
      </c>
      <c r="HT1896" s="24">
        <f>SUMPRODUCT($B1896:$GQ1896,INDEX(PLAN_PRODUCCION!$B$4:$GQ$24,COLUMN()-COLUMN($GZ$1)+1,0))</f>
        <v>0</v>
      </c>
      <c r="HU1896" s="21"/>
      <c r="HV1896" s="25"/>
      <c r="HW1896" t="str">
        <f>DIM_BILL[[#This Row],[Tipo]]</f>
        <v>MATERIA PRIMA</v>
      </c>
    </row>
    <row r="1897" spans="1:231" x14ac:dyDescent="0.3">
      <c r="A1897" s="18" t="s">
        <v>1527</v>
      </c>
      <c r="FF1897">
        <v>1.2599999999999998E-3</v>
      </c>
      <c r="FG1897">
        <v>1.2599999999999998E-3</v>
      </c>
      <c r="FN1897">
        <v>1.5E-3</v>
      </c>
      <c r="GR1897" s="18" t="s">
        <v>1528</v>
      </c>
      <c r="GS1897" s="18">
        <v>8</v>
      </c>
      <c r="GT1897" s="18" t="s">
        <v>1882</v>
      </c>
      <c r="GU1897" s="18" t="s">
        <v>1793</v>
      </c>
      <c r="GV1897" s="18">
        <f>SUMIF(FACT_A1[cve_prod],DIM_BILL[[#This Row],[CODIGO]],FACT_A1[Existencia])</f>
        <v>0</v>
      </c>
      <c r="GW1897" s="18">
        <f>SUMIF(FACT_A2[cve_prod],DIM_BILL[[#This Row],[CODIGO]],FACT_A2[Existencia])</f>
        <v>0</v>
      </c>
      <c r="GX1897" s="18"/>
      <c r="GY1897" s="16" t="s">
        <v>2222</v>
      </c>
      <c r="GZ1897" s="26">
        <f t="shared" ref="GZ1897" si="13861">GV1897+GW1897+GX1897+GZ1895-GZ1896</f>
        <v>-16.649999999999999</v>
      </c>
      <c r="HA1897" s="26">
        <f t="shared" ref="HA1897" si="13862">GZ1897+HA1895-HA1896</f>
        <v>-16.649999999999999</v>
      </c>
      <c r="HB1897" s="26">
        <f t="shared" ref="HB1897" si="13863">HA1897+HB1895-HB1896</f>
        <v>-16.649999999999999</v>
      </c>
      <c r="HC1897" s="26">
        <f t="shared" ref="HC1897" si="13864">HB1897+HC1895-HC1896</f>
        <v>-16.649999999999999</v>
      </c>
      <c r="HD1897" s="26">
        <f t="shared" ref="HD1897" si="13865">HC1897+HD1895-HD1896</f>
        <v>-16.649999999999999</v>
      </c>
      <c r="HE1897" s="26">
        <f t="shared" ref="HE1897" si="13866">HD1897+HE1895-HE1896</f>
        <v>-16.649999999999999</v>
      </c>
      <c r="HF1897" s="26">
        <f t="shared" ref="HF1897" si="13867">HE1897+HF1895-HF1896</f>
        <v>-16.649999999999999</v>
      </c>
      <c r="HG1897" s="26">
        <f t="shared" ref="HG1897" si="13868">HF1897+HG1895-HG1896</f>
        <v>-16.649999999999999</v>
      </c>
      <c r="HH1897" s="26">
        <f t="shared" ref="HH1897" si="13869">HG1897+HH1895-HH1896</f>
        <v>-16.649999999999999</v>
      </c>
      <c r="HI1897" s="26">
        <f t="shared" ref="HI1897" si="13870">HH1897+HI1895-HI1896</f>
        <v>28.75</v>
      </c>
      <c r="HJ1897" s="26">
        <f t="shared" ref="HJ1897" si="13871">HI1897+HJ1895-HJ1896</f>
        <v>28.75</v>
      </c>
      <c r="HK1897" s="26">
        <f t="shared" ref="HK1897" si="13872">HJ1897+HK1895-HK1896</f>
        <v>28.75</v>
      </c>
      <c r="HL1897" s="26">
        <f t="shared" ref="HL1897" si="13873">HK1897+HL1895-HL1896</f>
        <v>28.75</v>
      </c>
      <c r="HM1897" s="26">
        <f t="shared" ref="HM1897" si="13874">HL1897+HM1895-HM1896</f>
        <v>28.75</v>
      </c>
      <c r="HN1897" s="26">
        <f t="shared" ref="HN1897" si="13875">HM1897+HN1895-HN1896</f>
        <v>28.75</v>
      </c>
      <c r="HO1897" s="26">
        <f t="shared" ref="HO1897" si="13876">HN1897+HO1895-HO1896</f>
        <v>28.75</v>
      </c>
      <c r="HP1897" s="26">
        <f t="shared" ref="HP1897" si="13877">HO1897+HP1895-HP1896</f>
        <v>28.75</v>
      </c>
      <c r="HQ1897" s="26">
        <f t="shared" ref="HQ1897" si="13878">HP1897+HQ1895-HQ1896</f>
        <v>28.75</v>
      </c>
      <c r="HR1897" s="26">
        <f t="shared" ref="HR1897" si="13879">HQ1897+HR1895-HR1896</f>
        <v>28.75</v>
      </c>
      <c r="HS1897" s="26">
        <f t="shared" ref="HS1897" si="13880">HR1897+HS1895-HS1896</f>
        <v>28.75</v>
      </c>
      <c r="HT1897" s="26">
        <f t="shared" ref="HT1897" si="13881">HS1897+HT1895-HT1896</f>
        <v>28.75</v>
      </c>
      <c r="HU1897" s="22">
        <f t="shared" ref="HU1897" si="13882">COUNTIF(GZ1897:HT1897,"&lt;0")</f>
        <v>9</v>
      </c>
      <c r="HV1897" s="25"/>
      <c r="HW1897" t="str">
        <f>DIM_BILL[[#This Row],[Tipo]]</f>
        <v>MATERIA PRIMA</v>
      </c>
    </row>
    <row r="1898" spans="1:231" x14ac:dyDescent="0.3">
      <c r="A1898" s="17" t="s">
        <v>233</v>
      </c>
      <c r="M1898">
        <v>9.8999999999999999E-4</v>
      </c>
      <c r="O1898">
        <v>1.8319199999999999E-3</v>
      </c>
      <c r="AM1898">
        <v>2.2857142857142857E-4</v>
      </c>
      <c r="AZ1898">
        <v>1.7999999999999998E-4</v>
      </c>
      <c r="FA1898">
        <v>4.5360000000000002E-4</v>
      </c>
      <c r="FB1898">
        <v>1.4999999999999999E-4</v>
      </c>
      <c r="FC1898">
        <v>1.026E-3</v>
      </c>
      <c r="FD1898">
        <v>1.299E-3</v>
      </c>
      <c r="FE1898">
        <v>4.9800000000000007E-4</v>
      </c>
      <c r="FH1898">
        <v>6.4999999999999997E-4</v>
      </c>
      <c r="FI1898">
        <v>4.7881481481481478E-4</v>
      </c>
      <c r="FJ1898">
        <v>1.5750000000000001E-4</v>
      </c>
      <c r="FK1898">
        <v>6.0000000000000006E-4</v>
      </c>
      <c r="FL1898">
        <v>1.5E-3</v>
      </c>
      <c r="FW1898">
        <v>6.0000000000000001E-3</v>
      </c>
      <c r="FY1898">
        <v>2.9999999999999997E-4</v>
      </c>
      <c r="FZ1898">
        <v>4.5004500450045003E-4</v>
      </c>
      <c r="GG1898">
        <v>4.0000000000000002E-4</v>
      </c>
      <c r="GJ1898">
        <v>3.591256830601093E-4</v>
      </c>
      <c r="GL1898">
        <v>3.8999999999999999E-4</v>
      </c>
      <c r="GM1898">
        <v>7.4999999999999993E-5</v>
      </c>
      <c r="GO1898">
        <v>2.7E-4</v>
      </c>
      <c r="GP1898">
        <v>8.5050793650793654E-4</v>
      </c>
      <c r="GQ1898">
        <v>5.04E-4</v>
      </c>
      <c r="GR1898" s="17" t="s">
        <v>234</v>
      </c>
      <c r="GS1898" s="17">
        <v>1</v>
      </c>
      <c r="GT1898" s="17" t="s">
        <v>1838</v>
      </c>
      <c r="GU1898" s="17" t="s">
        <v>1793</v>
      </c>
      <c r="GV1898" s="17">
        <f>SUMIF(FACT_A1[cve_prod],DIM_BILL[[#This Row],[CODIGO]],FACT_A1[Existencia])</f>
        <v>0</v>
      </c>
      <c r="GW1898" s="17">
        <f>SUMIF(FACT_A2[cve_prod],DIM_BILL[[#This Row],[CODIGO]],FACT_A2[Existencia])</f>
        <v>117.917</v>
      </c>
      <c r="GX1898" s="17"/>
      <c r="GY1898" s="16" t="s">
        <v>2220</v>
      </c>
      <c r="GZ1898" s="15">
        <f>SUMIFS(POs[saldo],POs[cve_prod],DIM_BILL[[#This Row],[CODIGO]],POs[status],$GY1898,POs[f_ent],GZ$1)</f>
        <v>0</v>
      </c>
      <c r="HA1898" s="15">
        <f>SUMIFS(POs[saldo],POs[cve_prod],DIM_BILL[[#This Row],[CODIGO]],POs[status],$GY1898,POs[f_ent],HA$1)</f>
        <v>0</v>
      </c>
      <c r="HB1898" s="15">
        <f>SUMIFS(POs[saldo],POs[cve_prod],DIM_BILL[[#This Row],[CODIGO]],POs[status],$GY1898,POs[f_ent],HB$1)</f>
        <v>0</v>
      </c>
      <c r="HC1898" s="15">
        <f>SUMIFS(POs[saldo],POs[cve_prod],DIM_BILL[[#This Row],[CODIGO]],POs[status],$GY1898,POs[f_ent],HC$1)</f>
        <v>0</v>
      </c>
      <c r="HD1898" s="15">
        <f>SUMIFS(POs[saldo],POs[cve_prod],DIM_BILL[[#This Row],[CODIGO]],POs[status],$GY1898,POs[f_ent],HD$1)</f>
        <v>0</v>
      </c>
      <c r="HE1898" s="15">
        <f>SUMIFS(POs[saldo],POs[cve_prod],DIM_BILL[[#This Row],[CODIGO]],POs[status],$GY1898,POs[f_ent],HE$1)</f>
        <v>0</v>
      </c>
      <c r="HF1898" s="15">
        <f>SUMIFS(POs[saldo],POs[cve_prod],DIM_BILL[[#This Row],[CODIGO]],POs[status],$GY1898,POs[Semana],WEEKNUM(HF$1))</f>
        <v>0</v>
      </c>
      <c r="HG1898" s="15">
        <f>SUMIFS(POs[saldo],POs[cve_prod],DIM_BILL[[#This Row],[CODIGO]],POs[status],$GY1898,POs[Semana],WEEKNUM(HG$1))</f>
        <v>0</v>
      </c>
      <c r="HH1898" s="15">
        <f>SUMIFS(POs[saldo],POs[cve_prod],DIM_BILL[[#This Row],[CODIGO]],POs[status],$GY1898,POs[Semana],WEEKNUM(HH$1))</f>
        <v>0</v>
      </c>
      <c r="HI1898" s="15">
        <f>SUMIFS(POs[saldo],POs[cve_prod],DIM_BILL[[#This Row],[CODIGO]],POs[status],$GY1898,POs[Semana],WEEKNUM(HI$1))</f>
        <v>0</v>
      </c>
      <c r="HJ1898" s="15">
        <f>SUMIFS(POs[saldo],POs[cve_prod],DIM_BILL[[#This Row],[CODIGO]],POs[status],$GY1898,POs[Semana],WEEKNUM(HJ$1))</f>
        <v>0</v>
      </c>
      <c r="HK1898" s="15">
        <f>SUMIFS(POs[saldo],POs[cve_prod],DIM_BILL[[#This Row],[CODIGO]],POs[status],$GY1898,POs[Semana],WEEKNUM(HK$1))</f>
        <v>0</v>
      </c>
      <c r="HL1898" s="15">
        <f>SUMIFS(POs[saldo],POs[cve_prod],DIM_BILL[[#This Row],[CODIGO]],POs[status],$GY1898,POs[Semana],WEEKNUM(HL$1))</f>
        <v>0</v>
      </c>
      <c r="HM1898" s="15">
        <f>SUMIFS(POs[saldo],POs[cve_prod],DIM_BILL[[#This Row],[CODIGO]],POs[status],$GY1898,POs[Semana],WEEKNUM(HM$1))</f>
        <v>0</v>
      </c>
      <c r="HN1898" s="15">
        <f>SUMIFS(POs[saldo],POs[cve_prod],DIM_BILL[[#This Row],[CODIGO]],POs[status],$GY1898,POs[Semana],WEEKNUM(HN$1))</f>
        <v>0</v>
      </c>
      <c r="HO1898" s="15">
        <f>SUMIFS(POs[saldo],POs[cve_prod],DIM_BILL[[#This Row],[CODIGO]],POs[status],$GY1898,POs[Semana],WEEKNUM(HO$1))</f>
        <v>0</v>
      </c>
      <c r="HP1898" s="15">
        <f>SUMIFS(POs[saldo],POs[cve_prod],DIM_BILL[[#This Row],[CODIGO]],POs[status],$GY1898,POs[Semana],WEEKNUM(HP$1))</f>
        <v>0</v>
      </c>
      <c r="HQ1898" s="15">
        <f>SUMIFS(POs[saldo],POs[cve_prod],DIM_BILL[[#This Row],[CODIGO]],POs[status],$GY1898,POs[Semana],WEEKNUM(HQ$1))</f>
        <v>0</v>
      </c>
      <c r="HR1898" s="15">
        <f>SUMIFS(POs[saldo],POs[cve_prod],DIM_BILL[[#This Row],[CODIGO]],POs[status],$GY1898,POs[Semana],WEEKNUM(HR$1))</f>
        <v>0</v>
      </c>
      <c r="HS1898" s="15">
        <f>SUMIFS(POs[saldo],POs[cve_prod],DIM_BILL[[#This Row],[CODIGO]],POs[status],$GY1898,POs[Semana],WEEKNUM(HS$1))</f>
        <v>0</v>
      </c>
      <c r="HT1898" s="15">
        <f>SUMIFS(POs[saldo],POs[cve_prod],DIM_BILL[[#This Row],[CODIGO]],POs[status],$GY1898,POs[Semana],WEEKNUM(HT$1))</f>
        <v>0</v>
      </c>
      <c r="HU1898" s="21"/>
      <c r="HV1898" s="25"/>
      <c r="HW1898" t="str">
        <f>DIM_BILL[[#This Row],[Tipo]]</f>
        <v>MATERIA PRIMA</v>
      </c>
    </row>
    <row r="1899" spans="1:231" x14ac:dyDescent="0.3">
      <c r="A1899" s="17" t="s">
        <v>233</v>
      </c>
      <c r="M1899">
        <v>9.8999999999999999E-4</v>
      </c>
      <c r="O1899">
        <v>1.8319199999999999E-3</v>
      </c>
      <c r="AM1899">
        <v>2.2857142857142857E-4</v>
      </c>
      <c r="AZ1899">
        <v>1.7999999999999998E-4</v>
      </c>
      <c r="FA1899">
        <v>4.5360000000000002E-4</v>
      </c>
      <c r="FB1899">
        <v>1.4999999999999999E-4</v>
      </c>
      <c r="FC1899">
        <v>1.026E-3</v>
      </c>
      <c r="FD1899">
        <v>1.299E-3</v>
      </c>
      <c r="FE1899">
        <v>4.9800000000000007E-4</v>
      </c>
      <c r="FH1899">
        <v>6.4999999999999997E-4</v>
      </c>
      <c r="FI1899">
        <v>4.7881481481481478E-4</v>
      </c>
      <c r="FJ1899">
        <v>1.5750000000000001E-4</v>
      </c>
      <c r="FK1899">
        <v>6.0000000000000006E-4</v>
      </c>
      <c r="FL1899">
        <v>1.5E-3</v>
      </c>
      <c r="FW1899">
        <v>6.0000000000000001E-3</v>
      </c>
      <c r="FY1899">
        <v>2.9999999999999997E-4</v>
      </c>
      <c r="FZ1899">
        <v>4.5004500450045003E-4</v>
      </c>
      <c r="GG1899">
        <v>4.0000000000000002E-4</v>
      </c>
      <c r="GJ1899">
        <v>3.591256830601093E-4</v>
      </c>
      <c r="GL1899">
        <v>3.8999999999999999E-4</v>
      </c>
      <c r="GM1899">
        <v>7.4999999999999993E-5</v>
      </c>
      <c r="GO1899">
        <v>2.7E-4</v>
      </c>
      <c r="GP1899">
        <v>8.5050793650793654E-4</v>
      </c>
      <c r="GQ1899">
        <v>5.04E-4</v>
      </c>
      <c r="GR1899" s="17" t="s">
        <v>234</v>
      </c>
      <c r="GS1899" s="17">
        <v>1</v>
      </c>
      <c r="GT1899" s="17" t="s">
        <v>1838</v>
      </c>
      <c r="GU1899" s="17" t="s">
        <v>1793</v>
      </c>
      <c r="GV1899" s="17">
        <f>SUMIF(FACT_A1[cve_prod],DIM_BILL[[#This Row],[CODIGO]],FACT_A1[Existencia])</f>
        <v>0</v>
      </c>
      <c r="GW1899" s="17">
        <f>SUMIF(FACT_A2[cve_prod],DIM_BILL[[#This Row],[CODIGO]],FACT_A2[Existencia])</f>
        <v>117.917</v>
      </c>
      <c r="GX1899" s="17"/>
      <c r="GY1899" s="16" t="s">
        <v>2221</v>
      </c>
      <c r="GZ1899" s="24">
        <f>SUMPRODUCT($B1899:$GQ1899,INDEX(PLAN_PRODUCCION!$B$4:$GQ$24,COLUMN()-COLUMN($GZ$1)+1,0))</f>
        <v>79.094988000000001</v>
      </c>
      <c r="HA1899" s="24">
        <f>SUMPRODUCT($B1899:$GQ1899,INDEX(PLAN_PRODUCCION!$B$4:$GQ$24,COLUMN()-COLUMN($GZ$1)+1,0))</f>
        <v>0</v>
      </c>
      <c r="HB1899" s="24">
        <f>SUMPRODUCT($B1899:$GQ1899,INDEX(PLAN_PRODUCCION!$B$4:$GQ$24,COLUMN()-COLUMN($GZ$1)+1,0))</f>
        <v>0</v>
      </c>
      <c r="HC1899" s="24">
        <f>SUMPRODUCT($B1899:$GQ1899,INDEX(PLAN_PRODUCCION!$B$4:$GQ$24,COLUMN()-COLUMN($GZ$1)+1,0))</f>
        <v>0</v>
      </c>
      <c r="HD1899" s="24">
        <f>SUMPRODUCT($B1899:$GQ1899,INDEX(PLAN_PRODUCCION!$B$4:$GQ$24,COLUMN()-COLUMN($GZ$1)+1,0))</f>
        <v>0</v>
      </c>
      <c r="HE1899" s="24">
        <f>SUMPRODUCT($B1899:$GQ1899,INDEX(PLAN_PRODUCCION!$B$4:$GQ$24,COLUMN()-COLUMN($GZ$1)+1,0))</f>
        <v>0</v>
      </c>
      <c r="HF1899" s="24">
        <f>SUMPRODUCT($B1899:$GQ1899,INDEX(PLAN_PRODUCCION!$B$4:$GQ$24,COLUMN()-COLUMN($GZ$1)+1,0))</f>
        <v>0</v>
      </c>
      <c r="HG1899" s="24">
        <f>SUMPRODUCT($B1899:$GQ1899,INDEX(PLAN_PRODUCCION!$B$4:$GQ$24,COLUMN()-COLUMN($GZ$1)+1,0))</f>
        <v>0</v>
      </c>
      <c r="HH1899" s="24">
        <f>SUMPRODUCT($B1899:$GQ1899,INDEX(PLAN_PRODUCCION!$B$4:$GQ$24,COLUMN()-COLUMN($GZ$1)+1,0))</f>
        <v>0</v>
      </c>
      <c r="HI1899" s="24">
        <f>SUMPRODUCT($B1899:$GQ1899,INDEX(PLAN_PRODUCCION!$B$4:$GQ$24,COLUMN()-COLUMN($GZ$1)+1,0))</f>
        <v>0</v>
      </c>
      <c r="HJ1899" s="24">
        <f>SUMPRODUCT($B1899:$GQ1899,INDEX(PLAN_PRODUCCION!$B$4:$GQ$24,COLUMN()-COLUMN($GZ$1)+1,0))</f>
        <v>0</v>
      </c>
      <c r="HK1899" s="24">
        <f>SUMPRODUCT($B1899:$GQ1899,INDEX(PLAN_PRODUCCION!$B$4:$GQ$24,COLUMN()-COLUMN($GZ$1)+1,0))</f>
        <v>2.5855999999999999</v>
      </c>
      <c r="HL1899" s="24">
        <f>SUMPRODUCT($B1899:$GQ1899,INDEX(PLAN_PRODUCCION!$B$4:$GQ$24,COLUMN()-COLUMN($GZ$1)+1,0))</f>
        <v>0</v>
      </c>
      <c r="HM1899" s="24">
        <f>SUMPRODUCT($B1899:$GQ1899,INDEX(PLAN_PRODUCCION!$B$4:$GQ$24,COLUMN()-COLUMN($GZ$1)+1,0))</f>
        <v>0</v>
      </c>
      <c r="HN1899" s="24">
        <f>SUMPRODUCT($B1899:$GQ1899,INDEX(PLAN_PRODUCCION!$B$4:$GQ$24,COLUMN()-COLUMN($GZ$1)+1,0))</f>
        <v>0</v>
      </c>
      <c r="HO1899" s="24">
        <f>SUMPRODUCT($B1899:$GQ1899,INDEX(PLAN_PRODUCCION!$B$4:$GQ$24,COLUMN()-COLUMN($GZ$1)+1,0))</f>
        <v>0</v>
      </c>
      <c r="HP1899" s="24">
        <f>SUMPRODUCT($B1899:$GQ1899,INDEX(PLAN_PRODUCCION!$B$4:$GQ$24,COLUMN()-COLUMN($GZ$1)+1,0))</f>
        <v>0</v>
      </c>
      <c r="HQ1899" s="24">
        <f>SUMPRODUCT($B1899:$GQ1899,INDEX(PLAN_PRODUCCION!$B$4:$GQ$24,COLUMN()-COLUMN($GZ$1)+1,0))</f>
        <v>0</v>
      </c>
      <c r="HR1899" s="24">
        <f>SUMPRODUCT($B1899:$GQ1899,INDEX(PLAN_PRODUCCION!$B$4:$GQ$24,COLUMN()-COLUMN($GZ$1)+1,0))</f>
        <v>0</v>
      </c>
      <c r="HS1899" s="24">
        <f>SUMPRODUCT($B1899:$GQ1899,INDEX(PLAN_PRODUCCION!$B$4:$GQ$24,COLUMN()-COLUMN($GZ$1)+1,0))</f>
        <v>0</v>
      </c>
      <c r="HT1899" s="24">
        <f>SUMPRODUCT($B1899:$GQ1899,INDEX(PLAN_PRODUCCION!$B$4:$GQ$24,COLUMN()-COLUMN($GZ$1)+1,0))</f>
        <v>0</v>
      </c>
      <c r="HU1899" s="21"/>
      <c r="HV1899" s="25"/>
      <c r="HW1899" t="str">
        <f>DIM_BILL[[#This Row],[Tipo]]</f>
        <v>MATERIA PRIMA</v>
      </c>
    </row>
    <row r="1900" spans="1:231" x14ac:dyDescent="0.3">
      <c r="A1900" s="18" t="s">
        <v>233</v>
      </c>
      <c r="M1900">
        <v>9.8999999999999999E-4</v>
      </c>
      <c r="O1900">
        <v>1.8319199999999999E-3</v>
      </c>
      <c r="AM1900">
        <v>2.2857142857142857E-4</v>
      </c>
      <c r="AZ1900">
        <v>1.7999999999999998E-4</v>
      </c>
      <c r="FA1900">
        <v>4.5360000000000002E-4</v>
      </c>
      <c r="FB1900">
        <v>1.4999999999999999E-4</v>
      </c>
      <c r="FC1900">
        <v>1.026E-3</v>
      </c>
      <c r="FD1900">
        <v>1.299E-3</v>
      </c>
      <c r="FE1900">
        <v>4.9800000000000007E-4</v>
      </c>
      <c r="FH1900">
        <v>6.4999999999999997E-4</v>
      </c>
      <c r="FI1900">
        <v>4.7881481481481478E-4</v>
      </c>
      <c r="FJ1900">
        <v>1.5750000000000001E-4</v>
      </c>
      <c r="FK1900">
        <v>6.0000000000000006E-4</v>
      </c>
      <c r="FL1900">
        <v>1.5E-3</v>
      </c>
      <c r="FW1900">
        <v>6.0000000000000001E-3</v>
      </c>
      <c r="FY1900">
        <v>2.9999999999999997E-4</v>
      </c>
      <c r="FZ1900">
        <v>4.5004500450045003E-4</v>
      </c>
      <c r="GG1900">
        <v>4.0000000000000002E-4</v>
      </c>
      <c r="GJ1900">
        <v>3.591256830601093E-4</v>
      </c>
      <c r="GL1900">
        <v>3.8999999999999999E-4</v>
      </c>
      <c r="GM1900">
        <v>7.4999999999999993E-5</v>
      </c>
      <c r="GO1900">
        <v>2.7E-4</v>
      </c>
      <c r="GP1900">
        <v>8.5050793650793654E-4</v>
      </c>
      <c r="GQ1900">
        <v>5.04E-4</v>
      </c>
      <c r="GR1900" s="18" t="s">
        <v>234</v>
      </c>
      <c r="GS1900" s="18">
        <v>1</v>
      </c>
      <c r="GT1900" s="18" t="s">
        <v>1838</v>
      </c>
      <c r="GU1900" s="18" t="s">
        <v>1793</v>
      </c>
      <c r="GV1900" s="18">
        <f>SUMIF(FACT_A1[cve_prod],DIM_BILL[[#This Row],[CODIGO]],FACT_A1[Existencia])</f>
        <v>0</v>
      </c>
      <c r="GW1900" s="18">
        <f>SUMIF(FACT_A2[cve_prod],DIM_BILL[[#This Row],[CODIGO]],FACT_A2[Existencia])</f>
        <v>117.917</v>
      </c>
      <c r="GX1900" s="18"/>
      <c r="GY1900" s="16" t="s">
        <v>2222</v>
      </c>
      <c r="GZ1900" s="26">
        <f t="shared" ref="GZ1900" si="13883">GV1900+GW1900+GX1900+GZ1898-GZ1899</f>
        <v>38.822012000000001</v>
      </c>
      <c r="HA1900" s="26">
        <f t="shared" ref="HA1900" si="13884">GZ1900+HA1898-HA1899</f>
        <v>38.822012000000001</v>
      </c>
      <c r="HB1900" s="26">
        <f t="shared" ref="HB1900" si="13885">HA1900+HB1898-HB1899</f>
        <v>38.822012000000001</v>
      </c>
      <c r="HC1900" s="26">
        <f t="shared" ref="HC1900" si="13886">HB1900+HC1898-HC1899</f>
        <v>38.822012000000001</v>
      </c>
      <c r="HD1900" s="26">
        <f t="shared" ref="HD1900" si="13887">HC1900+HD1898-HD1899</f>
        <v>38.822012000000001</v>
      </c>
      <c r="HE1900" s="26">
        <f t="shared" ref="HE1900" si="13888">HD1900+HE1898-HE1899</f>
        <v>38.822012000000001</v>
      </c>
      <c r="HF1900" s="26">
        <f t="shared" ref="HF1900" si="13889">HE1900+HF1898-HF1899</f>
        <v>38.822012000000001</v>
      </c>
      <c r="HG1900" s="26">
        <f t="shared" ref="HG1900" si="13890">HF1900+HG1898-HG1899</f>
        <v>38.822012000000001</v>
      </c>
      <c r="HH1900" s="26">
        <f t="shared" ref="HH1900" si="13891">HG1900+HH1898-HH1899</f>
        <v>38.822012000000001</v>
      </c>
      <c r="HI1900" s="26">
        <f t="shared" ref="HI1900" si="13892">HH1900+HI1898-HI1899</f>
        <v>38.822012000000001</v>
      </c>
      <c r="HJ1900" s="26">
        <f t="shared" ref="HJ1900" si="13893">HI1900+HJ1898-HJ1899</f>
        <v>38.822012000000001</v>
      </c>
      <c r="HK1900" s="26">
        <f t="shared" ref="HK1900" si="13894">HJ1900+HK1898-HK1899</f>
        <v>36.236412000000001</v>
      </c>
      <c r="HL1900" s="26">
        <f t="shared" ref="HL1900" si="13895">HK1900+HL1898-HL1899</f>
        <v>36.236412000000001</v>
      </c>
      <c r="HM1900" s="26">
        <f t="shared" ref="HM1900" si="13896">HL1900+HM1898-HM1899</f>
        <v>36.236412000000001</v>
      </c>
      <c r="HN1900" s="26">
        <f t="shared" ref="HN1900" si="13897">HM1900+HN1898-HN1899</f>
        <v>36.236412000000001</v>
      </c>
      <c r="HO1900" s="26">
        <f t="shared" ref="HO1900" si="13898">HN1900+HO1898-HO1899</f>
        <v>36.236412000000001</v>
      </c>
      <c r="HP1900" s="26">
        <f t="shared" ref="HP1900" si="13899">HO1900+HP1898-HP1899</f>
        <v>36.236412000000001</v>
      </c>
      <c r="HQ1900" s="26">
        <f t="shared" ref="HQ1900" si="13900">HP1900+HQ1898-HQ1899</f>
        <v>36.236412000000001</v>
      </c>
      <c r="HR1900" s="26">
        <f t="shared" ref="HR1900" si="13901">HQ1900+HR1898-HR1899</f>
        <v>36.236412000000001</v>
      </c>
      <c r="HS1900" s="26">
        <f t="shared" ref="HS1900" si="13902">HR1900+HS1898-HS1899</f>
        <v>36.236412000000001</v>
      </c>
      <c r="HT1900" s="26">
        <f t="shared" ref="HT1900" si="13903">HS1900+HT1898-HT1899</f>
        <v>36.236412000000001</v>
      </c>
      <c r="HU1900" s="22">
        <f t="shared" ref="HU1900" si="13904">COUNTIF(GZ1900:HT1900,"&lt;0")</f>
        <v>0</v>
      </c>
      <c r="HV1900" s="25"/>
      <c r="HW1900" t="str">
        <f>DIM_BILL[[#This Row],[Tipo]]</f>
        <v>MATERIA PRIMA</v>
      </c>
    </row>
    <row r="1901" spans="1:231" x14ac:dyDescent="0.3">
      <c r="A1901" s="17" t="s">
        <v>114</v>
      </c>
      <c r="F1901">
        <v>1.5347368421052634E-4</v>
      </c>
      <c r="G1901">
        <v>4.8599999999999995E-5</v>
      </c>
      <c r="H1901">
        <v>5.8320000000000004E-5</v>
      </c>
      <c r="I1901">
        <v>9.0000000000000006E-5</v>
      </c>
      <c r="J1901">
        <v>1.8000000000000001E-4</v>
      </c>
      <c r="L1901">
        <v>4.7999999999999996E-4</v>
      </c>
      <c r="M1901">
        <v>3.3E-4</v>
      </c>
      <c r="N1901">
        <v>4.0461538461538464E-5</v>
      </c>
      <c r="O1901">
        <v>3.4685E-4</v>
      </c>
      <c r="U1901">
        <v>6.7500000000000001E-5</v>
      </c>
      <c r="V1901">
        <v>1.4399999999999998E-4</v>
      </c>
      <c r="W1901">
        <v>3.5999999999999997E-4</v>
      </c>
      <c r="X1901">
        <v>2.9999999999999997E-4</v>
      </c>
      <c r="Y1901">
        <v>2.8571428571428571E-5</v>
      </c>
      <c r="Z1901">
        <v>5.9999999999999995E-5</v>
      </c>
      <c r="AA1901">
        <v>1.1999999999999999E-4</v>
      </c>
      <c r="AB1901">
        <v>1.8899999999999999E-5</v>
      </c>
      <c r="AC1901">
        <v>6.2999999999999998E-6</v>
      </c>
      <c r="AD1901">
        <v>1.7999999999999998E-4</v>
      </c>
      <c r="AE1901">
        <v>5.1E-5</v>
      </c>
      <c r="AF1901">
        <v>3.0000000000000001E-6</v>
      </c>
      <c r="AG1901">
        <v>1.1999999999999999E-4</v>
      </c>
      <c r="AH1901">
        <v>1.1701492537313434E-4</v>
      </c>
      <c r="AI1901">
        <v>5.8507462686567168E-5</v>
      </c>
      <c r="AJ1901">
        <v>4.8306666666666671E-3</v>
      </c>
      <c r="AL1901">
        <v>1.5E-3</v>
      </c>
      <c r="AM1901">
        <v>1.1428571428571428E-4</v>
      </c>
      <c r="AN1901">
        <v>4.3259701492537317E-4</v>
      </c>
      <c r="AO1901">
        <v>2.1629850746268659E-4</v>
      </c>
      <c r="AP1901">
        <v>1.4999999999999999E-4</v>
      </c>
      <c r="AT1901">
        <v>2.5714285714285715E-4</v>
      </c>
      <c r="AV1901">
        <v>1.1999999999999999E-4</v>
      </c>
      <c r="AW1901">
        <v>1.0499999999999999E-4</v>
      </c>
      <c r="AX1901">
        <v>4.1999999999999998E-5</v>
      </c>
      <c r="AZ1901">
        <v>7.4999999999999993E-5</v>
      </c>
      <c r="BE1901">
        <v>1.1279999999999999E-3</v>
      </c>
      <c r="BF1901">
        <v>2.4000000000000001E-4</v>
      </c>
      <c r="BG1901">
        <v>3.6000000000000002E-4</v>
      </c>
      <c r="BH1901">
        <v>5.9999999999999995E-4</v>
      </c>
      <c r="BL1901">
        <v>3.0000000000000003E-4</v>
      </c>
      <c r="BM1901">
        <v>1.0000000000000001E-5</v>
      </c>
      <c r="CZ1901">
        <v>9.0000000000000008E-4</v>
      </c>
      <c r="DA1901">
        <v>9.0000000000000008E-4</v>
      </c>
      <c r="DB1901">
        <v>9.0000000000000008E-4</v>
      </c>
      <c r="DC1901">
        <v>9.0000000000000008E-4</v>
      </c>
      <c r="DD1901">
        <v>9.0000000000000008E-4</v>
      </c>
      <c r="DE1901">
        <v>4.4999999999999999E-4</v>
      </c>
      <c r="DF1901">
        <v>4.4999999999999999E-4</v>
      </c>
      <c r="DJ1901">
        <v>4.0000000000000002E-4</v>
      </c>
      <c r="DK1901">
        <v>4.0000000000000002E-4</v>
      </c>
      <c r="DL1901">
        <v>1.2000000000000001E-3</v>
      </c>
      <c r="DP1901">
        <v>3.0000000000000003E-4</v>
      </c>
      <c r="DQ1901">
        <v>3.0000000000000003E-4</v>
      </c>
      <c r="DR1901">
        <v>3.0000000000000003E-4</v>
      </c>
      <c r="DS1901">
        <v>3.6000000000000002E-4</v>
      </c>
      <c r="DT1901">
        <v>3.6000000000000002E-4</v>
      </c>
      <c r="DU1901">
        <v>3.6000000000000002E-4</v>
      </c>
      <c r="DV1901">
        <v>3.6000000000000002E-4</v>
      </c>
      <c r="DW1901">
        <v>3.6000000000000002E-4</v>
      </c>
      <c r="DZ1901">
        <v>1.3499999999999999E-3</v>
      </c>
      <c r="EB1901">
        <v>1.5000000000000001E-4</v>
      </c>
      <c r="EC1901">
        <v>2.5000000000000001E-4</v>
      </c>
      <c r="ED1901">
        <v>2.5000000000000001E-4</v>
      </c>
      <c r="EE1901">
        <v>3.0000000000000003E-4</v>
      </c>
      <c r="EF1901">
        <v>2.5000000000000001E-4</v>
      </c>
      <c r="EG1901">
        <v>2.5000000000000001E-4</v>
      </c>
      <c r="EH1901">
        <v>1.5E-3</v>
      </c>
      <c r="EI1901">
        <v>2.5000000000000001E-4</v>
      </c>
      <c r="EJ1901">
        <v>2.5000000000000001E-4</v>
      </c>
      <c r="EK1901">
        <v>2.5000000000000001E-4</v>
      </c>
      <c r="EL1901">
        <v>3.0000000000000003E-4</v>
      </c>
      <c r="EM1901">
        <v>3.0000000000000003E-4</v>
      </c>
      <c r="EN1901">
        <v>1.5000000000000001E-4</v>
      </c>
      <c r="EO1901">
        <v>2.9999999999999997E-4</v>
      </c>
      <c r="EP1901">
        <v>2.9999999999999997E-4</v>
      </c>
      <c r="EQ1901">
        <v>2.9999999999999997E-4</v>
      </c>
      <c r="ER1901">
        <v>2.9999999999999997E-4</v>
      </c>
      <c r="EU1901">
        <v>4.4869999999999997E-3</v>
      </c>
      <c r="EV1901">
        <v>8.9739999999999993E-3</v>
      </c>
      <c r="EW1901">
        <v>2.5639999999999999E-3</v>
      </c>
      <c r="FA1901">
        <v>3.4020000000000003E-5</v>
      </c>
      <c r="FB1901">
        <v>6.0000000000000002E-5</v>
      </c>
      <c r="FC1901">
        <v>1.026E-3</v>
      </c>
      <c r="FD1901">
        <v>2.22E-4</v>
      </c>
      <c r="FF1901">
        <v>1.5749999999999998E-4</v>
      </c>
      <c r="FG1901">
        <v>1.5749999999999998E-4</v>
      </c>
      <c r="FI1901">
        <v>3.7814814814814817E-5</v>
      </c>
      <c r="FJ1901">
        <v>5.2523809523809525E-6</v>
      </c>
      <c r="FK1901">
        <v>2.22E-4</v>
      </c>
      <c r="FN1901">
        <v>1.4999999999999999E-4</v>
      </c>
      <c r="FT1901">
        <v>6.2009999999999995E-4</v>
      </c>
      <c r="FU1901">
        <v>6.2012000000000005E-4</v>
      </c>
      <c r="FV1901">
        <v>6.3999999999999997E-5</v>
      </c>
      <c r="FW1901">
        <v>2.2200000000000002E-3</v>
      </c>
      <c r="GJ1901">
        <v>3.5901639344262293E-5</v>
      </c>
      <c r="GN1901">
        <v>2.9999999999999997E-5</v>
      </c>
      <c r="GO1901">
        <v>3.4200000000000005E-5</v>
      </c>
      <c r="GP1901">
        <v>1.4158730158730158E-4</v>
      </c>
      <c r="GQ1901">
        <v>7.5600000000000008E-5</v>
      </c>
      <c r="GR1901" s="17" t="s">
        <v>115</v>
      </c>
      <c r="GS1901" s="17">
        <v>1</v>
      </c>
      <c r="GT1901" s="17" t="s">
        <v>1838</v>
      </c>
      <c r="GU1901" s="17" t="s">
        <v>1793</v>
      </c>
      <c r="GV1901" s="17">
        <f>SUMIF(FACT_A1[cve_prod],DIM_BILL[[#This Row],[CODIGO]],FACT_A1[Existencia])</f>
        <v>0</v>
      </c>
      <c r="GW1901" s="17">
        <f>SUMIF(FACT_A2[cve_prod],DIM_BILL[[#This Row],[CODIGO]],FACT_A2[Existencia])</f>
        <v>51.266300000000001</v>
      </c>
      <c r="GX1901" s="17"/>
      <c r="GY1901" s="16" t="s">
        <v>2220</v>
      </c>
      <c r="GZ1901" s="15">
        <f>SUMIFS(POs[saldo],POs[cve_prod],DIM_BILL[[#This Row],[CODIGO]],POs[status],$GY1901,POs[f_ent],GZ$1)</f>
        <v>0</v>
      </c>
      <c r="HA1901" s="15">
        <f>SUMIFS(POs[saldo],POs[cve_prod],DIM_BILL[[#This Row],[CODIGO]],POs[status],$GY1901,POs[f_ent],HA$1)</f>
        <v>0</v>
      </c>
      <c r="HB1901" s="15">
        <f>SUMIFS(POs[saldo],POs[cve_prod],DIM_BILL[[#This Row],[CODIGO]],POs[status],$GY1901,POs[f_ent],HB$1)</f>
        <v>0</v>
      </c>
      <c r="HC1901" s="15">
        <f>SUMIFS(POs[saldo],POs[cve_prod],DIM_BILL[[#This Row],[CODIGO]],POs[status],$GY1901,POs[f_ent],HC$1)</f>
        <v>40</v>
      </c>
      <c r="HD1901" s="15">
        <f>SUMIFS(POs[saldo],POs[cve_prod],DIM_BILL[[#This Row],[CODIGO]],POs[status],$GY1901,POs[f_ent],HD$1)</f>
        <v>0</v>
      </c>
      <c r="HE1901" s="15">
        <f>SUMIFS(POs[saldo],POs[cve_prod],DIM_BILL[[#This Row],[CODIGO]],POs[status],$GY1901,POs[f_ent],HE$1)</f>
        <v>0</v>
      </c>
      <c r="HF1901" s="15">
        <f>SUMIFS(POs[saldo],POs[cve_prod],DIM_BILL[[#This Row],[CODIGO]],POs[status],$GY1901,POs[Semana],WEEKNUM(HF$1))</f>
        <v>0</v>
      </c>
      <c r="HG1901" s="15">
        <f>SUMIFS(POs[saldo],POs[cve_prod],DIM_BILL[[#This Row],[CODIGO]],POs[status],$GY1901,POs[Semana],WEEKNUM(HG$1))</f>
        <v>0</v>
      </c>
      <c r="HH1901" s="15">
        <f>SUMIFS(POs[saldo],POs[cve_prod],DIM_BILL[[#This Row],[CODIGO]],POs[status],$GY1901,POs[Semana],WEEKNUM(HH$1))</f>
        <v>0</v>
      </c>
      <c r="HI1901" s="15">
        <f>SUMIFS(POs[saldo],POs[cve_prod],DIM_BILL[[#This Row],[CODIGO]],POs[status],$GY1901,POs[Semana],WEEKNUM(HI$1))</f>
        <v>0</v>
      </c>
      <c r="HJ1901" s="15">
        <f>SUMIFS(POs[saldo],POs[cve_prod],DIM_BILL[[#This Row],[CODIGO]],POs[status],$GY1901,POs[Semana],WEEKNUM(HJ$1))</f>
        <v>0</v>
      </c>
      <c r="HK1901" s="15">
        <f>SUMIFS(POs[saldo],POs[cve_prod],DIM_BILL[[#This Row],[CODIGO]],POs[status],$GY1901,POs[Semana],WEEKNUM(HK$1))</f>
        <v>0</v>
      </c>
      <c r="HL1901" s="15">
        <f>SUMIFS(POs[saldo],POs[cve_prod],DIM_BILL[[#This Row],[CODIGO]],POs[status],$GY1901,POs[Semana],WEEKNUM(HL$1))</f>
        <v>0</v>
      </c>
      <c r="HM1901" s="15">
        <f>SUMIFS(POs[saldo],POs[cve_prod],DIM_BILL[[#This Row],[CODIGO]],POs[status],$GY1901,POs[Semana],WEEKNUM(HM$1))</f>
        <v>0</v>
      </c>
      <c r="HN1901" s="15">
        <f>SUMIFS(POs[saldo],POs[cve_prod],DIM_BILL[[#This Row],[CODIGO]],POs[status],$GY1901,POs[Semana],WEEKNUM(HN$1))</f>
        <v>0</v>
      </c>
      <c r="HO1901" s="15">
        <f>SUMIFS(POs[saldo],POs[cve_prod],DIM_BILL[[#This Row],[CODIGO]],POs[status],$GY1901,POs[Semana],WEEKNUM(HO$1))</f>
        <v>0</v>
      </c>
      <c r="HP1901" s="15">
        <f>SUMIFS(POs[saldo],POs[cve_prod],DIM_BILL[[#This Row],[CODIGO]],POs[status],$GY1901,POs[Semana],WEEKNUM(HP$1))</f>
        <v>0</v>
      </c>
      <c r="HQ1901" s="15">
        <f>SUMIFS(POs[saldo],POs[cve_prod],DIM_BILL[[#This Row],[CODIGO]],POs[status],$GY1901,POs[Semana],WEEKNUM(HQ$1))</f>
        <v>0</v>
      </c>
      <c r="HR1901" s="15">
        <f>SUMIFS(POs[saldo],POs[cve_prod],DIM_BILL[[#This Row],[CODIGO]],POs[status],$GY1901,POs[Semana],WEEKNUM(HR$1))</f>
        <v>0</v>
      </c>
      <c r="HS1901" s="15">
        <f>SUMIFS(POs[saldo],POs[cve_prod],DIM_BILL[[#This Row],[CODIGO]],POs[status],$GY1901,POs[Semana],WEEKNUM(HS$1))</f>
        <v>0</v>
      </c>
      <c r="HT1901" s="15">
        <f>SUMIFS(POs[saldo],POs[cve_prod],DIM_BILL[[#This Row],[CODIGO]],POs[status],$GY1901,POs[Semana],WEEKNUM(HT$1))</f>
        <v>0</v>
      </c>
      <c r="HU1901" s="21"/>
      <c r="HV1901" s="25"/>
      <c r="HW1901" t="str">
        <f>DIM_BILL[[#This Row],[Tipo]]</f>
        <v>MATERIA PRIMA</v>
      </c>
    </row>
    <row r="1902" spans="1:231" x14ac:dyDescent="0.3">
      <c r="A1902" s="17" t="s">
        <v>114</v>
      </c>
      <c r="F1902">
        <v>1.5347368421052634E-4</v>
      </c>
      <c r="G1902">
        <v>4.8599999999999995E-5</v>
      </c>
      <c r="H1902">
        <v>5.8320000000000004E-5</v>
      </c>
      <c r="I1902">
        <v>9.0000000000000006E-5</v>
      </c>
      <c r="J1902">
        <v>1.8000000000000001E-4</v>
      </c>
      <c r="L1902">
        <v>4.7999999999999996E-4</v>
      </c>
      <c r="M1902">
        <v>3.3E-4</v>
      </c>
      <c r="N1902">
        <v>4.0461538461538464E-5</v>
      </c>
      <c r="O1902">
        <v>3.4685E-4</v>
      </c>
      <c r="U1902">
        <v>6.7500000000000001E-5</v>
      </c>
      <c r="V1902">
        <v>1.4399999999999998E-4</v>
      </c>
      <c r="W1902">
        <v>3.5999999999999997E-4</v>
      </c>
      <c r="X1902">
        <v>2.9999999999999997E-4</v>
      </c>
      <c r="Y1902">
        <v>2.8571428571428571E-5</v>
      </c>
      <c r="Z1902">
        <v>5.9999999999999995E-5</v>
      </c>
      <c r="AA1902">
        <v>1.1999999999999999E-4</v>
      </c>
      <c r="AB1902">
        <v>1.8899999999999999E-5</v>
      </c>
      <c r="AC1902">
        <v>6.2999999999999998E-6</v>
      </c>
      <c r="AD1902">
        <v>1.7999999999999998E-4</v>
      </c>
      <c r="AE1902">
        <v>5.1E-5</v>
      </c>
      <c r="AF1902">
        <v>3.0000000000000001E-6</v>
      </c>
      <c r="AG1902">
        <v>1.1999999999999999E-4</v>
      </c>
      <c r="AH1902">
        <v>1.1701492537313434E-4</v>
      </c>
      <c r="AI1902">
        <v>5.8507462686567168E-5</v>
      </c>
      <c r="AJ1902">
        <v>4.8306666666666671E-3</v>
      </c>
      <c r="AL1902">
        <v>1.5E-3</v>
      </c>
      <c r="AM1902">
        <v>1.1428571428571428E-4</v>
      </c>
      <c r="AN1902">
        <v>4.3259701492537317E-4</v>
      </c>
      <c r="AO1902">
        <v>2.1629850746268659E-4</v>
      </c>
      <c r="AP1902">
        <v>1.4999999999999999E-4</v>
      </c>
      <c r="AT1902">
        <v>2.5714285714285715E-4</v>
      </c>
      <c r="AV1902">
        <v>1.1999999999999999E-4</v>
      </c>
      <c r="AW1902">
        <v>1.0499999999999999E-4</v>
      </c>
      <c r="AX1902">
        <v>4.1999999999999998E-5</v>
      </c>
      <c r="AZ1902">
        <v>7.4999999999999993E-5</v>
      </c>
      <c r="BE1902">
        <v>1.1279999999999999E-3</v>
      </c>
      <c r="BF1902">
        <v>2.4000000000000001E-4</v>
      </c>
      <c r="BG1902">
        <v>3.6000000000000002E-4</v>
      </c>
      <c r="BH1902">
        <v>5.9999999999999995E-4</v>
      </c>
      <c r="BL1902">
        <v>3.0000000000000003E-4</v>
      </c>
      <c r="BM1902">
        <v>1.0000000000000001E-5</v>
      </c>
      <c r="CZ1902">
        <v>9.0000000000000008E-4</v>
      </c>
      <c r="DA1902">
        <v>9.0000000000000008E-4</v>
      </c>
      <c r="DB1902">
        <v>9.0000000000000008E-4</v>
      </c>
      <c r="DC1902">
        <v>9.0000000000000008E-4</v>
      </c>
      <c r="DD1902">
        <v>9.0000000000000008E-4</v>
      </c>
      <c r="DE1902">
        <v>4.4999999999999999E-4</v>
      </c>
      <c r="DF1902">
        <v>4.4999999999999999E-4</v>
      </c>
      <c r="DJ1902">
        <v>4.0000000000000002E-4</v>
      </c>
      <c r="DK1902">
        <v>4.0000000000000002E-4</v>
      </c>
      <c r="DL1902">
        <v>1.2000000000000001E-3</v>
      </c>
      <c r="DP1902">
        <v>3.0000000000000003E-4</v>
      </c>
      <c r="DQ1902">
        <v>3.0000000000000003E-4</v>
      </c>
      <c r="DR1902">
        <v>3.0000000000000003E-4</v>
      </c>
      <c r="DS1902">
        <v>3.6000000000000002E-4</v>
      </c>
      <c r="DT1902">
        <v>3.6000000000000002E-4</v>
      </c>
      <c r="DU1902">
        <v>3.6000000000000002E-4</v>
      </c>
      <c r="DV1902">
        <v>3.6000000000000002E-4</v>
      </c>
      <c r="DW1902">
        <v>3.6000000000000002E-4</v>
      </c>
      <c r="DZ1902">
        <v>1.3499999999999999E-3</v>
      </c>
      <c r="EB1902">
        <v>1.5000000000000001E-4</v>
      </c>
      <c r="EC1902">
        <v>2.5000000000000001E-4</v>
      </c>
      <c r="ED1902">
        <v>2.5000000000000001E-4</v>
      </c>
      <c r="EE1902">
        <v>3.0000000000000003E-4</v>
      </c>
      <c r="EF1902">
        <v>2.5000000000000001E-4</v>
      </c>
      <c r="EG1902">
        <v>2.5000000000000001E-4</v>
      </c>
      <c r="EH1902">
        <v>1.5E-3</v>
      </c>
      <c r="EI1902">
        <v>2.5000000000000001E-4</v>
      </c>
      <c r="EJ1902">
        <v>2.5000000000000001E-4</v>
      </c>
      <c r="EK1902">
        <v>2.5000000000000001E-4</v>
      </c>
      <c r="EL1902">
        <v>3.0000000000000003E-4</v>
      </c>
      <c r="EM1902">
        <v>3.0000000000000003E-4</v>
      </c>
      <c r="EN1902">
        <v>1.5000000000000001E-4</v>
      </c>
      <c r="EO1902">
        <v>2.9999999999999997E-4</v>
      </c>
      <c r="EP1902">
        <v>2.9999999999999997E-4</v>
      </c>
      <c r="EQ1902">
        <v>2.9999999999999997E-4</v>
      </c>
      <c r="ER1902">
        <v>2.9999999999999997E-4</v>
      </c>
      <c r="EU1902">
        <v>4.4869999999999997E-3</v>
      </c>
      <c r="EV1902">
        <v>8.9739999999999993E-3</v>
      </c>
      <c r="EW1902">
        <v>2.5639999999999999E-3</v>
      </c>
      <c r="FA1902">
        <v>3.4020000000000003E-5</v>
      </c>
      <c r="FB1902">
        <v>6.0000000000000002E-5</v>
      </c>
      <c r="FC1902">
        <v>1.026E-3</v>
      </c>
      <c r="FD1902">
        <v>2.22E-4</v>
      </c>
      <c r="FF1902">
        <v>1.5749999999999998E-4</v>
      </c>
      <c r="FG1902">
        <v>1.5749999999999998E-4</v>
      </c>
      <c r="FI1902">
        <v>3.7814814814814817E-5</v>
      </c>
      <c r="FJ1902">
        <v>5.2523809523809525E-6</v>
      </c>
      <c r="FK1902">
        <v>2.22E-4</v>
      </c>
      <c r="FN1902">
        <v>1.4999999999999999E-4</v>
      </c>
      <c r="FT1902">
        <v>6.2009999999999995E-4</v>
      </c>
      <c r="FU1902">
        <v>6.2012000000000005E-4</v>
      </c>
      <c r="FV1902">
        <v>6.3999999999999997E-5</v>
      </c>
      <c r="FW1902">
        <v>2.2200000000000002E-3</v>
      </c>
      <c r="GJ1902">
        <v>3.5901639344262293E-5</v>
      </c>
      <c r="GN1902">
        <v>2.9999999999999997E-5</v>
      </c>
      <c r="GO1902">
        <v>3.4200000000000005E-5</v>
      </c>
      <c r="GP1902">
        <v>1.4158730158730158E-4</v>
      </c>
      <c r="GQ1902">
        <v>7.5600000000000008E-5</v>
      </c>
      <c r="GR1902" s="17" t="s">
        <v>115</v>
      </c>
      <c r="GS1902" s="17">
        <v>1</v>
      </c>
      <c r="GT1902" s="17" t="s">
        <v>1838</v>
      </c>
      <c r="GU1902" s="17" t="s">
        <v>1793</v>
      </c>
      <c r="GV1902" s="17">
        <f>SUMIF(FACT_A1[cve_prod],DIM_BILL[[#This Row],[CODIGO]],FACT_A1[Existencia])</f>
        <v>0</v>
      </c>
      <c r="GW1902" s="17">
        <f>SUMIF(FACT_A2[cve_prod],DIM_BILL[[#This Row],[CODIGO]],FACT_A2[Existencia])</f>
        <v>51.266300000000001</v>
      </c>
      <c r="GX1902" s="17"/>
      <c r="GY1902" s="16" t="s">
        <v>2221</v>
      </c>
      <c r="GZ1902" s="24">
        <f>SUMPRODUCT($B1902:$GQ1902,INDEX(PLAN_PRODUCCION!$B$4:$GQ$24,COLUMN()-COLUMN($GZ$1)+1,0))</f>
        <v>85.612622533333351</v>
      </c>
      <c r="HA1902" s="24">
        <f>SUMPRODUCT($B1902:$GQ1902,INDEX(PLAN_PRODUCCION!$B$4:$GQ$24,COLUMN()-COLUMN($GZ$1)+1,0))</f>
        <v>0</v>
      </c>
      <c r="HB1902" s="24">
        <f>SUMPRODUCT($B1902:$GQ1902,INDEX(PLAN_PRODUCCION!$B$4:$GQ$24,COLUMN()-COLUMN($GZ$1)+1,0))</f>
        <v>0</v>
      </c>
      <c r="HC1902" s="24">
        <f>SUMPRODUCT($B1902:$GQ1902,INDEX(PLAN_PRODUCCION!$B$4:$GQ$24,COLUMN()-COLUMN($GZ$1)+1,0))</f>
        <v>0</v>
      </c>
      <c r="HD1902" s="24">
        <f>SUMPRODUCT($B1902:$GQ1902,INDEX(PLAN_PRODUCCION!$B$4:$GQ$24,COLUMN()-COLUMN($GZ$1)+1,0))</f>
        <v>0</v>
      </c>
      <c r="HE1902" s="24">
        <f>SUMPRODUCT($B1902:$GQ1902,INDEX(PLAN_PRODUCCION!$B$4:$GQ$24,COLUMN()-COLUMN($GZ$1)+1,0))</f>
        <v>0</v>
      </c>
      <c r="HF1902" s="24">
        <f>SUMPRODUCT($B1902:$GQ1902,INDEX(PLAN_PRODUCCION!$B$4:$GQ$24,COLUMN()-COLUMN($GZ$1)+1,0))</f>
        <v>2.04</v>
      </c>
      <c r="HG1902" s="24">
        <f>SUMPRODUCT($B1902:$GQ1902,INDEX(PLAN_PRODUCCION!$B$4:$GQ$24,COLUMN()-COLUMN($GZ$1)+1,0))</f>
        <v>10.739999999999998</v>
      </c>
      <c r="HH1902" s="24">
        <f>SUMPRODUCT($B1902:$GQ1902,INDEX(PLAN_PRODUCCION!$B$4:$GQ$24,COLUMN()-COLUMN($GZ$1)+1,0))</f>
        <v>0</v>
      </c>
      <c r="HI1902" s="24">
        <f>SUMPRODUCT($B1902:$GQ1902,INDEX(PLAN_PRODUCCION!$B$4:$GQ$24,COLUMN()-COLUMN($GZ$1)+1,0))</f>
        <v>0</v>
      </c>
      <c r="HJ1902" s="24">
        <f>SUMPRODUCT($B1902:$GQ1902,INDEX(PLAN_PRODUCCION!$B$4:$GQ$24,COLUMN()-COLUMN($GZ$1)+1,0))</f>
        <v>0</v>
      </c>
      <c r="HK1902" s="24">
        <f>SUMPRODUCT($B1902:$GQ1902,INDEX(PLAN_PRODUCCION!$B$4:$GQ$24,COLUMN()-COLUMN($GZ$1)+1,0))</f>
        <v>0.20420000000000002</v>
      </c>
      <c r="HL1902" s="24">
        <f>SUMPRODUCT($B1902:$GQ1902,INDEX(PLAN_PRODUCCION!$B$4:$GQ$24,COLUMN()-COLUMN($GZ$1)+1,0))</f>
        <v>0.6</v>
      </c>
      <c r="HM1902" s="24">
        <f>SUMPRODUCT($B1902:$GQ1902,INDEX(PLAN_PRODUCCION!$B$4:$GQ$24,COLUMN()-COLUMN($GZ$1)+1,0))</f>
        <v>0</v>
      </c>
      <c r="HN1902" s="24">
        <f>SUMPRODUCT($B1902:$GQ1902,INDEX(PLAN_PRODUCCION!$B$4:$GQ$24,COLUMN()-COLUMN($GZ$1)+1,0))</f>
        <v>0</v>
      </c>
      <c r="HO1902" s="24">
        <f>SUMPRODUCT($B1902:$GQ1902,INDEX(PLAN_PRODUCCION!$B$4:$GQ$24,COLUMN()-COLUMN($GZ$1)+1,0))</f>
        <v>0</v>
      </c>
      <c r="HP1902" s="24">
        <f>SUMPRODUCT($B1902:$GQ1902,INDEX(PLAN_PRODUCCION!$B$4:$GQ$24,COLUMN()-COLUMN($GZ$1)+1,0))</f>
        <v>0</v>
      </c>
      <c r="HQ1902" s="24">
        <f>SUMPRODUCT($B1902:$GQ1902,INDEX(PLAN_PRODUCCION!$B$4:$GQ$24,COLUMN()-COLUMN($GZ$1)+1,0))</f>
        <v>0</v>
      </c>
      <c r="HR1902" s="24">
        <f>SUMPRODUCT($B1902:$GQ1902,INDEX(PLAN_PRODUCCION!$B$4:$GQ$24,COLUMN()-COLUMN($GZ$1)+1,0))</f>
        <v>0</v>
      </c>
      <c r="HS1902" s="24">
        <f>SUMPRODUCT($B1902:$GQ1902,INDEX(PLAN_PRODUCCION!$B$4:$GQ$24,COLUMN()-COLUMN($GZ$1)+1,0))</f>
        <v>0</v>
      </c>
      <c r="HT1902" s="24">
        <f>SUMPRODUCT($B1902:$GQ1902,INDEX(PLAN_PRODUCCION!$B$4:$GQ$24,COLUMN()-COLUMN($GZ$1)+1,0))</f>
        <v>0</v>
      </c>
      <c r="HU1902" s="21"/>
      <c r="HV1902" s="25"/>
      <c r="HW1902" t="str">
        <f>DIM_BILL[[#This Row],[Tipo]]</f>
        <v>MATERIA PRIMA</v>
      </c>
    </row>
    <row r="1903" spans="1:231" x14ac:dyDescent="0.3">
      <c r="A1903" s="18" t="s">
        <v>114</v>
      </c>
      <c r="F1903">
        <v>1.5347368421052634E-4</v>
      </c>
      <c r="G1903">
        <v>4.8599999999999995E-5</v>
      </c>
      <c r="H1903">
        <v>5.8320000000000004E-5</v>
      </c>
      <c r="I1903">
        <v>9.0000000000000006E-5</v>
      </c>
      <c r="J1903">
        <v>1.8000000000000001E-4</v>
      </c>
      <c r="L1903">
        <v>4.7999999999999996E-4</v>
      </c>
      <c r="M1903">
        <v>3.3E-4</v>
      </c>
      <c r="N1903">
        <v>4.0461538461538464E-5</v>
      </c>
      <c r="O1903">
        <v>3.4685E-4</v>
      </c>
      <c r="U1903">
        <v>6.7500000000000001E-5</v>
      </c>
      <c r="V1903">
        <v>1.4399999999999998E-4</v>
      </c>
      <c r="W1903">
        <v>3.5999999999999997E-4</v>
      </c>
      <c r="X1903">
        <v>2.9999999999999997E-4</v>
      </c>
      <c r="Y1903">
        <v>2.8571428571428571E-5</v>
      </c>
      <c r="Z1903">
        <v>5.9999999999999995E-5</v>
      </c>
      <c r="AA1903">
        <v>1.1999999999999999E-4</v>
      </c>
      <c r="AB1903">
        <v>1.8899999999999999E-5</v>
      </c>
      <c r="AC1903">
        <v>6.2999999999999998E-6</v>
      </c>
      <c r="AD1903">
        <v>1.7999999999999998E-4</v>
      </c>
      <c r="AE1903">
        <v>5.1E-5</v>
      </c>
      <c r="AF1903">
        <v>3.0000000000000001E-6</v>
      </c>
      <c r="AG1903">
        <v>1.1999999999999999E-4</v>
      </c>
      <c r="AH1903">
        <v>1.1701492537313434E-4</v>
      </c>
      <c r="AI1903">
        <v>5.8507462686567168E-5</v>
      </c>
      <c r="AJ1903">
        <v>4.8306666666666671E-3</v>
      </c>
      <c r="AL1903">
        <v>1.5E-3</v>
      </c>
      <c r="AM1903">
        <v>1.1428571428571428E-4</v>
      </c>
      <c r="AN1903">
        <v>4.3259701492537317E-4</v>
      </c>
      <c r="AO1903">
        <v>2.1629850746268659E-4</v>
      </c>
      <c r="AP1903">
        <v>1.4999999999999999E-4</v>
      </c>
      <c r="AT1903">
        <v>2.5714285714285715E-4</v>
      </c>
      <c r="AV1903">
        <v>1.1999999999999999E-4</v>
      </c>
      <c r="AW1903">
        <v>1.0499999999999999E-4</v>
      </c>
      <c r="AX1903">
        <v>4.1999999999999998E-5</v>
      </c>
      <c r="AZ1903">
        <v>7.4999999999999993E-5</v>
      </c>
      <c r="BE1903">
        <v>1.1279999999999999E-3</v>
      </c>
      <c r="BF1903">
        <v>2.4000000000000001E-4</v>
      </c>
      <c r="BG1903">
        <v>3.6000000000000002E-4</v>
      </c>
      <c r="BH1903">
        <v>5.9999999999999995E-4</v>
      </c>
      <c r="BL1903">
        <v>3.0000000000000003E-4</v>
      </c>
      <c r="BM1903">
        <v>1.0000000000000001E-5</v>
      </c>
      <c r="CZ1903">
        <v>9.0000000000000008E-4</v>
      </c>
      <c r="DA1903">
        <v>9.0000000000000008E-4</v>
      </c>
      <c r="DB1903">
        <v>9.0000000000000008E-4</v>
      </c>
      <c r="DC1903">
        <v>9.0000000000000008E-4</v>
      </c>
      <c r="DD1903">
        <v>9.0000000000000008E-4</v>
      </c>
      <c r="DE1903">
        <v>4.4999999999999999E-4</v>
      </c>
      <c r="DF1903">
        <v>4.4999999999999999E-4</v>
      </c>
      <c r="DJ1903">
        <v>4.0000000000000002E-4</v>
      </c>
      <c r="DK1903">
        <v>4.0000000000000002E-4</v>
      </c>
      <c r="DL1903">
        <v>1.2000000000000001E-3</v>
      </c>
      <c r="DP1903">
        <v>3.0000000000000003E-4</v>
      </c>
      <c r="DQ1903">
        <v>3.0000000000000003E-4</v>
      </c>
      <c r="DR1903">
        <v>3.0000000000000003E-4</v>
      </c>
      <c r="DS1903">
        <v>3.6000000000000002E-4</v>
      </c>
      <c r="DT1903">
        <v>3.6000000000000002E-4</v>
      </c>
      <c r="DU1903">
        <v>3.6000000000000002E-4</v>
      </c>
      <c r="DV1903">
        <v>3.6000000000000002E-4</v>
      </c>
      <c r="DW1903">
        <v>3.6000000000000002E-4</v>
      </c>
      <c r="DZ1903">
        <v>1.3499999999999999E-3</v>
      </c>
      <c r="EB1903">
        <v>1.5000000000000001E-4</v>
      </c>
      <c r="EC1903">
        <v>2.5000000000000001E-4</v>
      </c>
      <c r="ED1903">
        <v>2.5000000000000001E-4</v>
      </c>
      <c r="EE1903">
        <v>3.0000000000000003E-4</v>
      </c>
      <c r="EF1903">
        <v>2.5000000000000001E-4</v>
      </c>
      <c r="EG1903">
        <v>2.5000000000000001E-4</v>
      </c>
      <c r="EH1903">
        <v>1.5E-3</v>
      </c>
      <c r="EI1903">
        <v>2.5000000000000001E-4</v>
      </c>
      <c r="EJ1903">
        <v>2.5000000000000001E-4</v>
      </c>
      <c r="EK1903">
        <v>2.5000000000000001E-4</v>
      </c>
      <c r="EL1903">
        <v>3.0000000000000003E-4</v>
      </c>
      <c r="EM1903">
        <v>3.0000000000000003E-4</v>
      </c>
      <c r="EN1903">
        <v>1.5000000000000001E-4</v>
      </c>
      <c r="EO1903">
        <v>2.9999999999999997E-4</v>
      </c>
      <c r="EP1903">
        <v>2.9999999999999997E-4</v>
      </c>
      <c r="EQ1903">
        <v>2.9999999999999997E-4</v>
      </c>
      <c r="ER1903">
        <v>2.9999999999999997E-4</v>
      </c>
      <c r="EU1903">
        <v>4.4869999999999997E-3</v>
      </c>
      <c r="EV1903">
        <v>8.9739999999999993E-3</v>
      </c>
      <c r="EW1903">
        <v>2.5639999999999999E-3</v>
      </c>
      <c r="FA1903">
        <v>3.4020000000000003E-5</v>
      </c>
      <c r="FB1903">
        <v>6.0000000000000002E-5</v>
      </c>
      <c r="FC1903">
        <v>1.026E-3</v>
      </c>
      <c r="FD1903">
        <v>2.22E-4</v>
      </c>
      <c r="FF1903">
        <v>1.5749999999999998E-4</v>
      </c>
      <c r="FG1903">
        <v>1.5749999999999998E-4</v>
      </c>
      <c r="FI1903">
        <v>3.7814814814814817E-5</v>
      </c>
      <c r="FJ1903">
        <v>5.2523809523809525E-6</v>
      </c>
      <c r="FK1903">
        <v>2.22E-4</v>
      </c>
      <c r="FN1903">
        <v>1.4999999999999999E-4</v>
      </c>
      <c r="FT1903">
        <v>6.2009999999999995E-4</v>
      </c>
      <c r="FU1903">
        <v>6.2012000000000005E-4</v>
      </c>
      <c r="FV1903">
        <v>6.3999999999999997E-5</v>
      </c>
      <c r="FW1903">
        <v>2.2200000000000002E-3</v>
      </c>
      <c r="GJ1903">
        <v>3.5901639344262293E-5</v>
      </c>
      <c r="GN1903">
        <v>2.9999999999999997E-5</v>
      </c>
      <c r="GO1903">
        <v>3.4200000000000005E-5</v>
      </c>
      <c r="GP1903">
        <v>1.4158730158730158E-4</v>
      </c>
      <c r="GQ1903">
        <v>7.5600000000000008E-5</v>
      </c>
      <c r="GR1903" s="18" t="s">
        <v>115</v>
      </c>
      <c r="GS1903" s="18">
        <v>1</v>
      </c>
      <c r="GT1903" s="18" t="s">
        <v>1838</v>
      </c>
      <c r="GU1903" s="18" t="s">
        <v>1793</v>
      </c>
      <c r="GV1903" s="18">
        <f>SUMIF(FACT_A1[cve_prod],DIM_BILL[[#This Row],[CODIGO]],FACT_A1[Existencia])</f>
        <v>0</v>
      </c>
      <c r="GW1903" s="18">
        <f>SUMIF(FACT_A2[cve_prod],DIM_BILL[[#This Row],[CODIGO]],FACT_A2[Existencia])</f>
        <v>51.266300000000001</v>
      </c>
      <c r="GX1903" s="18"/>
      <c r="GY1903" s="16" t="s">
        <v>2222</v>
      </c>
      <c r="GZ1903" s="26">
        <f t="shared" ref="GZ1903" si="13905">GV1903+GW1903+GX1903+GZ1901-GZ1902</f>
        <v>-34.34632253333335</v>
      </c>
      <c r="HA1903" s="26">
        <f t="shared" ref="HA1903" si="13906">GZ1903+HA1901-HA1902</f>
        <v>-34.34632253333335</v>
      </c>
      <c r="HB1903" s="26">
        <f t="shared" ref="HB1903" si="13907">HA1903+HB1901-HB1902</f>
        <v>-34.34632253333335</v>
      </c>
      <c r="HC1903" s="26">
        <f t="shared" ref="HC1903" si="13908">HB1903+HC1901-HC1902</f>
        <v>5.6536774666666503</v>
      </c>
      <c r="HD1903" s="26">
        <f t="shared" ref="HD1903" si="13909">HC1903+HD1901-HD1902</f>
        <v>5.6536774666666503</v>
      </c>
      <c r="HE1903" s="26">
        <f t="shared" ref="HE1903" si="13910">HD1903+HE1901-HE1902</f>
        <v>5.6536774666666503</v>
      </c>
      <c r="HF1903" s="26">
        <f t="shared" ref="HF1903" si="13911">HE1903+HF1901-HF1902</f>
        <v>3.6136774666666502</v>
      </c>
      <c r="HG1903" s="26">
        <f t="shared" ref="HG1903" si="13912">HF1903+HG1901-HG1902</f>
        <v>-7.1263225333333482</v>
      </c>
      <c r="HH1903" s="26">
        <f t="shared" ref="HH1903" si="13913">HG1903+HH1901-HH1902</f>
        <v>-7.1263225333333482</v>
      </c>
      <c r="HI1903" s="26">
        <f t="shared" ref="HI1903" si="13914">HH1903+HI1901-HI1902</f>
        <v>-7.1263225333333482</v>
      </c>
      <c r="HJ1903" s="26">
        <f t="shared" ref="HJ1903" si="13915">HI1903+HJ1901-HJ1902</f>
        <v>-7.1263225333333482</v>
      </c>
      <c r="HK1903" s="26">
        <f t="shared" ref="HK1903" si="13916">HJ1903+HK1901-HK1902</f>
        <v>-7.3305225333333484</v>
      </c>
      <c r="HL1903" s="26">
        <f t="shared" ref="HL1903" si="13917">HK1903+HL1901-HL1902</f>
        <v>-7.930522533333348</v>
      </c>
      <c r="HM1903" s="26">
        <f t="shared" ref="HM1903" si="13918">HL1903+HM1901-HM1902</f>
        <v>-7.930522533333348</v>
      </c>
      <c r="HN1903" s="26">
        <f t="shared" ref="HN1903" si="13919">HM1903+HN1901-HN1902</f>
        <v>-7.930522533333348</v>
      </c>
      <c r="HO1903" s="26">
        <f t="shared" ref="HO1903" si="13920">HN1903+HO1901-HO1902</f>
        <v>-7.930522533333348</v>
      </c>
      <c r="HP1903" s="26">
        <f t="shared" ref="HP1903" si="13921">HO1903+HP1901-HP1902</f>
        <v>-7.930522533333348</v>
      </c>
      <c r="HQ1903" s="26">
        <f t="shared" ref="HQ1903" si="13922">HP1903+HQ1901-HQ1902</f>
        <v>-7.930522533333348</v>
      </c>
      <c r="HR1903" s="26">
        <f t="shared" ref="HR1903" si="13923">HQ1903+HR1901-HR1902</f>
        <v>-7.930522533333348</v>
      </c>
      <c r="HS1903" s="26">
        <f t="shared" ref="HS1903" si="13924">HR1903+HS1901-HS1902</f>
        <v>-7.930522533333348</v>
      </c>
      <c r="HT1903" s="26">
        <f t="shared" ref="HT1903" si="13925">HS1903+HT1901-HT1902</f>
        <v>-7.930522533333348</v>
      </c>
      <c r="HU1903" s="22">
        <f t="shared" ref="HU1903" si="13926">COUNTIF(GZ1903:HT1903,"&lt;0")</f>
        <v>17</v>
      </c>
      <c r="HV1903" s="25"/>
      <c r="HW1903" t="str">
        <f>DIM_BILL[[#This Row],[Tipo]]</f>
        <v>MATERIA PRIMA</v>
      </c>
    </row>
    <row r="1904" spans="1:231" x14ac:dyDescent="0.3">
      <c r="A1904" s="17" t="s">
        <v>104</v>
      </c>
      <c r="F1904">
        <v>5.1157894736842107E-4</v>
      </c>
      <c r="G1904">
        <v>1.6200000000000001E-4</v>
      </c>
      <c r="H1904">
        <v>1.9439999999999998E-4</v>
      </c>
      <c r="I1904">
        <v>9.0000000000000006E-5</v>
      </c>
      <c r="J1904">
        <v>1.8000000000000001E-4</v>
      </c>
      <c r="K1904">
        <v>2.9999999999999997E-4</v>
      </c>
      <c r="L1904">
        <v>3.6000000000000002E-4</v>
      </c>
      <c r="M1904">
        <v>9.8999999999999999E-4</v>
      </c>
      <c r="N1904">
        <v>6.7538461538461532E-5</v>
      </c>
      <c r="O1904">
        <v>6.9894E-4</v>
      </c>
      <c r="P1904">
        <v>3.0000000000000003E-4</v>
      </c>
      <c r="Q1904">
        <v>2.0000000000000002E-5</v>
      </c>
      <c r="R1904">
        <v>4.5000000000000004E-4</v>
      </c>
      <c r="S1904">
        <v>2.9999999999999997E-4</v>
      </c>
      <c r="T1904">
        <v>5.9999999999999995E-4</v>
      </c>
      <c r="U1904">
        <v>2.265E-4</v>
      </c>
      <c r="V1904">
        <v>3.5999999999999997E-4</v>
      </c>
      <c r="W1904">
        <v>4.1999999999999996E-4</v>
      </c>
      <c r="X1904">
        <v>4.1999999999999996E-4</v>
      </c>
      <c r="Y1904">
        <v>8.5714285714285713E-5</v>
      </c>
      <c r="Z1904">
        <v>1.8000000000000001E-4</v>
      </c>
      <c r="AA1904">
        <v>3.6000000000000002E-4</v>
      </c>
      <c r="AB1904">
        <v>6.3E-5</v>
      </c>
      <c r="AC1904">
        <v>2.0999999999999999E-5</v>
      </c>
      <c r="AD1904">
        <v>2.1000000000000001E-4</v>
      </c>
      <c r="AE1904">
        <v>1.6999999999999999E-4</v>
      </c>
      <c r="AF1904">
        <v>1.0000000000000001E-5</v>
      </c>
      <c r="AG1904">
        <v>2.7E-4</v>
      </c>
      <c r="AH1904">
        <v>3.8999999999999999E-4</v>
      </c>
      <c r="AI1904">
        <v>1.95E-4</v>
      </c>
      <c r="AJ1904">
        <v>1.9046666666666667E-2</v>
      </c>
      <c r="AK1904">
        <v>0.01</v>
      </c>
      <c r="AL1904">
        <v>1.5E-3</v>
      </c>
      <c r="AM1904">
        <v>1.4285714285714287E-4</v>
      </c>
      <c r="AN1904">
        <v>1.705671641791045E-3</v>
      </c>
      <c r="AO1904">
        <v>8.5283582089552249E-4</v>
      </c>
      <c r="AP1904">
        <v>7.2000000000000002E-5</v>
      </c>
      <c r="AT1904">
        <v>2.0571428571428572E-4</v>
      </c>
      <c r="AV1904">
        <v>1.8000000000000001E-4</v>
      </c>
      <c r="AZ1904">
        <v>1.7999999999999998E-4</v>
      </c>
      <c r="BA1904">
        <v>4.4999999999999999E-4</v>
      </c>
      <c r="BB1904">
        <v>6.0000000000000002E-5</v>
      </c>
      <c r="BC1904">
        <v>1.14E-3</v>
      </c>
      <c r="BD1904">
        <v>2.2799999999999999E-3</v>
      </c>
      <c r="BE1904">
        <v>1.4400000000000001E-3</v>
      </c>
      <c r="BF1904">
        <v>3.6000000000000002E-4</v>
      </c>
      <c r="BG1904">
        <v>7.2000000000000005E-4</v>
      </c>
      <c r="BH1904">
        <v>8.3999999999999993E-4</v>
      </c>
      <c r="FA1904">
        <v>1.1340000000000001E-4</v>
      </c>
      <c r="FB1904">
        <v>1.2E-4</v>
      </c>
      <c r="FC1904">
        <v>3.4200000000000002E-4</v>
      </c>
      <c r="FD1904">
        <v>6.0000000000000006E-4</v>
      </c>
      <c r="FE1904">
        <v>1.6799999999999999E-4</v>
      </c>
      <c r="FF1904">
        <v>4.7249999999999999E-4</v>
      </c>
      <c r="FG1904">
        <v>4.7249999999999999E-4</v>
      </c>
      <c r="FH1904">
        <v>2.5000000000000001E-4</v>
      </c>
      <c r="FI1904">
        <v>1.26E-4</v>
      </c>
      <c r="FJ1904">
        <v>2.2499999999999998E-5</v>
      </c>
      <c r="FK1904">
        <v>6.0000000000000006E-4</v>
      </c>
      <c r="FL1904">
        <v>8.0514285714285724E-4</v>
      </c>
      <c r="FM1904">
        <v>7.9999999999999993E-4</v>
      </c>
      <c r="FN1904">
        <v>4.4999999999999999E-4</v>
      </c>
      <c r="FT1904">
        <v>7.1074000000000007E-4</v>
      </c>
      <c r="FU1904">
        <v>7.1075999999999995E-4</v>
      </c>
      <c r="FV1904">
        <v>2.1400000000000002E-4</v>
      </c>
      <c r="FW1904">
        <v>6.0000000000000001E-3</v>
      </c>
      <c r="FY1904">
        <v>2.9999999999999997E-4</v>
      </c>
      <c r="FZ1904">
        <v>4.5004500450045003E-4</v>
      </c>
      <c r="GG1904">
        <v>4.0000000000000002E-4</v>
      </c>
      <c r="GJ1904">
        <v>1.1972677595628414E-4</v>
      </c>
      <c r="GL1904">
        <v>1.1999999999999999E-4</v>
      </c>
      <c r="GM1904">
        <v>3.0000000000000001E-5</v>
      </c>
      <c r="GN1904">
        <v>4.7999999999999996E-4</v>
      </c>
      <c r="GO1904">
        <v>9.0000000000000006E-5</v>
      </c>
      <c r="GP1904">
        <v>5.6701587301587306E-4</v>
      </c>
      <c r="GQ1904">
        <v>1.26E-4</v>
      </c>
      <c r="GR1904" s="17" t="s">
        <v>105</v>
      </c>
      <c r="GS1904" s="17">
        <v>1</v>
      </c>
      <c r="GT1904" s="17" t="s">
        <v>1838</v>
      </c>
      <c r="GU1904" s="17" t="s">
        <v>1793</v>
      </c>
      <c r="GV1904" s="17">
        <f>SUMIF(FACT_A1[cve_prod],DIM_BILL[[#This Row],[CODIGO]],FACT_A1[Existencia])</f>
        <v>0</v>
      </c>
      <c r="GW1904" s="17">
        <f>SUMIF(FACT_A2[cve_prod],DIM_BILL[[#This Row],[CODIGO]],FACT_A2[Existencia])</f>
        <v>93.093699999999998</v>
      </c>
      <c r="GX1904" s="17"/>
      <c r="GY1904" s="16" t="s">
        <v>2220</v>
      </c>
      <c r="GZ1904" s="15">
        <f>SUMIFS(POs[saldo],POs[cve_prod],DIM_BILL[[#This Row],[CODIGO]],POs[status],$GY1904,POs[f_ent],GZ$1)</f>
        <v>0</v>
      </c>
      <c r="HA1904" s="15">
        <f>SUMIFS(POs[saldo],POs[cve_prod],DIM_BILL[[#This Row],[CODIGO]],POs[status],$GY1904,POs[f_ent],HA$1)</f>
        <v>0</v>
      </c>
      <c r="HB1904" s="15">
        <f>SUMIFS(POs[saldo],POs[cve_prod],DIM_BILL[[#This Row],[CODIGO]],POs[status],$GY1904,POs[f_ent],HB$1)</f>
        <v>0</v>
      </c>
      <c r="HC1904" s="15">
        <f>SUMIFS(POs[saldo],POs[cve_prod],DIM_BILL[[#This Row],[CODIGO]],POs[status],$GY1904,POs[f_ent],HC$1)</f>
        <v>0</v>
      </c>
      <c r="HD1904" s="15">
        <f>SUMIFS(POs[saldo],POs[cve_prod],DIM_BILL[[#This Row],[CODIGO]],POs[status],$GY1904,POs[f_ent],HD$1)</f>
        <v>0</v>
      </c>
      <c r="HE1904" s="15">
        <f>SUMIFS(POs[saldo],POs[cve_prod],DIM_BILL[[#This Row],[CODIGO]],POs[status],$GY1904,POs[f_ent],HE$1)</f>
        <v>0</v>
      </c>
      <c r="HF1904" s="15">
        <f>SUMIFS(POs[saldo],POs[cve_prod],DIM_BILL[[#This Row],[CODIGO]],POs[status],$GY1904,POs[Semana],WEEKNUM(HF$1))</f>
        <v>0</v>
      </c>
      <c r="HG1904" s="15">
        <f>SUMIFS(POs[saldo],POs[cve_prod],DIM_BILL[[#This Row],[CODIGO]],POs[status],$GY1904,POs[Semana],WEEKNUM(HG$1))</f>
        <v>0</v>
      </c>
      <c r="HH1904" s="15">
        <f>SUMIFS(POs[saldo],POs[cve_prod],DIM_BILL[[#This Row],[CODIGO]],POs[status],$GY1904,POs[Semana],WEEKNUM(HH$1))</f>
        <v>0</v>
      </c>
      <c r="HI1904" s="15">
        <f>SUMIFS(POs[saldo],POs[cve_prod],DIM_BILL[[#This Row],[CODIGO]],POs[status],$GY1904,POs[Semana],WEEKNUM(HI$1))</f>
        <v>0</v>
      </c>
      <c r="HJ1904" s="15">
        <f>SUMIFS(POs[saldo],POs[cve_prod],DIM_BILL[[#This Row],[CODIGO]],POs[status],$GY1904,POs[Semana],WEEKNUM(HJ$1))</f>
        <v>0</v>
      </c>
      <c r="HK1904" s="15">
        <f>SUMIFS(POs[saldo],POs[cve_prod],DIM_BILL[[#This Row],[CODIGO]],POs[status],$GY1904,POs[Semana],WEEKNUM(HK$1))</f>
        <v>0</v>
      </c>
      <c r="HL1904" s="15">
        <f>SUMIFS(POs[saldo],POs[cve_prod],DIM_BILL[[#This Row],[CODIGO]],POs[status],$GY1904,POs[Semana],WEEKNUM(HL$1))</f>
        <v>0</v>
      </c>
      <c r="HM1904" s="15">
        <f>SUMIFS(POs[saldo],POs[cve_prod],DIM_BILL[[#This Row],[CODIGO]],POs[status],$GY1904,POs[Semana],WEEKNUM(HM$1))</f>
        <v>0</v>
      </c>
      <c r="HN1904" s="15">
        <f>SUMIFS(POs[saldo],POs[cve_prod],DIM_BILL[[#This Row],[CODIGO]],POs[status],$GY1904,POs[Semana],WEEKNUM(HN$1))</f>
        <v>75</v>
      </c>
      <c r="HO1904" s="15">
        <f>SUMIFS(POs[saldo],POs[cve_prod],DIM_BILL[[#This Row],[CODIGO]],POs[status],$GY1904,POs[Semana],WEEKNUM(HO$1))</f>
        <v>0</v>
      </c>
      <c r="HP1904" s="15">
        <f>SUMIFS(POs[saldo],POs[cve_prod],DIM_BILL[[#This Row],[CODIGO]],POs[status],$GY1904,POs[Semana],WEEKNUM(HP$1))</f>
        <v>0</v>
      </c>
      <c r="HQ1904" s="15">
        <f>SUMIFS(POs[saldo],POs[cve_prod],DIM_BILL[[#This Row],[CODIGO]],POs[status],$GY1904,POs[Semana],WEEKNUM(HQ$1))</f>
        <v>0</v>
      </c>
      <c r="HR1904" s="15">
        <f>SUMIFS(POs[saldo],POs[cve_prod],DIM_BILL[[#This Row],[CODIGO]],POs[status],$GY1904,POs[Semana],WEEKNUM(HR$1))</f>
        <v>0</v>
      </c>
      <c r="HS1904" s="15">
        <f>SUMIFS(POs[saldo],POs[cve_prod],DIM_BILL[[#This Row],[CODIGO]],POs[status],$GY1904,POs[Semana],WEEKNUM(HS$1))</f>
        <v>0</v>
      </c>
      <c r="HT1904" s="15">
        <f>SUMIFS(POs[saldo],POs[cve_prod],DIM_BILL[[#This Row],[CODIGO]],POs[status],$GY1904,POs[Semana],WEEKNUM(HT$1))</f>
        <v>0</v>
      </c>
      <c r="HU1904" s="21"/>
      <c r="HV1904" s="25"/>
      <c r="HW1904" t="str">
        <f>DIM_BILL[[#This Row],[Tipo]]</f>
        <v>MATERIA PRIMA</v>
      </c>
    </row>
    <row r="1905" spans="1:231" x14ac:dyDescent="0.3">
      <c r="A1905" s="17" t="s">
        <v>104</v>
      </c>
      <c r="F1905">
        <v>5.1157894736842107E-4</v>
      </c>
      <c r="G1905">
        <v>1.6200000000000001E-4</v>
      </c>
      <c r="H1905">
        <v>1.9439999999999998E-4</v>
      </c>
      <c r="I1905">
        <v>9.0000000000000006E-5</v>
      </c>
      <c r="J1905">
        <v>1.8000000000000001E-4</v>
      </c>
      <c r="K1905">
        <v>2.9999999999999997E-4</v>
      </c>
      <c r="L1905">
        <v>3.6000000000000002E-4</v>
      </c>
      <c r="M1905">
        <v>9.8999999999999999E-4</v>
      </c>
      <c r="N1905">
        <v>6.7538461538461532E-5</v>
      </c>
      <c r="O1905">
        <v>6.9894E-4</v>
      </c>
      <c r="P1905">
        <v>3.0000000000000003E-4</v>
      </c>
      <c r="Q1905">
        <v>2.0000000000000002E-5</v>
      </c>
      <c r="R1905">
        <v>4.5000000000000004E-4</v>
      </c>
      <c r="S1905">
        <v>2.9999999999999997E-4</v>
      </c>
      <c r="T1905">
        <v>5.9999999999999995E-4</v>
      </c>
      <c r="U1905">
        <v>2.265E-4</v>
      </c>
      <c r="V1905">
        <v>3.5999999999999997E-4</v>
      </c>
      <c r="W1905">
        <v>4.1999999999999996E-4</v>
      </c>
      <c r="X1905">
        <v>4.1999999999999996E-4</v>
      </c>
      <c r="Y1905">
        <v>8.5714285714285713E-5</v>
      </c>
      <c r="Z1905">
        <v>1.8000000000000001E-4</v>
      </c>
      <c r="AA1905">
        <v>3.6000000000000002E-4</v>
      </c>
      <c r="AB1905">
        <v>6.3E-5</v>
      </c>
      <c r="AC1905">
        <v>2.0999999999999999E-5</v>
      </c>
      <c r="AD1905">
        <v>2.1000000000000001E-4</v>
      </c>
      <c r="AE1905">
        <v>1.6999999999999999E-4</v>
      </c>
      <c r="AF1905">
        <v>1.0000000000000001E-5</v>
      </c>
      <c r="AG1905">
        <v>2.7E-4</v>
      </c>
      <c r="AH1905">
        <v>3.8999999999999999E-4</v>
      </c>
      <c r="AI1905">
        <v>1.95E-4</v>
      </c>
      <c r="AJ1905">
        <v>1.9046666666666667E-2</v>
      </c>
      <c r="AK1905">
        <v>0.01</v>
      </c>
      <c r="AL1905">
        <v>1.5E-3</v>
      </c>
      <c r="AM1905">
        <v>1.4285714285714287E-4</v>
      </c>
      <c r="AN1905">
        <v>1.705671641791045E-3</v>
      </c>
      <c r="AO1905">
        <v>8.5283582089552249E-4</v>
      </c>
      <c r="AP1905">
        <v>7.2000000000000002E-5</v>
      </c>
      <c r="AT1905">
        <v>2.0571428571428572E-4</v>
      </c>
      <c r="AV1905">
        <v>1.8000000000000001E-4</v>
      </c>
      <c r="AZ1905">
        <v>1.7999999999999998E-4</v>
      </c>
      <c r="BA1905">
        <v>4.4999999999999999E-4</v>
      </c>
      <c r="BB1905">
        <v>6.0000000000000002E-5</v>
      </c>
      <c r="BC1905">
        <v>1.14E-3</v>
      </c>
      <c r="BD1905">
        <v>2.2799999999999999E-3</v>
      </c>
      <c r="BE1905">
        <v>1.4400000000000001E-3</v>
      </c>
      <c r="BF1905">
        <v>3.6000000000000002E-4</v>
      </c>
      <c r="BG1905">
        <v>7.2000000000000005E-4</v>
      </c>
      <c r="BH1905">
        <v>8.3999999999999993E-4</v>
      </c>
      <c r="FA1905">
        <v>1.1340000000000001E-4</v>
      </c>
      <c r="FB1905">
        <v>1.2E-4</v>
      </c>
      <c r="FC1905">
        <v>3.4200000000000002E-4</v>
      </c>
      <c r="FD1905">
        <v>6.0000000000000006E-4</v>
      </c>
      <c r="FE1905">
        <v>1.6799999999999999E-4</v>
      </c>
      <c r="FF1905">
        <v>4.7249999999999999E-4</v>
      </c>
      <c r="FG1905">
        <v>4.7249999999999999E-4</v>
      </c>
      <c r="FH1905">
        <v>2.5000000000000001E-4</v>
      </c>
      <c r="FI1905">
        <v>1.26E-4</v>
      </c>
      <c r="FJ1905">
        <v>2.2499999999999998E-5</v>
      </c>
      <c r="FK1905">
        <v>6.0000000000000006E-4</v>
      </c>
      <c r="FL1905">
        <v>8.0514285714285724E-4</v>
      </c>
      <c r="FM1905">
        <v>7.9999999999999993E-4</v>
      </c>
      <c r="FN1905">
        <v>4.4999999999999999E-4</v>
      </c>
      <c r="FT1905">
        <v>7.1074000000000007E-4</v>
      </c>
      <c r="FU1905">
        <v>7.1075999999999995E-4</v>
      </c>
      <c r="FV1905">
        <v>2.1400000000000002E-4</v>
      </c>
      <c r="FW1905">
        <v>6.0000000000000001E-3</v>
      </c>
      <c r="FY1905">
        <v>2.9999999999999997E-4</v>
      </c>
      <c r="FZ1905">
        <v>4.5004500450045003E-4</v>
      </c>
      <c r="GG1905">
        <v>4.0000000000000002E-4</v>
      </c>
      <c r="GJ1905">
        <v>1.1972677595628414E-4</v>
      </c>
      <c r="GL1905">
        <v>1.1999999999999999E-4</v>
      </c>
      <c r="GM1905">
        <v>3.0000000000000001E-5</v>
      </c>
      <c r="GN1905">
        <v>4.7999999999999996E-4</v>
      </c>
      <c r="GO1905">
        <v>9.0000000000000006E-5</v>
      </c>
      <c r="GP1905">
        <v>5.6701587301587306E-4</v>
      </c>
      <c r="GQ1905">
        <v>1.26E-4</v>
      </c>
      <c r="GR1905" s="17" t="s">
        <v>105</v>
      </c>
      <c r="GS1905" s="17">
        <v>1</v>
      </c>
      <c r="GT1905" s="17" t="s">
        <v>1838</v>
      </c>
      <c r="GU1905" s="17" t="s">
        <v>1793</v>
      </c>
      <c r="GV1905" s="17">
        <f>SUMIF(FACT_A1[cve_prod],DIM_BILL[[#This Row],[CODIGO]],FACT_A1[Existencia])</f>
        <v>0</v>
      </c>
      <c r="GW1905" s="17">
        <f>SUMIF(FACT_A2[cve_prod],DIM_BILL[[#This Row],[CODIGO]],FACT_A2[Existencia])</f>
        <v>93.093699999999998</v>
      </c>
      <c r="GX1905" s="17"/>
      <c r="GY1905" s="16" t="s">
        <v>2221</v>
      </c>
      <c r="GZ1905" s="24">
        <f>SUMPRODUCT($B1905:$GQ1905,INDEX(PLAN_PRODUCCION!$B$4:$GQ$24,COLUMN()-COLUMN($GZ$1)+1,0))</f>
        <v>152.93962919999998</v>
      </c>
      <c r="HA1905" s="24">
        <f>SUMPRODUCT($B1905:$GQ1905,INDEX(PLAN_PRODUCCION!$B$4:$GQ$24,COLUMN()-COLUMN($GZ$1)+1,0))</f>
        <v>0</v>
      </c>
      <c r="HB1905" s="24">
        <f>SUMPRODUCT($B1905:$GQ1905,INDEX(PLAN_PRODUCCION!$B$4:$GQ$24,COLUMN()-COLUMN($GZ$1)+1,0))</f>
        <v>0</v>
      </c>
      <c r="HC1905" s="24">
        <f>SUMPRODUCT($B1905:$GQ1905,INDEX(PLAN_PRODUCCION!$B$4:$GQ$24,COLUMN()-COLUMN($GZ$1)+1,0))</f>
        <v>0</v>
      </c>
      <c r="HD1905" s="24">
        <f>SUMPRODUCT($B1905:$GQ1905,INDEX(PLAN_PRODUCCION!$B$4:$GQ$24,COLUMN()-COLUMN($GZ$1)+1,0))</f>
        <v>0</v>
      </c>
      <c r="HE1905" s="24">
        <f>SUMPRODUCT($B1905:$GQ1905,INDEX(PLAN_PRODUCCION!$B$4:$GQ$24,COLUMN()-COLUMN($GZ$1)+1,0))</f>
        <v>0</v>
      </c>
      <c r="HF1905" s="24">
        <f>SUMPRODUCT($B1905:$GQ1905,INDEX(PLAN_PRODUCCION!$B$4:$GQ$24,COLUMN()-COLUMN($GZ$1)+1,0))</f>
        <v>0</v>
      </c>
      <c r="HG1905" s="24">
        <f>SUMPRODUCT($B1905:$GQ1905,INDEX(PLAN_PRODUCCION!$B$4:$GQ$24,COLUMN()-COLUMN($GZ$1)+1,0))</f>
        <v>7.35</v>
      </c>
      <c r="HH1905" s="24">
        <f>SUMPRODUCT($B1905:$GQ1905,INDEX(PLAN_PRODUCCION!$B$4:$GQ$24,COLUMN()-COLUMN($GZ$1)+1,0))</f>
        <v>0</v>
      </c>
      <c r="HI1905" s="24">
        <f>SUMPRODUCT($B1905:$GQ1905,INDEX(PLAN_PRODUCCION!$B$4:$GQ$24,COLUMN()-COLUMN($GZ$1)+1,0))</f>
        <v>0</v>
      </c>
      <c r="HJ1905" s="24">
        <f>SUMPRODUCT($B1905:$GQ1905,INDEX(PLAN_PRODUCCION!$B$4:$GQ$24,COLUMN()-COLUMN($GZ$1)+1,0))</f>
        <v>0</v>
      </c>
      <c r="HK1905" s="24">
        <f>SUMPRODUCT($B1905:$GQ1905,INDEX(PLAN_PRODUCCION!$B$4:$GQ$24,COLUMN()-COLUMN($GZ$1)+1,0))</f>
        <v>0.6804</v>
      </c>
      <c r="HL1905" s="24">
        <f>SUMPRODUCT($B1905:$GQ1905,INDEX(PLAN_PRODUCCION!$B$4:$GQ$24,COLUMN()-COLUMN($GZ$1)+1,0))</f>
        <v>1.35</v>
      </c>
      <c r="HM1905" s="24">
        <f>SUMPRODUCT($B1905:$GQ1905,INDEX(PLAN_PRODUCCION!$B$4:$GQ$24,COLUMN()-COLUMN($GZ$1)+1,0))</f>
        <v>0</v>
      </c>
      <c r="HN1905" s="24">
        <f>SUMPRODUCT($B1905:$GQ1905,INDEX(PLAN_PRODUCCION!$B$4:$GQ$24,COLUMN()-COLUMN($GZ$1)+1,0))</f>
        <v>0</v>
      </c>
      <c r="HO1905" s="24">
        <f>SUMPRODUCT($B1905:$GQ1905,INDEX(PLAN_PRODUCCION!$B$4:$GQ$24,COLUMN()-COLUMN($GZ$1)+1,0))</f>
        <v>0</v>
      </c>
      <c r="HP1905" s="24">
        <f>SUMPRODUCT($B1905:$GQ1905,INDEX(PLAN_PRODUCCION!$B$4:$GQ$24,COLUMN()-COLUMN($GZ$1)+1,0))</f>
        <v>0</v>
      </c>
      <c r="HQ1905" s="24">
        <f>SUMPRODUCT($B1905:$GQ1905,INDEX(PLAN_PRODUCCION!$B$4:$GQ$24,COLUMN()-COLUMN($GZ$1)+1,0))</f>
        <v>0</v>
      </c>
      <c r="HR1905" s="24">
        <f>SUMPRODUCT($B1905:$GQ1905,INDEX(PLAN_PRODUCCION!$B$4:$GQ$24,COLUMN()-COLUMN($GZ$1)+1,0))</f>
        <v>0</v>
      </c>
      <c r="HS1905" s="24">
        <f>SUMPRODUCT($B1905:$GQ1905,INDEX(PLAN_PRODUCCION!$B$4:$GQ$24,COLUMN()-COLUMN($GZ$1)+1,0))</f>
        <v>0</v>
      </c>
      <c r="HT1905" s="24">
        <f>SUMPRODUCT($B1905:$GQ1905,INDEX(PLAN_PRODUCCION!$B$4:$GQ$24,COLUMN()-COLUMN($GZ$1)+1,0))</f>
        <v>0</v>
      </c>
      <c r="HU1905" s="21"/>
      <c r="HV1905" s="25"/>
      <c r="HW1905" t="str">
        <f>DIM_BILL[[#This Row],[Tipo]]</f>
        <v>MATERIA PRIMA</v>
      </c>
    </row>
    <row r="1906" spans="1:231" x14ac:dyDescent="0.3">
      <c r="A1906" s="18" t="s">
        <v>104</v>
      </c>
      <c r="F1906">
        <v>5.1157894736842107E-4</v>
      </c>
      <c r="G1906">
        <v>1.6200000000000001E-4</v>
      </c>
      <c r="H1906">
        <v>1.9439999999999998E-4</v>
      </c>
      <c r="I1906">
        <v>9.0000000000000006E-5</v>
      </c>
      <c r="J1906">
        <v>1.8000000000000001E-4</v>
      </c>
      <c r="K1906">
        <v>2.9999999999999997E-4</v>
      </c>
      <c r="L1906">
        <v>3.6000000000000002E-4</v>
      </c>
      <c r="M1906">
        <v>9.8999999999999999E-4</v>
      </c>
      <c r="N1906">
        <v>6.7538461538461532E-5</v>
      </c>
      <c r="O1906">
        <v>6.9894E-4</v>
      </c>
      <c r="P1906">
        <v>3.0000000000000003E-4</v>
      </c>
      <c r="Q1906">
        <v>2.0000000000000002E-5</v>
      </c>
      <c r="R1906">
        <v>4.5000000000000004E-4</v>
      </c>
      <c r="S1906">
        <v>2.9999999999999997E-4</v>
      </c>
      <c r="T1906">
        <v>5.9999999999999995E-4</v>
      </c>
      <c r="U1906">
        <v>2.265E-4</v>
      </c>
      <c r="V1906">
        <v>3.5999999999999997E-4</v>
      </c>
      <c r="W1906">
        <v>4.1999999999999996E-4</v>
      </c>
      <c r="X1906">
        <v>4.1999999999999996E-4</v>
      </c>
      <c r="Y1906">
        <v>8.5714285714285713E-5</v>
      </c>
      <c r="Z1906">
        <v>1.8000000000000001E-4</v>
      </c>
      <c r="AA1906">
        <v>3.6000000000000002E-4</v>
      </c>
      <c r="AB1906">
        <v>6.3E-5</v>
      </c>
      <c r="AC1906">
        <v>2.0999999999999999E-5</v>
      </c>
      <c r="AD1906">
        <v>2.1000000000000001E-4</v>
      </c>
      <c r="AE1906">
        <v>1.6999999999999999E-4</v>
      </c>
      <c r="AF1906">
        <v>1.0000000000000001E-5</v>
      </c>
      <c r="AG1906">
        <v>2.7E-4</v>
      </c>
      <c r="AH1906">
        <v>3.8999999999999999E-4</v>
      </c>
      <c r="AI1906">
        <v>1.95E-4</v>
      </c>
      <c r="AJ1906">
        <v>1.9046666666666667E-2</v>
      </c>
      <c r="AK1906">
        <v>0.01</v>
      </c>
      <c r="AL1906">
        <v>1.5E-3</v>
      </c>
      <c r="AM1906">
        <v>1.4285714285714287E-4</v>
      </c>
      <c r="AN1906">
        <v>1.705671641791045E-3</v>
      </c>
      <c r="AO1906">
        <v>8.5283582089552249E-4</v>
      </c>
      <c r="AP1906">
        <v>7.2000000000000002E-5</v>
      </c>
      <c r="AT1906">
        <v>2.0571428571428572E-4</v>
      </c>
      <c r="AV1906">
        <v>1.8000000000000001E-4</v>
      </c>
      <c r="AZ1906">
        <v>1.7999999999999998E-4</v>
      </c>
      <c r="BA1906">
        <v>4.4999999999999999E-4</v>
      </c>
      <c r="BB1906">
        <v>6.0000000000000002E-5</v>
      </c>
      <c r="BC1906">
        <v>1.14E-3</v>
      </c>
      <c r="BD1906">
        <v>2.2799999999999999E-3</v>
      </c>
      <c r="BE1906">
        <v>1.4400000000000001E-3</v>
      </c>
      <c r="BF1906">
        <v>3.6000000000000002E-4</v>
      </c>
      <c r="BG1906">
        <v>7.2000000000000005E-4</v>
      </c>
      <c r="BH1906">
        <v>8.3999999999999993E-4</v>
      </c>
      <c r="FA1906">
        <v>1.1340000000000001E-4</v>
      </c>
      <c r="FB1906">
        <v>1.2E-4</v>
      </c>
      <c r="FC1906">
        <v>3.4200000000000002E-4</v>
      </c>
      <c r="FD1906">
        <v>6.0000000000000006E-4</v>
      </c>
      <c r="FE1906">
        <v>1.6799999999999999E-4</v>
      </c>
      <c r="FF1906">
        <v>4.7249999999999999E-4</v>
      </c>
      <c r="FG1906">
        <v>4.7249999999999999E-4</v>
      </c>
      <c r="FH1906">
        <v>2.5000000000000001E-4</v>
      </c>
      <c r="FI1906">
        <v>1.26E-4</v>
      </c>
      <c r="FJ1906">
        <v>2.2499999999999998E-5</v>
      </c>
      <c r="FK1906">
        <v>6.0000000000000006E-4</v>
      </c>
      <c r="FL1906">
        <v>8.0514285714285724E-4</v>
      </c>
      <c r="FM1906">
        <v>7.9999999999999993E-4</v>
      </c>
      <c r="FN1906">
        <v>4.4999999999999999E-4</v>
      </c>
      <c r="FT1906">
        <v>7.1074000000000007E-4</v>
      </c>
      <c r="FU1906">
        <v>7.1075999999999995E-4</v>
      </c>
      <c r="FV1906">
        <v>2.1400000000000002E-4</v>
      </c>
      <c r="FW1906">
        <v>6.0000000000000001E-3</v>
      </c>
      <c r="FY1906">
        <v>2.9999999999999997E-4</v>
      </c>
      <c r="FZ1906">
        <v>4.5004500450045003E-4</v>
      </c>
      <c r="GG1906">
        <v>4.0000000000000002E-4</v>
      </c>
      <c r="GJ1906">
        <v>1.1972677595628414E-4</v>
      </c>
      <c r="GL1906">
        <v>1.1999999999999999E-4</v>
      </c>
      <c r="GM1906">
        <v>3.0000000000000001E-5</v>
      </c>
      <c r="GN1906">
        <v>4.7999999999999996E-4</v>
      </c>
      <c r="GO1906">
        <v>9.0000000000000006E-5</v>
      </c>
      <c r="GP1906">
        <v>5.6701587301587306E-4</v>
      </c>
      <c r="GQ1906">
        <v>1.26E-4</v>
      </c>
      <c r="GR1906" s="18" t="s">
        <v>105</v>
      </c>
      <c r="GS1906" s="18">
        <v>1</v>
      </c>
      <c r="GT1906" s="18" t="s">
        <v>1838</v>
      </c>
      <c r="GU1906" s="18" t="s">
        <v>1793</v>
      </c>
      <c r="GV1906" s="18">
        <f>SUMIF(FACT_A1[cve_prod],DIM_BILL[[#This Row],[CODIGO]],FACT_A1[Existencia])</f>
        <v>0</v>
      </c>
      <c r="GW1906" s="18">
        <f>SUMIF(FACT_A2[cve_prod],DIM_BILL[[#This Row],[CODIGO]],FACT_A2[Existencia])</f>
        <v>93.093699999999998</v>
      </c>
      <c r="GX1906" s="18"/>
      <c r="GY1906" s="16" t="s">
        <v>2222</v>
      </c>
      <c r="GZ1906" s="26">
        <f t="shared" ref="GZ1906" si="13927">GV1906+GW1906+GX1906+GZ1904-GZ1905</f>
        <v>-59.845929199999986</v>
      </c>
      <c r="HA1906" s="26">
        <f t="shared" ref="HA1906" si="13928">GZ1906+HA1904-HA1905</f>
        <v>-59.845929199999986</v>
      </c>
      <c r="HB1906" s="26">
        <f t="shared" ref="HB1906" si="13929">HA1906+HB1904-HB1905</f>
        <v>-59.845929199999986</v>
      </c>
      <c r="HC1906" s="26">
        <f t="shared" ref="HC1906" si="13930">HB1906+HC1904-HC1905</f>
        <v>-59.845929199999986</v>
      </c>
      <c r="HD1906" s="26">
        <f t="shared" ref="HD1906" si="13931">HC1906+HD1904-HD1905</f>
        <v>-59.845929199999986</v>
      </c>
      <c r="HE1906" s="26">
        <f t="shared" ref="HE1906" si="13932">HD1906+HE1904-HE1905</f>
        <v>-59.845929199999986</v>
      </c>
      <c r="HF1906" s="26">
        <f t="shared" ref="HF1906" si="13933">HE1906+HF1904-HF1905</f>
        <v>-59.845929199999986</v>
      </c>
      <c r="HG1906" s="26">
        <f t="shared" ref="HG1906" si="13934">HF1906+HG1904-HG1905</f>
        <v>-67.195929199999981</v>
      </c>
      <c r="HH1906" s="26">
        <f t="shared" ref="HH1906" si="13935">HG1906+HH1904-HH1905</f>
        <v>-67.195929199999981</v>
      </c>
      <c r="HI1906" s="26">
        <f t="shared" ref="HI1906" si="13936">HH1906+HI1904-HI1905</f>
        <v>-67.195929199999981</v>
      </c>
      <c r="HJ1906" s="26">
        <f t="shared" ref="HJ1906" si="13937">HI1906+HJ1904-HJ1905</f>
        <v>-67.195929199999981</v>
      </c>
      <c r="HK1906" s="26">
        <f t="shared" ref="HK1906" si="13938">HJ1906+HK1904-HK1905</f>
        <v>-67.876329199999986</v>
      </c>
      <c r="HL1906" s="26">
        <f t="shared" ref="HL1906" si="13939">HK1906+HL1904-HL1905</f>
        <v>-69.226329199999981</v>
      </c>
      <c r="HM1906" s="26">
        <f t="shared" ref="HM1906" si="13940">HL1906+HM1904-HM1905</f>
        <v>-69.226329199999981</v>
      </c>
      <c r="HN1906" s="26">
        <f t="shared" ref="HN1906" si="13941">HM1906+HN1904-HN1905</f>
        <v>5.7736708000000192</v>
      </c>
      <c r="HO1906" s="26">
        <f t="shared" ref="HO1906" si="13942">HN1906+HO1904-HO1905</f>
        <v>5.7736708000000192</v>
      </c>
      <c r="HP1906" s="26">
        <f t="shared" ref="HP1906" si="13943">HO1906+HP1904-HP1905</f>
        <v>5.7736708000000192</v>
      </c>
      <c r="HQ1906" s="26">
        <f t="shared" ref="HQ1906" si="13944">HP1906+HQ1904-HQ1905</f>
        <v>5.7736708000000192</v>
      </c>
      <c r="HR1906" s="26">
        <f t="shared" ref="HR1906" si="13945">HQ1906+HR1904-HR1905</f>
        <v>5.7736708000000192</v>
      </c>
      <c r="HS1906" s="26">
        <f t="shared" ref="HS1906" si="13946">HR1906+HS1904-HS1905</f>
        <v>5.7736708000000192</v>
      </c>
      <c r="HT1906" s="26">
        <f t="shared" ref="HT1906" si="13947">HS1906+HT1904-HT1905</f>
        <v>5.7736708000000192</v>
      </c>
      <c r="HU1906" s="22">
        <f t="shared" ref="HU1906" si="13948">COUNTIF(GZ1906:HT1906,"&lt;0")</f>
        <v>14</v>
      </c>
      <c r="HV1906" s="25"/>
      <c r="HW1906" t="str">
        <f>DIM_BILL[[#This Row],[Tipo]]</f>
        <v>MATERIA PRIMA</v>
      </c>
    </row>
    <row r="1907" spans="1:231" x14ac:dyDescent="0.3">
      <c r="A1907" s="17" t="s">
        <v>692</v>
      </c>
      <c r="BK1907">
        <v>1.4399999999999999E-3</v>
      </c>
      <c r="GR1907" s="17" t="s">
        <v>693</v>
      </c>
      <c r="GS1907" s="17">
        <v>5</v>
      </c>
      <c r="GT1907" s="17" t="s">
        <v>1882</v>
      </c>
      <c r="GU1907" s="17" t="s">
        <v>1793</v>
      </c>
      <c r="GV1907" s="17">
        <f>SUMIF(FACT_A1[cve_prod],DIM_BILL[[#This Row],[CODIGO]],FACT_A1[Existencia])</f>
        <v>0</v>
      </c>
      <c r="GW1907" s="17">
        <f>SUMIF(FACT_A2[cve_prod],DIM_BILL[[#This Row],[CODIGO]],FACT_A2[Existencia])</f>
        <v>0</v>
      </c>
      <c r="GX1907" s="17"/>
      <c r="GY1907" s="16" t="s">
        <v>2220</v>
      </c>
      <c r="GZ1907" s="15">
        <f>SUMIFS(POs[saldo],POs[cve_prod],DIM_BILL[[#This Row],[CODIGO]],POs[status],$GY1907,POs[f_ent],GZ$1)</f>
        <v>0</v>
      </c>
      <c r="HA1907" s="15">
        <f>SUMIFS(POs[saldo],POs[cve_prod],DIM_BILL[[#This Row],[CODIGO]],POs[status],$GY1907,POs[f_ent],HA$1)</f>
        <v>0</v>
      </c>
      <c r="HB1907" s="15">
        <f>SUMIFS(POs[saldo],POs[cve_prod],DIM_BILL[[#This Row],[CODIGO]],POs[status],$GY1907,POs[f_ent],HB$1)</f>
        <v>0</v>
      </c>
      <c r="HC1907" s="15">
        <f>SUMIFS(POs[saldo],POs[cve_prod],DIM_BILL[[#This Row],[CODIGO]],POs[status],$GY1907,POs[f_ent],HC$1)</f>
        <v>0</v>
      </c>
      <c r="HD1907" s="15">
        <f>SUMIFS(POs[saldo],POs[cve_prod],DIM_BILL[[#This Row],[CODIGO]],POs[status],$GY1907,POs[f_ent],HD$1)</f>
        <v>0</v>
      </c>
      <c r="HE1907" s="15">
        <f>SUMIFS(POs[saldo],POs[cve_prod],DIM_BILL[[#This Row],[CODIGO]],POs[status],$GY1907,POs[f_ent],HE$1)</f>
        <v>0</v>
      </c>
      <c r="HF1907" s="15">
        <f>SUMIFS(POs[saldo],POs[cve_prod],DIM_BILL[[#This Row],[CODIGO]],POs[status],$GY1907,POs[Semana],WEEKNUM(HF$1))</f>
        <v>0</v>
      </c>
      <c r="HG1907" s="15">
        <f>SUMIFS(POs[saldo],POs[cve_prod],DIM_BILL[[#This Row],[CODIGO]],POs[status],$GY1907,POs[Semana],WEEKNUM(HG$1))</f>
        <v>0</v>
      </c>
      <c r="HH1907" s="15">
        <f>SUMIFS(POs[saldo],POs[cve_prod],DIM_BILL[[#This Row],[CODIGO]],POs[status],$GY1907,POs[Semana],WEEKNUM(HH$1))</f>
        <v>0</v>
      </c>
      <c r="HI1907" s="15">
        <f>SUMIFS(POs[saldo],POs[cve_prod],DIM_BILL[[#This Row],[CODIGO]],POs[status],$GY1907,POs[Semana],WEEKNUM(HI$1))</f>
        <v>0</v>
      </c>
      <c r="HJ1907" s="15">
        <f>SUMIFS(POs[saldo],POs[cve_prod],DIM_BILL[[#This Row],[CODIGO]],POs[status],$GY1907,POs[Semana],WEEKNUM(HJ$1))</f>
        <v>0</v>
      </c>
      <c r="HK1907" s="15">
        <f>SUMIFS(POs[saldo],POs[cve_prod],DIM_BILL[[#This Row],[CODIGO]],POs[status],$GY1907,POs[Semana],WEEKNUM(HK$1))</f>
        <v>0</v>
      </c>
      <c r="HL1907" s="15">
        <f>SUMIFS(POs[saldo],POs[cve_prod],DIM_BILL[[#This Row],[CODIGO]],POs[status],$GY1907,POs[Semana],WEEKNUM(HL$1))</f>
        <v>0</v>
      </c>
      <c r="HM1907" s="15">
        <f>SUMIFS(POs[saldo],POs[cve_prod],DIM_BILL[[#This Row],[CODIGO]],POs[status],$GY1907,POs[Semana],WEEKNUM(HM$1))</f>
        <v>0</v>
      </c>
      <c r="HN1907" s="15">
        <f>SUMIFS(POs[saldo],POs[cve_prod],DIM_BILL[[#This Row],[CODIGO]],POs[status],$GY1907,POs[Semana],WEEKNUM(HN$1))</f>
        <v>0</v>
      </c>
      <c r="HO1907" s="15">
        <f>SUMIFS(POs[saldo],POs[cve_prod],DIM_BILL[[#This Row],[CODIGO]],POs[status],$GY1907,POs[Semana],WEEKNUM(HO$1))</f>
        <v>0</v>
      </c>
      <c r="HP1907" s="15">
        <f>SUMIFS(POs[saldo],POs[cve_prod],DIM_BILL[[#This Row],[CODIGO]],POs[status],$GY1907,POs[Semana],WEEKNUM(HP$1))</f>
        <v>0</v>
      </c>
      <c r="HQ1907" s="15">
        <f>SUMIFS(POs[saldo],POs[cve_prod],DIM_BILL[[#This Row],[CODIGO]],POs[status],$GY1907,POs[Semana],WEEKNUM(HQ$1))</f>
        <v>0</v>
      </c>
      <c r="HR1907" s="15">
        <f>SUMIFS(POs[saldo],POs[cve_prod],DIM_BILL[[#This Row],[CODIGO]],POs[status],$GY1907,POs[Semana],WEEKNUM(HR$1))</f>
        <v>0</v>
      </c>
      <c r="HS1907" s="15">
        <f>SUMIFS(POs[saldo],POs[cve_prod],DIM_BILL[[#This Row],[CODIGO]],POs[status],$GY1907,POs[Semana],WEEKNUM(HS$1))</f>
        <v>0</v>
      </c>
      <c r="HT1907" s="15">
        <f>SUMIFS(POs[saldo],POs[cve_prod],DIM_BILL[[#This Row],[CODIGO]],POs[status],$GY1907,POs[Semana],WEEKNUM(HT$1))</f>
        <v>0</v>
      </c>
      <c r="HU1907" s="21"/>
      <c r="HV1907" s="25"/>
      <c r="HW1907" t="str">
        <f>DIM_BILL[[#This Row],[Tipo]]</f>
        <v>MATERIA PRIMA</v>
      </c>
    </row>
    <row r="1908" spans="1:231" x14ac:dyDescent="0.3">
      <c r="A1908" s="17" t="s">
        <v>692</v>
      </c>
      <c r="BK1908">
        <v>1.4399999999999999E-3</v>
      </c>
      <c r="GR1908" s="17" t="s">
        <v>693</v>
      </c>
      <c r="GS1908" s="17">
        <v>5</v>
      </c>
      <c r="GT1908" s="17" t="s">
        <v>1882</v>
      </c>
      <c r="GU1908" s="17" t="s">
        <v>1793</v>
      </c>
      <c r="GV1908" s="17">
        <f>SUMIF(FACT_A1[cve_prod],DIM_BILL[[#This Row],[CODIGO]],FACT_A1[Existencia])</f>
        <v>0</v>
      </c>
      <c r="GW1908" s="17">
        <f>SUMIF(FACT_A2[cve_prod],DIM_BILL[[#This Row],[CODIGO]],FACT_A2[Existencia])</f>
        <v>0</v>
      </c>
      <c r="GX1908" s="17"/>
      <c r="GY1908" s="16" t="s">
        <v>2221</v>
      </c>
      <c r="GZ1908" s="24">
        <f>SUMPRODUCT($B1908:$GQ1908,INDEX(PLAN_PRODUCCION!$B$4:$GQ$24,COLUMN()-COLUMN($GZ$1)+1,0))</f>
        <v>23.04</v>
      </c>
      <c r="HA1908" s="24">
        <f>SUMPRODUCT($B1908:$GQ1908,INDEX(PLAN_PRODUCCION!$B$4:$GQ$24,COLUMN()-COLUMN($GZ$1)+1,0))</f>
        <v>0</v>
      </c>
      <c r="HB1908" s="24">
        <f>SUMPRODUCT($B1908:$GQ1908,INDEX(PLAN_PRODUCCION!$B$4:$GQ$24,COLUMN()-COLUMN($GZ$1)+1,0))</f>
        <v>0</v>
      </c>
      <c r="HC1908" s="24">
        <f>SUMPRODUCT($B1908:$GQ1908,INDEX(PLAN_PRODUCCION!$B$4:$GQ$24,COLUMN()-COLUMN($GZ$1)+1,0))</f>
        <v>0</v>
      </c>
      <c r="HD1908" s="24">
        <f>SUMPRODUCT($B1908:$GQ1908,INDEX(PLAN_PRODUCCION!$B$4:$GQ$24,COLUMN()-COLUMN($GZ$1)+1,0))</f>
        <v>0</v>
      </c>
      <c r="HE1908" s="24">
        <f>SUMPRODUCT($B1908:$GQ1908,INDEX(PLAN_PRODUCCION!$B$4:$GQ$24,COLUMN()-COLUMN($GZ$1)+1,0))</f>
        <v>0</v>
      </c>
      <c r="HF1908" s="24">
        <f>SUMPRODUCT($B1908:$GQ1908,INDEX(PLAN_PRODUCCION!$B$4:$GQ$24,COLUMN()-COLUMN($GZ$1)+1,0))</f>
        <v>0</v>
      </c>
      <c r="HG1908" s="24">
        <f>SUMPRODUCT($B1908:$GQ1908,INDEX(PLAN_PRODUCCION!$B$4:$GQ$24,COLUMN()-COLUMN($GZ$1)+1,0))</f>
        <v>0</v>
      </c>
      <c r="HH1908" s="24">
        <f>SUMPRODUCT($B1908:$GQ1908,INDEX(PLAN_PRODUCCION!$B$4:$GQ$24,COLUMN()-COLUMN($GZ$1)+1,0))</f>
        <v>0</v>
      </c>
      <c r="HI1908" s="24">
        <f>SUMPRODUCT($B1908:$GQ1908,INDEX(PLAN_PRODUCCION!$B$4:$GQ$24,COLUMN()-COLUMN($GZ$1)+1,0))</f>
        <v>0</v>
      </c>
      <c r="HJ1908" s="24">
        <f>SUMPRODUCT($B1908:$GQ1908,INDEX(PLAN_PRODUCCION!$B$4:$GQ$24,COLUMN()-COLUMN($GZ$1)+1,0))</f>
        <v>0</v>
      </c>
      <c r="HK1908" s="24">
        <f>SUMPRODUCT($B1908:$GQ1908,INDEX(PLAN_PRODUCCION!$B$4:$GQ$24,COLUMN()-COLUMN($GZ$1)+1,0))</f>
        <v>0</v>
      </c>
      <c r="HL1908" s="24">
        <f>SUMPRODUCT($B1908:$GQ1908,INDEX(PLAN_PRODUCCION!$B$4:$GQ$24,COLUMN()-COLUMN($GZ$1)+1,0))</f>
        <v>0</v>
      </c>
      <c r="HM1908" s="24">
        <f>SUMPRODUCT($B1908:$GQ1908,INDEX(PLAN_PRODUCCION!$B$4:$GQ$24,COLUMN()-COLUMN($GZ$1)+1,0))</f>
        <v>0</v>
      </c>
      <c r="HN1908" s="24">
        <f>SUMPRODUCT($B1908:$GQ1908,INDEX(PLAN_PRODUCCION!$B$4:$GQ$24,COLUMN()-COLUMN($GZ$1)+1,0))</f>
        <v>0</v>
      </c>
      <c r="HO1908" s="24">
        <f>SUMPRODUCT($B1908:$GQ1908,INDEX(PLAN_PRODUCCION!$B$4:$GQ$24,COLUMN()-COLUMN($GZ$1)+1,0))</f>
        <v>0</v>
      </c>
      <c r="HP1908" s="24">
        <f>SUMPRODUCT($B1908:$GQ1908,INDEX(PLAN_PRODUCCION!$B$4:$GQ$24,COLUMN()-COLUMN($GZ$1)+1,0))</f>
        <v>0</v>
      </c>
      <c r="HQ1908" s="24">
        <f>SUMPRODUCT($B1908:$GQ1908,INDEX(PLAN_PRODUCCION!$B$4:$GQ$24,COLUMN()-COLUMN($GZ$1)+1,0))</f>
        <v>0</v>
      </c>
      <c r="HR1908" s="24">
        <f>SUMPRODUCT($B1908:$GQ1908,INDEX(PLAN_PRODUCCION!$B$4:$GQ$24,COLUMN()-COLUMN($GZ$1)+1,0))</f>
        <v>0</v>
      </c>
      <c r="HS1908" s="24">
        <f>SUMPRODUCT($B1908:$GQ1908,INDEX(PLAN_PRODUCCION!$B$4:$GQ$24,COLUMN()-COLUMN($GZ$1)+1,0))</f>
        <v>0</v>
      </c>
      <c r="HT1908" s="24">
        <f>SUMPRODUCT($B1908:$GQ1908,INDEX(PLAN_PRODUCCION!$B$4:$GQ$24,COLUMN()-COLUMN($GZ$1)+1,0))</f>
        <v>0</v>
      </c>
      <c r="HU1908" s="21"/>
      <c r="HV1908" s="25"/>
      <c r="HW1908" t="str">
        <f>DIM_BILL[[#This Row],[Tipo]]</f>
        <v>MATERIA PRIMA</v>
      </c>
    </row>
    <row r="1909" spans="1:231" x14ac:dyDescent="0.3">
      <c r="A1909" s="18" t="s">
        <v>692</v>
      </c>
      <c r="BK1909">
        <v>1.4399999999999999E-3</v>
      </c>
      <c r="GR1909" s="18" t="s">
        <v>693</v>
      </c>
      <c r="GS1909" s="18">
        <v>5</v>
      </c>
      <c r="GT1909" s="18" t="s">
        <v>1882</v>
      </c>
      <c r="GU1909" s="18" t="s">
        <v>1793</v>
      </c>
      <c r="GV1909" s="18">
        <f>SUMIF(FACT_A1[cve_prod],DIM_BILL[[#This Row],[CODIGO]],FACT_A1[Existencia])</f>
        <v>0</v>
      </c>
      <c r="GW1909" s="18">
        <f>SUMIF(FACT_A2[cve_prod],DIM_BILL[[#This Row],[CODIGO]],FACT_A2[Existencia])</f>
        <v>0</v>
      </c>
      <c r="GX1909" s="18"/>
      <c r="GY1909" s="16" t="s">
        <v>2222</v>
      </c>
      <c r="GZ1909" s="26">
        <f t="shared" ref="GZ1909" si="13949">GV1909+GW1909+GX1909+GZ1907-GZ1908</f>
        <v>-23.04</v>
      </c>
      <c r="HA1909" s="26">
        <f t="shared" ref="HA1909" si="13950">GZ1909+HA1907-HA1908</f>
        <v>-23.04</v>
      </c>
      <c r="HB1909" s="26">
        <f t="shared" ref="HB1909" si="13951">HA1909+HB1907-HB1908</f>
        <v>-23.04</v>
      </c>
      <c r="HC1909" s="26">
        <f t="shared" ref="HC1909" si="13952">HB1909+HC1907-HC1908</f>
        <v>-23.04</v>
      </c>
      <c r="HD1909" s="26">
        <f t="shared" ref="HD1909" si="13953">HC1909+HD1907-HD1908</f>
        <v>-23.04</v>
      </c>
      <c r="HE1909" s="26">
        <f t="shared" ref="HE1909" si="13954">HD1909+HE1907-HE1908</f>
        <v>-23.04</v>
      </c>
      <c r="HF1909" s="26">
        <f t="shared" ref="HF1909" si="13955">HE1909+HF1907-HF1908</f>
        <v>-23.04</v>
      </c>
      <c r="HG1909" s="26">
        <f t="shared" ref="HG1909" si="13956">HF1909+HG1907-HG1908</f>
        <v>-23.04</v>
      </c>
      <c r="HH1909" s="26">
        <f t="shared" ref="HH1909" si="13957">HG1909+HH1907-HH1908</f>
        <v>-23.04</v>
      </c>
      <c r="HI1909" s="26">
        <f t="shared" ref="HI1909" si="13958">HH1909+HI1907-HI1908</f>
        <v>-23.04</v>
      </c>
      <c r="HJ1909" s="26">
        <f t="shared" ref="HJ1909" si="13959">HI1909+HJ1907-HJ1908</f>
        <v>-23.04</v>
      </c>
      <c r="HK1909" s="26">
        <f t="shared" ref="HK1909" si="13960">HJ1909+HK1907-HK1908</f>
        <v>-23.04</v>
      </c>
      <c r="HL1909" s="26">
        <f t="shared" ref="HL1909" si="13961">HK1909+HL1907-HL1908</f>
        <v>-23.04</v>
      </c>
      <c r="HM1909" s="26">
        <f t="shared" ref="HM1909" si="13962">HL1909+HM1907-HM1908</f>
        <v>-23.04</v>
      </c>
      <c r="HN1909" s="26">
        <f t="shared" ref="HN1909" si="13963">HM1909+HN1907-HN1908</f>
        <v>-23.04</v>
      </c>
      <c r="HO1909" s="26">
        <f t="shared" ref="HO1909" si="13964">HN1909+HO1907-HO1908</f>
        <v>-23.04</v>
      </c>
      <c r="HP1909" s="26">
        <f t="shared" ref="HP1909" si="13965">HO1909+HP1907-HP1908</f>
        <v>-23.04</v>
      </c>
      <c r="HQ1909" s="26">
        <f t="shared" ref="HQ1909" si="13966">HP1909+HQ1907-HQ1908</f>
        <v>-23.04</v>
      </c>
      <c r="HR1909" s="26">
        <f t="shared" ref="HR1909" si="13967">HQ1909+HR1907-HR1908</f>
        <v>-23.04</v>
      </c>
      <c r="HS1909" s="26">
        <f t="shared" ref="HS1909" si="13968">HR1909+HS1907-HS1908</f>
        <v>-23.04</v>
      </c>
      <c r="HT1909" s="26">
        <f t="shared" ref="HT1909" si="13969">HS1909+HT1907-HT1908</f>
        <v>-23.04</v>
      </c>
      <c r="HU1909" s="22">
        <f t="shared" ref="HU1909" si="13970">COUNTIF(GZ1909:HT1909,"&lt;0")</f>
        <v>21</v>
      </c>
      <c r="HV1909" s="25"/>
      <c r="HW1909" t="str">
        <f>DIM_BILL[[#This Row],[Tipo]]</f>
        <v>MATERIA PRIMA</v>
      </c>
    </row>
    <row r="1910" spans="1:231" x14ac:dyDescent="0.3">
      <c r="A1910" s="17" t="s">
        <v>199</v>
      </c>
      <c r="M1910">
        <v>1.6850000000000001E-3</v>
      </c>
      <c r="GR1910" s="17" t="s">
        <v>200</v>
      </c>
      <c r="GS1910" s="17">
        <v>1</v>
      </c>
      <c r="GT1910" s="17" t="s">
        <v>1846</v>
      </c>
      <c r="GU1910" s="17" t="s">
        <v>1793</v>
      </c>
      <c r="GV1910" s="17">
        <f>SUMIF(FACT_A1[cve_prod],DIM_BILL[[#This Row],[CODIGO]],FACT_A1[Existencia])</f>
        <v>0</v>
      </c>
      <c r="GW1910" s="17">
        <f>SUMIF(FACT_A2[cve_prod],DIM_BILL[[#This Row],[CODIGO]],FACT_A2[Existencia])</f>
        <v>16.5625</v>
      </c>
      <c r="GX1910" s="17"/>
      <c r="GY1910" s="16" t="s">
        <v>2220</v>
      </c>
      <c r="GZ1910" s="15">
        <f>SUMIFS(POs[saldo],POs[cve_prod],DIM_BILL[[#This Row],[CODIGO]],POs[status],$GY1910,POs[f_ent],GZ$1)</f>
        <v>0</v>
      </c>
      <c r="HA1910" s="15">
        <f>SUMIFS(POs[saldo],POs[cve_prod],DIM_BILL[[#This Row],[CODIGO]],POs[status],$GY1910,POs[f_ent],HA$1)</f>
        <v>0</v>
      </c>
      <c r="HB1910" s="15">
        <f>SUMIFS(POs[saldo],POs[cve_prod],DIM_BILL[[#This Row],[CODIGO]],POs[status],$GY1910,POs[f_ent],HB$1)</f>
        <v>0</v>
      </c>
      <c r="HC1910" s="15">
        <f>SUMIFS(POs[saldo],POs[cve_prod],DIM_BILL[[#This Row],[CODIGO]],POs[status],$GY1910,POs[f_ent],HC$1)</f>
        <v>0</v>
      </c>
      <c r="HD1910" s="15">
        <f>SUMIFS(POs[saldo],POs[cve_prod],DIM_BILL[[#This Row],[CODIGO]],POs[status],$GY1910,POs[f_ent],HD$1)</f>
        <v>0</v>
      </c>
      <c r="HE1910" s="15">
        <f>SUMIFS(POs[saldo],POs[cve_prod],DIM_BILL[[#This Row],[CODIGO]],POs[status],$GY1910,POs[f_ent],HE$1)</f>
        <v>0</v>
      </c>
      <c r="HF1910" s="15">
        <f>SUMIFS(POs[saldo],POs[cve_prod],DIM_BILL[[#This Row],[CODIGO]],POs[status],$GY1910,POs[Semana],WEEKNUM(HF$1))</f>
        <v>0</v>
      </c>
      <c r="HG1910" s="15">
        <f>SUMIFS(POs[saldo],POs[cve_prod],DIM_BILL[[#This Row],[CODIGO]],POs[status],$GY1910,POs[Semana],WEEKNUM(HG$1))</f>
        <v>0</v>
      </c>
      <c r="HH1910" s="15">
        <f>SUMIFS(POs[saldo],POs[cve_prod],DIM_BILL[[#This Row],[CODIGO]],POs[status],$GY1910,POs[Semana],WEEKNUM(HH$1))</f>
        <v>0</v>
      </c>
      <c r="HI1910" s="15">
        <f>SUMIFS(POs[saldo],POs[cve_prod],DIM_BILL[[#This Row],[CODIGO]],POs[status],$GY1910,POs[Semana],WEEKNUM(HI$1))</f>
        <v>0</v>
      </c>
      <c r="HJ1910" s="15">
        <f>SUMIFS(POs[saldo],POs[cve_prod],DIM_BILL[[#This Row],[CODIGO]],POs[status],$GY1910,POs[Semana],WEEKNUM(HJ$1))</f>
        <v>0</v>
      </c>
      <c r="HK1910" s="15">
        <f>SUMIFS(POs[saldo],POs[cve_prod],DIM_BILL[[#This Row],[CODIGO]],POs[status],$GY1910,POs[Semana],WEEKNUM(HK$1))</f>
        <v>0</v>
      </c>
      <c r="HL1910" s="15">
        <f>SUMIFS(POs[saldo],POs[cve_prod],DIM_BILL[[#This Row],[CODIGO]],POs[status],$GY1910,POs[Semana],WEEKNUM(HL$1))</f>
        <v>0</v>
      </c>
      <c r="HM1910" s="15">
        <f>SUMIFS(POs[saldo],POs[cve_prod],DIM_BILL[[#This Row],[CODIGO]],POs[status],$GY1910,POs[Semana],WEEKNUM(HM$1))</f>
        <v>0</v>
      </c>
      <c r="HN1910" s="15">
        <f>SUMIFS(POs[saldo],POs[cve_prod],DIM_BILL[[#This Row],[CODIGO]],POs[status],$GY1910,POs[Semana],WEEKNUM(HN$1))</f>
        <v>0</v>
      </c>
      <c r="HO1910" s="15">
        <f>SUMIFS(POs[saldo],POs[cve_prod],DIM_BILL[[#This Row],[CODIGO]],POs[status],$GY1910,POs[Semana],WEEKNUM(HO$1))</f>
        <v>0</v>
      </c>
      <c r="HP1910" s="15">
        <f>SUMIFS(POs[saldo],POs[cve_prod],DIM_BILL[[#This Row],[CODIGO]],POs[status],$GY1910,POs[Semana],WEEKNUM(HP$1))</f>
        <v>0</v>
      </c>
      <c r="HQ1910" s="15">
        <f>SUMIFS(POs[saldo],POs[cve_prod],DIM_BILL[[#This Row],[CODIGO]],POs[status],$GY1910,POs[Semana],WEEKNUM(HQ$1))</f>
        <v>0</v>
      </c>
      <c r="HR1910" s="15">
        <f>SUMIFS(POs[saldo],POs[cve_prod],DIM_BILL[[#This Row],[CODIGO]],POs[status],$GY1910,POs[Semana],WEEKNUM(HR$1))</f>
        <v>0</v>
      </c>
      <c r="HS1910" s="15">
        <f>SUMIFS(POs[saldo],POs[cve_prod],DIM_BILL[[#This Row],[CODIGO]],POs[status],$GY1910,POs[Semana],WEEKNUM(HS$1))</f>
        <v>0</v>
      </c>
      <c r="HT1910" s="15">
        <f>SUMIFS(POs[saldo],POs[cve_prod],DIM_BILL[[#This Row],[CODIGO]],POs[status],$GY1910,POs[Semana],WEEKNUM(HT$1))</f>
        <v>0</v>
      </c>
      <c r="HU1910" s="21"/>
      <c r="HV1910" s="25"/>
      <c r="HW1910" t="str">
        <f>DIM_BILL[[#This Row],[Tipo]]</f>
        <v>MATERIA PRIMA</v>
      </c>
    </row>
    <row r="1911" spans="1:231" x14ac:dyDescent="0.3">
      <c r="A1911" s="17" t="s">
        <v>199</v>
      </c>
      <c r="M1911">
        <v>1.6850000000000001E-3</v>
      </c>
      <c r="GR1911" s="17" t="s">
        <v>200</v>
      </c>
      <c r="GS1911" s="17">
        <v>1</v>
      </c>
      <c r="GT1911" s="17" t="s">
        <v>1846</v>
      </c>
      <c r="GU1911" s="17" t="s">
        <v>1793</v>
      </c>
      <c r="GV1911" s="17">
        <f>SUMIF(FACT_A1[cve_prod],DIM_BILL[[#This Row],[CODIGO]],FACT_A1[Existencia])</f>
        <v>0</v>
      </c>
      <c r="GW1911" s="17">
        <f>SUMIF(FACT_A2[cve_prod],DIM_BILL[[#This Row],[CODIGO]],FACT_A2[Existencia])</f>
        <v>16.5625</v>
      </c>
      <c r="GX1911" s="17"/>
      <c r="GY1911" s="16" t="s">
        <v>2221</v>
      </c>
      <c r="GZ1911" s="24">
        <f>SUMPRODUCT($B1911:$GQ1911,INDEX(PLAN_PRODUCCION!$B$4:$GQ$24,COLUMN()-COLUMN($GZ$1)+1,0))</f>
        <v>3.37</v>
      </c>
      <c r="HA1911" s="24">
        <f>SUMPRODUCT($B1911:$GQ1911,INDEX(PLAN_PRODUCCION!$B$4:$GQ$24,COLUMN()-COLUMN($GZ$1)+1,0))</f>
        <v>0</v>
      </c>
      <c r="HB1911" s="24">
        <f>SUMPRODUCT($B1911:$GQ1911,INDEX(PLAN_PRODUCCION!$B$4:$GQ$24,COLUMN()-COLUMN($GZ$1)+1,0))</f>
        <v>0</v>
      </c>
      <c r="HC1911" s="24">
        <f>SUMPRODUCT($B1911:$GQ1911,INDEX(PLAN_PRODUCCION!$B$4:$GQ$24,COLUMN()-COLUMN($GZ$1)+1,0))</f>
        <v>0</v>
      </c>
      <c r="HD1911" s="24">
        <f>SUMPRODUCT($B1911:$GQ1911,INDEX(PLAN_PRODUCCION!$B$4:$GQ$24,COLUMN()-COLUMN($GZ$1)+1,0))</f>
        <v>0</v>
      </c>
      <c r="HE1911" s="24">
        <f>SUMPRODUCT($B1911:$GQ1911,INDEX(PLAN_PRODUCCION!$B$4:$GQ$24,COLUMN()-COLUMN($GZ$1)+1,0))</f>
        <v>0</v>
      </c>
      <c r="HF1911" s="24">
        <f>SUMPRODUCT($B1911:$GQ1911,INDEX(PLAN_PRODUCCION!$B$4:$GQ$24,COLUMN()-COLUMN($GZ$1)+1,0))</f>
        <v>0</v>
      </c>
      <c r="HG1911" s="24">
        <f>SUMPRODUCT($B1911:$GQ1911,INDEX(PLAN_PRODUCCION!$B$4:$GQ$24,COLUMN()-COLUMN($GZ$1)+1,0))</f>
        <v>0</v>
      </c>
      <c r="HH1911" s="24">
        <f>SUMPRODUCT($B1911:$GQ1911,INDEX(PLAN_PRODUCCION!$B$4:$GQ$24,COLUMN()-COLUMN($GZ$1)+1,0))</f>
        <v>0</v>
      </c>
      <c r="HI1911" s="24">
        <f>SUMPRODUCT($B1911:$GQ1911,INDEX(PLAN_PRODUCCION!$B$4:$GQ$24,COLUMN()-COLUMN($GZ$1)+1,0))</f>
        <v>0</v>
      </c>
      <c r="HJ1911" s="24">
        <f>SUMPRODUCT($B1911:$GQ1911,INDEX(PLAN_PRODUCCION!$B$4:$GQ$24,COLUMN()-COLUMN($GZ$1)+1,0))</f>
        <v>0</v>
      </c>
      <c r="HK1911" s="24">
        <f>SUMPRODUCT($B1911:$GQ1911,INDEX(PLAN_PRODUCCION!$B$4:$GQ$24,COLUMN()-COLUMN($GZ$1)+1,0))</f>
        <v>0</v>
      </c>
      <c r="HL1911" s="24">
        <f>SUMPRODUCT($B1911:$GQ1911,INDEX(PLAN_PRODUCCION!$B$4:$GQ$24,COLUMN()-COLUMN($GZ$1)+1,0))</f>
        <v>0</v>
      </c>
      <c r="HM1911" s="24">
        <f>SUMPRODUCT($B1911:$GQ1911,INDEX(PLAN_PRODUCCION!$B$4:$GQ$24,COLUMN()-COLUMN($GZ$1)+1,0))</f>
        <v>0</v>
      </c>
      <c r="HN1911" s="24">
        <f>SUMPRODUCT($B1911:$GQ1911,INDEX(PLAN_PRODUCCION!$B$4:$GQ$24,COLUMN()-COLUMN($GZ$1)+1,0))</f>
        <v>0</v>
      </c>
      <c r="HO1911" s="24">
        <f>SUMPRODUCT($B1911:$GQ1911,INDEX(PLAN_PRODUCCION!$B$4:$GQ$24,COLUMN()-COLUMN($GZ$1)+1,0))</f>
        <v>0</v>
      </c>
      <c r="HP1911" s="24">
        <f>SUMPRODUCT($B1911:$GQ1911,INDEX(PLAN_PRODUCCION!$B$4:$GQ$24,COLUMN()-COLUMN($GZ$1)+1,0))</f>
        <v>0</v>
      </c>
      <c r="HQ1911" s="24">
        <f>SUMPRODUCT($B1911:$GQ1911,INDEX(PLAN_PRODUCCION!$B$4:$GQ$24,COLUMN()-COLUMN($GZ$1)+1,0))</f>
        <v>0</v>
      </c>
      <c r="HR1911" s="24">
        <f>SUMPRODUCT($B1911:$GQ1911,INDEX(PLAN_PRODUCCION!$B$4:$GQ$24,COLUMN()-COLUMN($GZ$1)+1,0))</f>
        <v>0</v>
      </c>
      <c r="HS1911" s="24">
        <f>SUMPRODUCT($B1911:$GQ1911,INDEX(PLAN_PRODUCCION!$B$4:$GQ$24,COLUMN()-COLUMN($GZ$1)+1,0))</f>
        <v>0</v>
      </c>
      <c r="HT1911" s="24">
        <f>SUMPRODUCT($B1911:$GQ1911,INDEX(PLAN_PRODUCCION!$B$4:$GQ$24,COLUMN()-COLUMN($GZ$1)+1,0))</f>
        <v>0</v>
      </c>
      <c r="HU1911" s="21"/>
      <c r="HV1911" s="25"/>
      <c r="HW1911" t="str">
        <f>DIM_BILL[[#This Row],[Tipo]]</f>
        <v>MATERIA PRIMA</v>
      </c>
    </row>
    <row r="1912" spans="1:231" x14ac:dyDescent="0.3">
      <c r="A1912" s="18" t="s">
        <v>199</v>
      </c>
      <c r="M1912">
        <v>1.6850000000000001E-3</v>
      </c>
      <c r="GR1912" s="18" t="s">
        <v>200</v>
      </c>
      <c r="GS1912" s="18">
        <v>1</v>
      </c>
      <c r="GT1912" s="18" t="s">
        <v>1846</v>
      </c>
      <c r="GU1912" s="18" t="s">
        <v>1793</v>
      </c>
      <c r="GV1912" s="18">
        <f>SUMIF(FACT_A1[cve_prod],DIM_BILL[[#This Row],[CODIGO]],FACT_A1[Existencia])</f>
        <v>0</v>
      </c>
      <c r="GW1912" s="18">
        <f>SUMIF(FACT_A2[cve_prod],DIM_BILL[[#This Row],[CODIGO]],FACT_A2[Existencia])</f>
        <v>16.5625</v>
      </c>
      <c r="GX1912" s="18"/>
      <c r="GY1912" s="16" t="s">
        <v>2222</v>
      </c>
      <c r="GZ1912" s="26">
        <f t="shared" ref="GZ1912" si="13971">GV1912+GW1912+GX1912+GZ1910-GZ1911</f>
        <v>13.192499999999999</v>
      </c>
      <c r="HA1912" s="26">
        <f t="shared" ref="HA1912" si="13972">GZ1912+HA1910-HA1911</f>
        <v>13.192499999999999</v>
      </c>
      <c r="HB1912" s="26">
        <f t="shared" ref="HB1912" si="13973">HA1912+HB1910-HB1911</f>
        <v>13.192499999999999</v>
      </c>
      <c r="HC1912" s="26">
        <f t="shared" ref="HC1912" si="13974">HB1912+HC1910-HC1911</f>
        <v>13.192499999999999</v>
      </c>
      <c r="HD1912" s="26">
        <f t="shared" ref="HD1912" si="13975">HC1912+HD1910-HD1911</f>
        <v>13.192499999999999</v>
      </c>
      <c r="HE1912" s="26">
        <f t="shared" ref="HE1912" si="13976">HD1912+HE1910-HE1911</f>
        <v>13.192499999999999</v>
      </c>
      <c r="HF1912" s="26">
        <f t="shared" ref="HF1912" si="13977">HE1912+HF1910-HF1911</f>
        <v>13.192499999999999</v>
      </c>
      <c r="HG1912" s="26">
        <f t="shared" ref="HG1912" si="13978">HF1912+HG1910-HG1911</f>
        <v>13.192499999999999</v>
      </c>
      <c r="HH1912" s="26">
        <f t="shared" ref="HH1912" si="13979">HG1912+HH1910-HH1911</f>
        <v>13.192499999999999</v>
      </c>
      <c r="HI1912" s="26">
        <f t="shared" ref="HI1912" si="13980">HH1912+HI1910-HI1911</f>
        <v>13.192499999999999</v>
      </c>
      <c r="HJ1912" s="26">
        <f t="shared" ref="HJ1912" si="13981">HI1912+HJ1910-HJ1911</f>
        <v>13.192499999999999</v>
      </c>
      <c r="HK1912" s="26">
        <f t="shared" ref="HK1912" si="13982">HJ1912+HK1910-HK1911</f>
        <v>13.192499999999999</v>
      </c>
      <c r="HL1912" s="26">
        <f t="shared" ref="HL1912" si="13983">HK1912+HL1910-HL1911</f>
        <v>13.192499999999999</v>
      </c>
      <c r="HM1912" s="26">
        <f t="shared" ref="HM1912" si="13984">HL1912+HM1910-HM1911</f>
        <v>13.192499999999999</v>
      </c>
      <c r="HN1912" s="26">
        <f t="shared" ref="HN1912" si="13985">HM1912+HN1910-HN1911</f>
        <v>13.192499999999999</v>
      </c>
      <c r="HO1912" s="26">
        <f t="shared" ref="HO1912" si="13986">HN1912+HO1910-HO1911</f>
        <v>13.192499999999999</v>
      </c>
      <c r="HP1912" s="26">
        <f t="shared" ref="HP1912" si="13987">HO1912+HP1910-HP1911</f>
        <v>13.192499999999999</v>
      </c>
      <c r="HQ1912" s="26">
        <f t="shared" ref="HQ1912" si="13988">HP1912+HQ1910-HQ1911</f>
        <v>13.192499999999999</v>
      </c>
      <c r="HR1912" s="26">
        <f t="shared" ref="HR1912" si="13989">HQ1912+HR1910-HR1911</f>
        <v>13.192499999999999</v>
      </c>
      <c r="HS1912" s="26">
        <f t="shared" ref="HS1912" si="13990">HR1912+HS1910-HS1911</f>
        <v>13.192499999999999</v>
      </c>
      <c r="HT1912" s="26">
        <f t="shared" ref="HT1912" si="13991">HS1912+HT1910-HT1911</f>
        <v>13.192499999999999</v>
      </c>
      <c r="HU1912" s="22">
        <f t="shared" ref="HU1912" si="13992">COUNTIF(GZ1912:HT1912,"&lt;0")</f>
        <v>0</v>
      </c>
      <c r="HV1912" s="25"/>
      <c r="HW1912" t="str">
        <f>DIM_BILL[[#This Row],[Tipo]]</f>
        <v>MATERIA PRIMA</v>
      </c>
    </row>
    <row r="1913" spans="1:231" x14ac:dyDescent="0.3">
      <c r="A1913" s="17" t="s">
        <v>666</v>
      </c>
      <c r="BJ1913">
        <v>0.26728050000000003</v>
      </c>
      <c r="GR1913" s="17" t="s">
        <v>667</v>
      </c>
      <c r="GS1913" s="17">
        <v>1</v>
      </c>
      <c r="GT1913" s="17" t="s">
        <v>1883</v>
      </c>
      <c r="GU1913" s="17" t="s">
        <v>1793</v>
      </c>
      <c r="GV1913" s="17">
        <f>SUMIF(FACT_A1[cve_prod],DIM_BILL[[#This Row],[CODIGO]],FACT_A1[Existencia])</f>
        <v>0</v>
      </c>
      <c r="GW1913" s="17">
        <f>SUMIF(FACT_A2[cve_prod],DIM_BILL[[#This Row],[CODIGO]],FACT_A2[Existencia])</f>
        <v>540</v>
      </c>
      <c r="GX1913" s="17"/>
      <c r="GY1913" s="16" t="s">
        <v>2220</v>
      </c>
      <c r="GZ1913" s="15">
        <f>SUMIFS(POs[saldo],POs[cve_prod],DIM_BILL[[#This Row],[CODIGO]],POs[status],$GY1913,POs[f_ent],GZ$1)</f>
        <v>0</v>
      </c>
      <c r="HA1913" s="15">
        <f>SUMIFS(POs[saldo],POs[cve_prod],DIM_BILL[[#This Row],[CODIGO]],POs[status],$GY1913,POs[f_ent],HA$1)</f>
        <v>0</v>
      </c>
      <c r="HB1913" s="15">
        <f>SUMIFS(POs[saldo],POs[cve_prod],DIM_BILL[[#This Row],[CODIGO]],POs[status],$GY1913,POs[f_ent],HB$1)</f>
        <v>0</v>
      </c>
      <c r="HC1913" s="15">
        <f>SUMIFS(POs[saldo],POs[cve_prod],DIM_BILL[[#This Row],[CODIGO]],POs[status],$GY1913,POs[f_ent],HC$1)</f>
        <v>0</v>
      </c>
      <c r="HD1913" s="15">
        <f>SUMIFS(POs[saldo],POs[cve_prod],DIM_BILL[[#This Row],[CODIGO]],POs[status],$GY1913,POs[f_ent],HD$1)</f>
        <v>0</v>
      </c>
      <c r="HE1913" s="15">
        <f>SUMIFS(POs[saldo],POs[cve_prod],DIM_BILL[[#This Row],[CODIGO]],POs[status],$GY1913,POs[f_ent],HE$1)</f>
        <v>0</v>
      </c>
      <c r="HF1913" s="15">
        <f>SUMIFS(POs[saldo],POs[cve_prod],DIM_BILL[[#This Row],[CODIGO]],POs[status],$GY1913,POs[Semana],WEEKNUM(HF$1))</f>
        <v>0</v>
      </c>
      <c r="HG1913" s="15">
        <f>SUMIFS(POs[saldo],POs[cve_prod],DIM_BILL[[#This Row],[CODIGO]],POs[status],$GY1913,POs[Semana],WEEKNUM(HG$1))</f>
        <v>0</v>
      </c>
      <c r="HH1913" s="15">
        <f>SUMIFS(POs[saldo],POs[cve_prod],DIM_BILL[[#This Row],[CODIGO]],POs[status],$GY1913,POs[Semana],WEEKNUM(HH$1))</f>
        <v>0</v>
      </c>
      <c r="HI1913" s="15">
        <f>SUMIFS(POs[saldo],POs[cve_prod],DIM_BILL[[#This Row],[CODIGO]],POs[status],$GY1913,POs[Semana],WEEKNUM(HI$1))</f>
        <v>0</v>
      </c>
      <c r="HJ1913" s="15">
        <f>SUMIFS(POs[saldo],POs[cve_prod],DIM_BILL[[#This Row],[CODIGO]],POs[status],$GY1913,POs[Semana],WEEKNUM(HJ$1))</f>
        <v>0</v>
      </c>
      <c r="HK1913" s="15">
        <f>SUMIFS(POs[saldo],POs[cve_prod],DIM_BILL[[#This Row],[CODIGO]],POs[status],$GY1913,POs[Semana],WEEKNUM(HK$1))</f>
        <v>0</v>
      </c>
      <c r="HL1913" s="15">
        <f>SUMIFS(POs[saldo],POs[cve_prod],DIM_BILL[[#This Row],[CODIGO]],POs[status],$GY1913,POs[Semana],WEEKNUM(HL$1))</f>
        <v>0</v>
      </c>
      <c r="HM1913" s="15">
        <f>SUMIFS(POs[saldo],POs[cve_prod],DIM_BILL[[#This Row],[CODIGO]],POs[status],$GY1913,POs[Semana],WEEKNUM(HM$1))</f>
        <v>0</v>
      </c>
      <c r="HN1913" s="15">
        <f>SUMIFS(POs[saldo],POs[cve_prod],DIM_BILL[[#This Row],[CODIGO]],POs[status],$GY1913,POs[Semana],WEEKNUM(HN$1))</f>
        <v>0</v>
      </c>
      <c r="HO1913" s="15">
        <f>SUMIFS(POs[saldo],POs[cve_prod],DIM_BILL[[#This Row],[CODIGO]],POs[status],$GY1913,POs[Semana],WEEKNUM(HO$1))</f>
        <v>0</v>
      </c>
      <c r="HP1913" s="15">
        <f>SUMIFS(POs[saldo],POs[cve_prod],DIM_BILL[[#This Row],[CODIGO]],POs[status],$GY1913,POs[Semana],WEEKNUM(HP$1))</f>
        <v>0</v>
      </c>
      <c r="HQ1913" s="15">
        <f>SUMIFS(POs[saldo],POs[cve_prod],DIM_BILL[[#This Row],[CODIGO]],POs[status],$GY1913,POs[Semana],WEEKNUM(HQ$1))</f>
        <v>0</v>
      </c>
      <c r="HR1913" s="15">
        <f>SUMIFS(POs[saldo],POs[cve_prod],DIM_BILL[[#This Row],[CODIGO]],POs[status],$GY1913,POs[Semana],WEEKNUM(HR$1))</f>
        <v>0</v>
      </c>
      <c r="HS1913" s="15">
        <f>SUMIFS(POs[saldo],POs[cve_prod],DIM_BILL[[#This Row],[CODIGO]],POs[status],$GY1913,POs[Semana],WEEKNUM(HS$1))</f>
        <v>0</v>
      </c>
      <c r="HT1913" s="15">
        <f>SUMIFS(POs[saldo],POs[cve_prod],DIM_BILL[[#This Row],[CODIGO]],POs[status],$GY1913,POs[Semana],WEEKNUM(HT$1))</f>
        <v>0</v>
      </c>
      <c r="HU1913" s="21"/>
      <c r="HV1913" s="25"/>
      <c r="HW1913" t="str">
        <f>DIM_BILL[[#This Row],[Tipo]]</f>
        <v>MATERIA PRIMA</v>
      </c>
    </row>
    <row r="1914" spans="1:231" x14ac:dyDescent="0.3">
      <c r="A1914" s="17" t="s">
        <v>666</v>
      </c>
      <c r="BJ1914">
        <v>0.26728050000000003</v>
      </c>
      <c r="GR1914" s="17" t="s">
        <v>667</v>
      </c>
      <c r="GS1914" s="17">
        <v>1</v>
      </c>
      <c r="GT1914" s="17" t="s">
        <v>1883</v>
      </c>
      <c r="GU1914" s="17" t="s">
        <v>1793</v>
      </c>
      <c r="GV1914" s="17">
        <f>SUMIF(FACT_A1[cve_prod],DIM_BILL[[#This Row],[CODIGO]],FACT_A1[Existencia])</f>
        <v>0</v>
      </c>
      <c r="GW1914" s="17">
        <f>SUMIF(FACT_A2[cve_prod],DIM_BILL[[#This Row],[CODIGO]],FACT_A2[Existencia])</f>
        <v>540</v>
      </c>
      <c r="GX1914" s="17"/>
      <c r="GY1914" s="16" t="s">
        <v>2221</v>
      </c>
      <c r="GZ1914" s="24">
        <f>SUMPRODUCT($B1914:$GQ1914,INDEX(PLAN_PRODUCCION!$B$4:$GQ$24,COLUMN()-COLUMN($GZ$1)+1,0))</f>
        <v>534.56100000000004</v>
      </c>
      <c r="HA1914" s="24">
        <f>SUMPRODUCT($B1914:$GQ1914,INDEX(PLAN_PRODUCCION!$B$4:$GQ$24,COLUMN()-COLUMN($GZ$1)+1,0))</f>
        <v>0</v>
      </c>
      <c r="HB1914" s="24">
        <f>SUMPRODUCT($B1914:$GQ1914,INDEX(PLAN_PRODUCCION!$B$4:$GQ$24,COLUMN()-COLUMN($GZ$1)+1,0))</f>
        <v>0</v>
      </c>
      <c r="HC1914" s="24">
        <f>SUMPRODUCT($B1914:$GQ1914,INDEX(PLAN_PRODUCCION!$B$4:$GQ$24,COLUMN()-COLUMN($GZ$1)+1,0))</f>
        <v>0</v>
      </c>
      <c r="HD1914" s="24">
        <f>SUMPRODUCT($B1914:$GQ1914,INDEX(PLAN_PRODUCCION!$B$4:$GQ$24,COLUMN()-COLUMN($GZ$1)+1,0))</f>
        <v>0</v>
      </c>
      <c r="HE1914" s="24">
        <f>SUMPRODUCT($B1914:$GQ1914,INDEX(PLAN_PRODUCCION!$B$4:$GQ$24,COLUMN()-COLUMN($GZ$1)+1,0))</f>
        <v>0</v>
      </c>
      <c r="HF1914" s="24">
        <f>SUMPRODUCT($B1914:$GQ1914,INDEX(PLAN_PRODUCCION!$B$4:$GQ$24,COLUMN()-COLUMN($GZ$1)+1,0))</f>
        <v>0</v>
      </c>
      <c r="HG1914" s="24">
        <f>SUMPRODUCT($B1914:$GQ1914,INDEX(PLAN_PRODUCCION!$B$4:$GQ$24,COLUMN()-COLUMN($GZ$1)+1,0))</f>
        <v>0</v>
      </c>
      <c r="HH1914" s="24">
        <f>SUMPRODUCT($B1914:$GQ1914,INDEX(PLAN_PRODUCCION!$B$4:$GQ$24,COLUMN()-COLUMN($GZ$1)+1,0))</f>
        <v>0</v>
      </c>
      <c r="HI1914" s="24">
        <f>SUMPRODUCT($B1914:$GQ1914,INDEX(PLAN_PRODUCCION!$B$4:$GQ$24,COLUMN()-COLUMN($GZ$1)+1,0))</f>
        <v>0</v>
      </c>
      <c r="HJ1914" s="24">
        <f>SUMPRODUCT($B1914:$GQ1914,INDEX(PLAN_PRODUCCION!$B$4:$GQ$24,COLUMN()-COLUMN($GZ$1)+1,0))</f>
        <v>0</v>
      </c>
      <c r="HK1914" s="24">
        <f>SUMPRODUCT($B1914:$GQ1914,INDEX(PLAN_PRODUCCION!$B$4:$GQ$24,COLUMN()-COLUMN($GZ$1)+1,0))</f>
        <v>0</v>
      </c>
      <c r="HL1914" s="24">
        <f>SUMPRODUCT($B1914:$GQ1914,INDEX(PLAN_PRODUCCION!$B$4:$GQ$24,COLUMN()-COLUMN($GZ$1)+1,0))</f>
        <v>0</v>
      </c>
      <c r="HM1914" s="24">
        <f>SUMPRODUCT($B1914:$GQ1914,INDEX(PLAN_PRODUCCION!$B$4:$GQ$24,COLUMN()-COLUMN($GZ$1)+1,0))</f>
        <v>0</v>
      </c>
      <c r="HN1914" s="24">
        <f>SUMPRODUCT($B1914:$GQ1914,INDEX(PLAN_PRODUCCION!$B$4:$GQ$24,COLUMN()-COLUMN($GZ$1)+1,0))</f>
        <v>0</v>
      </c>
      <c r="HO1914" s="24">
        <f>SUMPRODUCT($B1914:$GQ1914,INDEX(PLAN_PRODUCCION!$B$4:$GQ$24,COLUMN()-COLUMN($GZ$1)+1,0))</f>
        <v>0</v>
      </c>
      <c r="HP1914" s="24">
        <f>SUMPRODUCT($B1914:$GQ1914,INDEX(PLAN_PRODUCCION!$B$4:$GQ$24,COLUMN()-COLUMN($GZ$1)+1,0))</f>
        <v>0</v>
      </c>
      <c r="HQ1914" s="24">
        <f>SUMPRODUCT($B1914:$GQ1914,INDEX(PLAN_PRODUCCION!$B$4:$GQ$24,COLUMN()-COLUMN($GZ$1)+1,0))</f>
        <v>0</v>
      </c>
      <c r="HR1914" s="24">
        <f>SUMPRODUCT($B1914:$GQ1914,INDEX(PLAN_PRODUCCION!$B$4:$GQ$24,COLUMN()-COLUMN($GZ$1)+1,0))</f>
        <v>0</v>
      </c>
      <c r="HS1914" s="24">
        <f>SUMPRODUCT($B1914:$GQ1914,INDEX(PLAN_PRODUCCION!$B$4:$GQ$24,COLUMN()-COLUMN($GZ$1)+1,0))</f>
        <v>0</v>
      </c>
      <c r="HT1914" s="24">
        <f>SUMPRODUCT($B1914:$GQ1914,INDEX(PLAN_PRODUCCION!$B$4:$GQ$24,COLUMN()-COLUMN($GZ$1)+1,0))</f>
        <v>0</v>
      </c>
      <c r="HU1914" s="21"/>
      <c r="HV1914" s="25"/>
      <c r="HW1914" t="str">
        <f>DIM_BILL[[#This Row],[Tipo]]</f>
        <v>MATERIA PRIMA</v>
      </c>
    </row>
    <row r="1915" spans="1:231" x14ac:dyDescent="0.3">
      <c r="A1915" s="18" t="s">
        <v>666</v>
      </c>
      <c r="BJ1915">
        <v>0.26728050000000003</v>
      </c>
      <c r="GR1915" s="18" t="s">
        <v>667</v>
      </c>
      <c r="GS1915" s="18">
        <v>1</v>
      </c>
      <c r="GT1915" s="18" t="s">
        <v>1883</v>
      </c>
      <c r="GU1915" s="18" t="s">
        <v>1793</v>
      </c>
      <c r="GV1915" s="18">
        <f>SUMIF(FACT_A1[cve_prod],DIM_BILL[[#This Row],[CODIGO]],FACT_A1[Existencia])</f>
        <v>0</v>
      </c>
      <c r="GW1915" s="18">
        <f>SUMIF(FACT_A2[cve_prod],DIM_BILL[[#This Row],[CODIGO]],FACT_A2[Existencia])</f>
        <v>540</v>
      </c>
      <c r="GX1915" s="18"/>
      <c r="GY1915" s="16" t="s">
        <v>2222</v>
      </c>
      <c r="GZ1915" s="26">
        <f t="shared" ref="GZ1915" si="13993">GV1915+GW1915+GX1915+GZ1913-GZ1914</f>
        <v>5.4389999999999645</v>
      </c>
      <c r="HA1915" s="26">
        <f t="shared" ref="HA1915" si="13994">GZ1915+HA1913-HA1914</f>
        <v>5.4389999999999645</v>
      </c>
      <c r="HB1915" s="26">
        <f t="shared" ref="HB1915" si="13995">HA1915+HB1913-HB1914</f>
        <v>5.4389999999999645</v>
      </c>
      <c r="HC1915" s="26">
        <f t="shared" ref="HC1915" si="13996">HB1915+HC1913-HC1914</f>
        <v>5.4389999999999645</v>
      </c>
      <c r="HD1915" s="26">
        <f t="shared" ref="HD1915" si="13997">HC1915+HD1913-HD1914</f>
        <v>5.4389999999999645</v>
      </c>
      <c r="HE1915" s="26">
        <f t="shared" ref="HE1915" si="13998">HD1915+HE1913-HE1914</f>
        <v>5.4389999999999645</v>
      </c>
      <c r="HF1915" s="26">
        <f t="shared" ref="HF1915" si="13999">HE1915+HF1913-HF1914</f>
        <v>5.4389999999999645</v>
      </c>
      <c r="HG1915" s="26">
        <f t="shared" ref="HG1915" si="14000">HF1915+HG1913-HG1914</f>
        <v>5.4389999999999645</v>
      </c>
      <c r="HH1915" s="26">
        <f t="shared" ref="HH1915" si="14001">HG1915+HH1913-HH1914</f>
        <v>5.4389999999999645</v>
      </c>
      <c r="HI1915" s="26">
        <f t="shared" ref="HI1915" si="14002">HH1915+HI1913-HI1914</f>
        <v>5.4389999999999645</v>
      </c>
      <c r="HJ1915" s="26">
        <f t="shared" ref="HJ1915" si="14003">HI1915+HJ1913-HJ1914</f>
        <v>5.4389999999999645</v>
      </c>
      <c r="HK1915" s="26">
        <f t="shared" ref="HK1915" si="14004">HJ1915+HK1913-HK1914</f>
        <v>5.4389999999999645</v>
      </c>
      <c r="HL1915" s="26">
        <f t="shared" ref="HL1915" si="14005">HK1915+HL1913-HL1914</f>
        <v>5.4389999999999645</v>
      </c>
      <c r="HM1915" s="26">
        <f t="shared" ref="HM1915" si="14006">HL1915+HM1913-HM1914</f>
        <v>5.4389999999999645</v>
      </c>
      <c r="HN1915" s="26">
        <f t="shared" ref="HN1915" si="14007">HM1915+HN1913-HN1914</f>
        <v>5.4389999999999645</v>
      </c>
      <c r="HO1915" s="26">
        <f t="shared" ref="HO1915" si="14008">HN1915+HO1913-HO1914</f>
        <v>5.4389999999999645</v>
      </c>
      <c r="HP1915" s="26">
        <f t="shared" ref="HP1915" si="14009">HO1915+HP1913-HP1914</f>
        <v>5.4389999999999645</v>
      </c>
      <c r="HQ1915" s="26">
        <f t="shared" ref="HQ1915" si="14010">HP1915+HQ1913-HQ1914</f>
        <v>5.4389999999999645</v>
      </c>
      <c r="HR1915" s="26">
        <f t="shared" ref="HR1915" si="14011">HQ1915+HR1913-HR1914</f>
        <v>5.4389999999999645</v>
      </c>
      <c r="HS1915" s="26">
        <f t="shared" ref="HS1915" si="14012">HR1915+HS1913-HS1914</f>
        <v>5.4389999999999645</v>
      </c>
      <c r="HT1915" s="26">
        <f t="shared" ref="HT1915" si="14013">HS1915+HT1913-HT1914</f>
        <v>5.4389999999999645</v>
      </c>
      <c r="HU1915" s="22">
        <f t="shared" ref="HU1915" si="14014">COUNTIF(GZ1915:HT1915,"&lt;0")</f>
        <v>0</v>
      </c>
      <c r="HV1915" s="25"/>
      <c r="HW1915" t="str">
        <f>DIM_BILL[[#This Row],[Tipo]]</f>
        <v>MATERIA PRIMA</v>
      </c>
    </row>
    <row r="1916" spans="1:231" x14ac:dyDescent="0.3">
      <c r="A1916" s="17" t="s">
        <v>421</v>
      </c>
      <c r="AE1916">
        <v>5.576E-4</v>
      </c>
      <c r="AF1916">
        <v>3.2800000000000004E-5</v>
      </c>
      <c r="AW1916">
        <v>4.9699999999999996E-3</v>
      </c>
      <c r="AX1916">
        <v>1.9879999999999997E-3</v>
      </c>
      <c r="FC1916">
        <v>1.6143999999999999E-2</v>
      </c>
      <c r="FE1916">
        <v>3.5999999999999999E-3</v>
      </c>
      <c r="FH1916">
        <v>7.5500000000000003E-3</v>
      </c>
      <c r="FT1916">
        <v>8.7642399999999995E-3</v>
      </c>
      <c r="FU1916">
        <v>8.7642399999999995E-3</v>
      </c>
      <c r="GG1916">
        <v>5.8880000000000009E-3</v>
      </c>
      <c r="GP1916">
        <v>3.597015873015873E-3</v>
      </c>
      <c r="GR1916" s="17" t="s">
        <v>422</v>
      </c>
      <c r="GS1916" s="17">
        <v>1</v>
      </c>
      <c r="GT1916" s="17" t="s">
        <v>1838</v>
      </c>
      <c r="GU1916" s="17" t="s">
        <v>1793</v>
      </c>
      <c r="GV1916" s="17">
        <f>SUMIF(FACT_A1[cve_prod],DIM_BILL[[#This Row],[CODIGO]],FACT_A1[Existencia])</f>
        <v>160</v>
      </c>
      <c r="GW1916" s="17">
        <f>SUMIF(FACT_A2[cve_prod],DIM_BILL[[#This Row],[CODIGO]],FACT_A2[Existencia])</f>
        <v>157.00107</v>
      </c>
      <c r="GX1916" s="17"/>
      <c r="GY1916" s="16" t="s">
        <v>2220</v>
      </c>
      <c r="GZ1916" s="15">
        <f>SUMIFS(POs[saldo],POs[cve_prod],DIM_BILL[[#This Row],[CODIGO]],POs[status],$GY1916,POs[f_ent],GZ$1)</f>
        <v>0</v>
      </c>
      <c r="HA1916" s="15">
        <f>SUMIFS(POs[saldo],POs[cve_prod],DIM_BILL[[#This Row],[CODIGO]],POs[status],$GY1916,POs[f_ent],HA$1)</f>
        <v>0</v>
      </c>
      <c r="HB1916" s="15">
        <f>SUMIFS(POs[saldo],POs[cve_prod],DIM_BILL[[#This Row],[CODIGO]],POs[status],$GY1916,POs[f_ent],HB$1)</f>
        <v>0</v>
      </c>
      <c r="HC1916" s="15">
        <f>SUMIFS(POs[saldo],POs[cve_prod],DIM_BILL[[#This Row],[CODIGO]],POs[status],$GY1916,POs[f_ent],HC$1)</f>
        <v>300</v>
      </c>
      <c r="HD1916" s="15">
        <f>SUMIFS(POs[saldo],POs[cve_prod],DIM_BILL[[#This Row],[CODIGO]],POs[status],$GY1916,POs[f_ent],HD$1)</f>
        <v>0</v>
      </c>
      <c r="HE1916" s="15">
        <f>SUMIFS(POs[saldo],POs[cve_prod],DIM_BILL[[#This Row],[CODIGO]],POs[status],$GY1916,POs[f_ent],HE$1)</f>
        <v>0</v>
      </c>
      <c r="HF1916" s="15">
        <f>SUMIFS(POs[saldo],POs[cve_prod],DIM_BILL[[#This Row],[CODIGO]],POs[status],$GY1916,POs[Semana],WEEKNUM(HF$1))</f>
        <v>300</v>
      </c>
      <c r="HG1916" s="15">
        <f>SUMIFS(POs[saldo],POs[cve_prod],DIM_BILL[[#This Row],[CODIGO]],POs[status],$GY1916,POs[Semana],WEEKNUM(HG$1))</f>
        <v>0</v>
      </c>
      <c r="HH1916" s="15">
        <f>SUMIFS(POs[saldo],POs[cve_prod],DIM_BILL[[#This Row],[CODIGO]],POs[status],$GY1916,POs[Semana],WEEKNUM(HH$1))</f>
        <v>0</v>
      </c>
      <c r="HI1916" s="15">
        <f>SUMIFS(POs[saldo],POs[cve_prod],DIM_BILL[[#This Row],[CODIGO]],POs[status],$GY1916,POs[Semana],WEEKNUM(HI$1))</f>
        <v>0</v>
      </c>
      <c r="HJ1916" s="15">
        <f>SUMIFS(POs[saldo],POs[cve_prod],DIM_BILL[[#This Row],[CODIGO]],POs[status],$GY1916,POs[Semana],WEEKNUM(HJ$1))</f>
        <v>0</v>
      </c>
      <c r="HK1916" s="15">
        <f>SUMIFS(POs[saldo],POs[cve_prod],DIM_BILL[[#This Row],[CODIGO]],POs[status],$GY1916,POs[Semana],WEEKNUM(HK$1))</f>
        <v>0</v>
      </c>
      <c r="HL1916" s="15">
        <f>SUMIFS(POs[saldo],POs[cve_prod],DIM_BILL[[#This Row],[CODIGO]],POs[status],$GY1916,POs[Semana],WEEKNUM(HL$1))</f>
        <v>0</v>
      </c>
      <c r="HM1916" s="15">
        <f>SUMIFS(POs[saldo],POs[cve_prod],DIM_BILL[[#This Row],[CODIGO]],POs[status],$GY1916,POs[Semana],WEEKNUM(HM$1))</f>
        <v>0</v>
      </c>
      <c r="HN1916" s="15">
        <f>SUMIFS(POs[saldo],POs[cve_prod],DIM_BILL[[#This Row],[CODIGO]],POs[status],$GY1916,POs[Semana],WEEKNUM(HN$1))</f>
        <v>0</v>
      </c>
      <c r="HO1916" s="15">
        <f>SUMIFS(POs[saldo],POs[cve_prod],DIM_BILL[[#This Row],[CODIGO]],POs[status],$GY1916,POs[Semana],WEEKNUM(HO$1))</f>
        <v>0</v>
      </c>
      <c r="HP1916" s="15">
        <f>SUMIFS(POs[saldo],POs[cve_prod],DIM_BILL[[#This Row],[CODIGO]],POs[status],$GY1916,POs[Semana],WEEKNUM(HP$1))</f>
        <v>0</v>
      </c>
      <c r="HQ1916" s="15">
        <f>SUMIFS(POs[saldo],POs[cve_prod],DIM_BILL[[#This Row],[CODIGO]],POs[status],$GY1916,POs[Semana],WEEKNUM(HQ$1))</f>
        <v>0</v>
      </c>
      <c r="HR1916" s="15">
        <f>SUMIFS(POs[saldo],POs[cve_prod],DIM_BILL[[#This Row],[CODIGO]],POs[status],$GY1916,POs[Semana],WEEKNUM(HR$1))</f>
        <v>0</v>
      </c>
      <c r="HS1916" s="15">
        <f>SUMIFS(POs[saldo],POs[cve_prod],DIM_BILL[[#This Row],[CODIGO]],POs[status],$GY1916,POs[Semana],WEEKNUM(HS$1))</f>
        <v>0</v>
      </c>
      <c r="HT1916" s="15">
        <f>SUMIFS(POs[saldo],POs[cve_prod],DIM_BILL[[#This Row],[CODIGO]],POs[status],$GY1916,POs[Semana],WEEKNUM(HT$1))</f>
        <v>0</v>
      </c>
      <c r="HU1916" s="21"/>
      <c r="HV1916" s="25"/>
      <c r="HW1916" t="str">
        <f>DIM_BILL[[#This Row],[Tipo]]</f>
        <v>MATERIA PRIMA</v>
      </c>
    </row>
    <row r="1917" spans="1:231" x14ac:dyDescent="0.3">
      <c r="A1917" s="17" t="s">
        <v>421</v>
      </c>
      <c r="AE1917">
        <v>5.576E-4</v>
      </c>
      <c r="AF1917">
        <v>3.2800000000000004E-5</v>
      </c>
      <c r="AW1917">
        <v>4.9699999999999996E-3</v>
      </c>
      <c r="AX1917">
        <v>1.9879999999999997E-3</v>
      </c>
      <c r="FC1917">
        <v>1.6143999999999999E-2</v>
      </c>
      <c r="FE1917">
        <v>3.5999999999999999E-3</v>
      </c>
      <c r="FH1917">
        <v>7.5500000000000003E-3</v>
      </c>
      <c r="FT1917">
        <v>8.7642399999999995E-3</v>
      </c>
      <c r="FU1917">
        <v>8.7642399999999995E-3</v>
      </c>
      <c r="GG1917">
        <v>5.8880000000000009E-3</v>
      </c>
      <c r="GP1917">
        <v>3.597015873015873E-3</v>
      </c>
      <c r="GR1917" s="17" t="s">
        <v>422</v>
      </c>
      <c r="GS1917" s="17">
        <v>1</v>
      </c>
      <c r="GT1917" s="17" t="s">
        <v>1838</v>
      </c>
      <c r="GU1917" s="17" t="s">
        <v>1793</v>
      </c>
      <c r="GV1917" s="17">
        <f>SUMIF(FACT_A1[cve_prod],DIM_BILL[[#This Row],[CODIGO]],FACT_A1[Existencia])</f>
        <v>160</v>
      </c>
      <c r="GW1917" s="17">
        <f>SUMIF(FACT_A2[cve_prod],DIM_BILL[[#This Row],[CODIGO]],FACT_A2[Existencia])</f>
        <v>157.00107</v>
      </c>
      <c r="GX1917" s="17"/>
      <c r="GY1917" s="16" t="s">
        <v>2221</v>
      </c>
      <c r="GZ1917" s="24">
        <f>SUMPRODUCT($B1917:$GQ1917,INDEX(PLAN_PRODUCCION!$B$4:$GQ$24,COLUMN()-COLUMN($GZ$1)+1,0))</f>
        <v>603.04036399999995</v>
      </c>
      <c r="HA1917" s="24">
        <f>SUMPRODUCT($B1917:$GQ1917,INDEX(PLAN_PRODUCCION!$B$4:$GQ$24,COLUMN()-COLUMN($GZ$1)+1,0))</f>
        <v>0</v>
      </c>
      <c r="HB1917" s="24">
        <f>SUMPRODUCT($B1917:$GQ1917,INDEX(PLAN_PRODUCCION!$B$4:$GQ$24,COLUMN()-COLUMN($GZ$1)+1,0))</f>
        <v>0</v>
      </c>
      <c r="HC1917" s="24">
        <f>SUMPRODUCT($B1917:$GQ1917,INDEX(PLAN_PRODUCCION!$B$4:$GQ$24,COLUMN()-COLUMN($GZ$1)+1,0))</f>
        <v>0</v>
      </c>
      <c r="HD1917" s="24">
        <f>SUMPRODUCT($B1917:$GQ1917,INDEX(PLAN_PRODUCCION!$B$4:$GQ$24,COLUMN()-COLUMN($GZ$1)+1,0))</f>
        <v>0</v>
      </c>
      <c r="HE1917" s="24">
        <f>SUMPRODUCT($B1917:$GQ1917,INDEX(PLAN_PRODUCCION!$B$4:$GQ$24,COLUMN()-COLUMN($GZ$1)+1,0))</f>
        <v>0</v>
      </c>
      <c r="HF1917" s="24">
        <f>SUMPRODUCT($B1917:$GQ1917,INDEX(PLAN_PRODUCCION!$B$4:$GQ$24,COLUMN()-COLUMN($GZ$1)+1,0))</f>
        <v>0</v>
      </c>
      <c r="HG1917" s="24">
        <f>SUMPRODUCT($B1917:$GQ1917,INDEX(PLAN_PRODUCCION!$B$4:$GQ$24,COLUMN()-COLUMN($GZ$1)+1,0))</f>
        <v>0</v>
      </c>
      <c r="HH1917" s="24">
        <f>SUMPRODUCT($B1917:$GQ1917,INDEX(PLAN_PRODUCCION!$B$4:$GQ$24,COLUMN()-COLUMN($GZ$1)+1,0))</f>
        <v>0</v>
      </c>
      <c r="HI1917" s="24">
        <f>SUMPRODUCT($B1917:$GQ1917,INDEX(PLAN_PRODUCCION!$B$4:$GQ$24,COLUMN()-COLUMN($GZ$1)+1,0))</f>
        <v>0</v>
      </c>
      <c r="HJ1917" s="24">
        <f>SUMPRODUCT($B1917:$GQ1917,INDEX(PLAN_PRODUCCION!$B$4:$GQ$24,COLUMN()-COLUMN($GZ$1)+1,0))</f>
        <v>0</v>
      </c>
      <c r="HK1917" s="24">
        <f>SUMPRODUCT($B1917:$GQ1917,INDEX(PLAN_PRODUCCION!$B$4:$GQ$24,COLUMN()-COLUMN($GZ$1)+1,0))</f>
        <v>0</v>
      </c>
      <c r="HL1917" s="24">
        <f>SUMPRODUCT($B1917:$GQ1917,INDEX(PLAN_PRODUCCION!$B$4:$GQ$24,COLUMN()-COLUMN($GZ$1)+1,0))</f>
        <v>0</v>
      </c>
      <c r="HM1917" s="24">
        <f>SUMPRODUCT($B1917:$GQ1917,INDEX(PLAN_PRODUCCION!$B$4:$GQ$24,COLUMN()-COLUMN($GZ$1)+1,0))</f>
        <v>0</v>
      </c>
      <c r="HN1917" s="24">
        <f>SUMPRODUCT($B1917:$GQ1917,INDEX(PLAN_PRODUCCION!$B$4:$GQ$24,COLUMN()-COLUMN($GZ$1)+1,0))</f>
        <v>0</v>
      </c>
      <c r="HO1917" s="24">
        <f>SUMPRODUCT($B1917:$GQ1917,INDEX(PLAN_PRODUCCION!$B$4:$GQ$24,COLUMN()-COLUMN($GZ$1)+1,0))</f>
        <v>0</v>
      </c>
      <c r="HP1917" s="24">
        <f>SUMPRODUCT($B1917:$GQ1917,INDEX(PLAN_PRODUCCION!$B$4:$GQ$24,COLUMN()-COLUMN($GZ$1)+1,0))</f>
        <v>0</v>
      </c>
      <c r="HQ1917" s="24">
        <f>SUMPRODUCT($B1917:$GQ1917,INDEX(PLAN_PRODUCCION!$B$4:$GQ$24,COLUMN()-COLUMN($GZ$1)+1,0))</f>
        <v>0</v>
      </c>
      <c r="HR1917" s="24">
        <f>SUMPRODUCT($B1917:$GQ1917,INDEX(PLAN_PRODUCCION!$B$4:$GQ$24,COLUMN()-COLUMN($GZ$1)+1,0))</f>
        <v>0</v>
      </c>
      <c r="HS1917" s="24">
        <f>SUMPRODUCT($B1917:$GQ1917,INDEX(PLAN_PRODUCCION!$B$4:$GQ$24,COLUMN()-COLUMN($GZ$1)+1,0))</f>
        <v>0</v>
      </c>
      <c r="HT1917" s="24">
        <f>SUMPRODUCT($B1917:$GQ1917,INDEX(PLAN_PRODUCCION!$B$4:$GQ$24,COLUMN()-COLUMN($GZ$1)+1,0))</f>
        <v>0</v>
      </c>
      <c r="HU1917" s="21"/>
      <c r="HV1917" s="25"/>
      <c r="HW1917" t="str">
        <f>DIM_BILL[[#This Row],[Tipo]]</f>
        <v>MATERIA PRIMA</v>
      </c>
    </row>
    <row r="1918" spans="1:231" x14ac:dyDescent="0.3">
      <c r="A1918" s="18" t="s">
        <v>421</v>
      </c>
      <c r="AE1918">
        <v>5.576E-4</v>
      </c>
      <c r="AF1918">
        <v>3.2800000000000004E-5</v>
      </c>
      <c r="AW1918">
        <v>4.9699999999999996E-3</v>
      </c>
      <c r="AX1918">
        <v>1.9879999999999997E-3</v>
      </c>
      <c r="FC1918">
        <v>1.6143999999999999E-2</v>
      </c>
      <c r="FE1918">
        <v>3.5999999999999999E-3</v>
      </c>
      <c r="FH1918">
        <v>7.5500000000000003E-3</v>
      </c>
      <c r="FT1918">
        <v>8.7642399999999995E-3</v>
      </c>
      <c r="FU1918">
        <v>8.7642399999999995E-3</v>
      </c>
      <c r="GG1918">
        <v>5.8880000000000009E-3</v>
      </c>
      <c r="GP1918">
        <v>3.597015873015873E-3</v>
      </c>
      <c r="GR1918" s="18" t="s">
        <v>422</v>
      </c>
      <c r="GS1918" s="18">
        <v>1</v>
      </c>
      <c r="GT1918" s="18" t="s">
        <v>1838</v>
      </c>
      <c r="GU1918" s="18" t="s">
        <v>1793</v>
      </c>
      <c r="GV1918" s="18">
        <f>SUMIF(FACT_A1[cve_prod],DIM_BILL[[#This Row],[CODIGO]],FACT_A1[Existencia])</f>
        <v>160</v>
      </c>
      <c r="GW1918" s="18">
        <f>SUMIF(FACT_A2[cve_prod],DIM_BILL[[#This Row],[CODIGO]],FACT_A2[Existencia])</f>
        <v>157.00107</v>
      </c>
      <c r="GX1918" s="18"/>
      <c r="GY1918" s="16" t="s">
        <v>2222</v>
      </c>
      <c r="GZ1918" s="26">
        <f t="shared" ref="GZ1918" si="14015">GV1918+GW1918+GX1918+GZ1916-GZ1917</f>
        <v>-286.03929399999993</v>
      </c>
      <c r="HA1918" s="26">
        <f t="shared" ref="HA1918" si="14016">GZ1918+HA1916-HA1917</f>
        <v>-286.03929399999993</v>
      </c>
      <c r="HB1918" s="26">
        <f t="shared" ref="HB1918" si="14017">HA1918+HB1916-HB1917</f>
        <v>-286.03929399999993</v>
      </c>
      <c r="HC1918" s="26">
        <f t="shared" ref="HC1918" si="14018">HB1918+HC1916-HC1917</f>
        <v>13.960706000000073</v>
      </c>
      <c r="HD1918" s="26">
        <f t="shared" ref="HD1918" si="14019">HC1918+HD1916-HD1917</f>
        <v>13.960706000000073</v>
      </c>
      <c r="HE1918" s="26">
        <f t="shared" ref="HE1918" si="14020">HD1918+HE1916-HE1917</f>
        <v>13.960706000000073</v>
      </c>
      <c r="HF1918" s="26">
        <f t="shared" ref="HF1918" si="14021">HE1918+HF1916-HF1917</f>
        <v>313.96070600000007</v>
      </c>
      <c r="HG1918" s="26">
        <f t="shared" ref="HG1918" si="14022">HF1918+HG1916-HG1917</f>
        <v>313.96070600000007</v>
      </c>
      <c r="HH1918" s="26">
        <f t="shared" ref="HH1918" si="14023">HG1918+HH1916-HH1917</f>
        <v>313.96070600000007</v>
      </c>
      <c r="HI1918" s="26">
        <f t="shared" ref="HI1918" si="14024">HH1918+HI1916-HI1917</f>
        <v>313.96070600000007</v>
      </c>
      <c r="HJ1918" s="26">
        <f t="shared" ref="HJ1918" si="14025">HI1918+HJ1916-HJ1917</f>
        <v>313.96070600000007</v>
      </c>
      <c r="HK1918" s="26">
        <f t="shared" ref="HK1918" si="14026">HJ1918+HK1916-HK1917</f>
        <v>313.96070600000007</v>
      </c>
      <c r="HL1918" s="26">
        <f t="shared" ref="HL1918" si="14027">HK1918+HL1916-HL1917</f>
        <v>313.96070600000007</v>
      </c>
      <c r="HM1918" s="26">
        <f t="shared" ref="HM1918" si="14028">HL1918+HM1916-HM1917</f>
        <v>313.96070600000007</v>
      </c>
      <c r="HN1918" s="26">
        <f t="shared" ref="HN1918" si="14029">HM1918+HN1916-HN1917</f>
        <v>313.96070600000007</v>
      </c>
      <c r="HO1918" s="26">
        <f t="shared" ref="HO1918" si="14030">HN1918+HO1916-HO1917</f>
        <v>313.96070600000007</v>
      </c>
      <c r="HP1918" s="26">
        <f t="shared" ref="HP1918" si="14031">HO1918+HP1916-HP1917</f>
        <v>313.96070600000007</v>
      </c>
      <c r="HQ1918" s="26">
        <f t="shared" ref="HQ1918" si="14032">HP1918+HQ1916-HQ1917</f>
        <v>313.96070600000007</v>
      </c>
      <c r="HR1918" s="26">
        <f t="shared" ref="HR1918" si="14033">HQ1918+HR1916-HR1917</f>
        <v>313.96070600000007</v>
      </c>
      <c r="HS1918" s="26">
        <f t="shared" ref="HS1918" si="14034">HR1918+HS1916-HS1917</f>
        <v>313.96070600000007</v>
      </c>
      <c r="HT1918" s="26">
        <f t="shared" ref="HT1918" si="14035">HS1918+HT1916-HT1917</f>
        <v>313.96070600000007</v>
      </c>
      <c r="HU1918" s="22">
        <f t="shared" ref="HU1918" si="14036">COUNTIF(GZ1918:HT1918,"&lt;0")</f>
        <v>3</v>
      </c>
      <c r="HV1918" s="25"/>
      <c r="HW1918" t="str">
        <f>DIM_BILL[[#This Row],[Tipo]]</f>
        <v>MATERIA PRIMA</v>
      </c>
    </row>
    <row r="1919" spans="1:231" x14ac:dyDescent="0.3">
      <c r="A1919" s="17" t="s">
        <v>995</v>
      </c>
      <c r="CO1919">
        <v>2.6069999999999999E-2</v>
      </c>
      <c r="DE1919">
        <v>1.7911022222222222E-2</v>
      </c>
      <c r="DF1919">
        <v>1.7261022222222221E-2</v>
      </c>
      <c r="DO1919">
        <v>0.14246</v>
      </c>
      <c r="DP1919">
        <v>2.4104E-2</v>
      </c>
      <c r="DQ1919">
        <v>1.6367E-2</v>
      </c>
      <c r="DR1919">
        <v>1.9507E-2</v>
      </c>
      <c r="DS1919">
        <v>2.6666199999999998E-2</v>
      </c>
      <c r="DT1919">
        <v>2.6866799999999996E-2</v>
      </c>
      <c r="DU1919">
        <v>1.9640399999999999E-2</v>
      </c>
      <c r="DV1919">
        <v>2.3408399999999999E-2</v>
      </c>
      <c r="DW1919">
        <v>2.8924800000000001E-2</v>
      </c>
      <c r="DZ1919">
        <v>9.7563133333333329E-2</v>
      </c>
      <c r="ET1919">
        <v>6.5010000000000007E-3</v>
      </c>
      <c r="EY1919">
        <v>0.28426129870129874</v>
      </c>
      <c r="GR1919" s="17" t="s">
        <v>996</v>
      </c>
      <c r="GS1919" s="17">
        <v>1</v>
      </c>
      <c r="GT1919" s="17" t="s">
        <v>1838</v>
      </c>
      <c r="GU1919" s="17" t="s">
        <v>1793</v>
      </c>
      <c r="GV1919" s="17">
        <f>SUMIF(FACT_A1[cve_prod],DIM_BILL[[#This Row],[CODIGO]],FACT_A1[Existencia])</f>
        <v>400</v>
      </c>
      <c r="GW1919" s="17">
        <f>SUMIF(FACT_A2[cve_prod],DIM_BILL[[#This Row],[CODIGO]],FACT_A2[Existencia])</f>
        <v>1.17946</v>
      </c>
      <c r="GX1919" s="17"/>
      <c r="GY1919" s="16" t="s">
        <v>2220</v>
      </c>
      <c r="GZ1919" s="15">
        <f>SUMIFS(POs[saldo],POs[cve_prod],DIM_BILL[[#This Row],[CODIGO]],POs[status],$GY1919,POs[f_ent],GZ$1)</f>
        <v>0</v>
      </c>
      <c r="HA1919" s="15">
        <f>SUMIFS(POs[saldo],POs[cve_prod],DIM_BILL[[#This Row],[CODIGO]],POs[status],$GY1919,POs[f_ent],HA$1)</f>
        <v>0</v>
      </c>
      <c r="HB1919" s="15">
        <f>SUMIFS(POs[saldo],POs[cve_prod],DIM_BILL[[#This Row],[CODIGO]],POs[status],$GY1919,POs[f_ent],HB$1)</f>
        <v>200</v>
      </c>
      <c r="HC1919" s="15">
        <f>SUMIFS(POs[saldo],POs[cve_prod],DIM_BILL[[#This Row],[CODIGO]],POs[status],$GY1919,POs[f_ent],HC$1)</f>
        <v>0</v>
      </c>
      <c r="HD1919" s="15">
        <f>SUMIFS(POs[saldo],POs[cve_prod],DIM_BILL[[#This Row],[CODIGO]],POs[status],$GY1919,POs[f_ent],HD$1)</f>
        <v>0</v>
      </c>
      <c r="HE1919" s="15">
        <f>SUMIFS(POs[saldo],POs[cve_prod],DIM_BILL[[#This Row],[CODIGO]],POs[status],$GY1919,POs[f_ent],HE$1)</f>
        <v>0</v>
      </c>
      <c r="HF1919" s="15">
        <f>SUMIFS(POs[saldo],POs[cve_prod],DIM_BILL[[#This Row],[CODIGO]],POs[status],$GY1919,POs[Semana],WEEKNUM(HF$1))</f>
        <v>0</v>
      </c>
      <c r="HG1919" s="15">
        <f>SUMIFS(POs[saldo],POs[cve_prod],DIM_BILL[[#This Row],[CODIGO]],POs[status],$GY1919,POs[Semana],WEEKNUM(HG$1))</f>
        <v>0</v>
      </c>
      <c r="HH1919" s="15">
        <f>SUMIFS(POs[saldo],POs[cve_prod],DIM_BILL[[#This Row],[CODIGO]],POs[status],$GY1919,POs[Semana],WEEKNUM(HH$1))</f>
        <v>0</v>
      </c>
      <c r="HI1919" s="15">
        <f>SUMIFS(POs[saldo],POs[cve_prod],DIM_BILL[[#This Row],[CODIGO]],POs[status],$GY1919,POs[Semana],WEEKNUM(HI$1))</f>
        <v>0</v>
      </c>
      <c r="HJ1919" s="15">
        <f>SUMIFS(POs[saldo],POs[cve_prod],DIM_BILL[[#This Row],[CODIGO]],POs[status],$GY1919,POs[Semana],WEEKNUM(HJ$1))</f>
        <v>0</v>
      </c>
      <c r="HK1919" s="15">
        <f>SUMIFS(POs[saldo],POs[cve_prod],DIM_BILL[[#This Row],[CODIGO]],POs[status],$GY1919,POs[Semana],WEEKNUM(HK$1))</f>
        <v>0</v>
      </c>
      <c r="HL1919" s="15">
        <f>SUMIFS(POs[saldo],POs[cve_prod],DIM_BILL[[#This Row],[CODIGO]],POs[status],$GY1919,POs[Semana],WEEKNUM(HL$1))</f>
        <v>0</v>
      </c>
      <c r="HM1919" s="15">
        <f>SUMIFS(POs[saldo],POs[cve_prod],DIM_BILL[[#This Row],[CODIGO]],POs[status],$GY1919,POs[Semana],WEEKNUM(HM$1))</f>
        <v>0</v>
      </c>
      <c r="HN1919" s="15">
        <f>SUMIFS(POs[saldo],POs[cve_prod],DIM_BILL[[#This Row],[CODIGO]],POs[status],$GY1919,POs[Semana],WEEKNUM(HN$1))</f>
        <v>0</v>
      </c>
      <c r="HO1919" s="15">
        <f>SUMIFS(POs[saldo],POs[cve_prod],DIM_BILL[[#This Row],[CODIGO]],POs[status],$GY1919,POs[Semana],WEEKNUM(HO$1))</f>
        <v>0</v>
      </c>
      <c r="HP1919" s="15">
        <f>SUMIFS(POs[saldo],POs[cve_prod],DIM_BILL[[#This Row],[CODIGO]],POs[status],$GY1919,POs[Semana],WEEKNUM(HP$1))</f>
        <v>0</v>
      </c>
      <c r="HQ1919" s="15">
        <f>SUMIFS(POs[saldo],POs[cve_prod],DIM_BILL[[#This Row],[CODIGO]],POs[status],$GY1919,POs[Semana],WEEKNUM(HQ$1))</f>
        <v>0</v>
      </c>
      <c r="HR1919" s="15">
        <f>SUMIFS(POs[saldo],POs[cve_prod],DIM_BILL[[#This Row],[CODIGO]],POs[status],$GY1919,POs[Semana],WEEKNUM(HR$1))</f>
        <v>0</v>
      </c>
      <c r="HS1919" s="15">
        <f>SUMIFS(POs[saldo],POs[cve_prod],DIM_BILL[[#This Row],[CODIGO]],POs[status],$GY1919,POs[Semana],WEEKNUM(HS$1))</f>
        <v>0</v>
      </c>
      <c r="HT1919" s="15">
        <f>SUMIFS(POs[saldo],POs[cve_prod],DIM_BILL[[#This Row],[CODIGO]],POs[status],$GY1919,POs[Semana],WEEKNUM(HT$1))</f>
        <v>0</v>
      </c>
      <c r="HU1919" s="21"/>
      <c r="HV1919" s="25"/>
      <c r="HW1919" t="str">
        <f>DIM_BILL[[#This Row],[Tipo]]</f>
        <v>MATERIA PRIMA</v>
      </c>
    </row>
    <row r="1920" spans="1:231" x14ac:dyDescent="0.3">
      <c r="A1920" s="17" t="s">
        <v>995</v>
      </c>
      <c r="CO1920">
        <v>2.6069999999999999E-2</v>
      </c>
      <c r="DE1920">
        <v>1.7911022222222222E-2</v>
      </c>
      <c r="DF1920">
        <v>1.7261022222222221E-2</v>
      </c>
      <c r="DO1920">
        <v>0.14246</v>
      </c>
      <c r="DP1920">
        <v>2.4104E-2</v>
      </c>
      <c r="DQ1920">
        <v>1.6367E-2</v>
      </c>
      <c r="DR1920">
        <v>1.9507E-2</v>
      </c>
      <c r="DS1920">
        <v>2.6666199999999998E-2</v>
      </c>
      <c r="DT1920">
        <v>2.6866799999999996E-2</v>
      </c>
      <c r="DU1920">
        <v>1.9640399999999999E-2</v>
      </c>
      <c r="DV1920">
        <v>2.3408399999999999E-2</v>
      </c>
      <c r="DW1920">
        <v>2.8924800000000001E-2</v>
      </c>
      <c r="DZ1920">
        <v>9.7563133333333329E-2</v>
      </c>
      <c r="ET1920">
        <v>6.5010000000000007E-3</v>
      </c>
      <c r="EY1920">
        <v>0.28426129870129874</v>
      </c>
      <c r="GR1920" s="17" t="s">
        <v>996</v>
      </c>
      <c r="GS1920" s="17">
        <v>1</v>
      </c>
      <c r="GT1920" s="17" t="s">
        <v>1838</v>
      </c>
      <c r="GU1920" s="17" t="s">
        <v>1793</v>
      </c>
      <c r="GV1920" s="17">
        <f>SUMIF(FACT_A1[cve_prod],DIM_BILL[[#This Row],[CODIGO]],FACT_A1[Existencia])</f>
        <v>400</v>
      </c>
      <c r="GW1920" s="17">
        <f>SUMIF(FACT_A2[cve_prod],DIM_BILL[[#This Row],[CODIGO]],FACT_A2[Existencia])</f>
        <v>1.17946</v>
      </c>
      <c r="GX1920" s="17"/>
      <c r="GY1920" s="16" t="s">
        <v>2221</v>
      </c>
      <c r="GZ1920" s="24">
        <f>SUMPRODUCT($B1920:$GQ1920,INDEX(PLAN_PRODUCCION!$B$4:$GQ$24,COLUMN()-COLUMN($GZ$1)+1,0))</f>
        <v>490.5754</v>
      </c>
      <c r="HA1920" s="24">
        <f>SUMPRODUCT($B1920:$GQ1920,INDEX(PLAN_PRODUCCION!$B$4:$GQ$24,COLUMN()-COLUMN($GZ$1)+1,0))</f>
        <v>0</v>
      </c>
      <c r="HB1920" s="24">
        <f>SUMPRODUCT($B1920:$GQ1920,INDEX(PLAN_PRODUCCION!$B$4:$GQ$24,COLUMN()-COLUMN($GZ$1)+1,0))</f>
        <v>0</v>
      </c>
      <c r="HC1920" s="24">
        <f>SUMPRODUCT($B1920:$GQ1920,INDEX(PLAN_PRODUCCION!$B$4:$GQ$24,COLUMN()-COLUMN($GZ$1)+1,0))</f>
        <v>0</v>
      </c>
      <c r="HD1920" s="24">
        <f>SUMPRODUCT($B1920:$GQ1920,INDEX(PLAN_PRODUCCION!$B$4:$GQ$24,COLUMN()-COLUMN($GZ$1)+1,0))</f>
        <v>0</v>
      </c>
      <c r="HE1920" s="24">
        <f>SUMPRODUCT($B1920:$GQ1920,INDEX(PLAN_PRODUCCION!$B$4:$GQ$24,COLUMN()-COLUMN($GZ$1)+1,0))</f>
        <v>0</v>
      </c>
      <c r="HF1920" s="24">
        <f>SUMPRODUCT($B1920:$GQ1920,INDEX(PLAN_PRODUCCION!$B$4:$GQ$24,COLUMN()-COLUMN($GZ$1)+1,0))</f>
        <v>0</v>
      </c>
      <c r="HG1920" s="24">
        <f>SUMPRODUCT($B1920:$GQ1920,INDEX(PLAN_PRODUCCION!$B$4:$GQ$24,COLUMN()-COLUMN($GZ$1)+1,0))</f>
        <v>316.54840000000002</v>
      </c>
      <c r="HH1920" s="24">
        <f>SUMPRODUCT($B1920:$GQ1920,INDEX(PLAN_PRODUCCION!$B$4:$GQ$24,COLUMN()-COLUMN($GZ$1)+1,0))</f>
        <v>0</v>
      </c>
      <c r="HI1920" s="24">
        <f>SUMPRODUCT($B1920:$GQ1920,INDEX(PLAN_PRODUCCION!$B$4:$GQ$24,COLUMN()-COLUMN($GZ$1)+1,0))</f>
        <v>0</v>
      </c>
      <c r="HJ1920" s="24">
        <f>SUMPRODUCT($B1920:$GQ1920,INDEX(PLAN_PRODUCCION!$B$4:$GQ$24,COLUMN()-COLUMN($GZ$1)+1,0))</f>
        <v>0</v>
      </c>
      <c r="HK1920" s="24">
        <f>SUMPRODUCT($B1920:$GQ1920,INDEX(PLAN_PRODUCCION!$B$4:$GQ$24,COLUMN()-COLUMN($GZ$1)+1,0))</f>
        <v>0</v>
      </c>
      <c r="HL1920" s="24">
        <f>SUMPRODUCT($B1920:$GQ1920,INDEX(PLAN_PRODUCCION!$B$4:$GQ$24,COLUMN()-COLUMN($GZ$1)+1,0))</f>
        <v>0</v>
      </c>
      <c r="HM1920" s="24">
        <f>SUMPRODUCT($B1920:$GQ1920,INDEX(PLAN_PRODUCCION!$B$4:$GQ$24,COLUMN()-COLUMN($GZ$1)+1,0))</f>
        <v>0</v>
      </c>
      <c r="HN1920" s="24">
        <f>SUMPRODUCT($B1920:$GQ1920,INDEX(PLAN_PRODUCCION!$B$4:$GQ$24,COLUMN()-COLUMN($GZ$1)+1,0))</f>
        <v>0</v>
      </c>
      <c r="HO1920" s="24">
        <f>SUMPRODUCT($B1920:$GQ1920,INDEX(PLAN_PRODUCCION!$B$4:$GQ$24,COLUMN()-COLUMN($GZ$1)+1,0))</f>
        <v>0</v>
      </c>
      <c r="HP1920" s="24">
        <f>SUMPRODUCT($B1920:$GQ1920,INDEX(PLAN_PRODUCCION!$B$4:$GQ$24,COLUMN()-COLUMN($GZ$1)+1,0))</f>
        <v>0</v>
      </c>
      <c r="HQ1920" s="24">
        <f>SUMPRODUCT($B1920:$GQ1920,INDEX(PLAN_PRODUCCION!$B$4:$GQ$24,COLUMN()-COLUMN($GZ$1)+1,0))</f>
        <v>0</v>
      </c>
      <c r="HR1920" s="24">
        <f>SUMPRODUCT($B1920:$GQ1920,INDEX(PLAN_PRODUCCION!$B$4:$GQ$24,COLUMN()-COLUMN($GZ$1)+1,0))</f>
        <v>0</v>
      </c>
      <c r="HS1920" s="24">
        <f>SUMPRODUCT($B1920:$GQ1920,INDEX(PLAN_PRODUCCION!$B$4:$GQ$24,COLUMN()-COLUMN($GZ$1)+1,0))</f>
        <v>0</v>
      </c>
      <c r="HT1920" s="24">
        <f>SUMPRODUCT($B1920:$GQ1920,INDEX(PLAN_PRODUCCION!$B$4:$GQ$24,COLUMN()-COLUMN($GZ$1)+1,0))</f>
        <v>0</v>
      </c>
      <c r="HU1920" s="21"/>
      <c r="HV1920" s="25"/>
      <c r="HW1920" t="str">
        <f>DIM_BILL[[#This Row],[Tipo]]</f>
        <v>MATERIA PRIMA</v>
      </c>
    </row>
    <row r="1921" spans="1:231" x14ac:dyDescent="0.3">
      <c r="A1921" s="18" t="s">
        <v>995</v>
      </c>
      <c r="CO1921">
        <v>2.6069999999999999E-2</v>
      </c>
      <c r="DE1921">
        <v>1.7911022222222222E-2</v>
      </c>
      <c r="DF1921">
        <v>1.7261022222222221E-2</v>
      </c>
      <c r="DO1921">
        <v>0.14246</v>
      </c>
      <c r="DP1921">
        <v>2.4104E-2</v>
      </c>
      <c r="DQ1921">
        <v>1.6367E-2</v>
      </c>
      <c r="DR1921">
        <v>1.9507E-2</v>
      </c>
      <c r="DS1921">
        <v>2.6666199999999998E-2</v>
      </c>
      <c r="DT1921">
        <v>2.6866799999999996E-2</v>
      </c>
      <c r="DU1921">
        <v>1.9640399999999999E-2</v>
      </c>
      <c r="DV1921">
        <v>2.3408399999999999E-2</v>
      </c>
      <c r="DW1921">
        <v>2.8924800000000001E-2</v>
      </c>
      <c r="DZ1921">
        <v>9.7563133333333329E-2</v>
      </c>
      <c r="ET1921">
        <v>6.5010000000000007E-3</v>
      </c>
      <c r="EY1921">
        <v>0.28426129870129874</v>
      </c>
      <c r="GR1921" s="18" t="s">
        <v>996</v>
      </c>
      <c r="GS1921" s="18">
        <v>1</v>
      </c>
      <c r="GT1921" s="18" t="s">
        <v>1838</v>
      </c>
      <c r="GU1921" s="18" t="s">
        <v>1793</v>
      </c>
      <c r="GV1921" s="18">
        <f>SUMIF(FACT_A1[cve_prod],DIM_BILL[[#This Row],[CODIGO]],FACT_A1[Existencia])</f>
        <v>400</v>
      </c>
      <c r="GW1921" s="18">
        <f>SUMIF(FACT_A2[cve_prod],DIM_BILL[[#This Row],[CODIGO]],FACT_A2[Existencia])</f>
        <v>1.17946</v>
      </c>
      <c r="GX1921" s="18"/>
      <c r="GY1921" s="16" t="s">
        <v>2222</v>
      </c>
      <c r="GZ1921" s="26">
        <f t="shared" ref="GZ1921" si="14037">GV1921+GW1921+GX1921+GZ1919-GZ1920</f>
        <v>-89.395939999999996</v>
      </c>
      <c r="HA1921" s="26">
        <f t="shared" ref="HA1921" si="14038">GZ1921+HA1919-HA1920</f>
        <v>-89.395939999999996</v>
      </c>
      <c r="HB1921" s="26">
        <f t="shared" ref="HB1921" si="14039">HA1921+HB1919-HB1920</f>
        <v>110.60406</v>
      </c>
      <c r="HC1921" s="26">
        <f t="shared" ref="HC1921" si="14040">HB1921+HC1919-HC1920</f>
        <v>110.60406</v>
      </c>
      <c r="HD1921" s="26">
        <f t="shared" ref="HD1921" si="14041">HC1921+HD1919-HD1920</f>
        <v>110.60406</v>
      </c>
      <c r="HE1921" s="26">
        <f t="shared" ref="HE1921" si="14042">HD1921+HE1919-HE1920</f>
        <v>110.60406</v>
      </c>
      <c r="HF1921" s="26">
        <f t="shared" ref="HF1921" si="14043">HE1921+HF1919-HF1920</f>
        <v>110.60406</v>
      </c>
      <c r="HG1921" s="26">
        <f t="shared" ref="HG1921" si="14044">HF1921+HG1919-HG1920</f>
        <v>-205.94434000000001</v>
      </c>
      <c r="HH1921" s="26">
        <f t="shared" ref="HH1921" si="14045">HG1921+HH1919-HH1920</f>
        <v>-205.94434000000001</v>
      </c>
      <c r="HI1921" s="26">
        <f t="shared" ref="HI1921" si="14046">HH1921+HI1919-HI1920</f>
        <v>-205.94434000000001</v>
      </c>
      <c r="HJ1921" s="26">
        <f t="shared" ref="HJ1921" si="14047">HI1921+HJ1919-HJ1920</f>
        <v>-205.94434000000001</v>
      </c>
      <c r="HK1921" s="26">
        <f t="shared" ref="HK1921" si="14048">HJ1921+HK1919-HK1920</f>
        <v>-205.94434000000001</v>
      </c>
      <c r="HL1921" s="26">
        <f t="shared" ref="HL1921" si="14049">HK1921+HL1919-HL1920</f>
        <v>-205.94434000000001</v>
      </c>
      <c r="HM1921" s="26">
        <f t="shared" ref="HM1921" si="14050">HL1921+HM1919-HM1920</f>
        <v>-205.94434000000001</v>
      </c>
      <c r="HN1921" s="26">
        <f t="shared" ref="HN1921" si="14051">HM1921+HN1919-HN1920</f>
        <v>-205.94434000000001</v>
      </c>
      <c r="HO1921" s="26">
        <f t="shared" ref="HO1921" si="14052">HN1921+HO1919-HO1920</f>
        <v>-205.94434000000001</v>
      </c>
      <c r="HP1921" s="26">
        <f t="shared" ref="HP1921" si="14053">HO1921+HP1919-HP1920</f>
        <v>-205.94434000000001</v>
      </c>
      <c r="HQ1921" s="26">
        <f t="shared" ref="HQ1921" si="14054">HP1921+HQ1919-HQ1920</f>
        <v>-205.94434000000001</v>
      </c>
      <c r="HR1921" s="26">
        <f t="shared" ref="HR1921" si="14055">HQ1921+HR1919-HR1920</f>
        <v>-205.94434000000001</v>
      </c>
      <c r="HS1921" s="26">
        <f t="shared" ref="HS1921" si="14056">HR1921+HS1919-HS1920</f>
        <v>-205.94434000000001</v>
      </c>
      <c r="HT1921" s="26">
        <f t="shared" ref="HT1921" si="14057">HS1921+HT1919-HT1920</f>
        <v>-205.94434000000001</v>
      </c>
      <c r="HU1921" s="22">
        <f t="shared" ref="HU1921" si="14058">COUNTIF(GZ1921:HT1921,"&lt;0")</f>
        <v>16</v>
      </c>
      <c r="HV1921" s="25"/>
      <c r="HW1921" t="str">
        <f>DIM_BILL[[#This Row],[Tipo]]</f>
        <v>MATERIA PRIMA</v>
      </c>
    </row>
    <row r="1922" spans="1:231" x14ac:dyDescent="0.3">
      <c r="A1922" s="17" t="s">
        <v>668</v>
      </c>
      <c r="BJ1922">
        <v>2.4719999999999999E-2</v>
      </c>
      <c r="GR1922" s="17" t="s">
        <v>669</v>
      </c>
      <c r="GS1922" s="17">
        <v>1</v>
      </c>
      <c r="GT1922" s="17" t="s">
        <v>1884</v>
      </c>
      <c r="GU1922" s="17" t="s">
        <v>1793</v>
      </c>
      <c r="GV1922" s="17">
        <f>SUMIF(FACT_A1[cve_prod],DIM_BILL[[#This Row],[CODIGO]],FACT_A1[Existencia])</f>
        <v>108</v>
      </c>
      <c r="GW1922" s="17">
        <f>SUMIF(FACT_A2[cve_prod],DIM_BILL[[#This Row],[CODIGO]],FACT_A2[Existencia])</f>
        <v>0</v>
      </c>
      <c r="GX1922" s="17"/>
      <c r="GY1922" s="16" t="s">
        <v>2220</v>
      </c>
      <c r="GZ1922" s="15">
        <f>SUMIFS(POs[saldo],POs[cve_prod],DIM_BILL[[#This Row],[CODIGO]],POs[status],$GY1922,POs[f_ent],GZ$1)</f>
        <v>0</v>
      </c>
      <c r="HA1922" s="15">
        <f>SUMIFS(POs[saldo],POs[cve_prod],DIM_BILL[[#This Row],[CODIGO]],POs[status],$GY1922,POs[f_ent],HA$1)</f>
        <v>0</v>
      </c>
      <c r="HB1922" s="15">
        <f>SUMIFS(POs[saldo],POs[cve_prod],DIM_BILL[[#This Row],[CODIGO]],POs[status],$GY1922,POs[f_ent],HB$1)</f>
        <v>0</v>
      </c>
      <c r="HC1922" s="15">
        <f>SUMIFS(POs[saldo],POs[cve_prod],DIM_BILL[[#This Row],[CODIGO]],POs[status],$GY1922,POs[f_ent],HC$1)</f>
        <v>0</v>
      </c>
      <c r="HD1922" s="15">
        <f>SUMIFS(POs[saldo],POs[cve_prod],DIM_BILL[[#This Row],[CODIGO]],POs[status],$GY1922,POs[f_ent],HD$1)</f>
        <v>0</v>
      </c>
      <c r="HE1922" s="15">
        <f>SUMIFS(POs[saldo],POs[cve_prod],DIM_BILL[[#This Row],[CODIGO]],POs[status],$GY1922,POs[f_ent],HE$1)</f>
        <v>0</v>
      </c>
      <c r="HF1922" s="15">
        <f>SUMIFS(POs[saldo],POs[cve_prod],DIM_BILL[[#This Row],[CODIGO]],POs[status],$GY1922,POs[Semana],WEEKNUM(HF$1))</f>
        <v>0</v>
      </c>
      <c r="HG1922" s="15">
        <f>SUMIFS(POs[saldo],POs[cve_prod],DIM_BILL[[#This Row],[CODIGO]],POs[status],$GY1922,POs[Semana],WEEKNUM(HG$1))</f>
        <v>0</v>
      </c>
      <c r="HH1922" s="15">
        <f>SUMIFS(POs[saldo],POs[cve_prod],DIM_BILL[[#This Row],[CODIGO]],POs[status],$GY1922,POs[Semana],WEEKNUM(HH$1))</f>
        <v>0</v>
      </c>
      <c r="HI1922" s="15">
        <f>SUMIFS(POs[saldo],POs[cve_prod],DIM_BILL[[#This Row],[CODIGO]],POs[status],$GY1922,POs[Semana],WEEKNUM(HI$1))</f>
        <v>0</v>
      </c>
      <c r="HJ1922" s="15">
        <f>SUMIFS(POs[saldo],POs[cve_prod],DIM_BILL[[#This Row],[CODIGO]],POs[status],$GY1922,POs[Semana],WEEKNUM(HJ$1))</f>
        <v>0</v>
      </c>
      <c r="HK1922" s="15">
        <f>SUMIFS(POs[saldo],POs[cve_prod],DIM_BILL[[#This Row],[CODIGO]],POs[status],$GY1922,POs[Semana],WEEKNUM(HK$1))</f>
        <v>0</v>
      </c>
      <c r="HL1922" s="15">
        <f>SUMIFS(POs[saldo],POs[cve_prod],DIM_BILL[[#This Row],[CODIGO]],POs[status],$GY1922,POs[Semana],WEEKNUM(HL$1))</f>
        <v>0</v>
      </c>
      <c r="HM1922" s="15">
        <f>SUMIFS(POs[saldo],POs[cve_prod],DIM_BILL[[#This Row],[CODIGO]],POs[status],$GY1922,POs[Semana],WEEKNUM(HM$1))</f>
        <v>0</v>
      </c>
      <c r="HN1922" s="15">
        <f>SUMIFS(POs[saldo],POs[cve_prod],DIM_BILL[[#This Row],[CODIGO]],POs[status],$GY1922,POs[Semana],WEEKNUM(HN$1))</f>
        <v>0</v>
      </c>
      <c r="HO1922" s="15">
        <f>SUMIFS(POs[saldo],POs[cve_prod],DIM_BILL[[#This Row],[CODIGO]],POs[status],$GY1922,POs[Semana],WEEKNUM(HO$1))</f>
        <v>0</v>
      </c>
      <c r="HP1922" s="15">
        <f>SUMIFS(POs[saldo],POs[cve_prod],DIM_BILL[[#This Row],[CODIGO]],POs[status],$GY1922,POs[Semana],WEEKNUM(HP$1))</f>
        <v>0</v>
      </c>
      <c r="HQ1922" s="15">
        <f>SUMIFS(POs[saldo],POs[cve_prod],DIM_BILL[[#This Row],[CODIGO]],POs[status],$GY1922,POs[Semana],WEEKNUM(HQ$1))</f>
        <v>0</v>
      </c>
      <c r="HR1922" s="15">
        <f>SUMIFS(POs[saldo],POs[cve_prod],DIM_BILL[[#This Row],[CODIGO]],POs[status],$GY1922,POs[Semana],WEEKNUM(HR$1))</f>
        <v>0</v>
      </c>
      <c r="HS1922" s="15">
        <f>SUMIFS(POs[saldo],POs[cve_prod],DIM_BILL[[#This Row],[CODIGO]],POs[status],$GY1922,POs[Semana],WEEKNUM(HS$1))</f>
        <v>0</v>
      </c>
      <c r="HT1922" s="15">
        <f>SUMIFS(POs[saldo],POs[cve_prod],DIM_BILL[[#This Row],[CODIGO]],POs[status],$GY1922,POs[Semana],WEEKNUM(HT$1))</f>
        <v>0</v>
      </c>
      <c r="HU1922" s="21"/>
      <c r="HV1922" s="25"/>
      <c r="HW1922" t="str">
        <f>DIM_BILL[[#This Row],[Tipo]]</f>
        <v>MATERIA PRIMA</v>
      </c>
    </row>
    <row r="1923" spans="1:231" x14ac:dyDescent="0.3">
      <c r="A1923" s="17" t="s">
        <v>668</v>
      </c>
      <c r="BJ1923">
        <v>2.4719999999999999E-2</v>
      </c>
      <c r="GR1923" s="17" t="s">
        <v>669</v>
      </c>
      <c r="GS1923" s="17">
        <v>1</v>
      </c>
      <c r="GT1923" s="17" t="s">
        <v>1884</v>
      </c>
      <c r="GU1923" s="17" t="s">
        <v>1793</v>
      </c>
      <c r="GV1923" s="17">
        <f>SUMIF(FACT_A1[cve_prod],DIM_BILL[[#This Row],[CODIGO]],FACT_A1[Existencia])</f>
        <v>108</v>
      </c>
      <c r="GW1923" s="17">
        <f>SUMIF(FACT_A2[cve_prod],DIM_BILL[[#This Row],[CODIGO]],FACT_A2[Existencia])</f>
        <v>0</v>
      </c>
      <c r="GX1923" s="17"/>
      <c r="GY1923" s="16" t="s">
        <v>2221</v>
      </c>
      <c r="GZ1923" s="24">
        <f>SUMPRODUCT($B1923:$GQ1923,INDEX(PLAN_PRODUCCION!$B$4:$GQ$24,COLUMN()-COLUMN($GZ$1)+1,0))</f>
        <v>49.44</v>
      </c>
      <c r="HA1923" s="24">
        <f>SUMPRODUCT($B1923:$GQ1923,INDEX(PLAN_PRODUCCION!$B$4:$GQ$24,COLUMN()-COLUMN($GZ$1)+1,0))</f>
        <v>0</v>
      </c>
      <c r="HB1923" s="24">
        <f>SUMPRODUCT($B1923:$GQ1923,INDEX(PLAN_PRODUCCION!$B$4:$GQ$24,COLUMN()-COLUMN($GZ$1)+1,0))</f>
        <v>0</v>
      </c>
      <c r="HC1923" s="24">
        <f>SUMPRODUCT($B1923:$GQ1923,INDEX(PLAN_PRODUCCION!$B$4:$GQ$24,COLUMN()-COLUMN($GZ$1)+1,0))</f>
        <v>0</v>
      </c>
      <c r="HD1923" s="24">
        <f>SUMPRODUCT($B1923:$GQ1923,INDEX(PLAN_PRODUCCION!$B$4:$GQ$24,COLUMN()-COLUMN($GZ$1)+1,0))</f>
        <v>0</v>
      </c>
      <c r="HE1923" s="24">
        <f>SUMPRODUCT($B1923:$GQ1923,INDEX(PLAN_PRODUCCION!$B$4:$GQ$24,COLUMN()-COLUMN($GZ$1)+1,0))</f>
        <v>0</v>
      </c>
      <c r="HF1923" s="24">
        <f>SUMPRODUCT($B1923:$GQ1923,INDEX(PLAN_PRODUCCION!$B$4:$GQ$24,COLUMN()-COLUMN($GZ$1)+1,0))</f>
        <v>0</v>
      </c>
      <c r="HG1923" s="24">
        <f>SUMPRODUCT($B1923:$GQ1923,INDEX(PLAN_PRODUCCION!$B$4:$GQ$24,COLUMN()-COLUMN($GZ$1)+1,0))</f>
        <v>0</v>
      </c>
      <c r="HH1923" s="24">
        <f>SUMPRODUCT($B1923:$GQ1923,INDEX(PLAN_PRODUCCION!$B$4:$GQ$24,COLUMN()-COLUMN($GZ$1)+1,0))</f>
        <v>0</v>
      </c>
      <c r="HI1923" s="24">
        <f>SUMPRODUCT($B1923:$GQ1923,INDEX(PLAN_PRODUCCION!$B$4:$GQ$24,COLUMN()-COLUMN($GZ$1)+1,0))</f>
        <v>0</v>
      </c>
      <c r="HJ1923" s="24">
        <f>SUMPRODUCT($B1923:$GQ1923,INDEX(PLAN_PRODUCCION!$B$4:$GQ$24,COLUMN()-COLUMN($GZ$1)+1,0))</f>
        <v>0</v>
      </c>
      <c r="HK1923" s="24">
        <f>SUMPRODUCT($B1923:$GQ1923,INDEX(PLAN_PRODUCCION!$B$4:$GQ$24,COLUMN()-COLUMN($GZ$1)+1,0))</f>
        <v>0</v>
      </c>
      <c r="HL1923" s="24">
        <f>SUMPRODUCT($B1923:$GQ1923,INDEX(PLAN_PRODUCCION!$B$4:$GQ$24,COLUMN()-COLUMN($GZ$1)+1,0))</f>
        <v>0</v>
      </c>
      <c r="HM1923" s="24">
        <f>SUMPRODUCT($B1923:$GQ1923,INDEX(PLAN_PRODUCCION!$B$4:$GQ$24,COLUMN()-COLUMN($GZ$1)+1,0))</f>
        <v>0</v>
      </c>
      <c r="HN1923" s="24">
        <f>SUMPRODUCT($B1923:$GQ1923,INDEX(PLAN_PRODUCCION!$B$4:$GQ$24,COLUMN()-COLUMN($GZ$1)+1,0))</f>
        <v>0</v>
      </c>
      <c r="HO1923" s="24">
        <f>SUMPRODUCT($B1923:$GQ1923,INDEX(PLAN_PRODUCCION!$B$4:$GQ$24,COLUMN()-COLUMN($GZ$1)+1,0))</f>
        <v>0</v>
      </c>
      <c r="HP1923" s="24">
        <f>SUMPRODUCT($B1923:$GQ1923,INDEX(PLAN_PRODUCCION!$B$4:$GQ$24,COLUMN()-COLUMN($GZ$1)+1,0))</f>
        <v>0</v>
      </c>
      <c r="HQ1923" s="24">
        <f>SUMPRODUCT($B1923:$GQ1923,INDEX(PLAN_PRODUCCION!$B$4:$GQ$24,COLUMN()-COLUMN($GZ$1)+1,0))</f>
        <v>0</v>
      </c>
      <c r="HR1923" s="24">
        <f>SUMPRODUCT($B1923:$GQ1923,INDEX(PLAN_PRODUCCION!$B$4:$GQ$24,COLUMN()-COLUMN($GZ$1)+1,0))</f>
        <v>0</v>
      </c>
      <c r="HS1923" s="24">
        <f>SUMPRODUCT($B1923:$GQ1923,INDEX(PLAN_PRODUCCION!$B$4:$GQ$24,COLUMN()-COLUMN($GZ$1)+1,0))</f>
        <v>0</v>
      </c>
      <c r="HT1923" s="24">
        <f>SUMPRODUCT($B1923:$GQ1923,INDEX(PLAN_PRODUCCION!$B$4:$GQ$24,COLUMN()-COLUMN($GZ$1)+1,0))</f>
        <v>0</v>
      </c>
      <c r="HU1923" s="21"/>
      <c r="HV1923" s="25"/>
      <c r="HW1923" t="str">
        <f>DIM_BILL[[#This Row],[Tipo]]</f>
        <v>MATERIA PRIMA</v>
      </c>
    </row>
    <row r="1924" spans="1:231" x14ac:dyDescent="0.3">
      <c r="A1924" s="18" t="s">
        <v>668</v>
      </c>
      <c r="BJ1924">
        <v>2.4719999999999999E-2</v>
      </c>
      <c r="GR1924" s="18" t="s">
        <v>669</v>
      </c>
      <c r="GS1924" s="18">
        <v>1</v>
      </c>
      <c r="GT1924" s="18" t="s">
        <v>1884</v>
      </c>
      <c r="GU1924" s="18" t="s">
        <v>1793</v>
      </c>
      <c r="GV1924" s="18">
        <f>SUMIF(FACT_A1[cve_prod],DIM_BILL[[#This Row],[CODIGO]],FACT_A1[Existencia])</f>
        <v>108</v>
      </c>
      <c r="GW1924" s="18">
        <f>SUMIF(FACT_A2[cve_prod],DIM_BILL[[#This Row],[CODIGO]],FACT_A2[Existencia])</f>
        <v>0</v>
      </c>
      <c r="GX1924" s="18"/>
      <c r="GY1924" s="16" t="s">
        <v>2222</v>
      </c>
      <c r="GZ1924" s="26">
        <f t="shared" ref="GZ1924" si="14059">GV1924+GW1924+GX1924+GZ1922-GZ1923</f>
        <v>58.56</v>
      </c>
      <c r="HA1924" s="26">
        <f t="shared" ref="HA1924" si="14060">GZ1924+HA1922-HA1923</f>
        <v>58.56</v>
      </c>
      <c r="HB1924" s="26">
        <f t="shared" ref="HB1924" si="14061">HA1924+HB1922-HB1923</f>
        <v>58.56</v>
      </c>
      <c r="HC1924" s="26">
        <f t="shared" ref="HC1924" si="14062">HB1924+HC1922-HC1923</f>
        <v>58.56</v>
      </c>
      <c r="HD1924" s="26">
        <f t="shared" ref="HD1924" si="14063">HC1924+HD1922-HD1923</f>
        <v>58.56</v>
      </c>
      <c r="HE1924" s="26">
        <f t="shared" ref="HE1924" si="14064">HD1924+HE1922-HE1923</f>
        <v>58.56</v>
      </c>
      <c r="HF1924" s="26">
        <f t="shared" ref="HF1924" si="14065">HE1924+HF1922-HF1923</f>
        <v>58.56</v>
      </c>
      <c r="HG1924" s="26">
        <f t="shared" ref="HG1924" si="14066">HF1924+HG1922-HG1923</f>
        <v>58.56</v>
      </c>
      <c r="HH1924" s="26">
        <f t="shared" ref="HH1924" si="14067">HG1924+HH1922-HH1923</f>
        <v>58.56</v>
      </c>
      <c r="HI1924" s="26">
        <f t="shared" ref="HI1924" si="14068">HH1924+HI1922-HI1923</f>
        <v>58.56</v>
      </c>
      <c r="HJ1924" s="26">
        <f t="shared" ref="HJ1924" si="14069">HI1924+HJ1922-HJ1923</f>
        <v>58.56</v>
      </c>
      <c r="HK1924" s="26">
        <f t="shared" ref="HK1924" si="14070">HJ1924+HK1922-HK1923</f>
        <v>58.56</v>
      </c>
      <c r="HL1924" s="26">
        <f t="shared" ref="HL1924" si="14071">HK1924+HL1922-HL1923</f>
        <v>58.56</v>
      </c>
      <c r="HM1924" s="26">
        <f t="shared" ref="HM1924" si="14072">HL1924+HM1922-HM1923</f>
        <v>58.56</v>
      </c>
      <c r="HN1924" s="26">
        <f t="shared" ref="HN1924" si="14073">HM1924+HN1922-HN1923</f>
        <v>58.56</v>
      </c>
      <c r="HO1924" s="26">
        <f t="shared" ref="HO1924" si="14074">HN1924+HO1922-HO1923</f>
        <v>58.56</v>
      </c>
      <c r="HP1924" s="26">
        <f t="shared" ref="HP1924" si="14075">HO1924+HP1922-HP1923</f>
        <v>58.56</v>
      </c>
      <c r="HQ1924" s="26">
        <f t="shared" ref="HQ1924" si="14076">HP1924+HQ1922-HQ1923</f>
        <v>58.56</v>
      </c>
      <c r="HR1924" s="26">
        <f t="shared" ref="HR1924" si="14077">HQ1924+HR1922-HR1923</f>
        <v>58.56</v>
      </c>
      <c r="HS1924" s="26">
        <f t="shared" ref="HS1924" si="14078">HR1924+HS1922-HS1923</f>
        <v>58.56</v>
      </c>
      <c r="HT1924" s="26">
        <f t="shared" ref="HT1924" si="14079">HS1924+HT1922-HT1923</f>
        <v>58.56</v>
      </c>
      <c r="HU1924" s="22">
        <f t="shared" ref="HU1924" si="14080">COUNTIF(GZ1924:HT1924,"&lt;0")</f>
        <v>0</v>
      </c>
      <c r="HV1924" s="25"/>
      <c r="HW1924" t="str">
        <f>DIM_BILL[[#This Row],[Tipo]]</f>
        <v>MATERIA PRIMA</v>
      </c>
    </row>
    <row r="1925" spans="1:231" x14ac:dyDescent="0.3">
      <c r="A1925" s="17" t="s">
        <v>1036</v>
      </c>
      <c r="CT1925">
        <v>6.769E-2</v>
      </c>
      <c r="DI1925">
        <v>1.9352111033356658E-4</v>
      </c>
      <c r="FM1925">
        <v>3.2212999999999999E-2</v>
      </c>
      <c r="FU1925">
        <v>1.7350399999999998E-2</v>
      </c>
      <c r="FV1925">
        <v>1.6705999999999999E-2</v>
      </c>
      <c r="GN1925">
        <v>3.456E-2</v>
      </c>
      <c r="GR1925" s="17" t="s">
        <v>1037</v>
      </c>
      <c r="GS1925" s="17">
        <v>2</v>
      </c>
      <c r="GT1925" s="17" t="s">
        <v>1791</v>
      </c>
      <c r="GU1925" s="17" t="s">
        <v>1791</v>
      </c>
      <c r="GV1925" s="17">
        <f>SUMIF(FACT_A1[cve_prod],DIM_BILL[[#This Row],[CODIGO]],FACT_A1[Existencia])</f>
        <v>0</v>
      </c>
      <c r="GW1925" s="17">
        <f>SUMIF(FACT_A2[cve_prod],DIM_BILL[[#This Row],[CODIGO]],FACT_A2[Existencia])</f>
        <v>0</v>
      </c>
      <c r="GX1925" s="17"/>
      <c r="GY1925" s="16" t="s">
        <v>2220</v>
      </c>
      <c r="GZ1925" s="15">
        <f>SUMIFS(POs[saldo],POs[cve_prod],DIM_BILL[[#This Row],[CODIGO]],POs[status],$GY1925,POs[f_ent],GZ$1)</f>
        <v>0</v>
      </c>
      <c r="HA1925" s="15">
        <f>SUMIFS(POs[saldo],POs[cve_prod],DIM_BILL[[#This Row],[CODIGO]],POs[status],$GY1925,POs[f_ent],HA$1)</f>
        <v>0</v>
      </c>
      <c r="HB1925" s="15">
        <f>SUMIFS(POs[saldo],POs[cve_prod],DIM_BILL[[#This Row],[CODIGO]],POs[status],$GY1925,POs[f_ent],HB$1)</f>
        <v>0</v>
      </c>
      <c r="HC1925" s="15">
        <f>SUMIFS(POs[saldo],POs[cve_prod],DIM_BILL[[#This Row],[CODIGO]],POs[status],$GY1925,POs[f_ent],HC$1)</f>
        <v>0</v>
      </c>
      <c r="HD1925" s="15">
        <f>SUMIFS(POs[saldo],POs[cve_prod],DIM_BILL[[#This Row],[CODIGO]],POs[status],$GY1925,POs[f_ent],HD$1)</f>
        <v>0</v>
      </c>
      <c r="HE1925" s="15">
        <f>SUMIFS(POs[saldo],POs[cve_prod],DIM_BILL[[#This Row],[CODIGO]],POs[status],$GY1925,POs[f_ent],HE$1)</f>
        <v>0</v>
      </c>
      <c r="HF1925" s="15">
        <f>SUMIFS(POs[saldo],POs[cve_prod],DIM_BILL[[#This Row],[CODIGO]],POs[status],$GY1925,POs[Semana],WEEKNUM(HF$1))</f>
        <v>0</v>
      </c>
      <c r="HG1925" s="15">
        <f>SUMIFS(POs[saldo],POs[cve_prod],DIM_BILL[[#This Row],[CODIGO]],POs[status],$GY1925,POs[Semana],WEEKNUM(HG$1))</f>
        <v>0</v>
      </c>
      <c r="HH1925" s="15">
        <f>SUMIFS(POs[saldo],POs[cve_prod],DIM_BILL[[#This Row],[CODIGO]],POs[status],$GY1925,POs[Semana],WEEKNUM(HH$1))</f>
        <v>0</v>
      </c>
      <c r="HI1925" s="15">
        <f>SUMIFS(POs[saldo],POs[cve_prod],DIM_BILL[[#This Row],[CODIGO]],POs[status],$GY1925,POs[Semana],WEEKNUM(HI$1))</f>
        <v>0</v>
      </c>
      <c r="HJ1925" s="15">
        <f>SUMIFS(POs[saldo],POs[cve_prod],DIM_BILL[[#This Row],[CODIGO]],POs[status],$GY1925,POs[Semana],WEEKNUM(HJ$1))</f>
        <v>0</v>
      </c>
      <c r="HK1925" s="15">
        <f>SUMIFS(POs[saldo],POs[cve_prod],DIM_BILL[[#This Row],[CODIGO]],POs[status],$GY1925,POs[Semana],WEEKNUM(HK$1))</f>
        <v>0</v>
      </c>
      <c r="HL1925" s="15">
        <f>SUMIFS(POs[saldo],POs[cve_prod],DIM_BILL[[#This Row],[CODIGO]],POs[status],$GY1925,POs[Semana],WEEKNUM(HL$1))</f>
        <v>0</v>
      </c>
      <c r="HM1925" s="15">
        <f>SUMIFS(POs[saldo],POs[cve_prod],DIM_BILL[[#This Row],[CODIGO]],POs[status],$GY1925,POs[Semana],WEEKNUM(HM$1))</f>
        <v>0</v>
      </c>
      <c r="HN1925" s="15">
        <f>SUMIFS(POs[saldo],POs[cve_prod],DIM_BILL[[#This Row],[CODIGO]],POs[status],$GY1925,POs[Semana],WEEKNUM(HN$1))</f>
        <v>0</v>
      </c>
      <c r="HO1925" s="15">
        <f>SUMIFS(POs[saldo],POs[cve_prod],DIM_BILL[[#This Row],[CODIGO]],POs[status],$GY1925,POs[Semana],WEEKNUM(HO$1))</f>
        <v>0</v>
      </c>
      <c r="HP1925" s="15">
        <f>SUMIFS(POs[saldo],POs[cve_prod],DIM_BILL[[#This Row],[CODIGO]],POs[status],$GY1925,POs[Semana],WEEKNUM(HP$1))</f>
        <v>0</v>
      </c>
      <c r="HQ1925" s="15">
        <f>SUMIFS(POs[saldo],POs[cve_prod],DIM_BILL[[#This Row],[CODIGO]],POs[status],$GY1925,POs[Semana],WEEKNUM(HQ$1))</f>
        <v>0</v>
      </c>
      <c r="HR1925" s="15">
        <f>SUMIFS(POs[saldo],POs[cve_prod],DIM_BILL[[#This Row],[CODIGO]],POs[status],$GY1925,POs[Semana],WEEKNUM(HR$1))</f>
        <v>0</v>
      </c>
      <c r="HS1925" s="15">
        <f>SUMIFS(POs[saldo],POs[cve_prod],DIM_BILL[[#This Row],[CODIGO]],POs[status],$GY1925,POs[Semana],WEEKNUM(HS$1))</f>
        <v>0</v>
      </c>
      <c r="HT1925" s="15">
        <f>SUMIFS(POs[saldo],POs[cve_prod],DIM_BILL[[#This Row],[CODIGO]],POs[status],$GY1925,POs[Semana],WEEKNUM(HT$1))</f>
        <v>0</v>
      </c>
      <c r="HU1925" s="21"/>
      <c r="HV1925" s="25"/>
      <c r="HW1925" t="str">
        <f>DIM_BILL[[#This Row],[Tipo]]</f>
        <v/>
      </c>
    </row>
    <row r="1926" spans="1:231" x14ac:dyDescent="0.3">
      <c r="A1926" s="17" t="s">
        <v>1036</v>
      </c>
      <c r="CT1926">
        <v>6.769E-2</v>
      </c>
      <c r="DI1926">
        <v>1.9352111033356658E-4</v>
      </c>
      <c r="FM1926">
        <v>3.2212999999999999E-2</v>
      </c>
      <c r="FU1926">
        <v>1.7350399999999998E-2</v>
      </c>
      <c r="FV1926">
        <v>1.6705999999999999E-2</v>
      </c>
      <c r="GN1926">
        <v>3.456E-2</v>
      </c>
      <c r="GR1926" s="17" t="s">
        <v>1037</v>
      </c>
      <c r="GS1926" s="17">
        <v>2</v>
      </c>
      <c r="GT1926" s="17" t="s">
        <v>1791</v>
      </c>
      <c r="GU1926" s="17" t="s">
        <v>1791</v>
      </c>
      <c r="GV1926" s="17">
        <f>SUMIF(FACT_A1[cve_prod],DIM_BILL[[#This Row],[CODIGO]],FACT_A1[Existencia])</f>
        <v>0</v>
      </c>
      <c r="GW1926" s="17">
        <f>SUMIF(FACT_A2[cve_prod],DIM_BILL[[#This Row],[CODIGO]],FACT_A2[Existencia])</f>
        <v>0</v>
      </c>
      <c r="GX1926" s="17"/>
      <c r="GY1926" s="16" t="s">
        <v>2221</v>
      </c>
      <c r="GZ1926" s="24">
        <f>SUMPRODUCT($B1926:$GQ1926,INDEX(PLAN_PRODUCCION!$B$4:$GQ$24,COLUMN()-COLUMN($GZ$1)+1,0))</f>
        <v>521.42275399999994</v>
      </c>
      <c r="HA1926" s="24">
        <f>SUMPRODUCT($B1926:$GQ1926,INDEX(PLAN_PRODUCCION!$B$4:$GQ$24,COLUMN()-COLUMN($GZ$1)+1,0))</f>
        <v>0</v>
      </c>
      <c r="HB1926" s="24">
        <f>SUMPRODUCT($B1926:$GQ1926,INDEX(PLAN_PRODUCCION!$B$4:$GQ$24,COLUMN()-COLUMN($GZ$1)+1,0))</f>
        <v>0</v>
      </c>
      <c r="HC1926" s="24">
        <f>SUMPRODUCT($B1926:$GQ1926,INDEX(PLAN_PRODUCCION!$B$4:$GQ$24,COLUMN()-COLUMN($GZ$1)+1,0))</f>
        <v>0</v>
      </c>
      <c r="HD1926" s="24">
        <f>SUMPRODUCT($B1926:$GQ1926,INDEX(PLAN_PRODUCCION!$B$4:$GQ$24,COLUMN()-COLUMN($GZ$1)+1,0))</f>
        <v>0</v>
      </c>
      <c r="HE1926" s="24">
        <f>SUMPRODUCT($B1926:$GQ1926,INDEX(PLAN_PRODUCCION!$B$4:$GQ$24,COLUMN()-COLUMN($GZ$1)+1,0))</f>
        <v>0</v>
      </c>
      <c r="HF1926" s="24">
        <f>SUMPRODUCT($B1926:$GQ1926,INDEX(PLAN_PRODUCCION!$B$4:$GQ$24,COLUMN()-COLUMN($GZ$1)+1,0))</f>
        <v>0</v>
      </c>
      <c r="HG1926" s="24">
        <f>SUMPRODUCT($B1926:$GQ1926,INDEX(PLAN_PRODUCCION!$B$4:$GQ$24,COLUMN()-COLUMN($GZ$1)+1,0))</f>
        <v>0</v>
      </c>
      <c r="HH1926" s="24">
        <f>SUMPRODUCT($B1926:$GQ1926,INDEX(PLAN_PRODUCCION!$B$4:$GQ$24,COLUMN()-COLUMN($GZ$1)+1,0))</f>
        <v>0</v>
      </c>
      <c r="HI1926" s="24">
        <f>SUMPRODUCT($B1926:$GQ1926,INDEX(PLAN_PRODUCCION!$B$4:$GQ$24,COLUMN()-COLUMN($GZ$1)+1,0))</f>
        <v>0</v>
      </c>
      <c r="HJ1926" s="24">
        <f>SUMPRODUCT($B1926:$GQ1926,INDEX(PLAN_PRODUCCION!$B$4:$GQ$24,COLUMN()-COLUMN($GZ$1)+1,0))</f>
        <v>0</v>
      </c>
      <c r="HK1926" s="24">
        <f>SUMPRODUCT($B1926:$GQ1926,INDEX(PLAN_PRODUCCION!$B$4:$GQ$24,COLUMN()-COLUMN($GZ$1)+1,0))</f>
        <v>0</v>
      </c>
      <c r="HL1926" s="24">
        <f>SUMPRODUCT($B1926:$GQ1926,INDEX(PLAN_PRODUCCION!$B$4:$GQ$24,COLUMN()-COLUMN($GZ$1)+1,0))</f>
        <v>0</v>
      </c>
      <c r="HM1926" s="24">
        <f>SUMPRODUCT($B1926:$GQ1926,INDEX(PLAN_PRODUCCION!$B$4:$GQ$24,COLUMN()-COLUMN($GZ$1)+1,0))</f>
        <v>0</v>
      </c>
      <c r="HN1926" s="24">
        <f>SUMPRODUCT($B1926:$GQ1926,INDEX(PLAN_PRODUCCION!$B$4:$GQ$24,COLUMN()-COLUMN($GZ$1)+1,0))</f>
        <v>0</v>
      </c>
      <c r="HO1926" s="24">
        <f>SUMPRODUCT($B1926:$GQ1926,INDEX(PLAN_PRODUCCION!$B$4:$GQ$24,COLUMN()-COLUMN($GZ$1)+1,0))</f>
        <v>0</v>
      </c>
      <c r="HP1926" s="24">
        <f>SUMPRODUCT($B1926:$GQ1926,INDEX(PLAN_PRODUCCION!$B$4:$GQ$24,COLUMN()-COLUMN($GZ$1)+1,0))</f>
        <v>0</v>
      </c>
      <c r="HQ1926" s="24">
        <f>SUMPRODUCT($B1926:$GQ1926,INDEX(PLAN_PRODUCCION!$B$4:$GQ$24,COLUMN()-COLUMN($GZ$1)+1,0))</f>
        <v>0</v>
      </c>
      <c r="HR1926" s="24">
        <f>SUMPRODUCT($B1926:$GQ1926,INDEX(PLAN_PRODUCCION!$B$4:$GQ$24,COLUMN()-COLUMN($GZ$1)+1,0))</f>
        <v>0</v>
      </c>
      <c r="HS1926" s="24">
        <f>SUMPRODUCT($B1926:$GQ1926,INDEX(PLAN_PRODUCCION!$B$4:$GQ$24,COLUMN()-COLUMN($GZ$1)+1,0))</f>
        <v>0</v>
      </c>
      <c r="HT1926" s="24">
        <f>SUMPRODUCT($B1926:$GQ1926,INDEX(PLAN_PRODUCCION!$B$4:$GQ$24,COLUMN()-COLUMN($GZ$1)+1,0))</f>
        <v>0</v>
      </c>
      <c r="HU1926" s="21"/>
      <c r="HV1926" s="25"/>
      <c r="HW1926" t="str">
        <f>DIM_BILL[[#This Row],[Tipo]]</f>
        <v/>
      </c>
    </row>
    <row r="1927" spans="1:231" x14ac:dyDescent="0.3">
      <c r="A1927" s="18" t="s">
        <v>1036</v>
      </c>
      <c r="CT1927">
        <v>6.769E-2</v>
      </c>
      <c r="DI1927">
        <v>1.9352111033356658E-4</v>
      </c>
      <c r="FM1927">
        <v>3.2212999999999999E-2</v>
      </c>
      <c r="FU1927">
        <v>1.7350399999999998E-2</v>
      </c>
      <c r="FV1927">
        <v>1.6705999999999999E-2</v>
      </c>
      <c r="GN1927">
        <v>3.456E-2</v>
      </c>
      <c r="GR1927" s="18" t="s">
        <v>1037</v>
      </c>
      <c r="GS1927" s="18">
        <v>2</v>
      </c>
      <c r="GT1927" s="18" t="s">
        <v>1791</v>
      </c>
      <c r="GU1927" s="18" t="s">
        <v>1791</v>
      </c>
      <c r="GV1927" s="18">
        <f>SUMIF(FACT_A1[cve_prod],DIM_BILL[[#This Row],[CODIGO]],FACT_A1[Existencia])</f>
        <v>0</v>
      </c>
      <c r="GW1927" s="18">
        <f>SUMIF(FACT_A2[cve_prod],DIM_BILL[[#This Row],[CODIGO]],FACT_A2[Existencia])</f>
        <v>0</v>
      </c>
      <c r="GX1927" s="18"/>
      <c r="GY1927" s="16" t="s">
        <v>2222</v>
      </c>
      <c r="GZ1927" s="26">
        <f t="shared" ref="GZ1927" si="14081">GV1927+GW1927+GX1927+GZ1925-GZ1926</f>
        <v>-521.42275399999994</v>
      </c>
      <c r="HA1927" s="26">
        <f t="shared" ref="HA1927" si="14082">GZ1927+HA1925-HA1926</f>
        <v>-521.42275399999994</v>
      </c>
      <c r="HB1927" s="26">
        <f t="shared" ref="HB1927" si="14083">HA1927+HB1925-HB1926</f>
        <v>-521.42275399999994</v>
      </c>
      <c r="HC1927" s="26">
        <f t="shared" ref="HC1927" si="14084">HB1927+HC1925-HC1926</f>
        <v>-521.42275399999994</v>
      </c>
      <c r="HD1927" s="26">
        <f t="shared" ref="HD1927" si="14085">HC1927+HD1925-HD1926</f>
        <v>-521.42275399999994</v>
      </c>
      <c r="HE1927" s="26">
        <f t="shared" ref="HE1927" si="14086">HD1927+HE1925-HE1926</f>
        <v>-521.42275399999994</v>
      </c>
      <c r="HF1927" s="26">
        <f t="shared" ref="HF1927" si="14087">HE1927+HF1925-HF1926</f>
        <v>-521.42275399999994</v>
      </c>
      <c r="HG1927" s="26">
        <f t="shared" ref="HG1927" si="14088">HF1927+HG1925-HG1926</f>
        <v>-521.42275399999994</v>
      </c>
      <c r="HH1927" s="26">
        <f t="shared" ref="HH1927" si="14089">HG1927+HH1925-HH1926</f>
        <v>-521.42275399999994</v>
      </c>
      <c r="HI1927" s="26">
        <f t="shared" ref="HI1927" si="14090">HH1927+HI1925-HI1926</f>
        <v>-521.42275399999994</v>
      </c>
      <c r="HJ1927" s="26">
        <f t="shared" ref="HJ1927" si="14091">HI1927+HJ1925-HJ1926</f>
        <v>-521.42275399999994</v>
      </c>
      <c r="HK1927" s="26">
        <f t="shared" ref="HK1927" si="14092">HJ1927+HK1925-HK1926</f>
        <v>-521.42275399999994</v>
      </c>
      <c r="HL1927" s="26">
        <f t="shared" ref="HL1927" si="14093">HK1927+HL1925-HL1926</f>
        <v>-521.42275399999994</v>
      </c>
      <c r="HM1927" s="26">
        <f t="shared" ref="HM1927" si="14094">HL1927+HM1925-HM1926</f>
        <v>-521.42275399999994</v>
      </c>
      <c r="HN1927" s="26">
        <f t="shared" ref="HN1927" si="14095">HM1927+HN1925-HN1926</f>
        <v>-521.42275399999994</v>
      </c>
      <c r="HO1927" s="26">
        <f t="shared" ref="HO1927" si="14096">HN1927+HO1925-HO1926</f>
        <v>-521.42275399999994</v>
      </c>
      <c r="HP1927" s="26">
        <f t="shared" ref="HP1927" si="14097">HO1927+HP1925-HP1926</f>
        <v>-521.42275399999994</v>
      </c>
      <c r="HQ1927" s="26">
        <f t="shared" ref="HQ1927" si="14098">HP1927+HQ1925-HQ1926</f>
        <v>-521.42275399999994</v>
      </c>
      <c r="HR1927" s="26">
        <f t="shared" ref="HR1927" si="14099">HQ1927+HR1925-HR1926</f>
        <v>-521.42275399999994</v>
      </c>
      <c r="HS1927" s="26">
        <f t="shared" ref="HS1927" si="14100">HR1927+HS1925-HS1926</f>
        <v>-521.42275399999994</v>
      </c>
      <c r="HT1927" s="26">
        <f t="shared" ref="HT1927" si="14101">HS1927+HT1925-HT1926</f>
        <v>-521.42275399999994</v>
      </c>
      <c r="HU1927" s="22">
        <f t="shared" ref="HU1927" si="14102">COUNTIF(GZ1927:HT1927,"&lt;0")</f>
        <v>21</v>
      </c>
      <c r="HV1927" s="25"/>
      <c r="HW1927" t="str">
        <f>DIM_BILL[[#This Row],[Tipo]]</f>
        <v/>
      </c>
    </row>
    <row r="1928" spans="1:231" x14ac:dyDescent="0.3">
      <c r="A1928" s="17" t="s">
        <v>1529</v>
      </c>
      <c r="FF1928">
        <v>9.4499999999999998E-4</v>
      </c>
      <c r="FG1928">
        <v>9.4499999999999998E-4</v>
      </c>
      <c r="FO1928">
        <v>1.6799999999999999E-3</v>
      </c>
      <c r="FP1928">
        <v>1.6799999999999999E-3</v>
      </c>
      <c r="FQ1928">
        <v>1.6799999999999999E-3</v>
      </c>
      <c r="FR1928">
        <v>1.6799999999999999E-3</v>
      </c>
      <c r="FS1928">
        <v>1.6000000000000001E-3</v>
      </c>
      <c r="FX1928">
        <v>1.4E-3</v>
      </c>
      <c r="GA1928">
        <v>1.3707692307692307E-3</v>
      </c>
      <c r="GB1928">
        <v>1.4E-3</v>
      </c>
      <c r="GD1928">
        <v>1.4E-3</v>
      </c>
      <c r="GE1928">
        <v>1.5999999999999999E-3</v>
      </c>
      <c r="GF1928">
        <v>1.7279999999999999E-3</v>
      </c>
      <c r="GK1928">
        <v>1.5999999999999999E-3</v>
      </c>
      <c r="GR1928" s="17" t="s">
        <v>1530</v>
      </c>
      <c r="GS1928" s="17">
        <v>2</v>
      </c>
      <c r="GT1928" s="17" t="s">
        <v>1885</v>
      </c>
      <c r="GU1928" s="17" t="s">
        <v>1793</v>
      </c>
      <c r="GV1928" s="17">
        <f>SUMIF(FACT_A1[cve_prod],DIM_BILL[[#This Row],[CODIGO]],FACT_A1[Existencia])</f>
        <v>103.2</v>
      </c>
      <c r="GW1928" s="17">
        <f>SUMIF(FACT_A2[cve_prod],DIM_BILL[[#This Row],[CODIGO]],FACT_A2[Existencia])</f>
        <v>20.479000000000003</v>
      </c>
      <c r="GX1928" s="17"/>
      <c r="GY1928" s="16" t="s">
        <v>2220</v>
      </c>
      <c r="GZ1928" s="15">
        <f>SUMIFS(POs[saldo],POs[cve_prod],DIM_BILL[[#This Row],[CODIGO]],POs[status],$GY1928,POs[f_ent],GZ$1)</f>
        <v>0</v>
      </c>
      <c r="HA1928" s="15">
        <f>SUMIFS(POs[saldo],POs[cve_prod],DIM_BILL[[#This Row],[CODIGO]],POs[status],$GY1928,POs[f_ent],HA$1)</f>
        <v>0</v>
      </c>
      <c r="HB1928" s="15">
        <f>SUMIFS(POs[saldo],POs[cve_prod],DIM_BILL[[#This Row],[CODIGO]],POs[status],$GY1928,POs[f_ent],HB$1)</f>
        <v>0</v>
      </c>
      <c r="HC1928" s="15">
        <f>SUMIFS(POs[saldo],POs[cve_prod],DIM_BILL[[#This Row],[CODIGO]],POs[status],$GY1928,POs[f_ent],HC$1)</f>
        <v>0</v>
      </c>
      <c r="HD1928" s="15">
        <f>SUMIFS(POs[saldo],POs[cve_prod],DIM_BILL[[#This Row],[CODIGO]],POs[status],$GY1928,POs[f_ent],HD$1)</f>
        <v>0</v>
      </c>
      <c r="HE1928" s="15">
        <f>SUMIFS(POs[saldo],POs[cve_prod],DIM_BILL[[#This Row],[CODIGO]],POs[status],$GY1928,POs[f_ent],HE$1)</f>
        <v>0</v>
      </c>
      <c r="HF1928" s="15">
        <f>SUMIFS(POs[saldo],POs[cve_prod],DIM_BILL[[#This Row],[CODIGO]],POs[status],$GY1928,POs[Semana],WEEKNUM(HF$1))</f>
        <v>0</v>
      </c>
      <c r="HG1928" s="15">
        <f>SUMIFS(POs[saldo],POs[cve_prod],DIM_BILL[[#This Row],[CODIGO]],POs[status],$GY1928,POs[Semana],WEEKNUM(HG$1))</f>
        <v>0</v>
      </c>
      <c r="HH1928" s="15">
        <f>SUMIFS(POs[saldo],POs[cve_prod],DIM_BILL[[#This Row],[CODIGO]],POs[status],$GY1928,POs[Semana],WEEKNUM(HH$1))</f>
        <v>0</v>
      </c>
      <c r="HI1928" s="15">
        <f>SUMIFS(POs[saldo],POs[cve_prod],DIM_BILL[[#This Row],[CODIGO]],POs[status],$GY1928,POs[Semana],WEEKNUM(HI$1))</f>
        <v>0</v>
      </c>
      <c r="HJ1928" s="15">
        <f>SUMIFS(POs[saldo],POs[cve_prod],DIM_BILL[[#This Row],[CODIGO]],POs[status],$GY1928,POs[Semana],WEEKNUM(HJ$1))</f>
        <v>0</v>
      </c>
      <c r="HK1928" s="15">
        <f>SUMIFS(POs[saldo],POs[cve_prod],DIM_BILL[[#This Row],[CODIGO]],POs[status],$GY1928,POs[Semana],WEEKNUM(HK$1))</f>
        <v>0</v>
      </c>
      <c r="HL1928" s="15">
        <f>SUMIFS(POs[saldo],POs[cve_prod],DIM_BILL[[#This Row],[CODIGO]],POs[status],$GY1928,POs[Semana],WEEKNUM(HL$1))</f>
        <v>0</v>
      </c>
      <c r="HM1928" s="15">
        <f>SUMIFS(POs[saldo],POs[cve_prod],DIM_BILL[[#This Row],[CODIGO]],POs[status],$GY1928,POs[Semana],WEEKNUM(HM$1))</f>
        <v>0</v>
      </c>
      <c r="HN1928" s="15">
        <f>SUMIFS(POs[saldo],POs[cve_prod],DIM_BILL[[#This Row],[CODIGO]],POs[status],$GY1928,POs[Semana],WEEKNUM(HN$1))</f>
        <v>0</v>
      </c>
      <c r="HO1928" s="15">
        <f>SUMIFS(POs[saldo],POs[cve_prod],DIM_BILL[[#This Row],[CODIGO]],POs[status],$GY1928,POs[Semana],WEEKNUM(HO$1))</f>
        <v>0</v>
      </c>
      <c r="HP1928" s="15">
        <f>SUMIFS(POs[saldo],POs[cve_prod],DIM_BILL[[#This Row],[CODIGO]],POs[status],$GY1928,POs[Semana],WEEKNUM(HP$1))</f>
        <v>0</v>
      </c>
      <c r="HQ1928" s="15">
        <f>SUMIFS(POs[saldo],POs[cve_prod],DIM_BILL[[#This Row],[CODIGO]],POs[status],$GY1928,POs[Semana],WEEKNUM(HQ$1))</f>
        <v>0</v>
      </c>
      <c r="HR1928" s="15">
        <f>SUMIFS(POs[saldo],POs[cve_prod],DIM_BILL[[#This Row],[CODIGO]],POs[status],$GY1928,POs[Semana],WEEKNUM(HR$1))</f>
        <v>0</v>
      </c>
      <c r="HS1928" s="15">
        <f>SUMIFS(POs[saldo],POs[cve_prod],DIM_BILL[[#This Row],[CODIGO]],POs[status],$GY1928,POs[Semana],WEEKNUM(HS$1))</f>
        <v>0</v>
      </c>
      <c r="HT1928" s="15">
        <f>SUMIFS(POs[saldo],POs[cve_prod],DIM_BILL[[#This Row],[CODIGO]],POs[status],$GY1928,POs[Semana],WEEKNUM(HT$1))</f>
        <v>0</v>
      </c>
      <c r="HU1928" s="21"/>
      <c r="HV1928" s="25"/>
      <c r="HW1928" t="str">
        <f>DIM_BILL[[#This Row],[Tipo]]</f>
        <v>MATERIA PRIMA</v>
      </c>
    </row>
    <row r="1929" spans="1:231" x14ac:dyDescent="0.3">
      <c r="A1929" s="17" t="s">
        <v>1529</v>
      </c>
      <c r="FF1929">
        <v>9.4499999999999998E-4</v>
      </c>
      <c r="FG1929">
        <v>9.4499999999999998E-4</v>
      </c>
      <c r="FO1929">
        <v>1.6799999999999999E-3</v>
      </c>
      <c r="FP1929">
        <v>1.6799999999999999E-3</v>
      </c>
      <c r="FQ1929">
        <v>1.6799999999999999E-3</v>
      </c>
      <c r="FR1929">
        <v>1.6799999999999999E-3</v>
      </c>
      <c r="FS1929">
        <v>1.6000000000000001E-3</v>
      </c>
      <c r="FX1929">
        <v>1.4E-3</v>
      </c>
      <c r="GA1929">
        <v>1.3707692307692307E-3</v>
      </c>
      <c r="GB1929">
        <v>1.4E-3</v>
      </c>
      <c r="GD1929">
        <v>1.4E-3</v>
      </c>
      <c r="GE1929">
        <v>1.5999999999999999E-3</v>
      </c>
      <c r="GF1929">
        <v>1.7279999999999999E-3</v>
      </c>
      <c r="GK1929">
        <v>1.5999999999999999E-3</v>
      </c>
      <c r="GR1929" s="17" t="s">
        <v>1530</v>
      </c>
      <c r="GS1929" s="17">
        <v>2</v>
      </c>
      <c r="GT1929" s="17" t="s">
        <v>1885</v>
      </c>
      <c r="GU1929" s="17" t="s">
        <v>1793</v>
      </c>
      <c r="GV1929" s="17">
        <f>SUMIF(FACT_A1[cve_prod],DIM_BILL[[#This Row],[CODIGO]],FACT_A1[Existencia])</f>
        <v>103.2</v>
      </c>
      <c r="GW1929" s="17">
        <f>SUMIF(FACT_A2[cve_prod],DIM_BILL[[#This Row],[CODIGO]],FACT_A2[Existencia])</f>
        <v>20.479000000000003</v>
      </c>
      <c r="GX1929" s="17"/>
      <c r="GY1929" s="16" t="s">
        <v>2221</v>
      </c>
      <c r="GZ1929" s="24">
        <f>SUMPRODUCT($B1929:$GQ1929,INDEX(PLAN_PRODUCCION!$B$4:$GQ$24,COLUMN()-COLUMN($GZ$1)+1,0))</f>
        <v>84.101439999999997</v>
      </c>
      <c r="HA1929" s="24">
        <f>SUMPRODUCT($B1929:$GQ1929,INDEX(PLAN_PRODUCCION!$B$4:$GQ$24,COLUMN()-COLUMN($GZ$1)+1,0))</f>
        <v>0</v>
      </c>
      <c r="HB1929" s="24">
        <f>SUMPRODUCT($B1929:$GQ1929,INDEX(PLAN_PRODUCCION!$B$4:$GQ$24,COLUMN()-COLUMN($GZ$1)+1,0))</f>
        <v>0</v>
      </c>
      <c r="HC1929" s="24">
        <f>SUMPRODUCT($B1929:$GQ1929,INDEX(PLAN_PRODUCCION!$B$4:$GQ$24,COLUMN()-COLUMN($GZ$1)+1,0))</f>
        <v>0</v>
      </c>
      <c r="HD1929" s="24">
        <f>SUMPRODUCT($B1929:$GQ1929,INDEX(PLAN_PRODUCCION!$B$4:$GQ$24,COLUMN()-COLUMN($GZ$1)+1,0))</f>
        <v>0</v>
      </c>
      <c r="HE1929" s="24">
        <f>SUMPRODUCT($B1929:$GQ1929,INDEX(PLAN_PRODUCCION!$B$4:$GQ$24,COLUMN()-COLUMN($GZ$1)+1,0))</f>
        <v>0</v>
      </c>
      <c r="HF1929" s="24">
        <f>SUMPRODUCT($B1929:$GQ1929,INDEX(PLAN_PRODUCCION!$B$4:$GQ$24,COLUMN()-COLUMN($GZ$1)+1,0))</f>
        <v>0</v>
      </c>
      <c r="HG1929" s="24">
        <f>SUMPRODUCT($B1929:$GQ1929,INDEX(PLAN_PRODUCCION!$B$4:$GQ$24,COLUMN()-COLUMN($GZ$1)+1,0))</f>
        <v>0</v>
      </c>
      <c r="HH1929" s="24">
        <f>SUMPRODUCT($B1929:$GQ1929,INDEX(PLAN_PRODUCCION!$B$4:$GQ$24,COLUMN()-COLUMN($GZ$1)+1,0))</f>
        <v>0</v>
      </c>
      <c r="HI1929" s="24">
        <f>SUMPRODUCT($B1929:$GQ1929,INDEX(PLAN_PRODUCCION!$B$4:$GQ$24,COLUMN()-COLUMN($GZ$1)+1,0))</f>
        <v>0</v>
      </c>
      <c r="HJ1929" s="24">
        <f>SUMPRODUCT($B1929:$GQ1929,INDEX(PLAN_PRODUCCION!$B$4:$GQ$24,COLUMN()-COLUMN($GZ$1)+1,0))</f>
        <v>0</v>
      </c>
      <c r="HK1929" s="24">
        <f>SUMPRODUCT($B1929:$GQ1929,INDEX(PLAN_PRODUCCION!$B$4:$GQ$24,COLUMN()-COLUMN($GZ$1)+1,0))</f>
        <v>0</v>
      </c>
      <c r="HL1929" s="24">
        <f>SUMPRODUCT($B1929:$GQ1929,INDEX(PLAN_PRODUCCION!$B$4:$GQ$24,COLUMN()-COLUMN($GZ$1)+1,0))</f>
        <v>0</v>
      </c>
      <c r="HM1929" s="24">
        <f>SUMPRODUCT($B1929:$GQ1929,INDEX(PLAN_PRODUCCION!$B$4:$GQ$24,COLUMN()-COLUMN($GZ$1)+1,0))</f>
        <v>0</v>
      </c>
      <c r="HN1929" s="24">
        <f>SUMPRODUCT($B1929:$GQ1929,INDEX(PLAN_PRODUCCION!$B$4:$GQ$24,COLUMN()-COLUMN($GZ$1)+1,0))</f>
        <v>0</v>
      </c>
      <c r="HO1929" s="24">
        <f>SUMPRODUCT($B1929:$GQ1929,INDEX(PLAN_PRODUCCION!$B$4:$GQ$24,COLUMN()-COLUMN($GZ$1)+1,0))</f>
        <v>0</v>
      </c>
      <c r="HP1929" s="24">
        <f>SUMPRODUCT($B1929:$GQ1929,INDEX(PLAN_PRODUCCION!$B$4:$GQ$24,COLUMN()-COLUMN($GZ$1)+1,0))</f>
        <v>0</v>
      </c>
      <c r="HQ1929" s="24">
        <f>SUMPRODUCT($B1929:$GQ1929,INDEX(PLAN_PRODUCCION!$B$4:$GQ$24,COLUMN()-COLUMN($GZ$1)+1,0))</f>
        <v>0</v>
      </c>
      <c r="HR1929" s="24">
        <f>SUMPRODUCT($B1929:$GQ1929,INDEX(PLAN_PRODUCCION!$B$4:$GQ$24,COLUMN()-COLUMN($GZ$1)+1,0))</f>
        <v>0</v>
      </c>
      <c r="HS1929" s="24">
        <f>SUMPRODUCT($B1929:$GQ1929,INDEX(PLAN_PRODUCCION!$B$4:$GQ$24,COLUMN()-COLUMN($GZ$1)+1,0))</f>
        <v>0</v>
      </c>
      <c r="HT1929" s="24">
        <f>SUMPRODUCT($B1929:$GQ1929,INDEX(PLAN_PRODUCCION!$B$4:$GQ$24,COLUMN()-COLUMN($GZ$1)+1,0))</f>
        <v>0</v>
      </c>
      <c r="HU1929" s="21"/>
      <c r="HV1929" s="25"/>
      <c r="HW1929" t="str">
        <f>DIM_BILL[[#This Row],[Tipo]]</f>
        <v>MATERIA PRIMA</v>
      </c>
    </row>
    <row r="1930" spans="1:231" x14ac:dyDescent="0.3">
      <c r="A1930" s="18" t="s">
        <v>1529</v>
      </c>
      <c r="FF1930">
        <v>9.4499999999999998E-4</v>
      </c>
      <c r="FG1930">
        <v>9.4499999999999998E-4</v>
      </c>
      <c r="FO1930">
        <v>1.6799999999999999E-3</v>
      </c>
      <c r="FP1930">
        <v>1.6799999999999999E-3</v>
      </c>
      <c r="FQ1930">
        <v>1.6799999999999999E-3</v>
      </c>
      <c r="FR1930">
        <v>1.6799999999999999E-3</v>
      </c>
      <c r="FS1930">
        <v>1.6000000000000001E-3</v>
      </c>
      <c r="FX1930">
        <v>1.4E-3</v>
      </c>
      <c r="GA1930">
        <v>1.3707692307692307E-3</v>
      </c>
      <c r="GB1930">
        <v>1.4E-3</v>
      </c>
      <c r="GD1930">
        <v>1.4E-3</v>
      </c>
      <c r="GE1930">
        <v>1.5999999999999999E-3</v>
      </c>
      <c r="GF1930">
        <v>1.7279999999999999E-3</v>
      </c>
      <c r="GK1930">
        <v>1.5999999999999999E-3</v>
      </c>
      <c r="GR1930" s="18" t="s">
        <v>1530</v>
      </c>
      <c r="GS1930" s="18">
        <v>2</v>
      </c>
      <c r="GT1930" s="18" t="s">
        <v>1885</v>
      </c>
      <c r="GU1930" s="18" t="s">
        <v>1793</v>
      </c>
      <c r="GV1930" s="18">
        <f>SUMIF(FACT_A1[cve_prod],DIM_BILL[[#This Row],[CODIGO]],FACT_A1[Existencia])</f>
        <v>103.2</v>
      </c>
      <c r="GW1930" s="18">
        <f>SUMIF(FACT_A2[cve_prod],DIM_BILL[[#This Row],[CODIGO]],FACT_A2[Existencia])</f>
        <v>20.479000000000003</v>
      </c>
      <c r="GX1930" s="18"/>
      <c r="GY1930" s="16" t="s">
        <v>2222</v>
      </c>
      <c r="GZ1930" s="26">
        <f t="shared" ref="GZ1930" si="14103">GV1930+GW1930+GX1930+GZ1928-GZ1929</f>
        <v>39.577560000000005</v>
      </c>
      <c r="HA1930" s="26">
        <f t="shared" ref="HA1930" si="14104">GZ1930+HA1928-HA1929</f>
        <v>39.577560000000005</v>
      </c>
      <c r="HB1930" s="26">
        <f t="shared" ref="HB1930" si="14105">HA1930+HB1928-HB1929</f>
        <v>39.577560000000005</v>
      </c>
      <c r="HC1930" s="26">
        <f t="shared" ref="HC1930" si="14106">HB1930+HC1928-HC1929</f>
        <v>39.577560000000005</v>
      </c>
      <c r="HD1930" s="26">
        <f t="shared" ref="HD1930" si="14107">HC1930+HD1928-HD1929</f>
        <v>39.577560000000005</v>
      </c>
      <c r="HE1930" s="26">
        <f t="shared" ref="HE1930" si="14108">HD1930+HE1928-HE1929</f>
        <v>39.577560000000005</v>
      </c>
      <c r="HF1930" s="26">
        <f t="shared" ref="HF1930" si="14109">HE1930+HF1928-HF1929</f>
        <v>39.577560000000005</v>
      </c>
      <c r="HG1930" s="26">
        <f t="shared" ref="HG1930" si="14110">HF1930+HG1928-HG1929</f>
        <v>39.577560000000005</v>
      </c>
      <c r="HH1930" s="26">
        <f t="shared" ref="HH1930" si="14111">HG1930+HH1928-HH1929</f>
        <v>39.577560000000005</v>
      </c>
      <c r="HI1930" s="26">
        <f t="shared" ref="HI1930" si="14112">HH1930+HI1928-HI1929</f>
        <v>39.577560000000005</v>
      </c>
      <c r="HJ1930" s="26">
        <f t="shared" ref="HJ1930" si="14113">HI1930+HJ1928-HJ1929</f>
        <v>39.577560000000005</v>
      </c>
      <c r="HK1930" s="26">
        <f t="shared" ref="HK1930" si="14114">HJ1930+HK1928-HK1929</f>
        <v>39.577560000000005</v>
      </c>
      <c r="HL1930" s="26">
        <f t="shared" ref="HL1930" si="14115">HK1930+HL1928-HL1929</f>
        <v>39.577560000000005</v>
      </c>
      <c r="HM1930" s="26">
        <f t="shared" ref="HM1930" si="14116">HL1930+HM1928-HM1929</f>
        <v>39.577560000000005</v>
      </c>
      <c r="HN1930" s="26">
        <f t="shared" ref="HN1930" si="14117">HM1930+HN1928-HN1929</f>
        <v>39.577560000000005</v>
      </c>
      <c r="HO1930" s="26">
        <f t="shared" ref="HO1930" si="14118">HN1930+HO1928-HO1929</f>
        <v>39.577560000000005</v>
      </c>
      <c r="HP1930" s="26">
        <f t="shared" ref="HP1930" si="14119">HO1930+HP1928-HP1929</f>
        <v>39.577560000000005</v>
      </c>
      <c r="HQ1930" s="26">
        <f t="shared" ref="HQ1930" si="14120">HP1930+HQ1928-HQ1929</f>
        <v>39.577560000000005</v>
      </c>
      <c r="HR1930" s="26">
        <f t="shared" ref="HR1930" si="14121">HQ1930+HR1928-HR1929</f>
        <v>39.577560000000005</v>
      </c>
      <c r="HS1930" s="26">
        <f t="shared" ref="HS1930" si="14122">HR1930+HS1928-HS1929</f>
        <v>39.577560000000005</v>
      </c>
      <c r="HT1930" s="26">
        <f t="shared" ref="HT1930" si="14123">HS1930+HT1928-HT1929</f>
        <v>39.577560000000005</v>
      </c>
      <c r="HU1930" s="22">
        <f t="shared" ref="HU1930" si="14124">COUNTIF(GZ1930:HT1930,"&lt;0")</f>
        <v>0</v>
      </c>
      <c r="HV1930" s="25"/>
      <c r="HW1930" t="str">
        <f>DIM_BILL[[#This Row],[Tipo]]</f>
        <v>MATERIA PRIMA</v>
      </c>
    </row>
    <row r="1931" spans="1:231" x14ac:dyDescent="0.3">
      <c r="A1931" s="17" t="s">
        <v>235</v>
      </c>
      <c r="M1931">
        <v>7.6500000000000005E-3</v>
      </c>
      <c r="AZ1931">
        <v>8.1099999999999992E-3</v>
      </c>
      <c r="GR1931" s="17" t="s">
        <v>236</v>
      </c>
      <c r="GS1931" s="17">
        <v>7</v>
      </c>
      <c r="GT1931" s="17" t="s">
        <v>1886</v>
      </c>
      <c r="GU1931" s="17" t="s">
        <v>1793</v>
      </c>
      <c r="GV1931" s="17">
        <f>SUMIF(FACT_A1[cve_prod],DIM_BILL[[#This Row],[CODIGO]],FACT_A1[Existencia])</f>
        <v>0</v>
      </c>
      <c r="GW1931" s="17">
        <f>SUMIF(FACT_A2[cve_prod],DIM_BILL[[#This Row],[CODIGO]],FACT_A2[Existencia])</f>
        <v>24.7</v>
      </c>
      <c r="GX1931" s="17"/>
      <c r="GY1931" s="16" t="s">
        <v>2220</v>
      </c>
      <c r="GZ1931" s="15">
        <f>SUMIFS(POs[saldo],POs[cve_prod],DIM_BILL[[#This Row],[CODIGO]],POs[status],$GY1931,POs[f_ent],GZ$1)</f>
        <v>0</v>
      </c>
      <c r="HA1931" s="15">
        <f>SUMIFS(POs[saldo],POs[cve_prod],DIM_BILL[[#This Row],[CODIGO]],POs[status],$GY1931,POs[f_ent],HA$1)</f>
        <v>0</v>
      </c>
      <c r="HB1931" s="15">
        <f>SUMIFS(POs[saldo],POs[cve_prod],DIM_BILL[[#This Row],[CODIGO]],POs[status],$GY1931,POs[f_ent],HB$1)</f>
        <v>0</v>
      </c>
      <c r="HC1931" s="15">
        <f>SUMIFS(POs[saldo],POs[cve_prod],DIM_BILL[[#This Row],[CODIGO]],POs[status],$GY1931,POs[f_ent],HC$1)</f>
        <v>0</v>
      </c>
      <c r="HD1931" s="15">
        <f>SUMIFS(POs[saldo],POs[cve_prod],DIM_BILL[[#This Row],[CODIGO]],POs[status],$GY1931,POs[f_ent],HD$1)</f>
        <v>0</v>
      </c>
      <c r="HE1931" s="15">
        <f>SUMIFS(POs[saldo],POs[cve_prod],DIM_BILL[[#This Row],[CODIGO]],POs[status],$GY1931,POs[f_ent],HE$1)</f>
        <v>0</v>
      </c>
      <c r="HF1931" s="15">
        <f>SUMIFS(POs[saldo],POs[cve_prod],DIM_BILL[[#This Row],[CODIGO]],POs[status],$GY1931,POs[Semana],WEEKNUM(HF$1))</f>
        <v>0</v>
      </c>
      <c r="HG1931" s="15">
        <f>SUMIFS(POs[saldo],POs[cve_prod],DIM_BILL[[#This Row],[CODIGO]],POs[status],$GY1931,POs[Semana],WEEKNUM(HG$1))</f>
        <v>0</v>
      </c>
      <c r="HH1931" s="15">
        <f>SUMIFS(POs[saldo],POs[cve_prod],DIM_BILL[[#This Row],[CODIGO]],POs[status],$GY1931,POs[Semana],WEEKNUM(HH$1))</f>
        <v>0</v>
      </c>
      <c r="HI1931" s="15">
        <f>SUMIFS(POs[saldo],POs[cve_prod],DIM_BILL[[#This Row],[CODIGO]],POs[status],$GY1931,POs[Semana],WEEKNUM(HI$1))</f>
        <v>0</v>
      </c>
      <c r="HJ1931" s="15">
        <f>SUMIFS(POs[saldo],POs[cve_prod],DIM_BILL[[#This Row],[CODIGO]],POs[status],$GY1931,POs[Semana],WEEKNUM(HJ$1))</f>
        <v>0</v>
      </c>
      <c r="HK1931" s="15">
        <f>SUMIFS(POs[saldo],POs[cve_prod],DIM_BILL[[#This Row],[CODIGO]],POs[status],$GY1931,POs[Semana],WEEKNUM(HK$1))</f>
        <v>0</v>
      </c>
      <c r="HL1931" s="15">
        <f>SUMIFS(POs[saldo],POs[cve_prod],DIM_BILL[[#This Row],[CODIGO]],POs[status],$GY1931,POs[Semana],WEEKNUM(HL$1))</f>
        <v>0</v>
      </c>
      <c r="HM1931" s="15">
        <f>SUMIFS(POs[saldo],POs[cve_prod],DIM_BILL[[#This Row],[CODIGO]],POs[status],$GY1931,POs[Semana],WEEKNUM(HM$1))</f>
        <v>0</v>
      </c>
      <c r="HN1931" s="15">
        <f>SUMIFS(POs[saldo],POs[cve_prod],DIM_BILL[[#This Row],[CODIGO]],POs[status],$GY1931,POs[Semana],WEEKNUM(HN$1))</f>
        <v>0</v>
      </c>
      <c r="HO1931" s="15">
        <f>SUMIFS(POs[saldo],POs[cve_prod],DIM_BILL[[#This Row],[CODIGO]],POs[status],$GY1931,POs[Semana],WEEKNUM(HO$1))</f>
        <v>0</v>
      </c>
      <c r="HP1931" s="15">
        <f>SUMIFS(POs[saldo],POs[cve_prod],DIM_BILL[[#This Row],[CODIGO]],POs[status],$GY1931,POs[Semana],WEEKNUM(HP$1))</f>
        <v>0</v>
      </c>
      <c r="HQ1931" s="15">
        <f>SUMIFS(POs[saldo],POs[cve_prod],DIM_BILL[[#This Row],[CODIGO]],POs[status],$GY1931,POs[Semana],WEEKNUM(HQ$1))</f>
        <v>0</v>
      </c>
      <c r="HR1931" s="15">
        <f>SUMIFS(POs[saldo],POs[cve_prod],DIM_BILL[[#This Row],[CODIGO]],POs[status],$GY1931,POs[Semana],WEEKNUM(HR$1))</f>
        <v>0</v>
      </c>
      <c r="HS1931" s="15">
        <f>SUMIFS(POs[saldo],POs[cve_prod],DIM_BILL[[#This Row],[CODIGO]],POs[status],$GY1931,POs[Semana],WEEKNUM(HS$1))</f>
        <v>0</v>
      </c>
      <c r="HT1931" s="15">
        <f>SUMIFS(POs[saldo],POs[cve_prod],DIM_BILL[[#This Row],[CODIGO]],POs[status],$GY1931,POs[Semana],WEEKNUM(HT$1))</f>
        <v>0</v>
      </c>
      <c r="HU1931" s="21"/>
      <c r="HV1931" s="25"/>
      <c r="HW1931" t="str">
        <f>DIM_BILL[[#This Row],[Tipo]]</f>
        <v>MATERIA PRIMA</v>
      </c>
    </row>
    <row r="1932" spans="1:231" x14ac:dyDescent="0.3">
      <c r="A1932" s="17" t="s">
        <v>235</v>
      </c>
      <c r="M1932">
        <v>7.6500000000000005E-3</v>
      </c>
      <c r="AZ1932">
        <v>8.1099999999999992E-3</v>
      </c>
      <c r="GR1932" s="17" t="s">
        <v>236</v>
      </c>
      <c r="GS1932" s="17">
        <v>7</v>
      </c>
      <c r="GT1932" s="17" t="s">
        <v>1886</v>
      </c>
      <c r="GU1932" s="17" t="s">
        <v>1793</v>
      </c>
      <c r="GV1932" s="17">
        <f>SUMIF(FACT_A1[cve_prod],DIM_BILL[[#This Row],[CODIGO]],FACT_A1[Existencia])</f>
        <v>0</v>
      </c>
      <c r="GW1932" s="17">
        <f>SUMIF(FACT_A2[cve_prod],DIM_BILL[[#This Row],[CODIGO]],FACT_A2[Existencia])</f>
        <v>24.7</v>
      </c>
      <c r="GX1932" s="17"/>
      <c r="GY1932" s="16" t="s">
        <v>2221</v>
      </c>
      <c r="GZ1932" s="24">
        <f>SUMPRODUCT($B1932:$GQ1932,INDEX(PLAN_PRODUCCION!$B$4:$GQ$24,COLUMN()-COLUMN($GZ$1)+1,0))</f>
        <v>31.52</v>
      </c>
      <c r="HA1932" s="24">
        <f>SUMPRODUCT($B1932:$GQ1932,INDEX(PLAN_PRODUCCION!$B$4:$GQ$24,COLUMN()-COLUMN($GZ$1)+1,0))</f>
        <v>0</v>
      </c>
      <c r="HB1932" s="24">
        <f>SUMPRODUCT($B1932:$GQ1932,INDEX(PLAN_PRODUCCION!$B$4:$GQ$24,COLUMN()-COLUMN($GZ$1)+1,0))</f>
        <v>0</v>
      </c>
      <c r="HC1932" s="24">
        <f>SUMPRODUCT($B1932:$GQ1932,INDEX(PLAN_PRODUCCION!$B$4:$GQ$24,COLUMN()-COLUMN($GZ$1)+1,0))</f>
        <v>0</v>
      </c>
      <c r="HD1932" s="24">
        <f>SUMPRODUCT($B1932:$GQ1932,INDEX(PLAN_PRODUCCION!$B$4:$GQ$24,COLUMN()-COLUMN($GZ$1)+1,0))</f>
        <v>0</v>
      </c>
      <c r="HE1932" s="24">
        <f>SUMPRODUCT($B1932:$GQ1932,INDEX(PLAN_PRODUCCION!$B$4:$GQ$24,COLUMN()-COLUMN($GZ$1)+1,0))</f>
        <v>0</v>
      </c>
      <c r="HF1932" s="24">
        <f>SUMPRODUCT($B1932:$GQ1932,INDEX(PLAN_PRODUCCION!$B$4:$GQ$24,COLUMN()-COLUMN($GZ$1)+1,0))</f>
        <v>0</v>
      </c>
      <c r="HG1932" s="24">
        <f>SUMPRODUCT($B1932:$GQ1932,INDEX(PLAN_PRODUCCION!$B$4:$GQ$24,COLUMN()-COLUMN($GZ$1)+1,0))</f>
        <v>0</v>
      </c>
      <c r="HH1932" s="24">
        <f>SUMPRODUCT($B1932:$GQ1932,INDEX(PLAN_PRODUCCION!$B$4:$GQ$24,COLUMN()-COLUMN($GZ$1)+1,0))</f>
        <v>0</v>
      </c>
      <c r="HI1932" s="24">
        <f>SUMPRODUCT($B1932:$GQ1932,INDEX(PLAN_PRODUCCION!$B$4:$GQ$24,COLUMN()-COLUMN($GZ$1)+1,0))</f>
        <v>0</v>
      </c>
      <c r="HJ1932" s="24">
        <f>SUMPRODUCT($B1932:$GQ1932,INDEX(PLAN_PRODUCCION!$B$4:$GQ$24,COLUMN()-COLUMN($GZ$1)+1,0))</f>
        <v>0</v>
      </c>
      <c r="HK1932" s="24">
        <f>SUMPRODUCT($B1932:$GQ1932,INDEX(PLAN_PRODUCCION!$B$4:$GQ$24,COLUMN()-COLUMN($GZ$1)+1,0))</f>
        <v>0</v>
      </c>
      <c r="HL1932" s="24">
        <f>SUMPRODUCT($B1932:$GQ1932,INDEX(PLAN_PRODUCCION!$B$4:$GQ$24,COLUMN()-COLUMN($GZ$1)+1,0))</f>
        <v>0</v>
      </c>
      <c r="HM1932" s="24">
        <f>SUMPRODUCT($B1932:$GQ1932,INDEX(PLAN_PRODUCCION!$B$4:$GQ$24,COLUMN()-COLUMN($GZ$1)+1,0))</f>
        <v>0</v>
      </c>
      <c r="HN1932" s="24">
        <f>SUMPRODUCT($B1932:$GQ1932,INDEX(PLAN_PRODUCCION!$B$4:$GQ$24,COLUMN()-COLUMN($GZ$1)+1,0))</f>
        <v>0</v>
      </c>
      <c r="HO1932" s="24">
        <f>SUMPRODUCT($B1932:$GQ1932,INDEX(PLAN_PRODUCCION!$B$4:$GQ$24,COLUMN()-COLUMN($GZ$1)+1,0))</f>
        <v>0</v>
      </c>
      <c r="HP1932" s="24">
        <f>SUMPRODUCT($B1932:$GQ1932,INDEX(PLAN_PRODUCCION!$B$4:$GQ$24,COLUMN()-COLUMN($GZ$1)+1,0))</f>
        <v>0</v>
      </c>
      <c r="HQ1932" s="24">
        <f>SUMPRODUCT($B1932:$GQ1932,INDEX(PLAN_PRODUCCION!$B$4:$GQ$24,COLUMN()-COLUMN($GZ$1)+1,0))</f>
        <v>0</v>
      </c>
      <c r="HR1932" s="24">
        <f>SUMPRODUCT($B1932:$GQ1932,INDEX(PLAN_PRODUCCION!$B$4:$GQ$24,COLUMN()-COLUMN($GZ$1)+1,0))</f>
        <v>0</v>
      </c>
      <c r="HS1932" s="24">
        <f>SUMPRODUCT($B1932:$GQ1932,INDEX(PLAN_PRODUCCION!$B$4:$GQ$24,COLUMN()-COLUMN($GZ$1)+1,0))</f>
        <v>0</v>
      </c>
      <c r="HT1932" s="24">
        <f>SUMPRODUCT($B1932:$GQ1932,INDEX(PLAN_PRODUCCION!$B$4:$GQ$24,COLUMN()-COLUMN($GZ$1)+1,0))</f>
        <v>0</v>
      </c>
      <c r="HU1932" s="21"/>
      <c r="HV1932" s="25"/>
      <c r="HW1932" t="str">
        <f>DIM_BILL[[#This Row],[Tipo]]</f>
        <v>MATERIA PRIMA</v>
      </c>
    </row>
    <row r="1933" spans="1:231" x14ac:dyDescent="0.3">
      <c r="A1933" s="18" t="s">
        <v>235</v>
      </c>
      <c r="M1933">
        <v>7.6500000000000005E-3</v>
      </c>
      <c r="AZ1933">
        <v>8.1099999999999992E-3</v>
      </c>
      <c r="GR1933" s="18" t="s">
        <v>236</v>
      </c>
      <c r="GS1933" s="18">
        <v>7</v>
      </c>
      <c r="GT1933" s="18" t="s">
        <v>1886</v>
      </c>
      <c r="GU1933" s="18" t="s">
        <v>1793</v>
      </c>
      <c r="GV1933" s="18">
        <f>SUMIF(FACT_A1[cve_prod],DIM_BILL[[#This Row],[CODIGO]],FACT_A1[Existencia])</f>
        <v>0</v>
      </c>
      <c r="GW1933" s="18">
        <f>SUMIF(FACT_A2[cve_prod],DIM_BILL[[#This Row],[CODIGO]],FACT_A2[Existencia])</f>
        <v>24.7</v>
      </c>
      <c r="GX1933" s="18"/>
      <c r="GY1933" s="16" t="s">
        <v>2222</v>
      </c>
      <c r="GZ1933" s="26">
        <f t="shared" ref="GZ1933" si="14125">GV1933+GW1933+GX1933+GZ1931-GZ1932</f>
        <v>-6.82</v>
      </c>
      <c r="HA1933" s="26">
        <f t="shared" ref="HA1933" si="14126">GZ1933+HA1931-HA1932</f>
        <v>-6.82</v>
      </c>
      <c r="HB1933" s="26">
        <f t="shared" ref="HB1933" si="14127">HA1933+HB1931-HB1932</f>
        <v>-6.82</v>
      </c>
      <c r="HC1933" s="26">
        <f t="shared" ref="HC1933" si="14128">HB1933+HC1931-HC1932</f>
        <v>-6.82</v>
      </c>
      <c r="HD1933" s="26">
        <f t="shared" ref="HD1933" si="14129">HC1933+HD1931-HD1932</f>
        <v>-6.82</v>
      </c>
      <c r="HE1933" s="26">
        <f t="shared" ref="HE1933" si="14130">HD1933+HE1931-HE1932</f>
        <v>-6.82</v>
      </c>
      <c r="HF1933" s="26">
        <f t="shared" ref="HF1933" si="14131">HE1933+HF1931-HF1932</f>
        <v>-6.82</v>
      </c>
      <c r="HG1933" s="26">
        <f t="shared" ref="HG1933" si="14132">HF1933+HG1931-HG1932</f>
        <v>-6.82</v>
      </c>
      <c r="HH1933" s="26">
        <f t="shared" ref="HH1933" si="14133">HG1933+HH1931-HH1932</f>
        <v>-6.82</v>
      </c>
      <c r="HI1933" s="26">
        <f t="shared" ref="HI1933" si="14134">HH1933+HI1931-HI1932</f>
        <v>-6.82</v>
      </c>
      <c r="HJ1933" s="26">
        <f t="shared" ref="HJ1933" si="14135">HI1933+HJ1931-HJ1932</f>
        <v>-6.82</v>
      </c>
      <c r="HK1933" s="26">
        <f t="shared" ref="HK1933" si="14136">HJ1933+HK1931-HK1932</f>
        <v>-6.82</v>
      </c>
      <c r="HL1933" s="26">
        <f t="shared" ref="HL1933" si="14137">HK1933+HL1931-HL1932</f>
        <v>-6.82</v>
      </c>
      <c r="HM1933" s="26">
        <f t="shared" ref="HM1933" si="14138">HL1933+HM1931-HM1932</f>
        <v>-6.82</v>
      </c>
      <c r="HN1933" s="26">
        <f t="shared" ref="HN1933" si="14139">HM1933+HN1931-HN1932</f>
        <v>-6.82</v>
      </c>
      <c r="HO1933" s="26">
        <f t="shared" ref="HO1933" si="14140">HN1933+HO1931-HO1932</f>
        <v>-6.82</v>
      </c>
      <c r="HP1933" s="26">
        <f t="shared" ref="HP1933" si="14141">HO1933+HP1931-HP1932</f>
        <v>-6.82</v>
      </c>
      <c r="HQ1933" s="26">
        <f t="shared" ref="HQ1933" si="14142">HP1933+HQ1931-HQ1932</f>
        <v>-6.82</v>
      </c>
      <c r="HR1933" s="26">
        <f t="shared" ref="HR1933" si="14143">HQ1933+HR1931-HR1932</f>
        <v>-6.82</v>
      </c>
      <c r="HS1933" s="26">
        <f t="shared" ref="HS1933" si="14144">HR1933+HS1931-HS1932</f>
        <v>-6.82</v>
      </c>
      <c r="HT1933" s="26">
        <f t="shared" ref="HT1933" si="14145">HS1933+HT1931-HT1932</f>
        <v>-6.82</v>
      </c>
      <c r="HU1933" s="22">
        <f t="shared" ref="HU1933" si="14146">COUNTIF(GZ1933:HT1933,"&lt;0")</f>
        <v>21</v>
      </c>
      <c r="HV1933" s="25"/>
      <c r="HW1933" t="str">
        <f>DIM_BILL[[#This Row],[Tipo]]</f>
        <v>MATERIA PRIMA</v>
      </c>
    </row>
    <row r="1934" spans="1:231" x14ac:dyDescent="0.3">
      <c r="A1934" s="17" t="s">
        <v>1179</v>
      </c>
      <c r="DJ1934">
        <v>4.0000000000000001E-3</v>
      </c>
      <c r="DK1934">
        <v>4.0000000000000001E-3</v>
      </c>
      <c r="DL1934">
        <v>1.2E-2</v>
      </c>
      <c r="GR1934" s="17" t="s">
        <v>1180</v>
      </c>
      <c r="GS1934" s="17">
        <v>3</v>
      </c>
      <c r="GT1934" s="17" t="s">
        <v>1837</v>
      </c>
      <c r="GU1934" s="17" t="s">
        <v>1793</v>
      </c>
      <c r="GV1934" s="17">
        <f>SUMIF(FACT_A1[cve_prod],DIM_BILL[[#This Row],[CODIGO]],FACT_A1[Existencia])</f>
        <v>0</v>
      </c>
      <c r="GW1934" s="17">
        <f>SUMIF(FACT_A2[cve_prod],DIM_BILL[[#This Row],[CODIGO]],FACT_A2[Existencia])</f>
        <v>104.5</v>
      </c>
      <c r="GX1934" s="17"/>
      <c r="GY1934" s="16" t="s">
        <v>2220</v>
      </c>
      <c r="GZ1934" s="15">
        <f>SUMIFS(POs[saldo],POs[cve_prod],DIM_BILL[[#This Row],[CODIGO]],POs[status],$GY1934,POs[f_ent],GZ$1)</f>
        <v>0</v>
      </c>
      <c r="HA1934" s="15">
        <f>SUMIFS(POs[saldo],POs[cve_prod],DIM_BILL[[#This Row],[CODIGO]],POs[status],$GY1934,POs[f_ent],HA$1)</f>
        <v>0</v>
      </c>
      <c r="HB1934" s="15">
        <f>SUMIFS(POs[saldo],POs[cve_prod],DIM_BILL[[#This Row],[CODIGO]],POs[status],$GY1934,POs[f_ent],HB$1)</f>
        <v>0</v>
      </c>
      <c r="HC1934" s="15">
        <f>SUMIFS(POs[saldo],POs[cve_prod],DIM_BILL[[#This Row],[CODIGO]],POs[status],$GY1934,POs[f_ent],HC$1)</f>
        <v>0</v>
      </c>
      <c r="HD1934" s="15">
        <f>SUMIFS(POs[saldo],POs[cve_prod],DIM_BILL[[#This Row],[CODIGO]],POs[status],$GY1934,POs[f_ent],HD$1)</f>
        <v>0</v>
      </c>
      <c r="HE1934" s="15">
        <f>SUMIFS(POs[saldo],POs[cve_prod],DIM_BILL[[#This Row],[CODIGO]],POs[status],$GY1934,POs[f_ent],HE$1)</f>
        <v>0</v>
      </c>
      <c r="HF1934" s="15">
        <f>SUMIFS(POs[saldo],POs[cve_prod],DIM_BILL[[#This Row],[CODIGO]],POs[status],$GY1934,POs[Semana],WEEKNUM(HF$1))</f>
        <v>0</v>
      </c>
      <c r="HG1934" s="15">
        <f>SUMIFS(POs[saldo],POs[cve_prod],DIM_BILL[[#This Row],[CODIGO]],POs[status],$GY1934,POs[Semana],WEEKNUM(HG$1))</f>
        <v>0</v>
      </c>
      <c r="HH1934" s="15">
        <f>SUMIFS(POs[saldo],POs[cve_prod],DIM_BILL[[#This Row],[CODIGO]],POs[status],$GY1934,POs[Semana],WEEKNUM(HH$1))</f>
        <v>0</v>
      </c>
      <c r="HI1934" s="15">
        <f>SUMIFS(POs[saldo],POs[cve_prod],DIM_BILL[[#This Row],[CODIGO]],POs[status],$GY1934,POs[Semana],WEEKNUM(HI$1))</f>
        <v>0</v>
      </c>
      <c r="HJ1934" s="15">
        <f>SUMIFS(POs[saldo],POs[cve_prod],DIM_BILL[[#This Row],[CODIGO]],POs[status],$GY1934,POs[Semana],WEEKNUM(HJ$1))</f>
        <v>0</v>
      </c>
      <c r="HK1934" s="15">
        <f>SUMIFS(POs[saldo],POs[cve_prod],DIM_BILL[[#This Row],[CODIGO]],POs[status],$GY1934,POs[Semana],WEEKNUM(HK$1))</f>
        <v>0</v>
      </c>
      <c r="HL1934" s="15">
        <f>SUMIFS(POs[saldo],POs[cve_prod],DIM_BILL[[#This Row],[CODIGO]],POs[status],$GY1934,POs[Semana],WEEKNUM(HL$1))</f>
        <v>0</v>
      </c>
      <c r="HM1934" s="15">
        <f>SUMIFS(POs[saldo],POs[cve_prod],DIM_BILL[[#This Row],[CODIGO]],POs[status],$GY1934,POs[Semana],WEEKNUM(HM$1))</f>
        <v>0</v>
      </c>
      <c r="HN1934" s="15">
        <f>SUMIFS(POs[saldo],POs[cve_prod],DIM_BILL[[#This Row],[CODIGO]],POs[status],$GY1934,POs[Semana],WEEKNUM(HN$1))</f>
        <v>0</v>
      </c>
      <c r="HO1934" s="15">
        <f>SUMIFS(POs[saldo],POs[cve_prod],DIM_BILL[[#This Row],[CODIGO]],POs[status],$GY1934,POs[Semana],WEEKNUM(HO$1))</f>
        <v>0</v>
      </c>
      <c r="HP1934" s="15">
        <f>SUMIFS(POs[saldo],POs[cve_prod],DIM_BILL[[#This Row],[CODIGO]],POs[status],$GY1934,POs[Semana],WEEKNUM(HP$1))</f>
        <v>0</v>
      </c>
      <c r="HQ1934" s="15">
        <f>SUMIFS(POs[saldo],POs[cve_prod],DIM_BILL[[#This Row],[CODIGO]],POs[status],$GY1934,POs[Semana],WEEKNUM(HQ$1))</f>
        <v>0</v>
      </c>
      <c r="HR1934" s="15">
        <f>SUMIFS(POs[saldo],POs[cve_prod],DIM_BILL[[#This Row],[CODIGO]],POs[status],$GY1934,POs[Semana],WEEKNUM(HR$1))</f>
        <v>0</v>
      </c>
      <c r="HS1934" s="15">
        <f>SUMIFS(POs[saldo],POs[cve_prod],DIM_BILL[[#This Row],[CODIGO]],POs[status],$GY1934,POs[Semana],WEEKNUM(HS$1))</f>
        <v>0</v>
      </c>
      <c r="HT1934" s="15">
        <f>SUMIFS(POs[saldo],POs[cve_prod],DIM_BILL[[#This Row],[CODIGO]],POs[status],$GY1934,POs[Semana],WEEKNUM(HT$1))</f>
        <v>0</v>
      </c>
      <c r="HU1934" s="21"/>
      <c r="HV1934" s="25"/>
      <c r="HW1934" t="str">
        <f>DIM_BILL[[#This Row],[Tipo]]</f>
        <v>MATERIA PRIMA</v>
      </c>
    </row>
    <row r="1935" spans="1:231" x14ac:dyDescent="0.3">
      <c r="A1935" s="17" t="s">
        <v>1179</v>
      </c>
      <c r="DJ1935">
        <v>4.0000000000000001E-3</v>
      </c>
      <c r="DK1935">
        <v>4.0000000000000001E-3</v>
      </c>
      <c r="DL1935">
        <v>1.2E-2</v>
      </c>
      <c r="GR1935" s="17" t="s">
        <v>1180</v>
      </c>
      <c r="GS1935" s="17">
        <v>3</v>
      </c>
      <c r="GT1935" s="17" t="s">
        <v>1837</v>
      </c>
      <c r="GU1935" s="17" t="s">
        <v>1793</v>
      </c>
      <c r="GV1935" s="17">
        <f>SUMIF(FACT_A1[cve_prod],DIM_BILL[[#This Row],[CODIGO]],FACT_A1[Existencia])</f>
        <v>0</v>
      </c>
      <c r="GW1935" s="17">
        <f>SUMIF(FACT_A2[cve_prod],DIM_BILL[[#This Row],[CODIGO]],FACT_A2[Existencia])</f>
        <v>104.5</v>
      </c>
      <c r="GX1935" s="17"/>
      <c r="GY1935" s="16" t="s">
        <v>2221</v>
      </c>
      <c r="GZ1935" s="24">
        <f>SUMPRODUCT($B1935:$GQ1935,INDEX(PLAN_PRODUCCION!$B$4:$GQ$24,COLUMN()-COLUMN($GZ$1)+1,0))</f>
        <v>14.847999999999999</v>
      </c>
      <c r="HA1935" s="24">
        <f>SUMPRODUCT($B1935:$GQ1935,INDEX(PLAN_PRODUCCION!$B$4:$GQ$24,COLUMN()-COLUMN($GZ$1)+1,0))</f>
        <v>0</v>
      </c>
      <c r="HB1935" s="24">
        <f>SUMPRODUCT($B1935:$GQ1935,INDEX(PLAN_PRODUCCION!$B$4:$GQ$24,COLUMN()-COLUMN($GZ$1)+1,0))</f>
        <v>0</v>
      </c>
      <c r="HC1935" s="24">
        <f>SUMPRODUCT($B1935:$GQ1935,INDEX(PLAN_PRODUCCION!$B$4:$GQ$24,COLUMN()-COLUMN($GZ$1)+1,0))</f>
        <v>0</v>
      </c>
      <c r="HD1935" s="24">
        <f>SUMPRODUCT($B1935:$GQ1935,INDEX(PLAN_PRODUCCION!$B$4:$GQ$24,COLUMN()-COLUMN($GZ$1)+1,0))</f>
        <v>0</v>
      </c>
      <c r="HE1935" s="24">
        <f>SUMPRODUCT($B1935:$GQ1935,INDEX(PLAN_PRODUCCION!$B$4:$GQ$24,COLUMN()-COLUMN($GZ$1)+1,0))</f>
        <v>0</v>
      </c>
      <c r="HF1935" s="24">
        <f>SUMPRODUCT($B1935:$GQ1935,INDEX(PLAN_PRODUCCION!$B$4:$GQ$24,COLUMN()-COLUMN($GZ$1)+1,0))</f>
        <v>0</v>
      </c>
      <c r="HG1935" s="24">
        <f>SUMPRODUCT($B1935:$GQ1935,INDEX(PLAN_PRODUCCION!$B$4:$GQ$24,COLUMN()-COLUMN($GZ$1)+1,0))</f>
        <v>0</v>
      </c>
      <c r="HH1935" s="24">
        <f>SUMPRODUCT($B1935:$GQ1935,INDEX(PLAN_PRODUCCION!$B$4:$GQ$24,COLUMN()-COLUMN($GZ$1)+1,0))</f>
        <v>0</v>
      </c>
      <c r="HI1935" s="24">
        <f>SUMPRODUCT($B1935:$GQ1935,INDEX(PLAN_PRODUCCION!$B$4:$GQ$24,COLUMN()-COLUMN($GZ$1)+1,0))</f>
        <v>0</v>
      </c>
      <c r="HJ1935" s="24">
        <f>SUMPRODUCT($B1935:$GQ1935,INDEX(PLAN_PRODUCCION!$B$4:$GQ$24,COLUMN()-COLUMN($GZ$1)+1,0))</f>
        <v>0</v>
      </c>
      <c r="HK1935" s="24">
        <f>SUMPRODUCT($B1935:$GQ1935,INDEX(PLAN_PRODUCCION!$B$4:$GQ$24,COLUMN()-COLUMN($GZ$1)+1,0))</f>
        <v>0</v>
      </c>
      <c r="HL1935" s="24">
        <f>SUMPRODUCT($B1935:$GQ1935,INDEX(PLAN_PRODUCCION!$B$4:$GQ$24,COLUMN()-COLUMN($GZ$1)+1,0))</f>
        <v>0</v>
      </c>
      <c r="HM1935" s="24">
        <f>SUMPRODUCT($B1935:$GQ1935,INDEX(PLAN_PRODUCCION!$B$4:$GQ$24,COLUMN()-COLUMN($GZ$1)+1,0))</f>
        <v>0</v>
      </c>
      <c r="HN1935" s="24">
        <f>SUMPRODUCT($B1935:$GQ1935,INDEX(PLAN_PRODUCCION!$B$4:$GQ$24,COLUMN()-COLUMN($GZ$1)+1,0))</f>
        <v>0</v>
      </c>
      <c r="HO1935" s="24">
        <f>SUMPRODUCT($B1935:$GQ1935,INDEX(PLAN_PRODUCCION!$B$4:$GQ$24,COLUMN()-COLUMN($GZ$1)+1,0))</f>
        <v>0</v>
      </c>
      <c r="HP1935" s="24">
        <f>SUMPRODUCT($B1935:$GQ1935,INDEX(PLAN_PRODUCCION!$B$4:$GQ$24,COLUMN()-COLUMN($GZ$1)+1,0))</f>
        <v>0</v>
      </c>
      <c r="HQ1935" s="24">
        <f>SUMPRODUCT($B1935:$GQ1935,INDEX(PLAN_PRODUCCION!$B$4:$GQ$24,COLUMN()-COLUMN($GZ$1)+1,0))</f>
        <v>0</v>
      </c>
      <c r="HR1935" s="24">
        <f>SUMPRODUCT($B1935:$GQ1935,INDEX(PLAN_PRODUCCION!$B$4:$GQ$24,COLUMN()-COLUMN($GZ$1)+1,0))</f>
        <v>0</v>
      </c>
      <c r="HS1935" s="24">
        <f>SUMPRODUCT($B1935:$GQ1935,INDEX(PLAN_PRODUCCION!$B$4:$GQ$24,COLUMN()-COLUMN($GZ$1)+1,0))</f>
        <v>0</v>
      </c>
      <c r="HT1935" s="24">
        <f>SUMPRODUCT($B1935:$GQ1935,INDEX(PLAN_PRODUCCION!$B$4:$GQ$24,COLUMN()-COLUMN($GZ$1)+1,0))</f>
        <v>0</v>
      </c>
      <c r="HU1935" s="21"/>
      <c r="HV1935" s="25"/>
      <c r="HW1935" t="str">
        <f>DIM_BILL[[#This Row],[Tipo]]</f>
        <v>MATERIA PRIMA</v>
      </c>
    </row>
    <row r="1936" spans="1:231" x14ac:dyDescent="0.3">
      <c r="A1936" s="18" t="s">
        <v>1179</v>
      </c>
      <c r="DJ1936">
        <v>4.0000000000000001E-3</v>
      </c>
      <c r="DK1936">
        <v>4.0000000000000001E-3</v>
      </c>
      <c r="DL1936">
        <v>1.2E-2</v>
      </c>
      <c r="GR1936" s="18" t="s">
        <v>1180</v>
      </c>
      <c r="GS1936" s="18">
        <v>3</v>
      </c>
      <c r="GT1936" s="18" t="s">
        <v>1837</v>
      </c>
      <c r="GU1936" s="18" t="s">
        <v>1793</v>
      </c>
      <c r="GV1936" s="18">
        <f>SUMIF(FACT_A1[cve_prod],DIM_BILL[[#This Row],[CODIGO]],FACT_A1[Existencia])</f>
        <v>0</v>
      </c>
      <c r="GW1936" s="18">
        <f>SUMIF(FACT_A2[cve_prod],DIM_BILL[[#This Row],[CODIGO]],FACT_A2[Existencia])</f>
        <v>104.5</v>
      </c>
      <c r="GX1936" s="18"/>
      <c r="GY1936" s="16" t="s">
        <v>2222</v>
      </c>
      <c r="GZ1936" s="26">
        <f t="shared" ref="GZ1936" si="14147">GV1936+GW1936+GX1936+GZ1934-GZ1935</f>
        <v>89.652000000000001</v>
      </c>
      <c r="HA1936" s="26">
        <f t="shared" ref="HA1936" si="14148">GZ1936+HA1934-HA1935</f>
        <v>89.652000000000001</v>
      </c>
      <c r="HB1936" s="26">
        <f t="shared" ref="HB1936" si="14149">HA1936+HB1934-HB1935</f>
        <v>89.652000000000001</v>
      </c>
      <c r="HC1936" s="26">
        <f t="shared" ref="HC1936" si="14150">HB1936+HC1934-HC1935</f>
        <v>89.652000000000001</v>
      </c>
      <c r="HD1936" s="26">
        <f t="shared" ref="HD1936" si="14151">HC1936+HD1934-HD1935</f>
        <v>89.652000000000001</v>
      </c>
      <c r="HE1936" s="26">
        <f t="shared" ref="HE1936" si="14152">HD1936+HE1934-HE1935</f>
        <v>89.652000000000001</v>
      </c>
      <c r="HF1936" s="26">
        <f t="shared" ref="HF1936" si="14153">HE1936+HF1934-HF1935</f>
        <v>89.652000000000001</v>
      </c>
      <c r="HG1936" s="26">
        <f t="shared" ref="HG1936" si="14154">HF1936+HG1934-HG1935</f>
        <v>89.652000000000001</v>
      </c>
      <c r="HH1936" s="26">
        <f t="shared" ref="HH1936" si="14155">HG1936+HH1934-HH1935</f>
        <v>89.652000000000001</v>
      </c>
      <c r="HI1936" s="26">
        <f t="shared" ref="HI1936" si="14156">HH1936+HI1934-HI1935</f>
        <v>89.652000000000001</v>
      </c>
      <c r="HJ1936" s="26">
        <f t="shared" ref="HJ1936" si="14157">HI1936+HJ1934-HJ1935</f>
        <v>89.652000000000001</v>
      </c>
      <c r="HK1936" s="26">
        <f t="shared" ref="HK1936" si="14158">HJ1936+HK1934-HK1935</f>
        <v>89.652000000000001</v>
      </c>
      <c r="HL1936" s="26">
        <f t="shared" ref="HL1936" si="14159">HK1936+HL1934-HL1935</f>
        <v>89.652000000000001</v>
      </c>
      <c r="HM1936" s="26">
        <f t="shared" ref="HM1936" si="14160">HL1936+HM1934-HM1935</f>
        <v>89.652000000000001</v>
      </c>
      <c r="HN1936" s="26">
        <f t="shared" ref="HN1936" si="14161">HM1936+HN1934-HN1935</f>
        <v>89.652000000000001</v>
      </c>
      <c r="HO1936" s="26">
        <f t="shared" ref="HO1936" si="14162">HN1936+HO1934-HO1935</f>
        <v>89.652000000000001</v>
      </c>
      <c r="HP1936" s="26">
        <f t="shared" ref="HP1936" si="14163">HO1936+HP1934-HP1935</f>
        <v>89.652000000000001</v>
      </c>
      <c r="HQ1936" s="26">
        <f t="shared" ref="HQ1936" si="14164">HP1936+HQ1934-HQ1935</f>
        <v>89.652000000000001</v>
      </c>
      <c r="HR1936" s="26">
        <f t="shared" ref="HR1936" si="14165">HQ1936+HR1934-HR1935</f>
        <v>89.652000000000001</v>
      </c>
      <c r="HS1936" s="26">
        <f t="shared" ref="HS1936" si="14166">HR1936+HS1934-HS1935</f>
        <v>89.652000000000001</v>
      </c>
      <c r="HT1936" s="26">
        <f t="shared" ref="HT1936" si="14167">HS1936+HT1934-HT1935</f>
        <v>89.652000000000001</v>
      </c>
      <c r="HU1936" s="22">
        <f t="shared" ref="HU1936" si="14168">COUNTIF(GZ1936:HT1936,"&lt;0")</f>
        <v>0</v>
      </c>
      <c r="HV1936" s="25" t="s">
        <v>2551</v>
      </c>
      <c r="HW1936" t="str">
        <f>DIM_BILL[[#This Row],[Tipo]]</f>
        <v>MATERIA PRIMA</v>
      </c>
    </row>
    <row r="1937" spans="1:231" x14ac:dyDescent="0.3">
      <c r="A1937" s="17" t="s">
        <v>1149</v>
      </c>
      <c r="DG1937">
        <v>1.5449999999999998E-2</v>
      </c>
      <c r="GR1937" s="17" t="s">
        <v>1150</v>
      </c>
      <c r="GS1937" s="17">
        <v>3</v>
      </c>
      <c r="GT1937" s="17" t="s">
        <v>1837</v>
      </c>
      <c r="GU1937" s="17" t="s">
        <v>1793</v>
      </c>
      <c r="GV1937" s="17">
        <f>SUMIF(FACT_A1[cve_prod],DIM_BILL[[#This Row],[CODIGO]],FACT_A1[Existencia])</f>
        <v>0</v>
      </c>
      <c r="GW1937" s="17">
        <f>SUMIF(FACT_A2[cve_prod],DIM_BILL[[#This Row],[CODIGO]],FACT_A2[Existencia])</f>
        <v>14.1</v>
      </c>
      <c r="GX1937" s="17"/>
      <c r="GY1937" s="16" t="s">
        <v>2220</v>
      </c>
      <c r="GZ1937" s="15">
        <f>SUMIFS(POs[saldo],POs[cve_prod],DIM_BILL[[#This Row],[CODIGO]],POs[status],$GY1937,POs[f_ent],GZ$1)</f>
        <v>0</v>
      </c>
      <c r="HA1937" s="15">
        <f>SUMIFS(POs[saldo],POs[cve_prod],DIM_BILL[[#This Row],[CODIGO]],POs[status],$GY1937,POs[f_ent],HA$1)</f>
        <v>0</v>
      </c>
      <c r="HB1937" s="15">
        <f>SUMIFS(POs[saldo],POs[cve_prod],DIM_BILL[[#This Row],[CODIGO]],POs[status],$GY1937,POs[f_ent],HB$1)</f>
        <v>0</v>
      </c>
      <c r="HC1937" s="15">
        <f>SUMIFS(POs[saldo],POs[cve_prod],DIM_BILL[[#This Row],[CODIGO]],POs[status],$GY1937,POs[f_ent],HC$1)</f>
        <v>0</v>
      </c>
      <c r="HD1937" s="15">
        <f>SUMIFS(POs[saldo],POs[cve_prod],DIM_BILL[[#This Row],[CODIGO]],POs[status],$GY1937,POs[f_ent],HD$1)</f>
        <v>0</v>
      </c>
      <c r="HE1937" s="15">
        <f>SUMIFS(POs[saldo],POs[cve_prod],DIM_BILL[[#This Row],[CODIGO]],POs[status],$GY1937,POs[f_ent],HE$1)</f>
        <v>0</v>
      </c>
      <c r="HF1937" s="15">
        <f>SUMIFS(POs[saldo],POs[cve_prod],DIM_BILL[[#This Row],[CODIGO]],POs[status],$GY1937,POs[Semana],WEEKNUM(HF$1))</f>
        <v>0</v>
      </c>
      <c r="HG1937" s="15">
        <f>SUMIFS(POs[saldo],POs[cve_prod],DIM_BILL[[#This Row],[CODIGO]],POs[status],$GY1937,POs[Semana],WEEKNUM(HG$1))</f>
        <v>0</v>
      </c>
      <c r="HH1937" s="15">
        <f>SUMIFS(POs[saldo],POs[cve_prod],DIM_BILL[[#This Row],[CODIGO]],POs[status],$GY1937,POs[Semana],WEEKNUM(HH$1))</f>
        <v>0</v>
      </c>
      <c r="HI1937" s="15">
        <f>SUMIFS(POs[saldo],POs[cve_prod],DIM_BILL[[#This Row],[CODIGO]],POs[status],$GY1937,POs[Semana],WEEKNUM(HI$1))</f>
        <v>0</v>
      </c>
      <c r="HJ1937" s="15">
        <f>SUMIFS(POs[saldo],POs[cve_prod],DIM_BILL[[#This Row],[CODIGO]],POs[status],$GY1937,POs[Semana],WEEKNUM(HJ$1))</f>
        <v>0</v>
      </c>
      <c r="HK1937" s="15">
        <f>SUMIFS(POs[saldo],POs[cve_prod],DIM_BILL[[#This Row],[CODIGO]],POs[status],$GY1937,POs[Semana],WEEKNUM(HK$1))</f>
        <v>0</v>
      </c>
      <c r="HL1937" s="15">
        <f>SUMIFS(POs[saldo],POs[cve_prod],DIM_BILL[[#This Row],[CODIGO]],POs[status],$GY1937,POs[Semana],WEEKNUM(HL$1))</f>
        <v>0</v>
      </c>
      <c r="HM1937" s="15">
        <f>SUMIFS(POs[saldo],POs[cve_prod],DIM_BILL[[#This Row],[CODIGO]],POs[status],$GY1937,POs[Semana],WEEKNUM(HM$1))</f>
        <v>0</v>
      </c>
      <c r="HN1937" s="15">
        <f>SUMIFS(POs[saldo],POs[cve_prod],DIM_BILL[[#This Row],[CODIGO]],POs[status],$GY1937,POs[Semana],WEEKNUM(HN$1))</f>
        <v>0</v>
      </c>
      <c r="HO1937" s="15">
        <f>SUMIFS(POs[saldo],POs[cve_prod],DIM_BILL[[#This Row],[CODIGO]],POs[status],$GY1937,POs[Semana],WEEKNUM(HO$1))</f>
        <v>0</v>
      </c>
      <c r="HP1937" s="15">
        <f>SUMIFS(POs[saldo],POs[cve_prod],DIM_BILL[[#This Row],[CODIGO]],POs[status],$GY1937,POs[Semana],WEEKNUM(HP$1))</f>
        <v>0</v>
      </c>
      <c r="HQ1937" s="15">
        <f>SUMIFS(POs[saldo],POs[cve_prod],DIM_BILL[[#This Row],[CODIGO]],POs[status],$GY1937,POs[Semana],WEEKNUM(HQ$1))</f>
        <v>0</v>
      </c>
      <c r="HR1937" s="15">
        <f>SUMIFS(POs[saldo],POs[cve_prod],DIM_BILL[[#This Row],[CODIGO]],POs[status],$GY1937,POs[Semana],WEEKNUM(HR$1))</f>
        <v>0</v>
      </c>
      <c r="HS1937" s="15">
        <f>SUMIFS(POs[saldo],POs[cve_prod],DIM_BILL[[#This Row],[CODIGO]],POs[status],$GY1937,POs[Semana],WEEKNUM(HS$1))</f>
        <v>0</v>
      </c>
      <c r="HT1937" s="15">
        <f>SUMIFS(POs[saldo],POs[cve_prod],DIM_BILL[[#This Row],[CODIGO]],POs[status],$GY1937,POs[Semana],WEEKNUM(HT$1))</f>
        <v>0</v>
      </c>
      <c r="HU1937" s="21"/>
      <c r="HV1937" s="25"/>
      <c r="HW1937" t="str">
        <f>DIM_BILL[[#This Row],[Tipo]]</f>
        <v>MATERIA PRIMA</v>
      </c>
    </row>
    <row r="1938" spans="1:231" x14ac:dyDescent="0.3">
      <c r="A1938" s="17" t="s">
        <v>1149</v>
      </c>
      <c r="DG1938">
        <v>1.5449999999999998E-2</v>
      </c>
      <c r="GR1938" s="17" t="s">
        <v>1150</v>
      </c>
      <c r="GS1938" s="17">
        <v>3</v>
      </c>
      <c r="GT1938" s="17" t="s">
        <v>1837</v>
      </c>
      <c r="GU1938" s="17" t="s">
        <v>1793</v>
      </c>
      <c r="GV1938" s="17">
        <f>SUMIF(FACT_A1[cve_prod],DIM_BILL[[#This Row],[CODIGO]],FACT_A1[Existencia])</f>
        <v>0</v>
      </c>
      <c r="GW1938" s="17">
        <f>SUMIF(FACT_A2[cve_prod],DIM_BILL[[#This Row],[CODIGO]],FACT_A2[Existencia])</f>
        <v>14.1</v>
      </c>
      <c r="GX1938" s="17"/>
      <c r="GY1938" s="16" t="s">
        <v>2221</v>
      </c>
      <c r="GZ1938" s="24">
        <f>SUMPRODUCT($B1938:$GQ1938,INDEX(PLAN_PRODUCCION!$B$4:$GQ$24,COLUMN()-COLUMN($GZ$1)+1,0))</f>
        <v>0.69524999999999992</v>
      </c>
      <c r="HA1938" s="24">
        <f>SUMPRODUCT($B1938:$GQ1938,INDEX(PLAN_PRODUCCION!$B$4:$GQ$24,COLUMN()-COLUMN($GZ$1)+1,0))</f>
        <v>0</v>
      </c>
      <c r="HB1938" s="24">
        <f>SUMPRODUCT($B1938:$GQ1938,INDEX(PLAN_PRODUCCION!$B$4:$GQ$24,COLUMN()-COLUMN($GZ$1)+1,0))</f>
        <v>0</v>
      </c>
      <c r="HC1938" s="24">
        <f>SUMPRODUCT($B1938:$GQ1938,INDEX(PLAN_PRODUCCION!$B$4:$GQ$24,COLUMN()-COLUMN($GZ$1)+1,0))</f>
        <v>0</v>
      </c>
      <c r="HD1938" s="24">
        <f>SUMPRODUCT($B1938:$GQ1938,INDEX(PLAN_PRODUCCION!$B$4:$GQ$24,COLUMN()-COLUMN($GZ$1)+1,0))</f>
        <v>0</v>
      </c>
      <c r="HE1938" s="24">
        <f>SUMPRODUCT($B1938:$GQ1938,INDEX(PLAN_PRODUCCION!$B$4:$GQ$24,COLUMN()-COLUMN($GZ$1)+1,0))</f>
        <v>0</v>
      </c>
      <c r="HF1938" s="24">
        <f>SUMPRODUCT($B1938:$GQ1938,INDEX(PLAN_PRODUCCION!$B$4:$GQ$24,COLUMN()-COLUMN($GZ$1)+1,0))</f>
        <v>0</v>
      </c>
      <c r="HG1938" s="24">
        <f>SUMPRODUCT($B1938:$GQ1938,INDEX(PLAN_PRODUCCION!$B$4:$GQ$24,COLUMN()-COLUMN($GZ$1)+1,0))</f>
        <v>0</v>
      </c>
      <c r="HH1938" s="24">
        <f>SUMPRODUCT($B1938:$GQ1938,INDEX(PLAN_PRODUCCION!$B$4:$GQ$24,COLUMN()-COLUMN($GZ$1)+1,0))</f>
        <v>0</v>
      </c>
      <c r="HI1938" s="24">
        <f>SUMPRODUCT($B1938:$GQ1938,INDEX(PLAN_PRODUCCION!$B$4:$GQ$24,COLUMN()-COLUMN($GZ$1)+1,0))</f>
        <v>0</v>
      </c>
      <c r="HJ1938" s="24">
        <f>SUMPRODUCT($B1938:$GQ1938,INDEX(PLAN_PRODUCCION!$B$4:$GQ$24,COLUMN()-COLUMN($GZ$1)+1,0))</f>
        <v>0</v>
      </c>
      <c r="HK1938" s="24">
        <f>SUMPRODUCT($B1938:$GQ1938,INDEX(PLAN_PRODUCCION!$B$4:$GQ$24,COLUMN()-COLUMN($GZ$1)+1,0))</f>
        <v>0</v>
      </c>
      <c r="HL1938" s="24">
        <f>SUMPRODUCT($B1938:$GQ1938,INDEX(PLAN_PRODUCCION!$B$4:$GQ$24,COLUMN()-COLUMN($GZ$1)+1,0))</f>
        <v>0</v>
      </c>
      <c r="HM1938" s="24">
        <f>SUMPRODUCT($B1938:$GQ1938,INDEX(PLAN_PRODUCCION!$B$4:$GQ$24,COLUMN()-COLUMN($GZ$1)+1,0))</f>
        <v>0</v>
      </c>
      <c r="HN1938" s="24">
        <f>SUMPRODUCT($B1938:$GQ1938,INDEX(PLAN_PRODUCCION!$B$4:$GQ$24,COLUMN()-COLUMN($GZ$1)+1,0))</f>
        <v>0</v>
      </c>
      <c r="HO1938" s="24">
        <f>SUMPRODUCT($B1938:$GQ1938,INDEX(PLAN_PRODUCCION!$B$4:$GQ$24,COLUMN()-COLUMN($GZ$1)+1,0))</f>
        <v>0</v>
      </c>
      <c r="HP1938" s="24">
        <f>SUMPRODUCT($B1938:$GQ1938,INDEX(PLAN_PRODUCCION!$B$4:$GQ$24,COLUMN()-COLUMN($GZ$1)+1,0))</f>
        <v>0</v>
      </c>
      <c r="HQ1938" s="24">
        <f>SUMPRODUCT($B1938:$GQ1938,INDEX(PLAN_PRODUCCION!$B$4:$GQ$24,COLUMN()-COLUMN($GZ$1)+1,0))</f>
        <v>0</v>
      </c>
      <c r="HR1938" s="24">
        <f>SUMPRODUCT($B1938:$GQ1938,INDEX(PLAN_PRODUCCION!$B$4:$GQ$24,COLUMN()-COLUMN($GZ$1)+1,0))</f>
        <v>0</v>
      </c>
      <c r="HS1938" s="24">
        <f>SUMPRODUCT($B1938:$GQ1938,INDEX(PLAN_PRODUCCION!$B$4:$GQ$24,COLUMN()-COLUMN($GZ$1)+1,0))</f>
        <v>0</v>
      </c>
      <c r="HT1938" s="24">
        <f>SUMPRODUCT($B1938:$GQ1938,INDEX(PLAN_PRODUCCION!$B$4:$GQ$24,COLUMN()-COLUMN($GZ$1)+1,0))</f>
        <v>0</v>
      </c>
      <c r="HU1938" s="21"/>
      <c r="HV1938" s="25"/>
      <c r="HW1938" t="str">
        <f>DIM_BILL[[#This Row],[Tipo]]</f>
        <v>MATERIA PRIMA</v>
      </c>
    </row>
    <row r="1939" spans="1:231" x14ac:dyDescent="0.3">
      <c r="A1939" s="18" t="s">
        <v>1149</v>
      </c>
      <c r="DG1939">
        <v>1.5449999999999998E-2</v>
      </c>
      <c r="GR1939" s="18" t="s">
        <v>1150</v>
      </c>
      <c r="GS1939" s="18">
        <v>3</v>
      </c>
      <c r="GT1939" s="18" t="s">
        <v>1837</v>
      </c>
      <c r="GU1939" s="18" t="s">
        <v>1793</v>
      </c>
      <c r="GV1939" s="18">
        <f>SUMIF(FACT_A1[cve_prod],DIM_BILL[[#This Row],[CODIGO]],FACT_A1[Existencia])</f>
        <v>0</v>
      </c>
      <c r="GW1939" s="18">
        <f>SUMIF(FACT_A2[cve_prod],DIM_BILL[[#This Row],[CODIGO]],FACT_A2[Existencia])</f>
        <v>14.1</v>
      </c>
      <c r="GX1939" s="18"/>
      <c r="GY1939" s="16" t="s">
        <v>2222</v>
      </c>
      <c r="GZ1939" s="26">
        <f t="shared" ref="GZ1939" si="14169">GV1939+GW1939+GX1939+GZ1937-GZ1938</f>
        <v>13.40475</v>
      </c>
      <c r="HA1939" s="26">
        <f t="shared" ref="HA1939" si="14170">GZ1939+HA1937-HA1938</f>
        <v>13.40475</v>
      </c>
      <c r="HB1939" s="26">
        <f t="shared" ref="HB1939" si="14171">HA1939+HB1937-HB1938</f>
        <v>13.40475</v>
      </c>
      <c r="HC1939" s="26">
        <f t="shared" ref="HC1939" si="14172">HB1939+HC1937-HC1938</f>
        <v>13.40475</v>
      </c>
      <c r="HD1939" s="26">
        <f t="shared" ref="HD1939" si="14173">HC1939+HD1937-HD1938</f>
        <v>13.40475</v>
      </c>
      <c r="HE1939" s="26">
        <f t="shared" ref="HE1939" si="14174">HD1939+HE1937-HE1938</f>
        <v>13.40475</v>
      </c>
      <c r="HF1939" s="26">
        <f t="shared" ref="HF1939" si="14175">HE1939+HF1937-HF1938</f>
        <v>13.40475</v>
      </c>
      <c r="HG1939" s="26">
        <f t="shared" ref="HG1939" si="14176">HF1939+HG1937-HG1938</f>
        <v>13.40475</v>
      </c>
      <c r="HH1939" s="26">
        <f t="shared" ref="HH1939" si="14177">HG1939+HH1937-HH1938</f>
        <v>13.40475</v>
      </c>
      <c r="HI1939" s="26">
        <f t="shared" ref="HI1939" si="14178">HH1939+HI1937-HI1938</f>
        <v>13.40475</v>
      </c>
      <c r="HJ1939" s="26">
        <f t="shared" ref="HJ1939" si="14179">HI1939+HJ1937-HJ1938</f>
        <v>13.40475</v>
      </c>
      <c r="HK1939" s="26">
        <f t="shared" ref="HK1939" si="14180">HJ1939+HK1937-HK1938</f>
        <v>13.40475</v>
      </c>
      <c r="HL1939" s="26">
        <f t="shared" ref="HL1939" si="14181">HK1939+HL1937-HL1938</f>
        <v>13.40475</v>
      </c>
      <c r="HM1939" s="26">
        <f t="shared" ref="HM1939" si="14182">HL1939+HM1937-HM1938</f>
        <v>13.40475</v>
      </c>
      <c r="HN1939" s="26">
        <f t="shared" ref="HN1939" si="14183">HM1939+HN1937-HN1938</f>
        <v>13.40475</v>
      </c>
      <c r="HO1939" s="26">
        <f t="shared" ref="HO1939" si="14184">HN1939+HO1937-HO1938</f>
        <v>13.40475</v>
      </c>
      <c r="HP1939" s="26">
        <f t="shared" ref="HP1939" si="14185">HO1939+HP1937-HP1938</f>
        <v>13.40475</v>
      </c>
      <c r="HQ1939" s="26">
        <f t="shared" ref="HQ1939" si="14186">HP1939+HQ1937-HQ1938</f>
        <v>13.40475</v>
      </c>
      <c r="HR1939" s="26">
        <f t="shared" ref="HR1939" si="14187">HQ1939+HR1937-HR1938</f>
        <v>13.40475</v>
      </c>
      <c r="HS1939" s="26">
        <f t="shared" ref="HS1939" si="14188">HR1939+HS1937-HS1938</f>
        <v>13.40475</v>
      </c>
      <c r="HT1939" s="26">
        <f t="shared" ref="HT1939" si="14189">HS1939+HT1937-HT1938</f>
        <v>13.40475</v>
      </c>
      <c r="HU1939" s="22">
        <f t="shared" ref="HU1939" si="14190">COUNTIF(GZ1939:HT1939,"&lt;0")</f>
        <v>0</v>
      </c>
      <c r="HV1939" s="25"/>
      <c r="HW1939" t="str">
        <f>DIM_BILL[[#This Row],[Tipo]]</f>
        <v>MATERIA PRIMA</v>
      </c>
    </row>
    <row r="1940" spans="1:231" x14ac:dyDescent="0.3">
      <c r="A1940" s="17" t="s">
        <v>1495</v>
      </c>
      <c r="EZ1940">
        <v>3.6462000000000001E-2</v>
      </c>
      <c r="GR1940" s="17" t="s">
        <v>1496</v>
      </c>
      <c r="GS1940" s="17">
        <v>3</v>
      </c>
      <c r="GT1940" s="17" t="s">
        <v>1837</v>
      </c>
      <c r="GU1940" s="17" t="s">
        <v>1793</v>
      </c>
      <c r="GV1940" s="17">
        <f>SUMIF(FACT_A1[cve_prod],DIM_BILL[[#This Row],[CODIGO]],FACT_A1[Existencia])</f>
        <v>0</v>
      </c>
      <c r="GW1940" s="17">
        <f>SUMIF(FACT_A2[cve_prod],DIM_BILL[[#This Row],[CODIGO]],FACT_A2[Existencia])</f>
        <v>3.0329999999999999</v>
      </c>
      <c r="GX1940" s="17"/>
      <c r="GY1940" s="16" t="s">
        <v>2220</v>
      </c>
      <c r="GZ1940" s="15">
        <f>SUMIFS(POs[saldo],POs[cve_prod],DIM_BILL[[#This Row],[CODIGO]],POs[status],$GY1940,POs[f_ent],GZ$1)</f>
        <v>0</v>
      </c>
      <c r="HA1940" s="15">
        <f>SUMIFS(POs[saldo],POs[cve_prod],DIM_BILL[[#This Row],[CODIGO]],POs[status],$GY1940,POs[f_ent],HA$1)</f>
        <v>0</v>
      </c>
      <c r="HB1940" s="15">
        <f>SUMIFS(POs[saldo],POs[cve_prod],DIM_BILL[[#This Row],[CODIGO]],POs[status],$GY1940,POs[f_ent],HB$1)</f>
        <v>20</v>
      </c>
      <c r="HC1940" s="15">
        <f>SUMIFS(POs[saldo],POs[cve_prod],DIM_BILL[[#This Row],[CODIGO]],POs[status],$GY1940,POs[f_ent],HC$1)</f>
        <v>0</v>
      </c>
      <c r="HD1940" s="15">
        <f>SUMIFS(POs[saldo],POs[cve_prod],DIM_BILL[[#This Row],[CODIGO]],POs[status],$GY1940,POs[f_ent],HD$1)</f>
        <v>0</v>
      </c>
      <c r="HE1940" s="15">
        <f>SUMIFS(POs[saldo],POs[cve_prod],DIM_BILL[[#This Row],[CODIGO]],POs[status],$GY1940,POs[f_ent],HE$1)</f>
        <v>0</v>
      </c>
      <c r="HF1940" s="15">
        <f>SUMIFS(POs[saldo],POs[cve_prod],DIM_BILL[[#This Row],[CODIGO]],POs[status],$GY1940,POs[Semana],WEEKNUM(HF$1))</f>
        <v>0</v>
      </c>
      <c r="HG1940" s="15">
        <f>SUMIFS(POs[saldo],POs[cve_prod],DIM_BILL[[#This Row],[CODIGO]],POs[status],$GY1940,POs[Semana],WEEKNUM(HG$1))</f>
        <v>0</v>
      </c>
      <c r="HH1940" s="15">
        <f>SUMIFS(POs[saldo],POs[cve_prod],DIM_BILL[[#This Row],[CODIGO]],POs[status],$GY1940,POs[Semana],WEEKNUM(HH$1))</f>
        <v>0</v>
      </c>
      <c r="HI1940" s="15">
        <f>SUMIFS(POs[saldo],POs[cve_prod],DIM_BILL[[#This Row],[CODIGO]],POs[status],$GY1940,POs[Semana],WEEKNUM(HI$1))</f>
        <v>0</v>
      </c>
      <c r="HJ1940" s="15">
        <f>SUMIFS(POs[saldo],POs[cve_prod],DIM_BILL[[#This Row],[CODIGO]],POs[status],$GY1940,POs[Semana],WEEKNUM(HJ$1))</f>
        <v>0</v>
      </c>
      <c r="HK1940" s="15">
        <f>SUMIFS(POs[saldo],POs[cve_prod],DIM_BILL[[#This Row],[CODIGO]],POs[status],$GY1940,POs[Semana],WEEKNUM(HK$1))</f>
        <v>0</v>
      </c>
      <c r="HL1940" s="15">
        <f>SUMIFS(POs[saldo],POs[cve_prod],DIM_BILL[[#This Row],[CODIGO]],POs[status],$GY1940,POs[Semana],WEEKNUM(HL$1))</f>
        <v>0</v>
      </c>
      <c r="HM1940" s="15">
        <f>SUMIFS(POs[saldo],POs[cve_prod],DIM_BILL[[#This Row],[CODIGO]],POs[status],$GY1940,POs[Semana],WEEKNUM(HM$1))</f>
        <v>0</v>
      </c>
      <c r="HN1940" s="15">
        <f>SUMIFS(POs[saldo],POs[cve_prod],DIM_BILL[[#This Row],[CODIGO]],POs[status],$GY1940,POs[Semana],WEEKNUM(HN$1))</f>
        <v>0</v>
      </c>
      <c r="HO1940" s="15">
        <f>SUMIFS(POs[saldo],POs[cve_prod],DIM_BILL[[#This Row],[CODIGO]],POs[status],$GY1940,POs[Semana],WEEKNUM(HO$1))</f>
        <v>0</v>
      </c>
      <c r="HP1940" s="15">
        <f>SUMIFS(POs[saldo],POs[cve_prod],DIM_BILL[[#This Row],[CODIGO]],POs[status],$GY1940,POs[Semana],WEEKNUM(HP$1))</f>
        <v>0</v>
      </c>
      <c r="HQ1940" s="15">
        <f>SUMIFS(POs[saldo],POs[cve_prod],DIM_BILL[[#This Row],[CODIGO]],POs[status],$GY1940,POs[Semana],WEEKNUM(HQ$1))</f>
        <v>0</v>
      </c>
      <c r="HR1940" s="15">
        <f>SUMIFS(POs[saldo],POs[cve_prod],DIM_BILL[[#This Row],[CODIGO]],POs[status],$GY1940,POs[Semana],WEEKNUM(HR$1))</f>
        <v>0</v>
      </c>
      <c r="HS1940" s="15">
        <f>SUMIFS(POs[saldo],POs[cve_prod],DIM_BILL[[#This Row],[CODIGO]],POs[status],$GY1940,POs[Semana],WEEKNUM(HS$1))</f>
        <v>0</v>
      </c>
      <c r="HT1940" s="15">
        <f>SUMIFS(POs[saldo],POs[cve_prod],DIM_BILL[[#This Row],[CODIGO]],POs[status],$GY1940,POs[Semana],WEEKNUM(HT$1))</f>
        <v>0</v>
      </c>
      <c r="HU1940" s="21"/>
      <c r="HV1940" s="25"/>
      <c r="HW1940" t="str">
        <f>DIM_BILL[[#This Row],[Tipo]]</f>
        <v>MATERIA PRIMA</v>
      </c>
    </row>
    <row r="1941" spans="1:231" x14ac:dyDescent="0.3">
      <c r="A1941" s="17" t="s">
        <v>1495</v>
      </c>
      <c r="EZ1941">
        <v>3.6462000000000001E-2</v>
      </c>
      <c r="GR1941" s="17" t="s">
        <v>1496</v>
      </c>
      <c r="GS1941" s="17">
        <v>3</v>
      </c>
      <c r="GT1941" s="17" t="s">
        <v>1837</v>
      </c>
      <c r="GU1941" s="17" t="s">
        <v>1793</v>
      </c>
      <c r="GV1941" s="17">
        <f>SUMIF(FACT_A1[cve_prod],DIM_BILL[[#This Row],[CODIGO]],FACT_A1[Existencia])</f>
        <v>0</v>
      </c>
      <c r="GW1941" s="17">
        <f>SUMIF(FACT_A2[cve_prod],DIM_BILL[[#This Row],[CODIGO]],FACT_A2[Existencia])</f>
        <v>3.0329999999999999</v>
      </c>
      <c r="GX1941" s="17"/>
      <c r="GY1941" s="16" t="s">
        <v>2221</v>
      </c>
      <c r="GZ1941" s="24">
        <f>SUMPRODUCT($B1941:$GQ1941,INDEX(PLAN_PRODUCCION!$B$4:$GQ$24,COLUMN()-COLUMN($GZ$1)+1,0))</f>
        <v>17.793455999999999</v>
      </c>
      <c r="HA1941" s="24">
        <f>SUMPRODUCT($B1941:$GQ1941,INDEX(PLAN_PRODUCCION!$B$4:$GQ$24,COLUMN()-COLUMN($GZ$1)+1,0))</f>
        <v>0</v>
      </c>
      <c r="HB1941" s="24">
        <f>SUMPRODUCT($B1941:$GQ1941,INDEX(PLAN_PRODUCCION!$B$4:$GQ$24,COLUMN()-COLUMN($GZ$1)+1,0))</f>
        <v>0</v>
      </c>
      <c r="HC1941" s="24">
        <f>SUMPRODUCT($B1941:$GQ1941,INDEX(PLAN_PRODUCCION!$B$4:$GQ$24,COLUMN()-COLUMN($GZ$1)+1,0))</f>
        <v>0</v>
      </c>
      <c r="HD1941" s="24">
        <f>SUMPRODUCT($B1941:$GQ1941,INDEX(PLAN_PRODUCCION!$B$4:$GQ$24,COLUMN()-COLUMN($GZ$1)+1,0))</f>
        <v>0</v>
      </c>
      <c r="HE1941" s="24">
        <f>SUMPRODUCT($B1941:$GQ1941,INDEX(PLAN_PRODUCCION!$B$4:$GQ$24,COLUMN()-COLUMN($GZ$1)+1,0))</f>
        <v>0</v>
      </c>
      <c r="HF1941" s="24">
        <f>SUMPRODUCT($B1941:$GQ1941,INDEX(PLAN_PRODUCCION!$B$4:$GQ$24,COLUMN()-COLUMN($GZ$1)+1,0))</f>
        <v>0</v>
      </c>
      <c r="HG1941" s="24">
        <f>SUMPRODUCT($B1941:$GQ1941,INDEX(PLAN_PRODUCCION!$B$4:$GQ$24,COLUMN()-COLUMN($GZ$1)+1,0))</f>
        <v>0</v>
      </c>
      <c r="HH1941" s="24">
        <f>SUMPRODUCT($B1941:$GQ1941,INDEX(PLAN_PRODUCCION!$B$4:$GQ$24,COLUMN()-COLUMN($GZ$1)+1,0))</f>
        <v>0</v>
      </c>
      <c r="HI1941" s="24">
        <f>SUMPRODUCT($B1941:$GQ1941,INDEX(PLAN_PRODUCCION!$B$4:$GQ$24,COLUMN()-COLUMN($GZ$1)+1,0))</f>
        <v>0</v>
      </c>
      <c r="HJ1941" s="24">
        <f>SUMPRODUCT($B1941:$GQ1941,INDEX(PLAN_PRODUCCION!$B$4:$GQ$24,COLUMN()-COLUMN($GZ$1)+1,0))</f>
        <v>0</v>
      </c>
      <c r="HK1941" s="24">
        <f>SUMPRODUCT($B1941:$GQ1941,INDEX(PLAN_PRODUCCION!$B$4:$GQ$24,COLUMN()-COLUMN($GZ$1)+1,0))</f>
        <v>0</v>
      </c>
      <c r="HL1941" s="24">
        <f>SUMPRODUCT($B1941:$GQ1941,INDEX(PLAN_PRODUCCION!$B$4:$GQ$24,COLUMN()-COLUMN($GZ$1)+1,0))</f>
        <v>0</v>
      </c>
      <c r="HM1941" s="24">
        <f>SUMPRODUCT($B1941:$GQ1941,INDEX(PLAN_PRODUCCION!$B$4:$GQ$24,COLUMN()-COLUMN($GZ$1)+1,0))</f>
        <v>0</v>
      </c>
      <c r="HN1941" s="24">
        <f>SUMPRODUCT($B1941:$GQ1941,INDEX(PLAN_PRODUCCION!$B$4:$GQ$24,COLUMN()-COLUMN($GZ$1)+1,0))</f>
        <v>0</v>
      </c>
      <c r="HO1941" s="24">
        <f>SUMPRODUCT($B1941:$GQ1941,INDEX(PLAN_PRODUCCION!$B$4:$GQ$24,COLUMN()-COLUMN($GZ$1)+1,0))</f>
        <v>0</v>
      </c>
      <c r="HP1941" s="24">
        <f>SUMPRODUCT($B1941:$GQ1941,INDEX(PLAN_PRODUCCION!$B$4:$GQ$24,COLUMN()-COLUMN($GZ$1)+1,0))</f>
        <v>0</v>
      </c>
      <c r="HQ1941" s="24">
        <f>SUMPRODUCT($B1941:$GQ1941,INDEX(PLAN_PRODUCCION!$B$4:$GQ$24,COLUMN()-COLUMN($GZ$1)+1,0))</f>
        <v>0</v>
      </c>
      <c r="HR1941" s="24">
        <f>SUMPRODUCT($B1941:$GQ1941,INDEX(PLAN_PRODUCCION!$B$4:$GQ$24,COLUMN()-COLUMN($GZ$1)+1,0))</f>
        <v>0</v>
      </c>
      <c r="HS1941" s="24">
        <f>SUMPRODUCT($B1941:$GQ1941,INDEX(PLAN_PRODUCCION!$B$4:$GQ$24,COLUMN()-COLUMN($GZ$1)+1,0))</f>
        <v>0</v>
      </c>
      <c r="HT1941" s="24">
        <f>SUMPRODUCT($B1941:$GQ1941,INDEX(PLAN_PRODUCCION!$B$4:$GQ$24,COLUMN()-COLUMN($GZ$1)+1,0))</f>
        <v>0</v>
      </c>
      <c r="HU1941" s="21"/>
      <c r="HV1941" s="25"/>
      <c r="HW1941" t="str">
        <f>DIM_BILL[[#This Row],[Tipo]]</f>
        <v>MATERIA PRIMA</v>
      </c>
    </row>
    <row r="1942" spans="1:231" x14ac:dyDescent="0.3">
      <c r="A1942" s="18" t="s">
        <v>1495</v>
      </c>
      <c r="EZ1942">
        <v>3.6462000000000001E-2</v>
      </c>
      <c r="GR1942" s="18" t="s">
        <v>1496</v>
      </c>
      <c r="GS1942" s="18">
        <v>3</v>
      </c>
      <c r="GT1942" s="18" t="s">
        <v>1837</v>
      </c>
      <c r="GU1942" s="18" t="s">
        <v>1793</v>
      </c>
      <c r="GV1942" s="18">
        <f>SUMIF(FACT_A1[cve_prod],DIM_BILL[[#This Row],[CODIGO]],FACT_A1[Existencia])</f>
        <v>0</v>
      </c>
      <c r="GW1942" s="18">
        <f>SUMIF(FACT_A2[cve_prod],DIM_BILL[[#This Row],[CODIGO]],FACT_A2[Existencia])</f>
        <v>3.0329999999999999</v>
      </c>
      <c r="GX1942" s="18"/>
      <c r="GY1942" s="16" t="s">
        <v>2222</v>
      </c>
      <c r="GZ1942" s="26">
        <f t="shared" ref="GZ1942" si="14191">GV1942+GW1942+GX1942+GZ1940-GZ1941</f>
        <v>-14.760456</v>
      </c>
      <c r="HA1942" s="26">
        <f t="shared" ref="HA1942" si="14192">GZ1942+HA1940-HA1941</f>
        <v>-14.760456</v>
      </c>
      <c r="HB1942" s="26">
        <f t="shared" ref="HB1942" si="14193">HA1942+HB1940-HB1941</f>
        <v>5.2395440000000004</v>
      </c>
      <c r="HC1942" s="26">
        <f t="shared" ref="HC1942" si="14194">HB1942+HC1940-HC1941</f>
        <v>5.2395440000000004</v>
      </c>
      <c r="HD1942" s="26">
        <f t="shared" ref="HD1942" si="14195">HC1942+HD1940-HD1941</f>
        <v>5.2395440000000004</v>
      </c>
      <c r="HE1942" s="26">
        <f t="shared" ref="HE1942" si="14196">HD1942+HE1940-HE1941</f>
        <v>5.2395440000000004</v>
      </c>
      <c r="HF1942" s="26">
        <f t="shared" ref="HF1942" si="14197">HE1942+HF1940-HF1941</f>
        <v>5.2395440000000004</v>
      </c>
      <c r="HG1942" s="26">
        <f t="shared" ref="HG1942" si="14198">HF1942+HG1940-HG1941</f>
        <v>5.2395440000000004</v>
      </c>
      <c r="HH1942" s="26">
        <f t="shared" ref="HH1942" si="14199">HG1942+HH1940-HH1941</f>
        <v>5.2395440000000004</v>
      </c>
      <c r="HI1942" s="26">
        <f t="shared" ref="HI1942" si="14200">HH1942+HI1940-HI1941</f>
        <v>5.2395440000000004</v>
      </c>
      <c r="HJ1942" s="26">
        <f t="shared" ref="HJ1942" si="14201">HI1942+HJ1940-HJ1941</f>
        <v>5.2395440000000004</v>
      </c>
      <c r="HK1942" s="26">
        <f t="shared" ref="HK1942" si="14202">HJ1942+HK1940-HK1941</f>
        <v>5.2395440000000004</v>
      </c>
      <c r="HL1942" s="26">
        <f t="shared" ref="HL1942" si="14203">HK1942+HL1940-HL1941</f>
        <v>5.2395440000000004</v>
      </c>
      <c r="HM1942" s="26">
        <f t="shared" ref="HM1942" si="14204">HL1942+HM1940-HM1941</f>
        <v>5.2395440000000004</v>
      </c>
      <c r="HN1942" s="26">
        <f t="shared" ref="HN1942" si="14205">HM1942+HN1940-HN1941</f>
        <v>5.2395440000000004</v>
      </c>
      <c r="HO1942" s="26">
        <f t="shared" ref="HO1942" si="14206">HN1942+HO1940-HO1941</f>
        <v>5.2395440000000004</v>
      </c>
      <c r="HP1942" s="26">
        <f t="shared" ref="HP1942" si="14207">HO1942+HP1940-HP1941</f>
        <v>5.2395440000000004</v>
      </c>
      <c r="HQ1942" s="26">
        <f t="shared" ref="HQ1942" si="14208">HP1942+HQ1940-HQ1941</f>
        <v>5.2395440000000004</v>
      </c>
      <c r="HR1942" s="26">
        <f t="shared" ref="HR1942" si="14209">HQ1942+HR1940-HR1941</f>
        <v>5.2395440000000004</v>
      </c>
      <c r="HS1942" s="26">
        <f t="shared" ref="HS1942" si="14210">HR1942+HS1940-HS1941</f>
        <v>5.2395440000000004</v>
      </c>
      <c r="HT1942" s="26">
        <f t="shared" ref="HT1942" si="14211">HS1942+HT1940-HT1941</f>
        <v>5.2395440000000004</v>
      </c>
      <c r="HU1942" s="22">
        <f t="shared" ref="HU1942" si="14212">COUNTIF(GZ1942:HT1942,"&lt;0")</f>
        <v>2</v>
      </c>
      <c r="HV1942" s="25"/>
      <c r="HW1942" t="str">
        <f>DIM_BILL[[#This Row],[Tipo]]</f>
        <v>MATERIA PRIMA</v>
      </c>
    </row>
    <row r="1943" spans="1:231" x14ac:dyDescent="0.3">
      <c r="A1943" s="17" t="s">
        <v>1229</v>
      </c>
      <c r="DP1943">
        <v>4.5000000000000003E-5</v>
      </c>
      <c r="DT1943">
        <v>2.16E-5</v>
      </c>
      <c r="DW1943">
        <v>5.4000000000000005E-5</v>
      </c>
      <c r="GR1943" s="17" t="s">
        <v>1230</v>
      </c>
      <c r="GS1943" s="17">
        <v>2</v>
      </c>
      <c r="GT1943" s="17" t="s">
        <v>1874</v>
      </c>
      <c r="GU1943" s="17" t="s">
        <v>1793</v>
      </c>
      <c r="GV1943" s="17">
        <f>SUMIF(FACT_A1[cve_prod],DIM_BILL[[#This Row],[CODIGO]],FACT_A1[Existencia])</f>
        <v>0</v>
      </c>
      <c r="GW1943" s="17">
        <f>SUMIF(FACT_A2[cve_prod],DIM_BILL[[#This Row],[CODIGO]],FACT_A2[Existencia])</f>
        <v>0</v>
      </c>
      <c r="GX1943" s="17"/>
      <c r="GY1943" s="16" t="s">
        <v>2220</v>
      </c>
      <c r="GZ1943" s="15">
        <f>SUMIFS(POs[saldo],POs[cve_prod],DIM_BILL[[#This Row],[CODIGO]],POs[status],$GY1943,POs[f_ent],GZ$1)</f>
        <v>0</v>
      </c>
      <c r="HA1943" s="15">
        <f>SUMIFS(POs[saldo],POs[cve_prod],DIM_BILL[[#This Row],[CODIGO]],POs[status],$GY1943,POs[f_ent],HA$1)</f>
        <v>0</v>
      </c>
      <c r="HB1943" s="15">
        <f>SUMIFS(POs[saldo],POs[cve_prod],DIM_BILL[[#This Row],[CODIGO]],POs[status],$GY1943,POs[f_ent],HB$1)</f>
        <v>0</v>
      </c>
      <c r="HC1943" s="15">
        <f>SUMIFS(POs[saldo],POs[cve_prod],DIM_BILL[[#This Row],[CODIGO]],POs[status],$GY1943,POs[f_ent],HC$1)</f>
        <v>0</v>
      </c>
      <c r="HD1943" s="15">
        <f>SUMIFS(POs[saldo],POs[cve_prod],DIM_BILL[[#This Row],[CODIGO]],POs[status],$GY1943,POs[f_ent],HD$1)</f>
        <v>5</v>
      </c>
      <c r="HE1943" s="15">
        <f>SUMIFS(POs[saldo],POs[cve_prod],DIM_BILL[[#This Row],[CODIGO]],POs[status],$GY1943,POs[f_ent],HE$1)</f>
        <v>0</v>
      </c>
      <c r="HF1943" s="15">
        <f>SUMIFS(POs[saldo],POs[cve_prod],DIM_BILL[[#This Row],[CODIGO]],POs[status],$GY1943,POs[Semana],WEEKNUM(HF$1))</f>
        <v>0</v>
      </c>
      <c r="HG1943" s="15">
        <f>SUMIFS(POs[saldo],POs[cve_prod],DIM_BILL[[#This Row],[CODIGO]],POs[status],$GY1943,POs[Semana],WEEKNUM(HG$1))</f>
        <v>0</v>
      </c>
      <c r="HH1943" s="15">
        <f>SUMIFS(POs[saldo],POs[cve_prod],DIM_BILL[[#This Row],[CODIGO]],POs[status],$GY1943,POs[Semana],WEEKNUM(HH$1))</f>
        <v>0</v>
      </c>
      <c r="HI1943" s="15">
        <f>SUMIFS(POs[saldo],POs[cve_prod],DIM_BILL[[#This Row],[CODIGO]],POs[status],$GY1943,POs[Semana],WEEKNUM(HI$1))</f>
        <v>0</v>
      </c>
      <c r="HJ1943" s="15">
        <f>SUMIFS(POs[saldo],POs[cve_prod],DIM_BILL[[#This Row],[CODIGO]],POs[status],$GY1943,POs[Semana],WEEKNUM(HJ$1))</f>
        <v>0</v>
      </c>
      <c r="HK1943" s="15">
        <f>SUMIFS(POs[saldo],POs[cve_prod],DIM_BILL[[#This Row],[CODIGO]],POs[status],$GY1943,POs[Semana],WEEKNUM(HK$1))</f>
        <v>0</v>
      </c>
      <c r="HL1943" s="15">
        <f>SUMIFS(POs[saldo],POs[cve_prod],DIM_BILL[[#This Row],[CODIGO]],POs[status],$GY1943,POs[Semana],WEEKNUM(HL$1))</f>
        <v>0</v>
      </c>
      <c r="HM1943" s="15">
        <f>SUMIFS(POs[saldo],POs[cve_prod],DIM_BILL[[#This Row],[CODIGO]],POs[status],$GY1943,POs[Semana],WEEKNUM(HM$1))</f>
        <v>0</v>
      </c>
      <c r="HN1943" s="15">
        <f>SUMIFS(POs[saldo],POs[cve_prod],DIM_BILL[[#This Row],[CODIGO]],POs[status],$GY1943,POs[Semana],WEEKNUM(HN$1))</f>
        <v>0</v>
      </c>
      <c r="HO1943" s="15">
        <f>SUMIFS(POs[saldo],POs[cve_prod],DIM_BILL[[#This Row],[CODIGO]],POs[status],$GY1943,POs[Semana],WEEKNUM(HO$1))</f>
        <v>0</v>
      </c>
      <c r="HP1943" s="15">
        <f>SUMIFS(POs[saldo],POs[cve_prod],DIM_BILL[[#This Row],[CODIGO]],POs[status],$GY1943,POs[Semana],WEEKNUM(HP$1))</f>
        <v>0</v>
      </c>
      <c r="HQ1943" s="15">
        <f>SUMIFS(POs[saldo],POs[cve_prod],DIM_BILL[[#This Row],[CODIGO]],POs[status],$GY1943,POs[Semana],WEEKNUM(HQ$1))</f>
        <v>0</v>
      </c>
      <c r="HR1943" s="15">
        <f>SUMIFS(POs[saldo],POs[cve_prod],DIM_BILL[[#This Row],[CODIGO]],POs[status],$GY1943,POs[Semana],WEEKNUM(HR$1))</f>
        <v>0</v>
      </c>
      <c r="HS1943" s="15">
        <f>SUMIFS(POs[saldo],POs[cve_prod],DIM_BILL[[#This Row],[CODIGO]],POs[status],$GY1943,POs[Semana],WEEKNUM(HS$1))</f>
        <v>0</v>
      </c>
      <c r="HT1943" s="15">
        <f>SUMIFS(POs[saldo],POs[cve_prod],DIM_BILL[[#This Row],[CODIGO]],POs[status],$GY1943,POs[Semana],WEEKNUM(HT$1))</f>
        <v>0</v>
      </c>
      <c r="HU1943" s="21"/>
      <c r="HV1943" s="25"/>
      <c r="HW1943" t="str">
        <f>DIM_BILL[[#This Row],[Tipo]]</f>
        <v>MATERIA PRIMA</v>
      </c>
    </row>
    <row r="1944" spans="1:231" x14ac:dyDescent="0.3">
      <c r="A1944" s="17" t="s">
        <v>1229</v>
      </c>
      <c r="DP1944">
        <v>4.5000000000000003E-5</v>
      </c>
      <c r="DT1944">
        <v>2.16E-5</v>
      </c>
      <c r="DW1944">
        <v>5.4000000000000005E-5</v>
      </c>
      <c r="GR1944" s="17" t="s">
        <v>1230</v>
      </c>
      <c r="GS1944" s="17">
        <v>2</v>
      </c>
      <c r="GT1944" s="17" t="s">
        <v>1874</v>
      </c>
      <c r="GU1944" s="17" t="s">
        <v>1793</v>
      </c>
      <c r="GV1944" s="17">
        <f>SUMIF(FACT_A1[cve_prod],DIM_BILL[[#This Row],[CODIGO]],FACT_A1[Existencia])</f>
        <v>0</v>
      </c>
      <c r="GW1944" s="17">
        <f>SUMIF(FACT_A2[cve_prod],DIM_BILL[[#This Row],[CODIGO]],FACT_A2[Existencia])</f>
        <v>0</v>
      </c>
      <c r="GX1944" s="17"/>
      <c r="GY1944" s="16" t="s">
        <v>2221</v>
      </c>
      <c r="GZ1944" s="24">
        <f>SUMPRODUCT($B1944:$GQ1944,INDEX(PLAN_PRODUCCION!$B$4:$GQ$24,COLUMN()-COLUMN($GZ$1)+1,0))</f>
        <v>0.16200000000000001</v>
      </c>
      <c r="HA1944" s="24">
        <f>SUMPRODUCT($B1944:$GQ1944,INDEX(PLAN_PRODUCCION!$B$4:$GQ$24,COLUMN()-COLUMN($GZ$1)+1,0))</f>
        <v>0</v>
      </c>
      <c r="HB1944" s="24">
        <f>SUMPRODUCT($B1944:$GQ1944,INDEX(PLAN_PRODUCCION!$B$4:$GQ$24,COLUMN()-COLUMN($GZ$1)+1,0))</f>
        <v>0</v>
      </c>
      <c r="HC1944" s="24">
        <f>SUMPRODUCT($B1944:$GQ1944,INDEX(PLAN_PRODUCCION!$B$4:$GQ$24,COLUMN()-COLUMN($GZ$1)+1,0))</f>
        <v>0</v>
      </c>
      <c r="HD1944" s="24">
        <f>SUMPRODUCT($B1944:$GQ1944,INDEX(PLAN_PRODUCCION!$B$4:$GQ$24,COLUMN()-COLUMN($GZ$1)+1,0))</f>
        <v>0</v>
      </c>
      <c r="HE1944" s="24">
        <f>SUMPRODUCT($B1944:$GQ1944,INDEX(PLAN_PRODUCCION!$B$4:$GQ$24,COLUMN()-COLUMN($GZ$1)+1,0))</f>
        <v>0</v>
      </c>
      <c r="HF1944" s="24">
        <f>SUMPRODUCT($B1944:$GQ1944,INDEX(PLAN_PRODUCCION!$B$4:$GQ$24,COLUMN()-COLUMN($GZ$1)+1,0))</f>
        <v>0</v>
      </c>
      <c r="HG1944" s="24">
        <f>SUMPRODUCT($B1944:$GQ1944,INDEX(PLAN_PRODUCCION!$B$4:$GQ$24,COLUMN()-COLUMN($GZ$1)+1,0))</f>
        <v>0</v>
      </c>
      <c r="HH1944" s="24">
        <f>SUMPRODUCT($B1944:$GQ1944,INDEX(PLAN_PRODUCCION!$B$4:$GQ$24,COLUMN()-COLUMN($GZ$1)+1,0))</f>
        <v>0</v>
      </c>
      <c r="HI1944" s="24">
        <f>SUMPRODUCT($B1944:$GQ1944,INDEX(PLAN_PRODUCCION!$B$4:$GQ$24,COLUMN()-COLUMN($GZ$1)+1,0))</f>
        <v>0</v>
      </c>
      <c r="HJ1944" s="24">
        <f>SUMPRODUCT($B1944:$GQ1944,INDEX(PLAN_PRODUCCION!$B$4:$GQ$24,COLUMN()-COLUMN($GZ$1)+1,0))</f>
        <v>0</v>
      </c>
      <c r="HK1944" s="24">
        <f>SUMPRODUCT($B1944:$GQ1944,INDEX(PLAN_PRODUCCION!$B$4:$GQ$24,COLUMN()-COLUMN($GZ$1)+1,0))</f>
        <v>0</v>
      </c>
      <c r="HL1944" s="24">
        <f>SUMPRODUCT($B1944:$GQ1944,INDEX(PLAN_PRODUCCION!$B$4:$GQ$24,COLUMN()-COLUMN($GZ$1)+1,0))</f>
        <v>0</v>
      </c>
      <c r="HM1944" s="24">
        <f>SUMPRODUCT($B1944:$GQ1944,INDEX(PLAN_PRODUCCION!$B$4:$GQ$24,COLUMN()-COLUMN($GZ$1)+1,0))</f>
        <v>0</v>
      </c>
      <c r="HN1944" s="24">
        <f>SUMPRODUCT($B1944:$GQ1944,INDEX(PLAN_PRODUCCION!$B$4:$GQ$24,COLUMN()-COLUMN($GZ$1)+1,0))</f>
        <v>0</v>
      </c>
      <c r="HO1944" s="24">
        <f>SUMPRODUCT($B1944:$GQ1944,INDEX(PLAN_PRODUCCION!$B$4:$GQ$24,COLUMN()-COLUMN($GZ$1)+1,0))</f>
        <v>0</v>
      </c>
      <c r="HP1944" s="24">
        <f>SUMPRODUCT($B1944:$GQ1944,INDEX(PLAN_PRODUCCION!$B$4:$GQ$24,COLUMN()-COLUMN($GZ$1)+1,0))</f>
        <v>0</v>
      </c>
      <c r="HQ1944" s="24">
        <f>SUMPRODUCT($B1944:$GQ1944,INDEX(PLAN_PRODUCCION!$B$4:$GQ$24,COLUMN()-COLUMN($GZ$1)+1,0))</f>
        <v>0</v>
      </c>
      <c r="HR1944" s="24">
        <f>SUMPRODUCT($B1944:$GQ1944,INDEX(PLAN_PRODUCCION!$B$4:$GQ$24,COLUMN()-COLUMN($GZ$1)+1,0))</f>
        <v>0</v>
      </c>
      <c r="HS1944" s="24">
        <f>SUMPRODUCT($B1944:$GQ1944,INDEX(PLAN_PRODUCCION!$B$4:$GQ$24,COLUMN()-COLUMN($GZ$1)+1,0))</f>
        <v>0</v>
      </c>
      <c r="HT1944" s="24">
        <f>SUMPRODUCT($B1944:$GQ1944,INDEX(PLAN_PRODUCCION!$B$4:$GQ$24,COLUMN()-COLUMN($GZ$1)+1,0))</f>
        <v>0</v>
      </c>
      <c r="HU1944" s="21"/>
      <c r="HV1944" s="25"/>
      <c r="HW1944" t="str">
        <f>DIM_BILL[[#This Row],[Tipo]]</f>
        <v>MATERIA PRIMA</v>
      </c>
    </row>
    <row r="1945" spans="1:231" x14ac:dyDescent="0.3">
      <c r="A1945" s="18" t="s">
        <v>1229</v>
      </c>
      <c r="DP1945">
        <v>4.5000000000000003E-5</v>
      </c>
      <c r="DT1945">
        <v>2.16E-5</v>
      </c>
      <c r="DW1945">
        <v>5.4000000000000005E-5</v>
      </c>
      <c r="GR1945" s="18" t="s">
        <v>1230</v>
      </c>
      <c r="GS1945" s="18">
        <v>2</v>
      </c>
      <c r="GT1945" s="18" t="s">
        <v>1874</v>
      </c>
      <c r="GU1945" s="18" t="s">
        <v>1793</v>
      </c>
      <c r="GV1945" s="18">
        <f>SUMIF(FACT_A1[cve_prod],DIM_BILL[[#This Row],[CODIGO]],FACT_A1[Existencia])</f>
        <v>0</v>
      </c>
      <c r="GW1945" s="18">
        <f>SUMIF(FACT_A2[cve_prod],DIM_BILL[[#This Row],[CODIGO]],FACT_A2[Existencia])</f>
        <v>0</v>
      </c>
      <c r="GX1945" s="18"/>
      <c r="GY1945" s="16" t="s">
        <v>2222</v>
      </c>
      <c r="GZ1945" s="26">
        <f t="shared" ref="GZ1945" si="14213">GV1945+GW1945+GX1945+GZ1943-GZ1944</f>
        <v>-0.16200000000000001</v>
      </c>
      <c r="HA1945" s="26">
        <f t="shared" ref="HA1945" si="14214">GZ1945+HA1943-HA1944</f>
        <v>-0.16200000000000001</v>
      </c>
      <c r="HB1945" s="26">
        <f t="shared" ref="HB1945" si="14215">HA1945+HB1943-HB1944</f>
        <v>-0.16200000000000001</v>
      </c>
      <c r="HC1945" s="26">
        <f t="shared" ref="HC1945" si="14216">HB1945+HC1943-HC1944</f>
        <v>-0.16200000000000001</v>
      </c>
      <c r="HD1945" s="26">
        <f t="shared" ref="HD1945" si="14217">HC1945+HD1943-HD1944</f>
        <v>4.8380000000000001</v>
      </c>
      <c r="HE1945" s="26">
        <f t="shared" ref="HE1945" si="14218">HD1945+HE1943-HE1944</f>
        <v>4.8380000000000001</v>
      </c>
      <c r="HF1945" s="26">
        <f t="shared" ref="HF1945" si="14219">HE1945+HF1943-HF1944</f>
        <v>4.8380000000000001</v>
      </c>
      <c r="HG1945" s="26">
        <f t="shared" ref="HG1945" si="14220">HF1945+HG1943-HG1944</f>
        <v>4.8380000000000001</v>
      </c>
      <c r="HH1945" s="26">
        <f t="shared" ref="HH1945" si="14221">HG1945+HH1943-HH1944</f>
        <v>4.8380000000000001</v>
      </c>
      <c r="HI1945" s="26">
        <f t="shared" ref="HI1945" si="14222">HH1945+HI1943-HI1944</f>
        <v>4.8380000000000001</v>
      </c>
      <c r="HJ1945" s="26">
        <f t="shared" ref="HJ1945" si="14223">HI1945+HJ1943-HJ1944</f>
        <v>4.8380000000000001</v>
      </c>
      <c r="HK1945" s="26">
        <f t="shared" ref="HK1945" si="14224">HJ1945+HK1943-HK1944</f>
        <v>4.8380000000000001</v>
      </c>
      <c r="HL1945" s="26">
        <f t="shared" ref="HL1945" si="14225">HK1945+HL1943-HL1944</f>
        <v>4.8380000000000001</v>
      </c>
      <c r="HM1945" s="26">
        <f t="shared" ref="HM1945" si="14226">HL1945+HM1943-HM1944</f>
        <v>4.8380000000000001</v>
      </c>
      <c r="HN1945" s="26">
        <f t="shared" ref="HN1945" si="14227">HM1945+HN1943-HN1944</f>
        <v>4.8380000000000001</v>
      </c>
      <c r="HO1945" s="26">
        <f t="shared" ref="HO1945" si="14228">HN1945+HO1943-HO1944</f>
        <v>4.8380000000000001</v>
      </c>
      <c r="HP1945" s="26">
        <f t="shared" ref="HP1945" si="14229">HO1945+HP1943-HP1944</f>
        <v>4.8380000000000001</v>
      </c>
      <c r="HQ1945" s="26">
        <f t="shared" ref="HQ1945" si="14230">HP1945+HQ1943-HQ1944</f>
        <v>4.8380000000000001</v>
      </c>
      <c r="HR1945" s="26">
        <f t="shared" ref="HR1945" si="14231">HQ1945+HR1943-HR1944</f>
        <v>4.8380000000000001</v>
      </c>
      <c r="HS1945" s="26">
        <f t="shared" ref="HS1945" si="14232">HR1945+HS1943-HS1944</f>
        <v>4.8380000000000001</v>
      </c>
      <c r="HT1945" s="26">
        <f t="shared" ref="HT1945" si="14233">HS1945+HT1943-HT1944</f>
        <v>4.8380000000000001</v>
      </c>
      <c r="HU1945" s="22">
        <f t="shared" ref="HU1945" si="14234">COUNTIF(GZ1945:HT1945,"&lt;0")</f>
        <v>4</v>
      </c>
      <c r="HV1945" s="25"/>
      <c r="HW1945" t="str">
        <f>DIM_BILL[[#This Row],[Tipo]]</f>
        <v>MATERIA PRIMA</v>
      </c>
    </row>
    <row r="1946" spans="1:231" x14ac:dyDescent="0.3">
      <c r="A1946" s="17" t="s">
        <v>1241</v>
      </c>
      <c r="DQ1946">
        <v>2E-3</v>
      </c>
      <c r="DU1946">
        <v>2.4000000000000002E-3</v>
      </c>
      <c r="GR1946" s="17" t="s">
        <v>1242</v>
      </c>
      <c r="GS1946" s="17">
        <v>3</v>
      </c>
      <c r="GT1946" s="17" t="s">
        <v>1837</v>
      </c>
      <c r="GU1946" s="17" t="s">
        <v>1793</v>
      </c>
      <c r="GV1946" s="17">
        <f>SUMIF(FACT_A1[cve_prod],DIM_BILL[[#This Row],[CODIGO]],FACT_A1[Existencia])</f>
        <v>0</v>
      </c>
      <c r="GW1946" s="17">
        <f>SUMIF(FACT_A2[cve_prod],DIM_BILL[[#This Row],[CODIGO]],FACT_A2[Existencia])</f>
        <v>36.409999999999997</v>
      </c>
      <c r="GX1946" s="17"/>
      <c r="GY1946" s="16" t="s">
        <v>2220</v>
      </c>
      <c r="GZ1946" s="15">
        <f>SUMIFS(POs[saldo],POs[cve_prod],DIM_BILL[[#This Row],[CODIGO]],POs[status],$GY1946,POs[f_ent],GZ$1)</f>
        <v>0</v>
      </c>
      <c r="HA1946" s="15">
        <f>SUMIFS(POs[saldo],POs[cve_prod],DIM_BILL[[#This Row],[CODIGO]],POs[status],$GY1946,POs[f_ent],HA$1)</f>
        <v>0</v>
      </c>
      <c r="HB1946" s="15">
        <f>SUMIFS(POs[saldo],POs[cve_prod],DIM_BILL[[#This Row],[CODIGO]],POs[status],$GY1946,POs[f_ent],HB$1)</f>
        <v>0</v>
      </c>
      <c r="HC1946" s="15">
        <f>SUMIFS(POs[saldo],POs[cve_prod],DIM_BILL[[#This Row],[CODIGO]],POs[status],$GY1946,POs[f_ent],HC$1)</f>
        <v>0</v>
      </c>
      <c r="HD1946" s="15">
        <f>SUMIFS(POs[saldo],POs[cve_prod],DIM_BILL[[#This Row],[CODIGO]],POs[status],$GY1946,POs[f_ent],HD$1)</f>
        <v>0</v>
      </c>
      <c r="HE1946" s="15">
        <f>SUMIFS(POs[saldo],POs[cve_prod],DIM_BILL[[#This Row],[CODIGO]],POs[status],$GY1946,POs[f_ent],HE$1)</f>
        <v>0</v>
      </c>
      <c r="HF1946" s="15">
        <f>SUMIFS(POs[saldo],POs[cve_prod],DIM_BILL[[#This Row],[CODIGO]],POs[status],$GY1946,POs[Semana],WEEKNUM(HF$1))</f>
        <v>0</v>
      </c>
      <c r="HG1946" s="15">
        <f>SUMIFS(POs[saldo],POs[cve_prod],DIM_BILL[[#This Row],[CODIGO]],POs[status],$GY1946,POs[Semana],WEEKNUM(HG$1))</f>
        <v>0</v>
      </c>
      <c r="HH1946" s="15">
        <f>SUMIFS(POs[saldo],POs[cve_prod],DIM_BILL[[#This Row],[CODIGO]],POs[status],$GY1946,POs[Semana],WEEKNUM(HH$1))</f>
        <v>0</v>
      </c>
      <c r="HI1946" s="15">
        <f>SUMIFS(POs[saldo],POs[cve_prod],DIM_BILL[[#This Row],[CODIGO]],POs[status],$GY1946,POs[Semana],WEEKNUM(HI$1))</f>
        <v>0</v>
      </c>
      <c r="HJ1946" s="15">
        <f>SUMIFS(POs[saldo],POs[cve_prod],DIM_BILL[[#This Row],[CODIGO]],POs[status],$GY1946,POs[Semana],WEEKNUM(HJ$1))</f>
        <v>0</v>
      </c>
      <c r="HK1946" s="15">
        <f>SUMIFS(POs[saldo],POs[cve_prod],DIM_BILL[[#This Row],[CODIGO]],POs[status],$GY1946,POs[Semana],WEEKNUM(HK$1))</f>
        <v>0</v>
      </c>
      <c r="HL1946" s="15">
        <f>SUMIFS(POs[saldo],POs[cve_prod],DIM_BILL[[#This Row],[CODIGO]],POs[status],$GY1946,POs[Semana],WEEKNUM(HL$1))</f>
        <v>0</v>
      </c>
      <c r="HM1946" s="15">
        <f>SUMIFS(POs[saldo],POs[cve_prod],DIM_BILL[[#This Row],[CODIGO]],POs[status],$GY1946,POs[Semana],WEEKNUM(HM$1))</f>
        <v>0</v>
      </c>
      <c r="HN1946" s="15">
        <f>SUMIFS(POs[saldo],POs[cve_prod],DIM_BILL[[#This Row],[CODIGO]],POs[status],$GY1946,POs[Semana],WEEKNUM(HN$1))</f>
        <v>0</v>
      </c>
      <c r="HO1946" s="15">
        <f>SUMIFS(POs[saldo],POs[cve_prod],DIM_BILL[[#This Row],[CODIGO]],POs[status],$GY1946,POs[Semana],WEEKNUM(HO$1))</f>
        <v>0</v>
      </c>
      <c r="HP1946" s="15">
        <f>SUMIFS(POs[saldo],POs[cve_prod],DIM_BILL[[#This Row],[CODIGO]],POs[status],$GY1946,POs[Semana],WEEKNUM(HP$1))</f>
        <v>0</v>
      </c>
      <c r="HQ1946" s="15">
        <f>SUMIFS(POs[saldo],POs[cve_prod],DIM_BILL[[#This Row],[CODIGO]],POs[status],$GY1946,POs[Semana],WEEKNUM(HQ$1))</f>
        <v>0</v>
      </c>
      <c r="HR1946" s="15">
        <f>SUMIFS(POs[saldo],POs[cve_prod],DIM_BILL[[#This Row],[CODIGO]],POs[status],$GY1946,POs[Semana],WEEKNUM(HR$1))</f>
        <v>0</v>
      </c>
      <c r="HS1946" s="15">
        <f>SUMIFS(POs[saldo],POs[cve_prod],DIM_BILL[[#This Row],[CODIGO]],POs[status],$GY1946,POs[Semana],WEEKNUM(HS$1))</f>
        <v>0</v>
      </c>
      <c r="HT1946" s="15">
        <f>SUMIFS(POs[saldo],POs[cve_prod],DIM_BILL[[#This Row],[CODIGO]],POs[status],$GY1946,POs[Semana],WEEKNUM(HT$1))</f>
        <v>0</v>
      </c>
      <c r="HU1946" s="21"/>
      <c r="HV1946" s="25"/>
      <c r="HW1946" t="str">
        <f>DIM_BILL[[#This Row],[Tipo]]</f>
        <v>MATERIA PRIMA</v>
      </c>
    </row>
    <row r="1947" spans="1:231" x14ac:dyDescent="0.3">
      <c r="A1947" s="17" t="s">
        <v>1241</v>
      </c>
      <c r="DQ1947">
        <v>2E-3</v>
      </c>
      <c r="DU1947">
        <v>2.4000000000000002E-3</v>
      </c>
      <c r="GR1947" s="17" t="s">
        <v>1242</v>
      </c>
      <c r="GS1947" s="17">
        <v>3</v>
      </c>
      <c r="GT1947" s="17" t="s">
        <v>1837</v>
      </c>
      <c r="GU1947" s="17" t="s">
        <v>1793</v>
      </c>
      <c r="GV1947" s="17">
        <f>SUMIF(FACT_A1[cve_prod],DIM_BILL[[#This Row],[CODIGO]],FACT_A1[Existencia])</f>
        <v>0</v>
      </c>
      <c r="GW1947" s="17">
        <f>SUMIF(FACT_A2[cve_prod],DIM_BILL[[#This Row],[CODIGO]],FACT_A2[Existencia])</f>
        <v>36.409999999999997</v>
      </c>
      <c r="GX1947" s="17"/>
      <c r="GY1947" s="16" t="s">
        <v>2221</v>
      </c>
      <c r="GZ1947" s="24">
        <f>SUMPRODUCT($B1947:$GQ1947,INDEX(PLAN_PRODUCCION!$B$4:$GQ$24,COLUMN()-COLUMN($GZ$1)+1,0))</f>
        <v>0</v>
      </c>
      <c r="HA1947" s="24">
        <f>SUMPRODUCT($B1947:$GQ1947,INDEX(PLAN_PRODUCCION!$B$4:$GQ$24,COLUMN()-COLUMN($GZ$1)+1,0))</f>
        <v>0</v>
      </c>
      <c r="HB1947" s="24">
        <f>SUMPRODUCT($B1947:$GQ1947,INDEX(PLAN_PRODUCCION!$B$4:$GQ$24,COLUMN()-COLUMN($GZ$1)+1,0))</f>
        <v>0</v>
      </c>
      <c r="HC1947" s="24">
        <f>SUMPRODUCT($B1947:$GQ1947,INDEX(PLAN_PRODUCCION!$B$4:$GQ$24,COLUMN()-COLUMN($GZ$1)+1,0))</f>
        <v>0</v>
      </c>
      <c r="HD1947" s="24">
        <f>SUMPRODUCT($B1947:$GQ1947,INDEX(PLAN_PRODUCCION!$B$4:$GQ$24,COLUMN()-COLUMN($GZ$1)+1,0))</f>
        <v>0</v>
      </c>
      <c r="HE1947" s="24">
        <f>SUMPRODUCT($B1947:$GQ1947,INDEX(PLAN_PRODUCCION!$B$4:$GQ$24,COLUMN()-COLUMN($GZ$1)+1,0))</f>
        <v>0</v>
      </c>
      <c r="HF1947" s="24">
        <f>SUMPRODUCT($B1947:$GQ1947,INDEX(PLAN_PRODUCCION!$B$4:$GQ$24,COLUMN()-COLUMN($GZ$1)+1,0))</f>
        <v>0</v>
      </c>
      <c r="HG1947" s="24">
        <f>SUMPRODUCT($B1947:$GQ1947,INDEX(PLAN_PRODUCCION!$B$4:$GQ$24,COLUMN()-COLUMN($GZ$1)+1,0))</f>
        <v>0</v>
      </c>
      <c r="HH1947" s="24">
        <f>SUMPRODUCT($B1947:$GQ1947,INDEX(PLAN_PRODUCCION!$B$4:$GQ$24,COLUMN()-COLUMN($GZ$1)+1,0))</f>
        <v>0</v>
      </c>
      <c r="HI1947" s="24">
        <f>SUMPRODUCT($B1947:$GQ1947,INDEX(PLAN_PRODUCCION!$B$4:$GQ$24,COLUMN()-COLUMN($GZ$1)+1,0))</f>
        <v>0</v>
      </c>
      <c r="HJ1947" s="24">
        <f>SUMPRODUCT($B1947:$GQ1947,INDEX(PLAN_PRODUCCION!$B$4:$GQ$24,COLUMN()-COLUMN($GZ$1)+1,0))</f>
        <v>0</v>
      </c>
      <c r="HK1947" s="24">
        <f>SUMPRODUCT($B1947:$GQ1947,INDEX(PLAN_PRODUCCION!$B$4:$GQ$24,COLUMN()-COLUMN($GZ$1)+1,0))</f>
        <v>0</v>
      </c>
      <c r="HL1947" s="24">
        <f>SUMPRODUCT($B1947:$GQ1947,INDEX(PLAN_PRODUCCION!$B$4:$GQ$24,COLUMN()-COLUMN($GZ$1)+1,0))</f>
        <v>0</v>
      </c>
      <c r="HM1947" s="24">
        <f>SUMPRODUCT($B1947:$GQ1947,INDEX(PLAN_PRODUCCION!$B$4:$GQ$24,COLUMN()-COLUMN($GZ$1)+1,0))</f>
        <v>0</v>
      </c>
      <c r="HN1947" s="24">
        <f>SUMPRODUCT($B1947:$GQ1947,INDEX(PLAN_PRODUCCION!$B$4:$GQ$24,COLUMN()-COLUMN($GZ$1)+1,0))</f>
        <v>0</v>
      </c>
      <c r="HO1947" s="24">
        <f>SUMPRODUCT($B1947:$GQ1947,INDEX(PLAN_PRODUCCION!$B$4:$GQ$24,COLUMN()-COLUMN($GZ$1)+1,0))</f>
        <v>0</v>
      </c>
      <c r="HP1947" s="24">
        <f>SUMPRODUCT($B1947:$GQ1947,INDEX(PLAN_PRODUCCION!$B$4:$GQ$24,COLUMN()-COLUMN($GZ$1)+1,0))</f>
        <v>0</v>
      </c>
      <c r="HQ1947" s="24">
        <f>SUMPRODUCT($B1947:$GQ1947,INDEX(PLAN_PRODUCCION!$B$4:$GQ$24,COLUMN()-COLUMN($GZ$1)+1,0))</f>
        <v>0</v>
      </c>
      <c r="HR1947" s="24">
        <f>SUMPRODUCT($B1947:$GQ1947,INDEX(PLAN_PRODUCCION!$B$4:$GQ$24,COLUMN()-COLUMN($GZ$1)+1,0))</f>
        <v>0</v>
      </c>
      <c r="HS1947" s="24">
        <f>SUMPRODUCT($B1947:$GQ1947,INDEX(PLAN_PRODUCCION!$B$4:$GQ$24,COLUMN()-COLUMN($GZ$1)+1,0))</f>
        <v>0</v>
      </c>
      <c r="HT1947" s="24">
        <f>SUMPRODUCT($B1947:$GQ1947,INDEX(PLAN_PRODUCCION!$B$4:$GQ$24,COLUMN()-COLUMN($GZ$1)+1,0))</f>
        <v>0</v>
      </c>
      <c r="HU1947" s="21"/>
      <c r="HV1947" s="25"/>
      <c r="HW1947" t="str">
        <f>DIM_BILL[[#This Row],[Tipo]]</f>
        <v>MATERIA PRIMA</v>
      </c>
    </row>
    <row r="1948" spans="1:231" x14ac:dyDescent="0.3">
      <c r="A1948" s="18" t="s">
        <v>1241</v>
      </c>
      <c r="DQ1948">
        <v>2E-3</v>
      </c>
      <c r="DU1948">
        <v>2.4000000000000002E-3</v>
      </c>
      <c r="GR1948" s="18" t="s">
        <v>1242</v>
      </c>
      <c r="GS1948" s="18">
        <v>3</v>
      </c>
      <c r="GT1948" s="18" t="s">
        <v>1837</v>
      </c>
      <c r="GU1948" s="18" t="s">
        <v>1793</v>
      </c>
      <c r="GV1948" s="18">
        <f>SUMIF(FACT_A1[cve_prod],DIM_BILL[[#This Row],[CODIGO]],FACT_A1[Existencia])</f>
        <v>0</v>
      </c>
      <c r="GW1948" s="18">
        <f>SUMIF(FACT_A2[cve_prod],DIM_BILL[[#This Row],[CODIGO]],FACT_A2[Existencia])</f>
        <v>36.409999999999997</v>
      </c>
      <c r="GX1948" s="18"/>
      <c r="GY1948" s="16" t="s">
        <v>2222</v>
      </c>
      <c r="GZ1948" s="26">
        <f t="shared" ref="GZ1948" si="14235">GV1948+GW1948+GX1948+GZ1946-GZ1947</f>
        <v>36.409999999999997</v>
      </c>
      <c r="HA1948" s="26">
        <f t="shared" ref="HA1948" si="14236">GZ1948+HA1946-HA1947</f>
        <v>36.409999999999997</v>
      </c>
      <c r="HB1948" s="26">
        <f t="shared" ref="HB1948" si="14237">HA1948+HB1946-HB1947</f>
        <v>36.409999999999997</v>
      </c>
      <c r="HC1948" s="26">
        <f t="shared" ref="HC1948" si="14238">HB1948+HC1946-HC1947</f>
        <v>36.409999999999997</v>
      </c>
      <c r="HD1948" s="26">
        <f t="shared" ref="HD1948" si="14239">HC1948+HD1946-HD1947</f>
        <v>36.409999999999997</v>
      </c>
      <c r="HE1948" s="26">
        <f t="shared" ref="HE1948" si="14240">HD1948+HE1946-HE1947</f>
        <v>36.409999999999997</v>
      </c>
      <c r="HF1948" s="26">
        <f t="shared" ref="HF1948" si="14241">HE1948+HF1946-HF1947</f>
        <v>36.409999999999997</v>
      </c>
      <c r="HG1948" s="26">
        <f t="shared" ref="HG1948" si="14242">HF1948+HG1946-HG1947</f>
        <v>36.409999999999997</v>
      </c>
      <c r="HH1948" s="26">
        <f t="shared" ref="HH1948" si="14243">HG1948+HH1946-HH1947</f>
        <v>36.409999999999997</v>
      </c>
      <c r="HI1948" s="26">
        <f t="shared" ref="HI1948" si="14244">HH1948+HI1946-HI1947</f>
        <v>36.409999999999997</v>
      </c>
      <c r="HJ1948" s="26">
        <f t="shared" ref="HJ1948" si="14245">HI1948+HJ1946-HJ1947</f>
        <v>36.409999999999997</v>
      </c>
      <c r="HK1948" s="26">
        <f t="shared" ref="HK1948" si="14246">HJ1948+HK1946-HK1947</f>
        <v>36.409999999999997</v>
      </c>
      <c r="HL1948" s="26">
        <f t="shared" ref="HL1948" si="14247">HK1948+HL1946-HL1947</f>
        <v>36.409999999999997</v>
      </c>
      <c r="HM1948" s="26">
        <f t="shared" ref="HM1948" si="14248">HL1948+HM1946-HM1947</f>
        <v>36.409999999999997</v>
      </c>
      <c r="HN1948" s="26">
        <f t="shared" ref="HN1948" si="14249">HM1948+HN1946-HN1947</f>
        <v>36.409999999999997</v>
      </c>
      <c r="HO1948" s="26">
        <f t="shared" ref="HO1948" si="14250">HN1948+HO1946-HO1947</f>
        <v>36.409999999999997</v>
      </c>
      <c r="HP1948" s="26">
        <f t="shared" ref="HP1948" si="14251">HO1948+HP1946-HP1947</f>
        <v>36.409999999999997</v>
      </c>
      <c r="HQ1948" s="26">
        <f t="shared" ref="HQ1948" si="14252">HP1948+HQ1946-HQ1947</f>
        <v>36.409999999999997</v>
      </c>
      <c r="HR1948" s="26">
        <f t="shared" ref="HR1948" si="14253">HQ1948+HR1946-HR1947</f>
        <v>36.409999999999997</v>
      </c>
      <c r="HS1948" s="26">
        <f t="shared" ref="HS1948" si="14254">HR1948+HS1946-HS1947</f>
        <v>36.409999999999997</v>
      </c>
      <c r="HT1948" s="26">
        <f t="shared" ref="HT1948" si="14255">HS1948+HT1946-HT1947</f>
        <v>36.409999999999997</v>
      </c>
      <c r="HU1948" s="22">
        <f t="shared" ref="HU1948" si="14256">COUNTIF(GZ1948:HT1948,"&lt;0")</f>
        <v>0</v>
      </c>
      <c r="HV1948" s="25"/>
      <c r="HW1948" t="str">
        <f>DIM_BILL[[#This Row],[Tipo]]</f>
        <v>MATERIA PRIMA</v>
      </c>
    </row>
    <row r="1949" spans="1:231" x14ac:dyDescent="0.3">
      <c r="A1949" s="17" t="s">
        <v>1249</v>
      </c>
      <c r="DR1949">
        <v>3.0000000000000001E-3</v>
      </c>
      <c r="DV1949">
        <v>3.6000000000000003E-3</v>
      </c>
      <c r="GF1949">
        <v>4.3200000000000001E-3</v>
      </c>
      <c r="GR1949" s="17" t="s">
        <v>1250</v>
      </c>
      <c r="GS1949" s="17">
        <v>3</v>
      </c>
      <c r="GT1949" s="17" t="s">
        <v>1836</v>
      </c>
      <c r="GU1949" s="17" t="s">
        <v>1793</v>
      </c>
      <c r="GV1949" s="17">
        <f>SUMIF(FACT_A1[cve_prod],DIM_BILL[[#This Row],[CODIGO]],FACT_A1[Existencia])</f>
        <v>0</v>
      </c>
      <c r="GW1949" s="17">
        <f>SUMIF(FACT_A2[cve_prod],DIM_BILL[[#This Row],[CODIGO]],FACT_A2[Existencia])</f>
        <v>101.36</v>
      </c>
      <c r="GX1949" s="17"/>
      <c r="GY1949" s="16" t="s">
        <v>2220</v>
      </c>
      <c r="GZ1949" s="15">
        <f>SUMIFS(POs[saldo],POs[cve_prod],DIM_BILL[[#This Row],[CODIGO]],POs[status],$GY1949,POs[f_ent],GZ$1)</f>
        <v>0</v>
      </c>
      <c r="HA1949" s="15">
        <f>SUMIFS(POs[saldo],POs[cve_prod],DIM_BILL[[#This Row],[CODIGO]],POs[status],$GY1949,POs[f_ent],HA$1)</f>
        <v>0</v>
      </c>
      <c r="HB1949" s="15">
        <f>SUMIFS(POs[saldo],POs[cve_prod],DIM_BILL[[#This Row],[CODIGO]],POs[status],$GY1949,POs[f_ent],HB$1)</f>
        <v>0</v>
      </c>
      <c r="HC1949" s="15">
        <f>SUMIFS(POs[saldo],POs[cve_prod],DIM_BILL[[#This Row],[CODIGO]],POs[status],$GY1949,POs[f_ent],HC$1)</f>
        <v>0</v>
      </c>
      <c r="HD1949" s="15">
        <f>SUMIFS(POs[saldo],POs[cve_prod],DIM_BILL[[#This Row],[CODIGO]],POs[status],$GY1949,POs[f_ent],HD$1)</f>
        <v>0</v>
      </c>
      <c r="HE1949" s="15">
        <f>SUMIFS(POs[saldo],POs[cve_prod],DIM_BILL[[#This Row],[CODIGO]],POs[status],$GY1949,POs[f_ent],HE$1)</f>
        <v>0</v>
      </c>
      <c r="HF1949" s="15">
        <f>SUMIFS(POs[saldo],POs[cve_prod],DIM_BILL[[#This Row],[CODIGO]],POs[status],$GY1949,POs[Semana],WEEKNUM(HF$1))</f>
        <v>0</v>
      </c>
      <c r="HG1949" s="15">
        <f>SUMIFS(POs[saldo],POs[cve_prod],DIM_BILL[[#This Row],[CODIGO]],POs[status],$GY1949,POs[Semana],WEEKNUM(HG$1))</f>
        <v>0</v>
      </c>
      <c r="HH1949" s="15">
        <f>SUMIFS(POs[saldo],POs[cve_prod],DIM_BILL[[#This Row],[CODIGO]],POs[status],$GY1949,POs[Semana],WEEKNUM(HH$1))</f>
        <v>0</v>
      </c>
      <c r="HI1949" s="15">
        <f>SUMIFS(POs[saldo],POs[cve_prod],DIM_BILL[[#This Row],[CODIGO]],POs[status],$GY1949,POs[Semana],WEEKNUM(HI$1))</f>
        <v>0</v>
      </c>
      <c r="HJ1949" s="15">
        <f>SUMIFS(POs[saldo],POs[cve_prod],DIM_BILL[[#This Row],[CODIGO]],POs[status],$GY1949,POs[Semana],WEEKNUM(HJ$1))</f>
        <v>0</v>
      </c>
      <c r="HK1949" s="15">
        <f>SUMIFS(POs[saldo],POs[cve_prod],DIM_BILL[[#This Row],[CODIGO]],POs[status],$GY1949,POs[Semana],WEEKNUM(HK$1))</f>
        <v>0</v>
      </c>
      <c r="HL1949" s="15">
        <f>SUMIFS(POs[saldo],POs[cve_prod],DIM_BILL[[#This Row],[CODIGO]],POs[status],$GY1949,POs[Semana],WEEKNUM(HL$1))</f>
        <v>0</v>
      </c>
      <c r="HM1949" s="15">
        <f>SUMIFS(POs[saldo],POs[cve_prod],DIM_BILL[[#This Row],[CODIGO]],POs[status],$GY1949,POs[Semana],WEEKNUM(HM$1))</f>
        <v>0</v>
      </c>
      <c r="HN1949" s="15">
        <f>SUMIFS(POs[saldo],POs[cve_prod],DIM_BILL[[#This Row],[CODIGO]],POs[status],$GY1949,POs[Semana],WEEKNUM(HN$1))</f>
        <v>0</v>
      </c>
      <c r="HO1949" s="15">
        <f>SUMIFS(POs[saldo],POs[cve_prod],DIM_BILL[[#This Row],[CODIGO]],POs[status],$GY1949,POs[Semana],WEEKNUM(HO$1))</f>
        <v>0</v>
      </c>
      <c r="HP1949" s="15">
        <f>SUMIFS(POs[saldo],POs[cve_prod],DIM_BILL[[#This Row],[CODIGO]],POs[status],$GY1949,POs[Semana],WEEKNUM(HP$1))</f>
        <v>0</v>
      </c>
      <c r="HQ1949" s="15">
        <f>SUMIFS(POs[saldo],POs[cve_prod],DIM_BILL[[#This Row],[CODIGO]],POs[status],$GY1949,POs[Semana],WEEKNUM(HQ$1))</f>
        <v>0</v>
      </c>
      <c r="HR1949" s="15">
        <f>SUMIFS(POs[saldo],POs[cve_prod],DIM_BILL[[#This Row],[CODIGO]],POs[status],$GY1949,POs[Semana],WEEKNUM(HR$1))</f>
        <v>0</v>
      </c>
      <c r="HS1949" s="15">
        <f>SUMIFS(POs[saldo],POs[cve_prod],DIM_BILL[[#This Row],[CODIGO]],POs[status],$GY1949,POs[Semana],WEEKNUM(HS$1))</f>
        <v>0</v>
      </c>
      <c r="HT1949" s="15">
        <f>SUMIFS(POs[saldo],POs[cve_prod],DIM_BILL[[#This Row],[CODIGO]],POs[status],$GY1949,POs[Semana],WEEKNUM(HT$1))</f>
        <v>0</v>
      </c>
      <c r="HU1949" s="21"/>
      <c r="HV1949" s="25"/>
      <c r="HW1949" t="str">
        <f>DIM_BILL[[#This Row],[Tipo]]</f>
        <v>MATERIA PRIMA</v>
      </c>
    </row>
    <row r="1950" spans="1:231" x14ac:dyDescent="0.3">
      <c r="A1950" s="17" t="s">
        <v>1249</v>
      </c>
      <c r="DR1950">
        <v>3.0000000000000001E-3</v>
      </c>
      <c r="DV1950">
        <v>3.6000000000000003E-3</v>
      </c>
      <c r="GF1950">
        <v>4.3200000000000001E-3</v>
      </c>
      <c r="GR1950" s="17" t="s">
        <v>1250</v>
      </c>
      <c r="GS1950" s="17">
        <v>3</v>
      </c>
      <c r="GT1950" s="17" t="s">
        <v>1836</v>
      </c>
      <c r="GU1950" s="17" t="s">
        <v>1793</v>
      </c>
      <c r="GV1950" s="17">
        <f>SUMIF(FACT_A1[cve_prod],DIM_BILL[[#This Row],[CODIGO]],FACT_A1[Existencia])</f>
        <v>0</v>
      </c>
      <c r="GW1950" s="17">
        <f>SUMIF(FACT_A2[cve_prod],DIM_BILL[[#This Row],[CODIGO]],FACT_A2[Existencia])</f>
        <v>101.36</v>
      </c>
      <c r="GX1950" s="17"/>
      <c r="GY1950" s="16" t="s">
        <v>2221</v>
      </c>
      <c r="GZ1950" s="24">
        <f>SUMPRODUCT($B1950:$GQ1950,INDEX(PLAN_PRODUCCION!$B$4:$GQ$24,COLUMN()-COLUMN($GZ$1)+1,0))</f>
        <v>19.072800000000001</v>
      </c>
      <c r="HA1950" s="24">
        <f>SUMPRODUCT($B1950:$GQ1950,INDEX(PLAN_PRODUCCION!$B$4:$GQ$24,COLUMN()-COLUMN($GZ$1)+1,0))</f>
        <v>0</v>
      </c>
      <c r="HB1950" s="24">
        <f>SUMPRODUCT($B1950:$GQ1950,INDEX(PLAN_PRODUCCION!$B$4:$GQ$24,COLUMN()-COLUMN($GZ$1)+1,0))</f>
        <v>0</v>
      </c>
      <c r="HC1950" s="24">
        <f>SUMPRODUCT($B1950:$GQ1950,INDEX(PLAN_PRODUCCION!$B$4:$GQ$24,COLUMN()-COLUMN($GZ$1)+1,0))</f>
        <v>0</v>
      </c>
      <c r="HD1950" s="24">
        <f>SUMPRODUCT($B1950:$GQ1950,INDEX(PLAN_PRODUCCION!$B$4:$GQ$24,COLUMN()-COLUMN($GZ$1)+1,0))</f>
        <v>0</v>
      </c>
      <c r="HE1950" s="24">
        <f>SUMPRODUCT($B1950:$GQ1950,INDEX(PLAN_PRODUCCION!$B$4:$GQ$24,COLUMN()-COLUMN($GZ$1)+1,0))</f>
        <v>0</v>
      </c>
      <c r="HF1950" s="24">
        <f>SUMPRODUCT($B1950:$GQ1950,INDEX(PLAN_PRODUCCION!$B$4:$GQ$24,COLUMN()-COLUMN($GZ$1)+1,0))</f>
        <v>0</v>
      </c>
      <c r="HG1950" s="24">
        <f>SUMPRODUCT($B1950:$GQ1950,INDEX(PLAN_PRODUCCION!$B$4:$GQ$24,COLUMN()-COLUMN($GZ$1)+1,0))</f>
        <v>0</v>
      </c>
      <c r="HH1950" s="24">
        <f>SUMPRODUCT($B1950:$GQ1950,INDEX(PLAN_PRODUCCION!$B$4:$GQ$24,COLUMN()-COLUMN($GZ$1)+1,0))</f>
        <v>0</v>
      </c>
      <c r="HI1950" s="24">
        <f>SUMPRODUCT($B1950:$GQ1950,INDEX(PLAN_PRODUCCION!$B$4:$GQ$24,COLUMN()-COLUMN($GZ$1)+1,0))</f>
        <v>0</v>
      </c>
      <c r="HJ1950" s="24">
        <f>SUMPRODUCT($B1950:$GQ1950,INDEX(PLAN_PRODUCCION!$B$4:$GQ$24,COLUMN()-COLUMN($GZ$1)+1,0))</f>
        <v>0</v>
      </c>
      <c r="HK1950" s="24">
        <f>SUMPRODUCT($B1950:$GQ1950,INDEX(PLAN_PRODUCCION!$B$4:$GQ$24,COLUMN()-COLUMN($GZ$1)+1,0))</f>
        <v>0</v>
      </c>
      <c r="HL1950" s="24">
        <f>SUMPRODUCT($B1950:$GQ1950,INDEX(PLAN_PRODUCCION!$B$4:$GQ$24,COLUMN()-COLUMN($GZ$1)+1,0))</f>
        <v>0</v>
      </c>
      <c r="HM1950" s="24">
        <f>SUMPRODUCT($B1950:$GQ1950,INDEX(PLAN_PRODUCCION!$B$4:$GQ$24,COLUMN()-COLUMN($GZ$1)+1,0))</f>
        <v>0</v>
      </c>
      <c r="HN1950" s="24">
        <f>SUMPRODUCT($B1950:$GQ1950,INDEX(PLAN_PRODUCCION!$B$4:$GQ$24,COLUMN()-COLUMN($GZ$1)+1,0))</f>
        <v>0</v>
      </c>
      <c r="HO1950" s="24">
        <f>SUMPRODUCT($B1950:$GQ1950,INDEX(PLAN_PRODUCCION!$B$4:$GQ$24,COLUMN()-COLUMN($GZ$1)+1,0))</f>
        <v>0</v>
      </c>
      <c r="HP1950" s="24">
        <f>SUMPRODUCT($B1950:$GQ1950,INDEX(PLAN_PRODUCCION!$B$4:$GQ$24,COLUMN()-COLUMN($GZ$1)+1,0))</f>
        <v>0</v>
      </c>
      <c r="HQ1950" s="24">
        <f>SUMPRODUCT($B1950:$GQ1950,INDEX(PLAN_PRODUCCION!$B$4:$GQ$24,COLUMN()-COLUMN($GZ$1)+1,0))</f>
        <v>0</v>
      </c>
      <c r="HR1950" s="24">
        <f>SUMPRODUCT($B1950:$GQ1950,INDEX(PLAN_PRODUCCION!$B$4:$GQ$24,COLUMN()-COLUMN($GZ$1)+1,0))</f>
        <v>0</v>
      </c>
      <c r="HS1950" s="24">
        <f>SUMPRODUCT($B1950:$GQ1950,INDEX(PLAN_PRODUCCION!$B$4:$GQ$24,COLUMN()-COLUMN($GZ$1)+1,0))</f>
        <v>0</v>
      </c>
      <c r="HT1950" s="24">
        <f>SUMPRODUCT($B1950:$GQ1950,INDEX(PLAN_PRODUCCION!$B$4:$GQ$24,COLUMN()-COLUMN($GZ$1)+1,0))</f>
        <v>0</v>
      </c>
      <c r="HU1950" s="21"/>
      <c r="HV1950" s="25"/>
      <c r="HW1950" t="str">
        <f>DIM_BILL[[#This Row],[Tipo]]</f>
        <v>MATERIA PRIMA</v>
      </c>
    </row>
    <row r="1951" spans="1:231" x14ac:dyDescent="0.3">
      <c r="A1951" s="18" t="s">
        <v>1249</v>
      </c>
      <c r="DR1951">
        <v>3.0000000000000001E-3</v>
      </c>
      <c r="DV1951">
        <v>3.6000000000000003E-3</v>
      </c>
      <c r="GF1951">
        <v>4.3200000000000001E-3</v>
      </c>
      <c r="GR1951" s="18" t="s">
        <v>1250</v>
      </c>
      <c r="GS1951" s="18">
        <v>3</v>
      </c>
      <c r="GT1951" s="18" t="s">
        <v>1836</v>
      </c>
      <c r="GU1951" s="18" t="s">
        <v>1793</v>
      </c>
      <c r="GV1951" s="18">
        <f>SUMIF(FACT_A1[cve_prod],DIM_BILL[[#This Row],[CODIGO]],FACT_A1[Existencia])</f>
        <v>0</v>
      </c>
      <c r="GW1951" s="18">
        <f>SUMIF(FACT_A2[cve_prod],DIM_BILL[[#This Row],[CODIGO]],FACT_A2[Existencia])</f>
        <v>101.36</v>
      </c>
      <c r="GX1951" s="18"/>
      <c r="GY1951" s="16" t="s">
        <v>2222</v>
      </c>
      <c r="GZ1951" s="26">
        <f t="shared" ref="GZ1951" si="14257">GV1951+GW1951+GX1951+GZ1949-GZ1950</f>
        <v>82.287199999999999</v>
      </c>
      <c r="HA1951" s="26">
        <f t="shared" ref="HA1951" si="14258">GZ1951+HA1949-HA1950</f>
        <v>82.287199999999999</v>
      </c>
      <c r="HB1951" s="26">
        <f t="shared" ref="HB1951" si="14259">HA1951+HB1949-HB1950</f>
        <v>82.287199999999999</v>
      </c>
      <c r="HC1951" s="26">
        <f t="shared" ref="HC1951" si="14260">HB1951+HC1949-HC1950</f>
        <v>82.287199999999999</v>
      </c>
      <c r="HD1951" s="26">
        <f t="shared" ref="HD1951" si="14261">HC1951+HD1949-HD1950</f>
        <v>82.287199999999999</v>
      </c>
      <c r="HE1951" s="26">
        <f t="shared" ref="HE1951" si="14262">HD1951+HE1949-HE1950</f>
        <v>82.287199999999999</v>
      </c>
      <c r="HF1951" s="26">
        <f t="shared" ref="HF1951" si="14263">HE1951+HF1949-HF1950</f>
        <v>82.287199999999999</v>
      </c>
      <c r="HG1951" s="26">
        <f t="shared" ref="HG1951" si="14264">HF1951+HG1949-HG1950</f>
        <v>82.287199999999999</v>
      </c>
      <c r="HH1951" s="26">
        <f t="shared" ref="HH1951" si="14265">HG1951+HH1949-HH1950</f>
        <v>82.287199999999999</v>
      </c>
      <c r="HI1951" s="26">
        <f t="shared" ref="HI1951" si="14266">HH1951+HI1949-HI1950</f>
        <v>82.287199999999999</v>
      </c>
      <c r="HJ1951" s="26">
        <f t="shared" ref="HJ1951" si="14267">HI1951+HJ1949-HJ1950</f>
        <v>82.287199999999999</v>
      </c>
      <c r="HK1951" s="26">
        <f t="shared" ref="HK1951" si="14268">HJ1951+HK1949-HK1950</f>
        <v>82.287199999999999</v>
      </c>
      <c r="HL1951" s="26">
        <f t="shared" ref="HL1951" si="14269">HK1951+HL1949-HL1950</f>
        <v>82.287199999999999</v>
      </c>
      <c r="HM1951" s="26">
        <f t="shared" ref="HM1951" si="14270">HL1951+HM1949-HM1950</f>
        <v>82.287199999999999</v>
      </c>
      <c r="HN1951" s="26">
        <f t="shared" ref="HN1951" si="14271">HM1951+HN1949-HN1950</f>
        <v>82.287199999999999</v>
      </c>
      <c r="HO1951" s="26">
        <f t="shared" ref="HO1951" si="14272">HN1951+HO1949-HO1950</f>
        <v>82.287199999999999</v>
      </c>
      <c r="HP1951" s="26">
        <f t="shared" ref="HP1951" si="14273">HO1951+HP1949-HP1950</f>
        <v>82.287199999999999</v>
      </c>
      <c r="HQ1951" s="26">
        <f t="shared" ref="HQ1951" si="14274">HP1951+HQ1949-HQ1950</f>
        <v>82.287199999999999</v>
      </c>
      <c r="HR1951" s="26">
        <f t="shared" ref="HR1951" si="14275">HQ1951+HR1949-HR1950</f>
        <v>82.287199999999999</v>
      </c>
      <c r="HS1951" s="26">
        <f t="shared" ref="HS1951" si="14276">HR1951+HS1949-HS1950</f>
        <v>82.287199999999999</v>
      </c>
      <c r="HT1951" s="26">
        <f t="shared" ref="HT1951" si="14277">HS1951+HT1949-HT1950</f>
        <v>82.287199999999999</v>
      </c>
      <c r="HU1951" s="22">
        <f t="shared" ref="HU1951" si="14278">COUNTIF(GZ1951:HT1951,"&lt;0")</f>
        <v>0</v>
      </c>
      <c r="HV1951" s="25"/>
      <c r="HW1951" t="str">
        <f>DIM_BILL[[#This Row],[Tipo]]</f>
        <v>MATERIA PRIMA</v>
      </c>
    </row>
    <row r="1952" spans="1:231" x14ac:dyDescent="0.3">
      <c r="A1952" s="17" t="s">
        <v>867</v>
      </c>
      <c r="BV1952">
        <v>1.4400000000000001E-2</v>
      </c>
      <c r="GR1952" s="17" t="s">
        <v>868</v>
      </c>
      <c r="GS1952" s="17">
        <v>2</v>
      </c>
      <c r="GT1952" s="17" t="s">
        <v>1791</v>
      </c>
      <c r="GU1952" s="17" t="s">
        <v>1791</v>
      </c>
      <c r="GV1952" s="17">
        <f>SUMIF(FACT_A1[cve_prod],DIM_BILL[[#This Row],[CODIGO]],FACT_A1[Existencia])</f>
        <v>0</v>
      </c>
      <c r="GW1952" s="17">
        <f>SUMIF(FACT_A2[cve_prod],DIM_BILL[[#This Row],[CODIGO]],FACT_A2[Existencia])</f>
        <v>0</v>
      </c>
      <c r="GX1952" s="17"/>
      <c r="GY1952" s="16" t="s">
        <v>2220</v>
      </c>
      <c r="GZ1952" s="15">
        <f>SUMIFS(POs[saldo],POs[cve_prod],DIM_BILL[[#This Row],[CODIGO]],POs[status],$GY1952,POs[f_ent],GZ$1)</f>
        <v>0</v>
      </c>
      <c r="HA1952" s="15">
        <f>SUMIFS(POs[saldo],POs[cve_prod],DIM_BILL[[#This Row],[CODIGO]],POs[status],$GY1952,POs[f_ent],HA$1)</f>
        <v>0</v>
      </c>
      <c r="HB1952" s="15">
        <f>SUMIFS(POs[saldo],POs[cve_prod],DIM_BILL[[#This Row],[CODIGO]],POs[status],$GY1952,POs[f_ent],HB$1)</f>
        <v>0</v>
      </c>
      <c r="HC1952" s="15">
        <f>SUMIFS(POs[saldo],POs[cve_prod],DIM_BILL[[#This Row],[CODIGO]],POs[status],$GY1952,POs[f_ent],HC$1)</f>
        <v>0</v>
      </c>
      <c r="HD1952" s="15">
        <f>SUMIFS(POs[saldo],POs[cve_prod],DIM_BILL[[#This Row],[CODIGO]],POs[status],$GY1952,POs[f_ent],HD$1)</f>
        <v>0</v>
      </c>
      <c r="HE1952" s="15">
        <f>SUMIFS(POs[saldo],POs[cve_prod],DIM_BILL[[#This Row],[CODIGO]],POs[status],$GY1952,POs[f_ent],HE$1)</f>
        <v>0</v>
      </c>
      <c r="HF1952" s="15">
        <f>SUMIFS(POs[saldo],POs[cve_prod],DIM_BILL[[#This Row],[CODIGO]],POs[status],$GY1952,POs[Semana],WEEKNUM(HF$1))</f>
        <v>0</v>
      </c>
      <c r="HG1952" s="15">
        <f>SUMIFS(POs[saldo],POs[cve_prod],DIM_BILL[[#This Row],[CODIGO]],POs[status],$GY1952,POs[Semana],WEEKNUM(HG$1))</f>
        <v>0</v>
      </c>
      <c r="HH1952" s="15">
        <f>SUMIFS(POs[saldo],POs[cve_prod],DIM_BILL[[#This Row],[CODIGO]],POs[status],$GY1952,POs[Semana],WEEKNUM(HH$1))</f>
        <v>0</v>
      </c>
      <c r="HI1952" s="15">
        <f>SUMIFS(POs[saldo],POs[cve_prod],DIM_BILL[[#This Row],[CODIGO]],POs[status],$GY1952,POs[Semana],WEEKNUM(HI$1))</f>
        <v>0</v>
      </c>
      <c r="HJ1952" s="15">
        <f>SUMIFS(POs[saldo],POs[cve_prod],DIM_BILL[[#This Row],[CODIGO]],POs[status],$GY1952,POs[Semana],WEEKNUM(HJ$1))</f>
        <v>0</v>
      </c>
      <c r="HK1952" s="15">
        <f>SUMIFS(POs[saldo],POs[cve_prod],DIM_BILL[[#This Row],[CODIGO]],POs[status],$GY1952,POs[Semana],WEEKNUM(HK$1))</f>
        <v>0</v>
      </c>
      <c r="HL1952" s="15">
        <f>SUMIFS(POs[saldo],POs[cve_prod],DIM_BILL[[#This Row],[CODIGO]],POs[status],$GY1952,POs[Semana],WEEKNUM(HL$1))</f>
        <v>0</v>
      </c>
      <c r="HM1952" s="15">
        <f>SUMIFS(POs[saldo],POs[cve_prod],DIM_BILL[[#This Row],[CODIGO]],POs[status],$GY1952,POs[Semana],WEEKNUM(HM$1))</f>
        <v>0</v>
      </c>
      <c r="HN1952" s="15">
        <f>SUMIFS(POs[saldo],POs[cve_prod],DIM_BILL[[#This Row],[CODIGO]],POs[status],$GY1952,POs[Semana],WEEKNUM(HN$1))</f>
        <v>0</v>
      </c>
      <c r="HO1952" s="15">
        <f>SUMIFS(POs[saldo],POs[cve_prod],DIM_BILL[[#This Row],[CODIGO]],POs[status],$GY1952,POs[Semana],WEEKNUM(HO$1))</f>
        <v>0</v>
      </c>
      <c r="HP1952" s="15">
        <f>SUMIFS(POs[saldo],POs[cve_prod],DIM_BILL[[#This Row],[CODIGO]],POs[status],$GY1952,POs[Semana],WEEKNUM(HP$1))</f>
        <v>0</v>
      </c>
      <c r="HQ1952" s="15">
        <f>SUMIFS(POs[saldo],POs[cve_prod],DIM_BILL[[#This Row],[CODIGO]],POs[status],$GY1952,POs[Semana],WEEKNUM(HQ$1))</f>
        <v>0</v>
      </c>
      <c r="HR1952" s="15">
        <f>SUMIFS(POs[saldo],POs[cve_prod],DIM_BILL[[#This Row],[CODIGO]],POs[status],$GY1952,POs[Semana],WEEKNUM(HR$1))</f>
        <v>0</v>
      </c>
      <c r="HS1952" s="15">
        <f>SUMIFS(POs[saldo],POs[cve_prod],DIM_BILL[[#This Row],[CODIGO]],POs[status],$GY1952,POs[Semana],WEEKNUM(HS$1))</f>
        <v>0</v>
      </c>
      <c r="HT1952" s="15">
        <f>SUMIFS(POs[saldo],POs[cve_prod],DIM_BILL[[#This Row],[CODIGO]],POs[status],$GY1952,POs[Semana],WEEKNUM(HT$1))</f>
        <v>0</v>
      </c>
      <c r="HU1952" s="21"/>
      <c r="HV1952" s="25"/>
      <c r="HW1952" t="str">
        <f>DIM_BILL[[#This Row],[Tipo]]</f>
        <v/>
      </c>
    </row>
    <row r="1953" spans="1:231" x14ac:dyDescent="0.3">
      <c r="A1953" s="17" t="s">
        <v>867</v>
      </c>
      <c r="BV1953">
        <v>1.4400000000000001E-2</v>
      </c>
      <c r="GR1953" s="17" t="s">
        <v>868</v>
      </c>
      <c r="GS1953" s="17">
        <v>2</v>
      </c>
      <c r="GT1953" s="17" t="s">
        <v>1791</v>
      </c>
      <c r="GU1953" s="17" t="s">
        <v>1791</v>
      </c>
      <c r="GV1953" s="17">
        <f>SUMIF(FACT_A1[cve_prod],DIM_BILL[[#This Row],[CODIGO]],FACT_A1[Existencia])</f>
        <v>0</v>
      </c>
      <c r="GW1953" s="17">
        <f>SUMIF(FACT_A2[cve_prod],DIM_BILL[[#This Row],[CODIGO]],FACT_A2[Existencia])</f>
        <v>0</v>
      </c>
      <c r="GX1953" s="17"/>
      <c r="GY1953" s="16" t="s">
        <v>2221</v>
      </c>
      <c r="GZ1953" s="24">
        <f>SUMPRODUCT($B1953:$GQ1953,INDEX(PLAN_PRODUCCION!$B$4:$GQ$24,COLUMN()-COLUMN($GZ$1)+1,0))</f>
        <v>0</v>
      </c>
      <c r="HA1953" s="24">
        <f>SUMPRODUCT($B1953:$GQ1953,INDEX(PLAN_PRODUCCION!$B$4:$GQ$24,COLUMN()-COLUMN($GZ$1)+1,0))</f>
        <v>0</v>
      </c>
      <c r="HB1953" s="24">
        <f>SUMPRODUCT($B1953:$GQ1953,INDEX(PLAN_PRODUCCION!$B$4:$GQ$24,COLUMN()-COLUMN($GZ$1)+1,0))</f>
        <v>0</v>
      </c>
      <c r="HC1953" s="24">
        <f>SUMPRODUCT($B1953:$GQ1953,INDEX(PLAN_PRODUCCION!$B$4:$GQ$24,COLUMN()-COLUMN($GZ$1)+1,0))</f>
        <v>0</v>
      </c>
      <c r="HD1953" s="24">
        <f>SUMPRODUCT($B1953:$GQ1953,INDEX(PLAN_PRODUCCION!$B$4:$GQ$24,COLUMN()-COLUMN($GZ$1)+1,0))</f>
        <v>0</v>
      </c>
      <c r="HE1953" s="24">
        <f>SUMPRODUCT($B1953:$GQ1953,INDEX(PLAN_PRODUCCION!$B$4:$GQ$24,COLUMN()-COLUMN($GZ$1)+1,0))</f>
        <v>0</v>
      </c>
      <c r="HF1953" s="24">
        <f>SUMPRODUCT($B1953:$GQ1953,INDEX(PLAN_PRODUCCION!$B$4:$GQ$24,COLUMN()-COLUMN($GZ$1)+1,0))</f>
        <v>0</v>
      </c>
      <c r="HG1953" s="24">
        <f>SUMPRODUCT($B1953:$GQ1953,INDEX(PLAN_PRODUCCION!$B$4:$GQ$24,COLUMN()-COLUMN($GZ$1)+1,0))</f>
        <v>0</v>
      </c>
      <c r="HH1953" s="24">
        <f>SUMPRODUCT($B1953:$GQ1953,INDEX(PLAN_PRODUCCION!$B$4:$GQ$24,COLUMN()-COLUMN($GZ$1)+1,0))</f>
        <v>0</v>
      </c>
      <c r="HI1953" s="24">
        <f>SUMPRODUCT($B1953:$GQ1953,INDEX(PLAN_PRODUCCION!$B$4:$GQ$24,COLUMN()-COLUMN($GZ$1)+1,0))</f>
        <v>0</v>
      </c>
      <c r="HJ1953" s="24">
        <f>SUMPRODUCT($B1953:$GQ1953,INDEX(PLAN_PRODUCCION!$B$4:$GQ$24,COLUMN()-COLUMN($GZ$1)+1,0))</f>
        <v>0</v>
      </c>
      <c r="HK1953" s="24">
        <f>SUMPRODUCT($B1953:$GQ1953,INDEX(PLAN_PRODUCCION!$B$4:$GQ$24,COLUMN()-COLUMN($GZ$1)+1,0))</f>
        <v>0</v>
      </c>
      <c r="HL1953" s="24">
        <f>SUMPRODUCT($B1953:$GQ1953,INDEX(PLAN_PRODUCCION!$B$4:$GQ$24,COLUMN()-COLUMN($GZ$1)+1,0))</f>
        <v>0</v>
      </c>
      <c r="HM1953" s="24">
        <f>SUMPRODUCT($B1953:$GQ1953,INDEX(PLAN_PRODUCCION!$B$4:$GQ$24,COLUMN()-COLUMN($GZ$1)+1,0))</f>
        <v>0</v>
      </c>
      <c r="HN1953" s="24">
        <f>SUMPRODUCT($B1953:$GQ1953,INDEX(PLAN_PRODUCCION!$B$4:$GQ$24,COLUMN()-COLUMN($GZ$1)+1,0))</f>
        <v>0</v>
      </c>
      <c r="HO1953" s="24">
        <f>SUMPRODUCT($B1953:$GQ1953,INDEX(PLAN_PRODUCCION!$B$4:$GQ$24,COLUMN()-COLUMN($GZ$1)+1,0))</f>
        <v>0</v>
      </c>
      <c r="HP1953" s="24">
        <f>SUMPRODUCT($B1953:$GQ1953,INDEX(PLAN_PRODUCCION!$B$4:$GQ$24,COLUMN()-COLUMN($GZ$1)+1,0))</f>
        <v>0</v>
      </c>
      <c r="HQ1953" s="24">
        <f>SUMPRODUCT($B1953:$GQ1953,INDEX(PLAN_PRODUCCION!$B$4:$GQ$24,COLUMN()-COLUMN($GZ$1)+1,0))</f>
        <v>0</v>
      </c>
      <c r="HR1953" s="24">
        <f>SUMPRODUCT($B1953:$GQ1953,INDEX(PLAN_PRODUCCION!$B$4:$GQ$24,COLUMN()-COLUMN($GZ$1)+1,0))</f>
        <v>0</v>
      </c>
      <c r="HS1953" s="24">
        <f>SUMPRODUCT($B1953:$GQ1953,INDEX(PLAN_PRODUCCION!$B$4:$GQ$24,COLUMN()-COLUMN($GZ$1)+1,0))</f>
        <v>0</v>
      </c>
      <c r="HT1953" s="24">
        <f>SUMPRODUCT($B1953:$GQ1953,INDEX(PLAN_PRODUCCION!$B$4:$GQ$24,COLUMN()-COLUMN($GZ$1)+1,0))</f>
        <v>0</v>
      </c>
      <c r="HU1953" s="21"/>
      <c r="HV1953" s="25"/>
      <c r="HW1953" t="str">
        <f>DIM_BILL[[#This Row],[Tipo]]</f>
        <v/>
      </c>
    </row>
    <row r="1954" spans="1:231" x14ac:dyDescent="0.3">
      <c r="A1954" s="18" t="s">
        <v>867</v>
      </c>
      <c r="BV1954">
        <v>1.4400000000000001E-2</v>
      </c>
      <c r="GR1954" s="18" t="s">
        <v>868</v>
      </c>
      <c r="GS1954" s="18">
        <v>2</v>
      </c>
      <c r="GT1954" s="18" t="s">
        <v>1791</v>
      </c>
      <c r="GU1954" s="18" t="s">
        <v>1791</v>
      </c>
      <c r="GV1954" s="18">
        <f>SUMIF(FACT_A1[cve_prod],DIM_BILL[[#This Row],[CODIGO]],FACT_A1[Existencia])</f>
        <v>0</v>
      </c>
      <c r="GW1954" s="18">
        <f>SUMIF(FACT_A2[cve_prod],DIM_BILL[[#This Row],[CODIGO]],FACT_A2[Existencia])</f>
        <v>0</v>
      </c>
      <c r="GX1954" s="18"/>
      <c r="GY1954" s="16" t="s">
        <v>2222</v>
      </c>
      <c r="GZ1954" s="26">
        <f t="shared" ref="GZ1954" si="14279">GV1954+GW1954+GX1954+GZ1952-GZ1953</f>
        <v>0</v>
      </c>
      <c r="HA1954" s="26">
        <f t="shared" ref="HA1954" si="14280">GZ1954+HA1952-HA1953</f>
        <v>0</v>
      </c>
      <c r="HB1954" s="26">
        <f t="shared" ref="HB1954" si="14281">HA1954+HB1952-HB1953</f>
        <v>0</v>
      </c>
      <c r="HC1954" s="26">
        <f t="shared" ref="HC1954" si="14282">HB1954+HC1952-HC1953</f>
        <v>0</v>
      </c>
      <c r="HD1954" s="26">
        <f t="shared" ref="HD1954" si="14283">HC1954+HD1952-HD1953</f>
        <v>0</v>
      </c>
      <c r="HE1954" s="26">
        <f t="shared" ref="HE1954" si="14284">HD1954+HE1952-HE1953</f>
        <v>0</v>
      </c>
      <c r="HF1954" s="26">
        <f t="shared" ref="HF1954" si="14285">HE1954+HF1952-HF1953</f>
        <v>0</v>
      </c>
      <c r="HG1954" s="26">
        <f t="shared" ref="HG1954" si="14286">HF1954+HG1952-HG1953</f>
        <v>0</v>
      </c>
      <c r="HH1954" s="26">
        <f t="shared" ref="HH1954" si="14287">HG1954+HH1952-HH1953</f>
        <v>0</v>
      </c>
      <c r="HI1954" s="26">
        <f t="shared" ref="HI1954" si="14288">HH1954+HI1952-HI1953</f>
        <v>0</v>
      </c>
      <c r="HJ1954" s="26">
        <f t="shared" ref="HJ1954" si="14289">HI1954+HJ1952-HJ1953</f>
        <v>0</v>
      </c>
      <c r="HK1954" s="26">
        <f t="shared" ref="HK1954" si="14290">HJ1954+HK1952-HK1953</f>
        <v>0</v>
      </c>
      <c r="HL1954" s="26">
        <f t="shared" ref="HL1954" si="14291">HK1954+HL1952-HL1953</f>
        <v>0</v>
      </c>
      <c r="HM1954" s="26">
        <f t="shared" ref="HM1954" si="14292">HL1954+HM1952-HM1953</f>
        <v>0</v>
      </c>
      <c r="HN1954" s="26">
        <f t="shared" ref="HN1954" si="14293">HM1954+HN1952-HN1953</f>
        <v>0</v>
      </c>
      <c r="HO1954" s="26">
        <f t="shared" ref="HO1954" si="14294">HN1954+HO1952-HO1953</f>
        <v>0</v>
      </c>
      <c r="HP1954" s="26">
        <f t="shared" ref="HP1954" si="14295">HO1954+HP1952-HP1953</f>
        <v>0</v>
      </c>
      <c r="HQ1954" s="26">
        <f t="shared" ref="HQ1954" si="14296">HP1954+HQ1952-HQ1953</f>
        <v>0</v>
      </c>
      <c r="HR1954" s="26">
        <f t="shared" ref="HR1954" si="14297">HQ1954+HR1952-HR1953</f>
        <v>0</v>
      </c>
      <c r="HS1954" s="26">
        <f t="shared" ref="HS1954" si="14298">HR1954+HS1952-HS1953</f>
        <v>0</v>
      </c>
      <c r="HT1954" s="26">
        <f t="shared" ref="HT1954" si="14299">HS1954+HT1952-HT1953</f>
        <v>0</v>
      </c>
      <c r="HU1954" s="22">
        <f t="shared" ref="HU1954" si="14300">COUNTIF(GZ1954:HT1954,"&lt;0")</f>
        <v>0</v>
      </c>
      <c r="HV1954" s="25"/>
      <c r="HW1954" t="str">
        <f>DIM_BILL[[#This Row],[Tipo]]</f>
        <v/>
      </c>
    </row>
    <row r="1955" spans="1:231" x14ac:dyDescent="0.3">
      <c r="A1955" s="17" t="s">
        <v>863</v>
      </c>
      <c r="BV1955">
        <v>1.0799999999999999E-2</v>
      </c>
      <c r="GR1955" s="17" t="s">
        <v>864</v>
      </c>
      <c r="GS1955" s="17">
        <v>2</v>
      </c>
      <c r="GT1955" s="17" t="s">
        <v>1791</v>
      </c>
      <c r="GU1955" s="17" t="s">
        <v>1791</v>
      </c>
      <c r="GV1955" s="17">
        <f>SUMIF(FACT_A1[cve_prod],DIM_BILL[[#This Row],[CODIGO]],FACT_A1[Existencia])</f>
        <v>0</v>
      </c>
      <c r="GW1955" s="17">
        <f>SUMIF(FACT_A2[cve_prod],DIM_BILL[[#This Row],[CODIGO]],FACT_A2[Existencia])</f>
        <v>0</v>
      </c>
      <c r="GX1955" s="17"/>
      <c r="GY1955" s="16" t="s">
        <v>2220</v>
      </c>
      <c r="GZ1955" s="15">
        <f>SUMIFS(POs[saldo],POs[cve_prod],DIM_BILL[[#This Row],[CODIGO]],POs[status],$GY1955,POs[f_ent],GZ$1)</f>
        <v>0</v>
      </c>
      <c r="HA1955" s="15">
        <f>SUMIFS(POs[saldo],POs[cve_prod],DIM_BILL[[#This Row],[CODIGO]],POs[status],$GY1955,POs[f_ent],HA$1)</f>
        <v>0</v>
      </c>
      <c r="HB1955" s="15">
        <f>SUMIFS(POs[saldo],POs[cve_prod],DIM_BILL[[#This Row],[CODIGO]],POs[status],$GY1955,POs[f_ent],HB$1)</f>
        <v>0</v>
      </c>
      <c r="HC1955" s="15">
        <f>SUMIFS(POs[saldo],POs[cve_prod],DIM_BILL[[#This Row],[CODIGO]],POs[status],$GY1955,POs[f_ent],HC$1)</f>
        <v>0</v>
      </c>
      <c r="HD1955" s="15">
        <f>SUMIFS(POs[saldo],POs[cve_prod],DIM_BILL[[#This Row],[CODIGO]],POs[status],$GY1955,POs[f_ent],HD$1)</f>
        <v>0</v>
      </c>
      <c r="HE1955" s="15">
        <f>SUMIFS(POs[saldo],POs[cve_prod],DIM_BILL[[#This Row],[CODIGO]],POs[status],$GY1955,POs[f_ent],HE$1)</f>
        <v>0</v>
      </c>
      <c r="HF1955" s="15">
        <f>SUMIFS(POs[saldo],POs[cve_prod],DIM_BILL[[#This Row],[CODIGO]],POs[status],$GY1955,POs[Semana],WEEKNUM(HF$1))</f>
        <v>0</v>
      </c>
      <c r="HG1955" s="15">
        <f>SUMIFS(POs[saldo],POs[cve_prod],DIM_BILL[[#This Row],[CODIGO]],POs[status],$GY1955,POs[Semana],WEEKNUM(HG$1))</f>
        <v>0</v>
      </c>
      <c r="HH1955" s="15">
        <f>SUMIFS(POs[saldo],POs[cve_prod],DIM_BILL[[#This Row],[CODIGO]],POs[status],$GY1955,POs[Semana],WEEKNUM(HH$1))</f>
        <v>0</v>
      </c>
      <c r="HI1955" s="15">
        <f>SUMIFS(POs[saldo],POs[cve_prod],DIM_BILL[[#This Row],[CODIGO]],POs[status],$GY1955,POs[Semana],WEEKNUM(HI$1))</f>
        <v>0</v>
      </c>
      <c r="HJ1955" s="15">
        <f>SUMIFS(POs[saldo],POs[cve_prod],DIM_BILL[[#This Row],[CODIGO]],POs[status],$GY1955,POs[Semana],WEEKNUM(HJ$1))</f>
        <v>0</v>
      </c>
      <c r="HK1955" s="15">
        <f>SUMIFS(POs[saldo],POs[cve_prod],DIM_BILL[[#This Row],[CODIGO]],POs[status],$GY1955,POs[Semana],WEEKNUM(HK$1))</f>
        <v>0</v>
      </c>
      <c r="HL1955" s="15">
        <f>SUMIFS(POs[saldo],POs[cve_prod],DIM_BILL[[#This Row],[CODIGO]],POs[status],$GY1955,POs[Semana],WEEKNUM(HL$1))</f>
        <v>0</v>
      </c>
      <c r="HM1955" s="15">
        <f>SUMIFS(POs[saldo],POs[cve_prod],DIM_BILL[[#This Row],[CODIGO]],POs[status],$GY1955,POs[Semana],WEEKNUM(HM$1))</f>
        <v>0</v>
      </c>
      <c r="HN1955" s="15">
        <f>SUMIFS(POs[saldo],POs[cve_prod],DIM_BILL[[#This Row],[CODIGO]],POs[status],$GY1955,POs[Semana],WEEKNUM(HN$1))</f>
        <v>0</v>
      </c>
      <c r="HO1955" s="15">
        <f>SUMIFS(POs[saldo],POs[cve_prod],DIM_BILL[[#This Row],[CODIGO]],POs[status],$GY1955,POs[Semana],WEEKNUM(HO$1))</f>
        <v>0</v>
      </c>
      <c r="HP1955" s="15">
        <f>SUMIFS(POs[saldo],POs[cve_prod],DIM_BILL[[#This Row],[CODIGO]],POs[status],$GY1955,POs[Semana],WEEKNUM(HP$1))</f>
        <v>0</v>
      </c>
      <c r="HQ1955" s="15">
        <f>SUMIFS(POs[saldo],POs[cve_prod],DIM_BILL[[#This Row],[CODIGO]],POs[status],$GY1955,POs[Semana],WEEKNUM(HQ$1))</f>
        <v>0</v>
      </c>
      <c r="HR1955" s="15">
        <f>SUMIFS(POs[saldo],POs[cve_prod],DIM_BILL[[#This Row],[CODIGO]],POs[status],$GY1955,POs[Semana],WEEKNUM(HR$1))</f>
        <v>0</v>
      </c>
      <c r="HS1955" s="15">
        <f>SUMIFS(POs[saldo],POs[cve_prod],DIM_BILL[[#This Row],[CODIGO]],POs[status],$GY1955,POs[Semana],WEEKNUM(HS$1))</f>
        <v>0</v>
      </c>
      <c r="HT1955" s="15">
        <f>SUMIFS(POs[saldo],POs[cve_prod],DIM_BILL[[#This Row],[CODIGO]],POs[status],$GY1955,POs[Semana],WEEKNUM(HT$1))</f>
        <v>0</v>
      </c>
      <c r="HU1955" s="21"/>
      <c r="HV1955" s="25"/>
      <c r="HW1955" t="str">
        <f>DIM_BILL[[#This Row],[Tipo]]</f>
        <v/>
      </c>
    </row>
    <row r="1956" spans="1:231" x14ac:dyDescent="0.3">
      <c r="A1956" s="17" t="s">
        <v>863</v>
      </c>
      <c r="BV1956">
        <v>1.0799999999999999E-2</v>
      </c>
      <c r="GR1956" s="17" t="s">
        <v>864</v>
      </c>
      <c r="GS1956" s="17">
        <v>2</v>
      </c>
      <c r="GT1956" s="17" t="s">
        <v>1791</v>
      </c>
      <c r="GU1956" s="17" t="s">
        <v>1791</v>
      </c>
      <c r="GV1956" s="17">
        <f>SUMIF(FACT_A1[cve_prod],DIM_BILL[[#This Row],[CODIGO]],FACT_A1[Existencia])</f>
        <v>0</v>
      </c>
      <c r="GW1956" s="17">
        <f>SUMIF(FACT_A2[cve_prod],DIM_BILL[[#This Row],[CODIGO]],FACT_A2[Existencia])</f>
        <v>0</v>
      </c>
      <c r="GX1956" s="17"/>
      <c r="GY1956" s="16" t="s">
        <v>2221</v>
      </c>
      <c r="GZ1956" s="24">
        <f>SUMPRODUCT($B1956:$GQ1956,INDEX(PLAN_PRODUCCION!$B$4:$GQ$24,COLUMN()-COLUMN($GZ$1)+1,0))</f>
        <v>0</v>
      </c>
      <c r="HA1956" s="24">
        <f>SUMPRODUCT($B1956:$GQ1956,INDEX(PLAN_PRODUCCION!$B$4:$GQ$24,COLUMN()-COLUMN($GZ$1)+1,0))</f>
        <v>0</v>
      </c>
      <c r="HB1956" s="24">
        <f>SUMPRODUCT($B1956:$GQ1956,INDEX(PLAN_PRODUCCION!$B$4:$GQ$24,COLUMN()-COLUMN($GZ$1)+1,0))</f>
        <v>0</v>
      </c>
      <c r="HC1956" s="24">
        <f>SUMPRODUCT($B1956:$GQ1956,INDEX(PLAN_PRODUCCION!$B$4:$GQ$24,COLUMN()-COLUMN($GZ$1)+1,0))</f>
        <v>0</v>
      </c>
      <c r="HD1956" s="24">
        <f>SUMPRODUCT($B1956:$GQ1956,INDEX(PLAN_PRODUCCION!$B$4:$GQ$24,COLUMN()-COLUMN($GZ$1)+1,0))</f>
        <v>0</v>
      </c>
      <c r="HE1956" s="24">
        <f>SUMPRODUCT($B1956:$GQ1956,INDEX(PLAN_PRODUCCION!$B$4:$GQ$24,COLUMN()-COLUMN($GZ$1)+1,0))</f>
        <v>0</v>
      </c>
      <c r="HF1956" s="24">
        <f>SUMPRODUCT($B1956:$GQ1956,INDEX(PLAN_PRODUCCION!$B$4:$GQ$24,COLUMN()-COLUMN($GZ$1)+1,0))</f>
        <v>0</v>
      </c>
      <c r="HG1956" s="24">
        <f>SUMPRODUCT($B1956:$GQ1956,INDEX(PLAN_PRODUCCION!$B$4:$GQ$24,COLUMN()-COLUMN($GZ$1)+1,0))</f>
        <v>0</v>
      </c>
      <c r="HH1956" s="24">
        <f>SUMPRODUCT($B1956:$GQ1956,INDEX(PLAN_PRODUCCION!$B$4:$GQ$24,COLUMN()-COLUMN($GZ$1)+1,0))</f>
        <v>0</v>
      </c>
      <c r="HI1956" s="24">
        <f>SUMPRODUCT($B1956:$GQ1956,INDEX(PLAN_PRODUCCION!$B$4:$GQ$24,COLUMN()-COLUMN($GZ$1)+1,0))</f>
        <v>0</v>
      </c>
      <c r="HJ1956" s="24">
        <f>SUMPRODUCT($B1956:$GQ1956,INDEX(PLAN_PRODUCCION!$B$4:$GQ$24,COLUMN()-COLUMN($GZ$1)+1,0))</f>
        <v>0</v>
      </c>
      <c r="HK1956" s="24">
        <f>SUMPRODUCT($B1956:$GQ1956,INDEX(PLAN_PRODUCCION!$B$4:$GQ$24,COLUMN()-COLUMN($GZ$1)+1,0))</f>
        <v>0</v>
      </c>
      <c r="HL1956" s="24">
        <f>SUMPRODUCT($B1956:$GQ1956,INDEX(PLAN_PRODUCCION!$B$4:$GQ$24,COLUMN()-COLUMN($GZ$1)+1,0))</f>
        <v>0</v>
      </c>
      <c r="HM1956" s="24">
        <f>SUMPRODUCT($B1956:$GQ1956,INDEX(PLAN_PRODUCCION!$B$4:$GQ$24,COLUMN()-COLUMN($GZ$1)+1,0))</f>
        <v>0</v>
      </c>
      <c r="HN1956" s="24">
        <f>SUMPRODUCT($B1956:$GQ1956,INDEX(PLAN_PRODUCCION!$B$4:$GQ$24,COLUMN()-COLUMN($GZ$1)+1,0))</f>
        <v>0</v>
      </c>
      <c r="HO1956" s="24">
        <f>SUMPRODUCT($B1956:$GQ1956,INDEX(PLAN_PRODUCCION!$B$4:$GQ$24,COLUMN()-COLUMN($GZ$1)+1,0))</f>
        <v>0</v>
      </c>
      <c r="HP1956" s="24">
        <f>SUMPRODUCT($B1956:$GQ1956,INDEX(PLAN_PRODUCCION!$B$4:$GQ$24,COLUMN()-COLUMN($GZ$1)+1,0))</f>
        <v>0</v>
      </c>
      <c r="HQ1956" s="24">
        <f>SUMPRODUCT($B1956:$GQ1956,INDEX(PLAN_PRODUCCION!$B$4:$GQ$24,COLUMN()-COLUMN($GZ$1)+1,0))</f>
        <v>0</v>
      </c>
      <c r="HR1956" s="24">
        <f>SUMPRODUCT($B1956:$GQ1956,INDEX(PLAN_PRODUCCION!$B$4:$GQ$24,COLUMN()-COLUMN($GZ$1)+1,0))</f>
        <v>0</v>
      </c>
      <c r="HS1956" s="24">
        <f>SUMPRODUCT($B1956:$GQ1956,INDEX(PLAN_PRODUCCION!$B$4:$GQ$24,COLUMN()-COLUMN($GZ$1)+1,0))</f>
        <v>0</v>
      </c>
      <c r="HT1956" s="24">
        <f>SUMPRODUCT($B1956:$GQ1956,INDEX(PLAN_PRODUCCION!$B$4:$GQ$24,COLUMN()-COLUMN($GZ$1)+1,0))</f>
        <v>0</v>
      </c>
      <c r="HU1956" s="21"/>
      <c r="HV1956" s="25"/>
      <c r="HW1956" t="str">
        <f>DIM_BILL[[#This Row],[Tipo]]</f>
        <v/>
      </c>
    </row>
    <row r="1957" spans="1:231" x14ac:dyDescent="0.3">
      <c r="A1957" s="18" t="s">
        <v>863</v>
      </c>
      <c r="BV1957">
        <v>1.0799999999999999E-2</v>
      </c>
      <c r="GR1957" s="18" t="s">
        <v>864</v>
      </c>
      <c r="GS1957" s="18">
        <v>2</v>
      </c>
      <c r="GT1957" s="18" t="s">
        <v>1791</v>
      </c>
      <c r="GU1957" s="18" t="s">
        <v>1791</v>
      </c>
      <c r="GV1957" s="18">
        <f>SUMIF(FACT_A1[cve_prod],DIM_BILL[[#This Row],[CODIGO]],FACT_A1[Existencia])</f>
        <v>0</v>
      </c>
      <c r="GW1957" s="18">
        <f>SUMIF(FACT_A2[cve_prod],DIM_BILL[[#This Row],[CODIGO]],FACT_A2[Existencia])</f>
        <v>0</v>
      </c>
      <c r="GX1957" s="18"/>
      <c r="GY1957" s="16" t="s">
        <v>2222</v>
      </c>
      <c r="GZ1957" s="26">
        <f t="shared" ref="GZ1957" si="14301">GV1957+GW1957+GX1957+GZ1955-GZ1956</f>
        <v>0</v>
      </c>
      <c r="HA1957" s="26">
        <f t="shared" ref="HA1957" si="14302">GZ1957+HA1955-HA1956</f>
        <v>0</v>
      </c>
      <c r="HB1957" s="26">
        <f t="shared" ref="HB1957" si="14303">HA1957+HB1955-HB1956</f>
        <v>0</v>
      </c>
      <c r="HC1957" s="26">
        <f t="shared" ref="HC1957" si="14304">HB1957+HC1955-HC1956</f>
        <v>0</v>
      </c>
      <c r="HD1957" s="26">
        <f t="shared" ref="HD1957" si="14305">HC1957+HD1955-HD1956</f>
        <v>0</v>
      </c>
      <c r="HE1957" s="26">
        <f t="shared" ref="HE1957" si="14306">HD1957+HE1955-HE1956</f>
        <v>0</v>
      </c>
      <c r="HF1957" s="26">
        <f t="shared" ref="HF1957" si="14307">HE1957+HF1955-HF1956</f>
        <v>0</v>
      </c>
      <c r="HG1957" s="26">
        <f t="shared" ref="HG1957" si="14308">HF1957+HG1955-HG1956</f>
        <v>0</v>
      </c>
      <c r="HH1957" s="26">
        <f t="shared" ref="HH1957" si="14309">HG1957+HH1955-HH1956</f>
        <v>0</v>
      </c>
      <c r="HI1957" s="26">
        <f t="shared" ref="HI1957" si="14310">HH1957+HI1955-HI1956</f>
        <v>0</v>
      </c>
      <c r="HJ1957" s="26">
        <f t="shared" ref="HJ1957" si="14311">HI1957+HJ1955-HJ1956</f>
        <v>0</v>
      </c>
      <c r="HK1957" s="26">
        <f t="shared" ref="HK1957" si="14312">HJ1957+HK1955-HK1956</f>
        <v>0</v>
      </c>
      <c r="HL1957" s="26">
        <f t="shared" ref="HL1957" si="14313">HK1957+HL1955-HL1956</f>
        <v>0</v>
      </c>
      <c r="HM1957" s="26">
        <f t="shared" ref="HM1957" si="14314">HL1957+HM1955-HM1956</f>
        <v>0</v>
      </c>
      <c r="HN1957" s="26">
        <f t="shared" ref="HN1957" si="14315">HM1957+HN1955-HN1956</f>
        <v>0</v>
      </c>
      <c r="HO1957" s="26">
        <f t="shared" ref="HO1957" si="14316">HN1957+HO1955-HO1956</f>
        <v>0</v>
      </c>
      <c r="HP1957" s="26">
        <f t="shared" ref="HP1957" si="14317">HO1957+HP1955-HP1956</f>
        <v>0</v>
      </c>
      <c r="HQ1957" s="26">
        <f t="shared" ref="HQ1957" si="14318">HP1957+HQ1955-HQ1956</f>
        <v>0</v>
      </c>
      <c r="HR1957" s="26">
        <f t="shared" ref="HR1957" si="14319">HQ1957+HR1955-HR1956</f>
        <v>0</v>
      </c>
      <c r="HS1957" s="26">
        <f t="shared" ref="HS1957" si="14320">HR1957+HS1955-HS1956</f>
        <v>0</v>
      </c>
      <c r="HT1957" s="26">
        <f t="shared" ref="HT1957" si="14321">HS1957+HT1955-HT1956</f>
        <v>0</v>
      </c>
      <c r="HU1957" s="22">
        <f t="shared" ref="HU1957" si="14322">COUNTIF(GZ1957:HT1957,"&lt;0")</f>
        <v>0</v>
      </c>
      <c r="HV1957" s="25"/>
      <c r="HW1957" t="str">
        <f>DIM_BILL[[#This Row],[Tipo]]</f>
        <v/>
      </c>
    </row>
    <row r="1958" spans="1:231" x14ac:dyDescent="0.3">
      <c r="A1958" s="17" t="s">
        <v>853</v>
      </c>
      <c r="BV1958">
        <v>7.9999999999999993E-5</v>
      </c>
      <c r="GR1958" s="17" t="s">
        <v>854</v>
      </c>
      <c r="GS1958" s="17">
        <v>2</v>
      </c>
      <c r="GT1958" s="17" t="s">
        <v>1791</v>
      </c>
      <c r="GU1958" s="17" t="s">
        <v>1791</v>
      </c>
      <c r="GV1958" s="17">
        <f>SUMIF(FACT_A1[cve_prod],DIM_BILL[[#This Row],[CODIGO]],FACT_A1[Existencia])</f>
        <v>0</v>
      </c>
      <c r="GW1958" s="17">
        <f>SUMIF(FACT_A2[cve_prod],DIM_BILL[[#This Row],[CODIGO]],FACT_A2[Existencia])</f>
        <v>0</v>
      </c>
      <c r="GX1958" s="17"/>
      <c r="GY1958" s="16" t="s">
        <v>2220</v>
      </c>
      <c r="GZ1958" s="15">
        <f>SUMIFS(POs[saldo],POs[cve_prod],DIM_BILL[[#This Row],[CODIGO]],POs[status],$GY1958,POs[f_ent],GZ$1)</f>
        <v>0</v>
      </c>
      <c r="HA1958" s="15">
        <f>SUMIFS(POs[saldo],POs[cve_prod],DIM_BILL[[#This Row],[CODIGO]],POs[status],$GY1958,POs[f_ent],HA$1)</f>
        <v>0</v>
      </c>
      <c r="HB1958" s="15">
        <f>SUMIFS(POs[saldo],POs[cve_prod],DIM_BILL[[#This Row],[CODIGO]],POs[status],$GY1958,POs[f_ent],HB$1)</f>
        <v>0</v>
      </c>
      <c r="HC1958" s="15">
        <f>SUMIFS(POs[saldo],POs[cve_prod],DIM_BILL[[#This Row],[CODIGO]],POs[status],$GY1958,POs[f_ent],HC$1)</f>
        <v>0</v>
      </c>
      <c r="HD1958" s="15">
        <f>SUMIFS(POs[saldo],POs[cve_prod],DIM_BILL[[#This Row],[CODIGO]],POs[status],$GY1958,POs[f_ent],HD$1)</f>
        <v>0</v>
      </c>
      <c r="HE1958" s="15">
        <f>SUMIFS(POs[saldo],POs[cve_prod],DIM_BILL[[#This Row],[CODIGO]],POs[status],$GY1958,POs[f_ent],HE$1)</f>
        <v>0</v>
      </c>
      <c r="HF1958" s="15">
        <f>SUMIFS(POs[saldo],POs[cve_prod],DIM_BILL[[#This Row],[CODIGO]],POs[status],$GY1958,POs[Semana],WEEKNUM(HF$1))</f>
        <v>0</v>
      </c>
      <c r="HG1958" s="15">
        <f>SUMIFS(POs[saldo],POs[cve_prod],DIM_BILL[[#This Row],[CODIGO]],POs[status],$GY1958,POs[Semana],WEEKNUM(HG$1))</f>
        <v>0</v>
      </c>
      <c r="HH1958" s="15">
        <f>SUMIFS(POs[saldo],POs[cve_prod],DIM_BILL[[#This Row],[CODIGO]],POs[status],$GY1958,POs[Semana],WEEKNUM(HH$1))</f>
        <v>0</v>
      </c>
      <c r="HI1958" s="15">
        <f>SUMIFS(POs[saldo],POs[cve_prod],DIM_BILL[[#This Row],[CODIGO]],POs[status],$GY1958,POs[Semana],WEEKNUM(HI$1))</f>
        <v>0</v>
      </c>
      <c r="HJ1958" s="15">
        <f>SUMIFS(POs[saldo],POs[cve_prod],DIM_BILL[[#This Row],[CODIGO]],POs[status],$GY1958,POs[Semana],WEEKNUM(HJ$1))</f>
        <v>0</v>
      </c>
      <c r="HK1958" s="15">
        <f>SUMIFS(POs[saldo],POs[cve_prod],DIM_BILL[[#This Row],[CODIGO]],POs[status],$GY1958,POs[Semana],WEEKNUM(HK$1))</f>
        <v>0</v>
      </c>
      <c r="HL1958" s="15">
        <f>SUMIFS(POs[saldo],POs[cve_prod],DIM_BILL[[#This Row],[CODIGO]],POs[status],$GY1958,POs[Semana],WEEKNUM(HL$1))</f>
        <v>0</v>
      </c>
      <c r="HM1958" s="15">
        <f>SUMIFS(POs[saldo],POs[cve_prod],DIM_BILL[[#This Row],[CODIGO]],POs[status],$GY1958,POs[Semana],WEEKNUM(HM$1))</f>
        <v>0</v>
      </c>
      <c r="HN1958" s="15">
        <f>SUMIFS(POs[saldo],POs[cve_prod],DIM_BILL[[#This Row],[CODIGO]],POs[status],$GY1958,POs[Semana],WEEKNUM(HN$1))</f>
        <v>0</v>
      </c>
      <c r="HO1958" s="15">
        <f>SUMIFS(POs[saldo],POs[cve_prod],DIM_BILL[[#This Row],[CODIGO]],POs[status],$GY1958,POs[Semana],WEEKNUM(HO$1))</f>
        <v>0</v>
      </c>
      <c r="HP1958" s="15">
        <f>SUMIFS(POs[saldo],POs[cve_prod],DIM_BILL[[#This Row],[CODIGO]],POs[status],$GY1958,POs[Semana],WEEKNUM(HP$1))</f>
        <v>0</v>
      </c>
      <c r="HQ1958" s="15">
        <f>SUMIFS(POs[saldo],POs[cve_prod],DIM_BILL[[#This Row],[CODIGO]],POs[status],$GY1958,POs[Semana],WEEKNUM(HQ$1))</f>
        <v>0</v>
      </c>
      <c r="HR1958" s="15">
        <f>SUMIFS(POs[saldo],POs[cve_prod],DIM_BILL[[#This Row],[CODIGO]],POs[status],$GY1958,POs[Semana],WEEKNUM(HR$1))</f>
        <v>0</v>
      </c>
      <c r="HS1958" s="15">
        <f>SUMIFS(POs[saldo],POs[cve_prod],DIM_BILL[[#This Row],[CODIGO]],POs[status],$GY1958,POs[Semana],WEEKNUM(HS$1))</f>
        <v>0</v>
      </c>
      <c r="HT1958" s="15">
        <f>SUMIFS(POs[saldo],POs[cve_prod],DIM_BILL[[#This Row],[CODIGO]],POs[status],$GY1958,POs[Semana],WEEKNUM(HT$1))</f>
        <v>0</v>
      </c>
      <c r="HU1958" s="21"/>
      <c r="HV1958" s="25"/>
      <c r="HW1958" t="str">
        <f>DIM_BILL[[#This Row],[Tipo]]</f>
        <v/>
      </c>
    </row>
    <row r="1959" spans="1:231" x14ac:dyDescent="0.3">
      <c r="A1959" s="17" t="s">
        <v>853</v>
      </c>
      <c r="BV1959">
        <v>7.9999999999999993E-5</v>
      </c>
      <c r="GR1959" s="17" t="s">
        <v>854</v>
      </c>
      <c r="GS1959" s="17">
        <v>2</v>
      </c>
      <c r="GT1959" s="17" t="s">
        <v>1791</v>
      </c>
      <c r="GU1959" s="17" t="s">
        <v>1791</v>
      </c>
      <c r="GV1959" s="17">
        <f>SUMIF(FACT_A1[cve_prod],DIM_BILL[[#This Row],[CODIGO]],FACT_A1[Existencia])</f>
        <v>0</v>
      </c>
      <c r="GW1959" s="17">
        <f>SUMIF(FACT_A2[cve_prod],DIM_BILL[[#This Row],[CODIGO]],FACT_A2[Existencia])</f>
        <v>0</v>
      </c>
      <c r="GX1959" s="17"/>
      <c r="GY1959" s="16" t="s">
        <v>2221</v>
      </c>
      <c r="GZ1959" s="24">
        <f>SUMPRODUCT($B1959:$GQ1959,INDEX(PLAN_PRODUCCION!$B$4:$GQ$24,COLUMN()-COLUMN($GZ$1)+1,0))</f>
        <v>0</v>
      </c>
      <c r="HA1959" s="24">
        <f>SUMPRODUCT($B1959:$GQ1959,INDEX(PLAN_PRODUCCION!$B$4:$GQ$24,COLUMN()-COLUMN($GZ$1)+1,0))</f>
        <v>0</v>
      </c>
      <c r="HB1959" s="24">
        <f>SUMPRODUCT($B1959:$GQ1959,INDEX(PLAN_PRODUCCION!$B$4:$GQ$24,COLUMN()-COLUMN($GZ$1)+1,0))</f>
        <v>0</v>
      </c>
      <c r="HC1959" s="24">
        <f>SUMPRODUCT($B1959:$GQ1959,INDEX(PLAN_PRODUCCION!$B$4:$GQ$24,COLUMN()-COLUMN($GZ$1)+1,0))</f>
        <v>0</v>
      </c>
      <c r="HD1959" s="24">
        <f>SUMPRODUCT($B1959:$GQ1959,INDEX(PLAN_PRODUCCION!$B$4:$GQ$24,COLUMN()-COLUMN($GZ$1)+1,0))</f>
        <v>0</v>
      </c>
      <c r="HE1959" s="24">
        <f>SUMPRODUCT($B1959:$GQ1959,INDEX(PLAN_PRODUCCION!$B$4:$GQ$24,COLUMN()-COLUMN($GZ$1)+1,0))</f>
        <v>0</v>
      </c>
      <c r="HF1959" s="24">
        <f>SUMPRODUCT($B1959:$GQ1959,INDEX(PLAN_PRODUCCION!$B$4:$GQ$24,COLUMN()-COLUMN($GZ$1)+1,0))</f>
        <v>0</v>
      </c>
      <c r="HG1959" s="24">
        <f>SUMPRODUCT($B1959:$GQ1959,INDEX(PLAN_PRODUCCION!$B$4:$GQ$24,COLUMN()-COLUMN($GZ$1)+1,0))</f>
        <v>0</v>
      </c>
      <c r="HH1959" s="24">
        <f>SUMPRODUCT($B1959:$GQ1959,INDEX(PLAN_PRODUCCION!$B$4:$GQ$24,COLUMN()-COLUMN($GZ$1)+1,0))</f>
        <v>0</v>
      </c>
      <c r="HI1959" s="24">
        <f>SUMPRODUCT($B1959:$GQ1959,INDEX(PLAN_PRODUCCION!$B$4:$GQ$24,COLUMN()-COLUMN($GZ$1)+1,0))</f>
        <v>0</v>
      </c>
      <c r="HJ1959" s="24">
        <f>SUMPRODUCT($B1959:$GQ1959,INDEX(PLAN_PRODUCCION!$B$4:$GQ$24,COLUMN()-COLUMN($GZ$1)+1,0))</f>
        <v>0</v>
      </c>
      <c r="HK1959" s="24">
        <f>SUMPRODUCT($B1959:$GQ1959,INDEX(PLAN_PRODUCCION!$B$4:$GQ$24,COLUMN()-COLUMN($GZ$1)+1,0))</f>
        <v>0</v>
      </c>
      <c r="HL1959" s="24">
        <f>SUMPRODUCT($B1959:$GQ1959,INDEX(PLAN_PRODUCCION!$B$4:$GQ$24,COLUMN()-COLUMN($GZ$1)+1,0))</f>
        <v>0</v>
      </c>
      <c r="HM1959" s="24">
        <f>SUMPRODUCT($B1959:$GQ1959,INDEX(PLAN_PRODUCCION!$B$4:$GQ$24,COLUMN()-COLUMN($GZ$1)+1,0))</f>
        <v>0</v>
      </c>
      <c r="HN1959" s="24">
        <f>SUMPRODUCT($B1959:$GQ1959,INDEX(PLAN_PRODUCCION!$B$4:$GQ$24,COLUMN()-COLUMN($GZ$1)+1,0))</f>
        <v>0</v>
      </c>
      <c r="HO1959" s="24">
        <f>SUMPRODUCT($B1959:$GQ1959,INDEX(PLAN_PRODUCCION!$B$4:$GQ$24,COLUMN()-COLUMN($GZ$1)+1,0))</f>
        <v>0</v>
      </c>
      <c r="HP1959" s="24">
        <f>SUMPRODUCT($B1959:$GQ1959,INDEX(PLAN_PRODUCCION!$B$4:$GQ$24,COLUMN()-COLUMN($GZ$1)+1,0))</f>
        <v>0</v>
      </c>
      <c r="HQ1959" s="24">
        <f>SUMPRODUCT($B1959:$GQ1959,INDEX(PLAN_PRODUCCION!$B$4:$GQ$24,COLUMN()-COLUMN($GZ$1)+1,0))</f>
        <v>0</v>
      </c>
      <c r="HR1959" s="24">
        <f>SUMPRODUCT($B1959:$GQ1959,INDEX(PLAN_PRODUCCION!$B$4:$GQ$24,COLUMN()-COLUMN($GZ$1)+1,0))</f>
        <v>0</v>
      </c>
      <c r="HS1959" s="24">
        <f>SUMPRODUCT($B1959:$GQ1959,INDEX(PLAN_PRODUCCION!$B$4:$GQ$24,COLUMN()-COLUMN($GZ$1)+1,0))</f>
        <v>0</v>
      </c>
      <c r="HT1959" s="24">
        <f>SUMPRODUCT($B1959:$GQ1959,INDEX(PLAN_PRODUCCION!$B$4:$GQ$24,COLUMN()-COLUMN($GZ$1)+1,0))</f>
        <v>0</v>
      </c>
      <c r="HU1959" s="21"/>
      <c r="HV1959" s="25"/>
      <c r="HW1959" t="str">
        <f>DIM_BILL[[#This Row],[Tipo]]</f>
        <v/>
      </c>
    </row>
    <row r="1960" spans="1:231" x14ac:dyDescent="0.3">
      <c r="A1960" s="18" t="s">
        <v>853</v>
      </c>
      <c r="BV1960">
        <v>7.9999999999999993E-5</v>
      </c>
      <c r="GR1960" s="18" t="s">
        <v>854</v>
      </c>
      <c r="GS1960" s="18">
        <v>2</v>
      </c>
      <c r="GT1960" s="18" t="s">
        <v>1791</v>
      </c>
      <c r="GU1960" s="18" t="s">
        <v>1791</v>
      </c>
      <c r="GV1960" s="18">
        <f>SUMIF(FACT_A1[cve_prod],DIM_BILL[[#This Row],[CODIGO]],FACT_A1[Existencia])</f>
        <v>0</v>
      </c>
      <c r="GW1960" s="18">
        <f>SUMIF(FACT_A2[cve_prod],DIM_BILL[[#This Row],[CODIGO]],FACT_A2[Existencia])</f>
        <v>0</v>
      </c>
      <c r="GX1960" s="18"/>
      <c r="GY1960" s="16" t="s">
        <v>2222</v>
      </c>
      <c r="GZ1960" s="26">
        <f t="shared" ref="GZ1960" si="14323">GV1960+GW1960+GX1960+GZ1958-GZ1959</f>
        <v>0</v>
      </c>
      <c r="HA1960" s="26">
        <f t="shared" ref="HA1960" si="14324">GZ1960+HA1958-HA1959</f>
        <v>0</v>
      </c>
      <c r="HB1960" s="26">
        <f t="shared" ref="HB1960" si="14325">HA1960+HB1958-HB1959</f>
        <v>0</v>
      </c>
      <c r="HC1960" s="26">
        <f t="shared" ref="HC1960" si="14326">HB1960+HC1958-HC1959</f>
        <v>0</v>
      </c>
      <c r="HD1960" s="26">
        <f t="shared" ref="HD1960" si="14327">HC1960+HD1958-HD1959</f>
        <v>0</v>
      </c>
      <c r="HE1960" s="26">
        <f t="shared" ref="HE1960" si="14328">HD1960+HE1958-HE1959</f>
        <v>0</v>
      </c>
      <c r="HF1960" s="26">
        <f t="shared" ref="HF1960" si="14329">HE1960+HF1958-HF1959</f>
        <v>0</v>
      </c>
      <c r="HG1960" s="26">
        <f t="shared" ref="HG1960" si="14330">HF1960+HG1958-HG1959</f>
        <v>0</v>
      </c>
      <c r="HH1960" s="26">
        <f t="shared" ref="HH1960" si="14331">HG1960+HH1958-HH1959</f>
        <v>0</v>
      </c>
      <c r="HI1960" s="26">
        <f t="shared" ref="HI1960" si="14332">HH1960+HI1958-HI1959</f>
        <v>0</v>
      </c>
      <c r="HJ1960" s="26">
        <f t="shared" ref="HJ1960" si="14333">HI1960+HJ1958-HJ1959</f>
        <v>0</v>
      </c>
      <c r="HK1960" s="26">
        <f t="shared" ref="HK1960" si="14334">HJ1960+HK1958-HK1959</f>
        <v>0</v>
      </c>
      <c r="HL1960" s="26">
        <f t="shared" ref="HL1960" si="14335">HK1960+HL1958-HL1959</f>
        <v>0</v>
      </c>
      <c r="HM1960" s="26">
        <f t="shared" ref="HM1960" si="14336">HL1960+HM1958-HM1959</f>
        <v>0</v>
      </c>
      <c r="HN1960" s="26">
        <f t="shared" ref="HN1960" si="14337">HM1960+HN1958-HN1959</f>
        <v>0</v>
      </c>
      <c r="HO1960" s="26">
        <f t="shared" ref="HO1960" si="14338">HN1960+HO1958-HO1959</f>
        <v>0</v>
      </c>
      <c r="HP1960" s="26">
        <f t="shared" ref="HP1960" si="14339">HO1960+HP1958-HP1959</f>
        <v>0</v>
      </c>
      <c r="HQ1960" s="26">
        <f t="shared" ref="HQ1960" si="14340">HP1960+HQ1958-HQ1959</f>
        <v>0</v>
      </c>
      <c r="HR1960" s="26">
        <f t="shared" ref="HR1960" si="14341">HQ1960+HR1958-HR1959</f>
        <v>0</v>
      </c>
      <c r="HS1960" s="26">
        <f t="shared" ref="HS1960" si="14342">HR1960+HS1958-HS1959</f>
        <v>0</v>
      </c>
      <c r="HT1960" s="26">
        <f t="shared" ref="HT1960" si="14343">HS1960+HT1958-HT1959</f>
        <v>0</v>
      </c>
      <c r="HU1960" s="22">
        <f t="shared" ref="HU1960" si="14344">COUNTIF(GZ1960:HT1960,"&lt;0")</f>
        <v>0</v>
      </c>
      <c r="HV1960" s="25"/>
      <c r="HW1960" t="str">
        <f>DIM_BILL[[#This Row],[Tipo]]</f>
        <v/>
      </c>
    </row>
    <row r="1961" spans="1:231" x14ac:dyDescent="0.3">
      <c r="A1961" s="17" t="s">
        <v>1014</v>
      </c>
      <c r="CQ1961">
        <v>5.1159759999999999E-2</v>
      </c>
      <c r="DH1961">
        <v>1.3273999999999999E-2</v>
      </c>
      <c r="FO1961">
        <v>1.6817620000000002E-2</v>
      </c>
      <c r="FP1961">
        <v>1.3605900000000001E-2</v>
      </c>
      <c r="FQ1961">
        <v>1.6817620000000002E-2</v>
      </c>
      <c r="FR1961">
        <v>1.6817620000000002E-2</v>
      </c>
      <c r="FS1961">
        <v>1.1599999999999999E-2</v>
      </c>
      <c r="FT1961">
        <v>1.7350399999999998E-2</v>
      </c>
      <c r="GE1961">
        <v>1.6016780952380953E-2</v>
      </c>
      <c r="GF1961">
        <v>8.9084999999999998E-3</v>
      </c>
      <c r="GK1961">
        <v>1.4440000000000001E-2</v>
      </c>
      <c r="GR1961" s="17" t="s">
        <v>1015</v>
      </c>
      <c r="GS1961" s="17">
        <v>1</v>
      </c>
      <c r="GT1961" s="17" t="s">
        <v>1794</v>
      </c>
      <c r="GU1961" s="17" t="s">
        <v>1793</v>
      </c>
      <c r="GV1961" s="17">
        <f>SUMIF(FACT_A1[cve_prod],DIM_BILL[[#This Row],[CODIGO]],FACT_A1[Existencia])</f>
        <v>25</v>
      </c>
      <c r="GW1961" s="17">
        <f>SUMIF(FACT_A2[cve_prod],DIM_BILL[[#This Row],[CODIGO]],FACT_A2[Existencia])</f>
        <v>2367.6559699999998</v>
      </c>
      <c r="GX1961" s="17"/>
      <c r="GY1961" s="16" t="s">
        <v>2220</v>
      </c>
      <c r="GZ1961" s="15">
        <f>SUMIFS(POs[saldo],POs[cve_prod],DIM_BILL[[#This Row],[CODIGO]],POs[status],$GY1961,POs[f_ent],GZ$1)</f>
        <v>0</v>
      </c>
      <c r="HA1961" s="15">
        <f>SUMIFS(POs[saldo],POs[cve_prod],DIM_BILL[[#This Row],[CODIGO]],POs[status],$GY1961,POs[f_ent],HA$1)</f>
        <v>0</v>
      </c>
      <c r="HB1961" s="15">
        <f>SUMIFS(POs[saldo],POs[cve_prod],DIM_BILL[[#This Row],[CODIGO]],POs[status],$GY1961,POs[f_ent],HB$1)</f>
        <v>400</v>
      </c>
      <c r="HC1961" s="15">
        <f>SUMIFS(POs[saldo],POs[cve_prod],DIM_BILL[[#This Row],[CODIGO]],POs[status],$GY1961,POs[f_ent],HC$1)</f>
        <v>0</v>
      </c>
      <c r="HD1961" s="15">
        <f>SUMIFS(POs[saldo],POs[cve_prod],DIM_BILL[[#This Row],[CODIGO]],POs[status],$GY1961,POs[f_ent],HD$1)</f>
        <v>25</v>
      </c>
      <c r="HE1961" s="15">
        <f>SUMIFS(POs[saldo],POs[cve_prod],DIM_BILL[[#This Row],[CODIGO]],POs[status],$GY1961,POs[f_ent],HE$1)</f>
        <v>0</v>
      </c>
      <c r="HF1961" s="15">
        <f>SUMIFS(POs[saldo],POs[cve_prod],DIM_BILL[[#This Row],[CODIGO]],POs[status],$GY1961,POs[Semana],WEEKNUM(HF$1))</f>
        <v>0</v>
      </c>
      <c r="HG1961" s="15">
        <f>SUMIFS(POs[saldo],POs[cve_prod],DIM_BILL[[#This Row],[CODIGO]],POs[status],$GY1961,POs[Semana],WEEKNUM(HG$1))</f>
        <v>0</v>
      </c>
      <c r="HH1961" s="15">
        <f>SUMIFS(POs[saldo],POs[cve_prod],DIM_BILL[[#This Row],[CODIGO]],POs[status],$GY1961,POs[Semana],WEEKNUM(HH$1))</f>
        <v>0</v>
      </c>
      <c r="HI1961" s="15">
        <f>SUMIFS(POs[saldo],POs[cve_prod],DIM_BILL[[#This Row],[CODIGO]],POs[status],$GY1961,POs[Semana],WEEKNUM(HI$1))</f>
        <v>0</v>
      </c>
      <c r="HJ1961" s="15">
        <f>SUMIFS(POs[saldo],POs[cve_prod],DIM_BILL[[#This Row],[CODIGO]],POs[status],$GY1961,POs[Semana],WEEKNUM(HJ$1))</f>
        <v>0</v>
      </c>
      <c r="HK1961" s="15">
        <f>SUMIFS(POs[saldo],POs[cve_prod],DIM_BILL[[#This Row],[CODIGO]],POs[status],$GY1961,POs[Semana],WEEKNUM(HK$1))</f>
        <v>0</v>
      </c>
      <c r="HL1961" s="15">
        <f>SUMIFS(POs[saldo],POs[cve_prod],DIM_BILL[[#This Row],[CODIGO]],POs[status],$GY1961,POs[Semana],WEEKNUM(HL$1))</f>
        <v>0</v>
      </c>
      <c r="HM1961" s="15">
        <f>SUMIFS(POs[saldo],POs[cve_prod],DIM_BILL[[#This Row],[CODIGO]],POs[status],$GY1961,POs[Semana],WEEKNUM(HM$1))</f>
        <v>0</v>
      </c>
      <c r="HN1961" s="15">
        <f>SUMIFS(POs[saldo],POs[cve_prod],DIM_BILL[[#This Row],[CODIGO]],POs[status],$GY1961,POs[Semana],WEEKNUM(HN$1))</f>
        <v>0</v>
      </c>
      <c r="HO1961" s="15">
        <f>SUMIFS(POs[saldo],POs[cve_prod],DIM_BILL[[#This Row],[CODIGO]],POs[status],$GY1961,POs[Semana],WEEKNUM(HO$1))</f>
        <v>0</v>
      </c>
      <c r="HP1961" s="15">
        <f>SUMIFS(POs[saldo],POs[cve_prod],DIM_BILL[[#This Row],[CODIGO]],POs[status],$GY1961,POs[Semana],WEEKNUM(HP$1))</f>
        <v>0</v>
      </c>
      <c r="HQ1961" s="15">
        <f>SUMIFS(POs[saldo],POs[cve_prod],DIM_BILL[[#This Row],[CODIGO]],POs[status],$GY1961,POs[Semana],WEEKNUM(HQ$1))</f>
        <v>0</v>
      </c>
      <c r="HR1961" s="15">
        <f>SUMIFS(POs[saldo],POs[cve_prod],DIM_BILL[[#This Row],[CODIGO]],POs[status],$GY1961,POs[Semana],WEEKNUM(HR$1))</f>
        <v>0</v>
      </c>
      <c r="HS1961" s="15">
        <f>SUMIFS(POs[saldo],POs[cve_prod],DIM_BILL[[#This Row],[CODIGO]],POs[status],$GY1961,POs[Semana],WEEKNUM(HS$1))</f>
        <v>0</v>
      </c>
      <c r="HT1961" s="15">
        <f>SUMIFS(POs[saldo],POs[cve_prod],DIM_BILL[[#This Row],[CODIGO]],POs[status],$GY1961,POs[Semana],WEEKNUM(HT$1))</f>
        <v>0</v>
      </c>
      <c r="HU1961" s="21"/>
      <c r="HV1961" s="25"/>
      <c r="HW1961" t="str">
        <f>DIM_BILL[[#This Row],[Tipo]]</f>
        <v>MATERIA PRIMA</v>
      </c>
    </row>
    <row r="1962" spans="1:231" x14ac:dyDescent="0.3">
      <c r="A1962" s="17" t="s">
        <v>1014</v>
      </c>
      <c r="CQ1962">
        <v>5.1159759999999999E-2</v>
      </c>
      <c r="DH1962">
        <v>1.3273999999999999E-2</v>
      </c>
      <c r="FO1962">
        <v>1.6817620000000002E-2</v>
      </c>
      <c r="FP1962">
        <v>1.3605900000000001E-2</v>
      </c>
      <c r="FQ1962">
        <v>1.6817620000000002E-2</v>
      </c>
      <c r="FR1962">
        <v>1.6817620000000002E-2</v>
      </c>
      <c r="FS1962">
        <v>1.1599999999999999E-2</v>
      </c>
      <c r="FT1962">
        <v>1.7350399999999998E-2</v>
      </c>
      <c r="GE1962">
        <v>1.6016780952380953E-2</v>
      </c>
      <c r="GF1962">
        <v>8.9084999999999998E-3</v>
      </c>
      <c r="GK1962">
        <v>1.4440000000000001E-2</v>
      </c>
      <c r="GR1962" s="17" t="s">
        <v>1015</v>
      </c>
      <c r="GS1962" s="17">
        <v>1</v>
      </c>
      <c r="GT1962" s="17" t="s">
        <v>1794</v>
      </c>
      <c r="GU1962" s="17" t="s">
        <v>1793</v>
      </c>
      <c r="GV1962" s="17">
        <f>SUMIF(FACT_A1[cve_prod],DIM_BILL[[#This Row],[CODIGO]],FACT_A1[Existencia])</f>
        <v>25</v>
      </c>
      <c r="GW1962" s="17">
        <f>SUMIF(FACT_A2[cve_prod],DIM_BILL[[#This Row],[CODIGO]],FACT_A2[Existencia])</f>
        <v>2367.6559699999998</v>
      </c>
      <c r="GX1962" s="17"/>
      <c r="GY1962" s="16" t="s">
        <v>2221</v>
      </c>
      <c r="GZ1962" s="24">
        <f>SUMPRODUCT($B1962:$GQ1962,INDEX(PLAN_PRODUCCION!$B$4:$GQ$24,COLUMN()-COLUMN($GZ$1)+1,0))</f>
        <v>1737.5999600999996</v>
      </c>
      <c r="HA1962" s="24">
        <f>SUMPRODUCT($B1962:$GQ1962,INDEX(PLAN_PRODUCCION!$B$4:$GQ$24,COLUMN()-COLUMN($GZ$1)+1,0))</f>
        <v>0</v>
      </c>
      <c r="HB1962" s="24">
        <f>SUMPRODUCT($B1962:$GQ1962,INDEX(PLAN_PRODUCCION!$B$4:$GQ$24,COLUMN()-COLUMN($GZ$1)+1,0))</f>
        <v>0</v>
      </c>
      <c r="HC1962" s="24">
        <f>SUMPRODUCT($B1962:$GQ1962,INDEX(PLAN_PRODUCCION!$B$4:$GQ$24,COLUMN()-COLUMN($GZ$1)+1,0))</f>
        <v>0</v>
      </c>
      <c r="HD1962" s="24">
        <f>SUMPRODUCT($B1962:$GQ1962,INDEX(PLAN_PRODUCCION!$B$4:$GQ$24,COLUMN()-COLUMN($GZ$1)+1,0))</f>
        <v>0</v>
      </c>
      <c r="HE1962" s="24">
        <f>SUMPRODUCT($B1962:$GQ1962,INDEX(PLAN_PRODUCCION!$B$4:$GQ$24,COLUMN()-COLUMN($GZ$1)+1,0))</f>
        <v>0</v>
      </c>
      <c r="HF1962" s="24">
        <f>SUMPRODUCT($B1962:$GQ1962,INDEX(PLAN_PRODUCCION!$B$4:$GQ$24,COLUMN()-COLUMN($GZ$1)+1,0))</f>
        <v>0</v>
      </c>
      <c r="HG1962" s="24">
        <f>SUMPRODUCT($B1962:$GQ1962,INDEX(PLAN_PRODUCCION!$B$4:$GQ$24,COLUMN()-COLUMN($GZ$1)+1,0))</f>
        <v>0</v>
      </c>
      <c r="HH1962" s="24">
        <f>SUMPRODUCT($B1962:$GQ1962,INDEX(PLAN_PRODUCCION!$B$4:$GQ$24,COLUMN()-COLUMN($GZ$1)+1,0))</f>
        <v>0</v>
      </c>
      <c r="HI1962" s="24">
        <f>SUMPRODUCT($B1962:$GQ1962,INDEX(PLAN_PRODUCCION!$B$4:$GQ$24,COLUMN()-COLUMN($GZ$1)+1,0))</f>
        <v>0</v>
      </c>
      <c r="HJ1962" s="24">
        <f>SUMPRODUCT($B1962:$GQ1962,INDEX(PLAN_PRODUCCION!$B$4:$GQ$24,COLUMN()-COLUMN($GZ$1)+1,0))</f>
        <v>0</v>
      </c>
      <c r="HK1962" s="24">
        <f>SUMPRODUCT($B1962:$GQ1962,INDEX(PLAN_PRODUCCION!$B$4:$GQ$24,COLUMN()-COLUMN($GZ$1)+1,0))</f>
        <v>0</v>
      </c>
      <c r="HL1962" s="24">
        <f>SUMPRODUCT($B1962:$GQ1962,INDEX(PLAN_PRODUCCION!$B$4:$GQ$24,COLUMN()-COLUMN($GZ$1)+1,0))</f>
        <v>0</v>
      </c>
      <c r="HM1962" s="24">
        <f>SUMPRODUCT($B1962:$GQ1962,INDEX(PLAN_PRODUCCION!$B$4:$GQ$24,COLUMN()-COLUMN($GZ$1)+1,0))</f>
        <v>0</v>
      </c>
      <c r="HN1962" s="24">
        <f>SUMPRODUCT($B1962:$GQ1962,INDEX(PLAN_PRODUCCION!$B$4:$GQ$24,COLUMN()-COLUMN($GZ$1)+1,0))</f>
        <v>0</v>
      </c>
      <c r="HO1962" s="24">
        <f>SUMPRODUCT($B1962:$GQ1962,INDEX(PLAN_PRODUCCION!$B$4:$GQ$24,COLUMN()-COLUMN($GZ$1)+1,0))</f>
        <v>0</v>
      </c>
      <c r="HP1962" s="24">
        <f>SUMPRODUCT($B1962:$GQ1962,INDEX(PLAN_PRODUCCION!$B$4:$GQ$24,COLUMN()-COLUMN($GZ$1)+1,0))</f>
        <v>0</v>
      </c>
      <c r="HQ1962" s="24">
        <f>SUMPRODUCT($B1962:$GQ1962,INDEX(PLAN_PRODUCCION!$B$4:$GQ$24,COLUMN()-COLUMN($GZ$1)+1,0))</f>
        <v>0</v>
      </c>
      <c r="HR1962" s="24">
        <f>SUMPRODUCT($B1962:$GQ1962,INDEX(PLAN_PRODUCCION!$B$4:$GQ$24,COLUMN()-COLUMN($GZ$1)+1,0))</f>
        <v>0</v>
      </c>
      <c r="HS1962" s="24">
        <f>SUMPRODUCT($B1962:$GQ1962,INDEX(PLAN_PRODUCCION!$B$4:$GQ$24,COLUMN()-COLUMN($GZ$1)+1,0))</f>
        <v>0</v>
      </c>
      <c r="HT1962" s="24">
        <f>SUMPRODUCT($B1962:$GQ1962,INDEX(PLAN_PRODUCCION!$B$4:$GQ$24,COLUMN()-COLUMN($GZ$1)+1,0))</f>
        <v>0</v>
      </c>
      <c r="HU1962" s="21"/>
      <c r="HV1962" s="25"/>
      <c r="HW1962" t="str">
        <f>DIM_BILL[[#This Row],[Tipo]]</f>
        <v>MATERIA PRIMA</v>
      </c>
    </row>
    <row r="1963" spans="1:231" x14ac:dyDescent="0.3">
      <c r="A1963" s="18" t="s">
        <v>1014</v>
      </c>
      <c r="CQ1963">
        <v>5.1159759999999999E-2</v>
      </c>
      <c r="DH1963">
        <v>1.3273999999999999E-2</v>
      </c>
      <c r="FO1963">
        <v>1.6817620000000002E-2</v>
      </c>
      <c r="FP1963">
        <v>1.3605900000000001E-2</v>
      </c>
      <c r="FQ1963">
        <v>1.6817620000000002E-2</v>
      </c>
      <c r="FR1963">
        <v>1.6817620000000002E-2</v>
      </c>
      <c r="FS1963">
        <v>1.1599999999999999E-2</v>
      </c>
      <c r="FT1963">
        <v>1.7350399999999998E-2</v>
      </c>
      <c r="GE1963">
        <v>1.6016780952380953E-2</v>
      </c>
      <c r="GF1963">
        <v>8.9084999999999998E-3</v>
      </c>
      <c r="GK1963">
        <v>1.4440000000000001E-2</v>
      </c>
      <c r="GR1963" s="18" t="s">
        <v>1015</v>
      </c>
      <c r="GS1963" s="18">
        <v>1</v>
      </c>
      <c r="GT1963" s="18" t="s">
        <v>1794</v>
      </c>
      <c r="GU1963" s="18" t="s">
        <v>1793</v>
      </c>
      <c r="GV1963" s="18">
        <f>SUMIF(FACT_A1[cve_prod],DIM_BILL[[#This Row],[CODIGO]],FACT_A1[Existencia])</f>
        <v>25</v>
      </c>
      <c r="GW1963" s="18">
        <f>SUMIF(FACT_A2[cve_prod],DIM_BILL[[#This Row],[CODIGO]],FACT_A2[Existencia])</f>
        <v>2367.6559699999998</v>
      </c>
      <c r="GX1963" s="18"/>
      <c r="GY1963" s="16" t="s">
        <v>2222</v>
      </c>
      <c r="GZ1963" s="26">
        <f t="shared" ref="GZ1963" si="14345">GV1963+GW1963+GX1963+GZ1961-GZ1962</f>
        <v>655.05600990000016</v>
      </c>
      <c r="HA1963" s="26">
        <f t="shared" ref="HA1963" si="14346">GZ1963+HA1961-HA1962</f>
        <v>655.05600990000016</v>
      </c>
      <c r="HB1963" s="26">
        <f t="shared" ref="HB1963" si="14347">HA1963+HB1961-HB1962</f>
        <v>1055.0560099000002</v>
      </c>
      <c r="HC1963" s="26">
        <f t="shared" ref="HC1963" si="14348">HB1963+HC1961-HC1962</f>
        <v>1055.0560099000002</v>
      </c>
      <c r="HD1963" s="26">
        <f t="shared" ref="HD1963" si="14349">HC1963+HD1961-HD1962</f>
        <v>1080.0560099000002</v>
      </c>
      <c r="HE1963" s="26">
        <f t="shared" ref="HE1963" si="14350">HD1963+HE1961-HE1962</f>
        <v>1080.0560099000002</v>
      </c>
      <c r="HF1963" s="26">
        <f t="shared" ref="HF1963" si="14351">HE1963+HF1961-HF1962</f>
        <v>1080.0560099000002</v>
      </c>
      <c r="HG1963" s="26">
        <f t="shared" ref="HG1963" si="14352">HF1963+HG1961-HG1962</f>
        <v>1080.0560099000002</v>
      </c>
      <c r="HH1963" s="26">
        <f t="shared" ref="HH1963" si="14353">HG1963+HH1961-HH1962</f>
        <v>1080.0560099000002</v>
      </c>
      <c r="HI1963" s="26">
        <f t="shared" ref="HI1963" si="14354">HH1963+HI1961-HI1962</f>
        <v>1080.0560099000002</v>
      </c>
      <c r="HJ1963" s="26">
        <f t="shared" ref="HJ1963" si="14355">HI1963+HJ1961-HJ1962</f>
        <v>1080.0560099000002</v>
      </c>
      <c r="HK1963" s="26">
        <f t="shared" ref="HK1963" si="14356">HJ1963+HK1961-HK1962</f>
        <v>1080.0560099000002</v>
      </c>
      <c r="HL1963" s="26">
        <f t="shared" ref="HL1963" si="14357">HK1963+HL1961-HL1962</f>
        <v>1080.0560099000002</v>
      </c>
      <c r="HM1963" s="26">
        <f t="shared" ref="HM1963" si="14358">HL1963+HM1961-HM1962</f>
        <v>1080.0560099000002</v>
      </c>
      <c r="HN1963" s="26">
        <f t="shared" ref="HN1963" si="14359">HM1963+HN1961-HN1962</f>
        <v>1080.0560099000002</v>
      </c>
      <c r="HO1963" s="26">
        <f t="shared" ref="HO1963" si="14360">HN1963+HO1961-HO1962</f>
        <v>1080.0560099000002</v>
      </c>
      <c r="HP1963" s="26">
        <f t="shared" ref="HP1963" si="14361">HO1963+HP1961-HP1962</f>
        <v>1080.0560099000002</v>
      </c>
      <c r="HQ1963" s="26">
        <f t="shared" ref="HQ1963" si="14362">HP1963+HQ1961-HQ1962</f>
        <v>1080.0560099000002</v>
      </c>
      <c r="HR1963" s="26">
        <f t="shared" ref="HR1963" si="14363">HQ1963+HR1961-HR1962</f>
        <v>1080.0560099000002</v>
      </c>
      <c r="HS1963" s="26">
        <f t="shared" ref="HS1963" si="14364">HR1963+HS1961-HS1962</f>
        <v>1080.0560099000002</v>
      </c>
      <c r="HT1963" s="26">
        <f t="shared" ref="HT1963" si="14365">HS1963+HT1961-HT1962</f>
        <v>1080.0560099000002</v>
      </c>
      <c r="HU1963" s="22">
        <f t="shared" ref="HU1963" si="14366">COUNTIF(GZ1963:HT1963,"&lt;0")</f>
        <v>0</v>
      </c>
      <c r="HV1963" s="25"/>
      <c r="HW1963" t="str">
        <f>DIM_BILL[[#This Row],[Tipo]]</f>
        <v>MATERIA PRIMA</v>
      </c>
    </row>
    <row r="1964" spans="1:231" x14ac:dyDescent="0.3">
      <c r="A1964" s="17" t="s">
        <v>811</v>
      </c>
      <c r="BT1964">
        <v>4.2784090909090905E-3</v>
      </c>
      <c r="BU1964">
        <v>7.5299999999999994E-3</v>
      </c>
      <c r="CD1964">
        <v>6.2750000000000002E-3</v>
      </c>
      <c r="DT1964">
        <v>1.152E-3</v>
      </c>
      <c r="GR1964" s="17" t="s">
        <v>812</v>
      </c>
      <c r="GS1964" s="17">
        <v>3</v>
      </c>
      <c r="GT1964" s="17" t="s">
        <v>1836</v>
      </c>
      <c r="GU1964" s="17" t="s">
        <v>1793</v>
      </c>
      <c r="GV1964" s="17">
        <f>SUMIF(FACT_A1[cve_prod],DIM_BILL[[#This Row],[CODIGO]],FACT_A1[Existencia])</f>
        <v>0</v>
      </c>
      <c r="GW1964" s="17">
        <f>SUMIF(FACT_A2[cve_prod],DIM_BILL[[#This Row],[CODIGO]],FACT_A2[Existencia])</f>
        <v>21.167999999999999</v>
      </c>
      <c r="GX1964" s="17"/>
      <c r="GY1964" s="16" t="s">
        <v>2220</v>
      </c>
      <c r="GZ1964" s="15">
        <f>SUMIFS(POs[saldo],POs[cve_prod],DIM_BILL[[#This Row],[CODIGO]],POs[status],$GY1964,POs[f_ent],GZ$1)</f>
        <v>0</v>
      </c>
      <c r="HA1964" s="15">
        <f>SUMIFS(POs[saldo],POs[cve_prod],DIM_BILL[[#This Row],[CODIGO]],POs[status],$GY1964,POs[f_ent],HA$1)</f>
        <v>0</v>
      </c>
      <c r="HB1964" s="15">
        <f>SUMIFS(POs[saldo],POs[cve_prod],DIM_BILL[[#This Row],[CODIGO]],POs[status],$GY1964,POs[f_ent],HB$1)</f>
        <v>0</v>
      </c>
      <c r="HC1964" s="15">
        <f>SUMIFS(POs[saldo],POs[cve_prod],DIM_BILL[[#This Row],[CODIGO]],POs[status],$GY1964,POs[f_ent],HC$1)</f>
        <v>0</v>
      </c>
      <c r="HD1964" s="15">
        <f>SUMIFS(POs[saldo],POs[cve_prod],DIM_BILL[[#This Row],[CODIGO]],POs[status],$GY1964,POs[f_ent],HD$1)</f>
        <v>0</v>
      </c>
      <c r="HE1964" s="15">
        <f>SUMIFS(POs[saldo],POs[cve_prod],DIM_BILL[[#This Row],[CODIGO]],POs[status],$GY1964,POs[f_ent],HE$1)</f>
        <v>0</v>
      </c>
      <c r="HF1964" s="15">
        <f>SUMIFS(POs[saldo],POs[cve_prod],DIM_BILL[[#This Row],[CODIGO]],POs[status],$GY1964,POs[Semana],WEEKNUM(HF$1))</f>
        <v>120</v>
      </c>
      <c r="HG1964" s="15">
        <f>SUMIFS(POs[saldo],POs[cve_prod],DIM_BILL[[#This Row],[CODIGO]],POs[status],$GY1964,POs[Semana],WEEKNUM(HG$1))</f>
        <v>0</v>
      </c>
      <c r="HH1964" s="15">
        <f>SUMIFS(POs[saldo],POs[cve_prod],DIM_BILL[[#This Row],[CODIGO]],POs[status],$GY1964,POs[Semana],WEEKNUM(HH$1))</f>
        <v>0</v>
      </c>
      <c r="HI1964" s="15">
        <f>SUMIFS(POs[saldo],POs[cve_prod],DIM_BILL[[#This Row],[CODIGO]],POs[status],$GY1964,POs[Semana],WEEKNUM(HI$1))</f>
        <v>0</v>
      </c>
      <c r="HJ1964" s="15">
        <f>SUMIFS(POs[saldo],POs[cve_prod],DIM_BILL[[#This Row],[CODIGO]],POs[status],$GY1964,POs[Semana],WEEKNUM(HJ$1))</f>
        <v>0</v>
      </c>
      <c r="HK1964" s="15">
        <f>SUMIFS(POs[saldo],POs[cve_prod],DIM_BILL[[#This Row],[CODIGO]],POs[status],$GY1964,POs[Semana],WEEKNUM(HK$1))</f>
        <v>0</v>
      </c>
      <c r="HL1964" s="15">
        <f>SUMIFS(POs[saldo],POs[cve_prod],DIM_BILL[[#This Row],[CODIGO]],POs[status],$GY1964,POs[Semana],WEEKNUM(HL$1))</f>
        <v>0</v>
      </c>
      <c r="HM1964" s="15">
        <f>SUMIFS(POs[saldo],POs[cve_prod],DIM_BILL[[#This Row],[CODIGO]],POs[status],$GY1964,POs[Semana],WEEKNUM(HM$1))</f>
        <v>0</v>
      </c>
      <c r="HN1964" s="15">
        <f>SUMIFS(POs[saldo],POs[cve_prod],DIM_BILL[[#This Row],[CODIGO]],POs[status],$GY1964,POs[Semana],WEEKNUM(HN$1))</f>
        <v>0</v>
      </c>
      <c r="HO1964" s="15">
        <f>SUMIFS(POs[saldo],POs[cve_prod],DIM_BILL[[#This Row],[CODIGO]],POs[status],$GY1964,POs[Semana],WEEKNUM(HO$1))</f>
        <v>0</v>
      </c>
      <c r="HP1964" s="15">
        <f>SUMIFS(POs[saldo],POs[cve_prod],DIM_BILL[[#This Row],[CODIGO]],POs[status],$GY1964,POs[Semana],WEEKNUM(HP$1))</f>
        <v>0</v>
      </c>
      <c r="HQ1964" s="15">
        <f>SUMIFS(POs[saldo],POs[cve_prod],DIM_BILL[[#This Row],[CODIGO]],POs[status],$GY1964,POs[Semana],WEEKNUM(HQ$1))</f>
        <v>0</v>
      </c>
      <c r="HR1964" s="15">
        <f>SUMIFS(POs[saldo],POs[cve_prod],DIM_BILL[[#This Row],[CODIGO]],POs[status],$GY1964,POs[Semana],WEEKNUM(HR$1))</f>
        <v>0</v>
      </c>
      <c r="HS1964" s="15">
        <f>SUMIFS(POs[saldo],POs[cve_prod],DIM_BILL[[#This Row],[CODIGO]],POs[status],$GY1964,POs[Semana],WEEKNUM(HS$1))</f>
        <v>0</v>
      </c>
      <c r="HT1964" s="15">
        <f>SUMIFS(POs[saldo],POs[cve_prod],DIM_BILL[[#This Row],[CODIGO]],POs[status],$GY1964,POs[Semana],WEEKNUM(HT$1))</f>
        <v>0</v>
      </c>
      <c r="HU1964" s="21"/>
      <c r="HV1964" s="25"/>
      <c r="HW1964" t="str">
        <f>DIM_BILL[[#This Row],[Tipo]]</f>
        <v>MATERIA PRIMA</v>
      </c>
    </row>
    <row r="1965" spans="1:231" x14ac:dyDescent="0.3">
      <c r="A1965" s="17" t="s">
        <v>811</v>
      </c>
      <c r="BT1965">
        <v>4.2784090909090905E-3</v>
      </c>
      <c r="BU1965">
        <v>7.5299999999999994E-3</v>
      </c>
      <c r="CD1965">
        <v>6.2750000000000002E-3</v>
      </c>
      <c r="DT1965">
        <v>1.152E-3</v>
      </c>
      <c r="GR1965" s="17" t="s">
        <v>812</v>
      </c>
      <c r="GS1965" s="17">
        <v>3</v>
      </c>
      <c r="GT1965" s="17" t="s">
        <v>1836</v>
      </c>
      <c r="GU1965" s="17" t="s">
        <v>1793</v>
      </c>
      <c r="GV1965" s="17">
        <f>SUMIF(FACT_A1[cve_prod],DIM_BILL[[#This Row],[CODIGO]],FACT_A1[Existencia])</f>
        <v>0</v>
      </c>
      <c r="GW1965" s="17">
        <f>SUMIF(FACT_A2[cve_prod],DIM_BILL[[#This Row],[CODIGO]],FACT_A2[Existencia])</f>
        <v>21.167999999999999</v>
      </c>
      <c r="GX1965" s="17"/>
      <c r="GY1965" s="16" t="s">
        <v>2221</v>
      </c>
      <c r="GZ1965" s="24">
        <f>SUMPRODUCT($B1965:$GQ1965,INDEX(PLAN_PRODUCCION!$B$4:$GQ$24,COLUMN()-COLUMN($GZ$1)+1,0))</f>
        <v>75.3</v>
      </c>
      <c r="HA1965" s="24">
        <f>SUMPRODUCT($B1965:$GQ1965,INDEX(PLAN_PRODUCCION!$B$4:$GQ$24,COLUMN()-COLUMN($GZ$1)+1,0))</f>
        <v>0</v>
      </c>
      <c r="HB1965" s="24">
        <f>SUMPRODUCT($B1965:$GQ1965,INDEX(PLAN_PRODUCCION!$B$4:$GQ$24,COLUMN()-COLUMN($GZ$1)+1,0))</f>
        <v>0</v>
      </c>
      <c r="HC1965" s="24">
        <f>SUMPRODUCT($B1965:$GQ1965,INDEX(PLAN_PRODUCCION!$B$4:$GQ$24,COLUMN()-COLUMN($GZ$1)+1,0))</f>
        <v>0</v>
      </c>
      <c r="HD1965" s="24">
        <f>SUMPRODUCT($B1965:$GQ1965,INDEX(PLAN_PRODUCCION!$B$4:$GQ$24,COLUMN()-COLUMN($GZ$1)+1,0))</f>
        <v>0</v>
      </c>
      <c r="HE1965" s="24">
        <f>SUMPRODUCT($B1965:$GQ1965,INDEX(PLAN_PRODUCCION!$B$4:$GQ$24,COLUMN()-COLUMN($GZ$1)+1,0))</f>
        <v>0</v>
      </c>
      <c r="HF1965" s="24">
        <f>SUMPRODUCT($B1965:$GQ1965,INDEX(PLAN_PRODUCCION!$B$4:$GQ$24,COLUMN()-COLUMN($GZ$1)+1,0))</f>
        <v>0</v>
      </c>
      <c r="HG1965" s="24">
        <f>SUMPRODUCT($B1965:$GQ1965,INDEX(PLAN_PRODUCCION!$B$4:$GQ$24,COLUMN()-COLUMN($GZ$1)+1,0))</f>
        <v>0</v>
      </c>
      <c r="HH1965" s="24">
        <f>SUMPRODUCT($B1965:$GQ1965,INDEX(PLAN_PRODUCCION!$B$4:$GQ$24,COLUMN()-COLUMN($GZ$1)+1,0))</f>
        <v>0</v>
      </c>
      <c r="HI1965" s="24">
        <f>SUMPRODUCT($B1965:$GQ1965,INDEX(PLAN_PRODUCCION!$B$4:$GQ$24,COLUMN()-COLUMN($GZ$1)+1,0))</f>
        <v>0</v>
      </c>
      <c r="HJ1965" s="24">
        <f>SUMPRODUCT($B1965:$GQ1965,INDEX(PLAN_PRODUCCION!$B$4:$GQ$24,COLUMN()-COLUMN($GZ$1)+1,0))</f>
        <v>0</v>
      </c>
      <c r="HK1965" s="24">
        <f>SUMPRODUCT($B1965:$GQ1965,INDEX(PLAN_PRODUCCION!$B$4:$GQ$24,COLUMN()-COLUMN($GZ$1)+1,0))</f>
        <v>0</v>
      </c>
      <c r="HL1965" s="24">
        <f>SUMPRODUCT($B1965:$GQ1965,INDEX(PLAN_PRODUCCION!$B$4:$GQ$24,COLUMN()-COLUMN($GZ$1)+1,0))</f>
        <v>0</v>
      </c>
      <c r="HM1965" s="24">
        <f>SUMPRODUCT($B1965:$GQ1965,INDEX(PLAN_PRODUCCION!$B$4:$GQ$24,COLUMN()-COLUMN($GZ$1)+1,0))</f>
        <v>0</v>
      </c>
      <c r="HN1965" s="24">
        <f>SUMPRODUCT($B1965:$GQ1965,INDEX(PLAN_PRODUCCION!$B$4:$GQ$24,COLUMN()-COLUMN($GZ$1)+1,0))</f>
        <v>0</v>
      </c>
      <c r="HO1965" s="24">
        <f>SUMPRODUCT($B1965:$GQ1965,INDEX(PLAN_PRODUCCION!$B$4:$GQ$24,COLUMN()-COLUMN($GZ$1)+1,0))</f>
        <v>0</v>
      </c>
      <c r="HP1965" s="24">
        <f>SUMPRODUCT($B1965:$GQ1965,INDEX(PLAN_PRODUCCION!$B$4:$GQ$24,COLUMN()-COLUMN($GZ$1)+1,0))</f>
        <v>0</v>
      </c>
      <c r="HQ1965" s="24">
        <f>SUMPRODUCT($B1965:$GQ1965,INDEX(PLAN_PRODUCCION!$B$4:$GQ$24,COLUMN()-COLUMN($GZ$1)+1,0))</f>
        <v>0</v>
      </c>
      <c r="HR1965" s="24">
        <f>SUMPRODUCT($B1965:$GQ1965,INDEX(PLAN_PRODUCCION!$B$4:$GQ$24,COLUMN()-COLUMN($GZ$1)+1,0))</f>
        <v>0</v>
      </c>
      <c r="HS1965" s="24">
        <f>SUMPRODUCT($B1965:$GQ1965,INDEX(PLAN_PRODUCCION!$B$4:$GQ$24,COLUMN()-COLUMN($GZ$1)+1,0))</f>
        <v>0</v>
      </c>
      <c r="HT1965" s="24">
        <f>SUMPRODUCT($B1965:$GQ1965,INDEX(PLAN_PRODUCCION!$B$4:$GQ$24,COLUMN()-COLUMN($GZ$1)+1,0))</f>
        <v>0</v>
      </c>
      <c r="HU1965" s="21"/>
      <c r="HV1965" s="25"/>
      <c r="HW1965" t="str">
        <f>DIM_BILL[[#This Row],[Tipo]]</f>
        <v>MATERIA PRIMA</v>
      </c>
    </row>
    <row r="1966" spans="1:231" x14ac:dyDescent="0.3">
      <c r="A1966" s="18" t="s">
        <v>811</v>
      </c>
      <c r="BT1966">
        <v>4.2784090909090905E-3</v>
      </c>
      <c r="BU1966">
        <v>7.5299999999999994E-3</v>
      </c>
      <c r="CD1966">
        <v>6.2750000000000002E-3</v>
      </c>
      <c r="DT1966">
        <v>1.152E-3</v>
      </c>
      <c r="GR1966" s="18" t="s">
        <v>812</v>
      </c>
      <c r="GS1966" s="18">
        <v>3</v>
      </c>
      <c r="GT1966" s="18" t="s">
        <v>1836</v>
      </c>
      <c r="GU1966" s="18" t="s">
        <v>1793</v>
      </c>
      <c r="GV1966" s="18">
        <f>SUMIF(FACT_A1[cve_prod],DIM_BILL[[#This Row],[CODIGO]],FACT_A1[Existencia])</f>
        <v>0</v>
      </c>
      <c r="GW1966" s="18">
        <f>SUMIF(FACT_A2[cve_prod],DIM_BILL[[#This Row],[CODIGO]],FACT_A2[Existencia])</f>
        <v>21.167999999999999</v>
      </c>
      <c r="GX1966" s="18"/>
      <c r="GY1966" s="16" t="s">
        <v>2222</v>
      </c>
      <c r="GZ1966" s="26">
        <f t="shared" ref="GZ1966" si="14367">GV1966+GW1966+GX1966+GZ1964-GZ1965</f>
        <v>-54.131999999999998</v>
      </c>
      <c r="HA1966" s="26">
        <f t="shared" ref="HA1966" si="14368">GZ1966+HA1964-HA1965</f>
        <v>-54.131999999999998</v>
      </c>
      <c r="HB1966" s="26">
        <f t="shared" ref="HB1966" si="14369">HA1966+HB1964-HB1965</f>
        <v>-54.131999999999998</v>
      </c>
      <c r="HC1966" s="26">
        <f t="shared" ref="HC1966" si="14370">HB1966+HC1964-HC1965</f>
        <v>-54.131999999999998</v>
      </c>
      <c r="HD1966" s="26">
        <f t="shared" ref="HD1966" si="14371">HC1966+HD1964-HD1965</f>
        <v>-54.131999999999998</v>
      </c>
      <c r="HE1966" s="26">
        <f t="shared" ref="HE1966" si="14372">HD1966+HE1964-HE1965</f>
        <v>-54.131999999999998</v>
      </c>
      <c r="HF1966" s="26">
        <f t="shared" ref="HF1966" si="14373">HE1966+HF1964-HF1965</f>
        <v>65.867999999999995</v>
      </c>
      <c r="HG1966" s="26">
        <f t="shared" ref="HG1966" si="14374">HF1966+HG1964-HG1965</f>
        <v>65.867999999999995</v>
      </c>
      <c r="HH1966" s="26">
        <f t="shared" ref="HH1966" si="14375">HG1966+HH1964-HH1965</f>
        <v>65.867999999999995</v>
      </c>
      <c r="HI1966" s="26">
        <f t="shared" ref="HI1966" si="14376">HH1966+HI1964-HI1965</f>
        <v>65.867999999999995</v>
      </c>
      <c r="HJ1966" s="26">
        <f t="shared" ref="HJ1966" si="14377">HI1966+HJ1964-HJ1965</f>
        <v>65.867999999999995</v>
      </c>
      <c r="HK1966" s="26">
        <f t="shared" ref="HK1966" si="14378">HJ1966+HK1964-HK1965</f>
        <v>65.867999999999995</v>
      </c>
      <c r="HL1966" s="26">
        <f t="shared" ref="HL1966" si="14379">HK1966+HL1964-HL1965</f>
        <v>65.867999999999995</v>
      </c>
      <c r="HM1966" s="26">
        <f t="shared" ref="HM1966" si="14380">HL1966+HM1964-HM1965</f>
        <v>65.867999999999995</v>
      </c>
      <c r="HN1966" s="26">
        <f t="shared" ref="HN1966" si="14381">HM1966+HN1964-HN1965</f>
        <v>65.867999999999995</v>
      </c>
      <c r="HO1966" s="26">
        <f t="shared" ref="HO1966" si="14382">HN1966+HO1964-HO1965</f>
        <v>65.867999999999995</v>
      </c>
      <c r="HP1966" s="26">
        <f t="shared" ref="HP1966" si="14383">HO1966+HP1964-HP1965</f>
        <v>65.867999999999995</v>
      </c>
      <c r="HQ1966" s="26">
        <f t="shared" ref="HQ1966" si="14384">HP1966+HQ1964-HQ1965</f>
        <v>65.867999999999995</v>
      </c>
      <c r="HR1966" s="26">
        <f t="shared" ref="HR1966" si="14385">HQ1966+HR1964-HR1965</f>
        <v>65.867999999999995</v>
      </c>
      <c r="HS1966" s="26">
        <f t="shared" ref="HS1966" si="14386">HR1966+HS1964-HS1965</f>
        <v>65.867999999999995</v>
      </c>
      <c r="HT1966" s="26">
        <f t="shared" ref="HT1966" si="14387">HS1966+HT1964-HT1965</f>
        <v>65.867999999999995</v>
      </c>
      <c r="HU1966" s="22">
        <f t="shared" ref="HU1966" si="14388">COUNTIF(GZ1966:HT1966,"&lt;0")</f>
        <v>6</v>
      </c>
      <c r="HV1966" s="25"/>
      <c r="HW1966" t="str">
        <f>DIM_BILL[[#This Row],[Tipo]]</f>
        <v>MATERIA PRIMA</v>
      </c>
    </row>
    <row r="1967" spans="1:231" x14ac:dyDescent="0.3">
      <c r="A1967" s="17" t="s">
        <v>1259</v>
      </c>
      <c r="DS1967">
        <v>1.008E-3</v>
      </c>
      <c r="GR1967" s="17" t="s">
        <v>1260</v>
      </c>
      <c r="GS1967" s="17">
        <v>3</v>
      </c>
      <c r="GT1967" s="17" t="s">
        <v>1836</v>
      </c>
      <c r="GU1967" s="17" t="s">
        <v>1793</v>
      </c>
      <c r="GV1967" s="17">
        <f>SUMIF(FACT_A1[cve_prod],DIM_BILL[[#This Row],[CODIGO]],FACT_A1[Existencia])</f>
        <v>0</v>
      </c>
      <c r="GW1967" s="17">
        <f>SUMIF(FACT_A2[cve_prod],DIM_BILL[[#This Row],[CODIGO]],FACT_A2[Existencia])</f>
        <v>10</v>
      </c>
      <c r="GX1967" s="17"/>
      <c r="GY1967" s="16" t="s">
        <v>2220</v>
      </c>
      <c r="GZ1967" s="15">
        <f>SUMIFS(POs[saldo],POs[cve_prod],DIM_BILL[[#This Row],[CODIGO]],POs[status],$GY1967,POs[f_ent],GZ$1)</f>
        <v>0</v>
      </c>
      <c r="HA1967" s="15">
        <f>SUMIFS(POs[saldo],POs[cve_prod],DIM_BILL[[#This Row],[CODIGO]],POs[status],$GY1967,POs[f_ent],HA$1)</f>
        <v>0</v>
      </c>
      <c r="HB1967" s="15">
        <f>SUMIFS(POs[saldo],POs[cve_prod],DIM_BILL[[#This Row],[CODIGO]],POs[status],$GY1967,POs[f_ent],HB$1)</f>
        <v>0</v>
      </c>
      <c r="HC1967" s="15">
        <f>SUMIFS(POs[saldo],POs[cve_prod],DIM_BILL[[#This Row],[CODIGO]],POs[status],$GY1967,POs[f_ent],HC$1)</f>
        <v>0</v>
      </c>
      <c r="HD1967" s="15">
        <f>SUMIFS(POs[saldo],POs[cve_prod],DIM_BILL[[#This Row],[CODIGO]],POs[status],$GY1967,POs[f_ent],HD$1)</f>
        <v>0</v>
      </c>
      <c r="HE1967" s="15">
        <f>SUMIFS(POs[saldo],POs[cve_prod],DIM_BILL[[#This Row],[CODIGO]],POs[status],$GY1967,POs[f_ent],HE$1)</f>
        <v>0</v>
      </c>
      <c r="HF1967" s="15">
        <f>SUMIFS(POs[saldo],POs[cve_prod],DIM_BILL[[#This Row],[CODIGO]],POs[status],$GY1967,POs[Semana],WEEKNUM(HF$1))</f>
        <v>0</v>
      </c>
      <c r="HG1967" s="15">
        <f>SUMIFS(POs[saldo],POs[cve_prod],DIM_BILL[[#This Row],[CODIGO]],POs[status],$GY1967,POs[Semana],WEEKNUM(HG$1))</f>
        <v>0</v>
      </c>
      <c r="HH1967" s="15">
        <f>SUMIFS(POs[saldo],POs[cve_prod],DIM_BILL[[#This Row],[CODIGO]],POs[status],$GY1967,POs[Semana],WEEKNUM(HH$1))</f>
        <v>0</v>
      </c>
      <c r="HI1967" s="15">
        <f>SUMIFS(POs[saldo],POs[cve_prod],DIM_BILL[[#This Row],[CODIGO]],POs[status],$GY1967,POs[Semana],WEEKNUM(HI$1))</f>
        <v>0</v>
      </c>
      <c r="HJ1967" s="15">
        <f>SUMIFS(POs[saldo],POs[cve_prod],DIM_BILL[[#This Row],[CODIGO]],POs[status],$GY1967,POs[Semana],WEEKNUM(HJ$1))</f>
        <v>0</v>
      </c>
      <c r="HK1967" s="15">
        <f>SUMIFS(POs[saldo],POs[cve_prod],DIM_BILL[[#This Row],[CODIGO]],POs[status],$GY1967,POs[Semana],WEEKNUM(HK$1))</f>
        <v>0</v>
      </c>
      <c r="HL1967" s="15">
        <f>SUMIFS(POs[saldo],POs[cve_prod],DIM_BILL[[#This Row],[CODIGO]],POs[status],$GY1967,POs[Semana],WEEKNUM(HL$1))</f>
        <v>0</v>
      </c>
      <c r="HM1967" s="15">
        <f>SUMIFS(POs[saldo],POs[cve_prod],DIM_BILL[[#This Row],[CODIGO]],POs[status],$GY1967,POs[Semana],WEEKNUM(HM$1))</f>
        <v>0</v>
      </c>
      <c r="HN1967" s="15">
        <f>SUMIFS(POs[saldo],POs[cve_prod],DIM_BILL[[#This Row],[CODIGO]],POs[status],$GY1967,POs[Semana],WEEKNUM(HN$1))</f>
        <v>0</v>
      </c>
      <c r="HO1967" s="15">
        <f>SUMIFS(POs[saldo],POs[cve_prod],DIM_BILL[[#This Row],[CODIGO]],POs[status],$GY1967,POs[Semana],WEEKNUM(HO$1))</f>
        <v>0</v>
      </c>
      <c r="HP1967" s="15">
        <f>SUMIFS(POs[saldo],POs[cve_prod],DIM_BILL[[#This Row],[CODIGO]],POs[status],$GY1967,POs[Semana],WEEKNUM(HP$1))</f>
        <v>0</v>
      </c>
      <c r="HQ1967" s="15">
        <f>SUMIFS(POs[saldo],POs[cve_prod],DIM_BILL[[#This Row],[CODIGO]],POs[status],$GY1967,POs[Semana],WEEKNUM(HQ$1))</f>
        <v>0</v>
      </c>
      <c r="HR1967" s="15">
        <f>SUMIFS(POs[saldo],POs[cve_prod],DIM_BILL[[#This Row],[CODIGO]],POs[status],$GY1967,POs[Semana],WEEKNUM(HR$1))</f>
        <v>0</v>
      </c>
      <c r="HS1967" s="15">
        <f>SUMIFS(POs[saldo],POs[cve_prod],DIM_BILL[[#This Row],[CODIGO]],POs[status],$GY1967,POs[Semana],WEEKNUM(HS$1))</f>
        <v>0</v>
      </c>
      <c r="HT1967" s="15">
        <f>SUMIFS(POs[saldo],POs[cve_prod],DIM_BILL[[#This Row],[CODIGO]],POs[status],$GY1967,POs[Semana],WEEKNUM(HT$1))</f>
        <v>0</v>
      </c>
      <c r="HU1967" s="21"/>
      <c r="HV1967" s="25"/>
      <c r="HW1967" t="str">
        <f>DIM_BILL[[#This Row],[Tipo]]</f>
        <v>MATERIA PRIMA</v>
      </c>
    </row>
    <row r="1968" spans="1:231" x14ac:dyDescent="0.3">
      <c r="A1968" s="17" t="s">
        <v>1259</v>
      </c>
      <c r="DS1968">
        <v>1.008E-3</v>
      </c>
      <c r="GR1968" s="17" t="s">
        <v>1260</v>
      </c>
      <c r="GS1968" s="17">
        <v>3</v>
      </c>
      <c r="GT1968" s="17" t="s">
        <v>1836</v>
      </c>
      <c r="GU1968" s="17" t="s">
        <v>1793</v>
      </c>
      <c r="GV1968" s="17">
        <f>SUMIF(FACT_A1[cve_prod],DIM_BILL[[#This Row],[CODIGO]],FACT_A1[Existencia])</f>
        <v>0</v>
      </c>
      <c r="GW1968" s="17">
        <f>SUMIF(FACT_A2[cve_prod],DIM_BILL[[#This Row],[CODIGO]],FACT_A2[Existencia])</f>
        <v>10</v>
      </c>
      <c r="GX1968" s="17"/>
      <c r="GY1968" s="16" t="s">
        <v>2221</v>
      </c>
      <c r="GZ1968" s="24">
        <f>SUMPRODUCT($B1968:$GQ1968,INDEX(PLAN_PRODUCCION!$B$4:$GQ$24,COLUMN()-COLUMN($GZ$1)+1,0))</f>
        <v>0</v>
      </c>
      <c r="HA1968" s="24">
        <f>SUMPRODUCT($B1968:$GQ1968,INDEX(PLAN_PRODUCCION!$B$4:$GQ$24,COLUMN()-COLUMN($GZ$1)+1,0))</f>
        <v>0</v>
      </c>
      <c r="HB1968" s="24">
        <f>SUMPRODUCT($B1968:$GQ1968,INDEX(PLAN_PRODUCCION!$B$4:$GQ$24,COLUMN()-COLUMN($GZ$1)+1,0))</f>
        <v>0</v>
      </c>
      <c r="HC1968" s="24">
        <f>SUMPRODUCT($B1968:$GQ1968,INDEX(PLAN_PRODUCCION!$B$4:$GQ$24,COLUMN()-COLUMN($GZ$1)+1,0))</f>
        <v>0</v>
      </c>
      <c r="HD1968" s="24">
        <f>SUMPRODUCT($B1968:$GQ1968,INDEX(PLAN_PRODUCCION!$B$4:$GQ$24,COLUMN()-COLUMN($GZ$1)+1,0))</f>
        <v>0</v>
      </c>
      <c r="HE1968" s="24">
        <f>SUMPRODUCT($B1968:$GQ1968,INDEX(PLAN_PRODUCCION!$B$4:$GQ$24,COLUMN()-COLUMN($GZ$1)+1,0))</f>
        <v>0</v>
      </c>
      <c r="HF1968" s="24">
        <f>SUMPRODUCT($B1968:$GQ1968,INDEX(PLAN_PRODUCCION!$B$4:$GQ$24,COLUMN()-COLUMN($GZ$1)+1,0))</f>
        <v>0</v>
      </c>
      <c r="HG1968" s="24">
        <f>SUMPRODUCT($B1968:$GQ1968,INDEX(PLAN_PRODUCCION!$B$4:$GQ$24,COLUMN()-COLUMN($GZ$1)+1,0))</f>
        <v>0</v>
      </c>
      <c r="HH1968" s="24">
        <f>SUMPRODUCT($B1968:$GQ1968,INDEX(PLAN_PRODUCCION!$B$4:$GQ$24,COLUMN()-COLUMN($GZ$1)+1,0))</f>
        <v>0</v>
      </c>
      <c r="HI1968" s="24">
        <f>SUMPRODUCT($B1968:$GQ1968,INDEX(PLAN_PRODUCCION!$B$4:$GQ$24,COLUMN()-COLUMN($GZ$1)+1,0))</f>
        <v>0</v>
      </c>
      <c r="HJ1968" s="24">
        <f>SUMPRODUCT($B1968:$GQ1968,INDEX(PLAN_PRODUCCION!$B$4:$GQ$24,COLUMN()-COLUMN($GZ$1)+1,0))</f>
        <v>0</v>
      </c>
      <c r="HK1968" s="24">
        <f>SUMPRODUCT($B1968:$GQ1968,INDEX(PLAN_PRODUCCION!$B$4:$GQ$24,COLUMN()-COLUMN($GZ$1)+1,0))</f>
        <v>0</v>
      </c>
      <c r="HL1968" s="24">
        <f>SUMPRODUCT($B1968:$GQ1968,INDEX(PLAN_PRODUCCION!$B$4:$GQ$24,COLUMN()-COLUMN($GZ$1)+1,0))</f>
        <v>0</v>
      </c>
      <c r="HM1968" s="24">
        <f>SUMPRODUCT($B1968:$GQ1968,INDEX(PLAN_PRODUCCION!$B$4:$GQ$24,COLUMN()-COLUMN($GZ$1)+1,0))</f>
        <v>0</v>
      </c>
      <c r="HN1968" s="24">
        <f>SUMPRODUCT($B1968:$GQ1968,INDEX(PLAN_PRODUCCION!$B$4:$GQ$24,COLUMN()-COLUMN($GZ$1)+1,0))</f>
        <v>0</v>
      </c>
      <c r="HO1968" s="24">
        <f>SUMPRODUCT($B1968:$GQ1968,INDEX(PLAN_PRODUCCION!$B$4:$GQ$24,COLUMN()-COLUMN($GZ$1)+1,0))</f>
        <v>0</v>
      </c>
      <c r="HP1968" s="24">
        <f>SUMPRODUCT($B1968:$GQ1968,INDEX(PLAN_PRODUCCION!$B$4:$GQ$24,COLUMN()-COLUMN($GZ$1)+1,0))</f>
        <v>0</v>
      </c>
      <c r="HQ1968" s="24">
        <f>SUMPRODUCT($B1968:$GQ1968,INDEX(PLAN_PRODUCCION!$B$4:$GQ$24,COLUMN()-COLUMN($GZ$1)+1,0))</f>
        <v>0</v>
      </c>
      <c r="HR1968" s="24">
        <f>SUMPRODUCT($B1968:$GQ1968,INDEX(PLAN_PRODUCCION!$B$4:$GQ$24,COLUMN()-COLUMN($GZ$1)+1,0))</f>
        <v>0</v>
      </c>
      <c r="HS1968" s="24">
        <f>SUMPRODUCT($B1968:$GQ1968,INDEX(PLAN_PRODUCCION!$B$4:$GQ$24,COLUMN()-COLUMN($GZ$1)+1,0))</f>
        <v>0</v>
      </c>
      <c r="HT1968" s="24">
        <f>SUMPRODUCT($B1968:$GQ1968,INDEX(PLAN_PRODUCCION!$B$4:$GQ$24,COLUMN()-COLUMN($GZ$1)+1,0))</f>
        <v>0</v>
      </c>
      <c r="HU1968" s="21"/>
      <c r="HV1968" s="25"/>
      <c r="HW1968" t="str">
        <f>DIM_BILL[[#This Row],[Tipo]]</f>
        <v>MATERIA PRIMA</v>
      </c>
    </row>
    <row r="1969" spans="1:231" x14ac:dyDescent="0.3">
      <c r="A1969" s="18" t="s">
        <v>1259</v>
      </c>
      <c r="DS1969">
        <v>1.008E-3</v>
      </c>
      <c r="GR1969" s="18" t="s">
        <v>1260</v>
      </c>
      <c r="GS1969" s="18">
        <v>3</v>
      </c>
      <c r="GT1969" s="18" t="s">
        <v>1836</v>
      </c>
      <c r="GU1969" s="18" t="s">
        <v>1793</v>
      </c>
      <c r="GV1969" s="18">
        <f>SUMIF(FACT_A1[cve_prod],DIM_BILL[[#This Row],[CODIGO]],FACT_A1[Existencia])</f>
        <v>0</v>
      </c>
      <c r="GW1969" s="18">
        <f>SUMIF(FACT_A2[cve_prod],DIM_BILL[[#This Row],[CODIGO]],FACT_A2[Existencia])</f>
        <v>10</v>
      </c>
      <c r="GX1969" s="18"/>
      <c r="GY1969" s="16" t="s">
        <v>2222</v>
      </c>
      <c r="GZ1969" s="26">
        <f t="shared" ref="GZ1969" si="14389">GV1969+GW1969+GX1969+GZ1967-GZ1968</f>
        <v>10</v>
      </c>
      <c r="HA1969" s="26">
        <f t="shared" ref="HA1969" si="14390">GZ1969+HA1967-HA1968</f>
        <v>10</v>
      </c>
      <c r="HB1969" s="26">
        <f t="shared" ref="HB1969" si="14391">HA1969+HB1967-HB1968</f>
        <v>10</v>
      </c>
      <c r="HC1969" s="26">
        <f t="shared" ref="HC1969" si="14392">HB1969+HC1967-HC1968</f>
        <v>10</v>
      </c>
      <c r="HD1969" s="26">
        <f t="shared" ref="HD1969" si="14393">HC1969+HD1967-HD1968</f>
        <v>10</v>
      </c>
      <c r="HE1969" s="26">
        <f t="shared" ref="HE1969" si="14394">HD1969+HE1967-HE1968</f>
        <v>10</v>
      </c>
      <c r="HF1969" s="26">
        <f t="shared" ref="HF1969" si="14395">HE1969+HF1967-HF1968</f>
        <v>10</v>
      </c>
      <c r="HG1969" s="26">
        <f t="shared" ref="HG1969" si="14396">HF1969+HG1967-HG1968</f>
        <v>10</v>
      </c>
      <c r="HH1969" s="26">
        <f t="shared" ref="HH1969" si="14397">HG1969+HH1967-HH1968</f>
        <v>10</v>
      </c>
      <c r="HI1969" s="26">
        <f t="shared" ref="HI1969" si="14398">HH1969+HI1967-HI1968</f>
        <v>10</v>
      </c>
      <c r="HJ1969" s="26">
        <f t="shared" ref="HJ1969" si="14399">HI1969+HJ1967-HJ1968</f>
        <v>10</v>
      </c>
      <c r="HK1969" s="26">
        <f t="shared" ref="HK1969" si="14400">HJ1969+HK1967-HK1968</f>
        <v>10</v>
      </c>
      <c r="HL1969" s="26">
        <f t="shared" ref="HL1969" si="14401">HK1969+HL1967-HL1968</f>
        <v>10</v>
      </c>
      <c r="HM1969" s="26">
        <f t="shared" ref="HM1969" si="14402">HL1969+HM1967-HM1968</f>
        <v>10</v>
      </c>
      <c r="HN1969" s="26">
        <f t="shared" ref="HN1969" si="14403">HM1969+HN1967-HN1968</f>
        <v>10</v>
      </c>
      <c r="HO1969" s="26">
        <f t="shared" ref="HO1969" si="14404">HN1969+HO1967-HO1968</f>
        <v>10</v>
      </c>
      <c r="HP1969" s="26">
        <f t="shared" ref="HP1969" si="14405">HO1969+HP1967-HP1968</f>
        <v>10</v>
      </c>
      <c r="HQ1969" s="26">
        <f t="shared" ref="HQ1969" si="14406">HP1969+HQ1967-HQ1968</f>
        <v>10</v>
      </c>
      <c r="HR1969" s="26">
        <f t="shared" ref="HR1969" si="14407">HQ1969+HR1967-HR1968</f>
        <v>10</v>
      </c>
      <c r="HS1969" s="26">
        <f t="shared" ref="HS1969" si="14408">HR1969+HS1967-HS1968</f>
        <v>10</v>
      </c>
      <c r="HT1969" s="26">
        <f t="shared" ref="HT1969" si="14409">HS1969+HT1967-HT1968</f>
        <v>10</v>
      </c>
      <c r="HU1969" s="22">
        <f t="shared" ref="HU1969" si="14410">COUNTIF(GZ1969:HT1969,"&lt;0")</f>
        <v>0</v>
      </c>
      <c r="HV1969" s="25"/>
      <c r="HW1969" t="str">
        <f>DIM_BILL[[#This Row],[Tipo]]</f>
        <v>MATERIA PRIMA</v>
      </c>
    </row>
    <row r="1970" spans="1:231" x14ac:dyDescent="0.3">
      <c r="A1970" s="17" t="s">
        <v>1447</v>
      </c>
      <c r="EU1970">
        <v>7.0000000000000001E-3</v>
      </c>
      <c r="EV1970">
        <v>1.4E-2</v>
      </c>
      <c r="EW1970">
        <v>4.0000000000000001E-3</v>
      </c>
      <c r="GR1970" s="17" t="s">
        <v>1448</v>
      </c>
      <c r="GS1970" s="17">
        <v>3</v>
      </c>
      <c r="GT1970" s="17" t="s">
        <v>1836</v>
      </c>
      <c r="GU1970" s="17" t="s">
        <v>1793</v>
      </c>
      <c r="GV1970" s="17">
        <f>SUMIF(FACT_A1[cve_prod],DIM_BILL[[#This Row],[CODIGO]],FACT_A1[Existencia])</f>
        <v>0</v>
      </c>
      <c r="GW1970" s="17">
        <f>SUMIF(FACT_A2[cve_prod],DIM_BILL[[#This Row],[CODIGO]],FACT_A2[Existencia])</f>
        <v>200.45</v>
      </c>
      <c r="GX1970" s="17"/>
      <c r="GY1970" s="16" t="s">
        <v>2220</v>
      </c>
      <c r="GZ1970" s="15">
        <f>SUMIFS(POs[saldo],POs[cve_prod],DIM_BILL[[#This Row],[CODIGO]],POs[status],$GY1970,POs[f_ent],GZ$1)</f>
        <v>0</v>
      </c>
      <c r="HA1970" s="15">
        <f>SUMIFS(POs[saldo],POs[cve_prod],DIM_BILL[[#This Row],[CODIGO]],POs[status],$GY1970,POs[f_ent],HA$1)</f>
        <v>0</v>
      </c>
      <c r="HB1970" s="15">
        <f>SUMIFS(POs[saldo],POs[cve_prod],DIM_BILL[[#This Row],[CODIGO]],POs[status],$GY1970,POs[f_ent],HB$1)</f>
        <v>0</v>
      </c>
      <c r="HC1970" s="15">
        <f>SUMIFS(POs[saldo],POs[cve_prod],DIM_BILL[[#This Row],[CODIGO]],POs[status],$GY1970,POs[f_ent],HC$1)</f>
        <v>0</v>
      </c>
      <c r="HD1970" s="15">
        <f>SUMIFS(POs[saldo],POs[cve_prod],DIM_BILL[[#This Row],[CODIGO]],POs[status],$GY1970,POs[f_ent],HD$1)</f>
        <v>0</v>
      </c>
      <c r="HE1970" s="15">
        <f>SUMIFS(POs[saldo],POs[cve_prod],DIM_BILL[[#This Row],[CODIGO]],POs[status],$GY1970,POs[f_ent],HE$1)</f>
        <v>0</v>
      </c>
      <c r="HF1970" s="15">
        <f>SUMIFS(POs[saldo],POs[cve_prod],DIM_BILL[[#This Row],[CODIGO]],POs[status],$GY1970,POs[Semana],WEEKNUM(HF$1))</f>
        <v>0</v>
      </c>
      <c r="HG1970" s="15">
        <f>SUMIFS(POs[saldo],POs[cve_prod],DIM_BILL[[#This Row],[CODIGO]],POs[status],$GY1970,POs[Semana],WEEKNUM(HG$1))</f>
        <v>0</v>
      </c>
      <c r="HH1970" s="15">
        <f>SUMIFS(POs[saldo],POs[cve_prod],DIM_BILL[[#This Row],[CODIGO]],POs[status],$GY1970,POs[Semana],WEEKNUM(HH$1))</f>
        <v>0</v>
      </c>
      <c r="HI1970" s="15">
        <f>SUMIFS(POs[saldo],POs[cve_prod],DIM_BILL[[#This Row],[CODIGO]],POs[status],$GY1970,POs[Semana],WEEKNUM(HI$1))</f>
        <v>0</v>
      </c>
      <c r="HJ1970" s="15">
        <f>SUMIFS(POs[saldo],POs[cve_prod],DIM_BILL[[#This Row],[CODIGO]],POs[status],$GY1970,POs[Semana],WEEKNUM(HJ$1))</f>
        <v>0</v>
      </c>
      <c r="HK1970" s="15">
        <f>SUMIFS(POs[saldo],POs[cve_prod],DIM_BILL[[#This Row],[CODIGO]],POs[status],$GY1970,POs[Semana],WEEKNUM(HK$1))</f>
        <v>0</v>
      </c>
      <c r="HL1970" s="15">
        <f>SUMIFS(POs[saldo],POs[cve_prod],DIM_BILL[[#This Row],[CODIGO]],POs[status],$GY1970,POs[Semana],WEEKNUM(HL$1))</f>
        <v>0</v>
      </c>
      <c r="HM1970" s="15">
        <f>SUMIFS(POs[saldo],POs[cve_prod],DIM_BILL[[#This Row],[CODIGO]],POs[status],$GY1970,POs[Semana],WEEKNUM(HM$1))</f>
        <v>0</v>
      </c>
      <c r="HN1970" s="15">
        <f>SUMIFS(POs[saldo],POs[cve_prod],DIM_BILL[[#This Row],[CODIGO]],POs[status],$GY1970,POs[Semana],WEEKNUM(HN$1))</f>
        <v>0</v>
      </c>
      <c r="HO1970" s="15">
        <f>SUMIFS(POs[saldo],POs[cve_prod],DIM_BILL[[#This Row],[CODIGO]],POs[status],$GY1970,POs[Semana],WEEKNUM(HO$1))</f>
        <v>0</v>
      </c>
      <c r="HP1970" s="15">
        <f>SUMIFS(POs[saldo],POs[cve_prod],DIM_BILL[[#This Row],[CODIGO]],POs[status],$GY1970,POs[Semana],WEEKNUM(HP$1))</f>
        <v>0</v>
      </c>
      <c r="HQ1970" s="15">
        <f>SUMIFS(POs[saldo],POs[cve_prod],DIM_BILL[[#This Row],[CODIGO]],POs[status],$GY1970,POs[Semana],WEEKNUM(HQ$1))</f>
        <v>0</v>
      </c>
      <c r="HR1970" s="15">
        <f>SUMIFS(POs[saldo],POs[cve_prod],DIM_BILL[[#This Row],[CODIGO]],POs[status],$GY1970,POs[Semana],WEEKNUM(HR$1))</f>
        <v>0</v>
      </c>
      <c r="HS1970" s="15">
        <f>SUMIFS(POs[saldo],POs[cve_prod],DIM_BILL[[#This Row],[CODIGO]],POs[status],$GY1970,POs[Semana],WEEKNUM(HS$1))</f>
        <v>0</v>
      </c>
      <c r="HT1970" s="15">
        <f>SUMIFS(POs[saldo],POs[cve_prod],DIM_BILL[[#This Row],[CODIGO]],POs[status],$GY1970,POs[Semana],WEEKNUM(HT$1))</f>
        <v>0</v>
      </c>
      <c r="HU1970" s="21"/>
      <c r="HV1970" s="25"/>
      <c r="HW1970" t="str">
        <f>DIM_BILL[[#This Row],[Tipo]]</f>
        <v>MATERIA PRIMA</v>
      </c>
    </row>
    <row r="1971" spans="1:231" x14ac:dyDescent="0.3">
      <c r="A1971" s="17" t="s">
        <v>1447</v>
      </c>
      <c r="EU1971">
        <v>7.0000000000000001E-3</v>
      </c>
      <c r="EV1971">
        <v>1.4E-2</v>
      </c>
      <c r="EW1971">
        <v>4.0000000000000001E-3</v>
      </c>
      <c r="GR1971" s="17" t="s">
        <v>1448</v>
      </c>
      <c r="GS1971" s="17">
        <v>3</v>
      </c>
      <c r="GT1971" s="17" t="s">
        <v>1836</v>
      </c>
      <c r="GU1971" s="17" t="s">
        <v>1793</v>
      </c>
      <c r="GV1971" s="17">
        <f>SUMIF(FACT_A1[cve_prod],DIM_BILL[[#This Row],[CODIGO]],FACT_A1[Existencia])</f>
        <v>0</v>
      </c>
      <c r="GW1971" s="17">
        <f>SUMIF(FACT_A2[cve_prod],DIM_BILL[[#This Row],[CODIGO]],FACT_A2[Existencia])</f>
        <v>200.45</v>
      </c>
      <c r="GX1971" s="17"/>
      <c r="GY1971" s="16" t="s">
        <v>2221</v>
      </c>
      <c r="GZ1971" s="24">
        <f>SUMPRODUCT($B1971:$GQ1971,INDEX(PLAN_PRODUCCION!$B$4:$GQ$24,COLUMN()-COLUMN($GZ$1)+1,0))</f>
        <v>14</v>
      </c>
      <c r="HA1971" s="24">
        <f>SUMPRODUCT($B1971:$GQ1971,INDEX(PLAN_PRODUCCION!$B$4:$GQ$24,COLUMN()-COLUMN($GZ$1)+1,0))</f>
        <v>0</v>
      </c>
      <c r="HB1971" s="24">
        <f>SUMPRODUCT($B1971:$GQ1971,INDEX(PLAN_PRODUCCION!$B$4:$GQ$24,COLUMN()-COLUMN($GZ$1)+1,0))</f>
        <v>0</v>
      </c>
      <c r="HC1971" s="24">
        <f>SUMPRODUCT($B1971:$GQ1971,INDEX(PLAN_PRODUCCION!$B$4:$GQ$24,COLUMN()-COLUMN($GZ$1)+1,0))</f>
        <v>0</v>
      </c>
      <c r="HD1971" s="24">
        <f>SUMPRODUCT($B1971:$GQ1971,INDEX(PLAN_PRODUCCION!$B$4:$GQ$24,COLUMN()-COLUMN($GZ$1)+1,0))</f>
        <v>0</v>
      </c>
      <c r="HE1971" s="24">
        <f>SUMPRODUCT($B1971:$GQ1971,INDEX(PLAN_PRODUCCION!$B$4:$GQ$24,COLUMN()-COLUMN($GZ$1)+1,0))</f>
        <v>0</v>
      </c>
      <c r="HF1971" s="24">
        <f>SUMPRODUCT($B1971:$GQ1971,INDEX(PLAN_PRODUCCION!$B$4:$GQ$24,COLUMN()-COLUMN($GZ$1)+1,0))</f>
        <v>0</v>
      </c>
      <c r="HG1971" s="24">
        <f>SUMPRODUCT($B1971:$GQ1971,INDEX(PLAN_PRODUCCION!$B$4:$GQ$24,COLUMN()-COLUMN($GZ$1)+1,0))</f>
        <v>0</v>
      </c>
      <c r="HH1971" s="24">
        <f>SUMPRODUCT($B1971:$GQ1971,INDEX(PLAN_PRODUCCION!$B$4:$GQ$24,COLUMN()-COLUMN($GZ$1)+1,0))</f>
        <v>0</v>
      </c>
      <c r="HI1971" s="24">
        <f>SUMPRODUCT($B1971:$GQ1971,INDEX(PLAN_PRODUCCION!$B$4:$GQ$24,COLUMN()-COLUMN($GZ$1)+1,0))</f>
        <v>0</v>
      </c>
      <c r="HJ1971" s="24">
        <f>SUMPRODUCT($B1971:$GQ1971,INDEX(PLAN_PRODUCCION!$B$4:$GQ$24,COLUMN()-COLUMN($GZ$1)+1,0))</f>
        <v>0</v>
      </c>
      <c r="HK1971" s="24">
        <f>SUMPRODUCT($B1971:$GQ1971,INDEX(PLAN_PRODUCCION!$B$4:$GQ$24,COLUMN()-COLUMN($GZ$1)+1,0))</f>
        <v>0</v>
      </c>
      <c r="HL1971" s="24">
        <f>SUMPRODUCT($B1971:$GQ1971,INDEX(PLAN_PRODUCCION!$B$4:$GQ$24,COLUMN()-COLUMN($GZ$1)+1,0))</f>
        <v>0</v>
      </c>
      <c r="HM1971" s="24">
        <f>SUMPRODUCT($B1971:$GQ1971,INDEX(PLAN_PRODUCCION!$B$4:$GQ$24,COLUMN()-COLUMN($GZ$1)+1,0))</f>
        <v>0</v>
      </c>
      <c r="HN1971" s="24">
        <f>SUMPRODUCT($B1971:$GQ1971,INDEX(PLAN_PRODUCCION!$B$4:$GQ$24,COLUMN()-COLUMN($GZ$1)+1,0))</f>
        <v>0</v>
      </c>
      <c r="HO1971" s="24">
        <f>SUMPRODUCT($B1971:$GQ1971,INDEX(PLAN_PRODUCCION!$B$4:$GQ$24,COLUMN()-COLUMN($GZ$1)+1,0))</f>
        <v>0</v>
      </c>
      <c r="HP1971" s="24">
        <f>SUMPRODUCT($B1971:$GQ1971,INDEX(PLAN_PRODUCCION!$B$4:$GQ$24,COLUMN()-COLUMN($GZ$1)+1,0))</f>
        <v>0</v>
      </c>
      <c r="HQ1971" s="24">
        <f>SUMPRODUCT($B1971:$GQ1971,INDEX(PLAN_PRODUCCION!$B$4:$GQ$24,COLUMN()-COLUMN($GZ$1)+1,0))</f>
        <v>0</v>
      </c>
      <c r="HR1971" s="24">
        <f>SUMPRODUCT($B1971:$GQ1971,INDEX(PLAN_PRODUCCION!$B$4:$GQ$24,COLUMN()-COLUMN($GZ$1)+1,0))</f>
        <v>0</v>
      </c>
      <c r="HS1971" s="24">
        <f>SUMPRODUCT($B1971:$GQ1971,INDEX(PLAN_PRODUCCION!$B$4:$GQ$24,COLUMN()-COLUMN($GZ$1)+1,0))</f>
        <v>0</v>
      </c>
      <c r="HT1971" s="24">
        <f>SUMPRODUCT($B1971:$GQ1971,INDEX(PLAN_PRODUCCION!$B$4:$GQ$24,COLUMN()-COLUMN($GZ$1)+1,0))</f>
        <v>0</v>
      </c>
      <c r="HU1971" s="21"/>
      <c r="HV1971" s="25"/>
      <c r="HW1971" t="str">
        <f>DIM_BILL[[#This Row],[Tipo]]</f>
        <v>MATERIA PRIMA</v>
      </c>
    </row>
    <row r="1972" spans="1:231" x14ac:dyDescent="0.3">
      <c r="A1972" s="18" t="s">
        <v>1447</v>
      </c>
      <c r="EU1972">
        <v>7.0000000000000001E-3</v>
      </c>
      <c r="EV1972">
        <v>1.4E-2</v>
      </c>
      <c r="EW1972">
        <v>4.0000000000000001E-3</v>
      </c>
      <c r="GR1972" s="18" t="s">
        <v>1448</v>
      </c>
      <c r="GS1972" s="18">
        <v>3</v>
      </c>
      <c r="GT1972" s="18" t="s">
        <v>1836</v>
      </c>
      <c r="GU1972" s="18" t="s">
        <v>1793</v>
      </c>
      <c r="GV1972" s="18">
        <f>SUMIF(FACT_A1[cve_prod],DIM_BILL[[#This Row],[CODIGO]],FACT_A1[Existencia])</f>
        <v>0</v>
      </c>
      <c r="GW1972" s="18">
        <f>SUMIF(FACT_A2[cve_prod],DIM_BILL[[#This Row],[CODIGO]],FACT_A2[Existencia])</f>
        <v>200.45</v>
      </c>
      <c r="GX1972" s="18"/>
      <c r="GY1972" s="16" t="s">
        <v>2222</v>
      </c>
      <c r="GZ1972" s="26">
        <f t="shared" ref="GZ1972" si="14411">GV1972+GW1972+GX1972+GZ1970-GZ1971</f>
        <v>186.45</v>
      </c>
      <c r="HA1972" s="26">
        <f t="shared" ref="HA1972" si="14412">GZ1972+HA1970-HA1971</f>
        <v>186.45</v>
      </c>
      <c r="HB1972" s="26">
        <f t="shared" ref="HB1972" si="14413">HA1972+HB1970-HB1971</f>
        <v>186.45</v>
      </c>
      <c r="HC1972" s="26">
        <f t="shared" ref="HC1972" si="14414">HB1972+HC1970-HC1971</f>
        <v>186.45</v>
      </c>
      <c r="HD1972" s="26">
        <f t="shared" ref="HD1972" si="14415">HC1972+HD1970-HD1971</f>
        <v>186.45</v>
      </c>
      <c r="HE1972" s="26">
        <f t="shared" ref="HE1972" si="14416">HD1972+HE1970-HE1971</f>
        <v>186.45</v>
      </c>
      <c r="HF1972" s="26">
        <f t="shared" ref="HF1972" si="14417">HE1972+HF1970-HF1971</f>
        <v>186.45</v>
      </c>
      <c r="HG1972" s="26">
        <f t="shared" ref="HG1972" si="14418">HF1972+HG1970-HG1971</f>
        <v>186.45</v>
      </c>
      <c r="HH1972" s="26">
        <f t="shared" ref="HH1972" si="14419">HG1972+HH1970-HH1971</f>
        <v>186.45</v>
      </c>
      <c r="HI1972" s="26">
        <f t="shared" ref="HI1972" si="14420">HH1972+HI1970-HI1971</f>
        <v>186.45</v>
      </c>
      <c r="HJ1972" s="26">
        <f t="shared" ref="HJ1972" si="14421">HI1972+HJ1970-HJ1971</f>
        <v>186.45</v>
      </c>
      <c r="HK1972" s="26">
        <f t="shared" ref="HK1972" si="14422">HJ1972+HK1970-HK1971</f>
        <v>186.45</v>
      </c>
      <c r="HL1972" s="26">
        <f t="shared" ref="HL1972" si="14423">HK1972+HL1970-HL1971</f>
        <v>186.45</v>
      </c>
      <c r="HM1972" s="26">
        <f t="shared" ref="HM1972" si="14424">HL1972+HM1970-HM1971</f>
        <v>186.45</v>
      </c>
      <c r="HN1972" s="26">
        <f t="shared" ref="HN1972" si="14425">HM1972+HN1970-HN1971</f>
        <v>186.45</v>
      </c>
      <c r="HO1972" s="26">
        <f t="shared" ref="HO1972" si="14426">HN1972+HO1970-HO1971</f>
        <v>186.45</v>
      </c>
      <c r="HP1972" s="26">
        <f t="shared" ref="HP1972" si="14427">HO1972+HP1970-HP1971</f>
        <v>186.45</v>
      </c>
      <c r="HQ1972" s="26">
        <f t="shared" ref="HQ1972" si="14428">HP1972+HQ1970-HQ1971</f>
        <v>186.45</v>
      </c>
      <c r="HR1972" s="26">
        <f t="shared" ref="HR1972" si="14429">HQ1972+HR1970-HR1971</f>
        <v>186.45</v>
      </c>
      <c r="HS1972" s="26">
        <f t="shared" ref="HS1972" si="14430">HR1972+HS1970-HS1971</f>
        <v>186.45</v>
      </c>
      <c r="HT1972" s="26">
        <f t="shared" ref="HT1972" si="14431">HS1972+HT1970-HT1971</f>
        <v>186.45</v>
      </c>
      <c r="HU1972" s="22">
        <f t="shared" ref="HU1972" si="14432">COUNTIF(GZ1972:HT1972,"&lt;0")</f>
        <v>0</v>
      </c>
      <c r="HV1972" s="25"/>
      <c r="HW1972" t="str">
        <f>DIM_BILL[[#This Row],[Tipo]]</f>
        <v>MATERIA PRIMA</v>
      </c>
    </row>
    <row r="1973" spans="1:231" x14ac:dyDescent="0.3">
      <c r="A1973" s="17" t="s">
        <v>1133</v>
      </c>
      <c r="DE1973">
        <v>2.4000000000000002E-3</v>
      </c>
      <c r="FP1973">
        <v>5.2500000000000003E-3</v>
      </c>
      <c r="GR1973" s="17" t="s">
        <v>1134</v>
      </c>
      <c r="GS1973" s="17">
        <v>3</v>
      </c>
      <c r="GT1973" s="17" t="s">
        <v>1836</v>
      </c>
      <c r="GU1973" s="17" t="s">
        <v>1793</v>
      </c>
      <c r="GV1973" s="17">
        <f>SUMIF(FACT_A1[cve_prod],DIM_BILL[[#This Row],[CODIGO]],FACT_A1[Existencia])</f>
        <v>0</v>
      </c>
      <c r="GW1973" s="17">
        <f>SUMIF(FACT_A2[cve_prod],DIM_BILL[[#This Row],[CODIGO]],FACT_A2[Existencia])</f>
        <v>24.8</v>
      </c>
      <c r="GX1973" s="17"/>
      <c r="GY1973" s="16" t="s">
        <v>2220</v>
      </c>
      <c r="GZ1973" s="15">
        <f>SUMIFS(POs[saldo],POs[cve_prod],DIM_BILL[[#This Row],[CODIGO]],POs[status],$GY1973,POs[f_ent],GZ$1)</f>
        <v>0</v>
      </c>
      <c r="HA1973" s="15">
        <f>SUMIFS(POs[saldo],POs[cve_prod],DIM_BILL[[#This Row],[CODIGO]],POs[status],$GY1973,POs[f_ent],HA$1)</f>
        <v>0</v>
      </c>
      <c r="HB1973" s="15">
        <f>SUMIFS(POs[saldo],POs[cve_prod],DIM_BILL[[#This Row],[CODIGO]],POs[status],$GY1973,POs[f_ent],HB$1)</f>
        <v>0</v>
      </c>
      <c r="HC1973" s="15">
        <f>SUMIFS(POs[saldo],POs[cve_prod],DIM_BILL[[#This Row],[CODIGO]],POs[status],$GY1973,POs[f_ent],HC$1)</f>
        <v>0</v>
      </c>
      <c r="HD1973" s="15">
        <f>SUMIFS(POs[saldo],POs[cve_prod],DIM_BILL[[#This Row],[CODIGO]],POs[status],$GY1973,POs[f_ent],HD$1)</f>
        <v>0</v>
      </c>
      <c r="HE1973" s="15">
        <f>SUMIFS(POs[saldo],POs[cve_prod],DIM_BILL[[#This Row],[CODIGO]],POs[status],$GY1973,POs[f_ent],HE$1)</f>
        <v>0</v>
      </c>
      <c r="HF1973" s="15">
        <f>SUMIFS(POs[saldo],POs[cve_prod],DIM_BILL[[#This Row],[CODIGO]],POs[status],$GY1973,POs[Semana],WEEKNUM(HF$1))</f>
        <v>0</v>
      </c>
      <c r="HG1973" s="15">
        <f>SUMIFS(POs[saldo],POs[cve_prod],DIM_BILL[[#This Row],[CODIGO]],POs[status],$GY1973,POs[Semana],WEEKNUM(HG$1))</f>
        <v>0</v>
      </c>
      <c r="HH1973" s="15">
        <f>SUMIFS(POs[saldo],POs[cve_prod],DIM_BILL[[#This Row],[CODIGO]],POs[status],$GY1973,POs[Semana],WEEKNUM(HH$1))</f>
        <v>0</v>
      </c>
      <c r="HI1973" s="15">
        <f>SUMIFS(POs[saldo],POs[cve_prod],DIM_BILL[[#This Row],[CODIGO]],POs[status],$GY1973,POs[Semana],WEEKNUM(HI$1))</f>
        <v>0</v>
      </c>
      <c r="HJ1973" s="15">
        <f>SUMIFS(POs[saldo],POs[cve_prod],DIM_BILL[[#This Row],[CODIGO]],POs[status],$GY1973,POs[Semana],WEEKNUM(HJ$1))</f>
        <v>0</v>
      </c>
      <c r="HK1973" s="15">
        <f>SUMIFS(POs[saldo],POs[cve_prod],DIM_BILL[[#This Row],[CODIGO]],POs[status],$GY1973,POs[Semana],WEEKNUM(HK$1))</f>
        <v>0</v>
      </c>
      <c r="HL1973" s="15">
        <f>SUMIFS(POs[saldo],POs[cve_prod],DIM_BILL[[#This Row],[CODIGO]],POs[status],$GY1973,POs[Semana],WEEKNUM(HL$1))</f>
        <v>0</v>
      </c>
      <c r="HM1973" s="15">
        <f>SUMIFS(POs[saldo],POs[cve_prod],DIM_BILL[[#This Row],[CODIGO]],POs[status],$GY1973,POs[Semana],WEEKNUM(HM$1))</f>
        <v>0</v>
      </c>
      <c r="HN1973" s="15">
        <f>SUMIFS(POs[saldo],POs[cve_prod],DIM_BILL[[#This Row],[CODIGO]],POs[status],$GY1973,POs[Semana],WEEKNUM(HN$1))</f>
        <v>0</v>
      </c>
      <c r="HO1973" s="15">
        <f>SUMIFS(POs[saldo],POs[cve_prod],DIM_BILL[[#This Row],[CODIGO]],POs[status],$GY1973,POs[Semana],WEEKNUM(HO$1))</f>
        <v>0</v>
      </c>
      <c r="HP1973" s="15">
        <f>SUMIFS(POs[saldo],POs[cve_prod],DIM_BILL[[#This Row],[CODIGO]],POs[status],$GY1973,POs[Semana],WEEKNUM(HP$1))</f>
        <v>0</v>
      </c>
      <c r="HQ1973" s="15">
        <f>SUMIFS(POs[saldo],POs[cve_prod],DIM_BILL[[#This Row],[CODIGO]],POs[status],$GY1973,POs[Semana],WEEKNUM(HQ$1))</f>
        <v>0</v>
      </c>
      <c r="HR1973" s="15">
        <f>SUMIFS(POs[saldo],POs[cve_prod],DIM_BILL[[#This Row],[CODIGO]],POs[status],$GY1973,POs[Semana],WEEKNUM(HR$1))</f>
        <v>0</v>
      </c>
      <c r="HS1973" s="15">
        <f>SUMIFS(POs[saldo],POs[cve_prod],DIM_BILL[[#This Row],[CODIGO]],POs[status],$GY1973,POs[Semana],WEEKNUM(HS$1))</f>
        <v>0</v>
      </c>
      <c r="HT1973" s="15">
        <f>SUMIFS(POs[saldo],POs[cve_prod],DIM_BILL[[#This Row],[CODIGO]],POs[status],$GY1973,POs[Semana],WEEKNUM(HT$1))</f>
        <v>0</v>
      </c>
      <c r="HU1973" s="21"/>
      <c r="HV1973" s="25"/>
      <c r="HW1973" t="str">
        <f>DIM_BILL[[#This Row],[Tipo]]</f>
        <v>MATERIA PRIMA</v>
      </c>
    </row>
    <row r="1974" spans="1:231" x14ac:dyDescent="0.3">
      <c r="A1974" s="17" t="s">
        <v>1133</v>
      </c>
      <c r="DE1974">
        <v>2.4000000000000002E-3</v>
      </c>
      <c r="FP1974">
        <v>5.2500000000000003E-3</v>
      </c>
      <c r="GR1974" s="17" t="s">
        <v>1134</v>
      </c>
      <c r="GS1974" s="17">
        <v>3</v>
      </c>
      <c r="GT1974" s="17" t="s">
        <v>1836</v>
      </c>
      <c r="GU1974" s="17" t="s">
        <v>1793</v>
      </c>
      <c r="GV1974" s="17">
        <f>SUMIF(FACT_A1[cve_prod],DIM_BILL[[#This Row],[CODIGO]],FACT_A1[Existencia])</f>
        <v>0</v>
      </c>
      <c r="GW1974" s="17">
        <f>SUMIF(FACT_A2[cve_prod],DIM_BILL[[#This Row],[CODIGO]],FACT_A2[Existencia])</f>
        <v>24.8</v>
      </c>
      <c r="GX1974" s="17"/>
      <c r="GY1974" s="16" t="s">
        <v>2221</v>
      </c>
      <c r="GZ1974" s="24">
        <f>SUMPRODUCT($B1974:$GQ1974,INDEX(PLAN_PRODUCCION!$B$4:$GQ$24,COLUMN()-COLUMN($GZ$1)+1,0))</f>
        <v>32.225999999999999</v>
      </c>
      <c r="HA1974" s="24">
        <f>SUMPRODUCT($B1974:$GQ1974,INDEX(PLAN_PRODUCCION!$B$4:$GQ$24,COLUMN()-COLUMN($GZ$1)+1,0))</f>
        <v>0</v>
      </c>
      <c r="HB1974" s="24">
        <f>SUMPRODUCT($B1974:$GQ1974,INDEX(PLAN_PRODUCCION!$B$4:$GQ$24,COLUMN()-COLUMN($GZ$1)+1,0))</f>
        <v>0</v>
      </c>
      <c r="HC1974" s="24">
        <f>SUMPRODUCT($B1974:$GQ1974,INDEX(PLAN_PRODUCCION!$B$4:$GQ$24,COLUMN()-COLUMN($GZ$1)+1,0))</f>
        <v>0</v>
      </c>
      <c r="HD1974" s="24">
        <f>SUMPRODUCT($B1974:$GQ1974,INDEX(PLAN_PRODUCCION!$B$4:$GQ$24,COLUMN()-COLUMN($GZ$1)+1,0))</f>
        <v>0</v>
      </c>
      <c r="HE1974" s="24">
        <f>SUMPRODUCT($B1974:$GQ1974,INDEX(PLAN_PRODUCCION!$B$4:$GQ$24,COLUMN()-COLUMN($GZ$1)+1,0))</f>
        <v>0</v>
      </c>
      <c r="HF1974" s="24">
        <f>SUMPRODUCT($B1974:$GQ1974,INDEX(PLAN_PRODUCCION!$B$4:$GQ$24,COLUMN()-COLUMN($GZ$1)+1,0))</f>
        <v>0</v>
      </c>
      <c r="HG1974" s="24">
        <f>SUMPRODUCT($B1974:$GQ1974,INDEX(PLAN_PRODUCCION!$B$4:$GQ$24,COLUMN()-COLUMN($GZ$1)+1,0))</f>
        <v>21.6</v>
      </c>
      <c r="HH1974" s="24">
        <f>SUMPRODUCT($B1974:$GQ1974,INDEX(PLAN_PRODUCCION!$B$4:$GQ$24,COLUMN()-COLUMN($GZ$1)+1,0))</f>
        <v>0</v>
      </c>
      <c r="HI1974" s="24">
        <f>SUMPRODUCT($B1974:$GQ1974,INDEX(PLAN_PRODUCCION!$B$4:$GQ$24,COLUMN()-COLUMN($GZ$1)+1,0))</f>
        <v>0</v>
      </c>
      <c r="HJ1974" s="24">
        <f>SUMPRODUCT($B1974:$GQ1974,INDEX(PLAN_PRODUCCION!$B$4:$GQ$24,COLUMN()-COLUMN($GZ$1)+1,0))</f>
        <v>0</v>
      </c>
      <c r="HK1974" s="24">
        <f>SUMPRODUCT($B1974:$GQ1974,INDEX(PLAN_PRODUCCION!$B$4:$GQ$24,COLUMN()-COLUMN($GZ$1)+1,0))</f>
        <v>0</v>
      </c>
      <c r="HL1974" s="24">
        <f>SUMPRODUCT($B1974:$GQ1974,INDEX(PLAN_PRODUCCION!$B$4:$GQ$24,COLUMN()-COLUMN($GZ$1)+1,0))</f>
        <v>0</v>
      </c>
      <c r="HM1974" s="24">
        <f>SUMPRODUCT($B1974:$GQ1974,INDEX(PLAN_PRODUCCION!$B$4:$GQ$24,COLUMN()-COLUMN($GZ$1)+1,0))</f>
        <v>0</v>
      </c>
      <c r="HN1974" s="24">
        <f>SUMPRODUCT($B1974:$GQ1974,INDEX(PLAN_PRODUCCION!$B$4:$GQ$24,COLUMN()-COLUMN($GZ$1)+1,0))</f>
        <v>0</v>
      </c>
      <c r="HO1974" s="24">
        <f>SUMPRODUCT($B1974:$GQ1974,INDEX(PLAN_PRODUCCION!$B$4:$GQ$24,COLUMN()-COLUMN($GZ$1)+1,0))</f>
        <v>0</v>
      </c>
      <c r="HP1974" s="24">
        <f>SUMPRODUCT($B1974:$GQ1974,INDEX(PLAN_PRODUCCION!$B$4:$GQ$24,COLUMN()-COLUMN($GZ$1)+1,0))</f>
        <v>0</v>
      </c>
      <c r="HQ1974" s="24">
        <f>SUMPRODUCT($B1974:$GQ1974,INDEX(PLAN_PRODUCCION!$B$4:$GQ$24,COLUMN()-COLUMN($GZ$1)+1,0))</f>
        <v>0</v>
      </c>
      <c r="HR1974" s="24">
        <f>SUMPRODUCT($B1974:$GQ1974,INDEX(PLAN_PRODUCCION!$B$4:$GQ$24,COLUMN()-COLUMN($GZ$1)+1,0))</f>
        <v>0</v>
      </c>
      <c r="HS1974" s="24">
        <f>SUMPRODUCT($B1974:$GQ1974,INDEX(PLAN_PRODUCCION!$B$4:$GQ$24,COLUMN()-COLUMN($GZ$1)+1,0))</f>
        <v>0</v>
      </c>
      <c r="HT1974" s="24">
        <f>SUMPRODUCT($B1974:$GQ1974,INDEX(PLAN_PRODUCCION!$B$4:$GQ$24,COLUMN()-COLUMN($GZ$1)+1,0))</f>
        <v>0</v>
      </c>
      <c r="HU1974" s="21"/>
      <c r="HV1974" s="25"/>
      <c r="HW1974" t="str">
        <f>DIM_BILL[[#This Row],[Tipo]]</f>
        <v>MATERIA PRIMA</v>
      </c>
    </row>
    <row r="1975" spans="1:231" x14ac:dyDescent="0.3">
      <c r="A1975" s="18" t="s">
        <v>1133</v>
      </c>
      <c r="DE1975">
        <v>2.4000000000000002E-3</v>
      </c>
      <c r="FP1975">
        <v>5.2500000000000003E-3</v>
      </c>
      <c r="GR1975" s="18" t="s">
        <v>1134</v>
      </c>
      <c r="GS1975" s="18">
        <v>3</v>
      </c>
      <c r="GT1975" s="18" t="s">
        <v>1836</v>
      </c>
      <c r="GU1975" s="18" t="s">
        <v>1793</v>
      </c>
      <c r="GV1975" s="18">
        <f>SUMIF(FACT_A1[cve_prod],DIM_BILL[[#This Row],[CODIGO]],FACT_A1[Existencia])</f>
        <v>0</v>
      </c>
      <c r="GW1975" s="18">
        <f>SUMIF(FACT_A2[cve_prod],DIM_BILL[[#This Row],[CODIGO]],FACT_A2[Existencia])</f>
        <v>24.8</v>
      </c>
      <c r="GX1975" s="18"/>
      <c r="GY1975" s="16" t="s">
        <v>2222</v>
      </c>
      <c r="GZ1975" s="26">
        <f t="shared" ref="GZ1975" si="14433">GV1975+GW1975+GX1975+GZ1973-GZ1974</f>
        <v>-7.4259999999999984</v>
      </c>
      <c r="HA1975" s="26">
        <f t="shared" ref="HA1975" si="14434">GZ1975+HA1973-HA1974</f>
        <v>-7.4259999999999984</v>
      </c>
      <c r="HB1975" s="26">
        <f t="shared" ref="HB1975" si="14435">HA1975+HB1973-HB1974</f>
        <v>-7.4259999999999984</v>
      </c>
      <c r="HC1975" s="26">
        <f t="shared" ref="HC1975" si="14436">HB1975+HC1973-HC1974</f>
        <v>-7.4259999999999984</v>
      </c>
      <c r="HD1975" s="26">
        <f t="shared" ref="HD1975" si="14437">HC1975+HD1973-HD1974</f>
        <v>-7.4259999999999984</v>
      </c>
      <c r="HE1975" s="26">
        <f t="shared" ref="HE1975" si="14438">HD1975+HE1973-HE1974</f>
        <v>-7.4259999999999984</v>
      </c>
      <c r="HF1975" s="26">
        <f t="shared" ref="HF1975" si="14439">HE1975+HF1973-HF1974</f>
        <v>-7.4259999999999984</v>
      </c>
      <c r="HG1975" s="26">
        <f t="shared" ref="HG1975" si="14440">HF1975+HG1973-HG1974</f>
        <v>-29.026</v>
      </c>
      <c r="HH1975" s="26">
        <f t="shared" ref="HH1975" si="14441">HG1975+HH1973-HH1974</f>
        <v>-29.026</v>
      </c>
      <c r="HI1975" s="26">
        <f t="shared" ref="HI1975" si="14442">HH1975+HI1973-HI1974</f>
        <v>-29.026</v>
      </c>
      <c r="HJ1975" s="26">
        <f t="shared" ref="HJ1975" si="14443">HI1975+HJ1973-HJ1974</f>
        <v>-29.026</v>
      </c>
      <c r="HK1975" s="26">
        <f t="shared" ref="HK1975" si="14444">HJ1975+HK1973-HK1974</f>
        <v>-29.026</v>
      </c>
      <c r="HL1975" s="26">
        <f t="shared" ref="HL1975" si="14445">HK1975+HL1973-HL1974</f>
        <v>-29.026</v>
      </c>
      <c r="HM1975" s="26">
        <f t="shared" ref="HM1975" si="14446">HL1975+HM1973-HM1974</f>
        <v>-29.026</v>
      </c>
      <c r="HN1975" s="26">
        <f t="shared" ref="HN1975" si="14447">HM1975+HN1973-HN1974</f>
        <v>-29.026</v>
      </c>
      <c r="HO1975" s="26">
        <f t="shared" ref="HO1975" si="14448">HN1975+HO1973-HO1974</f>
        <v>-29.026</v>
      </c>
      <c r="HP1975" s="26">
        <f t="shared" ref="HP1975" si="14449">HO1975+HP1973-HP1974</f>
        <v>-29.026</v>
      </c>
      <c r="HQ1975" s="26">
        <f t="shared" ref="HQ1975" si="14450">HP1975+HQ1973-HQ1974</f>
        <v>-29.026</v>
      </c>
      <c r="HR1975" s="26">
        <f t="shared" ref="HR1975" si="14451">HQ1975+HR1973-HR1974</f>
        <v>-29.026</v>
      </c>
      <c r="HS1975" s="26">
        <f t="shared" ref="HS1975" si="14452">HR1975+HS1973-HS1974</f>
        <v>-29.026</v>
      </c>
      <c r="HT1975" s="26">
        <f t="shared" ref="HT1975" si="14453">HS1975+HT1973-HT1974</f>
        <v>-29.026</v>
      </c>
      <c r="HU1975" s="22">
        <f t="shared" ref="HU1975" si="14454">COUNTIF(GZ1975:HT1975,"&lt;0")</f>
        <v>21</v>
      </c>
      <c r="HV1975" s="25"/>
      <c r="HW1975" t="str">
        <f>DIM_BILL[[#This Row],[Tipo]]</f>
        <v>MATERIA PRIMA</v>
      </c>
    </row>
    <row r="1976" spans="1:231" x14ac:dyDescent="0.3">
      <c r="A1976" s="17" t="s">
        <v>1141</v>
      </c>
      <c r="DF1976">
        <v>2.5000000000000001E-3</v>
      </c>
      <c r="GR1976" s="17" t="s">
        <v>1142</v>
      </c>
      <c r="GS1976" s="17">
        <v>3</v>
      </c>
      <c r="GT1976" s="17" t="s">
        <v>1836</v>
      </c>
      <c r="GU1976" s="17" t="s">
        <v>1793</v>
      </c>
      <c r="GV1976" s="17">
        <f>SUMIF(FACT_A1[cve_prod],DIM_BILL[[#This Row],[CODIGO]],FACT_A1[Existencia])</f>
        <v>0</v>
      </c>
      <c r="GW1976" s="17">
        <f>SUMIF(FACT_A2[cve_prod],DIM_BILL[[#This Row],[CODIGO]],FACT_A2[Existencia])</f>
        <v>30</v>
      </c>
      <c r="GX1976" s="17"/>
      <c r="GY1976" s="16" t="s">
        <v>2220</v>
      </c>
      <c r="GZ1976" s="15">
        <f>SUMIFS(POs[saldo],POs[cve_prod],DIM_BILL[[#This Row],[CODIGO]],POs[status],$GY1976,POs[f_ent],GZ$1)</f>
        <v>0</v>
      </c>
      <c r="HA1976" s="15">
        <f>SUMIFS(POs[saldo],POs[cve_prod],DIM_BILL[[#This Row],[CODIGO]],POs[status],$GY1976,POs[f_ent],HA$1)</f>
        <v>0</v>
      </c>
      <c r="HB1976" s="15">
        <f>SUMIFS(POs[saldo],POs[cve_prod],DIM_BILL[[#This Row],[CODIGO]],POs[status],$GY1976,POs[f_ent],HB$1)</f>
        <v>0</v>
      </c>
      <c r="HC1976" s="15">
        <f>SUMIFS(POs[saldo],POs[cve_prod],DIM_BILL[[#This Row],[CODIGO]],POs[status],$GY1976,POs[f_ent],HC$1)</f>
        <v>0</v>
      </c>
      <c r="HD1976" s="15">
        <f>SUMIFS(POs[saldo],POs[cve_prod],DIM_BILL[[#This Row],[CODIGO]],POs[status],$GY1976,POs[f_ent],HD$1)</f>
        <v>0</v>
      </c>
      <c r="HE1976" s="15">
        <f>SUMIFS(POs[saldo],POs[cve_prod],DIM_BILL[[#This Row],[CODIGO]],POs[status],$GY1976,POs[f_ent],HE$1)</f>
        <v>0</v>
      </c>
      <c r="HF1976" s="15">
        <f>SUMIFS(POs[saldo],POs[cve_prod],DIM_BILL[[#This Row],[CODIGO]],POs[status],$GY1976,POs[Semana],WEEKNUM(HF$1))</f>
        <v>0</v>
      </c>
      <c r="HG1976" s="15">
        <f>SUMIFS(POs[saldo],POs[cve_prod],DIM_BILL[[#This Row],[CODIGO]],POs[status],$GY1976,POs[Semana],WEEKNUM(HG$1))</f>
        <v>0</v>
      </c>
      <c r="HH1976" s="15">
        <f>SUMIFS(POs[saldo],POs[cve_prod],DIM_BILL[[#This Row],[CODIGO]],POs[status],$GY1976,POs[Semana],WEEKNUM(HH$1))</f>
        <v>0</v>
      </c>
      <c r="HI1976" s="15">
        <f>SUMIFS(POs[saldo],POs[cve_prod],DIM_BILL[[#This Row],[CODIGO]],POs[status],$GY1976,POs[Semana],WEEKNUM(HI$1))</f>
        <v>0</v>
      </c>
      <c r="HJ1976" s="15">
        <f>SUMIFS(POs[saldo],POs[cve_prod],DIM_BILL[[#This Row],[CODIGO]],POs[status],$GY1976,POs[Semana],WEEKNUM(HJ$1))</f>
        <v>0</v>
      </c>
      <c r="HK1976" s="15">
        <f>SUMIFS(POs[saldo],POs[cve_prod],DIM_BILL[[#This Row],[CODIGO]],POs[status],$GY1976,POs[Semana],WEEKNUM(HK$1))</f>
        <v>0</v>
      </c>
      <c r="HL1976" s="15">
        <f>SUMIFS(POs[saldo],POs[cve_prod],DIM_BILL[[#This Row],[CODIGO]],POs[status],$GY1976,POs[Semana],WEEKNUM(HL$1))</f>
        <v>0</v>
      </c>
      <c r="HM1976" s="15">
        <f>SUMIFS(POs[saldo],POs[cve_prod],DIM_BILL[[#This Row],[CODIGO]],POs[status],$GY1976,POs[Semana],WEEKNUM(HM$1))</f>
        <v>0</v>
      </c>
      <c r="HN1976" s="15">
        <f>SUMIFS(POs[saldo],POs[cve_prod],DIM_BILL[[#This Row],[CODIGO]],POs[status],$GY1976,POs[Semana],WEEKNUM(HN$1))</f>
        <v>0</v>
      </c>
      <c r="HO1976" s="15">
        <f>SUMIFS(POs[saldo],POs[cve_prod],DIM_BILL[[#This Row],[CODIGO]],POs[status],$GY1976,POs[Semana],WEEKNUM(HO$1))</f>
        <v>0</v>
      </c>
      <c r="HP1976" s="15">
        <f>SUMIFS(POs[saldo],POs[cve_prod],DIM_BILL[[#This Row],[CODIGO]],POs[status],$GY1976,POs[Semana],WEEKNUM(HP$1))</f>
        <v>0</v>
      </c>
      <c r="HQ1976" s="15">
        <f>SUMIFS(POs[saldo],POs[cve_prod],DIM_BILL[[#This Row],[CODIGO]],POs[status],$GY1976,POs[Semana],WEEKNUM(HQ$1))</f>
        <v>0</v>
      </c>
      <c r="HR1976" s="15">
        <f>SUMIFS(POs[saldo],POs[cve_prod],DIM_BILL[[#This Row],[CODIGO]],POs[status],$GY1976,POs[Semana],WEEKNUM(HR$1))</f>
        <v>0</v>
      </c>
      <c r="HS1976" s="15">
        <f>SUMIFS(POs[saldo],POs[cve_prod],DIM_BILL[[#This Row],[CODIGO]],POs[status],$GY1976,POs[Semana],WEEKNUM(HS$1))</f>
        <v>0</v>
      </c>
      <c r="HT1976" s="15">
        <f>SUMIFS(POs[saldo],POs[cve_prod],DIM_BILL[[#This Row],[CODIGO]],POs[status],$GY1976,POs[Semana],WEEKNUM(HT$1))</f>
        <v>0</v>
      </c>
      <c r="HU1976" s="21"/>
      <c r="HV1976" s="25"/>
      <c r="HW1976" t="str">
        <f>DIM_BILL[[#This Row],[Tipo]]</f>
        <v>MATERIA PRIMA</v>
      </c>
    </row>
    <row r="1977" spans="1:231" x14ac:dyDescent="0.3">
      <c r="A1977" s="17" t="s">
        <v>1141</v>
      </c>
      <c r="DF1977">
        <v>2.5000000000000001E-3</v>
      </c>
      <c r="GR1977" s="17" t="s">
        <v>1142</v>
      </c>
      <c r="GS1977" s="17">
        <v>3</v>
      </c>
      <c r="GT1977" s="17" t="s">
        <v>1836</v>
      </c>
      <c r="GU1977" s="17" t="s">
        <v>1793</v>
      </c>
      <c r="GV1977" s="17">
        <f>SUMIF(FACT_A1[cve_prod],DIM_BILL[[#This Row],[CODIGO]],FACT_A1[Existencia])</f>
        <v>0</v>
      </c>
      <c r="GW1977" s="17">
        <f>SUMIF(FACT_A2[cve_prod],DIM_BILL[[#This Row],[CODIGO]],FACT_A2[Existencia])</f>
        <v>30</v>
      </c>
      <c r="GX1977" s="17"/>
      <c r="GY1977" s="16" t="s">
        <v>2221</v>
      </c>
      <c r="GZ1977" s="24">
        <f>SUMPRODUCT($B1977:$GQ1977,INDEX(PLAN_PRODUCCION!$B$4:$GQ$24,COLUMN()-COLUMN($GZ$1)+1,0))</f>
        <v>22.5</v>
      </c>
      <c r="HA1977" s="24">
        <f>SUMPRODUCT($B1977:$GQ1977,INDEX(PLAN_PRODUCCION!$B$4:$GQ$24,COLUMN()-COLUMN($GZ$1)+1,0))</f>
        <v>0</v>
      </c>
      <c r="HB1977" s="24">
        <f>SUMPRODUCT($B1977:$GQ1977,INDEX(PLAN_PRODUCCION!$B$4:$GQ$24,COLUMN()-COLUMN($GZ$1)+1,0))</f>
        <v>0</v>
      </c>
      <c r="HC1977" s="24">
        <f>SUMPRODUCT($B1977:$GQ1977,INDEX(PLAN_PRODUCCION!$B$4:$GQ$24,COLUMN()-COLUMN($GZ$1)+1,0))</f>
        <v>0</v>
      </c>
      <c r="HD1977" s="24">
        <f>SUMPRODUCT($B1977:$GQ1977,INDEX(PLAN_PRODUCCION!$B$4:$GQ$24,COLUMN()-COLUMN($GZ$1)+1,0))</f>
        <v>0</v>
      </c>
      <c r="HE1977" s="24">
        <f>SUMPRODUCT($B1977:$GQ1977,INDEX(PLAN_PRODUCCION!$B$4:$GQ$24,COLUMN()-COLUMN($GZ$1)+1,0))</f>
        <v>0</v>
      </c>
      <c r="HF1977" s="24">
        <f>SUMPRODUCT($B1977:$GQ1977,INDEX(PLAN_PRODUCCION!$B$4:$GQ$24,COLUMN()-COLUMN($GZ$1)+1,0))</f>
        <v>0</v>
      </c>
      <c r="HG1977" s="24">
        <f>SUMPRODUCT($B1977:$GQ1977,INDEX(PLAN_PRODUCCION!$B$4:$GQ$24,COLUMN()-COLUMN($GZ$1)+1,0))</f>
        <v>22.5</v>
      </c>
      <c r="HH1977" s="24">
        <f>SUMPRODUCT($B1977:$GQ1977,INDEX(PLAN_PRODUCCION!$B$4:$GQ$24,COLUMN()-COLUMN($GZ$1)+1,0))</f>
        <v>0</v>
      </c>
      <c r="HI1977" s="24">
        <f>SUMPRODUCT($B1977:$GQ1977,INDEX(PLAN_PRODUCCION!$B$4:$GQ$24,COLUMN()-COLUMN($GZ$1)+1,0))</f>
        <v>0</v>
      </c>
      <c r="HJ1977" s="24">
        <f>SUMPRODUCT($B1977:$GQ1977,INDEX(PLAN_PRODUCCION!$B$4:$GQ$24,COLUMN()-COLUMN($GZ$1)+1,0))</f>
        <v>0</v>
      </c>
      <c r="HK1977" s="24">
        <f>SUMPRODUCT($B1977:$GQ1977,INDEX(PLAN_PRODUCCION!$B$4:$GQ$24,COLUMN()-COLUMN($GZ$1)+1,0))</f>
        <v>0</v>
      </c>
      <c r="HL1977" s="24">
        <f>SUMPRODUCT($B1977:$GQ1977,INDEX(PLAN_PRODUCCION!$B$4:$GQ$24,COLUMN()-COLUMN($GZ$1)+1,0))</f>
        <v>0</v>
      </c>
      <c r="HM1977" s="24">
        <f>SUMPRODUCT($B1977:$GQ1977,INDEX(PLAN_PRODUCCION!$B$4:$GQ$24,COLUMN()-COLUMN($GZ$1)+1,0))</f>
        <v>0</v>
      </c>
      <c r="HN1977" s="24">
        <f>SUMPRODUCT($B1977:$GQ1977,INDEX(PLAN_PRODUCCION!$B$4:$GQ$24,COLUMN()-COLUMN($GZ$1)+1,0))</f>
        <v>0</v>
      </c>
      <c r="HO1977" s="24">
        <f>SUMPRODUCT($B1977:$GQ1977,INDEX(PLAN_PRODUCCION!$B$4:$GQ$24,COLUMN()-COLUMN($GZ$1)+1,0))</f>
        <v>0</v>
      </c>
      <c r="HP1977" s="24">
        <f>SUMPRODUCT($B1977:$GQ1977,INDEX(PLAN_PRODUCCION!$B$4:$GQ$24,COLUMN()-COLUMN($GZ$1)+1,0))</f>
        <v>0</v>
      </c>
      <c r="HQ1977" s="24">
        <f>SUMPRODUCT($B1977:$GQ1977,INDEX(PLAN_PRODUCCION!$B$4:$GQ$24,COLUMN()-COLUMN($GZ$1)+1,0))</f>
        <v>0</v>
      </c>
      <c r="HR1977" s="24">
        <f>SUMPRODUCT($B1977:$GQ1977,INDEX(PLAN_PRODUCCION!$B$4:$GQ$24,COLUMN()-COLUMN($GZ$1)+1,0))</f>
        <v>0</v>
      </c>
      <c r="HS1977" s="24">
        <f>SUMPRODUCT($B1977:$GQ1977,INDEX(PLAN_PRODUCCION!$B$4:$GQ$24,COLUMN()-COLUMN($GZ$1)+1,0))</f>
        <v>0</v>
      </c>
      <c r="HT1977" s="24">
        <f>SUMPRODUCT($B1977:$GQ1977,INDEX(PLAN_PRODUCCION!$B$4:$GQ$24,COLUMN()-COLUMN($GZ$1)+1,0))</f>
        <v>0</v>
      </c>
      <c r="HU1977" s="21"/>
      <c r="HV1977" s="25"/>
      <c r="HW1977" t="str">
        <f>DIM_BILL[[#This Row],[Tipo]]</f>
        <v>MATERIA PRIMA</v>
      </c>
    </row>
    <row r="1978" spans="1:231" x14ac:dyDescent="0.3">
      <c r="A1978" s="18" t="s">
        <v>1141</v>
      </c>
      <c r="DF1978">
        <v>2.5000000000000001E-3</v>
      </c>
      <c r="GR1978" s="18" t="s">
        <v>1142</v>
      </c>
      <c r="GS1978" s="18">
        <v>3</v>
      </c>
      <c r="GT1978" s="18" t="s">
        <v>1836</v>
      </c>
      <c r="GU1978" s="18" t="s">
        <v>1793</v>
      </c>
      <c r="GV1978" s="18">
        <f>SUMIF(FACT_A1[cve_prod],DIM_BILL[[#This Row],[CODIGO]],FACT_A1[Existencia])</f>
        <v>0</v>
      </c>
      <c r="GW1978" s="18">
        <f>SUMIF(FACT_A2[cve_prod],DIM_BILL[[#This Row],[CODIGO]],FACT_A2[Existencia])</f>
        <v>30</v>
      </c>
      <c r="GX1978" s="18"/>
      <c r="GY1978" s="16" t="s">
        <v>2222</v>
      </c>
      <c r="GZ1978" s="26">
        <f t="shared" ref="GZ1978" si="14455">GV1978+GW1978+GX1978+GZ1976-GZ1977</f>
        <v>7.5</v>
      </c>
      <c r="HA1978" s="26">
        <f t="shared" ref="HA1978" si="14456">GZ1978+HA1976-HA1977</f>
        <v>7.5</v>
      </c>
      <c r="HB1978" s="26">
        <f t="shared" ref="HB1978" si="14457">HA1978+HB1976-HB1977</f>
        <v>7.5</v>
      </c>
      <c r="HC1978" s="26">
        <f t="shared" ref="HC1978" si="14458">HB1978+HC1976-HC1977</f>
        <v>7.5</v>
      </c>
      <c r="HD1978" s="26">
        <f t="shared" ref="HD1978" si="14459">HC1978+HD1976-HD1977</f>
        <v>7.5</v>
      </c>
      <c r="HE1978" s="26">
        <f t="shared" ref="HE1978" si="14460">HD1978+HE1976-HE1977</f>
        <v>7.5</v>
      </c>
      <c r="HF1978" s="26">
        <f t="shared" ref="HF1978" si="14461">HE1978+HF1976-HF1977</f>
        <v>7.5</v>
      </c>
      <c r="HG1978" s="26">
        <f t="shared" ref="HG1978" si="14462">HF1978+HG1976-HG1977</f>
        <v>-15</v>
      </c>
      <c r="HH1978" s="26">
        <f t="shared" ref="HH1978" si="14463">HG1978+HH1976-HH1977</f>
        <v>-15</v>
      </c>
      <c r="HI1978" s="26">
        <f t="shared" ref="HI1978" si="14464">HH1978+HI1976-HI1977</f>
        <v>-15</v>
      </c>
      <c r="HJ1978" s="26">
        <f t="shared" ref="HJ1978" si="14465">HI1978+HJ1976-HJ1977</f>
        <v>-15</v>
      </c>
      <c r="HK1978" s="26">
        <f t="shared" ref="HK1978" si="14466">HJ1978+HK1976-HK1977</f>
        <v>-15</v>
      </c>
      <c r="HL1978" s="26">
        <f t="shared" ref="HL1978" si="14467">HK1978+HL1976-HL1977</f>
        <v>-15</v>
      </c>
      <c r="HM1978" s="26">
        <f t="shared" ref="HM1978" si="14468">HL1978+HM1976-HM1977</f>
        <v>-15</v>
      </c>
      <c r="HN1978" s="26">
        <f t="shared" ref="HN1978" si="14469">HM1978+HN1976-HN1977</f>
        <v>-15</v>
      </c>
      <c r="HO1978" s="26">
        <f t="shared" ref="HO1978" si="14470">HN1978+HO1976-HO1977</f>
        <v>-15</v>
      </c>
      <c r="HP1978" s="26">
        <f t="shared" ref="HP1978" si="14471">HO1978+HP1976-HP1977</f>
        <v>-15</v>
      </c>
      <c r="HQ1978" s="26">
        <f t="shared" ref="HQ1978" si="14472">HP1978+HQ1976-HQ1977</f>
        <v>-15</v>
      </c>
      <c r="HR1978" s="26">
        <f t="shared" ref="HR1978" si="14473">HQ1978+HR1976-HR1977</f>
        <v>-15</v>
      </c>
      <c r="HS1978" s="26">
        <f t="shared" ref="HS1978" si="14474">HR1978+HS1976-HS1977</f>
        <v>-15</v>
      </c>
      <c r="HT1978" s="26">
        <f t="shared" ref="HT1978" si="14475">HS1978+HT1976-HT1977</f>
        <v>-15</v>
      </c>
      <c r="HU1978" s="22">
        <f t="shared" ref="HU1978" si="14476">COUNTIF(GZ1978:HT1978,"&lt;0")</f>
        <v>14</v>
      </c>
      <c r="HV1978" s="25"/>
      <c r="HW1978" t="str">
        <f>DIM_BILL[[#This Row],[Tipo]]</f>
        <v>MATERIA PRIMA</v>
      </c>
    </row>
    <row r="1979" spans="1:231" x14ac:dyDescent="0.3">
      <c r="A1979" s="17" t="s">
        <v>1231</v>
      </c>
      <c r="DP1979">
        <v>1.2000000000000001E-3</v>
      </c>
      <c r="DW1979">
        <v>1.4400000000000001E-3</v>
      </c>
      <c r="GR1979" s="17" t="s">
        <v>1232</v>
      </c>
      <c r="GS1979" s="17">
        <v>3</v>
      </c>
      <c r="GT1979" s="17" t="s">
        <v>1836</v>
      </c>
      <c r="GU1979" s="17" t="s">
        <v>1793</v>
      </c>
      <c r="GV1979" s="17">
        <f>SUMIF(FACT_A1[cve_prod],DIM_BILL[[#This Row],[CODIGO]],FACT_A1[Existencia])</f>
        <v>0</v>
      </c>
      <c r="GW1979" s="17">
        <f>SUMIF(FACT_A2[cve_prod],DIM_BILL[[#This Row],[CODIGO]],FACT_A2[Existencia])</f>
        <v>21.41</v>
      </c>
      <c r="GX1979" s="17"/>
      <c r="GY1979" s="16" t="s">
        <v>2220</v>
      </c>
      <c r="GZ1979" s="15">
        <f>SUMIFS(POs[saldo],POs[cve_prod],DIM_BILL[[#This Row],[CODIGO]],POs[status],$GY1979,POs[f_ent],GZ$1)</f>
        <v>0</v>
      </c>
      <c r="HA1979" s="15">
        <f>SUMIFS(POs[saldo],POs[cve_prod],DIM_BILL[[#This Row],[CODIGO]],POs[status],$GY1979,POs[f_ent],HA$1)</f>
        <v>0</v>
      </c>
      <c r="HB1979" s="15">
        <f>SUMIFS(POs[saldo],POs[cve_prod],DIM_BILL[[#This Row],[CODIGO]],POs[status],$GY1979,POs[f_ent],HB$1)</f>
        <v>0</v>
      </c>
      <c r="HC1979" s="15">
        <f>SUMIFS(POs[saldo],POs[cve_prod],DIM_BILL[[#This Row],[CODIGO]],POs[status],$GY1979,POs[f_ent],HC$1)</f>
        <v>0</v>
      </c>
      <c r="HD1979" s="15">
        <f>SUMIFS(POs[saldo],POs[cve_prod],DIM_BILL[[#This Row],[CODIGO]],POs[status],$GY1979,POs[f_ent],HD$1)</f>
        <v>0</v>
      </c>
      <c r="HE1979" s="15">
        <f>SUMIFS(POs[saldo],POs[cve_prod],DIM_BILL[[#This Row],[CODIGO]],POs[status],$GY1979,POs[f_ent],HE$1)</f>
        <v>0</v>
      </c>
      <c r="HF1979" s="15">
        <f>SUMIFS(POs[saldo],POs[cve_prod],DIM_BILL[[#This Row],[CODIGO]],POs[status],$GY1979,POs[Semana],WEEKNUM(HF$1))</f>
        <v>0</v>
      </c>
      <c r="HG1979" s="15">
        <f>SUMIFS(POs[saldo],POs[cve_prod],DIM_BILL[[#This Row],[CODIGO]],POs[status],$GY1979,POs[Semana],WEEKNUM(HG$1))</f>
        <v>0</v>
      </c>
      <c r="HH1979" s="15">
        <f>SUMIFS(POs[saldo],POs[cve_prod],DIM_BILL[[#This Row],[CODIGO]],POs[status],$GY1979,POs[Semana],WEEKNUM(HH$1))</f>
        <v>0</v>
      </c>
      <c r="HI1979" s="15">
        <f>SUMIFS(POs[saldo],POs[cve_prod],DIM_BILL[[#This Row],[CODIGO]],POs[status],$GY1979,POs[Semana],WEEKNUM(HI$1))</f>
        <v>0</v>
      </c>
      <c r="HJ1979" s="15">
        <f>SUMIFS(POs[saldo],POs[cve_prod],DIM_BILL[[#This Row],[CODIGO]],POs[status],$GY1979,POs[Semana],WEEKNUM(HJ$1))</f>
        <v>0</v>
      </c>
      <c r="HK1979" s="15">
        <f>SUMIFS(POs[saldo],POs[cve_prod],DIM_BILL[[#This Row],[CODIGO]],POs[status],$GY1979,POs[Semana],WEEKNUM(HK$1))</f>
        <v>0</v>
      </c>
      <c r="HL1979" s="15">
        <f>SUMIFS(POs[saldo],POs[cve_prod],DIM_BILL[[#This Row],[CODIGO]],POs[status],$GY1979,POs[Semana],WEEKNUM(HL$1))</f>
        <v>0</v>
      </c>
      <c r="HM1979" s="15">
        <f>SUMIFS(POs[saldo],POs[cve_prod],DIM_BILL[[#This Row],[CODIGO]],POs[status],$GY1979,POs[Semana],WEEKNUM(HM$1))</f>
        <v>0</v>
      </c>
      <c r="HN1979" s="15">
        <f>SUMIFS(POs[saldo],POs[cve_prod],DIM_BILL[[#This Row],[CODIGO]],POs[status],$GY1979,POs[Semana],WEEKNUM(HN$1))</f>
        <v>0</v>
      </c>
      <c r="HO1979" s="15">
        <f>SUMIFS(POs[saldo],POs[cve_prod],DIM_BILL[[#This Row],[CODIGO]],POs[status],$GY1979,POs[Semana],WEEKNUM(HO$1))</f>
        <v>0</v>
      </c>
      <c r="HP1979" s="15">
        <f>SUMIFS(POs[saldo],POs[cve_prod],DIM_BILL[[#This Row],[CODIGO]],POs[status],$GY1979,POs[Semana],WEEKNUM(HP$1))</f>
        <v>0</v>
      </c>
      <c r="HQ1979" s="15">
        <f>SUMIFS(POs[saldo],POs[cve_prod],DIM_BILL[[#This Row],[CODIGO]],POs[status],$GY1979,POs[Semana],WEEKNUM(HQ$1))</f>
        <v>0</v>
      </c>
      <c r="HR1979" s="15">
        <f>SUMIFS(POs[saldo],POs[cve_prod],DIM_BILL[[#This Row],[CODIGO]],POs[status],$GY1979,POs[Semana],WEEKNUM(HR$1))</f>
        <v>0</v>
      </c>
      <c r="HS1979" s="15">
        <f>SUMIFS(POs[saldo],POs[cve_prod],DIM_BILL[[#This Row],[CODIGO]],POs[status],$GY1979,POs[Semana],WEEKNUM(HS$1))</f>
        <v>0</v>
      </c>
      <c r="HT1979" s="15">
        <f>SUMIFS(POs[saldo],POs[cve_prod],DIM_BILL[[#This Row],[CODIGO]],POs[status],$GY1979,POs[Semana],WEEKNUM(HT$1))</f>
        <v>0</v>
      </c>
      <c r="HU1979" s="21"/>
      <c r="HV1979" s="25"/>
      <c r="HW1979" t="str">
        <f>DIM_BILL[[#This Row],[Tipo]]</f>
        <v>MATERIA PRIMA</v>
      </c>
    </row>
    <row r="1980" spans="1:231" x14ac:dyDescent="0.3">
      <c r="A1980" s="17" t="s">
        <v>1231</v>
      </c>
      <c r="DP1980">
        <v>1.2000000000000001E-3</v>
      </c>
      <c r="DW1980">
        <v>1.4400000000000001E-3</v>
      </c>
      <c r="GR1980" s="17" t="s">
        <v>1232</v>
      </c>
      <c r="GS1980" s="17">
        <v>3</v>
      </c>
      <c r="GT1980" s="17" t="s">
        <v>1836</v>
      </c>
      <c r="GU1980" s="17" t="s">
        <v>1793</v>
      </c>
      <c r="GV1980" s="17">
        <f>SUMIF(FACT_A1[cve_prod],DIM_BILL[[#This Row],[CODIGO]],FACT_A1[Existencia])</f>
        <v>0</v>
      </c>
      <c r="GW1980" s="17">
        <f>SUMIF(FACT_A2[cve_prod],DIM_BILL[[#This Row],[CODIGO]],FACT_A2[Existencia])</f>
        <v>21.41</v>
      </c>
      <c r="GX1980" s="17"/>
      <c r="GY1980" s="16" t="s">
        <v>2221</v>
      </c>
      <c r="GZ1980" s="24">
        <f>SUMPRODUCT($B1980:$GQ1980,INDEX(PLAN_PRODUCCION!$B$4:$GQ$24,COLUMN()-COLUMN($GZ$1)+1,0))</f>
        <v>4.32</v>
      </c>
      <c r="HA1980" s="24">
        <f>SUMPRODUCT($B1980:$GQ1980,INDEX(PLAN_PRODUCCION!$B$4:$GQ$24,COLUMN()-COLUMN($GZ$1)+1,0))</f>
        <v>0</v>
      </c>
      <c r="HB1980" s="24">
        <f>SUMPRODUCT($B1980:$GQ1980,INDEX(PLAN_PRODUCCION!$B$4:$GQ$24,COLUMN()-COLUMN($GZ$1)+1,0))</f>
        <v>0</v>
      </c>
      <c r="HC1980" s="24">
        <f>SUMPRODUCT($B1980:$GQ1980,INDEX(PLAN_PRODUCCION!$B$4:$GQ$24,COLUMN()-COLUMN($GZ$1)+1,0))</f>
        <v>0</v>
      </c>
      <c r="HD1980" s="24">
        <f>SUMPRODUCT($B1980:$GQ1980,INDEX(PLAN_PRODUCCION!$B$4:$GQ$24,COLUMN()-COLUMN($GZ$1)+1,0))</f>
        <v>0</v>
      </c>
      <c r="HE1980" s="24">
        <f>SUMPRODUCT($B1980:$GQ1980,INDEX(PLAN_PRODUCCION!$B$4:$GQ$24,COLUMN()-COLUMN($GZ$1)+1,0))</f>
        <v>0</v>
      </c>
      <c r="HF1980" s="24">
        <f>SUMPRODUCT($B1980:$GQ1980,INDEX(PLAN_PRODUCCION!$B$4:$GQ$24,COLUMN()-COLUMN($GZ$1)+1,0))</f>
        <v>0</v>
      </c>
      <c r="HG1980" s="24">
        <f>SUMPRODUCT($B1980:$GQ1980,INDEX(PLAN_PRODUCCION!$B$4:$GQ$24,COLUMN()-COLUMN($GZ$1)+1,0))</f>
        <v>0</v>
      </c>
      <c r="HH1980" s="24">
        <f>SUMPRODUCT($B1980:$GQ1980,INDEX(PLAN_PRODUCCION!$B$4:$GQ$24,COLUMN()-COLUMN($GZ$1)+1,0))</f>
        <v>0</v>
      </c>
      <c r="HI1980" s="24">
        <f>SUMPRODUCT($B1980:$GQ1980,INDEX(PLAN_PRODUCCION!$B$4:$GQ$24,COLUMN()-COLUMN($GZ$1)+1,0))</f>
        <v>0</v>
      </c>
      <c r="HJ1980" s="24">
        <f>SUMPRODUCT($B1980:$GQ1980,INDEX(PLAN_PRODUCCION!$B$4:$GQ$24,COLUMN()-COLUMN($GZ$1)+1,0))</f>
        <v>0</v>
      </c>
      <c r="HK1980" s="24">
        <f>SUMPRODUCT($B1980:$GQ1980,INDEX(PLAN_PRODUCCION!$B$4:$GQ$24,COLUMN()-COLUMN($GZ$1)+1,0))</f>
        <v>0</v>
      </c>
      <c r="HL1980" s="24">
        <f>SUMPRODUCT($B1980:$GQ1980,INDEX(PLAN_PRODUCCION!$B$4:$GQ$24,COLUMN()-COLUMN($GZ$1)+1,0))</f>
        <v>0</v>
      </c>
      <c r="HM1980" s="24">
        <f>SUMPRODUCT($B1980:$GQ1980,INDEX(PLAN_PRODUCCION!$B$4:$GQ$24,COLUMN()-COLUMN($GZ$1)+1,0))</f>
        <v>0</v>
      </c>
      <c r="HN1980" s="24">
        <f>SUMPRODUCT($B1980:$GQ1980,INDEX(PLAN_PRODUCCION!$B$4:$GQ$24,COLUMN()-COLUMN($GZ$1)+1,0))</f>
        <v>0</v>
      </c>
      <c r="HO1980" s="24">
        <f>SUMPRODUCT($B1980:$GQ1980,INDEX(PLAN_PRODUCCION!$B$4:$GQ$24,COLUMN()-COLUMN($GZ$1)+1,0))</f>
        <v>0</v>
      </c>
      <c r="HP1980" s="24">
        <f>SUMPRODUCT($B1980:$GQ1980,INDEX(PLAN_PRODUCCION!$B$4:$GQ$24,COLUMN()-COLUMN($GZ$1)+1,0))</f>
        <v>0</v>
      </c>
      <c r="HQ1980" s="24">
        <f>SUMPRODUCT($B1980:$GQ1980,INDEX(PLAN_PRODUCCION!$B$4:$GQ$24,COLUMN()-COLUMN($GZ$1)+1,0))</f>
        <v>0</v>
      </c>
      <c r="HR1980" s="24">
        <f>SUMPRODUCT($B1980:$GQ1980,INDEX(PLAN_PRODUCCION!$B$4:$GQ$24,COLUMN()-COLUMN($GZ$1)+1,0))</f>
        <v>0</v>
      </c>
      <c r="HS1980" s="24">
        <f>SUMPRODUCT($B1980:$GQ1980,INDEX(PLAN_PRODUCCION!$B$4:$GQ$24,COLUMN()-COLUMN($GZ$1)+1,0))</f>
        <v>0</v>
      </c>
      <c r="HT1980" s="24">
        <f>SUMPRODUCT($B1980:$GQ1980,INDEX(PLAN_PRODUCCION!$B$4:$GQ$24,COLUMN()-COLUMN($GZ$1)+1,0))</f>
        <v>0</v>
      </c>
      <c r="HU1980" s="21"/>
      <c r="HV1980" s="25"/>
      <c r="HW1980" t="str">
        <f>DIM_BILL[[#This Row],[Tipo]]</f>
        <v>MATERIA PRIMA</v>
      </c>
    </row>
    <row r="1981" spans="1:231" x14ac:dyDescent="0.3">
      <c r="A1981" s="18" t="s">
        <v>1231</v>
      </c>
      <c r="DP1981">
        <v>1.2000000000000001E-3</v>
      </c>
      <c r="DW1981">
        <v>1.4400000000000001E-3</v>
      </c>
      <c r="GR1981" s="18" t="s">
        <v>1232</v>
      </c>
      <c r="GS1981" s="18">
        <v>3</v>
      </c>
      <c r="GT1981" s="18" t="s">
        <v>1836</v>
      </c>
      <c r="GU1981" s="18" t="s">
        <v>1793</v>
      </c>
      <c r="GV1981" s="18">
        <f>SUMIF(FACT_A1[cve_prod],DIM_BILL[[#This Row],[CODIGO]],FACT_A1[Existencia])</f>
        <v>0</v>
      </c>
      <c r="GW1981" s="18">
        <f>SUMIF(FACT_A2[cve_prod],DIM_BILL[[#This Row],[CODIGO]],FACT_A2[Existencia])</f>
        <v>21.41</v>
      </c>
      <c r="GX1981" s="18"/>
      <c r="GY1981" s="16" t="s">
        <v>2222</v>
      </c>
      <c r="GZ1981" s="26">
        <f t="shared" ref="GZ1981" si="14477">GV1981+GW1981+GX1981+GZ1979-GZ1980</f>
        <v>17.09</v>
      </c>
      <c r="HA1981" s="26">
        <f t="shared" ref="HA1981" si="14478">GZ1981+HA1979-HA1980</f>
        <v>17.09</v>
      </c>
      <c r="HB1981" s="26">
        <f t="shared" ref="HB1981" si="14479">HA1981+HB1979-HB1980</f>
        <v>17.09</v>
      </c>
      <c r="HC1981" s="26">
        <f t="shared" ref="HC1981" si="14480">HB1981+HC1979-HC1980</f>
        <v>17.09</v>
      </c>
      <c r="HD1981" s="26">
        <f t="shared" ref="HD1981" si="14481">HC1981+HD1979-HD1980</f>
        <v>17.09</v>
      </c>
      <c r="HE1981" s="26">
        <f t="shared" ref="HE1981" si="14482">HD1981+HE1979-HE1980</f>
        <v>17.09</v>
      </c>
      <c r="HF1981" s="26">
        <f t="shared" ref="HF1981" si="14483">HE1981+HF1979-HF1980</f>
        <v>17.09</v>
      </c>
      <c r="HG1981" s="26">
        <f t="shared" ref="HG1981" si="14484">HF1981+HG1979-HG1980</f>
        <v>17.09</v>
      </c>
      <c r="HH1981" s="26">
        <f t="shared" ref="HH1981" si="14485">HG1981+HH1979-HH1980</f>
        <v>17.09</v>
      </c>
      <c r="HI1981" s="26">
        <f t="shared" ref="HI1981" si="14486">HH1981+HI1979-HI1980</f>
        <v>17.09</v>
      </c>
      <c r="HJ1981" s="26">
        <f t="shared" ref="HJ1981" si="14487">HI1981+HJ1979-HJ1980</f>
        <v>17.09</v>
      </c>
      <c r="HK1981" s="26">
        <f t="shared" ref="HK1981" si="14488">HJ1981+HK1979-HK1980</f>
        <v>17.09</v>
      </c>
      <c r="HL1981" s="26">
        <f t="shared" ref="HL1981" si="14489">HK1981+HL1979-HL1980</f>
        <v>17.09</v>
      </c>
      <c r="HM1981" s="26">
        <f t="shared" ref="HM1981" si="14490">HL1981+HM1979-HM1980</f>
        <v>17.09</v>
      </c>
      <c r="HN1981" s="26">
        <f t="shared" ref="HN1981" si="14491">HM1981+HN1979-HN1980</f>
        <v>17.09</v>
      </c>
      <c r="HO1981" s="26">
        <f t="shared" ref="HO1981" si="14492">HN1981+HO1979-HO1980</f>
        <v>17.09</v>
      </c>
      <c r="HP1981" s="26">
        <f t="shared" ref="HP1981" si="14493">HO1981+HP1979-HP1980</f>
        <v>17.09</v>
      </c>
      <c r="HQ1981" s="26">
        <f t="shared" ref="HQ1981" si="14494">HP1981+HQ1979-HQ1980</f>
        <v>17.09</v>
      </c>
      <c r="HR1981" s="26">
        <f t="shared" ref="HR1981" si="14495">HQ1981+HR1979-HR1980</f>
        <v>17.09</v>
      </c>
      <c r="HS1981" s="26">
        <f t="shared" ref="HS1981" si="14496">HR1981+HS1979-HS1980</f>
        <v>17.09</v>
      </c>
      <c r="HT1981" s="26">
        <f t="shared" ref="HT1981" si="14497">HS1981+HT1979-HT1980</f>
        <v>17.09</v>
      </c>
      <c r="HU1981" s="22">
        <f t="shared" ref="HU1981" si="14498">COUNTIF(GZ1981:HT1981,"&lt;0")</f>
        <v>0</v>
      </c>
      <c r="HV1981" s="25"/>
      <c r="HW1981" t="str">
        <f>DIM_BILL[[#This Row],[Tipo]]</f>
        <v>MATERIA PRIMA</v>
      </c>
    </row>
    <row r="1982" spans="1:231" x14ac:dyDescent="0.3">
      <c r="A1982" s="17" t="s">
        <v>1251</v>
      </c>
      <c r="DR1982">
        <v>2.4000000000000001E-4</v>
      </c>
      <c r="DV1982">
        <v>2.8800000000000001E-4</v>
      </c>
      <c r="GR1982" s="17" t="s">
        <v>1252</v>
      </c>
      <c r="GS1982" s="17">
        <v>2</v>
      </c>
      <c r="GT1982" s="17" t="s">
        <v>1874</v>
      </c>
      <c r="GU1982" s="17" t="s">
        <v>1793</v>
      </c>
      <c r="GV1982" s="17">
        <f>SUMIF(FACT_A1[cve_prod],DIM_BILL[[#This Row],[CODIGO]],FACT_A1[Existencia])</f>
        <v>0</v>
      </c>
      <c r="GW1982" s="17">
        <f>SUMIF(FACT_A2[cve_prod],DIM_BILL[[#This Row],[CODIGO]],FACT_A2[Existencia])</f>
        <v>4.57</v>
      </c>
      <c r="GX1982" s="17"/>
      <c r="GY1982" s="16" t="s">
        <v>2220</v>
      </c>
      <c r="GZ1982" s="15">
        <f>SUMIFS(POs[saldo],POs[cve_prod],DIM_BILL[[#This Row],[CODIGO]],POs[status],$GY1982,POs[f_ent],GZ$1)</f>
        <v>0</v>
      </c>
      <c r="HA1982" s="15">
        <f>SUMIFS(POs[saldo],POs[cve_prod],DIM_BILL[[#This Row],[CODIGO]],POs[status],$GY1982,POs[f_ent],HA$1)</f>
        <v>0</v>
      </c>
      <c r="HB1982" s="15">
        <f>SUMIFS(POs[saldo],POs[cve_prod],DIM_BILL[[#This Row],[CODIGO]],POs[status],$GY1982,POs[f_ent],HB$1)</f>
        <v>0</v>
      </c>
      <c r="HC1982" s="15">
        <f>SUMIFS(POs[saldo],POs[cve_prod],DIM_BILL[[#This Row],[CODIGO]],POs[status],$GY1982,POs[f_ent],HC$1)</f>
        <v>0</v>
      </c>
      <c r="HD1982" s="15">
        <f>SUMIFS(POs[saldo],POs[cve_prod],DIM_BILL[[#This Row],[CODIGO]],POs[status],$GY1982,POs[f_ent],HD$1)</f>
        <v>0</v>
      </c>
      <c r="HE1982" s="15">
        <f>SUMIFS(POs[saldo],POs[cve_prod],DIM_BILL[[#This Row],[CODIGO]],POs[status],$GY1982,POs[f_ent],HE$1)</f>
        <v>0</v>
      </c>
      <c r="HF1982" s="15">
        <f>SUMIFS(POs[saldo],POs[cve_prod],DIM_BILL[[#This Row],[CODIGO]],POs[status],$GY1982,POs[Semana],WEEKNUM(HF$1))</f>
        <v>0</v>
      </c>
      <c r="HG1982" s="15">
        <f>SUMIFS(POs[saldo],POs[cve_prod],DIM_BILL[[#This Row],[CODIGO]],POs[status],$GY1982,POs[Semana],WEEKNUM(HG$1))</f>
        <v>0</v>
      </c>
      <c r="HH1982" s="15">
        <f>SUMIFS(POs[saldo],POs[cve_prod],DIM_BILL[[#This Row],[CODIGO]],POs[status],$GY1982,POs[Semana],WEEKNUM(HH$1))</f>
        <v>0</v>
      </c>
      <c r="HI1982" s="15">
        <f>SUMIFS(POs[saldo],POs[cve_prod],DIM_BILL[[#This Row],[CODIGO]],POs[status],$GY1982,POs[Semana],WEEKNUM(HI$1))</f>
        <v>0</v>
      </c>
      <c r="HJ1982" s="15">
        <f>SUMIFS(POs[saldo],POs[cve_prod],DIM_BILL[[#This Row],[CODIGO]],POs[status],$GY1982,POs[Semana],WEEKNUM(HJ$1))</f>
        <v>0</v>
      </c>
      <c r="HK1982" s="15">
        <f>SUMIFS(POs[saldo],POs[cve_prod],DIM_BILL[[#This Row],[CODIGO]],POs[status],$GY1982,POs[Semana],WEEKNUM(HK$1))</f>
        <v>0</v>
      </c>
      <c r="HL1982" s="15">
        <f>SUMIFS(POs[saldo],POs[cve_prod],DIM_BILL[[#This Row],[CODIGO]],POs[status],$GY1982,POs[Semana],WEEKNUM(HL$1))</f>
        <v>0</v>
      </c>
      <c r="HM1982" s="15">
        <f>SUMIFS(POs[saldo],POs[cve_prod],DIM_BILL[[#This Row],[CODIGO]],POs[status],$GY1982,POs[Semana],WEEKNUM(HM$1))</f>
        <v>0</v>
      </c>
      <c r="HN1982" s="15">
        <f>SUMIFS(POs[saldo],POs[cve_prod],DIM_BILL[[#This Row],[CODIGO]],POs[status],$GY1982,POs[Semana],WEEKNUM(HN$1))</f>
        <v>0</v>
      </c>
      <c r="HO1982" s="15">
        <f>SUMIFS(POs[saldo],POs[cve_prod],DIM_BILL[[#This Row],[CODIGO]],POs[status],$GY1982,POs[Semana],WEEKNUM(HO$1))</f>
        <v>0</v>
      </c>
      <c r="HP1982" s="15">
        <f>SUMIFS(POs[saldo],POs[cve_prod],DIM_BILL[[#This Row],[CODIGO]],POs[status],$GY1982,POs[Semana],WEEKNUM(HP$1))</f>
        <v>0</v>
      </c>
      <c r="HQ1982" s="15">
        <f>SUMIFS(POs[saldo],POs[cve_prod],DIM_BILL[[#This Row],[CODIGO]],POs[status],$GY1982,POs[Semana],WEEKNUM(HQ$1))</f>
        <v>0</v>
      </c>
      <c r="HR1982" s="15">
        <f>SUMIFS(POs[saldo],POs[cve_prod],DIM_BILL[[#This Row],[CODIGO]],POs[status],$GY1982,POs[Semana],WEEKNUM(HR$1))</f>
        <v>0</v>
      </c>
      <c r="HS1982" s="15">
        <f>SUMIFS(POs[saldo],POs[cve_prod],DIM_BILL[[#This Row],[CODIGO]],POs[status],$GY1982,POs[Semana],WEEKNUM(HS$1))</f>
        <v>0</v>
      </c>
      <c r="HT1982" s="15">
        <f>SUMIFS(POs[saldo],POs[cve_prod],DIM_BILL[[#This Row],[CODIGO]],POs[status],$GY1982,POs[Semana],WEEKNUM(HT$1))</f>
        <v>0</v>
      </c>
      <c r="HU1982" s="21"/>
      <c r="HV1982" s="25"/>
      <c r="HW1982" t="str">
        <f>DIM_BILL[[#This Row],[Tipo]]</f>
        <v>MATERIA PRIMA</v>
      </c>
    </row>
    <row r="1983" spans="1:231" x14ac:dyDescent="0.3">
      <c r="A1983" s="17" t="s">
        <v>1251</v>
      </c>
      <c r="DR1983">
        <v>2.4000000000000001E-4</v>
      </c>
      <c r="DV1983">
        <v>2.8800000000000001E-4</v>
      </c>
      <c r="GR1983" s="17" t="s">
        <v>1252</v>
      </c>
      <c r="GS1983" s="17">
        <v>2</v>
      </c>
      <c r="GT1983" s="17" t="s">
        <v>1874</v>
      </c>
      <c r="GU1983" s="17" t="s">
        <v>1793</v>
      </c>
      <c r="GV1983" s="17">
        <f>SUMIF(FACT_A1[cve_prod],DIM_BILL[[#This Row],[CODIGO]],FACT_A1[Existencia])</f>
        <v>0</v>
      </c>
      <c r="GW1983" s="17">
        <f>SUMIF(FACT_A2[cve_prod],DIM_BILL[[#This Row],[CODIGO]],FACT_A2[Existencia])</f>
        <v>4.57</v>
      </c>
      <c r="GX1983" s="17"/>
      <c r="GY1983" s="16" t="s">
        <v>2221</v>
      </c>
      <c r="GZ1983" s="24">
        <f>SUMPRODUCT($B1983:$GQ1983,INDEX(PLAN_PRODUCCION!$B$4:$GQ$24,COLUMN()-COLUMN($GZ$1)+1,0))</f>
        <v>0.432</v>
      </c>
      <c r="HA1983" s="24">
        <f>SUMPRODUCT($B1983:$GQ1983,INDEX(PLAN_PRODUCCION!$B$4:$GQ$24,COLUMN()-COLUMN($GZ$1)+1,0))</f>
        <v>0</v>
      </c>
      <c r="HB1983" s="24">
        <f>SUMPRODUCT($B1983:$GQ1983,INDEX(PLAN_PRODUCCION!$B$4:$GQ$24,COLUMN()-COLUMN($GZ$1)+1,0))</f>
        <v>0</v>
      </c>
      <c r="HC1983" s="24">
        <f>SUMPRODUCT($B1983:$GQ1983,INDEX(PLAN_PRODUCCION!$B$4:$GQ$24,COLUMN()-COLUMN($GZ$1)+1,0))</f>
        <v>0</v>
      </c>
      <c r="HD1983" s="24">
        <f>SUMPRODUCT($B1983:$GQ1983,INDEX(PLAN_PRODUCCION!$B$4:$GQ$24,COLUMN()-COLUMN($GZ$1)+1,0))</f>
        <v>0</v>
      </c>
      <c r="HE1983" s="24">
        <f>SUMPRODUCT($B1983:$GQ1983,INDEX(PLAN_PRODUCCION!$B$4:$GQ$24,COLUMN()-COLUMN($GZ$1)+1,0))</f>
        <v>0</v>
      </c>
      <c r="HF1983" s="24">
        <f>SUMPRODUCT($B1983:$GQ1983,INDEX(PLAN_PRODUCCION!$B$4:$GQ$24,COLUMN()-COLUMN($GZ$1)+1,0))</f>
        <v>0</v>
      </c>
      <c r="HG1983" s="24">
        <f>SUMPRODUCT($B1983:$GQ1983,INDEX(PLAN_PRODUCCION!$B$4:$GQ$24,COLUMN()-COLUMN($GZ$1)+1,0))</f>
        <v>0</v>
      </c>
      <c r="HH1983" s="24">
        <f>SUMPRODUCT($B1983:$GQ1983,INDEX(PLAN_PRODUCCION!$B$4:$GQ$24,COLUMN()-COLUMN($GZ$1)+1,0))</f>
        <v>0</v>
      </c>
      <c r="HI1983" s="24">
        <f>SUMPRODUCT($B1983:$GQ1983,INDEX(PLAN_PRODUCCION!$B$4:$GQ$24,COLUMN()-COLUMN($GZ$1)+1,0))</f>
        <v>0</v>
      </c>
      <c r="HJ1983" s="24">
        <f>SUMPRODUCT($B1983:$GQ1983,INDEX(PLAN_PRODUCCION!$B$4:$GQ$24,COLUMN()-COLUMN($GZ$1)+1,0))</f>
        <v>0</v>
      </c>
      <c r="HK1983" s="24">
        <f>SUMPRODUCT($B1983:$GQ1983,INDEX(PLAN_PRODUCCION!$B$4:$GQ$24,COLUMN()-COLUMN($GZ$1)+1,0))</f>
        <v>0</v>
      </c>
      <c r="HL1983" s="24">
        <f>SUMPRODUCT($B1983:$GQ1983,INDEX(PLAN_PRODUCCION!$B$4:$GQ$24,COLUMN()-COLUMN($GZ$1)+1,0))</f>
        <v>0</v>
      </c>
      <c r="HM1983" s="24">
        <f>SUMPRODUCT($B1983:$GQ1983,INDEX(PLAN_PRODUCCION!$B$4:$GQ$24,COLUMN()-COLUMN($GZ$1)+1,0))</f>
        <v>0</v>
      </c>
      <c r="HN1983" s="24">
        <f>SUMPRODUCT($B1983:$GQ1983,INDEX(PLAN_PRODUCCION!$B$4:$GQ$24,COLUMN()-COLUMN($GZ$1)+1,0))</f>
        <v>0</v>
      </c>
      <c r="HO1983" s="24">
        <f>SUMPRODUCT($B1983:$GQ1983,INDEX(PLAN_PRODUCCION!$B$4:$GQ$24,COLUMN()-COLUMN($GZ$1)+1,0))</f>
        <v>0</v>
      </c>
      <c r="HP1983" s="24">
        <f>SUMPRODUCT($B1983:$GQ1983,INDEX(PLAN_PRODUCCION!$B$4:$GQ$24,COLUMN()-COLUMN($GZ$1)+1,0))</f>
        <v>0</v>
      </c>
      <c r="HQ1983" s="24">
        <f>SUMPRODUCT($B1983:$GQ1983,INDEX(PLAN_PRODUCCION!$B$4:$GQ$24,COLUMN()-COLUMN($GZ$1)+1,0))</f>
        <v>0</v>
      </c>
      <c r="HR1983" s="24">
        <f>SUMPRODUCT($B1983:$GQ1983,INDEX(PLAN_PRODUCCION!$B$4:$GQ$24,COLUMN()-COLUMN($GZ$1)+1,0))</f>
        <v>0</v>
      </c>
      <c r="HS1983" s="24">
        <f>SUMPRODUCT($B1983:$GQ1983,INDEX(PLAN_PRODUCCION!$B$4:$GQ$24,COLUMN()-COLUMN($GZ$1)+1,0))</f>
        <v>0</v>
      </c>
      <c r="HT1983" s="24">
        <f>SUMPRODUCT($B1983:$GQ1983,INDEX(PLAN_PRODUCCION!$B$4:$GQ$24,COLUMN()-COLUMN($GZ$1)+1,0))</f>
        <v>0</v>
      </c>
      <c r="HU1983" s="21"/>
      <c r="HV1983" s="25"/>
      <c r="HW1983" t="str">
        <f>DIM_BILL[[#This Row],[Tipo]]</f>
        <v>MATERIA PRIMA</v>
      </c>
    </row>
    <row r="1984" spans="1:231" x14ac:dyDescent="0.3">
      <c r="A1984" s="18" t="s">
        <v>1251</v>
      </c>
      <c r="DR1984">
        <v>2.4000000000000001E-4</v>
      </c>
      <c r="DV1984">
        <v>2.8800000000000001E-4</v>
      </c>
      <c r="GR1984" s="18" t="s">
        <v>1252</v>
      </c>
      <c r="GS1984" s="18">
        <v>2</v>
      </c>
      <c r="GT1984" s="18" t="s">
        <v>1874</v>
      </c>
      <c r="GU1984" s="18" t="s">
        <v>1793</v>
      </c>
      <c r="GV1984" s="18">
        <f>SUMIF(FACT_A1[cve_prod],DIM_BILL[[#This Row],[CODIGO]],FACT_A1[Existencia])</f>
        <v>0</v>
      </c>
      <c r="GW1984" s="18">
        <f>SUMIF(FACT_A2[cve_prod],DIM_BILL[[#This Row],[CODIGO]],FACT_A2[Existencia])</f>
        <v>4.57</v>
      </c>
      <c r="GX1984" s="18"/>
      <c r="GY1984" s="16" t="s">
        <v>2222</v>
      </c>
      <c r="GZ1984" s="26">
        <f t="shared" ref="GZ1984" si="14499">GV1984+GW1984+GX1984+GZ1982-GZ1983</f>
        <v>4.1379999999999999</v>
      </c>
      <c r="HA1984" s="26">
        <f t="shared" ref="HA1984" si="14500">GZ1984+HA1982-HA1983</f>
        <v>4.1379999999999999</v>
      </c>
      <c r="HB1984" s="26">
        <f t="shared" ref="HB1984" si="14501">HA1984+HB1982-HB1983</f>
        <v>4.1379999999999999</v>
      </c>
      <c r="HC1984" s="26">
        <f t="shared" ref="HC1984" si="14502">HB1984+HC1982-HC1983</f>
        <v>4.1379999999999999</v>
      </c>
      <c r="HD1984" s="26">
        <f t="shared" ref="HD1984" si="14503">HC1984+HD1982-HD1983</f>
        <v>4.1379999999999999</v>
      </c>
      <c r="HE1984" s="26">
        <f t="shared" ref="HE1984" si="14504">HD1984+HE1982-HE1983</f>
        <v>4.1379999999999999</v>
      </c>
      <c r="HF1984" s="26">
        <f t="shared" ref="HF1984" si="14505">HE1984+HF1982-HF1983</f>
        <v>4.1379999999999999</v>
      </c>
      <c r="HG1984" s="26">
        <f t="shared" ref="HG1984" si="14506">HF1984+HG1982-HG1983</f>
        <v>4.1379999999999999</v>
      </c>
      <c r="HH1984" s="26">
        <f t="shared" ref="HH1984" si="14507">HG1984+HH1982-HH1983</f>
        <v>4.1379999999999999</v>
      </c>
      <c r="HI1984" s="26">
        <f t="shared" ref="HI1984" si="14508">HH1984+HI1982-HI1983</f>
        <v>4.1379999999999999</v>
      </c>
      <c r="HJ1984" s="26">
        <f t="shared" ref="HJ1984" si="14509">HI1984+HJ1982-HJ1983</f>
        <v>4.1379999999999999</v>
      </c>
      <c r="HK1984" s="26">
        <f t="shared" ref="HK1984" si="14510">HJ1984+HK1982-HK1983</f>
        <v>4.1379999999999999</v>
      </c>
      <c r="HL1984" s="26">
        <f t="shared" ref="HL1984" si="14511">HK1984+HL1982-HL1983</f>
        <v>4.1379999999999999</v>
      </c>
      <c r="HM1984" s="26">
        <f t="shared" ref="HM1984" si="14512">HL1984+HM1982-HM1983</f>
        <v>4.1379999999999999</v>
      </c>
      <c r="HN1984" s="26">
        <f t="shared" ref="HN1984" si="14513">HM1984+HN1982-HN1983</f>
        <v>4.1379999999999999</v>
      </c>
      <c r="HO1984" s="26">
        <f t="shared" ref="HO1984" si="14514">HN1984+HO1982-HO1983</f>
        <v>4.1379999999999999</v>
      </c>
      <c r="HP1984" s="26">
        <f t="shared" ref="HP1984" si="14515">HO1984+HP1982-HP1983</f>
        <v>4.1379999999999999</v>
      </c>
      <c r="HQ1984" s="26">
        <f t="shared" ref="HQ1984" si="14516">HP1984+HQ1982-HQ1983</f>
        <v>4.1379999999999999</v>
      </c>
      <c r="HR1984" s="26">
        <f t="shared" ref="HR1984" si="14517">HQ1984+HR1982-HR1983</f>
        <v>4.1379999999999999</v>
      </c>
      <c r="HS1984" s="26">
        <f t="shared" ref="HS1984" si="14518">HR1984+HS1982-HS1983</f>
        <v>4.1379999999999999</v>
      </c>
      <c r="HT1984" s="26">
        <f t="shared" ref="HT1984" si="14519">HS1984+HT1982-HT1983</f>
        <v>4.1379999999999999</v>
      </c>
      <c r="HU1984" s="22">
        <f t="shared" ref="HU1984" si="14520">COUNTIF(GZ1984:HT1984,"&lt;0")</f>
        <v>0</v>
      </c>
      <c r="HV1984" s="25"/>
      <c r="HW1984" t="str">
        <f>DIM_BILL[[#This Row],[Tipo]]</f>
        <v>MATERIA PRIMA</v>
      </c>
    </row>
    <row r="1985" spans="1:231" x14ac:dyDescent="0.3">
      <c r="A1985" s="17" t="s">
        <v>1261</v>
      </c>
      <c r="DS1985">
        <v>2.9999999999999997E-5</v>
      </c>
      <c r="GR1985" s="17" t="s">
        <v>1262</v>
      </c>
      <c r="GS1985" s="17">
        <v>2</v>
      </c>
      <c r="GT1985" s="17" t="s">
        <v>1874</v>
      </c>
      <c r="GU1985" s="17" t="s">
        <v>1793</v>
      </c>
      <c r="GV1985" s="17">
        <f>SUMIF(FACT_A1[cve_prod],DIM_BILL[[#This Row],[CODIGO]],FACT_A1[Existencia])</f>
        <v>0</v>
      </c>
      <c r="GW1985" s="17">
        <f>SUMIF(FACT_A2[cve_prod],DIM_BILL[[#This Row],[CODIGO]],FACT_A2[Existencia])</f>
        <v>0</v>
      </c>
      <c r="GX1985" s="17"/>
      <c r="GY1985" s="16" t="s">
        <v>2220</v>
      </c>
      <c r="GZ1985" s="15">
        <f>SUMIFS(POs[saldo],POs[cve_prod],DIM_BILL[[#This Row],[CODIGO]],POs[status],$GY1985,POs[f_ent],GZ$1)</f>
        <v>0</v>
      </c>
      <c r="HA1985" s="15">
        <f>SUMIFS(POs[saldo],POs[cve_prod],DIM_BILL[[#This Row],[CODIGO]],POs[status],$GY1985,POs[f_ent],HA$1)</f>
        <v>0</v>
      </c>
      <c r="HB1985" s="15">
        <f>SUMIFS(POs[saldo],POs[cve_prod],DIM_BILL[[#This Row],[CODIGO]],POs[status],$GY1985,POs[f_ent],HB$1)</f>
        <v>0</v>
      </c>
      <c r="HC1985" s="15">
        <f>SUMIFS(POs[saldo],POs[cve_prod],DIM_BILL[[#This Row],[CODIGO]],POs[status],$GY1985,POs[f_ent],HC$1)</f>
        <v>0</v>
      </c>
      <c r="HD1985" s="15">
        <f>SUMIFS(POs[saldo],POs[cve_prod],DIM_BILL[[#This Row],[CODIGO]],POs[status],$GY1985,POs[f_ent],HD$1)</f>
        <v>0</v>
      </c>
      <c r="HE1985" s="15">
        <f>SUMIFS(POs[saldo],POs[cve_prod],DIM_BILL[[#This Row],[CODIGO]],POs[status],$GY1985,POs[f_ent],HE$1)</f>
        <v>0</v>
      </c>
      <c r="HF1985" s="15">
        <f>SUMIFS(POs[saldo],POs[cve_prod],DIM_BILL[[#This Row],[CODIGO]],POs[status],$GY1985,POs[Semana],WEEKNUM(HF$1))</f>
        <v>0</v>
      </c>
      <c r="HG1985" s="15">
        <f>SUMIFS(POs[saldo],POs[cve_prod],DIM_BILL[[#This Row],[CODIGO]],POs[status],$GY1985,POs[Semana],WEEKNUM(HG$1))</f>
        <v>0</v>
      </c>
      <c r="HH1985" s="15">
        <f>SUMIFS(POs[saldo],POs[cve_prod],DIM_BILL[[#This Row],[CODIGO]],POs[status],$GY1985,POs[Semana],WEEKNUM(HH$1))</f>
        <v>0</v>
      </c>
      <c r="HI1985" s="15">
        <f>SUMIFS(POs[saldo],POs[cve_prod],DIM_BILL[[#This Row],[CODIGO]],POs[status],$GY1985,POs[Semana],WEEKNUM(HI$1))</f>
        <v>0</v>
      </c>
      <c r="HJ1985" s="15">
        <f>SUMIFS(POs[saldo],POs[cve_prod],DIM_BILL[[#This Row],[CODIGO]],POs[status],$GY1985,POs[Semana],WEEKNUM(HJ$1))</f>
        <v>0</v>
      </c>
      <c r="HK1985" s="15">
        <f>SUMIFS(POs[saldo],POs[cve_prod],DIM_BILL[[#This Row],[CODIGO]],POs[status],$GY1985,POs[Semana],WEEKNUM(HK$1))</f>
        <v>0</v>
      </c>
      <c r="HL1985" s="15">
        <f>SUMIFS(POs[saldo],POs[cve_prod],DIM_BILL[[#This Row],[CODIGO]],POs[status],$GY1985,POs[Semana],WEEKNUM(HL$1))</f>
        <v>0</v>
      </c>
      <c r="HM1985" s="15">
        <f>SUMIFS(POs[saldo],POs[cve_prod],DIM_BILL[[#This Row],[CODIGO]],POs[status],$GY1985,POs[Semana],WEEKNUM(HM$1))</f>
        <v>0</v>
      </c>
      <c r="HN1985" s="15">
        <f>SUMIFS(POs[saldo],POs[cve_prod],DIM_BILL[[#This Row],[CODIGO]],POs[status],$GY1985,POs[Semana],WEEKNUM(HN$1))</f>
        <v>0</v>
      </c>
      <c r="HO1985" s="15">
        <f>SUMIFS(POs[saldo],POs[cve_prod],DIM_BILL[[#This Row],[CODIGO]],POs[status],$GY1985,POs[Semana],WEEKNUM(HO$1))</f>
        <v>0</v>
      </c>
      <c r="HP1985" s="15">
        <f>SUMIFS(POs[saldo],POs[cve_prod],DIM_BILL[[#This Row],[CODIGO]],POs[status],$GY1985,POs[Semana],WEEKNUM(HP$1))</f>
        <v>0</v>
      </c>
      <c r="HQ1985" s="15">
        <f>SUMIFS(POs[saldo],POs[cve_prod],DIM_BILL[[#This Row],[CODIGO]],POs[status],$GY1985,POs[Semana],WEEKNUM(HQ$1))</f>
        <v>0</v>
      </c>
      <c r="HR1985" s="15">
        <f>SUMIFS(POs[saldo],POs[cve_prod],DIM_BILL[[#This Row],[CODIGO]],POs[status],$GY1985,POs[Semana],WEEKNUM(HR$1))</f>
        <v>0</v>
      </c>
      <c r="HS1985" s="15">
        <f>SUMIFS(POs[saldo],POs[cve_prod],DIM_BILL[[#This Row],[CODIGO]],POs[status],$GY1985,POs[Semana],WEEKNUM(HS$1))</f>
        <v>0</v>
      </c>
      <c r="HT1985" s="15">
        <f>SUMIFS(POs[saldo],POs[cve_prod],DIM_BILL[[#This Row],[CODIGO]],POs[status],$GY1985,POs[Semana],WEEKNUM(HT$1))</f>
        <v>0</v>
      </c>
      <c r="HU1985" s="21"/>
      <c r="HV1985" s="25"/>
      <c r="HW1985" t="str">
        <f>DIM_BILL[[#This Row],[Tipo]]</f>
        <v>MATERIA PRIMA</v>
      </c>
    </row>
    <row r="1986" spans="1:231" x14ac:dyDescent="0.3">
      <c r="A1986" s="17" t="s">
        <v>1261</v>
      </c>
      <c r="DS1986">
        <v>2.9999999999999997E-5</v>
      </c>
      <c r="GR1986" s="17" t="s">
        <v>1262</v>
      </c>
      <c r="GS1986" s="17">
        <v>2</v>
      </c>
      <c r="GT1986" s="17" t="s">
        <v>1874</v>
      </c>
      <c r="GU1986" s="17" t="s">
        <v>1793</v>
      </c>
      <c r="GV1986" s="17">
        <f>SUMIF(FACT_A1[cve_prod],DIM_BILL[[#This Row],[CODIGO]],FACT_A1[Existencia])</f>
        <v>0</v>
      </c>
      <c r="GW1986" s="17">
        <f>SUMIF(FACT_A2[cve_prod],DIM_BILL[[#This Row],[CODIGO]],FACT_A2[Existencia])</f>
        <v>0</v>
      </c>
      <c r="GX1986" s="17"/>
      <c r="GY1986" s="16" t="s">
        <v>2221</v>
      </c>
      <c r="GZ1986" s="24">
        <f>SUMPRODUCT($B1986:$GQ1986,INDEX(PLAN_PRODUCCION!$B$4:$GQ$24,COLUMN()-COLUMN($GZ$1)+1,0))</f>
        <v>0</v>
      </c>
      <c r="HA1986" s="24">
        <f>SUMPRODUCT($B1986:$GQ1986,INDEX(PLAN_PRODUCCION!$B$4:$GQ$24,COLUMN()-COLUMN($GZ$1)+1,0))</f>
        <v>0</v>
      </c>
      <c r="HB1986" s="24">
        <f>SUMPRODUCT($B1986:$GQ1986,INDEX(PLAN_PRODUCCION!$B$4:$GQ$24,COLUMN()-COLUMN($GZ$1)+1,0))</f>
        <v>0</v>
      </c>
      <c r="HC1986" s="24">
        <f>SUMPRODUCT($B1986:$GQ1986,INDEX(PLAN_PRODUCCION!$B$4:$GQ$24,COLUMN()-COLUMN($GZ$1)+1,0))</f>
        <v>0</v>
      </c>
      <c r="HD1986" s="24">
        <f>SUMPRODUCT($B1986:$GQ1986,INDEX(PLAN_PRODUCCION!$B$4:$GQ$24,COLUMN()-COLUMN($GZ$1)+1,0))</f>
        <v>0</v>
      </c>
      <c r="HE1986" s="24">
        <f>SUMPRODUCT($B1986:$GQ1986,INDEX(PLAN_PRODUCCION!$B$4:$GQ$24,COLUMN()-COLUMN($GZ$1)+1,0))</f>
        <v>0</v>
      </c>
      <c r="HF1986" s="24">
        <f>SUMPRODUCT($B1986:$GQ1986,INDEX(PLAN_PRODUCCION!$B$4:$GQ$24,COLUMN()-COLUMN($GZ$1)+1,0))</f>
        <v>0</v>
      </c>
      <c r="HG1986" s="24">
        <f>SUMPRODUCT($B1986:$GQ1986,INDEX(PLAN_PRODUCCION!$B$4:$GQ$24,COLUMN()-COLUMN($GZ$1)+1,0))</f>
        <v>0</v>
      </c>
      <c r="HH1986" s="24">
        <f>SUMPRODUCT($B1986:$GQ1986,INDEX(PLAN_PRODUCCION!$B$4:$GQ$24,COLUMN()-COLUMN($GZ$1)+1,0))</f>
        <v>0</v>
      </c>
      <c r="HI1986" s="24">
        <f>SUMPRODUCT($B1986:$GQ1986,INDEX(PLAN_PRODUCCION!$B$4:$GQ$24,COLUMN()-COLUMN($GZ$1)+1,0))</f>
        <v>0</v>
      </c>
      <c r="HJ1986" s="24">
        <f>SUMPRODUCT($B1986:$GQ1986,INDEX(PLAN_PRODUCCION!$B$4:$GQ$24,COLUMN()-COLUMN($GZ$1)+1,0))</f>
        <v>0</v>
      </c>
      <c r="HK1986" s="24">
        <f>SUMPRODUCT($B1986:$GQ1986,INDEX(PLAN_PRODUCCION!$B$4:$GQ$24,COLUMN()-COLUMN($GZ$1)+1,0))</f>
        <v>0</v>
      </c>
      <c r="HL1986" s="24">
        <f>SUMPRODUCT($B1986:$GQ1986,INDEX(PLAN_PRODUCCION!$B$4:$GQ$24,COLUMN()-COLUMN($GZ$1)+1,0))</f>
        <v>0</v>
      </c>
      <c r="HM1986" s="24">
        <f>SUMPRODUCT($B1986:$GQ1986,INDEX(PLAN_PRODUCCION!$B$4:$GQ$24,COLUMN()-COLUMN($GZ$1)+1,0))</f>
        <v>0</v>
      </c>
      <c r="HN1986" s="24">
        <f>SUMPRODUCT($B1986:$GQ1986,INDEX(PLAN_PRODUCCION!$B$4:$GQ$24,COLUMN()-COLUMN($GZ$1)+1,0))</f>
        <v>0</v>
      </c>
      <c r="HO1986" s="24">
        <f>SUMPRODUCT($B1986:$GQ1986,INDEX(PLAN_PRODUCCION!$B$4:$GQ$24,COLUMN()-COLUMN($GZ$1)+1,0))</f>
        <v>0</v>
      </c>
      <c r="HP1986" s="24">
        <f>SUMPRODUCT($B1986:$GQ1986,INDEX(PLAN_PRODUCCION!$B$4:$GQ$24,COLUMN()-COLUMN($GZ$1)+1,0))</f>
        <v>0</v>
      </c>
      <c r="HQ1986" s="24">
        <f>SUMPRODUCT($B1986:$GQ1986,INDEX(PLAN_PRODUCCION!$B$4:$GQ$24,COLUMN()-COLUMN($GZ$1)+1,0))</f>
        <v>0</v>
      </c>
      <c r="HR1986" s="24">
        <f>SUMPRODUCT($B1986:$GQ1986,INDEX(PLAN_PRODUCCION!$B$4:$GQ$24,COLUMN()-COLUMN($GZ$1)+1,0))</f>
        <v>0</v>
      </c>
      <c r="HS1986" s="24">
        <f>SUMPRODUCT($B1986:$GQ1986,INDEX(PLAN_PRODUCCION!$B$4:$GQ$24,COLUMN()-COLUMN($GZ$1)+1,0))</f>
        <v>0</v>
      </c>
      <c r="HT1986" s="24">
        <f>SUMPRODUCT($B1986:$GQ1986,INDEX(PLAN_PRODUCCION!$B$4:$GQ$24,COLUMN()-COLUMN($GZ$1)+1,0))</f>
        <v>0</v>
      </c>
      <c r="HU1986" s="21"/>
      <c r="HV1986" s="25"/>
      <c r="HW1986" t="str">
        <f>DIM_BILL[[#This Row],[Tipo]]</f>
        <v>MATERIA PRIMA</v>
      </c>
    </row>
    <row r="1987" spans="1:231" x14ac:dyDescent="0.3">
      <c r="A1987" s="18" t="s">
        <v>1261</v>
      </c>
      <c r="DS1987">
        <v>2.9999999999999997E-5</v>
      </c>
      <c r="GR1987" s="18" t="s">
        <v>1262</v>
      </c>
      <c r="GS1987" s="18">
        <v>2</v>
      </c>
      <c r="GT1987" s="18" t="s">
        <v>1874</v>
      </c>
      <c r="GU1987" s="18" t="s">
        <v>1793</v>
      </c>
      <c r="GV1987" s="18">
        <f>SUMIF(FACT_A1[cve_prod],DIM_BILL[[#This Row],[CODIGO]],FACT_A1[Existencia])</f>
        <v>0</v>
      </c>
      <c r="GW1987" s="18">
        <f>SUMIF(FACT_A2[cve_prod],DIM_BILL[[#This Row],[CODIGO]],FACT_A2[Existencia])</f>
        <v>0</v>
      </c>
      <c r="GX1987" s="18"/>
      <c r="GY1987" s="16" t="s">
        <v>2222</v>
      </c>
      <c r="GZ1987" s="26">
        <f t="shared" ref="GZ1987" si="14521">GV1987+GW1987+GX1987+GZ1985-GZ1986</f>
        <v>0</v>
      </c>
      <c r="HA1987" s="26">
        <f t="shared" ref="HA1987" si="14522">GZ1987+HA1985-HA1986</f>
        <v>0</v>
      </c>
      <c r="HB1987" s="26">
        <f t="shared" ref="HB1987" si="14523">HA1987+HB1985-HB1986</f>
        <v>0</v>
      </c>
      <c r="HC1987" s="26">
        <f t="shared" ref="HC1987" si="14524">HB1987+HC1985-HC1986</f>
        <v>0</v>
      </c>
      <c r="HD1987" s="26">
        <f t="shared" ref="HD1987" si="14525">HC1987+HD1985-HD1986</f>
        <v>0</v>
      </c>
      <c r="HE1987" s="26">
        <f t="shared" ref="HE1987" si="14526">HD1987+HE1985-HE1986</f>
        <v>0</v>
      </c>
      <c r="HF1987" s="26">
        <f t="shared" ref="HF1987" si="14527">HE1987+HF1985-HF1986</f>
        <v>0</v>
      </c>
      <c r="HG1987" s="26">
        <f t="shared" ref="HG1987" si="14528">HF1987+HG1985-HG1986</f>
        <v>0</v>
      </c>
      <c r="HH1987" s="26">
        <f t="shared" ref="HH1987" si="14529">HG1987+HH1985-HH1986</f>
        <v>0</v>
      </c>
      <c r="HI1987" s="26">
        <f t="shared" ref="HI1987" si="14530">HH1987+HI1985-HI1986</f>
        <v>0</v>
      </c>
      <c r="HJ1987" s="26">
        <f t="shared" ref="HJ1987" si="14531">HI1987+HJ1985-HJ1986</f>
        <v>0</v>
      </c>
      <c r="HK1987" s="26">
        <f t="shared" ref="HK1987" si="14532">HJ1987+HK1985-HK1986</f>
        <v>0</v>
      </c>
      <c r="HL1987" s="26">
        <f t="shared" ref="HL1987" si="14533">HK1987+HL1985-HL1986</f>
        <v>0</v>
      </c>
      <c r="HM1987" s="26">
        <f t="shared" ref="HM1987" si="14534">HL1987+HM1985-HM1986</f>
        <v>0</v>
      </c>
      <c r="HN1987" s="26">
        <f t="shared" ref="HN1987" si="14535">HM1987+HN1985-HN1986</f>
        <v>0</v>
      </c>
      <c r="HO1987" s="26">
        <f t="shared" ref="HO1987" si="14536">HN1987+HO1985-HO1986</f>
        <v>0</v>
      </c>
      <c r="HP1987" s="26">
        <f t="shared" ref="HP1987" si="14537">HO1987+HP1985-HP1986</f>
        <v>0</v>
      </c>
      <c r="HQ1987" s="26">
        <f t="shared" ref="HQ1987" si="14538">HP1987+HQ1985-HQ1986</f>
        <v>0</v>
      </c>
      <c r="HR1987" s="26">
        <f t="shared" ref="HR1987" si="14539">HQ1987+HR1985-HR1986</f>
        <v>0</v>
      </c>
      <c r="HS1987" s="26">
        <f t="shared" ref="HS1987" si="14540">HR1987+HS1985-HS1986</f>
        <v>0</v>
      </c>
      <c r="HT1987" s="26">
        <f t="shared" ref="HT1987" si="14541">HS1987+HT1985-HT1986</f>
        <v>0</v>
      </c>
      <c r="HU1987" s="22">
        <f t="shared" ref="HU1987" si="14542">COUNTIF(GZ1987:HT1987,"&lt;0")</f>
        <v>0</v>
      </c>
      <c r="HV1987" s="25"/>
      <c r="HW1987" t="str">
        <f>DIM_BILL[[#This Row],[Tipo]]</f>
        <v>MATERIA PRIMA</v>
      </c>
    </row>
    <row r="1988" spans="1:231" x14ac:dyDescent="0.3">
      <c r="A1988" s="17" t="s">
        <v>1301</v>
      </c>
      <c r="DZ1988">
        <v>2.253333333333333E-5</v>
      </c>
      <c r="GR1988" s="17" t="s">
        <v>1302</v>
      </c>
      <c r="GS1988" s="17">
        <v>3</v>
      </c>
      <c r="GT1988" s="17" t="s">
        <v>1874</v>
      </c>
      <c r="GU1988" s="17" t="s">
        <v>1793</v>
      </c>
      <c r="GV1988" s="17">
        <f>SUMIF(FACT_A1[cve_prod],DIM_BILL[[#This Row],[CODIGO]],FACT_A1[Existencia])</f>
        <v>0</v>
      </c>
      <c r="GW1988" s="17">
        <f>SUMIF(FACT_A2[cve_prod],DIM_BILL[[#This Row],[CODIGO]],FACT_A2[Existencia])</f>
        <v>8.0999999999999996E-4</v>
      </c>
      <c r="GX1988" s="17"/>
      <c r="GY1988" s="16" t="s">
        <v>2220</v>
      </c>
      <c r="GZ1988" s="15">
        <f>SUMIFS(POs[saldo],POs[cve_prod],DIM_BILL[[#This Row],[CODIGO]],POs[status],$GY1988,POs[f_ent],GZ$1)</f>
        <v>0</v>
      </c>
      <c r="HA1988" s="15">
        <f>SUMIFS(POs[saldo],POs[cve_prod],DIM_BILL[[#This Row],[CODIGO]],POs[status],$GY1988,POs[f_ent],HA$1)</f>
        <v>0</v>
      </c>
      <c r="HB1988" s="15">
        <f>SUMIFS(POs[saldo],POs[cve_prod],DIM_BILL[[#This Row],[CODIGO]],POs[status],$GY1988,POs[f_ent],HB$1)</f>
        <v>0</v>
      </c>
      <c r="HC1988" s="15">
        <f>SUMIFS(POs[saldo],POs[cve_prod],DIM_BILL[[#This Row],[CODIGO]],POs[status],$GY1988,POs[f_ent],HC$1)</f>
        <v>0</v>
      </c>
      <c r="HD1988" s="15">
        <f>SUMIFS(POs[saldo],POs[cve_prod],DIM_BILL[[#This Row],[CODIGO]],POs[status],$GY1988,POs[f_ent],HD$1)</f>
        <v>0</v>
      </c>
      <c r="HE1988" s="15">
        <f>SUMIFS(POs[saldo],POs[cve_prod],DIM_BILL[[#This Row],[CODIGO]],POs[status],$GY1988,POs[f_ent],HE$1)</f>
        <v>0</v>
      </c>
      <c r="HF1988" s="15">
        <f>SUMIFS(POs[saldo],POs[cve_prod],DIM_BILL[[#This Row],[CODIGO]],POs[status],$GY1988,POs[Semana],WEEKNUM(HF$1))</f>
        <v>0</v>
      </c>
      <c r="HG1988" s="15">
        <f>SUMIFS(POs[saldo],POs[cve_prod],DIM_BILL[[#This Row],[CODIGO]],POs[status],$GY1988,POs[Semana],WEEKNUM(HG$1))</f>
        <v>0</v>
      </c>
      <c r="HH1988" s="15">
        <f>SUMIFS(POs[saldo],POs[cve_prod],DIM_BILL[[#This Row],[CODIGO]],POs[status],$GY1988,POs[Semana],WEEKNUM(HH$1))</f>
        <v>0</v>
      </c>
      <c r="HI1988" s="15">
        <f>SUMIFS(POs[saldo],POs[cve_prod],DIM_BILL[[#This Row],[CODIGO]],POs[status],$GY1988,POs[Semana],WEEKNUM(HI$1))</f>
        <v>0</v>
      </c>
      <c r="HJ1988" s="15">
        <f>SUMIFS(POs[saldo],POs[cve_prod],DIM_BILL[[#This Row],[CODIGO]],POs[status],$GY1988,POs[Semana],WEEKNUM(HJ$1))</f>
        <v>0</v>
      </c>
      <c r="HK1988" s="15">
        <f>SUMIFS(POs[saldo],POs[cve_prod],DIM_BILL[[#This Row],[CODIGO]],POs[status],$GY1988,POs[Semana],WEEKNUM(HK$1))</f>
        <v>0</v>
      </c>
      <c r="HL1988" s="15">
        <f>SUMIFS(POs[saldo],POs[cve_prod],DIM_BILL[[#This Row],[CODIGO]],POs[status],$GY1988,POs[Semana],WEEKNUM(HL$1))</f>
        <v>0</v>
      </c>
      <c r="HM1988" s="15">
        <f>SUMIFS(POs[saldo],POs[cve_prod],DIM_BILL[[#This Row],[CODIGO]],POs[status],$GY1988,POs[Semana],WEEKNUM(HM$1))</f>
        <v>0</v>
      </c>
      <c r="HN1988" s="15">
        <f>SUMIFS(POs[saldo],POs[cve_prod],DIM_BILL[[#This Row],[CODIGO]],POs[status],$GY1988,POs[Semana],WEEKNUM(HN$1))</f>
        <v>0</v>
      </c>
      <c r="HO1988" s="15">
        <f>SUMIFS(POs[saldo],POs[cve_prod],DIM_BILL[[#This Row],[CODIGO]],POs[status],$GY1988,POs[Semana],WEEKNUM(HO$1))</f>
        <v>0</v>
      </c>
      <c r="HP1988" s="15">
        <f>SUMIFS(POs[saldo],POs[cve_prod],DIM_BILL[[#This Row],[CODIGO]],POs[status],$GY1988,POs[Semana],WEEKNUM(HP$1))</f>
        <v>0</v>
      </c>
      <c r="HQ1988" s="15">
        <f>SUMIFS(POs[saldo],POs[cve_prod],DIM_BILL[[#This Row],[CODIGO]],POs[status],$GY1988,POs[Semana],WEEKNUM(HQ$1))</f>
        <v>0</v>
      </c>
      <c r="HR1988" s="15">
        <f>SUMIFS(POs[saldo],POs[cve_prod],DIM_BILL[[#This Row],[CODIGO]],POs[status],$GY1988,POs[Semana],WEEKNUM(HR$1))</f>
        <v>0</v>
      </c>
      <c r="HS1988" s="15">
        <f>SUMIFS(POs[saldo],POs[cve_prod],DIM_BILL[[#This Row],[CODIGO]],POs[status],$GY1988,POs[Semana],WEEKNUM(HS$1))</f>
        <v>0</v>
      </c>
      <c r="HT1988" s="15">
        <f>SUMIFS(POs[saldo],POs[cve_prod],DIM_BILL[[#This Row],[CODIGO]],POs[status],$GY1988,POs[Semana],WEEKNUM(HT$1))</f>
        <v>0</v>
      </c>
      <c r="HU1988" s="21"/>
      <c r="HV1988" s="25"/>
      <c r="HW1988" t="str">
        <f>DIM_BILL[[#This Row],[Tipo]]</f>
        <v>MATERIA PRIMA</v>
      </c>
    </row>
    <row r="1989" spans="1:231" x14ac:dyDescent="0.3">
      <c r="A1989" s="17" t="s">
        <v>1301</v>
      </c>
      <c r="DZ1989">
        <v>2.253333333333333E-5</v>
      </c>
      <c r="GR1989" s="17" t="s">
        <v>1302</v>
      </c>
      <c r="GS1989" s="17">
        <v>3</v>
      </c>
      <c r="GT1989" s="17" t="s">
        <v>1874</v>
      </c>
      <c r="GU1989" s="17" t="s">
        <v>1793</v>
      </c>
      <c r="GV1989" s="17">
        <f>SUMIF(FACT_A1[cve_prod],DIM_BILL[[#This Row],[CODIGO]],FACT_A1[Existencia])</f>
        <v>0</v>
      </c>
      <c r="GW1989" s="17">
        <f>SUMIF(FACT_A2[cve_prod],DIM_BILL[[#This Row],[CODIGO]],FACT_A2[Existencia])</f>
        <v>8.0999999999999996E-4</v>
      </c>
      <c r="GX1989" s="17"/>
      <c r="GY1989" s="16" t="s">
        <v>2221</v>
      </c>
      <c r="GZ1989" s="24">
        <f>SUMPRODUCT($B1989:$GQ1989,INDEX(PLAN_PRODUCCION!$B$4:$GQ$24,COLUMN()-COLUMN($GZ$1)+1,0))</f>
        <v>0</v>
      </c>
      <c r="HA1989" s="24">
        <f>SUMPRODUCT($B1989:$GQ1989,INDEX(PLAN_PRODUCCION!$B$4:$GQ$24,COLUMN()-COLUMN($GZ$1)+1,0))</f>
        <v>0</v>
      </c>
      <c r="HB1989" s="24">
        <f>SUMPRODUCT($B1989:$GQ1989,INDEX(PLAN_PRODUCCION!$B$4:$GQ$24,COLUMN()-COLUMN($GZ$1)+1,0))</f>
        <v>0</v>
      </c>
      <c r="HC1989" s="24">
        <f>SUMPRODUCT($B1989:$GQ1989,INDEX(PLAN_PRODUCCION!$B$4:$GQ$24,COLUMN()-COLUMN($GZ$1)+1,0))</f>
        <v>0</v>
      </c>
      <c r="HD1989" s="24">
        <f>SUMPRODUCT($B1989:$GQ1989,INDEX(PLAN_PRODUCCION!$B$4:$GQ$24,COLUMN()-COLUMN($GZ$1)+1,0))</f>
        <v>0</v>
      </c>
      <c r="HE1989" s="24">
        <f>SUMPRODUCT($B1989:$GQ1989,INDEX(PLAN_PRODUCCION!$B$4:$GQ$24,COLUMN()-COLUMN($GZ$1)+1,0))</f>
        <v>0</v>
      </c>
      <c r="HF1989" s="24">
        <f>SUMPRODUCT($B1989:$GQ1989,INDEX(PLAN_PRODUCCION!$B$4:$GQ$24,COLUMN()-COLUMN($GZ$1)+1,0))</f>
        <v>0</v>
      </c>
      <c r="HG1989" s="24">
        <f>SUMPRODUCT($B1989:$GQ1989,INDEX(PLAN_PRODUCCION!$B$4:$GQ$24,COLUMN()-COLUMN($GZ$1)+1,0))</f>
        <v>0</v>
      </c>
      <c r="HH1989" s="24">
        <f>SUMPRODUCT($B1989:$GQ1989,INDEX(PLAN_PRODUCCION!$B$4:$GQ$24,COLUMN()-COLUMN($GZ$1)+1,0))</f>
        <v>0</v>
      </c>
      <c r="HI1989" s="24">
        <f>SUMPRODUCT($B1989:$GQ1989,INDEX(PLAN_PRODUCCION!$B$4:$GQ$24,COLUMN()-COLUMN($GZ$1)+1,0))</f>
        <v>0</v>
      </c>
      <c r="HJ1989" s="24">
        <f>SUMPRODUCT($B1989:$GQ1989,INDEX(PLAN_PRODUCCION!$B$4:$GQ$24,COLUMN()-COLUMN($GZ$1)+1,0))</f>
        <v>0</v>
      </c>
      <c r="HK1989" s="24">
        <f>SUMPRODUCT($B1989:$GQ1989,INDEX(PLAN_PRODUCCION!$B$4:$GQ$24,COLUMN()-COLUMN($GZ$1)+1,0))</f>
        <v>0</v>
      </c>
      <c r="HL1989" s="24">
        <f>SUMPRODUCT($B1989:$GQ1989,INDEX(PLAN_PRODUCCION!$B$4:$GQ$24,COLUMN()-COLUMN($GZ$1)+1,0))</f>
        <v>0</v>
      </c>
      <c r="HM1989" s="24">
        <f>SUMPRODUCT($B1989:$GQ1989,INDEX(PLAN_PRODUCCION!$B$4:$GQ$24,COLUMN()-COLUMN($GZ$1)+1,0))</f>
        <v>0</v>
      </c>
      <c r="HN1989" s="24">
        <f>SUMPRODUCT($B1989:$GQ1989,INDEX(PLAN_PRODUCCION!$B$4:$GQ$24,COLUMN()-COLUMN($GZ$1)+1,0))</f>
        <v>0</v>
      </c>
      <c r="HO1989" s="24">
        <f>SUMPRODUCT($B1989:$GQ1989,INDEX(PLAN_PRODUCCION!$B$4:$GQ$24,COLUMN()-COLUMN($GZ$1)+1,0))</f>
        <v>0</v>
      </c>
      <c r="HP1989" s="24">
        <f>SUMPRODUCT($B1989:$GQ1989,INDEX(PLAN_PRODUCCION!$B$4:$GQ$24,COLUMN()-COLUMN($GZ$1)+1,0))</f>
        <v>0</v>
      </c>
      <c r="HQ1989" s="24">
        <f>SUMPRODUCT($B1989:$GQ1989,INDEX(PLAN_PRODUCCION!$B$4:$GQ$24,COLUMN()-COLUMN($GZ$1)+1,0))</f>
        <v>0</v>
      </c>
      <c r="HR1989" s="24">
        <f>SUMPRODUCT($B1989:$GQ1989,INDEX(PLAN_PRODUCCION!$B$4:$GQ$24,COLUMN()-COLUMN($GZ$1)+1,0))</f>
        <v>0</v>
      </c>
      <c r="HS1989" s="24">
        <f>SUMPRODUCT($B1989:$GQ1989,INDEX(PLAN_PRODUCCION!$B$4:$GQ$24,COLUMN()-COLUMN($GZ$1)+1,0))</f>
        <v>0</v>
      </c>
      <c r="HT1989" s="24">
        <f>SUMPRODUCT($B1989:$GQ1989,INDEX(PLAN_PRODUCCION!$B$4:$GQ$24,COLUMN()-COLUMN($GZ$1)+1,0))</f>
        <v>0</v>
      </c>
      <c r="HU1989" s="21"/>
      <c r="HV1989" s="25"/>
      <c r="HW1989" t="str">
        <f>DIM_BILL[[#This Row],[Tipo]]</f>
        <v>MATERIA PRIMA</v>
      </c>
    </row>
    <row r="1990" spans="1:231" x14ac:dyDescent="0.3">
      <c r="A1990" s="18" t="s">
        <v>1301</v>
      </c>
      <c r="DZ1990">
        <v>2.253333333333333E-5</v>
      </c>
      <c r="GR1990" s="18" t="s">
        <v>1302</v>
      </c>
      <c r="GS1990" s="18">
        <v>3</v>
      </c>
      <c r="GT1990" s="18" t="s">
        <v>1874</v>
      </c>
      <c r="GU1990" s="18" t="s">
        <v>1793</v>
      </c>
      <c r="GV1990" s="18">
        <f>SUMIF(FACT_A1[cve_prod],DIM_BILL[[#This Row],[CODIGO]],FACT_A1[Existencia])</f>
        <v>0</v>
      </c>
      <c r="GW1990" s="18">
        <f>SUMIF(FACT_A2[cve_prod],DIM_BILL[[#This Row],[CODIGO]],FACT_A2[Existencia])</f>
        <v>8.0999999999999996E-4</v>
      </c>
      <c r="GX1990" s="18"/>
      <c r="GY1990" s="16" t="s">
        <v>2222</v>
      </c>
      <c r="GZ1990" s="26">
        <f t="shared" ref="GZ1990" si="14543">GV1990+GW1990+GX1990+GZ1988-GZ1989</f>
        <v>8.0999999999999996E-4</v>
      </c>
      <c r="HA1990" s="26">
        <f t="shared" ref="HA1990" si="14544">GZ1990+HA1988-HA1989</f>
        <v>8.0999999999999996E-4</v>
      </c>
      <c r="HB1990" s="26">
        <f t="shared" ref="HB1990" si="14545">HA1990+HB1988-HB1989</f>
        <v>8.0999999999999996E-4</v>
      </c>
      <c r="HC1990" s="26">
        <f t="shared" ref="HC1990" si="14546">HB1990+HC1988-HC1989</f>
        <v>8.0999999999999996E-4</v>
      </c>
      <c r="HD1990" s="26">
        <f t="shared" ref="HD1990" si="14547">HC1990+HD1988-HD1989</f>
        <v>8.0999999999999996E-4</v>
      </c>
      <c r="HE1990" s="26">
        <f t="shared" ref="HE1990" si="14548">HD1990+HE1988-HE1989</f>
        <v>8.0999999999999996E-4</v>
      </c>
      <c r="HF1990" s="26">
        <f t="shared" ref="HF1990" si="14549">HE1990+HF1988-HF1989</f>
        <v>8.0999999999999996E-4</v>
      </c>
      <c r="HG1990" s="26">
        <f t="shared" ref="HG1990" si="14550">HF1990+HG1988-HG1989</f>
        <v>8.0999999999999996E-4</v>
      </c>
      <c r="HH1990" s="26">
        <f t="shared" ref="HH1990" si="14551">HG1990+HH1988-HH1989</f>
        <v>8.0999999999999996E-4</v>
      </c>
      <c r="HI1990" s="26">
        <f t="shared" ref="HI1990" si="14552">HH1990+HI1988-HI1989</f>
        <v>8.0999999999999996E-4</v>
      </c>
      <c r="HJ1990" s="26">
        <f t="shared" ref="HJ1990" si="14553">HI1990+HJ1988-HJ1989</f>
        <v>8.0999999999999996E-4</v>
      </c>
      <c r="HK1990" s="26">
        <f t="shared" ref="HK1990" si="14554">HJ1990+HK1988-HK1989</f>
        <v>8.0999999999999996E-4</v>
      </c>
      <c r="HL1990" s="26">
        <f t="shared" ref="HL1990" si="14555">HK1990+HL1988-HL1989</f>
        <v>8.0999999999999996E-4</v>
      </c>
      <c r="HM1990" s="26">
        <f t="shared" ref="HM1990" si="14556">HL1990+HM1988-HM1989</f>
        <v>8.0999999999999996E-4</v>
      </c>
      <c r="HN1990" s="26">
        <f t="shared" ref="HN1990" si="14557">HM1990+HN1988-HN1989</f>
        <v>8.0999999999999996E-4</v>
      </c>
      <c r="HO1990" s="26">
        <f t="shared" ref="HO1990" si="14558">HN1990+HO1988-HO1989</f>
        <v>8.0999999999999996E-4</v>
      </c>
      <c r="HP1990" s="26">
        <f t="shared" ref="HP1990" si="14559">HO1990+HP1988-HP1989</f>
        <v>8.0999999999999996E-4</v>
      </c>
      <c r="HQ1990" s="26">
        <f t="shared" ref="HQ1990" si="14560">HP1990+HQ1988-HQ1989</f>
        <v>8.0999999999999996E-4</v>
      </c>
      <c r="HR1990" s="26">
        <f t="shared" ref="HR1990" si="14561">HQ1990+HR1988-HR1989</f>
        <v>8.0999999999999996E-4</v>
      </c>
      <c r="HS1990" s="26">
        <f t="shared" ref="HS1990" si="14562">HR1990+HS1988-HS1989</f>
        <v>8.0999999999999996E-4</v>
      </c>
      <c r="HT1990" s="26">
        <f t="shared" ref="HT1990" si="14563">HS1990+HT1988-HT1989</f>
        <v>8.0999999999999996E-4</v>
      </c>
      <c r="HU1990" s="22">
        <f t="shared" ref="HU1990" si="14564">COUNTIF(GZ1990:HT1990,"&lt;0")</f>
        <v>0</v>
      </c>
      <c r="HV1990" s="25"/>
      <c r="HW1990" t="str">
        <f>DIM_BILL[[#This Row],[Tipo]]</f>
        <v>MATERIA PRIMA</v>
      </c>
    </row>
    <row r="1991" spans="1:231" x14ac:dyDescent="0.3">
      <c r="A1991" s="17" t="s">
        <v>1599</v>
      </c>
      <c r="FO1991">
        <v>5.8799999999999998E-3</v>
      </c>
      <c r="FP1991">
        <v>5.8799999999999998E-3</v>
      </c>
      <c r="FQ1991">
        <v>5.8799999999999998E-3</v>
      </c>
      <c r="FR1991">
        <v>5.8799999999999998E-3</v>
      </c>
      <c r="FS1991">
        <v>5.5999999999999999E-3</v>
      </c>
      <c r="FX1991">
        <v>5.0000000000000001E-3</v>
      </c>
      <c r="GA1991">
        <v>5.0000000000000001E-3</v>
      </c>
      <c r="GB1991">
        <v>5.0000000000000001E-3</v>
      </c>
      <c r="GD1991">
        <v>5.0000000000000001E-3</v>
      </c>
      <c r="GE1991">
        <v>5.5999999999999999E-3</v>
      </c>
      <c r="GF1991">
        <v>6.0480000000000004E-3</v>
      </c>
      <c r="GK1991">
        <v>5.5999999999999999E-3</v>
      </c>
      <c r="GR1991" s="17" t="s">
        <v>1600</v>
      </c>
      <c r="GS1991" s="17">
        <v>2</v>
      </c>
      <c r="GT1991" s="17" t="s">
        <v>1887</v>
      </c>
      <c r="GU1991" s="17" t="s">
        <v>1793</v>
      </c>
      <c r="GV1991" s="17">
        <f>SUMIF(FACT_A1[cve_prod],DIM_BILL[[#This Row],[CODIGO]],FACT_A1[Existencia])</f>
        <v>0</v>
      </c>
      <c r="GW1991" s="17">
        <f>SUMIF(FACT_A2[cve_prod],DIM_BILL[[#This Row],[CODIGO]],FACT_A2[Existencia])</f>
        <v>786.86</v>
      </c>
      <c r="GX1991" s="17"/>
      <c r="GY1991" s="16" t="s">
        <v>2220</v>
      </c>
      <c r="GZ1991" s="15">
        <f>SUMIFS(POs[saldo],POs[cve_prod],DIM_BILL[[#This Row],[CODIGO]],POs[status],$GY1991,POs[f_ent],GZ$1)</f>
        <v>0</v>
      </c>
      <c r="HA1991" s="15">
        <f>SUMIFS(POs[saldo],POs[cve_prod],DIM_BILL[[#This Row],[CODIGO]],POs[status],$GY1991,POs[f_ent],HA$1)</f>
        <v>0</v>
      </c>
      <c r="HB1991" s="15">
        <f>SUMIFS(POs[saldo],POs[cve_prod],DIM_BILL[[#This Row],[CODIGO]],POs[status],$GY1991,POs[f_ent],HB$1)</f>
        <v>0</v>
      </c>
      <c r="HC1991" s="15">
        <f>SUMIFS(POs[saldo],POs[cve_prod],DIM_BILL[[#This Row],[CODIGO]],POs[status],$GY1991,POs[f_ent],HC$1)</f>
        <v>0</v>
      </c>
      <c r="HD1991" s="15">
        <f>SUMIFS(POs[saldo],POs[cve_prod],DIM_BILL[[#This Row],[CODIGO]],POs[status],$GY1991,POs[f_ent],HD$1)</f>
        <v>0</v>
      </c>
      <c r="HE1991" s="15">
        <f>SUMIFS(POs[saldo],POs[cve_prod],DIM_BILL[[#This Row],[CODIGO]],POs[status],$GY1991,POs[f_ent],HE$1)</f>
        <v>0</v>
      </c>
      <c r="HF1991" s="15">
        <f>SUMIFS(POs[saldo],POs[cve_prod],DIM_BILL[[#This Row],[CODIGO]],POs[status],$GY1991,POs[Semana],WEEKNUM(HF$1))</f>
        <v>0</v>
      </c>
      <c r="HG1991" s="15">
        <f>SUMIFS(POs[saldo],POs[cve_prod],DIM_BILL[[#This Row],[CODIGO]],POs[status],$GY1991,POs[Semana],WEEKNUM(HG$1))</f>
        <v>0</v>
      </c>
      <c r="HH1991" s="15">
        <f>SUMIFS(POs[saldo],POs[cve_prod],DIM_BILL[[#This Row],[CODIGO]],POs[status],$GY1991,POs[Semana],WEEKNUM(HH$1))</f>
        <v>0</v>
      </c>
      <c r="HI1991" s="15">
        <f>SUMIFS(POs[saldo],POs[cve_prod],DIM_BILL[[#This Row],[CODIGO]],POs[status],$GY1991,POs[Semana],WEEKNUM(HI$1))</f>
        <v>0</v>
      </c>
      <c r="HJ1991" s="15">
        <f>SUMIFS(POs[saldo],POs[cve_prod],DIM_BILL[[#This Row],[CODIGO]],POs[status],$GY1991,POs[Semana],WEEKNUM(HJ$1))</f>
        <v>0</v>
      </c>
      <c r="HK1991" s="15">
        <f>SUMIFS(POs[saldo],POs[cve_prod],DIM_BILL[[#This Row],[CODIGO]],POs[status],$GY1991,POs[Semana],WEEKNUM(HK$1))</f>
        <v>0</v>
      </c>
      <c r="HL1991" s="15">
        <f>SUMIFS(POs[saldo],POs[cve_prod],DIM_BILL[[#This Row],[CODIGO]],POs[status],$GY1991,POs[Semana],WEEKNUM(HL$1))</f>
        <v>0</v>
      </c>
      <c r="HM1991" s="15">
        <f>SUMIFS(POs[saldo],POs[cve_prod],DIM_BILL[[#This Row],[CODIGO]],POs[status],$GY1991,POs[Semana],WEEKNUM(HM$1))</f>
        <v>0</v>
      </c>
      <c r="HN1991" s="15">
        <f>SUMIFS(POs[saldo],POs[cve_prod],DIM_BILL[[#This Row],[CODIGO]],POs[status],$GY1991,POs[Semana],WEEKNUM(HN$1))</f>
        <v>0</v>
      </c>
      <c r="HO1991" s="15">
        <f>SUMIFS(POs[saldo],POs[cve_prod],DIM_BILL[[#This Row],[CODIGO]],POs[status],$GY1991,POs[Semana],WEEKNUM(HO$1))</f>
        <v>0</v>
      </c>
      <c r="HP1991" s="15">
        <f>SUMIFS(POs[saldo],POs[cve_prod],DIM_BILL[[#This Row],[CODIGO]],POs[status],$GY1991,POs[Semana],WEEKNUM(HP$1))</f>
        <v>0</v>
      </c>
      <c r="HQ1991" s="15">
        <f>SUMIFS(POs[saldo],POs[cve_prod],DIM_BILL[[#This Row],[CODIGO]],POs[status],$GY1991,POs[Semana],WEEKNUM(HQ$1))</f>
        <v>0</v>
      </c>
      <c r="HR1991" s="15">
        <f>SUMIFS(POs[saldo],POs[cve_prod],DIM_BILL[[#This Row],[CODIGO]],POs[status],$GY1991,POs[Semana],WEEKNUM(HR$1))</f>
        <v>0</v>
      </c>
      <c r="HS1991" s="15">
        <f>SUMIFS(POs[saldo],POs[cve_prod],DIM_BILL[[#This Row],[CODIGO]],POs[status],$GY1991,POs[Semana],WEEKNUM(HS$1))</f>
        <v>0</v>
      </c>
      <c r="HT1991" s="15">
        <f>SUMIFS(POs[saldo],POs[cve_prod],DIM_BILL[[#This Row],[CODIGO]],POs[status],$GY1991,POs[Semana],WEEKNUM(HT$1))</f>
        <v>0</v>
      </c>
      <c r="HU1991" s="21"/>
      <c r="HV1991" s="25"/>
      <c r="HW1991" t="str">
        <f>DIM_BILL[[#This Row],[Tipo]]</f>
        <v>MATERIA PRIMA</v>
      </c>
    </row>
    <row r="1992" spans="1:231" x14ac:dyDescent="0.3">
      <c r="A1992" s="17" t="s">
        <v>1599</v>
      </c>
      <c r="FO1992">
        <v>5.8799999999999998E-3</v>
      </c>
      <c r="FP1992">
        <v>5.8799999999999998E-3</v>
      </c>
      <c r="FQ1992">
        <v>5.8799999999999998E-3</v>
      </c>
      <c r="FR1992">
        <v>5.8799999999999998E-3</v>
      </c>
      <c r="FS1992">
        <v>5.5999999999999999E-3</v>
      </c>
      <c r="FX1992">
        <v>5.0000000000000001E-3</v>
      </c>
      <c r="GA1992">
        <v>5.0000000000000001E-3</v>
      </c>
      <c r="GB1992">
        <v>5.0000000000000001E-3</v>
      </c>
      <c r="GD1992">
        <v>5.0000000000000001E-3</v>
      </c>
      <c r="GE1992">
        <v>5.5999999999999999E-3</v>
      </c>
      <c r="GF1992">
        <v>6.0480000000000004E-3</v>
      </c>
      <c r="GK1992">
        <v>5.5999999999999999E-3</v>
      </c>
      <c r="GR1992" s="17" t="s">
        <v>1600</v>
      </c>
      <c r="GS1992" s="17">
        <v>2</v>
      </c>
      <c r="GT1992" s="17" t="s">
        <v>1887</v>
      </c>
      <c r="GU1992" s="17" t="s">
        <v>1793</v>
      </c>
      <c r="GV1992" s="17">
        <f>SUMIF(FACT_A1[cve_prod],DIM_BILL[[#This Row],[CODIGO]],FACT_A1[Existencia])</f>
        <v>0</v>
      </c>
      <c r="GW1992" s="17">
        <f>SUMIF(FACT_A2[cve_prod],DIM_BILL[[#This Row],[CODIGO]],FACT_A2[Existencia])</f>
        <v>786.86</v>
      </c>
      <c r="GX1992" s="17"/>
      <c r="GY1992" s="16" t="s">
        <v>2221</v>
      </c>
      <c r="GZ1992" s="24">
        <f>SUMPRODUCT($B1992:$GQ1992,INDEX(PLAN_PRODUCCION!$B$4:$GQ$24,COLUMN()-COLUMN($GZ$1)+1,0))</f>
        <v>298.93504000000001</v>
      </c>
      <c r="HA1992" s="24">
        <f>SUMPRODUCT($B1992:$GQ1992,INDEX(PLAN_PRODUCCION!$B$4:$GQ$24,COLUMN()-COLUMN($GZ$1)+1,0))</f>
        <v>0</v>
      </c>
      <c r="HB1992" s="24">
        <f>SUMPRODUCT($B1992:$GQ1992,INDEX(PLAN_PRODUCCION!$B$4:$GQ$24,COLUMN()-COLUMN($GZ$1)+1,0))</f>
        <v>0</v>
      </c>
      <c r="HC1992" s="24">
        <f>SUMPRODUCT($B1992:$GQ1992,INDEX(PLAN_PRODUCCION!$B$4:$GQ$24,COLUMN()-COLUMN($GZ$1)+1,0))</f>
        <v>0</v>
      </c>
      <c r="HD1992" s="24">
        <f>SUMPRODUCT($B1992:$GQ1992,INDEX(PLAN_PRODUCCION!$B$4:$GQ$24,COLUMN()-COLUMN($GZ$1)+1,0))</f>
        <v>0</v>
      </c>
      <c r="HE1992" s="24">
        <f>SUMPRODUCT($B1992:$GQ1992,INDEX(PLAN_PRODUCCION!$B$4:$GQ$24,COLUMN()-COLUMN($GZ$1)+1,0))</f>
        <v>0</v>
      </c>
      <c r="HF1992" s="24">
        <f>SUMPRODUCT($B1992:$GQ1992,INDEX(PLAN_PRODUCCION!$B$4:$GQ$24,COLUMN()-COLUMN($GZ$1)+1,0))</f>
        <v>0</v>
      </c>
      <c r="HG1992" s="24">
        <f>SUMPRODUCT($B1992:$GQ1992,INDEX(PLAN_PRODUCCION!$B$4:$GQ$24,COLUMN()-COLUMN($GZ$1)+1,0))</f>
        <v>0</v>
      </c>
      <c r="HH1992" s="24">
        <f>SUMPRODUCT($B1992:$GQ1992,INDEX(PLAN_PRODUCCION!$B$4:$GQ$24,COLUMN()-COLUMN($GZ$1)+1,0))</f>
        <v>0</v>
      </c>
      <c r="HI1992" s="24">
        <f>SUMPRODUCT($B1992:$GQ1992,INDEX(PLAN_PRODUCCION!$B$4:$GQ$24,COLUMN()-COLUMN($GZ$1)+1,0))</f>
        <v>0</v>
      </c>
      <c r="HJ1992" s="24">
        <f>SUMPRODUCT($B1992:$GQ1992,INDEX(PLAN_PRODUCCION!$B$4:$GQ$24,COLUMN()-COLUMN($GZ$1)+1,0))</f>
        <v>0</v>
      </c>
      <c r="HK1992" s="24">
        <f>SUMPRODUCT($B1992:$GQ1992,INDEX(PLAN_PRODUCCION!$B$4:$GQ$24,COLUMN()-COLUMN($GZ$1)+1,0))</f>
        <v>0</v>
      </c>
      <c r="HL1992" s="24">
        <f>SUMPRODUCT($B1992:$GQ1992,INDEX(PLAN_PRODUCCION!$B$4:$GQ$24,COLUMN()-COLUMN($GZ$1)+1,0))</f>
        <v>0</v>
      </c>
      <c r="HM1992" s="24">
        <f>SUMPRODUCT($B1992:$GQ1992,INDEX(PLAN_PRODUCCION!$B$4:$GQ$24,COLUMN()-COLUMN($GZ$1)+1,0))</f>
        <v>0</v>
      </c>
      <c r="HN1992" s="24">
        <f>SUMPRODUCT($B1992:$GQ1992,INDEX(PLAN_PRODUCCION!$B$4:$GQ$24,COLUMN()-COLUMN($GZ$1)+1,0))</f>
        <v>0</v>
      </c>
      <c r="HO1992" s="24">
        <f>SUMPRODUCT($B1992:$GQ1992,INDEX(PLAN_PRODUCCION!$B$4:$GQ$24,COLUMN()-COLUMN($GZ$1)+1,0))</f>
        <v>0</v>
      </c>
      <c r="HP1992" s="24">
        <f>SUMPRODUCT($B1992:$GQ1992,INDEX(PLAN_PRODUCCION!$B$4:$GQ$24,COLUMN()-COLUMN($GZ$1)+1,0))</f>
        <v>0</v>
      </c>
      <c r="HQ1992" s="24">
        <f>SUMPRODUCT($B1992:$GQ1992,INDEX(PLAN_PRODUCCION!$B$4:$GQ$24,COLUMN()-COLUMN($GZ$1)+1,0))</f>
        <v>0</v>
      </c>
      <c r="HR1992" s="24">
        <f>SUMPRODUCT($B1992:$GQ1992,INDEX(PLAN_PRODUCCION!$B$4:$GQ$24,COLUMN()-COLUMN($GZ$1)+1,0))</f>
        <v>0</v>
      </c>
      <c r="HS1992" s="24">
        <f>SUMPRODUCT($B1992:$GQ1992,INDEX(PLAN_PRODUCCION!$B$4:$GQ$24,COLUMN()-COLUMN($GZ$1)+1,0))</f>
        <v>0</v>
      </c>
      <c r="HT1992" s="24">
        <f>SUMPRODUCT($B1992:$GQ1992,INDEX(PLAN_PRODUCCION!$B$4:$GQ$24,COLUMN()-COLUMN($GZ$1)+1,0))</f>
        <v>0</v>
      </c>
      <c r="HU1992" s="21"/>
      <c r="HV1992" s="25"/>
      <c r="HW1992" t="str">
        <f>DIM_BILL[[#This Row],[Tipo]]</f>
        <v>MATERIA PRIMA</v>
      </c>
    </row>
    <row r="1993" spans="1:231" x14ac:dyDescent="0.3">
      <c r="A1993" s="18" t="s">
        <v>1599</v>
      </c>
      <c r="FO1993">
        <v>5.8799999999999998E-3</v>
      </c>
      <c r="FP1993">
        <v>5.8799999999999998E-3</v>
      </c>
      <c r="FQ1993">
        <v>5.8799999999999998E-3</v>
      </c>
      <c r="FR1993">
        <v>5.8799999999999998E-3</v>
      </c>
      <c r="FS1993">
        <v>5.5999999999999999E-3</v>
      </c>
      <c r="FX1993">
        <v>5.0000000000000001E-3</v>
      </c>
      <c r="GA1993">
        <v>5.0000000000000001E-3</v>
      </c>
      <c r="GB1993">
        <v>5.0000000000000001E-3</v>
      </c>
      <c r="GD1993">
        <v>5.0000000000000001E-3</v>
      </c>
      <c r="GE1993">
        <v>5.5999999999999999E-3</v>
      </c>
      <c r="GF1993">
        <v>6.0480000000000004E-3</v>
      </c>
      <c r="GK1993">
        <v>5.5999999999999999E-3</v>
      </c>
      <c r="GR1993" s="18" t="s">
        <v>1600</v>
      </c>
      <c r="GS1993" s="18">
        <v>2</v>
      </c>
      <c r="GT1993" s="18" t="s">
        <v>1887</v>
      </c>
      <c r="GU1993" s="18" t="s">
        <v>1793</v>
      </c>
      <c r="GV1993" s="18">
        <f>SUMIF(FACT_A1[cve_prod],DIM_BILL[[#This Row],[CODIGO]],FACT_A1[Existencia])</f>
        <v>0</v>
      </c>
      <c r="GW1993" s="18">
        <f>SUMIF(FACT_A2[cve_prod],DIM_BILL[[#This Row],[CODIGO]],FACT_A2[Existencia])</f>
        <v>786.86</v>
      </c>
      <c r="GX1993" s="18"/>
      <c r="GY1993" s="16" t="s">
        <v>2222</v>
      </c>
      <c r="GZ1993" s="26">
        <f t="shared" ref="GZ1993" si="14565">GV1993+GW1993+GX1993+GZ1991-GZ1992</f>
        <v>487.92496</v>
      </c>
      <c r="HA1993" s="26">
        <f t="shared" ref="HA1993" si="14566">GZ1993+HA1991-HA1992</f>
        <v>487.92496</v>
      </c>
      <c r="HB1993" s="26">
        <f t="shared" ref="HB1993" si="14567">HA1993+HB1991-HB1992</f>
        <v>487.92496</v>
      </c>
      <c r="HC1993" s="26">
        <f t="shared" ref="HC1993" si="14568">HB1993+HC1991-HC1992</f>
        <v>487.92496</v>
      </c>
      <c r="HD1993" s="26">
        <f t="shared" ref="HD1993" si="14569">HC1993+HD1991-HD1992</f>
        <v>487.92496</v>
      </c>
      <c r="HE1993" s="26">
        <f t="shared" ref="HE1993" si="14570">HD1993+HE1991-HE1992</f>
        <v>487.92496</v>
      </c>
      <c r="HF1993" s="26">
        <f t="shared" ref="HF1993" si="14571">HE1993+HF1991-HF1992</f>
        <v>487.92496</v>
      </c>
      <c r="HG1993" s="26">
        <f t="shared" ref="HG1993" si="14572">HF1993+HG1991-HG1992</f>
        <v>487.92496</v>
      </c>
      <c r="HH1993" s="26">
        <f t="shared" ref="HH1993" si="14573">HG1993+HH1991-HH1992</f>
        <v>487.92496</v>
      </c>
      <c r="HI1993" s="26">
        <f t="shared" ref="HI1993" si="14574">HH1993+HI1991-HI1992</f>
        <v>487.92496</v>
      </c>
      <c r="HJ1993" s="26">
        <f t="shared" ref="HJ1993" si="14575">HI1993+HJ1991-HJ1992</f>
        <v>487.92496</v>
      </c>
      <c r="HK1993" s="26">
        <f t="shared" ref="HK1993" si="14576">HJ1993+HK1991-HK1992</f>
        <v>487.92496</v>
      </c>
      <c r="HL1993" s="26">
        <f t="shared" ref="HL1993" si="14577">HK1993+HL1991-HL1992</f>
        <v>487.92496</v>
      </c>
      <c r="HM1993" s="26">
        <f t="shared" ref="HM1993" si="14578">HL1993+HM1991-HM1992</f>
        <v>487.92496</v>
      </c>
      <c r="HN1993" s="26">
        <f t="shared" ref="HN1993" si="14579">HM1993+HN1991-HN1992</f>
        <v>487.92496</v>
      </c>
      <c r="HO1993" s="26">
        <f t="shared" ref="HO1993" si="14580">HN1993+HO1991-HO1992</f>
        <v>487.92496</v>
      </c>
      <c r="HP1993" s="26">
        <f t="shared" ref="HP1993" si="14581">HO1993+HP1991-HP1992</f>
        <v>487.92496</v>
      </c>
      <c r="HQ1993" s="26">
        <f t="shared" ref="HQ1993" si="14582">HP1993+HQ1991-HQ1992</f>
        <v>487.92496</v>
      </c>
      <c r="HR1993" s="26">
        <f t="shared" ref="HR1993" si="14583">HQ1993+HR1991-HR1992</f>
        <v>487.92496</v>
      </c>
      <c r="HS1993" s="26">
        <f t="shared" ref="HS1993" si="14584">HR1993+HS1991-HS1992</f>
        <v>487.92496</v>
      </c>
      <c r="HT1993" s="26">
        <f t="shared" ref="HT1993" si="14585">HS1993+HT1991-HT1992</f>
        <v>487.92496</v>
      </c>
      <c r="HU1993" s="22">
        <f t="shared" ref="HU1993" si="14586">COUNTIF(GZ1993:HT1993,"&lt;0")</f>
        <v>0</v>
      </c>
      <c r="HV1993" s="25"/>
      <c r="HW1993" t="str">
        <f>DIM_BILL[[#This Row],[Tipo]]</f>
        <v>MATERIA PRIMA</v>
      </c>
    </row>
    <row r="1994" spans="1:231" x14ac:dyDescent="0.3">
      <c r="A1994" s="17" t="s">
        <v>1661</v>
      </c>
      <c r="FX1994">
        <v>4.0000000000000001E-3</v>
      </c>
      <c r="GR1994" s="17" t="s">
        <v>1662</v>
      </c>
      <c r="GS1994" s="17">
        <v>3</v>
      </c>
      <c r="GT1994" s="17" t="s">
        <v>1836</v>
      </c>
      <c r="GU1994" s="17" t="s">
        <v>1793</v>
      </c>
      <c r="GV1994" s="17">
        <f>SUMIF(FACT_A1[cve_prod],DIM_BILL[[#This Row],[CODIGO]],FACT_A1[Existencia])</f>
        <v>0</v>
      </c>
      <c r="GW1994" s="17">
        <f>SUMIF(FACT_A2[cve_prod],DIM_BILL[[#This Row],[CODIGO]],FACT_A2[Existencia])</f>
        <v>42.1</v>
      </c>
      <c r="GX1994" s="17"/>
      <c r="GY1994" s="16" t="s">
        <v>2220</v>
      </c>
      <c r="GZ1994" s="15">
        <f>SUMIFS(POs[saldo],POs[cve_prod],DIM_BILL[[#This Row],[CODIGO]],POs[status],$GY1994,POs[f_ent],GZ$1)</f>
        <v>0</v>
      </c>
      <c r="HA1994" s="15">
        <f>SUMIFS(POs[saldo],POs[cve_prod],DIM_BILL[[#This Row],[CODIGO]],POs[status],$GY1994,POs[f_ent],HA$1)</f>
        <v>0</v>
      </c>
      <c r="HB1994" s="15">
        <f>SUMIFS(POs[saldo],POs[cve_prod],DIM_BILL[[#This Row],[CODIGO]],POs[status],$GY1994,POs[f_ent],HB$1)</f>
        <v>0</v>
      </c>
      <c r="HC1994" s="15">
        <f>SUMIFS(POs[saldo],POs[cve_prod],DIM_BILL[[#This Row],[CODIGO]],POs[status],$GY1994,POs[f_ent],HC$1)</f>
        <v>0</v>
      </c>
      <c r="HD1994" s="15">
        <f>SUMIFS(POs[saldo],POs[cve_prod],DIM_BILL[[#This Row],[CODIGO]],POs[status],$GY1994,POs[f_ent],HD$1)</f>
        <v>0</v>
      </c>
      <c r="HE1994" s="15">
        <f>SUMIFS(POs[saldo],POs[cve_prod],DIM_BILL[[#This Row],[CODIGO]],POs[status],$GY1994,POs[f_ent],HE$1)</f>
        <v>0</v>
      </c>
      <c r="HF1994" s="15">
        <f>SUMIFS(POs[saldo],POs[cve_prod],DIM_BILL[[#This Row],[CODIGO]],POs[status],$GY1994,POs[Semana],WEEKNUM(HF$1))</f>
        <v>0</v>
      </c>
      <c r="HG1994" s="15">
        <f>SUMIFS(POs[saldo],POs[cve_prod],DIM_BILL[[#This Row],[CODIGO]],POs[status],$GY1994,POs[Semana],WEEKNUM(HG$1))</f>
        <v>0</v>
      </c>
      <c r="HH1994" s="15">
        <f>SUMIFS(POs[saldo],POs[cve_prod],DIM_BILL[[#This Row],[CODIGO]],POs[status],$GY1994,POs[Semana],WEEKNUM(HH$1))</f>
        <v>0</v>
      </c>
      <c r="HI1994" s="15">
        <f>SUMIFS(POs[saldo],POs[cve_prod],DIM_BILL[[#This Row],[CODIGO]],POs[status],$GY1994,POs[Semana],WEEKNUM(HI$1))</f>
        <v>0</v>
      </c>
      <c r="HJ1994" s="15">
        <f>SUMIFS(POs[saldo],POs[cve_prod],DIM_BILL[[#This Row],[CODIGO]],POs[status],$GY1994,POs[Semana],WEEKNUM(HJ$1))</f>
        <v>0</v>
      </c>
      <c r="HK1994" s="15">
        <f>SUMIFS(POs[saldo],POs[cve_prod],DIM_BILL[[#This Row],[CODIGO]],POs[status],$GY1994,POs[Semana],WEEKNUM(HK$1))</f>
        <v>0</v>
      </c>
      <c r="HL1994" s="15">
        <f>SUMIFS(POs[saldo],POs[cve_prod],DIM_BILL[[#This Row],[CODIGO]],POs[status],$GY1994,POs[Semana],WEEKNUM(HL$1))</f>
        <v>0</v>
      </c>
      <c r="HM1994" s="15">
        <f>SUMIFS(POs[saldo],POs[cve_prod],DIM_BILL[[#This Row],[CODIGO]],POs[status],$GY1994,POs[Semana],WEEKNUM(HM$1))</f>
        <v>0</v>
      </c>
      <c r="HN1994" s="15">
        <f>SUMIFS(POs[saldo],POs[cve_prod],DIM_BILL[[#This Row],[CODIGO]],POs[status],$GY1994,POs[Semana],WEEKNUM(HN$1))</f>
        <v>0</v>
      </c>
      <c r="HO1994" s="15">
        <f>SUMIFS(POs[saldo],POs[cve_prod],DIM_BILL[[#This Row],[CODIGO]],POs[status],$GY1994,POs[Semana],WEEKNUM(HO$1))</f>
        <v>0</v>
      </c>
      <c r="HP1994" s="15">
        <f>SUMIFS(POs[saldo],POs[cve_prod],DIM_BILL[[#This Row],[CODIGO]],POs[status],$GY1994,POs[Semana],WEEKNUM(HP$1))</f>
        <v>0</v>
      </c>
      <c r="HQ1994" s="15">
        <f>SUMIFS(POs[saldo],POs[cve_prod],DIM_BILL[[#This Row],[CODIGO]],POs[status],$GY1994,POs[Semana],WEEKNUM(HQ$1))</f>
        <v>0</v>
      </c>
      <c r="HR1994" s="15">
        <f>SUMIFS(POs[saldo],POs[cve_prod],DIM_BILL[[#This Row],[CODIGO]],POs[status],$GY1994,POs[Semana],WEEKNUM(HR$1))</f>
        <v>0</v>
      </c>
      <c r="HS1994" s="15">
        <f>SUMIFS(POs[saldo],POs[cve_prod],DIM_BILL[[#This Row],[CODIGO]],POs[status],$GY1994,POs[Semana],WEEKNUM(HS$1))</f>
        <v>0</v>
      </c>
      <c r="HT1994" s="15">
        <f>SUMIFS(POs[saldo],POs[cve_prod],DIM_BILL[[#This Row],[CODIGO]],POs[status],$GY1994,POs[Semana],WEEKNUM(HT$1))</f>
        <v>0</v>
      </c>
      <c r="HU1994" s="21"/>
      <c r="HV1994" s="25"/>
      <c r="HW1994" t="str">
        <f>DIM_BILL[[#This Row],[Tipo]]</f>
        <v>MATERIA PRIMA</v>
      </c>
    </row>
    <row r="1995" spans="1:231" x14ac:dyDescent="0.3">
      <c r="A1995" s="17" t="s">
        <v>1661</v>
      </c>
      <c r="FX1995">
        <v>4.0000000000000001E-3</v>
      </c>
      <c r="GR1995" s="17" t="s">
        <v>1662</v>
      </c>
      <c r="GS1995" s="17">
        <v>3</v>
      </c>
      <c r="GT1995" s="17" t="s">
        <v>1836</v>
      </c>
      <c r="GU1995" s="17" t="s">
        <v>1793</v>
      </c>
      <c r="GV1995" s="17">
        <f>SUMIF(FACT_A1[cve_prod],DIM_BILL[[#This Row],[CODIGO]],FACT_A1[Existencia])</f>
        <v>0</v>
      </c>
      <c r="GW1995" s="17">
        <f>SUMIF(FACT_A2[cve_prod],DIM_BILL[[#This Row],[CODIGO]],FACT_A2[Existencia])</f>
        <v>42.1</v>
      </c>
      <c r="GX1995" s="17"/>
      <c r="GY1995" s="16" t="s">
        <v>2221</v>
      </c>
      <c r="GZ1995" s="24">
        <f>SUMPRODUCT($B1995:$GQ1995,INDEX(PLAN_PRODUCCION!$B$4:$GQ$24,COLUMN()-COLUMN($GZ$1)+1,0))</f>
        <v>0</v>
      </c>
      <c r="HA1995" s="24">
        <f>SUMPRODUCT($B1995:$GQ1995,INDEX(PLAN_PRODUCCION!$B$4:$GQ$24,COLUMN()-COLUMN($GZ$1)+1,0))</f>
        <v>0</v>
      </c>
      <c r="HB1995" s="24">
        <f>SUMPRODUCT($B1995:$GQ1995,INDEX(PLAN_PRODUCCION!$B$4:$GQ$24,COLUMN()-COLUMN($GZ$1)+1,0))</f>
        <v>0</v>
      </c>
      <c r="HC1995" s="24">
        <f>SUMPRODUCT($B1995:$GQ1995,INDEX(PLAN_PRODUCCION!$B$4:$GQ$24,COLUMN()-COLUMN($GZ$1)+1,0))</f>
        <v>0</v>
      </c>
      <c r="HD1995" s="24">
        <f>SUMPRODUCT($B1995:$GQ1995,INDEX(PLAN_PRODUCCION!$B$4:$GQ$24,COLUMN()-COLUMN($GZ$1)+1,0))</f>
        <v>0</v>
      </c>
      <c r="HE1995" s="24">
        <f>SUMPRODUCT($B1995:$GQ1995,INDEX(PLAN_PRODUCCION!$B$4:$GQ$24,COLUMN()-COLUMN($GZ$1)+1,0))</f>
        <v>0</v>
      </c>
      <c r="HF1995" s="24">
        <f>SUMPRODUCT($B1995:$GQ1995,INDEX(PLAN_PRODUCCION!$B$4:$GQ$24,COLUMN()-COLUMN($GZ$1)+1,0))</f>
        <v>0</v>
      </c>
      <c r="HG1995" s="24">
        <f>SUMPRODUCT($B1995:$GQ1995,INDEX(PLAN_PRODUCCION!$B$4:$GQ$24,COLUMN()-COLUMN($GZ$1)+1,0))</f>
        <v>0</v>
      </c>
      <c r="HH1995" s="24">
        <f>SUMPRODUCT($B1995:$GQ1995,INDEX(PLAN_PRODUCCION!$B$4:$GQ$24,COLUMN()-COLUMN($GZ$1)+1,0))</f>
        <v>0</v>
      </c>
      <c r="HI1995" s="24">
        <f>SUMPRODUCT($B1995:$GQ1995,INDEX(PLAN_PRODUCCION!$B$4:$GQ$24,COLUMN()-COLUMN($GZ$1)+1,0))</f>
        <v>0</v>
      </c>
      <c r="HJ1995" s="24">
        <f>SUMPRODUCT($B1995:$GQ1995,INDEX(PLAN_PRODUCCION!$B$4:$GQ$24,COLUMN()-COLUMN($GZ$1)+1,0))</f>
        <v>0</v>
      </c>
      <c r="HK1995" s="24">
        <f>SUMPRODUCT($B1995:$GQ1995,INDEX(PLAN_PRODUCCION!$B$4:$GQ$24,COLUMN()-COLUMN($GZ$1)+1,0))</f>
        <v>0</v>
      </c>
      <c r="HL1995" s="24">
        <f>SUMPRODUCT($B1995:$GQ1995,INDEX(PLAN_PRODUCCION!$B$4:$GQ$24,COLUMN()-COLUMN($GZ$1)+1,0))</f>
        <v>0</v>
      </c>
      <c r="HM1995" s="24">
        <f>SUMPRODUCT($B1995:$GQ1995,INDEX(PLAN_PRODUCCION!$B$4:$GQ$24,COLUMN()-COLUMN($GZ$1)+1,0))</f>
        <v>0</v>
      </c>
      <c r="HN1995" s="24">
        <f>SUMPRODUCT($B1995:$GQ1995,INDEX(PLAN_PRODUCCION!$B$4:$GQ$24,COLUMN()-COLUMN($GZ$1)+1,0))</f>
        <v>0</v>
      </c>
      <c r="HO1995" s="24">
        <f>SUMPRODUCT($B1995:$GQ1995,INDEX(PLAN_PRODUCCION!$B$4:$GQ$24,COLUMN()-COLUMN($GZ$1)+1,0))</f>
        <v>0</v>
      </c>
      <c r="HP1995" s="24">
        <f>SUMPRODUCT($B1995:$GQ1995,INDEX(PLAN_PRODUCCION!$B$4:$GQ$24,COLUMN()-COLUMN($GZ$1)+1,0))</f>
        <v>0</v>
      </c>
      <c r="HQ1995" s="24">
        <f>SUMPRODUCT($B1995:$GQ1995,INDEX(PLAN_PRODUCCION!$B$4:$GQ$24,COLUMN()-COLUMN($GZ$1)+1,0))</f>
        <v>0</v>
      </c>
      <c r="HR1995" s="24">
        <f>SUMPRODUCT($B1995:$GQ1995,INDEX(PLAN_PRODUCCION!$B$4:$GQ$24,COLUMN()-COLUMN($GZ$1)+1,0))</f>
        <v>0</v>
      </c>
      <c r="HS1995" s="24">
        <f>SUMPRODUCT($B1995:$GQ1995,INDEX(PLAN_PRODUCCION!$B$4:$GQ$24,COLUMN()-COLUMN($GZ$1)+1,0))</f>
        <v>0</v>
      </c>
      <c r="HT1995" s="24">
        <f>SUMPRODUCT($B1995:$GQ1995,INDEX(PLAN_PRODUCCION!$B$4:$GQ$24,COLUMN()-COLUMN($GZ$1)+1,0))</f>
        <v>0</v>
      </c>
      <c r="HU1995" s="21"/>
      <c r="HV1995" s="25"/>
      <c r="HW1995" t="str">
        <f>DIM_BILL[[#This Row],[Tipo]]</f>
        <v>MATERIA PRIMA</v>
      </c>
    </row>
    <row r="1996" spans="1:231" x14ac:dyDescent="0.3">
      <c r="A1996" s="18" t="s">
        <v>1661</v>
      </c>
      <c r="FX1996">
        <v>4.0000000000000001E-3</v>
      </c>
      <c r="GR1996" s="18" t="s">
        <v>1662</v>
      </c>
      <c r="GS1996" s="18">
        <v>3</v>
      </c>
      <c r="GT1996" s="18" t="s">
        <v>1836</v>
      </c>
      <c r="GU1996" s="18" t="s">
        <v>1793</v>
      </c>
      <c r="GV1996" s="18">
        <f>SUMIF(FACT_A1[cve_prod],DIM_BILL[[#This Row],[CODIGO]],FACT_A1[Existencia])</f>
        <v>0</v>
      </c>
      <c r="GW1996" s="18">
        <f>SUMIF(FACT_A2[cve_prod],DIM_BILL[[#This Row],[CODIGO]],FACT_A2[Existencia])</f>
        <v>42.1</v>
      </c>
      <c r="GX1996" s="18"/>
      <c r="GY1996" s="16" t="s">
        <v>2222</v>
      </c>
      <c r="GZ1996" s="26">
        <f t="shared" ref="GZ1996" si="14587">GV1996+GW1996+GX1996+GZ1994-GZ1995</f>
        <v>42.1</v>
      </c>
      <c r="HA1996" s="26">
        <f t="shared" ref="HA1996" si="14588">GZ1996+HA1994-HA1995</f>
        <v>42.1</v>
      </c>
      <c r="HB1996" s="26">
        <f t="shared" ref="HB1996" si="14589">HA1996+HB1994-HB1995</f>
        <v>42.1</v>
      </c>
      <c r="HC1996" s="26">
        <f t="shared" ref="HC1996" si="14590">HB1996+HC1994-HC1995</f>
        <v>42.1</v>
      </c>
      <c r="HD1996" s="26">
        <f t="shared" ref="HD1996" si="14591">HC1996+HD1994-HD1995</f>
        <v>42.1</v>
      </c>
      <c r="HE1996" s="26">
        <f t="shared" ref="HE1996" si="14592">HD1996+HE1994-HE1995</f>
        <v>42.1</v>
      </c>
      <c r="HF1996" s="26">
        <f t="shared" ref="HF1996" si="14593">HE1996+HF1994-HF1995</f>
        <v>42.1</v>
      </c>
      <c r="HG1996" s="26">
        <f t="shared" ref="HG1996" si="14594">HF1996+HG1994-HG1995</f>
        <v>42.1</v>
      </c>
      <c r="HH1996" s="26">
        <f t="shared" ref="HH1996" si="14595">HG1996+HH1994-HH1995</f>
        <v>42.1</v>
      </c>
      <c r="HI1996" s="26">
        <f t="shared" ref="HI1996" si="14596">HH1996+HI1994-HI1995</f>
        <v>42.1</v>
      </c>
      <c r="HJ1996" s="26">
        <f t="shared" ref="HJ1996" si="14597">HI1996+HJ1994-HJ1995</f>
        <v>42.1</v>
      </c>
      <c r="HK1996" s="26">
        <f t="shared" ref="HK1996" si="14598">HJ1996+HK1994-HK1995</f>
        <v>42.1</v>
      </c>
      <c r="HL1996" s="26">
        <f t="shared" ref="HL1996" si="14599">HK1996+HL1994-HL1995</f>
        <v>42.1</v>
      </c>
      <c r="HM1996" s="26">
        <f t="shared" ref="HM1996" si="14600">HL1996+HM1994-HM1995</f>
        <v>42.1</v>
      </c>
      <c r="HN1996" s="26">
        <f t="shared" ref="HN1996" si="14601">HM1996+HN1994-HN1995</f>
        <v>42.1</v>
      </c>
      <c r="HO1996" s="26">
        <f t="shared" ref="HO1996" si="14602">HN1996+HO1994-HO1995</f>
        <v>42.1</v>
      </c>
      <c r="HP1996" s="26">
        <f t="shared" ref="HP1996" si="14603">HO1996+HP1994-HP1995</f>
        <v>42.1</v>
      </c>
      <c r="HQ1996" s="26">
        <f t="shared" ref="HQ1996" si="14604">HP1996+HQ1994-HQ1995</f>
        <v>42.1</v>
      </c>
      <c r="HR1996" s="26">
        <f t="shared" ref="HR1996" si="14605">HQ1996+HR1994-HR1995</f>
        <v>42.1</v>
      </c>
      <c r="HS1996" s="26">
        <f t="shared" ref="HS1996" si="14606">HR1996+HS1994-HS1995</f>
        <v>42.1</v>
      </c>
      <c r="HT1996" s="26">
        <f t="shared" ref="HT1996" si="14607">HS1996+HT1994-HT1995</f>
        <v>42.1</v>
      </c>
      <c r="HU1996" s="22">
        <f t="shared" ref="HU1996" si="14608">COUNTIF(GZ1996:HT1996,"&lt;0")</f>
        <v>0</v>
      </c>
      <c r="HV1996" s="25"/>
      <c r="HW1996" t="str">
        <f>DIM_BILL[[#This Row],[Tipo]]</f>
        <v>MATERIA PRIMA</v>
      </c>
    </row>
    <row r="1997" spans="1:231" x14ac:dyDescent="0.3">
      <c r="A1997" s="17" t="s">
        <v>1689</v>
      </c>
      <c r="GB1997">
        <v>4.5999999999999999E-3</v>
      </c>
      <c r="GR1997" s="17" t="s">
        <v>1690</v>
      </c>
      <c r="GS1997" s="17">
        <v>3</v>
      </c>
      <c r="GT1997" s="17" t="s">
        <v>1836</v>
      </c>
      <c r="GU1997" s="17" t="s">
        <v>1793</v>
      </c>
      <c r="GV1997" s="17">
        <f>SUMIF(FACT_A1[cve_prod],DIM_BILL[[#This Row],[CODIGO]],FACT_A1[Existencia])</f>
        <v>0</v>
      </c>
      <c r="GW1997" s="17">
        <f>SUMIF(FACT_A2[cve_prod],DIM_BILL[[#This Row],[CODIGO]],FACT_A2[Existencia])</f>
        <v>10.1</v>
      </c>
      <c r="GX1997" s="17"/>
      <c r="GY1997" s="16" t="s">
        <v>2220</v>
      </c>
      <c r="GZ1997" s="15">
        <f>SUMIFS(POs[saldo],POs[cve_prod],DIM_BILL[[#This Row],[CODIGO]],POs[status],$GY1997,POs[f_ent],GZ$1)</f>
        <v>0</v>
      </c>
      <c r="HA1997" s="15">
        <f>SUMIFS(POs[saldo],POs[cve_prod],DIM_BILL[[#This Row],[CODIGO]],POs[status],$GY1997,POs[f_ent],HA$1)</f>
        <v>0</v>
      </c>
      <c r="HB1997" s="15">
        <f>SUMIFS(POs[saldo],POs[cve_prod],DIM_BILL[[#This Row],[CODIGO]],POs[status],$GY1997,POs[f_ent],HB$1)</f>
        <v>0</v>
      </c>
      <c r="HC1997" s="15">
        <f>SUMIFS(POs[saldo],POs[cve_prod],DIM_BILL[[#This Row],[CODIGO]],POs[status],$GY1997,POs[f_ent],HC$1)</f>
        <v>0</v>
      </c>
      <c r="HD1997" s="15">
        <f>SUMIFS(POs[saldo],POs[cve_prod],DIM_BILL[[#This Row],[CODIGO]],POs[status],$GY1997,POs[f_ent],HD$1)</f>
        <v>0</v>
      </c>
      <c r="HE1997" s="15">
        <f>SUMIFS(POs[saldo],POs[cve_prod],DIM_BILL[[#This Row],[CODIGO]],POs[status],$GY1997,POs[f_ent],HE$1)</f>
        <v>0</v>
      </c>
      <c r="HF1997" s="15">
        <f>SUMIFS(POs[saldo],POs[cve_prod],DIM_BILL[[#This Row],[CODIGO]],POs[status],$GY1997,POs[Semana],WEEKNUM(HF$1))</f>
        <v>0</v>
      </c>
      <c r="HG1997" s="15">
        <f>SUMIFS(POs[saldo],POs[cve_prod],DIM_BILL[[#This Row],[CODIGO]],POs[status],$GY1997,POs[Semana],WEEKNUM(HG$1))</f>
        <v>0</v>
      </c>
      <c r="HH1997" s="15">
        <f>SUMIFS(POs[saldo],POs[cve_prod],DIM_BILL[[#This Row],[CODIGO]],POs[status],$GY1997,POs[Semana],WEEKNUM(HH$1))</f>
        <v>0</v>
      </c>
      <c r="HI1997" s="15">
        <f>SUMIFS(POs[saldo],POs[cve_prod],DIM_BILL[[#This Row],[CODIGO]],POs[status],$GY1997,POs[Semana],WEEKNUM(HI$1))</f>
        <v>0</v>
      </c>
      <c r="HJ1997" s="15">
        <f>SUMIFS(POs[saldo],POs[cve_prod],DIM_BILL[[#This Row],[CODIGO]],POs[status],$GY1997,POs[Semana],WEEKNUM(HJ$1))</f>
        <v>0</v>
      </c>
      <c r="HK1997" s="15">
        <f>SUMIFS(POs[saldo],POs[cve_prod],DIM_BILL[[#This Row],[CODIGO]],POs[status],$GY1997,POs[Semana],WEEKNUM(HK$1))</f>
        <v>0</v>
      </c>
      <c r="HL1997" s="15">
        <f>SUMIFS(POs[saldo],POs[cve_prod],DIM_BILL[[#This Row],[CODIGO]],POs[status],$GY1997,POs[Semana],WEEKNUM(HL$1))</f>
        <v>0</v>
      </c>
      <c r="HM1997" s="15">
        <f>SUMIFS(POs[saldo],POs[cve_prod],DIM_BILL[[#This Row],[CODIGO]],POs[status],$GY1997,POs[Semana],WEEKNUM(HM$1))</f>
        <v>0</v>
      </c>
      <c r="HN1997" s="15">
        <f>SUMIFS(POs[saldo],POs[cve_prod],DIM_BILL[[#This Row],[CODIGO]],POs[status],$GY1997,POs[Semana],WEEKNUM(HN$1))</f>
        <v>0</v>
      </c>
      <c r="HO1997" s="15">
        <f>SUMIFS(POs[saldo],POs[cve_prod],DIM_BILL[[#This Row],[CODIGO]],POs[status],$GY1997,POs[Semana],WEEKNUM(HO$1))</f>
        <v>0</v>
      </c>
      <c r="HP1997" s="15">
        <f>SUMIFS(POs[saldo],POs[cve_prod],DIM_BILL[[#This Row],[CODIGO]],POs[status],$GY1997,POs[Semana],WEEKNUM(HP$1))</f>
        <v>0</v>
      </c>
      <c r="HQ1997" s="15">
        <f>SUMIFS(POs[saldo],POs[cve_prod],DIM_BILL[[#This Row],[CODIGO]],POs[status],$GY1997,POs[Semana],WEEKNUM(HQ$1))</f>
        <v>0</v>
      </c>
      <c r="HR1997" s="15">
        <f>SUMIFS(POs[saldo],POs[cve_prod],DIM_BILL[[#This Row],[CODIGO]],POs[status],$GY1997,POs[Semana],WEEKNUM(HR$1))</f>
        <v>0</v>
      </c>
      <c r="HS1997" s="15">
        <f>SUMIFS(POs[saldo],POs[cve_prod],DIM_BILL[[#This Row],[CODIGO]],POs[status],$GY1997,POs[Semana],WEEKNUM(HS$1))</f>
        <v>0</v>
      </c>
      <c r="HT1997" s="15">
        <f>SUMIFS(POs[saldo],POs[cve_prod],DIM_BILL[[#This Row],[CODIGO]],POs[status],$GY1997,POs[Semana],WEEKNUM(HT$1))</f>
        <v>0</v>
      </c>
      <c r="HU1997" s="21"/>
      <c r="HV1997" s="25"/>
      <c r="HW1997" t="str">
        <f>DIM_BILL[[#This Row],[Tipo]]</f>
        <v>MATERIA PRIMA</v>
      </c>
    </row>
    <row r="1998" spans="1:231" x14ac:dyDescent="0.3">
      <c r="A1998" s="17" t="s">
        <v>1689</v>
      </c>
      <c r="GB1998">
        <v>4.5999999999999999E-3</v>
      </c>
      <c r="GR1998" s="17" t="s">
        <v>1690</v>
      </c>
      <c r="GS1998" s="17">
        <v>3</v>
      </c>
      <c r="GT1998" s="17" t="s">
        <v>1836</v>
      </c>
      <c r="GU1998" s="17" t="s">
        <v>1793</v>
      </c>
      <c r="GV1998" s="17">
        <f>SUMIF(FACT_A1[cve_prod],DIM_BILL[[#This Row],[CODIGO]],FACT_A1[Existencia])</f>
        <v>0</v>
      </c>
      <c r="GW1998" s="17">
        <f>SUMIF(FACT_A2[cve_prod],DIM_BILL[[#This Row],[CODIGO]],FACT_A2[Existencia])</f>
        <v>10.1</v>
      </c>
      <c r="GX1998" s="17"/>
      <c r="GY1998" s="16" t="s">
        <v>2221</v>
      </c>
      <c r="GZ1998" s="24">
        <f>SUMPRODUCT($B1998:$GQ1998,INDEX(PLAN_PRODUCCION!$B$4:$GQ$24,COLUMN()-COLUMN($GZ$1)+1,0))</f>
        <v>89.7</v>
      </c>
      <c r="HA1998" s="24">
        <f>SUMPRODUCT($B1998:$GQ1998,INDEX(PLAN_PRODUCCION!$B$4:$GQ$24,COLUMN()-COLUMN($GZ$1)+1,0))</f>
        <v>0</v>
      </c>
      <c r="HB1998" s="24">
        <f>SUMPRODUCT($B1998:$GQ1998,INDEX(PLAN_PRODUCCION!$B$4:$GQ$24,COLUMN()-COLUMN($GZ$1)+1,0))</f>
        <v>0</v>
      </c>
      <c r="HC1998" s="24">
        <f>SUMPRODUCT($B1998:$GQ1998,INDEX(PLAN_PRODUCCION!$B$4:$GQ$24,COLUMN()-COLUMN($GZ$1)+1,0))</f>
        <v>0</v>
      </c>
      <c r="HD1998" s="24">
        <f>SUMPRODUCT($B1998:$GQ1998,INDEX(PLAN_PRODUCCION!$B$4:$GQ$24,COLUMN()-COLUMN($GZ$1)+1,0))</f>
        <v>0</v>
      </c>
      <c r="HE1998" s="24">
        <f>SUMPRODUCT($B1998:$GQ1998,INDEX(PLAN_PRODUCCION!$B$4:$GQ$24,COLUMN()-COLUMN($GZ$1)+1,0))</f>
        <v>0</v>
      </c>
      <c r="HF1998" s="24">
        <f>SUMPRODUCT($B1998:$GQ1998,INDEX(PLAN_PRODUCCION!$B$4:$GQ$24,COLUMN()-COLUMN($GZ$1)+1,0))</f>
        <v>0</v>
      </c>
      <c r="HG1998" s="24">
        <f>SUMPRODUCT($B1998:$GQ1998,INDEX(PLAN_PRODUCCION!$B$4:$GQ$24,COLUMN()-COLUMN($GZ$1)+1,0))</f>
        <v>0</v>
      </c>
      <c r="HH1998" s="24">
        <f>SUMPRODUCT($B1998:$GQ1998,INDEX(PLAN_PRODUCCION!$B$4:$GQ$24,COLUMN()-COLUMN($GZ$1)+1,0))</f>
        <v>0</v>
      </c>
      <c r="HI1998" s="24">
        <f>SUMPRODUCT($B1998:$GQ1998,INDEX(PLAN_PRODUCCION!$B$4:$GQ$24,COLUMN()-COLUMN($GZ$1)+1,0))</f>
        <v>0</v>
      </c>
      <c r="HJ1998" s="24">
        <f>SUMPRODUCT($B1998:$GQ1998,INDEX(PLAN_PRODUCCION!$B$4:$GQ$24,COLUMN()-COLUMN($GZ$1)+1,0))</f>
        <v>0</v>
      </c>
      <c r="HK1998" s="24">
        <f>SUMPRODUCT($B1998:$GQ1998,INDEX(PLAN_PRODUCCION!$B$4:$GQ$24,COLUMN()-COLUMN($GZ$1)+1,0))</f>
        <v>0</v>
      </c>
      <c r="HL1998" s="24">
        <f>SUMPRODUCT($B1998:$GQ1998,INDEX(PLAN_PRODUCCION!$B$4:$GQ$24,COLUMN()-COLUMN($GZ$1)+1,0))</f>
        <v>0</v>
      </c>
      <c r="HM1998" s="24">
        <f>SUMPRODUCT($B1998:$GQ1998,INDEX(PLAN_PRODUCCION!$B$4:$GQ$24,COLUMN()-COLUMN($GZ$1)+1,0))</f>
        <v>0</v>
      </c>
      <c r="HN1998" s="24">
        <f>SUMPRODUCT($B1998:$GQ1998,INDEX(PLAN_PRODUCCION!$B$4:$GQ$24,COLUMN()-COLUMN($GZ$1)+1,0))</f>
        <v>0</v>
      </c>
      <c r="HO1998" s="24">
        <f>SUMPRODUCT($B1998:$GQ1998,INDEX(PLAN_PRODUCCION!$B$4:$GQ$24,COLUMN()-COLUMN($GZ$1)+1,0))</f>
        <v>0</v>
      </c>
      <c r="HP1998" s="24">
        <f>SUMPRODUCT($B1998:$GQ1998,INDEX(PLAN_PRODUCCION!$B$4:$GQ$24,COLUMN()-COLUMN($GZ$1)+1,0))</f>
        <v>0</v>
      </c>
      <c r="HQ1998" s="24">
        <f>SUMPRODUCT($B1998:$GQ1998,INDEX(PLAN_PRODUCCION!$B$4:$GQ$24,COLUMN()-COLUMN($GZ$1)+1,0))</f>
        <v>0</v>
      </c>
      <c r="HR1998" s="24">
        <f>SUMPRODUCT($B1998:$GQ1998,INDEX(PLAN_PRODUCCION!$B$4:$GQ$24,COLUMN()-COLUMN($GZ$1)+1,0))</f>
        <v>0</v>
      </c>
      <c r="HS1998" s="24">
        <f>SUMPRODUCT($B1998:$GQ1998,INDEX(PLAN_PRODUCCION!$B$4:$GQ$24,COLUMN()-COLUMN($GZ$1)+1,0))</f>
        <v>0</v>
      </c>
      <c r="HT1998" s="24">
        <f>SUMPRODUCT($B1998:$GQ1998,INDEX(PLAN_PRODUCCION!$B$4:$GQ$24,COLUMN()-COLUMN($GZ$1)+1,0))</f>
        <v>0</v>
      </c>
      <c r="HU1998" s="21"/>
      <c r="HV1998" s="25"/>
      <c r="HW1998" t="str">
        <f>DIM_BILL[[#This Row],[Tipo]]</f>
        <v>MATERIA PRIMA</v>
      </c>
    </row>
    <row r="1999" spans="1:231" x14ac:dyDescent="0.3">
      <c r="A1999" s="18" t="s">
        <v>1689</v>
      </c>
      <c r="GB1999">
        <v>4.5999999999999999E-3</v>
      </c>
      <c r="GR1999" s="18" t="s">
        <v>1690</v>
      </c>
      <c r="GS1999" s="18">
        <v>3</v>
      </c>
      <c r="GT1999" s="18" t="s">
        <v>1836</v>
      </c>
      <c r="GU1999" s="18" t="s">
        <v>1793</v>
      </c>
      <c r="GV1999" s="18">
        <f>SUMIF(FACT_A1[cve_prod],DIM_BILL[[#This Row],[CODIGO]],FACT_A1[Existencia])</f>
        <v>0</v>
      </c>
      <c r="GW1999" s="18">
        <f>SUMIF(FACT_A2[cve_prod],DIM_BILL[[#This Row],[CODIGO]],FACT_A2[Existencia])</f>
        <v>10.1</v>
      </c>
      <c r="GX1999" s="18"/>
      <c r="GY1999" s="16" t="s">
        <v>2222</v>
      </c>
      <c r="GZ1999" s="26">
        <f t="shared" ref="GZ1999" si="14609">GV1999+GW1999+GX1999+GZ1997-GZ1998</f>
        <v>-79.600000000000009</v>
      </c>
      <c r="HA1999" s="26">
        <f t="shared" ref="HA1999" si="14610">GZ1999+HA1997-HA1998</f>
        <v>-79.600000000000009</v>
      </c>
      <c r="HB1999" s="26">
        <f t="shared" ref="HB1999" si="14611">HA1999+HB1997-HB1998</f>
        <v>-79.600000000000009</v>
      </c>
      <c r="HC1999" s="26">
        <f t="shared" ref="HC1999" si="14612">HB1999+HC1997-HC1998</f>
        <v>-79.600000000000009</v>
      </c>
      <c r="HD1999" s="26">
        <f t="shared" ref="HD1999" si="14613">HC1999+HD1997-HD1998</f>
        <v>-79.600000000000009</v>
      </c>
      <c r="HE1999" s="26">
        <f t="shared" ref="HE1999" si="14614">HD1999+HE1997-HE1998</f>
        <v>-79.600000000000009</v>
      </c>
      <c r="HF1999" s="26">
        <f t="shared" ref="HF1999" si="14615">HE1999+HF1997-HF1998</f>
        <v>-79.600000000000009</v>
      </c>
      <c r="HG1999" s="26">
        <f t="shared" ref="HG1999" si="14616">HF1999+HG1997-HG1998</f>
        <v>-79.600000000000009</v>
      </c>
      <c r="HH1999" s="26">
        <f t="shared" ref="HH1999" si="14617">HG1999+HH1997-HH1998</f>
        <v>-79.600000000000009</v>
      </c>
      <c r="HI1999" s="26">
        <f t="shared" ref="HI1999" si="14618">HH1999+HI1997-HI1998</f>
        <v>-79.600000000000009</v>
      </c>
      <c r="HJ1999" s="26">
        <f t="shared" ref="HJ1999" si="14619">HI1999+HJ1997-HJ1998</f>
        <v>-79.600000000000009</v>
      </c>
      <c r="HK1999" s="26">
        <f t="shared" ref="HK1999" si="14620">HJ1999+HK1997-HK1998</f>
        <v>-79.600000000000009</v>
      </c>
      <c r="HL1999" s="26">
        <f t="shared" ref="HL1999" si="14621">HK1999+HL1997-HL1998</f>
        <v>-79.600000000000009</v>
      </c>
      <c r="HM1999" s="26">
        <f t="shared" ref="HM1999" si="14622">HL1999+HM1997-HM1998</f>
        <v>-79.600000000000009</v>
      </c>
      <c r="HN1999" s="26">
        <f t="shared" ref="HN1999" si="14623">HM1999+HN1997-HN1998</f>
        <v>-79.600000000000009</v>
      </c>
      <c r="HO1999" s="26">
        <f t="shared" ref="HO1999" si="14624">HN1999+HO1997-HO1998</f>
        <v>-79.600000000000009</v>
      </c>
      <c r="HP1999" s="26">
        <f t="shared" ref="HP1999" si="14625">HO1999+HP1997-HP1998</f>
        <v>-79.600000000000009</v>
      </c>
      <c r="HQ1999" s="26">
        <f t="shared" ref="HQ1999" si="14626">HP1999+HQ1997-HQ1998</f>
        <v>-79.600000000000009</v>
      </c>
      <c r="HR1999" s="26">
        <f t="shared" ref="HR1999" si="14627">HQ1999+HR1997-HR1998</f>
        <v>-79.600000000000009</v>
      </c>
      <c r="HS1999" s="26">
        <f t="shared" ref="HS1999" si="14628">HR1999+HS1997-HS1998</f>
        <v>-79.600000000000009</v>
      </c>
      <c r="HT1999" s="26">
        <f t="shared" ref="HT1999" si="14629">HS1999+HT1997-HT1998</f>
        <v>-79.600000000000009</v>
      </c>
      <c r="HU1999" s="22">
        <f t="shared" ref="HU1999" si="14630">COUNTIF(GZ1999:HT1999,"&lt;0")</f>
        <v>21</v>
      </c>
      <c r="HV1999" s="25"/>
      <c r="HW1999" t="str">
        <f>DIM_BILL[[#This Row],[Tipo]]</f>
        <v>MATERIA PRIMA</v>
      </c>
    </row>
    <row r="2000" spans="1:231" x14ac:dyDescent="0.3">
      <c r="A2000" s="17" t="s">
        <v>767</v>
      </c>
      <c r="BS2000">
        <v>1.0505263157894738E-2</v>
      </c>
      <c r="EF2000">
        <v>3.0000000000000001E-3</v>
      </c>
      <c r="EG2000">
        <v>3.0000000000000001E-3</v>
      </c>
      <c r="EH2000">
        <v>3.0000000000000001E-3</v>
      </c>
      <c r="EI2000">
        <v>3.0000000000000001E-3</v>
      </c>
      <c r="GA2000">
        <v>5.0000000000000001E-3</v>
      </c>
      <c r="GR2000" s="17" t="s">
        <v>768</v>
      </c>
      <c r="GS2000" s="17">
        <v>3</v>
      </c>
      <c r="GT2000" s="17" t="s">
        <v>1836</v>
      </c>
      <c r="GU2000" s="17" t="s">
        <v>1793</v>
      </c>
      <c r="GV2000" s="17">
        <f>SUMIF(FACT_A1[cve_prod],DIM_BILL[[#This Row],[CODIGO]],FACT_A1[Existencia])</f>
        <v>0</v>
      </c>
      <c r="GW2000" s="17">
        <f>SUMIF(FACT_A2[cve_prod],DIM_BILL[[#This Row],[CODIGO]],FACT_A2[Existencia])</f>
        <v>83.48</v>
      </c>
      <c r="GX2000" s="17"/>
      <c r="GY2000" s="16" t="s">
        <v>2220</v>
      </c>
      <c r="GZ2000" s="15">
        <f>SUMIFS(POs[saldo],POs[cve_prod],DIM_BILL[[#This Row],[CODIGO]],POs[status],$GY2000,POs[f_ent],GZ$1)</f>
        <v>0</v>
      </c>
      <c r="HA2000" s="15">
        <f>SUMIFS(POs[saldo],POs[cve_prod],DIM_BILL[[#This Row],[CODIGO]],POs[status],$GY2000,POs[f_ent],HA$1)</f>
        <v>0</v>
      </c>
      <c r="HB2000" s="15">
        <f>SUMIFS(POs[saldo],POs[cve_prod],DIM_BILL[[#This Row],[CODIGO]],POs[status],$GY2000,POs[f_ent],HB$1)</f>
        <v>0</v>
      </c>
      <c r="HC2000" s="15">
        <f>SUMIFS(POs[saldo],POs[cve_prod],DIM_BILL[[#This Row],[CODIGO]],POs[status],$GY2000,POs[f_ent],HC$1)</f>
        <v>0</v>
      </c>
      <c r="HD2000" s="15">
        <f>SUMIFS(POs[saldo],POs[cve_prod],DIM_BILL[[#This Row],[CODIGO]],POs[status],$GY2000,POs[f_ent],HD$1)</f>
        <v>0</v>
      </c>
      <c r="HE2000" s="15">
        <f>SUMIFS(POs[saldo],POs[cve_prod],DIM_BILL[[#This Row],[CODIGO]],POs[status],$GY2000,POs[f_ent],HE$1)</f>
        <v>0</v>
      </c>
      <c r="HF2000" s="15">
        <f>SUMIFS(POs[saldo],POs[cve_prod],DIM_BILL[[#This Row],[CODIGO]],POs[status],$GY2000,POs[Semana],WEEKNUM(HF$1))</f>
        <v>0</v>
      </c>
      <c r="HG2000" s="15">
        <f>SUMIFS(POs[saldo],POs[cve_prod],DIM_BILL[[#This Row],[CODIGO]],POs[status],$GY2000,POs[Semana],WEEKNUM(HG$1))</f>
        <v>0</v>
      </c>
      <c r="HH2000" s="15">
        <f>SUMIFS(POs[saldo],POs[cve_prod],DIM_BILL[[#This Row],[CODIGO]],POs[status],$GY2000,POs[Semana],WEEKNUM(HH$1))</f>
        <v>0</v>
      </c>
      <c r="HI2000" s="15">
        <f>SUMIFS(POs[saldo],POs[cve_prod],DIM_BILL[[#This Row],[CODIGO]],POs[status],$GY2000,POs[Semana],WEEKNUM(HI$1))</f>
        <v>0</v>
      </c>
      <c r="HJ2000" s="15">
        <f>SUMIFS(POs[saldo],POs[cve_prod],DIM_BILL[[#This Row],[CODIGO]],POs[status],$GY2000,POs[Semana],WEEKNUM(HJ$1))</f>
        <v>0</v>
      </c>
      <c r="HK2000" s="15">
        <f>SUMIFS(POs[saldo],POs[cve_prod],DIM_BILL[[#This Row],[CODIGO]],POs[status],$GY2000,POs[Semana],WEEKNUM(HK$1))</f>
        <v>0</v>
      </c>
      <c r="HL2000" s="15">
        <f>SUMIFS(POs[saldo],POs[cve_prod],DIM_BILL[[#This Row],[CODIGO]],POs[status],$GY2000,POs[Semana],WEEKNUM(HL$1))</f>
        <v>0</v>
      </c>
      <c r="HM2000" s="15">
        <f>SUMIFS(POs[saldo],POs[cve_prod],DIM_BILL[[#This Row],[CODIGO]],POs[status],$GY2000,POs[Semana],WEEKNUM(HM$1))</f>
        <v>0</v>
      </c>
      <c r="HN2000" s="15">
        <f>SUMIFS(POs[saldo],POs[cve_prod],DIM_BILL[[#This Row],[CODIGO]],POs[status],$GY2000,POs[Semana],WEEKNUM(HN$1))</f>
        <v>0</v>
      </c>
      <c r="HO2000" s="15">
        <f>SUMIFS(POs[saldo],POs[cve_prod],DIM_BILL[[#This Row],[CODIGO]],POs[status],$GY2000,POs[Semana],WEEKNUM(HO$1))</f>
        <v>0</v>
      </c>
      <c r="HP2000" s="15">
        <f>SUMIFS(POs[saldo],POs[cve_prod],DIM_BILL[[#This Row],[CODIGO]],POs[status],$GY2000,POs[Semana],WEEKNUM(HP$1))</f>
        <v>0</v>
      </c>
      <c r="HQ2000" s="15">
        <f>SUMIFS(POs[saldo],POs[cve_prod],DIM_BILL[[#This Row],[CODIGO]],POs[status],$GY2000,POs[Semana],WEEKNUM(HQ$1))</f>
        <v>0</v>
      </c>
      <c r="HR2000" s="15">
        <f>SUMIFS(POs[saldo],POs[cve_prod],DIM_BILL[[#This Row],[CODIGO]],POs[status],$GY2000,POs[Semana],WEEKNUM(HR$1))</f>
        <v>0</v>
      </c>
      <c r="HS2000" s="15">
        <f>SUMIFS(POs[saldo],POs[cve_prod],DIM_BILL[[#This Row],[CODIGO]],POs[status],$GY2000,POs[Semana],WEEKNUM(HS$1))</f>
        <v>0</v>
      </c>
      <c r="HT2000" s="15">
        <f>SUMIFS(POs[saldo],POs[cve_prod],DIM_BILL[[#This Row],[CODIGO]],POs[status],$GY2000,POs[Semana],WEEKNUM(HT$1))</f>
        <v>0</v>
      </c>
      <c r="HU2000" s="21"/>
      <c r="HV2000" s="25"/>
      <c r="HW2000" t="str">
        <f>DIM_BILL[[#This Row],[Tipo]]</f>
        <v>MATERIA PRIMA</v>
      </c>
    </row>
    <row r="2001" spans="1:231" x14ac:dyDescent="0.3">
      <c r="A2001" s="17" t="s">
        <v>767</v>
      </c>
      <c r="BS2001">
        <v>1.0505263157894738E-2</v>
      </c>
      <c r="EF2001">
        <v>3.0000000000000001E-3</v>
      </c>
      <c r="EG2001">
        <v>3.0000000000000001E-3</v>
      </c>
      <c r="EH2001">
        <v>3.0000000000000001E-3</v>
      </c>
      <c r="EI2001">
        <v>3.0000000000000001E-3</v>
      </c>
      <c r="GA2001">
        <v>5.0000000000000001E-3</v>
      </c>
      <c r="GR2001" s="17" t="s">
        <v>768</v>
      </c>
      <c r="GS2001" s="17">
        <v>3</v>
      </c>
      <c r="GT2001" s="17" t="s">
        <v>1836</v>
      </c>
      <c r="GU2001" s="17" t="s">
        <v>1793</v>
      </c>
      <c r="GV2001" s="17">
        <f>SUMIF(FACT_A1[cve_prod],DIM_BILL[[#This Row],[CODIGO]],FACT_A1[Existencia])</f>
        <v>0</v>
      </c>
      <c r="GW2001" s="17">
        <f>SUMIF(FACT_A2[cve_prod],DIM_BILL[[#This Row],[CODIGO]],FACT_A2[Existencia])</f>
        <v>83.48</v>
      </c>
      <c r="GX2001" s="17"/>
      <c r="GY2001" s="16" t="s">
        <v>2221</v>
      </c>
      <c r="GZ2001" s="24">
        <f>SUMPRODUCT($B2001:$GQ2001,INDEX(PLAN_PRODUCCION!$B$4:$GQ$24,COLUMN()-COLUMN($GZ$1)+1,0))</f>
        <v>74.98</v>
      </c>
      <c r="HA2001" s="24">
        <f>SUMPRODUCT($B2001:$GQ2001,INDEX(PLAN_PRODUCCION!$B$4:$GQ$24,COLUMN()-COLUMN($GZ$1)+1,0))</f>
        <v>0</v>
      </c>
      <c r="HB2001" s="24">
        <f>SUMPRODUCT($B2001:$GQ2001,INDEX(PLAN_PRODUCCION!$B$4:$GQ$24,COLUMN()-COLUMN($GZ$1)+1,0))</f>
        <v>0</v>
      </c>
      <c r="HC2001" s="24">
        <f>SUMPRODUCT($B2001:$GQ2001,INDEX(PLAN_PRODUCCION!$B$4:$GQ$24,COLUMN()-COLUMN($GZ$1)+1,0))</f>
        <v>0</v>
      </c>
      <c r="HD2001" s="24">
        <f>SUMPRODUCT($B2001:$GQ2001,INDEX(PLAN_PRODUCCION!$B$4:$GQ$24,COLUMN()-COLUMN($GZ$1)+1,0))</f>
        <v>0</v>
      </c>
      <c r="HE2001" s="24">
        <f>SUMPRODUCT($B2001:$GQ2001,INDEX(PLAN_PRODUCCION!$B$4:$GQ$24,COLUMN()-COLUMN($GZ$1)+1,0))</f>
        <v>0</v>
      </c>
      <c r="HF2001" s="24">
        <f>SUMPRODUCT($B2001:$GQ2001,INDEX(PLAN_PRODUCCION!$B$4:$GQ$24,COLUMN()-COLUMN($GZ$1)+1,0))</f>
        <v>0</v>
      </c>
      <c r="HG2001" s="24">
        <f>SUMPRODUCT($B2001:$GQ2001,INDEX(PLAN_PRODUCCION!$B$4:$GQ$24,COLUMN()-COLUMN($GZ$1)+1,0))</f>
        <v>0</v>
      </c>
      <c r="HH2001" s="24">
        <f>SUMPRODUCT($B2001:$GQ2001,INDEX(PLAN_PRODUCCION!$B$4:$GQ$24,COLUMN()-COLUMN($GZ$1)+1,0))</f>
        <v>0</v>
      </c>
      <c r="HI2001" s="24">
        <f>SUMPRODUCT($B2001:$GQ2001,INDEX(PLAN_PRODUCCION!$B$4:$GQ$24,COLUMN()-COLUMN($GZ$1)+1,0))</f>
        <v>0</v>
      </c>
      <c r="HJ2001" s="24">
        <f>SUMPRODUCT($B2001:$GQ2001,INDEX(PLAN_PRODUCCION!$B$4:$GQ$24,COLUMN()-COLUMN($GZ$1)+1,0))</f>
        <v>0</v>
      </c>
      <c r="HK2001" s="24">
        <f>SUMPRODUCT($B2001:$GQ2001,INDEX(PLAN_PRODUCCION!$B$4:$GQ$24,COLUMN()-COLUMN($GZ$1)+1,0))</f>
        <v>0</v>
      </c>
      <c r="HL2001" s="24">
        <f>SUMPRODUCT($B2001:$GQ2001,INDEX(PLAN_PRODUCCION!$B$4:$GQ$24,COLUMN()-COLUMN($GZ$1)+1,0))</f>
        <v>0</v>
      </c>
      <c r="HM2001" s="24">
        <f>SUMPRODUCT($B2001:$GQ2001,INDEX(PLAN_PRODUCCION!$B$4:$GQ$24,COLUMN()-COLUMN($GZ$1)+1,0))</f>
        <v>0</v>
      </c>
      <c r="HN2001" s="24">
        <f>SUMPRODUCT($B2001:$GQ2001,INDEX(PLAN_PRODUCCION!$B$4:$GQ$24,COLUMN()-COLUMN($GZ$1)+1,0))</f>
        <v>0</v>
      </c>
      <c r="HO2001" s="24">
        <f>SUMPRODUCT($B2001:$GQ2001,INDEX(PLAN_PRODUCCION!$B$4:$GQ$24,COLUMN()-COLUMN($GZ$1)+1,0))</f>
        <v>0</v>
      </c>
      <c r="HP2001" s="24">
        <f>SUMPRODUCT($B2001:$GQ2001,INDEX(PLAN_PRODUCCION!$B$4:$GQ$24,COLUMN()-COLUMN($GZ$1)+1,0))</f>
        <v>0</v>
      </c>
      <c r="HQ2001" s="24">
        <f>SUMPRODUCT($B2001:$GQ2001,INDEX(PLAN_PRODUCCION!$B$4:$GQ$24,COLUMN()-COLUMN($GZ$1)+1,0))</f>
        <v>0</v>
      </c>
      <c r="HR2001" s="24">
        <f>SUMPRODUCT($B2001:$GQ2001,INDEX(PLAN_PRODUCCION!$B$4:$GQ$24,COLUMN()-COLUMN($GZ$1)+1,0))</f>
        <v>0</v>
      </c>
      <c r="HS2001" s="24">
        <f>SUMPRODUCT($B2001:$GQ2001,INDEX(PLAN_PRODUCCION!$B$4:$GQ$24,COLUMN()-COLUMN($GZ$1)+1,0))</f>
        <v>0</v>
      </c>
      <c r="HT2001" s="24">
        <f>SUMPRODUCT($B2001:$GQ2001,INDEX(PLAN_PRODUCCION!$B$4:$GQ$24,COLUMN()-COLUMN($GZ$1)+1,0))</f>
        <v>0</v>
      </c>
      <c r="HU2001" s="21"/>
      <c r="HV2001" s="25"/>
      <c r="HW2001" t="str">
        <f>DIM_BILL[[#This Row],[Tipo]]</f>
        <v>MATERIA PRIMA</v>
      </c>
    </row>
    <row r="2002" spans="1:231" x14ac:dyDescent="0.3">
      <c r="A2002" s="18" t="s">
        <v>767</v>
      </c>
      <c r="BS2002">
        <v>1.0505263157894738E-2</v>
      </c>
      <c r="EF2002">
        <v>3.0000000000000001E-3</v>
      </c>
      <c r="EG2002">
        <v>3.0000000000000001E-3</v>
      </c>
      <c r="EH2002">
        <v>3.0000000000000001E-3</v>
      </c>
      <c r="EI2002">
        <v>3.0000000000000001E-3</v>
      </c>
      <c r="GA2002">
        <v>5.0000000000000001E-3</v>
      </c>
      <c r="GR2002" s="18" t="s">
        <v>768</v>
      </c>
      <c r="GS2002" s="18">
        <v>3</v>
      </c>
      <c r="GT2002" s="18" t="s">
        <v>1836</v>
      </c>
      <c r="GU2002" s="18" t="s">
        <v>1793</v>
      </c>
      <c r="GV2002" s="18">
        <f>SUMIF(FACT_A1[cve_prod],DIM_BILL[[#This Row],[CODIGO]],FACT_A1[Existencia])</f>
        <v>0</v>
      </c>
      <c r="GW2002" s="18">
        <f>SUMIF(FACT_A2[cve_prod],DIM_BILL[[#This Row],[CODIGO]],FACT_A2[Existencia])</f>
        <v>83.48</v>
      </c>
      <c r="GX2002" s="18"/>
      <c r="GY2002" s="16" t="s">
        <v>2222</v>
      </c>
      <c r="GZ2002" s="26">
        <f t="shared" ref="GZ2002" si="14631">GV2002+GW2002+GX2002+GZ2000-GZ2001</f>
        <v>8.5</v>
      </c>
      <c r="HA2002" s="26">
        <f t="shared" ref="HA2002" si="14632">GZ2002+HA2000-HA2001</f>
        <v>8.5</v>
      </c>
      <c r="HB2002" s="26">
        <f t="shared" ref="HB2002" si="14633">HA2002+HB2000-HB2001</f>
        <v>8.5</v>
      </c>
      <c r="HC2002" s="26">
        <f t="shared" ref="HC2002" si="14634">HB2002+HC2000-HC2001</f>
        <v>8.5</v>
      </c>
      <c r="HD2002" s="26">
        <f t="shared" ref="HD2002" si="14635">HC2002+HD2000-HD2001</f>
        <v>8.5</v>
      </c>
      <c r="HE2002" s="26">
        <f t="shared" ref="HE2002" si="14636">HD2002+HE2000-HE2001</f>
        <v>8.5</v>
      </c>
      <c r="HF2002" s="26">
        <f t="shared" ref="HF2002" si="14637">HE2002+HF2000-HF2001</f>
        <v>8.5</v>
      </c>
      <c r="HG2002" s="26">
        <f t="shared" ref="HG2002" si="14638">HF2002+HG2000-HG2001</f>
        <v>8.5</v>
      </c>
      <c r="HH2002" s="26">
        <f t="shared" ref="HH2002" si="14639">HG2002+HH2000-HH2001</f>
        <v>8.5</v>
      </c>
      <c r="HI2002" s="26">
        <f t="shared" ref="HI2002" si="14640">HH2002+HI2000-HI2001</f>
        <v>8.5</v>
      </c>
      <c r="HJ2002" s="26">
        <f t="shared" ref="HJ2002" si="14641">HI2002+HJ2000-HJ2001</f>
        <v>8.5</v>
      </c>
      <c r="HK2002" s="26">
        <f t="shared" ref="HK2002" si="14642">HJ2002+HK2000-HK2001</f>
        <v>8.5</v>
      </c>
      <c r="HL2002" s="26">
        <f t="shared" ref="HL2002" si="14643">HK2002+HL2000-HL2001</f>
        <v>8.5</v>
      </c>
      <c r="HM2002" s="26">
        <f t="shared" ref="HM2002" si="14644">HL2002+HM2000-HM2001</f>
        <v>8.5</v>
      </c>
      <c r="HN2002" s="26">
        <f t="shared" ref="HN2002" si="14645">HM2002+HN2000-HN2001</f>
        <v>8.5</v>
      </c>
      <c r="HO2002" s="26">
        <f t="shared" ref="HO2002" si="14646">HN2002+HO2000-HO2001</f>
        <v>8.5</v>
      </c>
      <c r="HP2002" s="26">
        <f t="shared" ref="HP2002" si="14647">HO2002+HP2000-HP2001</f>
        <v>8.5</v>
      </c>
      <c r="HQ2002" s="26">
        <f t="shared" ref="HQ2002" si="14648">HP2002+HQ2000-HQ2001</f>
        <v>8.5</v>
      </c>
      <c r="HR2002" s="26">
        <f t="shared" ref="HR2002" si="14649">HQ2002+HR2000-HR2001</f>
        <v>8.5</v>
      </c>
      <c r="HS2002" s="26">
        <f t="shared" ref="HS2002" si="14650">HR2002+HS2000-HS2001</f>
        <v>8.5</v>
      </c>
      <c r="HT2002" s="26">
        <f t="shared" ref="HT2002" si="14651">HS2002+HT2000-HT2001</f>
        <v>8.5</v>
      </c>
      <c r="HU2002" s="22">
        <f t="shared" ref="HU2002" si="14652">COUNTIF(GZ2002:HT2002,"&lt;0")</f>
        <v>0</v>
      </c>
      <c r="HV2002" s="25"/>
      <c r="HW2002" t="str">
        <f>DIM_BILL[[#This Row],[Tipo]]</f>
        <v>MATERIA PRIMA</v>
      </c>
    </row>
    <row r="2003" spans="1:231" x14ac:dyDescent="0.3">
      <c r="A2003" s="17" t="s">
        <v>1713</v>
      </c>
      <c r="GE2003">
        <v>4.0000000000000001E-3</v>
      </c>
      <c r="GF2003">
        <v>4.3200000000000001E-3</v>
      </c>
      <c r="GK2003">
        <v>4.0000000000000001E-3</v>
      </c>
      <c r="GR2003" s="17" t="s">
        <v>1714</v>
      </c>
      <c r="GS2003" s="17">
        <v>12</v>
      </c>
      <c r="GT2003" s="17" t="s">
        <v>1882</v>
      </c>
      <c r="GU2003" s="17" t="s">
        <v>1793</v>
      </c>
      <c r="GV2003" s="17">
        <f>SUMIF(FACT_A1[cve_prod],DIM_BILL[[#This Row],[CODIGO]],FACT_A1[Existencia])</f>
        <v>0</v>
      </c>
      <c r="GW2003" s="17">
        <f>SUMIF(FACT_A2[cve_prod],DIM_BILL[[#This Row],[CODIGO]],FACT_A2[Existencia])</f>
        <v>184.23</v>
      </c>
      <c r="GX2003" s="17"/>
      <c r="GY2003" s="16" t="s">
        <v>2220</v>
      </c>
      <c r="GZ2003" s="15">
        <f>SUMIFS(POs[saldo],POs[cve_prod],DIM_BILL[[#This Row],[CODIGO]],POs[status],$GY2003,POs[f_ent],GZ$1)</f>
        <v>0</v>
      </c>
      <c r="HA2003" s="15">
        <f>SUMIFS(POs[saldo],POs[cve_prod],DIM_BILL[[#This Row],[CODIGO]],POs[status],$GY2003,POs[f_ent],HA$1)</f>
        <v>0</v>
      </c>
      <c r="HB2003" s="15">
        <f>SUMIFS(POs[saldo],POs[cve_prod],DIM_BILL[[#This Row],[CODIGO]],POs[status],$GY2003,POs[f_ent],HB$1)</f>
        <v>0</v>
      </c>
      <c r="HC2003" s="15">
        <f>SUMIFS(POs[saldo],POs[cve_prod],DIM_BILL[[#This Row],[CODIGO]],POs[status],$GY2003,POs[f_ent],HC$1)</f>
        <v>0</v>
      </c>
      <c r="HD2003" s="15">
        <f>SUMIFS(POs[saldo],POs[cve_prod],DIM_BILL[[#This Row],[CODIGO]],POs[status],$GY2003,POs[f_ent],HD$1)</f>
        <v>0</v>
      </c>
      <c r="HE2003" s="15">
        <f>SUMIFS(POs[saldo],POs[cve_prod],DIM_BILL[[#This Row],[CODIGO]],POs[status],$GY2003,POs[f_ent],HE$1)</f>
        <v>0</v>
      </c>
      <c r="HF2003" s="15">
        <f>SUMIFS(POs[saldo],POs[cve_prod],DIM_BILL[[#This Row],[CODIGO]],POs[status],$GY2003,POs[Semana],WEEKNUM(HF$1))</f>
        <v>0</v>
      </c>
      <c r="HG2003" s="15">
        <f>SUMIFS(POs[saldo],POs[cve_prod],DIM_BILL[[#This Row],[CODIGO]],POs[status],$GY2003,POs[Semana],WEEKNUM(HG$1))</f>
        <v>0</v>
      </c>
      <c r="HH2003" s="15">
        <f>SUMIFS(POs[saldo],POs[cve_prod],DIM_BILL[[#This Row],[CODIGO]],POs[status],$GY2003,POs[Semana],WEEKNUM(HH$1))</f>
        <v>0</v>
      </c>
      <c r="HI2003" s="15">
        <f>SUMIFS(POs[saldo],POs[cve_prod],DIM_BILL[[#This Row],[CODIGO]],POs[status],$GY2003,POs[Semana],WEEKNUM(HI$1))</f>
        <v>0</v>
      </c>
      <c r="HJ2003" s="15">
        <f>SUMIFS(POs[saldo],POs[cve_prod],DIM_BILL[[#This Row],[CODIGO]],POs[status],$GY2003,POs[Semana],WEEKNUM(HJ$1))</f>
        <v>0</v>
      </c>
      <c r="HK2003" s="15">
        <f>SUMIFS(POs[saldo],POs[cve_prod],DIM_BILL[[#This Row],[CODIGO]],POs[status],$GY2003,POs[Semana],WEEKNUM(HK$1))</f>
        <v>0</v>
      </c>
      <c r="HL2003" s="15">
        <f>SUMIFS(POs[saldo],POs[cve_prod],DIM_BILL[[#This Row],[CODIGO]],POs[status],$GY2003,POs[Semana],WEEKNUM(HL$1))</f>
        <v>0</v>
      </c>
      <c r="HM2003" s="15">
        <f>SUMIFS(POs[saldo],POs[cve_prod],DIM_BILL[[#This Row],[CODIGO]],POs[status],$GY2003,POs[Semana],WEEKNUM(HM$1))</f>
        <v>0</v>
      </c>
      <c r="HN2003" s="15">
        <f>SUMIFS(POs[saldo],POs[cve_prod],DIM_BILL[[#This Row],[CODIGO]],POs[status],$GY2003,POs[Semana],WEEKNUM(HN$1))</f>
        <v>0</v>
      </c>
      <c r="HO2003" s="15">
        <f>SUMIFS(POs[saldo],POs[cve_prod],DIM_BILL[[#This Row],[CODIGO]],POs[status],$GY2003,POs[Semana],WEEKNUM(HO$1))</f>
        <v>0</v>
      </c>
      <c r="HP2003" s="15">
        <f>SUMIFS(POs[saldo],POs[cve_prod],DIM_BILL[[#This Row],[CODIGO]],POs[status],$GY2003,POs[Semana],WEEKNUM(HP$1))</f>
        <v>0</v>
      </c>
      <c r="HQ2003" s="15">
        <f>SUMIFS(POs[saldo],POs[cve_prod],DIM_BILL[[#This Row],[CODIGO]],POs[status],$GY2003,POs[Semana],WEEKNUM(HQ$1))</f>
        <v>0</v>
      </c>
      <c r="HR2003" s="15">
        <f>SUMIFS(POs[saldo],POs[cve_prod],DIM_BILL[[#This Row],[CODIGO]],POs[status],$GY2003,POs[Semana],WEEKNUM(HR$1))</f>
        <v>0</v>
      </c>
      <c r="HS2003" s="15">
        <f>SUMIFS(POs[saldo],POs[cve_prod],DIM_BILL[[#This Row],[CODIGO]],POs[status],$GY2003,POs[Semana],WEEKNUM(HS$1))</f>
        <v>0</v>
      </c>
      <c r="HT2003" s="15">
        <f>SUMIFS(POs[saldo],POs[cve_prod],DIM_BILL[[#This Row],[CODIGO]],POs[status],$GY2003,POs[Semana],WEEKNUM(HT$1))</f>
        <v>0</v>
      </c>
      <c r="HU2003" s="21"/>
      <c r="HV2003" s="25"/>
      <c r="HW2003" t="str">
        <f>DIM_BILL[[#This Row],[Tipo]]</f>
        <v>MATERIA PRIMA</v>
      </c>
    </row>
    <row r="2004" spans="1:231" x14ac:dyDescent="0.3">
      <c r="A2004" s="17" t="s">
        <v>1713</v>
      </c>
      <c r="GE2004">
        <v>4.0000000000000001E-3</v>
      </c>
      <c r="GF2004">
        <v>4.3200000000000001E-3</v>
      </c>
      <c r="GK2004">
        <v>4.0000000000000001E-3</v>
      </c>
      <c r="GR2004" s="17" t="s">
        <v>1714</v>
      </c>
      <c r="GS2004" s="17">
        <v>12</v>
      </c>
      <c r="GT2004" s="17" t="s">
        <v>1882</v>
      </c>
      <c r="GU2004" s="17" t="s">
        <v>1793</v>
      </c>
      <c r="GV2004" s="17">
        <f>SUMIF(FACT_A1[cve_prod],DIM_BILL[[#This Row],[CODIGO]],FACT_A1[Existencia])</f>
        <v>0</v>
      </c>
      <c r="GW2004" s="17">
        <f>SUMIF(FACT_A2[cve_prod],DIM_BILL[[#This Row],[CODIGO]],FACT_A2[Existencia])</f>
        <v>184.23</v>
      </c>
      <c r="GX2004" s="17"/>
      <c r="GY2004" s="16" t="s">
        <v>2221</v>
      </c>
      <c r="GZ2004" s="24">
        <f>SUMPRODUCT($B2004:$GQ2004,INDEX(PLAN_PRODUCCION!$B$4:$GQ$24,COLUMN()-COLUMN($GZ$1)+1,0))</f>
        <v>37.592799999999997</v>
      </c>
      <c r="HA2004" s="24">
        <f>SUMPRODUCT($B2004:$GQ2004,INDEX(PLAN_PRODUCCION!$B$4:$GQ$24,COLUMN()-COLUMN($GZ$1)+1,0))</f>
        <v>0</v>
      </c>
      <c r="HB2004" s="24">
        <f>SUMPRODUCT($B2004:$GQ2004,INDEX(PLAN_PRODUCCION!$B$4:$GQ$24,COLUMN()-COLUMN($GZ$1)+1,0))</f>
        <v>0</v>
      </c>
      <c r="HC2004" s="24">
        <f>SUMPRODUCT($B2004:$GQ2004,INDEX(PLAN_PRODUCCION!$B$4:$GQ$24,COLUMN()-COLUMN($GZ$1)+1,0))</f>
        <v>0</v>
      </c>
      <c r="HD2004" s="24">
        <f>SUMPRODUCT($B2004:$GQ2004,INDEX(PLAN_PRODUCCION!$B$4:$GQ$24,COLUMN()-COLUMN($GZ$1)+1,0))</f>
        <v>0</v>
      </c>
      <c r="HE2004" s="24">
        <f>SUMPRODUCT($B2004:$GQ2004,INDEX(PLAN_PRODUCCION!$B$4:$GQ$24,COLUMN()-COLUMN($GZ$1)+1,0))</f>
        <v>0</v>
      </c>
      <c r="HF2004" s="24">
        <f>SUMPRODUCT($B2004:$GQ2004,INDEX(PLAN_PRODUCCION!$B$4:$GQ$24,COLUMN()-COLUMN($GZ$1)+1,0))</f>
        <v>0</v>
      </c>
      <c r="HG2004" s="24">
        <f>SUMPRODUCT($B2004:$GQ2004,INDEX(PLAN_PRODUCCION!$B$4:$GQ$24,COLUMN()-COLUMN($GZ$1)+1,0))</f>
        <v>0</v>
      </c>
      <c r="HH2004" s="24">
        <f>SUMPRODUCT($B2004:$GQ2004,INDEX(PLAN_PRODUCCION!$B$4:$GQ$24,COLUMN()-COLUMN($GZ$1)+1,0))</f>
        <v>0</v>
      </c>
      <c r="HI2004" s="24">
        <f>SUMPRODUCT($B2004:$GQ2004,INDEX(PLAN_PRODUCCION!$B$4:$GQ$24,COLUMN()-COLUMN($GZ$1)+1,0))</f>
        <v>0</v>
      </c>
      <c r="HJ2004" s="24">
        <f>SUMPRODUCT($B2004:$GQ2004,INDEX(PLAN_PRODUCCION!$B$4:$GQ$24,COLUMN()-COLUMN($GZ$1)+1,0))</f>
        <v>0</v>
      </c>
      <c r="HK2004" s="24">
        <f>SUMPRODUCT($B2004:$GQ2004,INDEX(PLAN_PRODUCCION!$B$4:$GQ$24,COLUMN()-COLUMN($GZ$1)+1,0))</f>
        <v>0</v>
      </c>
      <c r="HL2004" s="24">
        <f>SUMPRODUCT($B2004:$GQ2004,INDEX(PLAN_PRODUCCION!$B$4:$GQ$24,COLUMN()-COLUMN($GZ$1)+1,0))</f>
        <v>0</v>
      </c>
      <c r="HM2004" s="24">
        <f>SUMPRODUCT($B2004:$GQ2004,INDEX(PLAN_PRODUCCION!$B$4:$GQ$24,COLUMN()-COLUMN($GZ$1)+1,0))</f>
        <v>0</v>
      </c>
      <c r="HN2004" s="24">
        <f>SUMPRODUCT($B2004:$GQ2004,INDEX(PLAN_PRODUCCION!$B$4:$GQ$24,COLUMN()-COLUMN($GZ$1)+1,0))</f>
        <v>0</v>
      </c>
      <c r="HO2004" s="24">
        <f>SUMPRODUCT($B2004:$GQ2004,INDEX(PLAN_PRODUCCION!$B$4:$GQ$24,COLUMN()-COLUMN($GZ$1)+1,0))</f>
        <v>0</v>
      </c>
      <c r="HP2004" s="24">
        <f>SUMPRODUCT($B2004:$GQ2004,INDEX(PLAN_PRODUCCION!$B$4:$GQ$24,COLUMN()-COLUMN($GZ$1)+1,0))</f>
        <v>0</v>
      </c>
      <c r="HQ2004" s="24">
        <f>SUMPRODUCT($B2004:$GQ2004,INDEX(PLAN_PRODUCCION!$B$4:$GQ$24,COLUMN()-COLUMN($GZ$1)+1,0))</f>
        <v>0</v>
      </c>
      <c r="HR2004" s="24">
        <f>SUMPRODUCT($B2004:$GQ2004,INDEX(PLAN_PRODUCCION!$B$4:$GQ$24,COLUMN()-COLUMN($GZ$1)+1,0))</f>
        <v>0</v>
      </c>
      <c r="HS2004" s="24">
        <f>SUMPRODUCT($B2004:$GQ2004,INDEX(PLAN_PRODUCCION!$B$4:$GQ$24,COLUMN()-COLUMN($GZ$1)+1,0))</f>
        <v>0</v>
      </c>
      <c r="HT2004" s="24">
        <f>SUMPRODUCT($B2004:$GQ2004,INDEX(PLAN_PRODUCCION!$B$4:$GQ$24,COLUMN()-COLUMN($GZ$1)+1,0))</f>
        <v>0</v>
      </c>
      <c r="HU2004" s="21"/>
      <c r="HV2004" s="25"/>
      <c r="HW2004" t="str">
        <f>DIM_BILL[[#This Row],[Tipo]]</f>
        <v>MATERIA PRIMA</v>
      </c>
    </row>
    <row r="2005" spans="1:231" x14ac:dyDescent="0.3">
      <c r="A2005" s="18" t="s">
        <v>1713</v>
      </c>
      <c r="GE2005">
        <v>4.0000000000000001E-3</v>
      </c>
      <c r="GF2005">
        <v>4.3200000000000001E-3</v>
      </c>
      <c r="GK2005">
        <v>4.0000000000000001E-3</v>
      </c>
      <c r="GR2005" s="18" t="s">
        <v>1714</v>
      </c>
      <c r="GS2005" s="18">
        <v>12</v>
      </c>
      <c r="GT2005" s="18" t="s">
        <v>1882</v>
      </c>
      <c r="GU2005" s="18" t="s">
        <v>1793</v>
      </c>
      <c r="GV2005" s="18">
        <f>SUMIF(FACT_A1[cve_prod],DIM_BILL[[#This Row],[CODIGO]],FACT_A1[Existencia])</f>
        <v>0</v>
      </c>
      <c r="GW2005" s="18">
        <f>SUMIF(FACT_A2[cve_prod],DIM_BILL[[#This Row],[CODIGO]],FACT_A2[Existencia])</f>
        <v>184.23</v>
      </c>
      <c r="GX2005" s="18"/>
      <c r="GY2005" s="16" t="s">
        <v>2222</v>
      </c>
      <c r="GZ2005" s="26">
        <f t="shared" ref="GZ2005" si="14653">GV2005+GW2005+GX2005+GZ2003-GZ2004</f>
        <v>146.63720000000001</v>
      </c>
      <c r="HA2005" s="26">
        <f t="shared" ref="HA2005" si="14654">GZ2005+HA2003-HA2004</f>
        <v>146.63720000000001</v>
      </c>
      <c r="HB2005" s="26">
        <f t="shared" ref="HB2005" si="14655">HA2005+HB2003-HB2004</f>
        <v>146.63720000000001</v>
      </c>
      <c r="HC2005" s="26">
        <f t="shared" ref="HC2005" si="14656">HB2005+HC2003-HC2004</f>
        <v>146.63720000000001</v>
      </c>
      <c r="HD2005" s="26">
        <f t="shared" ref="HD2005" si="14657">HC2005+HD2003-HD2004</f>
        <v>146.63720000000001</v>
      </c>
      <c r="HE2005" s="26">
        <f t="shared" ref="HE2005" si="14658">HD2005+HE2003-HE2004</f>
        <v>146.63720000000001</v>
      </c>
      <c r="HF2005" s="26">
        <f t="shared" ref="HF2005" si="14659">HE2005+HF2003-HF2004</f>
        <v>146.63720000000001</v>
      </c>
      <c r="HG2005" s="26">
        <f t="shared" ref="HG2005" si="14660">HF2005+HG2003-HG2004</f>
        <v>146.63720000000001</v>
      </c>
      <c r="HH2005" s="26">
        <f t="shared" ref="HH2005" si="14661">HG2005+HH2003-HH2004</f>
        <v>146.63720000000001</v>
      </c>
      <c r="HI2005" s="26">
        <f t="shared" ref="HI2005" si="14662">HH2005+HI2003-HI2004</f>
        <v>146.63720000000001</v>
      </c>
      <c r="HJ2005" s="26">
        <f t="shared" ref="HJ2005" si="14663">HI2005+HJ2003-HJ2004</f>
        <v>146.63720000000001</v>
      </c>
      <c r="HK2005" s="26">
        <f t="shared" ref="HK2005" si="14664">HJ2005+HK2003-HK2004</f>
        <v>146.63720000000001</v>
      </c>
      <c r="HL2005" s="26">
        <f t="shared" ref="HL2005" si="14665">HK2005+HL2003-HL2004</f>
        <v>146.63720000000001</v>
      </c>
      <c r="HM2005" s="26">
        <f t="shared" ref="HM2005" si="14666">HL2005+HM2003-HM2004</f>
        <v>146.63720000000001</v>
      </c>
      <c r="HN2005" s="26">
        <f t="shared" ref="HN2005" si="14667">HM2005+HN2003-HN2004</f>
        <v>146.63720000000001</v>
      </c>
      <c r="HO2005" s="26">
        <f t="shared" ref="HO2005" si="14668">HN2005+HO2003-HO2004</f>
        <v>146.63720000000001</v>
      </c>
      <c r="HP2005" s="26">
        <f t="shared" ref="HP2005" si="14669">HO2005+HP2003-HP2004</f>
        <v>146.63720000000001</v>
      </c>
      <c r="HQ2005" s="26">
        <f t="shared" ref="HQ2005" si="14670">HP2005+HQ2003-HQ2004</f>
        <v>146.63720000000001</v>
      </c>
      <c r="HR2005" s="26">
        <f t="shared" ref="HR2005" si="14671">HQ2005+HR2003-HR2004</f>
        <v>146.63720000000001</v>
      </c>
      <c r="HS2005" s="26">
        <f t="shared" ref="HS2005" si="14672">HR2005+HS2003-HS2004</f>
        <v>146.63720000000001</v>
      </c>
      <c r="HT2005" s="26">
        <f t="shared" ref="HT2005" si="14673">HS2005+HT2003-HT2004</f>
        <v>146.63720000000001</v>
      </c>
      <c r="HU2005" s="22">
        <f t="shared" ref="HU2005" si="14674">COUNTIF(GZ2005:HT2005,"&lt;0")</f>
        <v>0</v>
      </c>
      <c r="HV2005" s="25"/>
      <c r="HW2005" t="str">
        <f>DIM_BILL[[#This Row],[Tipo]]</f>
        <v>MATERIA PRIMA</v>
      </c>
    </row>
    <row r="2006" spans="1:231" x14ac:dyDescent="0.3">
      <c r="A2006" s="17" t="s">
        <v>961</v>
      </c>
      <c r="CK2006">
        <v>6.0000000000000001E-3</v>
      </c>
      <c r="FS2006">
        <v>5.0000000000000001E-3</v>
      </c>
      <c r="GD2006">
        <v>5.1839999999999994E-3</v>
      </c>
      <c r="GR2006" s="17" t="s">
        <v>962</v>
      </c>
      <c r="GS2006" s="17">
        <v>3</v>
      </c>
      <c r="GT2006" s="17" t="s">
        <v>1836</v>
      </c>
      <c r="GU2006" s="17" t="s">
        <v>1793</v>
      </c>
      <c r="GV2006" s="17">
        <f>SUMIF(FACT_A1[cve_prod],DIM_BILL[[#This Row],[CODIGO]],FACT_A1[Existencia])</f>
        <v>0</v>
      </c>
      <c r="GW2006" s="17">
        <f>SUMIF(FACT_A2[cve_prod],DIM_BILL[[#This Row],[CODIGO]],FACT_A2[Existencia])</f>
        <v>11.1</v>
      </c>
      <c r="GX2006" s="17"/>
      <c r="GY2006" s="16" t="s">
        <v>2220</v>
      </c>
      <c r="GZ2006" s="15">
        <f>SUMIFS(POs[saldo],POs[cve_prod],DIM_BILL[[#This Row],[CODIGO]],POs[status],$GY2006,POs[f_ent],GZ$1)</f>
        <v>0</v>
      </c>
      <c r="HA2006" s="15">
        <f>SUMIFS(POs[saldo],POs[cve_prod],DIM_BILL[[#This Row],[CODIGO]],POs[status],$GY2006,POs[f_ent],HA$1)</f>
        <v>0</v>
      </c>
      <c r="HB2006" s="15">
        <f>SUMIFS(POs[saldo],POs[cve_prod],DIM_BILL[[#This Row],[CODIGO]],POs[status],$GY2006,POs[f_ent],HB$1)</f>
        <v>0</v>
      </c>
      <c r="HC2006" s="15">
        <f>SUMIFS(POs[saldo],POs[cve_prod],DIM_BILL[[#This Row],[CODIGO]],POs[status],$GY2006,POs[f_ent],HC$1)</f>
        <v>0</v>
      </c>
      <c r="HD2006" s="15">
        <f>SUMIFS(POs[saldo],POs[cve_prod],DIM_BILL[[#This Row],[CODIGO]],POs[status],$GY2006,POs[f_ent],HD$1)</f>
        <v>0</v>
      </c>
      <c r="HE2006" s="15">
        <f>SUMIFS(POs[saldo],POs[cve_prod],DIM_BILL[[#This Row],[CODIGO]],POs[status],$GY2006,POs[f_ent],HE$1)</f>
        <v>0</v>
      </c>
      <c r="HF2006" s="15">
        <f>SUMIFS(POs[saldo],POs[cve_prod],DIM_BILL[[#This Row],[CODIGO]],POs[status],$GY2006,POs[Semana],WEEKNUM(HF$1))</f>
        <v>0</v>
      </c>
      <c r="HG2006" s="15">
        <f>SUMIFS(POs[saldo],POs[cve_prod],DIM_BILL[[#This Row],[CODIGO]],POs[status],$GY2006,POs[Semana],WEEKNUM(HG$1))</f>
        <v>0</v>
      </c>
      <c r="HH2006" s="15">
        <f>SUMIFS(POs[saldo],POs[cve_prod],DIM_BILL[[#This Row],[CODIGO]],POs[status],$GY2006,POs[Semana],WEEKNUM(HH$1))</f>
        <v>0</v>
      </c>
      <c r="HI2006" s="15">
        <f>SUMIFS(POs[saldo],POs[cve_prod],DIM_BILL[[#This Row],[CODIGO]],POs[status],$GY2006,POs[Semana],WEEKNUM(HI$1))</f>
        <v>0</v>
      </c>
      <c r="HJ2006" s="15">
        <f>SUMIFS(POs[saldo],POs[cve_prod],DIM_BILL[[#This Row],[CODIGO]],POs[status],$GY2006,POs[Semana],WEEKNUM(HJ$1))</f>
        <v>0</v>
      </c>
      <c r="HK2006" s="15">
        <f>SUMIFS(POs[saldo],POs[cve_prod],DIM_BILL[[#This Row],[CODIGO]],POs[status],$GY2006,POs[Semana],WEEKNUM(HK$1))</f>
        <v>0</v>
      </c>
      <c r="HL2006" s="15">
        <f>SUMIFS(POs[saldo],POs[cve_prod],DIM_BILL[[#This Row],[CODIGO]],POs[status],$GY2006,POs[Semana],WEEKNUM(HL$1))</f>
        <v>0</v>
      </c>
      <c r="HM2006" s="15">
        <f>SUMIFS(POs[saldo],POs[cve_prod],DIM_BILL[[#This Row],[CODIGO]],POs[status],$GY2006,POs[Semana],WEEKNUM(HM$1))</f>
        <v>0</v>
      </c>
      <c r="HN2006" s="15">
        <f>SUMIFS(POs[saldo],POs[cve_prod],DIM_BILL[[#This Row],[CODIGO]],POs[status],$GY2006,POs[Semana],WEEKNUM(HN$1))</f>
        <v>0</v>
      </c>
      <c r="HO2006" s="15">
        <f>SUMIFS(POs[saldo],POs[cve_prod],DIM_BILL[[#This Row],[CODIGO]],POs[status],$GY2006,POs[Semana],WEEKNUM(HO$1))</f>
        <v>0</v>
      </c>
      <c r="HP2006" s="15">
        <f>SUMIFS(POs[saldo],POs[cve_prod],DIM_BILL[[#This Row],[CODIGO]],POs[status],$GY2006,POs[Semana],WEEKNUM(HP$1))</f>
        <v>0</v>
      </c>
      <c r="HQ2006" s="15">
        <f>SUMIFS(POs[saldo],POs[cve_prod],DIM_BILL[[#This Row],[CODIGO]],POs[status],$GY2006,POs[Semana],WEEKNUM(HQ$1))</f>
        <v>0</v>
      </c>
      <c r="HR2006" s="15">
        <f>SUMIFS(POs[saldo],POs[cve_prod],DIM_BILL[[#This Row],[CODIGO]],POs[status],$GY2006,POs[Semana],WEEKNUM(HR$1))</f>
        <v>0</v>
      </c>
      <c r="HS2006" s="15">
        <f>SUMIFS(POs[saldo],POs[cve_prod],DIM_BILL[[#This Row],[CODIGO]],POs[status],$GY2006,POs[Semana],WEEKNUM(HS$1))</f>
        <v>0</v>
      </c>
      <c r="HT2006" s="15">
        <f>SUMIFS(POs[saldo],POs[cve_prod],DIM_BILL[[#This Row],[CODIGO]],POs[status],$GY2006,POs[Semana],WEEKNUM(HT$1))</f>
        <v>0</v>
      </c>
      <c r="HU2006" s="21"/>
      <c r="HV2006" s="25"/>
      <c r="HW2006" t="str">
        <f>DIM_BILL[[#This Row],[Tipo]]</f>
        <v>MATERIA PRIMA</v>
      </c>
    </row>
    <row r="2007" spans="1:231" x14ac:dyDescent="0.3">
      <c r="A2007" s="17" t="s">
        <v>961</v>
      </c>
      <c r="CK2007">
        <v>6.0000000000000001E-3</v>
      </c>
      <c r="FS2007">
        <v>5.0000000000000001E-3</v>
      </c>
      <c r="GD2007">
        <v>5.1839999999999994E-3</v>
      </c>
      <c r="GR2007" s="17" t="s">
        <v>962</v>
      </c>
      <c r="GS2007" s="17">
        <v>3</v>
      </c>
      <c r="GT2007" s="17" t="s">
        <v>1836</v>
      </c>
      <c r="GU2007" s="17" t="s">
        <v>1793</v>
      </c>
      <c r="GV2007" s="17">
        <f>SUMIF(FACT_A1[cve_prod],DIM_BILL[[#This Row],[CODIGO]],FACT_A1[Existencia])</f>
        <v>0</v>
      </c>
      <c r="GW2007" s="17">
        <f>SUMIF(FACT_A2[cve_prod],DIM_BILL[[#This Row],[CODIGO]],FACT_A2[Existencia])</f>
        <v>11.1</v>
      </c>
      <c r="GX2007" s="17"/>
      <c r="GY2007" s="16" t="s">
        <v>2221</v>
      </c>
      <c r="GZ2007" s="24">
        <f>SUMPRODUCT($B2007:$GQ2007,INDEX(PLAN_PRODUCCION!$B$4:$GQ$24,COLUMN()-COLUMN($GZ$1)+1,0))</f>
        <v>12.078000000000001</v>
      </c>
      <c r="HA2007" s="24">
        <f>SUMPRODUCT($B2007:$GQ2007,INDEX(PLAN_PRODUCCION!$B$4:$GQ$24,COLUMN()-COLUMN($GZ$1)+1,0))</f>
        <v>0</v>
      </c>
      <c r="HB2007" s="24">
        <f>SUMPRODUCT($B2007:$GQ2007,INDEX(PLAN_PRODUCCION!$B$4:$GQ$24,COLUMN()-COLUMN($GZ$1)+1,0))</f>
        <v>0</v>
      </c>
      <c r="HC2007" s="24">
        <f>SUMPRODUCT($B2007:$GQ2007,INDEX(PLAN_PRODUCCION!$B$4:$GQ$24,COLUMN()-COLUMN($GZ$1)+1,0))</f>
        <v>0</v>
      </c>
      <c r="HD2007" s="24">
        <f>SUMPRODUCT($B2007:$GQ2007,INDEX(PLAN_PRODUCCION!$B$4:$GQ$24,COLUMN()-COLUMN($GZ$1)+1,0))</f>
        <v>0</v>
      </c>
      <c r="HE2007" s="24">
        <f>SUMPRODUCT($B2007:$GQ2007,INDEX(PLAN_PRODUCCION!$B$4:$GQ$24,COLUMN()-COLUMN($GZ$1)+1,0))</f>
        <v>0</v>
      </c>
      <c r="HF2007" s="24">
        <f>SUMPRODUCT($B2007:$GQ2007,INDEX(PLAN_PRODUCCION!$B$4:$GQ$24,COLUMN()-COLUMN($GZ$1)+1,0))</f>
        <v>0</v>
      </c>
      <c r="HG2007" s="24">
        <f>SUMPRODUCT($B2007:$GQ2007,INDEX(PLAN_PRODUCCION!$B$4:$GQ$24,COLUMN()-COLUMN($GZ$1)+1,0))</f>
        <v>0</v>
      </c>
      <c r="HH2007" s="24">
        <f>SUMPRODUCT($B2007:$GQ2007,INDEX(PLAN_PRODUCCION!$B$4:$GQ$24,COLUMN()-COLUMN($GZ$1)+1,0))</f>
        <v>0</v>
      </c>
      <c r="HI2007" s="24">
        <f>SUMPRODUCT($B2007:$GQ2007,INDEX(PLAN_PRODUCCION!$B$4:$GQ$24,COLUMN()-COLUMN($GZ$1)+1,0))</f>
        <v>0</v>
      </c>
      <c r="HJ2007" s="24">
        <f>SUMPRODUCT($B2007:$GQ2007,INDEX(PLAN_PRODUCCION!$B$4:$GQ$24,COLUMN()-COLUMN($GZ$1)+1,0))</f>
        <v>0</v>
      </c>
      <c r="HK2007" s="24">
        <f>SUMPRODUCT($B2007:$GQ2007,INDEX(PLAN_PRODUCCION!$B$4:$GQ$24,COLUMN()-COLUMN($GZ$1)+1,0))</f>
        <v>0</v>
      </c>
      <c r="HL2007" s="24">
        <f>SUMPRODUCT($B2007:$GQ2007,INDEX(PLAN_PRODUCCION!$B$4:$GQ$24,COLUMN()-COLUMN($GZ$1)+1,0))</f>
        <v>0</v>
      </c>
      <c r="HM2007" s="24">
        <f>SUMPRODUCT($B2007:$GQ2007,INDEX(PLAN_PRODUCCION!$B$4:$GQ$24,COLUMN()-COLUMN($GZ$1)+1,0))</f>
        <v>0</v>
      </c>
      <c r="HN2007" s="24">
        <f>SUMPRODUCT($B2007:$GQ2007,INDEX(PLAN_PRODUCCION!$B$4:$GQ$24,COLUMN()-COLUMN($GZ$1)+1,0))</f>
        <v>0</v>
      </c>
      <c r="HO2007" s="24">
        <f>SUMPRODUCT($B2007:$GQ2007,INDEX(PLAN_PRODUCCION!$B$4:$GQ$24,COLUMN()-COLUMN($GZ$1)+1,0))</f>
        <v>0</v>
      </c>
      <c r="HP2007" s="24">
        <f>SUMPRODUCT($B2007:$GQ2007,INDEX(PLAN_PRODUCCION!$B$4:$GQ$24,COLUMN()-COLUMN($GZ$1)+1,0))</f>
        <v>0</v>
      </c>
      <c r="HQ2007" s="24">
        <f>SUMPRODUCT($B2007:$GQ2007,INDEX(PLAN_PRODUCCION!$B$4:$GQ$24,COLUMN()-COLUMN($GZ$1)+1,0))</f>
        <v>0</v>
      </c>
      <c r="HR2007" s="24">
        <f>SUMPRODUCT($B2007:$GQ2007,INDEX(PLAN_PRODUCCION!$B$4:$GQ$24,COLUMN()-COLUMN($GZ$1)+1,0))</f>
        <v>0</v>
      </c>
      <c r="HS2007" s="24">
        <f>SUMPRODUCT($B2007:$GQ2007,INDEX(PLAN_PRODUCCION!$B$4:$GQ$24,COLUMN()-COLUMN($GZ$1)+1,0))</f>
        <v>0</v>
      </c>
      <c r="HT2007" s="24">
        <f>SUMPRODUCT($B2007:$GQ2007,INDEX(PLAN_PRODUCCION!$B$4:$GQ$24,COLUMN()-COLUMN($GZ$1)+1,0))</f>
        <v>0</v>
      </c>
      <c r="HU2007" s="21"/>
      <c r="HV2007" s="25"/>
      <c r="HW2007" t="str">
        <f>DIM_BILL[[#This Row],[Tipo]]</f>
        <v>MATERIA PRIMA</v>
      </c>
    </row>
    <row r="2008" spans="1:231" x14ac:dyDescent="0.3">
      <c r="A2008" s="18" t="s">
        <v>961</v>
      </c>
      <c r="CK2008">
        <v>6.0000000000000001E-3</v>
      </c>
      <c r="FS2008">
        <v>5.0000000000000001E-3</v>
      </c>
      <c r="GD2008">
        <v>5.1839999999999994E-3</v>
      </c>
      <c r="GR2008" s="18" t="s">
        <v>962</v>
      </c>
      <c r="GS2008" s="18">
        <v>3</v>
      </c>
      <c r="GT2008" s="18" t="s">
        <v>1836</v>
      </c>
      <c r="GU2008" s="18" t="s">
        <v>1793</v>
      </c>
      <c r="GV2008" s="18">
        <f>SUMIF(FACT_A1[cve_prod],DIM_BILL[[#This Row],[CODIGO]],FACT_A1[Existencia])</f>
        <v>0</v>
      </c>
      <c r="GW2008" s="18">
        <f>SUMIF(FACT_A2[cve_prod],DIM_BILL[[#This Row],[CODIGO]],FACT_A2[Existencia])</f>
        <v>11.1</v>
      </c>
      <c r="GX2008" s="18"/>
      <c r="GY2008" s="16" t="s">
        <v>2222</v>
      </c>
      <c r="GZ2008" s="26">
        <f t="shared" ref="GZ2008" si="14675">GV2008+GW2008+GX2008+GZ2006-GZ2007</f>
        <v>-0.97800000000000153</v>
      </c>
      <c r="HA2008" s="26">
        <f t="shared" ref="HA2008" si="14676">GZ2008+HA2006-HA2007</f>
        <v>-0.97800000000000153</v>
      </c>
      <c r="HB2008" s="26">
        <f t="shared" ref="HB2008" si="14677">HA2008+HB2006-HB2007</f>
        <v>-0.97800000000000153</v>
      </c>
      <c r="HC2008" s="26">
        <f t="shared" ref="HC2008" si="14678">HB2008+HC2006-HC2007</f>
        <v>-0.97800000000000153</v>
      </c>
      <c r="HD2008" s="26">
        <f t="shared" ref="HD2008" si="14679">HC2008+HD2006-HD2007</f>
        <v>-0.97800000000000153</v>
      </c>
      <c r="HE2008" s="26">
        <f t="shared" ref="HE2008" si="14680">HD2008+HE2006-HE2007</f>
        <v>-0.97800000000000153</v>
      </c>
      <c r="HF2008" s="26">
        <f t="shared" ref="HF2008" si="14681">HE2008+HF2006-HF2007</f>
        <v>-0.97800000000000153</v>
      </c>
      <c r="HG2008" s="26">
        <f t="shared" ref="HG2008" si="14682">HF2008+HG2006-HG2007</f>
        <v>-0.97800000000000153</v>
      </c>
      <c r="HH2008" s="26">
        <f t="shared" ref="HH2008" si="14683">HG2008+HH2006-HH2007</f>
        <v>-0.97800000000000153</v>
      </c>
      <c r="HI2008" s="26">
        <f t="shared" ref="HI2008" si="14684">HH2008+HI2006-HI2007</f>
        <v>-0.97800000000000153</v>
      </c>
      <c r="HJ2008" s="26">
        <f t="shared" ref="HJ2008" si="14685">HI2008+HJ2006-HJ2007</f>
        <v>-0.97800000000000153</v>
      </c>
      <c r="HK2008" s="26">
        <f t="shared" ref="HK2008" si="14686">HJ2008+HK2006-HK2007</f>
        <v>-0.97800000000000153</v>
      </c>
      <c r="HL2008" s="26">
        <f t="shared" ref="HL2008" si="14687">HK2008+HL2006-HL2007</f>
        <v>-0.97800000000000153</v>
      </c>
      <c r="HM2008" s="26">
        <f t="shared" ref="HM2008" si="14688">HL2008+HM2006-HM2007</f>
        <v>-0.97800000000000153</v>
      </c>
      <c r="HN2008" s="26">
        <f t="shared" ref="HN2008" si="14689">HM2008+HN2006-HN2007</f>
        <v>-0.97800000000000153</v>
      </c>
      <c r="HO2008" s="26">
        <f t="shared" ref="HO2008" si="14690">HN2008+HO2006-HO2007</f>
        <v>-0.97800000000000153</v>
      </c>
      <c r="HP2008" s="26">
        <f t="shared" ref="HP2008" si="14691">HO2008+HP2006-HP2007</f>
        <v>-0.97800000000000153</v>
      </c>
      <c r="HQ2008" s="26">
        <f t="shared" ref="HQ2008" si="14692">HP2008+HQ2006-HQ2007</f>
        <v>-0.97800000000000153</v>
      </c>
      <c r="HR2008" s="26">
        <f t="shared" ref="HR2008" si="14693">HQ2008+HR2006-HR2007</f>
        <v>-0.97800000000000153</v>
      </c>
      <c r="HS2008" s="26">
        <f t="shared" ref="HS2008" si="14694">HR2008+HS2006-HS2007</f>
        <v>-0.97800000000000153</v>
      </c>
      <c r="HT2008" s="26">
        <f t="shared" ref="HT2008" si="14695">HS2008+HT2006-HT2007</f>
        <v>-0.97800000000000153</v>
      </c>
      <c r="HU2008" s="22">
        <f t="shared" ref="HU2008" si="14696">COUNTIF(GZ2008:HT2008,"&lt;0")</f>
        <v>21</v>
      </c>
      <c r="HV2008" s="25"/>
      <c r="HW2008" t="str">
        <f>DIM_BILL[[#This Row],[Tipo]]</f>
        <v>MATERIA PRIMA</v>
      </c>
    </row>
    <row r="2009" spans="1:231" x14ac:dyDescent="0.3">
      <c r="A2009" s="17" t="s">
        <v>1715</v>
      </c>
      <c r="GE2009">
        <v>5.0000000000000001E-3</v>
      </c>
      <c r="GR2009" s="17" t="s">
        <v>1716</v>
      </c>
      <c r="GS2009" s="17">
        <v>3</v>
      </c>
      <c r="GT2009" s="17" t="s">
        <v>1836</v>
      </c>
      <c r="GU2009" s="17" t="s">
        <v>1793</v>
      </c>
      <c r="GV2009" s="17">
        <f>SUMIF(FACT_A1[cve_prod],DIM_BILL[[#This Row],[CODIGO]],FACT_A1[Existencia])</f>
        <v>0</v>
      </c>
      <c r="GW2009" s="17">
        <f>SUMIF(FACT_A2[cve_prod],DIM_BILL[[#This Row],[CODIGO]],FACT_A2[Existencia])</f>
        <v>1.04</v>
      </c>
      <c r="GX2009" s="17"/>
      <c r="GY2009" s="16" t="s">
        <v>2220</v>
      </c>
      <c r="GZ2009" s="15">
        <f>SUMIFS(POs[saldo],POs[cve_prod],DIM_BILL[[#This Row],[CODIGO]],POs[status],$GY2009,POs[f_ent],GZ$1)</f>
        <v>0</v>
      </c>
      <c r="HA2009" s="15">
        <f>SUMIFS(POs[saldo],POs[cve_prod],DIM_BILL[[#This Row],[CODIGO]],POs[status],$GY2009,POs[f_ent],HA$1)</f>
        <v>0</v>
      </c>
      <c r="HB2009" s="15">
        <f>SUMIFS(POs[saldo],POs[cve_prod],DIM_BILL[[#This Row],[CODIGO]],POs[status],$GY2009,POs[f_ent],HB$1)</f>
        <v>30</v>
      </c>
      <c r="HC2009" s="15">
        <f>SUMIFS(POs[saldo],POs[cve_prod],DIM_BILL[[#This Row],[CODIGO]],POs[status],$GY2009,POs[f_ent],HC$1)</f>
        <v>0</v>
      </c>
      <c r="HD2009" s="15">
        <f>SUMIFS(POs[saldo],POs[cve_prod],DIM_BILL[[#This Row],[CODIGO]],POs[status],$GY2009,POs[f_ent],HD$1)</f>
        <v>0</v>
      </c>
      <c r="HE2009" s="15">
        <f>SUMIFS(POs[saldo],POs[cve_prod],DIM_BILL[[#This Row],[CODIGO]],POs[status],$GY2009,POs[f_ent],HE$1)</f>
        <v>0</v>
      </c>
      <c r="HF2009" s="15">
        <f>SUMIFS(POs[saldo],POs[cve_prod],DIM_BILL[[#This Row],[CODIGO]],POs[status],$GY2009,POs[Semana],WEEKNUM(HF$1))</f>
        <v>0</v>
      </c>
      <c r="HG2009" s="15">
        <f>SUMIFS(POs[saldo],POs[cve_prod],DIM_BILL[[#This Row],[CODIGO]],POs[status],$GY2009,POs[Semana],WEEKNUM(HG$1))</f>
        <v>0</v>
      </c>
      <c r="HH2009" s="15">
        <f>SUMIFS(POs[saldo],POs[cve_prod],DIM_BILL[[#This Row],[CODIGO]],POs[status],$GY2009,POs[Semana],WEEKNUM(HH$1))</f>
        <v>0</v>
      </c>
      <c r="HI2009" s="15">
        <f>SUMIFS(POs[saldo],POs[cve_prod],DIM_BILL[[#This Row],[CODIGO]],POs[status],$GY2009,POs[Semana],WEEKNUM(HI$1))</f>
        <v>0</v>
      </c>
      <c r="HJ2009" s="15">
        <f>SUMIFS(POs[saldo],POs[cve_prod],DIM_BILL[[#This Row],[CODIGO]],POs[status],$GY2009,POs[Semana],WEEKNUM(HJ$1))</f>
        <v>0</v>
      </c>
      <c r="HK2009" s="15">
        <f>SUMIFS(POs[saldo],POs[cve_prod],DIM_BILL[[#This Row],[CODIGO]],POs[status],$GY2009,POs[Semana],WEEKNUM(HK$1))</f>
        <v>0</v>
      </c>
      <c r="HL2009" s="15">
        <f>SUMIFS(POs[saldo],POs[cve_prod],DIM_BILL[[#This Row],[CODIGO]],POs[status],$GY2009,POs[Semana],WEEKNUM(HL$1))</f>
        <v>0</v>
      </c>
      <c r="HM2009" s="15">
        <f>SUMIFS(POs[saldo],POs[cve_prod],DIM_BILL[[#This Row],[CODIGO]],POs[status],$GY2009,POs[Semana],WEEKNUM(HM$1))</f>
        <v>0</v>
      </c>
      <c r="HN2009" s="15">
        <f>SUMIFS(POs[saldo],POs[cve_prod],DIM_BILL[[#This Row],[CODIGO]],POs[status],$GY2009,POs[Semana],WEEKNUM(HN$1))</f>
        <v>0</v>
      </c>
      <c r="HO2009" s="15">
        <f>SUMIFS(POs[saldo],POs[cve_prod],DIM_BILL[[#This Row],[CODIGO]],POs[status],$GY2009,POs[Semana],WEEKNUM(HO$1))</f>
        <v>0</v>
      </c>
      <c r="HP2009" s="15">
        <f>SUMIFS(POs[saldo],POs[cve_prod],DIM_BILL[[#This Row],[CODIGO]],POs[status],$GY2009,POs[Semana],WEEKNUM(HP$1))</f>
        <v>0</v>
      </c>
      <c r="HQ2009" s="15">
        <f>SUMIFS(POs[saldo],POs[cve_prod],DIM_BILL[[#This Row],[CODIGO]],POs[status],$GY2009,POs[Semana],WEEKNUM(HQ$1))</f>
        <v>0</v>
      </c>
      <c r="HR2009" s="15">
        <f>SUMIFS(POs[saldo],POs[cve_prod],DIM_BILL[[#This Row],[CODIGO]],POs[status],$GY2009,POs[Semana],WEEKNUM(HR$1))</f>
        <v>0</v>
      </c>
      <c r="HS2009" s="15">
        <f>SUMIFS(POs[saldo],POs[cve_prod],DIM_BILL[[#This Row],[CODIGO]],POs[status],$GY2009,POs[Semana],WEEKNUM(HS$1))</f>
        <v>0</v>
      </c>
      <c r="HT2009" s="15">
        <f>SUMIFS(POs[saldo],POs[cve_prod],DIM_BILL[[#This Row],[CODIGO]],POs[status],$GY2009,POs[Semana],WEEKNUM(HT$1))</f>
        <v>0</v>
      </c>
      <c r="HU2009" s="21"/>
      <c r="HV2009" s="25"/>
      <c r="HW2009" t="str">
        <f>DIM_BILL[[#This Row],[Tipo]]</f>
        <v>MATERIA PRIMA</v>
      </c>
    </row>
    <row r="2010" spans="1:231" x14ac:dyDescent="0.3">
      <c r="A2010" s="17" t="s">
        <v>1715</v>
      </c>
      <c r="GE2010">
        <v>5.0000000000000001E-3</v>
      </c>
      <c r="GR2010" s="17" t="s">
        <v>1716</v>
      </c>
      <c r="GS2010" s="17">
        <v>3</v>
      </c>
      <c r="GT2010" s="17" t="s">
        <v>1836</v>
      </c>
      <c r="GU2010" s="17" t="s">
        <v>1793</v>
      </c>
      <c r="GV2010" s="17">
        <f>SUMIF(FACT_A1[cve_prod],DIM_BILL[[#This Row],[CODIGO]],FACT_A1[Existencia])</f>
        <v>0</v>
      </c>
      <c r="GW2010" s="17">
        <f>SUMIF(FACT_A2[cve_prod],DIM_BILL[[#This Row],[CODIGO]],FACT_A2[Existencia])</f>
        <v>1.04</v>
      </c>
      <c r="GX2010" s="17"/>
      <c r="GY2010" s="16" t="s">
        <v>2221</v>
      </c>
      <c r="GZ2010" s="24">
        <f>SUMPRODUCT($B2010:$GQ2010,INDEX(PLAN_PRODUCCION!$B$4:$GQ$24,COLUMN()-COLUMN($GZ$1)+1,0))</f>
        <v>21</v>
      </c>
      <c r="HA2010" s="24">
        <f>SUMPRODUCT($B2010:$GQ2010,INDEX(PLAN_PRODUCCION!$B$4:$GQ$24,COLUMN()-COLUMN($GZ$1)+1,0))</f>
        <v>0</v>
      </c>
      <c r="HB2010" s="24">
        <f>SUMPRODUCT($B2010:$GQ2010,INDEX(PLAN_PRODUCCION!$B$4:$GQ$24,COLUMN()-COLUMN($GZ$1)+1,0))</f>
        <v>0</v>
      </c>
      <c r="HC2010" s="24">
        <f>SUMPRODUCT($B2010:$GQ2010,INDEX(PLAN_PRODUCCION!$B$4:$GQ$24,COLUMN()-COLUMN($GZ$1)+1,0))</f>
        <v>0</v>
      </c>
      <c r="HD2010" s="24">
        <f>SUMPRODUCT($B2010:$GQ2010,INDEX(PLAN_PRODUCCION!$B$4:$GQ$24,COLUMN()-COLUMN($GZ$1)+1,0))</f>
        <v>0</v>
      </c>
      <c r="HE2010" s="24">
        <f>SUMPRODUCT($B2010:$GQ2010,INDEX(PLAN_PRODUCCION!$B$4:$GQ$24,COLUMN()-COLUMN($GZ$1)+1,0))</f>
        <v>0</v>
      </c>
      <c r="HF2010" s="24">
        <f>SUMPRODUCT($B2010:$GQ2010,INDEX(PLAN_PRODUCCION!$B$4:$GQ$24,COLUMN()-COLUMN($GZ$1)+1,0))</f>
        <v>0</v>
      </c>
      <c r="HG2010" s="24">
        <f>SUMPRODUCT($B2010:$GQ2010,INDEX(PLAN_PRODUCCION!$B$4:$GQ$24,COLUMN()-COLUMN($GZ$1)+1,0))</f>
        <v>0</v>
      </c>
      <c r="HH2010" s="24">
        <f>SUMPRODUCT($B2010:$GQ2010,INDEX(PLAN_PRODUCCION!$B$4:$GQ$24,COLUMN()-COLUMN($GZ$1)+1,0))</f>
        <v>0</v>
      </c>
      <c r="HI2010" s="24">
        <f>SUMPRODUCT($B2010:$GQ2010,INDEX(PLAN_PRODUCCION!$B$4:$GQ$24,COLUMN()-COLUMN($GZ$1)+1,0))</f>
        <v>0</v>
      </c>
      <c r="HJ2010" s="24">
        <f>SUMPRODUCT($B2010:$GQ2010,INDEX(PLAN_PRODUCCION!$B$4:$GQ$24,COLUMN()-COLUMN($GZ$1)+1,0))</f>
        <v>0</v>
      </c>
      <c r="HK2010" s="24">
        <f>SUMPRODUCT($B2010:$GQ2010,INDEX(PLAN_PRODUCCION!$B$4:$GQ$24,COLUMN()-COLUMN($GZ$1)+1,0))</f>
        <v>0</v>
      </c>
      <c r="HL2010" s="24">
        <f>SUMPRODUCT($B2010:$GQ2010,INDEX(PLAN_PRODUCCION!$B$4:$GQ$24,COLUMN()-COLUMN($GZ$1)+1,0))</f>
        <v>0</v>
      </c>
      <c r="HM2010" s="24">
        <f>SUMPRODUCT($B2010:$GQ2010,INDEX(PLAN_PRODUCCION!$B$4:$GQ$24,COLUMN()-COLUMN($GZ$1)+1,0))</f>
        <v>0</v>
      </c>
      <c r="HN2010" s="24">
        <f>SUMPRODUCT($B2010:$GQ2010,INDEX(PLAN_PRODUCCION!$B$4:$GQ$24,COLUMN()-COLUMN($GZ$1)+1,0))</f>
        <v>0</v>
      </c>
      <c r="HO2010" s="24">
        <f>SUMPRODUCT($B2010:$GQ2010,INDEX(PLAN_PRODUCCION!$B$4:$GQ$24,COLUMN()-COLUMN($GZ$1)+1,0))</f>
        <v>0</v>
      </c>
      <c r="HP2010" s="24">
        <f>SUMPRODUCT($B2010:$GQ2010,INDEX(PLAN_PRODUCCION!$B$4:$GQ$24,COLUMN()-COLUMN($GZ$1)+1,0))</f>
        <v>0</v>
      </c>
      <c r="HQ2010" s="24">
        <f>SUMPRODUCT($B2010:$GQ2010,INDEX(PLAN_PRODUCCION!$B$4:$GQ$24,COLUMN()-COLUMN($GZ$1)+1,0))</f>
        <v>0</v>
      </c>
      <c r="HR2010" s="24">
        <f>SUMPRODUCT($B2010:$GQ2010,INDEX(PLAN_PRODUCCION!$B$4:$GQ$24,COLUMN()-COLUMN($GZ$1)+1,0))</f>
        <v>0</v>
      </c>
      <c r="HS2010" s="24">
        <f>SUMPRODUCT($B2010:$GQ2010,INDEX(PLAN_PRODUCCION!$B$4:$GQ$24,COLUMN()-COLUMN($GZ$1)+1,0))</f>
        <v>0</v>
      </c>
      <c r="HT2010" s="24">
        <f>SUMPRODUCT($B2010:$GQ2010,INDEX(PLAN_PRODUCCION!$B$4:$GQ$24,COLUMN()-COLUMN($GZ$1)+1,0))</f>
        <v>0</v>
      </c>
      <c r="HU2010" s="21"/>
      <c r="HV2010" s="25"/>
      <c r="HW2010" t="str">
        <f>DIM_BILL[[#This Row],[Tipo]]</f>
        <v>MATERIA PRIMA</v>
      </c>
    </row>
    <row r="2011" spans="1:231" x14ac:dyDescent="0.3">
      <c r="A2011" s="18" t="s">
        <v>1715</v>
      </c>
      <c r="GE2011">
        <v>5.0000000000000001E-3</v>
      </c>
      <c r="GR2011" s="18" t="s">
        <v>1716</v>
      </c>
      <c r="GS2011" s="18">
        <v>3</v>
      </c>
      <c r="GT2011" s="18" t="s">
        <v>1836</v>
      </c>
      <c r="GU2011" s="18" t="s">
        <v>1793</v>
      </c>
      <c r="GV2011" s="18">
        <f>SUMIF(FACT_A1[cve_prod],DIM_BILL[[#This Row],[CODIGO]],FACT_A1[Existencia])</f>
        <v>0</v>
      </c>
      <c r="GW2011" s="18">
        <f>SUMIF(FACT_A2[cve_prod],DIM_BILL[[#This Row],[CODIGO]],FACT_A2[Existencia])</f>
        <v>1.04</v>
      </c>
      <c r="GX2011" s="18"/>
      <c r="GY2011" s="16" t="s">
        <v>2222</v>
      </c>
      <c r="GZ2011" s="26">
        <f t="shared" ref="GZ2011" si="14697">GV2011+GW2011+GX2011+GZ2009-GZ2010</f>
        <v>-19.96</v>
      </c>
      <c r="HA2011" s="26">
        <f t="shared" ref="HA2011" si="14698">GZ2011+HA2009-HA2010</f>
        <v>-19.96</v>
      </c>
      <c r="HB2011" s="26">
        <f t="shared" ref="HB2011" si="14699">HA2011+HB2009-HB2010</f>
        <v>10.039999999999999</v>
      </c>
      <c r="HC2011" s="26">
        <f t="shared" ref="HC2011" si="14700">HB2011+HC2009-HC2010</f>
        <v>10.039999999999999</v>
      </c>
      <c r="HD2011" s="26">
        <f t="shared" ref="HD2011" si="14701">HC2011+HD2009-HD2010</f>
        <v>10.039999999999999</v>
      </c>
      <c r="HE2011" s="26">
        <f t="shared" ref="HE2011" si="14702">HD2011+HE2009-HE2010</f>
        <v>10.039999999999999</v>
      </c>
      <c r="HF2011" s="26">
        <f t="shared" ref="HF2011" si="14703">HE2011+HF2009-HF2010</f>
        <v>10.039999999999999</v>
      </c>
      <c r="HG2011" s="26">
        <f t="shared" ref="HG2011" si="14704">HF2011+HG2009-HG2010</f>
        <v>10.039999999999999</v>
      </c>
      <c r="HH2011" s="26">
        <f t="shared" ref="HH2011" si="14705">HG2011+HH2009-HH2010</f>
        <v>10.039999999999999</v>
      </c>
      <c r="HI2011" s="26">
        <f t="shared" ref="HI2011" si="14706">HH2011+HI2009-HI2010</f>
        <v>10.039999999999999</v>
      </c>
      <c r="HJ2011" s="26">
        <f t="shared" ref="HJ2011" si="14707">HI2011+HJ2009-HJ2010</f>
        <v>10.039999999999999</v>
      </c>
      <c r="HK2011" s="26">
        <f t="shared" ref="HK2011" si="14708">HJ2011+HK2009-HK2010</f>
        <v>10.039999999999999</v>
      </c>
      <c r="HL2011" s="26">
        <f t="shared" ref="HL2011" si="14709">HK2011+HL2009-HL2010</f>
        <v>10.039999999999999</v>
      </c>
      <c r="HM2011" s="26">
        <f t="shared" ref="HM2011" si="14710">HL2011+HM2009-HM2010</f>
        <v>10.039999999999999</v>
      </c>
      <c r="HN2011" s="26">
        <f t="shared" ref="HN2011" si="14711">HM2011+HN2009-HN2010</f>
        <v>10.039999999999999</v>
      </c>
      <c r="HO2011" s="26">
        <f t="shared" ref="HO2011" si="14712">HN2011+HO2009-HO2010</f>
        <v>10.039999999999999</v>
      </c>
      <c r="HP2011" s="26">
        <f t="shared" ref="HP2011" si="14713">HO2011+HP2009-HP2010</f>
        <v>10.039999999999999</v>
      </c>
      <c r="HQ2011" s="26">
        <f t="shared" ref="HQ2011" si="14714">HP2011+HQ2009-HQ2010</f>
        <v>10.039999999999999</v>
      </c>
      <c r="HR2011" s="26">
        <f t="shared" ref="HR2011" si="14715">HQ2011+HR2009-HR2010</f>
        <v>10.039999999999999</v>
      </c>
      <c r="HS2011" s="26">
        <f t="shared" ref="HS2011" si="14716">HR2011+HS2009-HS2010</f>
        <v>10.039999999999999</v>
      </c>
      <c r="HT2011" s="26">
        <f t="shared" ref="HT2011" si="14717">HS2011+HT2009-HT2010</f>
        <v>10.039999999999999</v>
      </c>
      <c r="HU2011" s="22">
        <f t="shared" ref="HU2011" si="14718">COUNTIF(GZ2011:HT2011,"&lt;0")</f>
        <v>2</v>
      </c>
      <c r="HV2011" s="25"/>
      <c r="HW2011" t="str">
        <f>DIM_BILL[[#This Row],[Tipo]]</f>
        <v>MATERIA PRIMA</v>
      </c>
    </row>
    <row r="2012" spans="1:231" x14ac:dyDescent="0.3">
      <c r="A2012" s="17" t="s">
        <v>909</v>
      </c>
      <c r="CC2012">
        <v>3.3466666666666662E-3</v>
      </c>
      <c r="GR2012" s="17" t="s">
        <v>910</v>
      </c>
      <c r="GS2012" s="17">
        <v>2</v>
      </c>
      <c r="GT2012" s="17" t="s">
        <v>1791</v>
      </c>
      <c r="GU2012" s="17" t="s">
        <v>1791</v>
      </c>
      <c r="GV2012" s="17">
        <f>SUMIF(FACT_A1[cve_prod],DIM_BILL[[#This Row],[CODIGO]],FACT_A1[Existencia])</f>
        <v>0</v>
      </c>
      <c r="GW2012" s="17">
        <f>SUMIF(FACT_A2[cve_prod],DIM_BILL[[#This Row],[CODIGO]],FACT_A2[Existencia])</f>
        <v>4.92</v>
      </c>
      <c r="GX2012" s="17"/>
      <c r="GY2012" s="16" t="s">
        <v>2220</v>
      </c>
      <c r="GZ2012" s="15">
        <f>SUMIFS(POs[saldo],POs[cve_prod],DIM_BILL[[#This Row],[CODIGO]],POs[status],$GY2012,POs[f_ent],GZ$1)</f>
        <v>0</v>
      </c>
      <c r="HA2012" s="15">
        <f>SUMIFS(POs[saldo],POs[cve_prod],DIM_BILL[[#This Row],[CODIGO]],POs[status],$GY2012,POs[f_ent],HA$1)</f>
        <v>0</v>
      </c>
      <c r="HB2012" s="15">
        <f>SUMIFS(POs[saldo],POs[cve_prod],DIM_BILL[[#This Row],[CODIGO]],POs[status],$GY2012,POs[f_ent],HB$1)</f>
        <v>0</v>
      </c>
      <c r="HC2012" s="15">
        <f>SUMIFS(POs[saldo],POs[cve_prod],DIM_BILL[[#This Row],[CODIGO]],POs[status],$GY2012,POs[f_ent],HC$1)</f>
        <v>0</v>
      </c>
      <c r="HD2012" s="15">
        <f>SUMIFS(POs[saldo],POs[cve_prod],DIM_BILL[[#This Row],[CODIGO]],POs[status],$GY2012,POs[f_ent],HD$1)</f>
        <v>0</v>
      </c>
      <c r="HE2012" s="15">
        <f>SUMIFS(POs[saldo],POs[cve_prod],DIM_BILL[[#This Row],[CODIGO]],POs[status],$GY2012,POs[f_ent],HE$1)</f>
        <v>0</v>
      </c>
      <c r="HF2012" s="15">
        <f>SUMIFS(POs[saldo],POs[cve_prod],DIM_BILL[[#This Row],[CODIGO]],POs[status],$GY2012,POs[Semana],WEEKNUM(HF$1))</f>
        <v>0</v>
      </c>
      <c r="HG2012" s="15">
        <f>SUMIFS(POs[saldo],POs[cve_prod],DIM_BILL[[#This Row],[CODIGO]],POs[status],$GY2012,POs[Semana],WEEKNUM(HG$1))</f>
        <v>0</v>
      </c>
      <c r="HH2012" s="15">
        <f>SUMIFS(POs[saldo],POs[cve_prod],DIM_BILL[[#This Row],[CODIGO]],POs[status],$GY2012,POs[Semana],WEEKNUM(HH$1))</f>
        <v>0</v>
      </c>
      <c r="HI2012" s="15">
        <f>SUMIFS(POs[saldo],POs[cve_prod],DIM_BILL[[#This Row],[CODIGO]],POs[status],$GY2012,POs[Semana],WEEKNUM(HI$1))</f>
        <v>0</v>
      </c>
      <c r="HJ2012" s="15">
        <f>SUMIFS(POs[saldo],POs[cve_prod],DIM_BILL[[#This Row],[CODIGO]],POs[status],$GY2012,POs[Semana],WEEKNUM(HJ$1))</f>
        <v>0</v>
      </c>
      <c r="HK2012" s="15">
        <f>SUMIFS(POs[saldo],POs[cve_prod],DIM_BILL[[#This Row],[CODIGO]],POs[status],$GY2012,POs[Semana],WEEKNUM(HK$1))</f>
        <v>0</v>
      </c>
      <c r="HL2012" s="15">
        <f>SUMIFS(POs[saldo],POs[cve_prod],DIM_BILL[[#This Row],[CODIGO]],POs[status],$GY2012,POs[Semana],WEEKNUM(HL$1))</f>
        <v>0</v>
      </c>
      <c r="HM2012" s="15">
        <f>SUMIFS(POs[saldo],POs[cve_prod],DIM_BILL[[#This Row],[CODIGO]],POs[status],$GY2012,POs[Semana],WEEKNUM(HM$1))</f>
        <v>0</v>
      </c>
      <c r="HN2012" s="15">
        <f>SUMIFS(POs[saldo],POs[cve_prod],DIM_BILL[[#This Row],[CODIGO]],POs[status],$GY2012,POs[Semana],WEEKNUM(HN$1))</f>
        <v>0</v>
      </c>
      <c r="HO2012" s="15">
        <f>SUMIFS(POs[saldo],POs[cve_prod],DIM_BILL[[#This Row],[CODIGO]],POs[status],$GY2012,POs[Semana],WEEKNUM(HO$1))</f>
        <v>0</v>
      </c>
      <c r="HP2012" s="15">
        <f>SUMIFS(POs[saldo],POs[cve_prod],DIM_BILL[[#This Row],[CODIGO]],POs[status],$GY2012,POs[Semana],WEEKNUM(HP$1))</f>
        <v>0</v>
      </c>
      <c r="HQ2012" s="15">
        <f>SUMIFS(POs[saldo],POs[cve_prod],DIM_BILL[[#This Row],[CODIGO]],POs[status],$GY2012,POs[Semana],WEEKNUM(HQ$1))</f>
        <v>0</v>
      </c>
      <c r="HR2012" s="15">
        <f>SUMIFS(POs[saldo],POs[cve_prod],DIM_BILL[[#This Row],[CODIGO]],POs[status],$GY2012,POs[Semana],WEEKNUM(HR$1))</f>
        <v>0</v>
      </c>
      <c r="HS2012" s="15">
        <f>SUMIFS(POs[saldo],POs[cve_prod],DIM_BILL[[#This Row],[CODIGO]],POs[status],$GY2012,POs[Semana],WEEKNUM(HS$1))</f>
        <v>0</v>
      </c>
      <c r="HT2012" s="15">
        <f>SUMIFS(POs[saldo],POs[cve_prod],DIM_BILL[[#This Row],[CODIGO]],POs[status],$GY2012,POs[Semana],WEEKNUM(HT$1))</f>
        <v>0</v>
      </c>
      <c r="HU2012" s="21"/>
      <c r="HV2012" s="25"/>
      <c r="HW2012" t="str">
        <f>DIM_BILL[[#This Row],[Tipo]]</f>
        <v/>
      </c>
    </row>
    <row r="2013" spans="1:231" x14ac:dyDescent="0.3">
      <c r="A2013" s="17" t="s">
        <v>909</v>
      </c>
      <c r="CC2013">
        <v>3.3466666666666662E-3</v>
      </c>
      <c r="GR2013" s="17" t="s">
        <v>910</v>
      </c>
      <c r="GS2013" s="17">
        <v>2</v>
      </c>
      <c r="GT2013" s="17" t="s">
        <v>1791</v>
      </c>
      <c r="GU2013" s="17" t="s">
        <v>1791</v>
      </c>
      <c r="GV2013" s="17">
        <f>SUMIF(FACT_A1[cve_prod],DIM_BILL[[#This Row],[CODIGO]],FACT_A1[Existencia])</f>
        <v>0</v>
      </c>
      <c r="GW2013" s="17">
        <f>SUMIF(FACT_A2[cve_prod],DIM_BILL[[#This Row],[CODIGO]],FACT_A2[Existencia])</f>
        <v>4.92</v>
      </c>
      <c r="GX2013" s="17"/>
      <c r="GY2013" s="16" t="s">
        <v>2221</v>
      </c>
      <c r="GZ2013" s="24">
        <f>SUMPRODUCT($B2013:$GQ2013,INDEX(PLAN_PRODUCCION!$B$4:$GQ$24,COLUMN()-COLUMN($GZ$1)+1,0))</f>
        <v>0</v>
      </c>
      <c r="HA2013" s="24">
        <f>SUMPRODUCT($B2013:$GQ2013,INDEX(PLAN_PRODUCCION!$B$4:$GQ$24,COLUMN()-COLUMN($GZ$1)+1,0))</f>
        <v>0</v>
      </c>
      <c r="HB2013" s="24">
        <f>SUMPRODUCT($B2013:$GQ2013,INDEX(PLAN_PRODUCCION!$B$4:$GQ$24,COLUMN()-COLUMN($GZ$1)+1,0))</f>
        <v>0</v>
      </c>
      <c r="HC2013" s="24">
        <f>SUMPRODUCT($B2013:$GQ2013,INDEX(PLAN_PRODUCCION!$B$4:$GQ$24,COLUMN()-COLUMN($GZ$1)+1,0))</f>
        <v>0</v>
      </c>
      <c r="HD2013" s="24">
        <f>SUMPRODUCT($B2013:$GQ2013,INDEX(PLAN_PRODUCCION!$B$4:$GQ$24,COLUMN()-COLUMN($GZ$1)+1,0))</f>
        <v>0</v>
      </c>
      <c r="HE2013" s="24">
        <f>SUMPRODUCT($B2013:$GQ2013,INDEX(PLAN_PRODUCCION!$B$4:$GQ$24,COLUMN()-COLUMN($GZ$1)+1,0))</f>
        <v>0</v>
      </c>
      <c r="HF2013" s="24">
        <f>SUMPRODUCT($B2013:$GQ2013,INDEX(PLAN_PRODUCCION!$B$4:$GQ$24,COLUMN()-COLUMN($GZ$1)+1,0))</f>
        <v>0</v>
      </c>
      <c r="HG2013" s="24">
        <f>SUMPRODUCT($B2013:$GQ2013,INDEX(PLAN_PRODUCCION!$B$4:$GQ$24,COLUMN()-COLUMN($GZ$1)+1,0))</f>
        <v>0</v>
      </c>
      <c r="HH2013" s="24">
        <f>SUMPRODUCT($B2013:$GQ2013,INDEX(PLAN_PRODUCCION!$B$4:$GQ$24,COLUMN()-COLUMN($GZ$1)+1,0))</f>
        <v>0</v>
      </c>
      <c r="HI2013" s="24">
        <f>SUMPRODUCT($B2013:$GQ2013,INDEX(PLAN_PRODUCCION!$B$4:$GQ$24,COLUMN()-COLUMN($GZ$1)+1,0))</f>
        <v>0</v>
      </c>
      <c r="HJ2013" s="24">
        <f>SUMPRODUCT($B2013:$GQ2013,INDEX(PLAN_PRODUCCION!$B$4:$GQ$24,COLUMN()-COLUMN($GZ$1)+1,0))</f>
        <v>0</v>
      </c>
      <c r="HK2013" s="24">
        <f>SUMPRODUCT($B2013:$GQ2013,INDEX(PLAN_PRODUCCION!$B$4:$GQ$24,COLUMN()-COLUMN($GZ$1)+1,0))</f>
        <v>0</v>
      </c>
      <c r="HL2013" s="24">
        <f>SUMPRODUCT($B2013:$GQ2013,INDEX(PLAN_PRODUCCION!$B$4:$GQ$24,COLUMN()-COLUMN($GZ$1)+1,0))</f>
        <v>0</v>
      </c>
      <c r="HM2013" s="24">
        <f>SUMPRODUCT($B2013:$GQ2013,INDEX(PLAN_PRODUCCION!$B$4:$GQ$24,COLUMN()-COLUMN($GZ$1)+1,0))</f>
        <v>0</v>
      </c>
      <c r="HN2013" s="24">
        <f>SUMPRODUCT($B2013:$GQ2013,INDEX(PLAN_PRODUCCION!$B$4:$GQ$24,COLUMN()-COLUMN($GZ$1)+1,0))</f>
        <v>0</v>
      </c>
      <c r="HO2013" s="24">
        <f>SUMPRODUCT($B2013:$GQ2013,INDEX(PLAN_PRODUCCION!$B$4:$GQ$24,COLUMN()-COLUMN($GZ$1)+1,0))</f>
        <v>0</v>
      </c>
      <c r="HP2013" s="24">
        <f>SUMPRODUCT($B2013:$GQ2013,INDEX(PLAN_PRODUCCION!$B$4:$GQ$24,COLUMN()-COLUMN($GZ$1)+1,0))</f>
        <v>0</v>
      </c>
      <c r="HQ2013" s="24">
        <f>SUMPRODUCT($B2013:$GQ2013,INDEX(PLAN_PRODUCCION!$B$4:$GQ$24,COLUMN()-COLUMN($GZ$1)+1,0))</f>
        <v>0</v>
      </c>
      <c r="HR2013" s="24">
        <f>SUMPRODUCT($B2013:$GQ2013,INDEX(PLAN_PRODUCCION!$B$4:$GQ$24,COLUMN()-COLUMN($GZ$1)+1,0))</f>
        <v>0</v>
      </c>
      <c r="HS2013" s="24">
        <f>SUMPRODUCT($B2013:$GQ2013,INDEX(PLAN_PRODUCCION!$B$4:$GQ$24,COLUMN()-COLUMN($GZ$1)+1,0))</f>
        <v>0</v>
      </c>
      <c r="HT2013" s="24">
        <f>SUMPRODUCT($B2013:$GQ2013,INDEX(PLAN_PRODUCCION!$B$4:$GQ$24,COLUMN()-COLUMN($GZ$1)+1,0))</f>
        <v>0</v>
      </c>
      <c r="HU2013" s="21"/>
      <c r="HV2013" s="25"/>
      <c r="HW2013" t="str">
        <f>DIM_BILL[[#This Row],[Tipo]]</f>
        <v/>
      </c>
    </row>
    <row r="2014" spans="1:231" x14ac:dyDescent="0.3">
      <c r="A2014" s="18" t="s">
        <v>909</v>
      </c>
      <c r="CC2014">
        <v>3.3466666666666662E-3</v>
      </c>
      <c r="GR2014" s="18" t="s">
        <v>910</v>
      </c>
      <c r="GS2014" s="18">
        <v>2</v>
      </c>
      <c r="GT2014" s="18" t="s">
        <v>1791</v>
      </c>
      <c r="GU2014" s="18" t="s">
        <v>1791</v>
      </c>
      <c r="GV2014" s="18">
        <f>SUMIF(FACT_A1[cve_prod],DIM_BILL[[#This Row],[CODIGO]],FACT_A1[Existencia])</f>
        <v>0</v>
      </c>
      <c r="GW2014" s="18">
        <f>SUMIF(FACT_A2[cve_prod],DIM_BILL[[#This Row],[CODIGO]],FACT_A2[Existencia])</f>
        <v>4.92</v>
      </c>
      <c r="GX2014" s="18"/>
      <c r="GY2014" s="16" t="s">
        <v>2222</v>
      </c>
      <c r="GZ2014" s="26">
        <f t="shared" ref="GZ2014" si="14719">GV2014+GW2014+GX2014+GZ2012-GZ2013</f>
        <v>4.92</v>
      </c>
      <c r="HA2014" s="26">
        <f t="shared" ref="HA2014" si="14720">GZ2014+HA2012-HA2013</f>
        <v>4.92</v>
      </c>
      <c r="HB2014" s="26">
        <f t="shared" ref="HB2014" si="14721">HA2014+HB2012-HB2013</f>
        <v>4.92</v>
      </c>
      <c r="HC2014" s="26">
        <f t="shared" ref="HC2014" si="14722">HB2014+HC2012-HC2013</f>
        <v>4.92</v>
      </c>
      <c r="HD2014" s="26">
        <f t="shared" ref="HD2014" si="14723">HC2014+HD2012-HD2013</f>
        <v>4.92</v>
      </c>
      <c r="HE2014" s="26">
        <f t="shared" ref="HE2014" si="14724">HD2014+HE2012-HE2013</f>
        <v>4.92</v>
      </c>
      <c r="HF2014" s="26">
        <f t="shared" ref="HF2014" si="14725">HE2014+HF2012-HF2013</f>
        <v>4.92</v>
      </c>
      <c r="HG2014" s="26">
        <f t="shared" ref="HG2014" si="14726">HF2014+HG2012-HG2013</f>
        <v>4.92</v>
      </c>
      <c r="HH2014" s="26">
        <f t="shared" ref="HH2014" si="14727">HG2014+HH2012-HH2013</f>
        <v>4.92</v>
      </c>
      <c r="HI2014" s="26">
        <f t="shared" ref="HI2014" si="14728">HH2014+HI2012-HI2013</f>
        <v>4.92</v>
      </c>
      <c r="HJ2014" s="26">
        <f t="shared" ref="HJ2014" si="14729">HI2014+HJ2012-HJ2013</f>
        <v>4.92</v>
      </c>
      <c r="HK2014" s="26">
        <f t="shared" ref="HK2014" si="14730">HJ2014+HK2012-HK2013</f>
        <v>4.92</v>
      </c>
      <c r="HL2014" s="26">
        <f t="shared" ref="HL2014" si="14731">HK2014+HL2012-HL2013</f>
        <v>4.92</v>
      </c>
      <c r="HM2014" s="26">
        <f t="shared" ref="HM2014" si="14732">HL2014+HM2012-HM2013</f>
        <v>4.92</v>
      </c>
      <c r="HN2014" s="26">
        <f t="shared" ref="HN2014" si="14733">HM2014+HN2012-HN2013</f>
        <v>4.92</v>
      </c>
      <c r="HO2014" s="26">
        <f t="shared" ref="HO2014" si="14734">HN2014+HO2012-HO2013</f>
        <v>4.92</v>
      </c>
      <c r="HP2014" s="26">
        <f t="shared" ref="HP2014" si="14735">HO2014+HP2012-HP2013</f>
        <v>4.92</v>
      </c>
      <c r="HQ2014" s="26">
        <f t="shared" ref="HQ2014" si="14736">HP2014+HQ2012-HQ2013</f>
        <v>4.92</v>
      </c>
      <c r="HR2014" s="26">
        <f t="shared" ref="HR2014" si="14737">HQ2014+HR2012-HR2013</f>
        <v>4.92</v>
      </c>
      <c r="HS2014" s="26">
        <f t="shared" ref="HS2014" si="14738">HR2014+HS2012-HS2013</f>
        <v>4.92</v>
      </c>
      <c r="HT2014" s="26">
        <f t="shared" ref="HT2014" si="14739">HS2014+HT2012-HT2013</f>
        <v>4.92</v>
      </c>
      <c r="HU2014" s="22">
        <f t="shared" ref="HU2014" si="14740">COUNTIF(GZ2014:HT2014,"&lt;0")</f>
        <v>0</v>
      </c>
      <c r="HV2014" s="25"/>
      <c r="HW2014" t="str">
        <f>DIM_BILL[[#This Row],[Tipo]]</f>
        <v/>
      </c>
    </row>
    <row r="2015" spans="1:231" x14ac:dyDescent="0.3">
      <c r="A2015" s="17" t="s">
        <v>737</v>
      </c>
      <c r="BP2015">
        <v>1.6120000000000002E-2</v>
      </c>
      <c r="BQ2015">
        <v>3.2233333333333336E-2</v>
      </c>
      <c r="BR2015">
        <v>3.8688000000000004E-3</v>
      </c>
      <c r="GR2015" s="17" t="s">
        <v>738</v>
      </c>
      <c r="GS2015" s="17">
        <v>3</v>
      </c>
      <c r="GT2015" s="17" t="s">
        <v>1836</v>
      </c>
      <c r="GU2015" s="17" t="s">
        <v>1793</v>
      </c>
      <c r="GV2015" s="17">
        <f>SUMIF(FACT_A1[cve_prod],DIM_BILL[[#This Row],[CODIGO]],FACT_A1[Existencia])</f>
        <v>0</v>
      </c>
      <c r="GW2015" s="17">
        <f>SUMIF(FACT_A2[cve_prod],DIM_BILL[[#This Row],[CODIGO]],FACT_A2[Existencia])</f>
        <v>201.97</v>
      </c>
      <c r="GX2015" s="17"/>
      <c r="GY2015" s="16" t="s">
        <v>2220</v>
      </c>
      <c r="GZ2015" s="15">
        <f>SUMIFS(POs[saldo],POs[cve_prod],DIM_BILL[[#This Row],[CODIGO]],POs[status],$GY2015,POs[f_ent],GZ$1)</f>
        <v>0</v>
      </c>
      <c r="HA2015" s="15">
        <f>SUMIFS(POs[saldo],POs[cve_prod],DIM_BILL[[#This Row],[CODIGO]],POs[status],$GY2015,POs[f_ent],HA$1)</f>
        <v>0</v>
      </c>
      <c r="HB2015" s="15">
        <f>SUMIFS(POs[saldo],POs[cve_prod],DIM_BILL[[#This Row],[CODIGO]],POs[status],$GY2015,POs[f_ent],HB$1)</f>
        <v>0</v>
      </c>
      <c r="HC2015" s="15">
        <f>SUMIFS(POs[saldo],POs[cve_prod],DIM_BILL[[#This Row],[CODIGO]],POs[status],$GY2015,POs[f_ent],HC$1)</f>
        <v>0</v>
      </c>
      <c r="HD2015" s="15">
        <f>SUMIFS(POs[saldo],POs[cve_prod],DIM_BILL[[#This Row],[CODIGO]],POs[status],$GY2015,POs[f_ent],HD$1)</f>
        <v>0</v>
      </c>
      <c r="HE2015" s="15">
        <f>SUMIFS(POs[saldo],POs[cve_prod],DIM_BILL[[#This Row],[CODIGO]],POs[status],$GY2015,POs[f_ent],HE$1)</f>
        <v>0</v>
      </c>
      <c r="HF2015" s="15">
        <f>SUMIFS(POs[saldo],POs[cve_prod],DIM_BILL[[#This Row],[CODIGO]],POs[status],$GY2015,POs[Semana],WEEKNUM(HF$1))</f>
        <v>0</v>
      </c>
      <c r="HG2015" s="15">
        <f>SUMIFS(POs[saldo],POs[cve_prod],DIM_BILL[[#This Row],[CODIGO]],POs[status],$GY2015,POs[Semana],WEEKNUM(HG$1))</f>
        <v>0</v>
      </c>
      <c r="HH2015" s="15">
        <f>SUMIFS(POs[saldo],POs[cve_prod],DIM_BILL[[#This Row],[CODIGO]],POs[status],$GY2015,POs[Semana],WEEKNUM(HH$1))</f>
        <v>0</v>
      </c>
      <c r="HI2015" s="15">
        <f>SUMIFS(POs[saldo],POs[cve_prod],DIM_BILL[[#This Row],[CODIGO]],POs[status],$GY2015,POs[Semana],WEEKNUM(HI$1))</f>
        <v>0</v>
      </c>
      <c r="HJ2015" s="15">
        <f>SUMIFS(POs[saldo],POs[cve_prod],DIM_BILL[[#This Row],[CODIGO]],POs[status],$GY2015,POs[Semana],WEEKNUM(HJ$1))</f>
        <v>0</v>
      </c>
      <c r="HK2015" s="15">
        <f>SUMIFS(POs[saldo],POs[cve_prod],DIM_BILL[[#This Row],[CODIGO]],POs[status],$GY2015,POs[Semana],WEEKNUM(HK$1))</f>
        <v>0</v>
      </c>
      <c r="HL2015" s="15">
        <f>SUMIFS(POs[saldo],POs[cve_prod],DIM_BILL[[#This Row],[CODIGO]],POs[status],$GY2015,POs[Semana],WEEKNUM(HL$1))</f>
        <v>0</v>
      </c>
      <c r="HM2015" s="15">
        <f>SUMIFS(POs[saldo],POs[cve_prod],DIM_BILL[[#This Row],[CODIGO]],POs[status],$GY2015,POs[Semana],WEEKNUM(HM$1))</f>
        <v>0</v>
      </c>
      <c r="HN2015" s="15">
        <f>SUMIFS(POs[saldo],POs[cve_prod],DIM_BILL[[#This Row],[CODIGO]],POs[status],$GY2015,POs[Semana],WEEKNUM(HN$1))</f>
        <v>0</v>
      </c>
      <c r="HO2015" s="15">
        <f>SUMIFS(POs[saldo],POs[cve_prod],DIM_BILL[[#This Row],[CODIGO]],POs[status],$GY2015,POs[Semana],WEEKNUM(HO$1))</f>
        <v>0</v>
      </c>
      <c r="HP2015" s="15">
        <f>SUMIFS(POs[saldo],POs[cve_prod],DIM_BILL[[#This Row],[CODIGO]],POs[status],$GY2015,POs[Semana],WEEKNUM(HP$1))</f>
        <v>0</v>
      </c>
      <c r="HQ2015" s="15">
        <f>SUMIFS(POs[saldo],POs[cve_prod],DIM_BILL[[#This Row],[CODIGO]],POs[status],$GY2015,POs[Semana],WEEKNUM(HQ$1))</f>
        <v>0</v>
      </c>
      <c r="HR2015" s="15">
        <f>SUMIFS(POs[saldo],POs[cve_prod],DIM_BILL[[#This Row],[CODIGO]],POs[status],$GY2015,POs[Semana],WEEKNUM(HR$1))</f>
        <v>0</v>
      </c>
      <c r="HS2015" s="15">
        <f>SUMIFS(POs[saldo],POs[cve_prod],DIM_BILL[[#This Row],[CODIGO]],POs[status],$GY2015,POs[Semana],WEEKNUM(HS$1))</f>
        <v>0</v>
      </c>
      <c r="HT2015" s="15">
        <f>SUMIFS(POs[saldo],POs[cve_prod],DIM_BILL[[#This Row],[CODIGO]],POs[status],$GY2015,POs[Semana],WEEKNUM(HT$1))</f>
        <v>0</v>
      </c>
      <c r="HU2015" s="21"/>
      <c r="HV2015" s="25"/>
      <c r="HW2015" t="str">
        <f>DIM_BILL[[#This Row],[Tipo]]</f>
        <v>MATERIA PRIMA</v>
      </c>
    </row>
    <row r="2016" spans="1:231" x14ac:dyDescent="0.3">
      <c r="A2016" s="17" t="s">
        <v>737</v>
      </c>
      <c r="BP2016">
        <v>1.6120000000000002E-2</v>
      </c>
      <c r="BQ2016">
        <v>3.2233333333333336E-2</v>
      </c>
      <c r="BR2016">
        <v>3.8688000000000004E-3</v>
      </c>
      <c r="GR2016" s="17" t="s">
        <v>738</v>
      </c>
      <c r="GS2016" s="17">
        <v>3</v>
      </c>
      <c r="GT2016" s="17" t="s">
        <v>1836</v>
      </c>
      <c r="GU2016" s="17" t="s">
        <v>1793</v>
      </c>
      <c r="GV2016" s="17">
        <f>SUMIF(FACT_A1[cve_prod],DIM_BILL[[#This Row],[CODIGO]],FACT_A1[Existencia])</f>
        <v>0</v>
      </c>
      <c r="GW2016" s="17">
        <f>SUMIF(FACT_A2[cve_prod],DIM_BILL[[#This Row],[CODIGO]],FACT_A2[Existencia])</f>
        <v>201.97</v>
      </c>
      <c r="GX2016" s="17"/>
      <c r="GY2016" s="16" t="s">
        <v>2221</v>
      </c>
      <c r="GZ2016" s="24">
        <f>SUMPRODUCT($B2016:$GQ2016,INDEX(PLAN_PRODUCCION!$B$4:$GQ$24,COLUMN()-COLUMN($GZ$1)+1,0))</f>
        <v>174.09600000000003</v>
      </c>
      <c r="HA2016" s="24">
        <f>SUMPRODUCT($B2016:$GQ2016,INDEX(PLAN_PRODUCCION!$B$4:$GQ$24,COLUMN()-COLUMN($GZ$1)+1,0))</f>
        <v>0</v>
      </c>
      <c r="HB2016" s="24">
        <f>SUMPRODUCT($B2016:$GQ2016,INDEX(PLAN_PRODUCCION!$B$4:$GQ$24,COLUMN()-COLUMN($GZ$1)+1,0))</f>
        <v>0</v>
      </c>
      <c r="HC2016" s="24">
        <f>SUMPRODUCT($B2016:$GQ2016,INDEX(PLAN_PRODUCCION!$B$4:$GQ$24,COLUMN()-COLUMN($GZ$1)+1,0))</f>
        <v>0</v>
      </c>
      <c r="HD2016" s="24">
        <f>SUMPRODUCT($B2016:$GQ2016,INDEX(PLAN_PRODUCCION!$B$4:$GQ$24,COLUMN()-COLUMN($GZ$1)+1,0))</f>
        <v>0</v>
      </c>
      <c r="HE2016" s="24">
        <f>SUMPRODUCT($B2016:$GQ2016,INDEX(PLAN_PRODUCCION!$B$4:$GQ$24,COLUMN()-COLUMN($GZ$1)+1,0))</f>
        <v>0</v>
      </c>
      <c r="HF2016" s="24">
        <f>SUMPRODUCT($B2016:$GQ2016,INDEX(PLAN_PRODUCCION!$B$4:$GQ$24,COLUMN()-COLUMN($GZ$1)+1,0))</f>
        <v>0</v>
      </c>
      <c r="HG2016" s="24">
        <f>SUMPRODUCT($B2016:$GQ2016,INDEX(PLAN_PRODUCCION!$B$4:$GQ$24,COLUMN()-COLUMN($GZ$1)+1,0))</f>
        <v>0</v>
      </c>
      <c r="HH2016" s="24">
        <f>SUMPRODUCT($B2016:$GQ2016,INDEX(PLAN_PRODUCCION!$B$4:$GQ$24,COLUMN()-COLUMN($GZ$1)+1,0))</f>
        <v>0</v>
      </c>
      <c r="HI2016" s="24">
        <f>SUMPRODUCT($B2016:$GQ2016,INDEX(PLAN_PRODUCCION!$B$4:$GQ$24,COLUMN()-COLUMN($GZ$1)+1,0))</f>
        <v>0</v>
      </c>
      <c r="HJ2016" s="24">
        <f>SUMPRODUCT($B2016:$GQ2016,INDEX(PLAN_PRODUCCION!$B$4:$GQ$24,COLUMN()-COLUMN($GZ$1)+1,0))</f>
        <v>0</v>
      </c>
      <c r="HK2016" s="24">
        <f>SUMPRODUCT($B2016:$GQ2016,INDEX(PLAN_PRODUCCION!$B$4:$GQ$24,COLUMN()-COLUMN($GZ$1)+1,0))</f>
        <v>0</v>
      </c>
      <c r="HL2016" s="24">
        <f>SUMPRODUCT($B2016:$GQ2016,INDEX(PLAN_PRODUCCION!$B$4:$GQ$24,COLUMN()-COLUMN($GZ$1)+1,0))</f>
        <v>0</v>
      </c>
      <c r="HM2016" s="24">
        <f>SUMPRODUCT($B2016:$GQ2016,INDEX(PLAN_PRODUCCION!$B$4:$GQ$24,COLUMN()-COLUMN($GZ$1)+1,0))</f>
        <v>0</v>
      </c>
      <c r="HN2016" s="24">
        <f>SUMPRODUCT($B2016:$GQ2016,INDEX(PLAN_PRODUCCION!$B$4:$GQ$24,COLUMN()-COLUMN($GZ$1)+1,0))</f>
        <v>0</v>
      </c>
      <c r="HO2016" s="24">
        <f>SUMPRODUCT($B2016:$GQ2016,INDEX(PLAN_PRODUCCION!$B$4:$GQ$24,COLUMN()-COLUMN($GZ$1)+1,0))</f>
        <v>0</v>
      </c>
      <c r="HP2016" s="24">
        <f>SUMPRODUCT($B2016:$GQ2016,INDEX(PLAN_PRODUCCION!$B$4:$GQ$24,COLUMN()-COLUMN($GZ$1)+1,0))</f>
        <v>0</v>
      </c>
      <c r="HQ2016" s="24">
        <f>SUMPRODUCT($B2016:$GQ2016,INDEX(PLAN_PRODUCCION!$B$4:$GQ$24,COLUMN()-COLUMN($GZ$1)+1,0))</f>
        <v>0</v>
      </c>
      <c r="HR2016" s="24">
        <f>SUMPRODUCT($B2016:$GQ2016,INDEX(PLAN_PRODUCCION!$B$4:$GQ$24,COLUMN()-COLUMN($GZ$1)+1,0))</f>
        <v>0</v>
      </c>
      <c r="HS2016" s="24">
        <f>SUMPRODUCT($B2016:$GQ2016,INDEX(PLAN_PRODUCCION!$B$4:$GQ$24,COLUMN()-COLUMN($GZ$1)+1,0))</f>
        <v>0</v>
      </c>
      <c r="HT2016" s="24">
        <f>SUMPRODUCT($B2016:$GQ2016,INDEX(PLAN_PRODUCCION!$B$4:$GQ$24,COLUMN()-COLUMN($GZ$1)+1,0))</f>
        <v>0</v>
      </c>
      <c r="HU2016" s="21"/>
      <c r="HV2016" s="25"/>
      <c r="HW2016" t="str">
        <f>DIM_BILL[[#This Row],[Tipo]]</f>
        <v>MATERIA PRIMA</v>
      </c>
    </row>
    <row r="2017" spans="1:231" x14ac:dyDescent="0.3">
      <c r="A2017" s="18" t="s">
        <v>737</v>
      </c>
      <c r="BP2017">
        <v>1.6120000000000002E-2</v>
      </c>
      <c r="BQ2017">
        <v>3.2233333333333336E-2</v>
      </c>
      <c r="BR2017">
        <v>3.8688000000000004E-3</v>
      </c>
      <c r="GR2017" s="18" t="s">
        <v>738</v>
      </c>
      <c r="GS2017" s="18">
        <v>3</v>
      </c>
      <c r="GT2017" s="18" t="s">
        <v>1836</v>
      </c>
      <c r="GU2017" s="18" t="s">
        <v>1793</v>
      </c>
      <c r="GV2017" s="18">
        <f>SUMIF(FACT_A1[cve_prod],DIM_BILL[[#This Row],[CODIGO]],FACT_A1[Existencia])</f>
        <v>0</v>
      </c>
      <c r="GW2017" s="18">
        <f>SUMIF(FACT_A2[cve_prod],DIM_BILL[[#This Row],[CODIGO]],FACT_A2[Existencia])</f>
        <v>201.97</v>
      </c>
      <c r="GX2017" s="18"/>
      <c r="GY2017" s="16" t="s">
        <v>2222</v>
      </c>
      <c r="GZ2017" s="26">
        <f t="shared" ref="GZ2017" si="14741">GV2017+GW2017+GX2017+GZ2015-GZ2016</f>
        <v>27.873999999999967</v>
      </c>
      <c r="HA2017" s="26">
        <f t="shared" ref="HA2017" si="14742">GZ2017+HA2015-HA2016</f>
        <v>27.873999999999967</v>
      </c>
      <c r="HB2017" s="26">
        <f t="shared" ref="HB2017" si="14743">HA2017+HB2015-HB2016</f>
        <v>27.873999999999967</v>
      </c>
      <c r="HC2017" s="26">
        <f t="shared" ref="HC2017" si="14744">HB2017+HC2015-HC2016</f>
        <v>27.873999999999967</v>
      </c>
      <c r="HD2017" s="26">
        <f t="shared" ref="HD2017" si="14745">HC2017+HD2015-HD2016</f>
        <v>27.873999999999967</v>
      </c>
      <c r="HE2017" s="26">
        <f t="shared" ref="HE2017" si="14746">HD2017+HE2015-HE2016</f>
        <v>27.873999999999967</v>
      </c>
      <c r="HF2017" s="26">
        <f t="shared" ref="HF2017" si="14747">HE2017+HF2015-HF2016</f>
        <v>27.873999999999967</v>
      </c>
      <c r="HG2017" s="26">
        <f t="shared" ref="HG2017" si="14748">HF2017+HG2015-HG2016</f>
        <v>27.873999999999967</v>
      </c>
      <c r="HH2017" s="26">
        <f t="shared" ref="HH2017" si="14749">HG2017+HH2015-HH2016</f>
        <v>27.873999999999967</v>
      </c>
      <c r="HI2017" s="26">
        <f t="shared" ref="HI2017" si="14750">HH2017+HI2015-HI2016</f>
        <v>27.873999999999967</v>
      </c>
      <c r="HJ2017" s="26">
        <f t="shared" ref="HJ2017" si="14751">HI2017+HJ2015-HJ2016</f>
        <v>27.873999999999967</v>
      </c>
      <c r="HK2017" s="26">
        <f t="shared" ref="HK2017" si="14752">HJ2017+HK2015-HK2016</f>
        <v>27.873999999999967</v>
      </c>
      <c r="HL2017" s="26">
        <f t="shared" ref="HL2017" si="14753">HK2017+HL2015-HL2016</f>
        <v>27.873999999999967</v>
      </c>
      <c r="HM2017" s="26">
        <f t="shared" ref="HM2017" si="14754">HL2017+HM2015-HM2016</f>
        <v>27.873999999999967</v>
      </c>
      <c r="HN2017" s="26">
        <f t="shared" ref="HN2017" si="14755">HM2017+HN2015-HN2016</f>
        <v>27.873999999999967</v>
      </c>
      <c r="HO2017" s="26">
        <f t="shared" ref="HO2017" si="14756">HN2017+HO2015-HO2016</f>
        <v>27.873999999999967</v>
      </c>
      <c r="HP2017" s="26">
        <f t="shared" ref="HP2017" si="14757">HO2017+HP2015-HP2016</f>
        <v>27.873999999999967</v>
      </c>
      <c r="HQ2017" s="26">
        <f t="shared" ref="HQ2017" si="14758">HP2017+HQ2015-HQ2016</f>
        <v>27.873999999999967</v>
      </c>
      <c r="HR2017" s="26">
        <f t="shared" ref="HR2017" si="14759">HQ2017+HR2015-HR2016</f>
        <v>27.873999999999967</v>
      </c>
      <c r="HS2017" s="26">
        <f t="shared" ref="HS2017" si="14760">HR2017+HS2015-HS2016</f>
        <v>27.873999999999967</v>
      </c>
      <c r="HT2017" s="26">
        <f t="shared" ref="HT2017" si="14761">HS2017+HT2015-HT2016</f>
        <v>27.873999999999967</v>
      </c>
      <c r="HU2017" s="22">
        <f t="shared" ref="HU2017" si="14762">COUNTIF(GZ2017:HT2017,"&lt;0")</f>
        <v>0</v>
      </c>
      <c r="HV2017" s="25"/>
      <c r="HW2017" t="str">
        <f>DIM_BILL[[#This Row],[Tipo]]</f>
        <v>MATERIA PRIMA</v>
      </c>
    </row>
    <row r="2018" spans="1:231" x14ac:dyDescent="0.3">
      <c r="A2018" s="17" t="s">
        <v>1601</v>
      </c>
      <c r="FO2018">
        <v>4.2000000000000006E-3</v>
      </c>
      <c r="GR2018" s="17" t="s">
        <v>1602</v>
      </c>
      <c r="GS2018" s="17">
        <v>3</v>
      </c>
      <c r="GT2018" s="17" t="s">
        <v>1888</v>
      </c>
      <c r="GU2018" s="17" t="s">
        <v>1793</v>
      </c>
      <c r="GV2018" s="17">
        <f>SUMIF(FACT_A1[cve_prod],DIM_BILL[[#This Row],[CODIGO]],FACT_A1[Existencia])</f>
        <v>0</v>
      </c>
      <c r="GW2018" s="17">
        <f>SUMIF(FACT_A2[cve_prod],DIM_BILL[[#This Row],[CODIGO]],FACT_A2[Existencia])</f>
        <v>4.6900000000000004</v>
      </c>
      <c r="GX2018" s="17"/>
      <c r="GY2018" s="16" t="s">
        <v>2220</v>
      </c>
      <c r="GZ2018" s="15">
        <f>SUMIFS(POs[saldo],POs[cve_prod],DIM_BILL[[#This Row],[CODIGO]],POs[status],$GY2018,POs[f_ent],GZ$1)</f>
        <v>0</v>
      </c>
      <c r="HA2018" s="15">
        <f>SUMIFS(POs[saldo],POs[cve_prod],DIM_BILL[[#This Row],[CODIGO]],POs[status],$GY2018,POs[f_ent],HA$1)</f>
        <v>0</v>
      </c>
      <c r="HB2018" s="15">
        <f>SUMIFS(POs[saldo],POs[cve_prod],DIM_BILL[[#This Row],[CODIGO]],POs[status],$GY2018,POs[f_ent],HB$1)</f>
        <v>0</v>
      </c>
      <c r="HC2018" s="15">
        <f>SUMIFS(POs[saldo],POs[cve_prod],DIM_BILL[[#This Row],[CODIGO]],POs[status],$GY2018,POs[f_ent],HC$1)</f>
        <v>0</v>
      </c>
      <c r="HD2018" s="15">
        <f>SUMIFS(POs[saldo],POs[cve_prod],DIM_BILL[[#This Row],[CODIGO]],POs[status],$GY2018,POs[f_ent],HD$1)</f>
        <v>0</v>
      </c>
      <c r="HE2018" s="15">
        <f>SUMIFS(POs[saldo],POs[cve_prod],DIM_BILL[[#This Row],[CODIGO]],POs[status],$GY2018,POs[f_ent],HE$1)</f>
        <v>0</v>
      </c>
      <c r="HF2018" s="15">
        <f>SUMIFS(POs[saldo],POs[cve_prod],DIM_BILL[[#This Row],[CODIGO]],POs[status],$GY2018,POs[Semana],WEEKNUM(HF$1))</f>
        <v>0</v>
      </c>
      <c r="HG2018" s="15">
        <f>SUMIFS(POs[saldo],POs[cve_prod],DIM_BILL[[#This Row],[CODIGO]],POs[status],$GY2018,POs[Semana],WEEKNUM(HG$1))</f>
        <v>0</v>
      </c>
      <c r="HH2018" s="15">
        <f>SUMIFS(POs[saldo],POs[cve_prod],DIM_BILL[[#This Row],[CODIGO]],POs[status],$GY2018,POs[Semana],WEEKNUM(HH$1))</f>
        <v>0</v>
      </c>
      <c r="HI2018" s="15">
        <f>SUMIFS(POs[saldo],POs[cve_prod],DIM_BILL[[#This Row],[CODIGO]],POs[status],$GY2018,POs[Semana],WEEKNUM(HI$1))</f>
        <v>0</v>
      </c>
      <c r="HJ2018" s="15">
        <f>SUMIFS(POs[saldo],POs[cve_prod],DIM_BILL[[#This Row],[CODIGO]],POs[status],$GY2018,POs[Semana],WEEKNUM(HJ$1))</f>
        <v>0</v>
      </c>
      <c r="HK2018" s="15">
        <f>SUMIFS(POs[saldo],POs[cve_prod],DIM_BILL[[#This Row],[CODIGO]],POs[status],$GY2018,POs[Semana],WEEKNUM(HK$1))</f>
        <v>0</v>
      </c>
      <c r="HL2018" s="15">
        <f>SUMIFS(POs[saldo],POs[cve_prod],DIM_BILL[[#This Row],[CODIGO]],POs[status],$GY2018,POs[Semana],WEEKNUM(HL$1))</f>
        <v>0</v>
      </c>
      <c r="HM2018" s="15">
        <f>SUMIFS(POs[saldo],POs[cve_prod],DIM_BILL[[#This Row],[CODIGO]],POs[status],$GY2018,POs[Semana],WEEKNUM(HM$1))</f>
        <v>0</v>
      </c>
      <c r="HN2018" s="15">
        <f>SUMIFS(POs[saldo],POs[cve_prod],DIM_BILL[[#This Row],[CODIGO]],POs[status],$GY2018,POs[Semana],WEEKNUM(HN$1))</f>
        <v>0</v>
      </c>
      <c r="HO2018" s="15">
        <f>SUMIFS(POs[saldo],POs[cve_prod],DIM_BILL[[#This Row],[CODIGO]],POs[status],$GY2018,POs[Semana],WEEKNUM(HO$1))</f>
        <v>0</v>
      </c>
      <c r="HP2018" s="15">
        <f>SUMIFS(POs[saldo],POs[cve_prod],DIM_BILL[[#This Row],[CODIGO]],POs[status],$GY2018,POs[Semana],WEEKNUM(HP$1))</f>
        <v>0</v>
      </c>
      <c r="HQ2018" s="15">
        <f>SUMIFS(POs[saldo],POs[cve_prod],DIM_BILL[[#This Row],[CODIGO]],POs[status],$GY2018,POs[Semana],WEEKNUM(HQ$1))</f>
        <v>0</v>
      </c>
      <c r="HR2018" s="15">
        <f>SUMIFS(POs[saldo],POs[cve_prod],DIM_BILL[[#This Row],[CODIGO]],POs[status],$GY2018,POs[Semana],WEEKNUM(HR$1))</f>
        <v>0</v>
      </c>
      <c r="HS2018" s="15">
        <f>SUMIFS(POs[saldo],POs[cve_prod],DIM_BILL[[#This Row],[CODIGO]],POs[status],$GY2018,POs[Semana],WEEKNUM(HS$1))</f>
        <v>0</v>
      </c>
      <c r="HT2018" s="15">
        <f>SUMIFS(POs[saldo],POs[cve_prod],DIM_BILL[[#This Row],[CODIGO]],POs[status],$GY2018,POs[Semana],WEEKNUM(HT$1))</f>
        <v>0</v>
      </c>
      <c r="HU2018" s="21"/>
      <c r="HV2018" s="25"/>
      <c r="HW2018" t="str">
        <f>DIM_BILL[[#This Row],[Tipo]]</f>
        <v>MATERIA PRIMA</v>
      </c>
    </row>
    <row r="2019" spans="1:231" x14ac:dyDescent="0.3">
      <c r="A2019" s="17" t="s">
        <v>1601</v>
      </c>
      <c r="FO2019">
        <v>4.2000000000000006E-3</v>
      </c>
      <c r="GR2019" s="17" t="s">
        <v>1602</v>
      </c>
      <c r="GS2019" s="17">
        <v>3</v>
      </c>
      <c r="GT2019" s="17" t="s">
        <v>1888</v>
      </c>
      <c r="GU2019" s="17" t="s">
        <v>1793</v>
      </c>
      <c r="GV2019" s="17">
        <f>SUMIF(FACT_A1[cve_prod],DIM_BILL[[#This Row],[CODIGO]],FACT_A1[Existencia])</f>
        <v>0</v>
      </c>
      <c r="GW2019" s="17">
        <f>SUMIF(FACT_A2[cve_prod],DIM_BILL[[#This Row],[CODIGO]],FACT_A2[Existencia])</f>
        <v>4.6900000000000004</v>
      </c>
      <c r="GX2019" s="17"/>
      <c r="GY2019" s="16" t="s">
        <v>2221</v>
      </c>
      <c r="GZ2019" s="24">
        <f>SUMPRODUCT($B2019:$GQ2019,INDEX(PLAN_PRODUCCION!$B$4:$GQ$24,COLUMN()-COLUMN($GZ$1)+1,0))</f>
        <v>8.4</v>
      </c>
      <c r="HA2019" s="24">
        <f>SUMPRODUCT($B2019:$GQ2019,INDEX(PLAN_PRODUCCION!$B$4:$GQ$24,COLUMN()-COLUMN($GZ$1)+1,0))</f>
        <v>0</v>
      </c>
      <c r="HB2019" s="24">
        <f>SUMPRODUCT($B2019:$GQ2019,INDEX(PLAN_PRODUCCION!$B$4:$GQ$24,COLUMN()-COLUMN($GZ$1)+1,0))</f>
        <v>0</v>
      </c>
      <c r="HC2019" s="24">
        <f>SUMPRODUCT($B2019:$GQ2019,INDEX(PLAN_PRODUCCION!$B$4:$GQ$24,COLUMN()-COLUMN($GZ$1)+1,0))</f>
        <v>0</v>
      </c>
      <c r="HD2019" s="24">
        <f>SUMPRODUCT($B2019:$GQ2019,INDEX(PLAN_PRODUCCION!$B$4:$GQ$24,COLUMN()-COLUMN($GZ$1)+1,0))</f>
        <v>0</v>
      </c>
      <c r="HE2019" s="24">
        <f>SUMPRODUCT($B2019:$GQ2019,INDEX(PLAN_PRODUCCION!$B$4:$GQ$24,COLUMN()-COLUMN($GZ$1)+1,0))</f>
        <v>0</v>
      </c>
      <c r="HF2019" s="24">
        <f>SUMPRODUCT($B2019:$GQ2019,INDEX(PLAN_PRODUCCION!$B$4:$GQ$24,COLUMN()-COLUMN($GZ$1)+1,0))</f>
        <v>0</v>
      </c>
      <c r="HG2019" s="24">
        <f>SUMPRODUCT($B2019:$GQ2019,INDEX(PLAN_PRODUCCION!$B$4:$GQ$24,COLUMN()-COLUMN($GZ$1)+1,0))</f>
        <v>0</v>
      </c>
      <c r="HH2019" s="24">
        <f>SUMPRODUCT($B2019:$GQ2019,INDEX(PLAN_PRODUCCION!$B$4:$GQ$24,COLUMN()-COLUMN($GZ$1)+1,0))</f>
        <v>0</v>
      </c>
      <c r="HI2019" s="24">
        <f>SUMPRODUCT($B2019:$GQ2019,INDEX(PLAN_PRODUCCION!$B$4:$GQ$24,COLUMN()-COLUMN($GZ$1)+1,0))</f>
        <v>0</v>
      </c>
      <c r="HJ2019" s="24">
        <f>SUMPRODUCT($B2019:$GQ2019,INDEX(PLAN_PRODUCCION!$B$4:$GQ$24,COLUMN()-COLUMN($GZ$1)+1,0))</f>
        <v>0</v>
      </c>
      <c r="HK2019" s="24">
        <f>SUMPRODUCT($B2019:$GQ2019,INDEX(PLAN_PRODUCCION!$B$4:$GQ$24,COLUMN()-COLUMN($GZ$1)+1,0))</f>
        <v>0</v>
      </c>
      <c r="HL2019" s="24">
        <f>SUMPRODUCT($B2019:$GQ2019,INDEX(PLAN_PRODUCCION!$B$4:$GQ$24,COLUMN()-COLUMN($GZ$1)+1,0))</f>
        <v>0</v>
      </c>
      <c r="HM2019" s="24">
        <f>SUMPRODUCT($B2019:$GQ2019,INDEX(PLAN_PRODUCCION!$B$4:$GQ$24,COLUMN()-COLUMN($GZ$1)+1,0))</f>
        <v>0</v>
      </c>
      <c r="HN2019" s="24">
        <f>SUMPRODUCT($B2019:$GQ2019,INDEX(PLAN_PRODUCCION!$B$4:$GQ$24,COLUMN()-COLUMN($GZ$1)+1,0))</f>
        <v>0</v>
      </c>
      <c r="HO2019" s="24">
        <f>SUMPRODUCT($B2019:$GQ2019,INDEX(PLAN_PRODUCCION!$B$4:$GQ$24,COLUMN()-COLUMN($GZ$1)+1,0))</f>
        <v>0</v>
      </c>
      <c r="HP2019" s="24">
        <f>SUMPRODUCT($B2019:$GQ2019,INDEX(PLAN_PRODUCCION!$B$4:$GQ$24,COLUMN()-COLUMN($GZ$1)+1,0))</f>
        <v>0</v>
      </c>
      <c r="HQ2019" s="24">
        <f>SUMPRODUCT($B2019:$GQ2019,INDEX(PLAN_PRODUCCION!$B$4:$GQ$24,COLUMN()-COLUMN($GZ$1)+1,0))</f>
        <v>0</v>
      </c>
      <c r="HR2019" s="24">
        <f>SUMPRODUCT($B2019:$GQ2019,INDEX(PLAN_PRODUCCION!$B$4:$GQ$24,COLUMN()-COLUMN($GZ$1)+1,0))</f>
        <v>0</v>
      </c>
      <c r="HS2019" s="24">
        <f>SUMPRODUCT($B2019:$GQ2019,INDEX(PLAN_PRODUCCION!$B$4:$GQ$24,COLUMN()-COLUMN($GZ$1)+1,0))</f>
        <v>0</v>
      </c>
      <c r="HT2019" s="24">
        <f>SUMPRODUCT($B2019:$GQ2019,INDEX(PLAN_PRODUCCION!$B$4:$GQ$24,COLUMN()-COLUMN($GZ$1)+1,0))</f>
        <v>0</v>
      </c>
      <c r="HU2019" s="21"/>
      <c r="HV2019" s="25"/>
      <c r="HW2019" t="str">
        <f>DIM_BILL[[#This Row],[Tipo]]</f>
        <v>MATERIA PRIMA</v>
      </c>
    </row>
    <row r="2020" spans="1:231" x14ac:dyDescent="0.3">
      <c r="A2020" s="18" t="s">
        <v>1601</v>
      </c>
      <c r="FO2020">
        <v>4.2000000000000006E-3</v>
      </c>
      <c r="GR2020" s="18" t="s">
        <v>1602</v>
      </c>
      <c r="GS2020" s="18">
        <v>3</v>
      </c>
      <c r="GT2020" s="18" t="s">
        <v>1888</v>
      </c>
      <c r="GU2020" s="18" t="s">
        <v>1793</v>
      </c>
      <c r="GV2020" s="18">
        <f>SUMIF(FACT_A1[cve_prod],DIM_BILL[[#This Row],[CODIGO]],FACT_A1[Existencia])</f>
        <v>0</v>
      </c>
      <c r="GW2020" s="18">
        <f>SUMIF(FACT_A2[cve_prod],DIM_BILL[[#This Row],[CODIGO]],FACT_A2[Existencia])</f>
        <v>4.6900000000000004</v>
      </c>
      <c r="GX2020" s="18"/>
      <c r="GY2020" s="16" t="s">
        <v>2222</v>
      </c>
      <c r="GZ2020" s="26">
        <f t="shared" ref="GZ2020" si="14763">GV2020+GW2020+GX2020+GZ2018-GZ2019</f>
        <v>-3.71</v>
      </c>
      <c r="HA2020" s="26">
        <f t="shared" ref="HA2020" si="14764">GZ2020+HA2018-HA2019</f>
        <v>-3.71</v>
      </c>
      <c r="HB2020" s="26">
        <f t="shared" ref="HB2020" si="14765">HA2020+HB2018-HB2019</f>
        <v>-3.71</v>
      </c>
      <c r="HC2020" s="26">
        <f t="shared" ref="HC2020" si="14766">HB2020+HC2018-HC2019</f>
        <v>-3.71</v>
      </c>
      <c r="HD2020" s="26">
        <f t="shared" ref="HD2020" si="14767">HC2020+HD2018-HD2019</f>
        <v>-3.71</v>
      </c>
      <c r="HE2020" s="26">
        <f t="shared" ref="HE2020" si="14768">HD2020+HE2018-HE2019</f>
        <v>-3.71</v>
      </c>
      <c r="HF2020" s="26">
        <f t="shared" ref="HF2020" si="14769">HE2020+HF2018-HF2019</f>
        <v>-3.71</v>
      </c>
      <c r="HG2020" s="26">
        <f t="shared" ref="HG2020" si="14770">HF2020+HG2018-HG2019</f>
        <v>-3.71</v>
      </c>
      <c r="HH2020" s="26">
        <f t="shared" ref="HH2020" si="14771">HG2020+HH2018-HH2019</f>
        <v>-3.71</v>
      </c>
      <c r="HI2020" s="26">
        <f t="shared" ref="HI2020" si="14772">HH2020+HI2018-HI2019</f>
        <v>-3.71</v>
      </c>
      <c r="HJ2020" s="26">
        <f t="shared" ref="HJ2020" si="14773">HI2020+HJ2018-HJ2019</f>
        <v>-3.71</v>
      </c>
      <c r="HK2020" s="26">
        <f t="shared" ref="HK2020" si="14774">HJ2020+HK2018-HK2019</f>
        <v>-3.71</v>
      </c>
      <c r="HL2020" s="26">
        <f t="shared" ref="HL2020" si="14775">HK2020+HL2018-HL2019</f>
        <v>-3.71</v>
      </c>
      <c r="HM2020" s="26">
        <f t="shared" ref="HM2020" si="14776">HL2020+HM2018-HM2019</f>
        <v>-3.71</v>
      </c>
      <c r="HN2020" s="26">
        <f t="shared" ref="HN2020" si="14777">HM2020+HN2018-HN2019</f>
        <v>-3.71</v>
      </c>
      <c r="HO2020" s="26">
        <f t="shared" ref="HO2020" si="14778">HN2020+HO2018-HO2019</f>
        <v>-3.71</v>
      </c>
      <c r="HP2020" s="26">
        <f t="shared" ref="HP2020" si="14779">HO2020+HP2018-HP2019</f>
        <v>-3.71</v>
      </c>
      <c r="HQ2020" s="26">
        <f t="shared" ref="HQ2020" si="14780">HP2020+HQ2018-HQ2019</f>
        <v>-3.71</v>
      </c>
      <c r="HR2020" s="26">
        <f t="shared" ref="HR2020" si="14781">HQ2020+HR2018-HR2019</f>
        <v>-3.71</v>
      </c>
      <c r="HS2020" s="26">
        <f t="shared" ref="HS2020" si="14782">HR2020+HS2018-HS2019</f>
        <v>-3.71</v>
      </c>
      <c r="HT2020" s="26">
        <f t="shared" ref="HT2020" si="14783">HS2020+HT2018-HT2019</f>
        <v>-3.71</v>
      </c>
      <c r="HU2020" s="22">
        <f t="shared" ref="HU2020" si="14784">COUNTIF(GZ2020:HT2020,"&lt;0")</f>
        <v>21</v>
      </c>
      <c r="HV2020" s="25"/>
      <c r="HW2020" t="str">
        <f>DIM_BILL[[#This Row],[Tipo]]</f>
        <v>MATERIA PRIMA</v>
      </c>
    </row>
    <row r="2021" spans="1:231" x14ac:dyDescent="0.3">
      <c r="A2021" s="17" t="s">
        <v>1619</v>
      </c>
      <c r="FQ2021">
        <v>5.6699999999999997E-3</v>
      </c>
      <c r="FR2021">
        <v>5.6699999999999997E-3</v>
      </c>
      <c r="GR2021" s="17" t="s">
        <v>1620</v>
      </c>
      <c r="GS2021" s="17">
        <v>3</v>
      </c>
      <c r="GT2021" s="17" t="s">
        <v>1836</v>
      </c>
      <c r="GU2021" s="17" t="s">
        <v>1793</v>
      </c>
      <c r="GV2021" s="17">
        <f>SUMIF(FACT_A1[cve_prod],DIM_BILL[[#This Row],[CODIGO]],FACT_A1[Existencia])</f>
        <v>0</v>
      </c>
      <c r="GW2021" s="17">
        <f>SUMIF(FACT_A2[cve_prod],DIM_BILL[[#This Row],[CODIGO]],FACT_A2[Existencia])</f>
        <v>5</v>
      </c>
      <c r="GX2021" s="17"/>
      <c r="GY2021" s="16" t="s">
        <v>2220</v>
      </c>
      <c r="GZ2021" s="15">
        <f>SUMIFS(POs[saldo],POs[cve_prod],DIM_BILL[[#This Row],[CODIGO]],POs[status],$GY2021,POs[f_ent],GZ$1)</f>
        <v>0</v>
      </c>
      <c r="HA2021" s="15">
        <f>SUMIFS(POs[saldo],POs[cve_prod],DIM_BILL[[#This Row],[CODIGO]],POs[status],$GY2021,POs[f_ent],HA$1)</f>
        <v>25</v>
      </c>
      <c r="HB2021" s="15">
        <f>SUMIFS(POs[saldo],POs[cve_prod],DIM_BILL[[#This Row],[CODIGO]],POs[status],$GY2021,POs[f_ent],HB$1)</f>
        <v>0</v>
      </c>
      <c r="HC2021" s="15">
        <f>SUMIFS(POs[saldo],POs[cve_prod],DIM_BILL[[#This Row],[CODIGO]],POs[status],$GY2021,POs[f_ent],HC$1)</f>
        <v>0</v>
      </c>
      <c r="HD2021" s="15">
        <f>SUMIFS(POs[saldo],POs[cve_prod],DIM_BILL[[#This Row],[CODIGO]],POs[status],$GY2021,POs[f_ent],HD$1)</f>
        <v>0</v>
      </c>
      <c r="HE2021" s="15">
        <f>SUMIFS(POs[saldo],POs[cve_prod],DIM_BILL[[#This Row],[CODIGO]],POs[status],$GY2021,POs[f_ent],HE$1)</f>
        <v>0</v>
      </c>
      <c r="HF2021" s="15">
        <f>SUMIFS(POs[saldo],POs[cve_prod],DIM_BILL[[#This Row],[CODIGO]],POs[status],$GY2021,POs[Semana],WEEKNUM(HF$1))</f>
        <v>0</v>
      </c>
      <c r="HG2021" s="15">
        <f>SUMIFS(POs[saldo],POs[cve_prod],DIM_BILL[[#This Row],[CODIGO]],POs[status],$GY2021,POs[Semana],WEEKNUM(HG$1))</f>
        <v>0</v>
      </c>
      <c r="HH2021" s="15">
        <f>SUMIFS(POs[saldo],POs[cve_prod],DIM_BILL[[#This Row],[CODIGO]],POs[status],$GY2021,POs[Semana],WEEKNUM(HH$1))</f>
        <v>0</v>
      </c>
      <c r="HI2021" s="15">
        <f>SUMIFS(POs[saldo],POs[cve_prod],DIM_BILL[[#This Row],[CODIGO]],POs[status],$GY2021,POs[Semana],WEEKNUM(HI$1))</f>
        <v>0</v>
      </c>
      <c r="HJ2021" s="15">
        <f>SUMIFS(POs[saldo],POs[cve_prod],DIM_BILL[[#This Row],[CODIGO]],POs[status],$GY2021,POs[Semana],WEEKNUM(HJ$1))</f>
        <v>0</v>
      </c>
      <c r="HK2021" s="15">
        <f>SUMIFS(POs[saldo],POs[cve_prod],DIM_BILL[[#This Row],[CODIGO]],POs[status],$GY2021,POs[Semana],WEEKNUM(HK$1))</f>
        <v>0</v>
      </c>
      <c r="HL2021" s="15">
        <f>SUMIFS(POs[saldo],POs[cve_prod],DIM_BILL[[#This Row],[CODIGO]],POs[status],$GY2021,POs[Semana],WEEKNUM(HL$1))</f>
        <v>0</v>
      </c>
      <c r="HM2021" s="15">
        <f>SUMIFS(POs[saldo],POs[cve_prod],DIM_BILL[[#This Row],[CODIGO]],POs[status],$GY2021,POs[Semana],WEEKNUM(HM$1))</f>
        <v>0</v>
      </c>
      <c r="HN2021" s="15">
        <f>SUMIFS(POs[saldo],POs[cve_prod],DIM_BILL[[#This Row],[CODIGO]],POs[status],$GY2021,POs[Semana],WEEKNUM(HN$1))</f>
        <v>0</v>
      </c>
      <c r="HO2021" s="15">
        <f>SUMIFS(POs[saldo],POs[cve_prod],DIM_BILL[[#This Row],[CODIGO]],POs[status],$GY2021,POs[Semana],WEEKNUM(HO$1))</f>
        <v>0</v>
      </c>
      <c r="HP2021" s="15">
        <f>SUMIFS(POs[saldo],POs[cve_prod],DIM_BILL[[#This Row],[CODIGO]],POs[status],$GY2021,POs[Semana],WEEKNUM(HP$1))</f>
        <v>0</v>
      </c>
      <c r="HQ2021" s="15">
        <f>SUMIFS(POs[saldo],POs[cve_prod],DIM_BILL[[#This Row],[CODIGO]],POs[status],$GY2021,POs[Semana],WEEKNUM(HQ$1))</f>
        <v>0</v>
      </c>
      <c r="HR2021" s="15">
        <f>SUMIFS(POs[saldo],POs[cve_prod],DIM_BILL[[#This Row],[CODIGO]],POs[status],$GY2021,POs[Semana],WEEKNUM(HR$1))</f>
        <v>0</v>
      </c>
      <c r="HS2021" s="15">
        <f>SUMIFS(POs[saldo],POs[cve_prod],DIM_BILL[[#This Row],[CODIGO]],POs[status],$GY2021,POs[Semana],WEEKNUM(HS$1))</f>
        <v>0</v>
      </c>
      <c r="HT2021" s="15">
        <f>SUMIFS(POs[saldo],POs[cve_prod],DIM_BILL[[#This Row],[CODIGO]],POs[status],$GY2021,POs[Semana],WEEKNUM(HT$1))</f>
        <v>0</v>
      </c>
      <c r="HU2021" s="21"/>
      <c r="HV2021" s="25"/>
      <c r="HW2021" t="str">
        <f>DIM_BILL[[#This Row],[Tipo]]</f>
        <v>MATERIA PRIMA</v>
      </c>
    </row>
    <row r="2022" spans="1:231" x14ac:dyDescent="0.3">
      <c r="A2022" s="17" t="s">
        <v>1619</v>
      </c>
      <c r="FQ2022">
        <v>5.6699999999999997E-3</v>
      </c>
      <c r="FR2022">
        <v>5.6699999999999997E-3</v>
      </c>
      <c r="GR2022" s="17" t="s">
        <v>1620</v>
      </c>
      <c r="GS2022" s="17">
        <v>3</v>
      </c>
      <c r="GT2022" s="17" t="s">
        <v>1836</v>
      </c>
      <c r="GU2022" s="17" t="s">
        <v>1793</v>
      </c>
      <c r="GV2022" s="17">
        <f>SUMIF(FACT_A1[cve_prod],DIM_BILL[[#This Row],[CODIGO]],FACT_A1[Existencia])</f>
        <v>0</v>
      </c>
      <c r="GW2022" s="17">
        <f>SUMIF(FACT_A2[cve_prod],DIM_BILL[[#This Row],[CODIGO]],FACT_A2[Existencia])</f>
        <v>5</v>
      </c>
      <c r="GX2022" s="17"/>
      <c r="GY2022" s="16" t="s">
        <v>2221</v>
      </c>
      <c r="GZ2022" s="24">
        <f>SUMPRODUCT($B2022:$GQ2022,INDEX(PLAN_PRODUCCION!$B$4:$GQ$24,COLUMN()-COLUMN($GZ$1)+1,0))</f>
        <v>45.36</v>
      </c>
      <c r="HA2022" s="24">
        <f>SUMPRODUCT($B2022:$GQ2022,INDEX(PLAN_PRODUCCION!$B$4:$GQ$24,COLUMN()-COLUMN($GZ$1)+1,0))</f>
        <v>0</v>
      </c>
      <c r="HB2022" s="24">
        <f>SUMPRODUCT($B2022:$GQ2022,INDEX(PLAN_PRODUCCION!$B$4:$GQ$24,COLUMN()-COLUMN($GZ$1)+1,0))</f>
        <v>0</v>
      </c>
      <c r="HC2022" s="24">
        <f>SUMPRODUCT($B2022:$GQ2022,INDEX(PLAN_PRODUCCION!$B$4:$GQ$24,COLUMN()-COLUMN($GZ$1)+1,0))</f>
        <v>0</v>
      </c>
      <c r="HD2022" s="24">
        <f>SUMPRODUCT($B2022:$GQ2022,INDEX(PLAN_PRODUCCION!$B$4:$GQ$24,COLUMN()-COLUMN($GZ$1)+1,0))</f>
        <v>0</v>
      </c>
      <c r="HE2022" s="24">
        <f>SUMPRODUCT($B2022:$GQ2022,INDEX(PLAN_PRODUCCION!$B$4:$GQ$24,COLUMN()-COLUMN($GZ$1)+1,0))</f>
        <v>0</v>
      </c>
      <c r="HF2022" s="24">
        <f>SUMPRODUCT($B2022:$GQ2022,INDEX(PLAN_PRODUCCION!$B$4:$GQ$24,COLUMN()-COLUMN($GZ$1)+1,0))</f>
        <v>0</v>
      </c>
      <c r="HG2022" s="24">
        <f>SUMPRODUCT($B2022:$GQ2022,INDEX(PLAN_PRODUCCION!$B$4:$GQ$24,COLUMN()-COLUMN($GZ$1)+1,0))</f>
        <v>0</v>
      </c>
      <c r="HH2022" s="24">
        <f>SUMPRODUCT($B2022:$GQ2022,INDEX(PLAN_PRODUCCION!$B$4:$GQ$24,COLUMN()-COLUMN($GZ$1)+1,0))</f>
        <v>0</v>
      </c>
      <c r="HI2022" s="24">
        <f>SUMPRODUCT($B2022:$GQ2022,INDEX(PLAN_PRODUCCION!$B$4:$GQ$24,COLUMN()-COLUMN($GZ$1)+1,0))</f>
        <v>0</v>
      </c>
      <c r="HJ2022" s="24">
        <f>SUMPRODUCT($B2022:$GQ2022,INDEX(PLAN_PRODUCCION!$B$4:$GQ$24,COLUMN()-COLUMN($GZ$1)+1,0))</f>
        <v>0</v>
      </c>
      <c r="HK2022" s="24">
        <f>SUMPRODUCT($B2022:$GQ2022,INDEX(PLAN_PRODUCCION!$B$4:$GQ$24,COLUMN()-COLUMN($GZ$1)+1,0))</f>
        <v>0</v>
      </c>
      <c r="HL2022" s="24">
        <f>SUMPRODUCT($B2022:$GQ2022,INDEX(PLAN_PRODUCCION!$B$4:$GQ$24,COLUMN()-COLUMN($GZ$1)+1,0))</f>
        <v>0</v>
      </c>
      <c r="HM2022" s="24">
        <f>SUMPRODUCT($B2022:$GQ2022,INDEX(PLAN_PRODUCCION!$B$4:$GQ$24,COLUMN()-COLUMN($GZ$1)+1,0))</f>
        <v>0</v>
      </c>
      <c r="HN2022" s="24">
        <f>SUMPRODUCT($B2022:$GQ2022,INDEX(PLAN_PRODUCCION!$B$4:$GQ$24,COLUMN()-COLUMN($GZ$1)+1,0))</f>
        <v>0</v>
      </c>
      <c r="HO2022" s="24">
        <f>SUMPRODUCT($B2022:$GQ2022,INDEX(PLAN_PRODUCCION!$B$4:$GQ$24,COLUMN()-COLUMN($GZ$1)+1,0))</f>
        <v>0</v>
      </c>
      <c r="HP2022" s="24">
        <f>SUMPRODUCT($B2022:$GQ2022,INDEX(PLAN_PRODUCCION!$B$4:$GQ$24,COLUMN()-COLUMN($GZ$1)+1,0))</f>
        <v>0</v>
      </c>
      <c r="HQ2022" s="24">
        <f>SUMPRODUCT($B2022:$GQ2022,INDEX(PLAN_PRODUCCION!$B$4:$GQ$24,COLUMN()-COLUMN($GZ$1)+1,0))</f>
        <v>0</v>
      </c>
      <c r="HR2022" s="24">
        <f>SUMPRODUCT($B2022:$GQ2022,INDEX(PLAN_PRODUCCION!$B$4:$GQ$24,COLUMN()-COLUMN($GZ$1)+1,0))</f>
        <v>0</v>
      </c>
      <c r="HS2022" s="24">
        <f>SUMPRODUCT($B2022:$GQ2022,INDEX(PLAN_PRODUCCION!$B$4:$GQ$24,COLUMN()-COLUMN($GZ$1)+1,0))</f>
        <v>0</v>
      </c>
      <c r="HT2022" s="24">
        <f>SUMPRODUCT($B2022:$GQ2022,INDEX(PLAN_PRODUCCION!$B$4:$GQ$24,COLUMN()-COLUMN($GZ$1)+1,0))</f>
        <v>0</v>
      </c>
      <c r="HU2022" s="21"/>
      <c r="HV2022" s="25"/>
      <c r="HW2022" t="str">
        <f>DIM_BILL[[#This Row],[Tipo]]</f>
        <v>MATERIA PRIMA</v>
      </c>
    </row>
    <row r="2023" spans="1:231" x14ac:dyDescent="0.3">
      <c r="A2023" s="18" t="s">
        <v>1619</v>
      </c>
      <c r="FQ2023">
        <v>5.6699999999999997E-3</v>
      </c>
      <c r="FR2023">
        <v>5.6699999999999997E-3</v>
      </c>
      <c r="GR2023" s="18" t="s">
        <v>1620</v>
      </c>
      <c r="GS2023" s="18">
        <v>3</v>
      </c>
      <c r="GT2023" s="18" t="s">
        <v>1836</v>
      </c>
      <c r="GU2023" s="18" t="s">
        <v>1793</v>
      </c>
      <c r="GV2023" s="18">
        <f>SUMIF(FACT_A1[cve_prod],DIM_BILL[[#This Row],[CODIGO]],FACT_A1[Existencia])</f>
        <v>0</v>
      </c>
      <c r="GW2023" s="18">
        <f>SUMIF(FACT_A2[cve_prod],DIM_BILL[[#This Row],[CODIGO]],FACT_A2[Existencia])</f>
        <v>5</v>
      </c>
      <c r="GX2023" s="18"/>
      <c r="GY2023" s="16" t="s">
        <v>2222</v>
      </c>
      <c r="GZ2023" s="26">
        <f t="shared" ref="GZ2023" si="14785">GV2023+GW2023+GX2023+GZ2021-GZ2022</f>
        <v>-40.36</v>
      </c>
      <c r="HA2023" s="26">
        <f t="shared" ref="HA2023" si="14786">GZ2023+HA2021-HA2022</f>
        <v>-15.36</v>
      </c>
      <c r="HB2023" s="26">
        <f t="shared" ref="HB2023" si="14787">HA2023+HB2021-HB2022</f>
        <v>-15.36</v>
      </c>
      <c r="HC2023" s="26">
        <f t="shared" ref="HC2023" si="14788">HB2023+HC2021-HC2022</f>
        <v>-15.36</v>
      </c>
      <c r="HD2023" s="26">
        <f t="shared" ref="HD2023" si="14789">HC2023+HD2021-HD2022</f>
        <v>-15.36</v>
      </c>
      <c r="HE2023" s="26">
        <f t="shared" ref="HE2023" si="14790">HD2023+HE2021-HE2022</f>
        <v>-15.36</v>
      </c>
      <c r="HF2023" s="26">
        <f t="shared" ref="HF2023" si="14791">HE2023+HF2021-HF2022</f>
        <v>-15.36</v>
      </c>
      <c r="HG2023" s="26">
        <f t="shared" ref="HG2023" si="14792">HF2023+HG2021-HG2022</f>
        <v>-15.36</v>
      </c>
      <c r="HH2023" s="26">
        <f t="shared" ref="HH2023" si="14793">HG2023+HH2021-HH2022</f>
        <v>-15.36</v>
      </c>
      <c r="HI2023" s="26">
        <f t="shared" ref="HI2023" si="14794">HH2023+HI2021-HI2022</f>
        <v>-15.36</v>
      </c>
      <c r="HJ2023" s="26">
        <f t="shared" ref="HJ2023" si="14795">HI2023+HJ2021-HJ2022</f>
        <v>-15.36</v>
      </c>
      <c r="HK2023" s="26">
        <f t="shared" ref="HK2023" si="14796">HJ2023+HK2021-HK2022</f>
        <v>-15.36</v>
      </c>
      <c r="HL2023" s="26">
        <f t="shared" ref="HL2023" si="14797">HK2023+HL2021-HL2022</f>
        <v>-15.36</v>
      </c>
      <c r="HM2023" s="26">
        <f t="shared" ref="HM2023" si="14798">HL2023+HM2021-HM2022</f>
        <v>-15.36</v>
      </c>
      <c r="HN2023" s="26">
        <f t="shared" ref="HN2023" si="14799">HM2023+HN2021-HN2022</f>
        <v>-15.36</v>
      </c>
      <c r="HO2023" s="26">
        <f t="shared" ref="HO2023" si="14800">HN2023+HO2021-HO2022</f>
        <v>-15.36</v>
      </c>
      <c r="HP2023" s="26">
        <f t="shared" ref="HP2023" si="14801">HO2023+HP2021-HP2022</f>
        <v>-15.36</v>
      </c>
      <c r="HQ2023" s="26">
        <f t="shared" ref="HQ2023" si="14802">HP2023+HQ2021-HQ2022</f>
        <v>-15.36</v>
      </c>
      <c r="HR2023" s="26">
        <f t="shared" ref="HR2023" si="14803">HQ2023+HR2021-HR2022</f>
        <v>-15.36</v>
      </c>
      <c r="HS2023" s="26">
        <f t="shared" ref="HS2023" si="14804">HR2023+HS2021-HS2022</f>
        <v>-15.36</v>
      </c>
      <c r="HT2023" s="26">
        <f t="shared" ref="HT2023" si="14805">HS2023+HT2021-HT2022</f>
        <v>-15.36</v>
      </c>
      <c r="HU2023" s="22">
        <f t="shared" ref="HU2023" si="14806">COUNTIF(GZ2023:HT2023,"&lt;0")</f>
        <v>21</v>
      </c>
      <c r="HV2023" s="25"/>
      <c r="HW2023" t="str">
        <f>DIM_BILL[[#This Row],[Tipo]]</f>
        <v>MATERIA PRIMA</v>
      </c>
    </row>
    <row r="2024" spans="1:231" x14ac:dyDescent="0.3">
      <c r="A2024" s="17" t="s">
        <v>1613</v>
      </c>
      <c r="FP2024">
        <v>2.1000000000000003E-3</v>
      </c>
      <c r="GR2024" s="17" t="s">
        <v>1614</v>
      </c>
      <c r="GS2024" s="17">
        <v>3</v>
      </c>
      <c r="GT2024" s="17" t="s">
        <v>1836</v>
      </c>
      <c r="GU2024" s="17" t="s">
        <v>1793</v>
      </c>
      <c r="GV2024" s="17">
        <f>SUMIF(FACT_A1[cve_prod],DIM_BILL[[#This Row],[CODIGO]],FACT_A1[Existencia])</f>
        <v>0</v>
      </c>
      <c r="GW2024" s="17">
        <f>SUMIF(FACT_A2[cve_prod],DIM_BILL[[#This Row],[CODIGO]],FACT_A2[Existencia])</f>
        <v>1.6</v>
      </c>
      <c r="GX2024" s="17"/>
      <c r="GY2024" s="16" t="s">
        <v>2220</v>
      </c>
      <c r="GZ2024" s="15">
        <f>SUMIFS(POs[saldo],POs[cve_prod],DIM_BILL[[#This Row],[CODIGO]],POs[status],$GY2024,POs[f_ent],GZ$1)</f>
        <v>0</v>
      </c>
      <c r="HA2024" s="15">
        <f>SUMIFS(POs[saldo],POs[cve_prod],DIM_BILL[[#This Row],[CODIGO]],POs[status],$GY2024,POs[f_ent],HA$1)</f>
        <v>10</v>
      </c>
      <c r="HB2024" s="15">
        <f>SUMIFS(POs[saldo],POs[cve_prod],DIM_BILL[[#This Row],[CODIGO]],POs[status],$GY2024,POs[f_ent],HB$1)</f>
        <v>0</v>
      </c>
      <c r="HC2024" s="15">
        <f>SUMIFS(POs[saldo],POs[cve_prod],DIM_BILL[[#This Row],[CODIGO]],POs[status],$GY2024,POs[f_ent],HC$1)</f>
        <v>0</v>
      </c>
      <c r="HD2024" s="15">
        <f>SUMIFS(POs[saldo],POs[cve_prod],DIM_BILL[[#This Row],[CODIGO]],POs[status],$GY2024,POs[f_ent],HD$1)</f>
        <v>0</v>
      </c>
      <c r="HE2024" s="15">
        <f>SUMIFS(POs[saldo],POs[cve_prod],DIM_BILL[[#This Row],[CODIGO]],POs[status],$GY2024,POs[f_ent],HE$1)</f>
        <v>0</v>
      </c>
      <c r="HF2024" s="15">
        <f>SUMIFS(POs[saldo],POs[cve_prod],DIM_BILL[[#This Row],[CODIGO]],POs[status],$GY2024,POs[Semana],WEEKNUM(HF$1))</f>
        <v>0</v>
      </c>
      <c r="HG2024" s="15">
        <f>SUMIFS(POs[saldo],POs[cve_prod],DIM_BILL[[#This Row],[CODIGO]],POs[status],$GY2024,POs[Semana],WEEKNUM(HG$1))</f>
        <v>0</v>
      </c>
      <c r="HH2024" s="15">
        <f>SUMIFS(POs[saldo],POs[cve_prod],DIM_BILL[[#This Row],[CODIGO]],POs[status],$GY2024,POs[Semana],WEEKNUM(HH$1))</f>
        <v>0</v>
      </c>
      <c r="HI2024" s="15">
        <f>SUMIFS(POs[saldo],POs[cve_prod],DIM_BILL[[#This Row],[CODIGO]],POs[status],$GY2024,POs[Semana],WEEKNUM(HI$1))</f>
        <v>0</v>
      </c>
      <c r="HJ2024" s="15">
        <f>SUMIFS(POs[saldo],POs[cve_prod],DIM_BILL[[#This Row],[CODIGO]],POs[status],$GY2024,POs[Semana],WEEKNUM(HJ$1))</f>
        <v>0</v>
      </c>
      <c r="HK2024" s="15">
        <f>SUMIFS(POs[saldo],POs[cve_prod],DIM_BILL[[#This Row],[CODIGO]],POs[status],$GY2024,POs[Semana],WEEKNUM(HK$1))</f>
        <v>0</v>
      </c>
      <c r="HL2024" s="15">
        <f>SUMIFS(POs[saldo],POs[cve_prod],DIM_BILL[[#This Row],[CODIGO]],POs[status],$GY2024,POs[Semana],WEEKNUM(HL$1))</f>
        <v>0</v>
      </c>
      <c r="HM2024" s="15">
        <f>SUMIFS(POs[saldo],POs[cve_prod],DIM_BILL[[#This Row],[CODIGO]],POs[status],$GY2024,POs[Semana],WEEKNUM(HM$1))</f>
        <v>0</v>
      </c>
      <c r="HN2024" s="15">
        <f>SUMIFS(POs[saldo],POs[cve_prod],DIM_BILL[[#This Row],[CODIGO]],POs[status],$GY2024,POs[Semana],WEEKNUM(HN$1))</f>
        <v>0</v>
      </c>
      <c r="HO2024" s="15">
        <f>SUMIFS(POs[saldo],POs[cve_prod],DIM_BILL[[#This Row],[CODIGO]],POs[status],$GY2024,POs[Semana],WEEKNUM(HO$1))</f>
        <v>0</v>
      </c>
      <c r="HP2024" s="15">
        <f>SUMIFS(POs[saldo],POs[cve_prod],DIM_BILL[[#This Row],[CODIGO]],POs[status],$GY2024,POs[Semana],WEEKNUM(HP$1))</f>
        <v>0</v>
      </c>
      <c r="HQ2024" s="15">
        <f>SUMIFS(POs[saldo],POs[cve_prod],DIM_BILL[[#This Row],[CODIGO]],POs[status],$GY2024,POs[Semana],WEEKNUM(HQ$1))</f>
        <v>0</v>
      </c>
      <c r="HR2024" s="15">
        <f>SUMIFS(POs[saldo],POs[cve_prod],DIM_BILL[[#This Row],[CODIGO]],POs[status],$GY2024,POs[Semana],WEEKNUM(HR$1))</f>
        <v>0</v>
      </c>
      <c r="HS2024" s="15">
        <f>SUMIFS(POs[saldo],POs[cve_prod],DIM_BILL[[#This Row],[CODIGO]],POs[status],$GY2024,POs[Semana],WEEKNUM(HS$1))</f>
        <v>0</v>
      </c>
      <c r="HT2024" s="15">
        <f>SUMIFS(POs[saldo],POs[cve_prod],DIM_BILL[[#This Row],[CODIGO]],POs[status],$GY2024,POs[Semana],WEEKNUM(HT$1))</f>
        <v>0</v>
      </c>
      <c r="HU2024" s="21"/>
      <c r="HV2024" s="25"/>
      <c r="HW2024" t="str">
        <f>DIM_BILL[[#This Row],[Tipo]]</f>
        <v>MATERIA PRIMA</v>
      </c>
    </row>
    <row r="2025" spans="1:231" x14ac:dyDescent="0.3">
      <c r="A2025" s="17" t="s">
        <v>1613</v>
      </c>
      <c r="FP2025">
        <v>2.1000000000000003E-3</v>
      </c>
      <c r="GR2025" s="17" t="s">
        <v>1614</v>
      </c>
      <c r="GS2025" s="17">
        <v>3</v>
      </c>
      <c r="GT2025" s="17" t="s">
        <v>1836</v>
      </c>
      <c r="GU2025" s="17" t="s">
        <v>1793</v>
      </c>
      <c r="GV2025" s="17">
        <f>SUMIF(FACT_A1[cve_prod],DIM_BILL[[#This Row],[CODIGO]],FACT_A1[Existencia])</f>
        <v>0</v>
      </c>
      <c r="GW2025" s="17">
        <f>SUMIF(FACT_A2[cve_prod],DIM_BILL[[#This Row],[CODIGO]],FACT_A2[Existencia])</f>
        <v>1.6</v>
      </c>
      <c r="GX2025" s="17"/>
      <c r="GY2025" s="16" t="s">
        <v>2221</v>
      </c>
      <c r="GZ2025" s="24">
        <f>SUMPRODUCT($B2025:$GQ2025,INDEX(PLAN_PRODUCCION!$B$4:$GQ$24,COLUMN()-COLUMN($GZ$1)+1,0))</f>
        <v>4.2504000000000008</v>
      </c>
      <c r="HA2025" s="24">
        <f>SUMPRODUCT($B2025:$GQ2025,INDEX(PLAN_PRODUCCION!$B$4:$GQ$24,COLUMN()-COLUMN($GZ$1)+1,0))</f>
        <v>0</v>
      </c>
      <c r="HB2025" s="24">
        <f>SUMPRODUCT($B2025:$GQ2025,INDEX(PLAN_PRODUCCION!$B$4:$GQ$24,COLUMN()-COLUMN($GZ$1)+1,0))</f>
        <v>0</v>
      </c>
      <c r="HC2025" s="24">
        <f>SUMPRODUCT($B2025:$GQ2025,INDEX(PLAN_PRODUCCION!$B$4:$GQ$24,COLUMN()-COLUMN($GZ$1)+1,0))</f>
        <v>0</v>
      </c>
      <c r="HD2025" s="24">
        <f>SUMPRODUCT($B2025:$GQ2025,INDEX(PLAN_PRODUCCION!$B$4:$GQ$24,COLUMN()-COLUMN($GZ$1)+1,0))</f>
        <v>0</v>
      </c>
      <c r="HE2025" s="24">
        <f>SUMPRODUCT($B2025:$GQ2025,INDEX(PLAN_PRODUCCION!$B$4:$GQ$24,COLUMN()-COLUMN($GZ$1)+1,0))</f>
        <v>0</v>
      </c>
      <c r="HF2025" s="24">
        <f>SUMPRODUCT($B2025:$GQ2025,INDEX(PLAN_PRODUCCION!$B$4:$GQ$24,COLUMN()-COLUMN($GZ$1)+1,0))</f>
        <v>0</v>
      </c>
      <c r="HG2025" s="24">
        <f>SUMPRODUCT($B2025:$GQ2025,INDEX(PLAN_PRODUCCION!$B$4:$GQ$24,COLUMN()-COLUMN($GZ$1)+1,0))</f>
        <v>0</v>
      </c>
      <c r="HH2025" s="24">
        <f>SUMPRODUCT($B2025:$GQ2025,INDEX(PLAN_PRODUCCION!$B$4:$GQ$24,COLUMN()-COLUMN($GZ$1)+1,0))</f>
        <v>0</v>
      </c>
      <c r="HI2025" s="24">
        <f>SUMPRODUCT($B2025:$GQ2025,INDEX(PLAN_PRODUCCION!$B$4:$GQ$24,COLUMN()-COLUMN($GZ$1)+1,0))</f>
        <v>0</v>
      </c>
      <c r="HJ2025" s="24">
        <f>SUMPRODUCT($B2025:$GQ2025,INDEX(PLAN_PRODUCCION!$B$4:$GQ$24,COLUMN()-COLUMN($GZ$1)+1,0))</f>
        <v>0</v>
      </c>
      <c r="HK2025" s="24">
        <f>SUMPRODUCT($B2025:$GQ2025,INDEX(PLAN_PRODUCCION!$B$4:$GQ$24,COLUMN()-COLUMN($GZ$1)+1,0))</f>
        <v>0</v>
      </c>
      <c r="HL2025" s="24">
        <f>SUMPRODUCT($B2025:$GQ2025,INDEX(PLAN_PRODUCCION!$B$4:$GQ$24,COLUMN()-COLUMN($GZ$1)+1,0))</f>
        <v>0</v>
      </c>
      <c r="HM2025" s="24">
        <f>SUMPRODUCT($B2025:$GQ2025,INDEX(PLAN_PRODUCCION!$B$4:$GQ$24,COLUMN()-COLUMN($GZ$1)+1,0))</f>
        <v>0</v>
      </c>
      <c r="HN2025" s="24">
        <f>SUMPRODUCT($B2025:$GQ2025,INDEX(PLAN_PRODUCCION!$B$4:$GQ$24,COLUMN()-COLUMN($GZ$1)+1,0))</f>
        <v>0</v>
      </c>
      <c r="HO2025" s="24">
        <f>SUMPRODUCT($B2025:$GQ2025,INDEX(PLAN_PRODUCCION!$B$4:$GQ$24,COLUMN()-COLUMN($GZ$1)+1,0))</f>
        <v>0</v>
      </c>
      <c r="HP2025" s="24">
        <f>SUMPRODUCT($B2025:$GQ2025,INDEX(PLAN_PRODUCCION!$B$4:$GQ$24,COLUMN()-COLUMN($GZ$1)+1,0))</f>
        <v>0</v>
      </c>
      <c r="HQ2025" s="24">
        <f>SUMPRODUCT($B2025:$GQ2025,INDEX(PLAN_PRODUCCION!$B$4:$GQ$24,COLUMN()-COLUMN($GZ$1)+1,0))</f>
        <v>0</v>
      </c>
      <c r="HR2025" s="24">
        <f>SUMPRODUCT($B2025:$GQ2025,INDEX(PLAN_PRODUCCION!$B$4:$GQ$24,COLUMN()-COLUMN($GZ$1)+1,0))</f>
        <v>0</v>
      </c>
      <c r="HS2025" s="24">
        <f>SUMPRODUCT($B2025:$GQ2025,INDEX(PLAN_PRODUCCION!$B$4:$GQ$24,COLUMN()-COLUMN($GZ$1)+1,0))</f>
        <v>0</v>
      </c>
      <c r="HT2025" s="24">
        <f>SUMPRODUCT($B2025:$GQ2025,INDEX(PLAN_PRODUCCION!$B$4:$GQ$24,COLUMN()-COLUMN($GZ$1)+1,0))</f>
        <v>0</v>
      </c>
      <c r="HU2025" s="21"/>
      <c r="HV2025" s="25"/>
      <c r="HW2025" t="str">
        <f>DIM_BILL[[#This Row],[Tipo]]</f>
        <v>MATERIA PRIMA</v>
      </c>
    </row>
    <row r="2026" spans="1:231" x14ac:dyDescent="0.3">
      <c r="A2026" s="18" t="s">
        <v>1613</v>
      </c>
      <c r="FP2026">
        <v>2.1000000000000003E-3</v>
      </c>
      <c r="GR2026" s="18" t="s">
        <v>1614</v>
      </c>
      <c r="GS2026" s="18">
        <v>3</v>
      </c>
      <c r="GT2026" s="18" t="s">
        <v>1836</v>
      </c>
      <c r="GU2026" s="18" t="s">
        <v>1793</v>
      </c>
      <c r="GV2026" s="18">
        <f>SUMIF(FACT_A1[cve_prod],DIM_BILL[[#This Row],[CODIGO]],FACT_A1[Existencia])</f>
        <v>0</v>
      </c>
      <c r="GW2026" s="18">
        <f>SUMIF(FACT_A2[cve_prod],DIM_BILL[[#This Row],[CODIGO]],FACT_A2[Existencia])</f>
        <v>1.6</v>
      </c>
      <c r="GX2026" s="18"/>
      <c r="GY2026" s="16" t="s">
        <v>2222</v>
      </c>
      <c r="GZ2026" s="26">
        <f t="shared" ref="GZ2026" si="14807">GV2026+GW2026+GX2026+GZ2024-GZ2025</f>
        <v>-2.6504000000000008</v>
      </c>
      <c r="HA2026" s="26">
        <f t="shared" ref="HA2026" si="14808">GZ2026+HA2024-HA2025</f>
        <v>7.3495999999999988</v>
      </c>
      <c r="HB2026" s="26">
        <f t="shared" ref="HB2026" si="14809">HA2026+HB2024-HB2025</f>
        <v>7.3495999999999988</v>
      </c>
      <c r="HC2026" s="26">
        <f t="shared" ref="HC2026" si="14810">HB2026+HC2024-HC2025</f>
        <v>7.3495999999999988</v>
      </c>
      <c r="HD2026" s="26">
        <f t="shared" ref="HD2026" si="14811">HC2026+HD2024-HD2025</f>
        <v>7.3495999999999988</v>
      </c>
      <c r="HE2026" s="26">
        <f t="shared" ref="HE2026" si="14812">HD2026+HE2024-HE2025</f>
        <v>7.3495999999999988</v>
      </c>
      <c r="HF2026" s="26">
        <f t="shared" ref="HF2026" si="14813">HE2026+HF2024-HF2025</f>
        <v>7.3495999999999988</v>
      </c>
      <c r="HG2026" s="26">
        <f t="shared" ref="HG2026" si="14814">HF2026+HG2024-HG2025</f>
        <v>7.3495999999999988</v>
      </c>
      <c r="HH2026" s="26">
        <f t="shared" ref="HH2026" si="14815">HG2026+HH2024-HH2025</f>
        <v>7.3495999999999988</v>
      </c>
      <c r="HI2026" s="26">
        <f t="shared" ref="HI2026" si="14816">HH2026+HI2024-HI2025</f>
        <v>7.3495999999999988</v>
      </c>
      <c r="HJ2026" s="26">
        <f t="shared" ref="HJ2026" si="14817">HI2026+HJ2024-HJ2025</f>
        <v>7.3495999999999988</v>
      </c>
      <c r="HK2026" s="26">
        <f t="shared" ref="HK2026" si="14818">HJ2026+HK2024-HK2025</f>
        <v>7.3495999999999988</v>
      </c>
      <c r="HL2026" s="26">
        <f t="shared" ref="HL2026" si="14819">HK2026+HL2024-HL2025</f>
        <v>7.3495999999999988</v>
      </c>
      <c r="HM2026" s="26">
        <f t="shared" ref="HM2026" si="14820">HL2026+HM2024-HM2025</f>
        <v>7.3495999999999988</v>
      </c>
      <c r="HN2026" s="26">
        <f t="shared" ref="HN2026" si="14821">HM2026+HN2024-HN2025</f>
        <v>7.3495999999999988</v>
      </c>
      <c r="HO2026" s="26">
        <f t="shared" ref="HO2026" si="14822">HN2026+HO2024-HO2025</f>
        <v>7.3495999999999988</v>
      </c>
      <c r="HP2026" s="26">
        <f t="shared" ref="HP2026" si="14823">HO2026+HP2024-HP2025</f>
        <v>7.3495999999999988</v>
      </c>
      <c r="HQ2026" s="26">
        <f t="shared" ref="HQ2026" si="14824">HP2026+HQ2024-HQ2025</f>
        <v>7.3495999999999988</v>
      </c>
      <c r="HR2026" s="26">
        <f t="shared" ref="HR2026" si="14825">HQ2026+HR2024-HR2025</f>
        <v>7.3495999999999988</v>
      </c>
      <c r="HS2026" s="26">
        <f t="shared" ref="HS2026" si="14826">HR2026+HS2024-HS2025</f>
        <v>7.3495999999999988</v>
      </c>
      <c r="HT2026" s="26">
        <f t="shared" ref="HT2026" si="14827">HS2026+HT2024-HT2025</f>
        <v>7.3495999999999988</v>
      </c>
      <c r="HU2026" s="22">
        <f t="shared" ref="HU2026" si="14828">COUNTIF(GZ2026:HT2026,"&lt;0")</f>
        <v>1</v>
      </c>
      <c r="HV2026" s="25"/>
      <c r="HW2026" t="str">
        <f>DIM_BILL[[#This Row],[Tipo]]</f>
        <v>MATERIA PRIMA</v>
      </c>
    </row>
    <row r="2027" spans="1:231" x14ac:dyDescent="0.3">
      <c r="A2027" s="17" t="s">
        <v>1085</v>
      </c>
      <c r="CZ2027">
        <v>9.0000000000000011E-3</v>
      </c>
      <c r="GR2027" s="17" t="s">
        <v>1086</v>
      </c>
      <c r="GS2027" s="17">
        <v>1</v>
      </c>
      <c r="GT2027" s="17" t="s">
        <v>1888</v>
      </c>
      <c r="GU2027" s="17" t="s">
        <v>1793</v>
      </c>
      <c r="GV2027" s="17">
        <f>SUMIF(FACT_A1[cve_prod],DIM_BILL[[#This Row],[CODIGO]],FACT_A1[Existencia])</f>
        <v>0</v>
      </c>
      <c r="GW2027" s="17">
        <f>SUMIF(FACT_A2[cve_prod],DIM_BILL[[#This Row],[CODIGO]],FACT_A2[Existencia])</f>
        <v>15</v>
      </c>
      <c r="GX2027" s="17"/>
      <c r="GY2027" s="16" t="s">
        <v>2220</v>
      </c>
      <c r="GZ2027" s="15">
        <f>SUMIFS(POs[saldo],POs[cve_prod],DIM_BILL[[#This Row],[CODIGO]],POs[status],$GY2027,POs[f_ent],GZ$1)</f>
        <v>0</v>
      </c>
      <c r="HA2027" s="15">
        <f>SUMIFS(POs[saldo],POs[cve_prod],DIM_BILL[[#This Row],[CODIGO]],POs[status],$GY2027,POs[f_ent],HA$1)</f>
        <v>0</v>
      </c>
      <c r="HB2027" s="15">
        <f>SUMIFS(POs[saldo],POs[cve_prod],DIM_BILL[[#This Row],[CODIGO]],POs[status],$GY2027,POs[f_ent],HB$1)</f>
        <v>0</v>
      </c>
      <c r="HC2027" s="15">
        <f>SUMIFS(POs[saldo],POs[cve_prod],DIM_BILL[[#This Row],[CODIGO]],POs[status],$GY2027,POs[f_ent],HC$1)</f>
        <v>0</v>
      </c>
      <c r="HD2027" s="15">
        <f>SUMIFS(POs[saldo],POs[cve_prod],DIM_BILL[[#This Row],[CODIGO]],POs[status],$GY2027,POs[f_ent],HD$1)</f>
        <v>0</v>
      </c>
      <c r="HE2027" s="15">
        <f>SUMIFS(POs[saldo],POs[cve_prod],DIM_BILL[[#This Row],[CODIGO]],POs[status],$GY2027,POs[f_ent],HE$1)</f>
        <v>0</v>
      </c>
      <c r="HF2027" s="15">
        <f>SUMIFS(POs[saldo],POs[cve_prod],DIM_BILL[[#This Row],[CODIGO]],POs[status],$GY2027,POs[Semana],WEEKNUM(HF$1))</f>
        <v>0</v>
      </c>
      <c r="HG2027" s="15">
        <f>SUMIFS(POs[saldo],POs[cve_prod],DIM_BILL[[#This Row],[CODIGO]],POs[status],$GY2027,POs[Semana],WEEKNUM(HG$1))</f>
        <v>0</v>
      </c>
      <c r="HH2027" s="15">
        <f>SUMIFS(POs[saldo],POs[cve_prod],DIM_BILL[[#This Row],[CODIGO]],POs[status],$GY2027,POs[Semana],WEEKNUM(HH$1))</f>
        <v>0</v>
      </c>
      <c r="HI2027" s="15">
        <f>SUMIFS(POs[saldo],POs[cve_prod],DIM_BILL[[#This Row],[CODIGO]],POs[status],$GY2027,POs[Semana],WEEKNUM(HI$1))</f>
        <v>0</v>
      </c>
      <c r="HJ2027" s="15">
        <f>SUMIFS(POs[saldo],POs[cve_prod],DIM_BILL[[#This Row],[CODIGO]],POs[status],$GY2027,POs[Semana],WEEKNUM(HJ$1))</f>
        <v>0</v>
      </c>
      <c r="HK2027" s="15">
        <f>SUMIFS(POs[saldo],POs[cve_prod],DIM_BILL[[#This Row],[CODIGO]],POs[status],$GY2027,POs[Semana],WEEKNUM(HK$1))</f>
        <v>0</v>
      </c>
      <c r="HL2027" s="15">
        <f>SUMIFS(POs[saldo],POs[cve_prod],DIM_BILL[[#This Row],[CODIGO]],POs[status],$GY2027,POs[Semana],WEEKNUM(HL$1))</f>
        <v>0</v>
      </c>
      <c r="HM2027" s="15">
        <f>SUMIFS(POs[saldo],POs[cve_prod],DIM_BILL[[#This Row],[CODIGO]],POs[status],$GY2027,POs[Semana],WEEKNUM(HM$1))</f>
        <v>0</v>
      </c>
      <c r="HN2027" s="15">
        <f>SUMIFS(POs[saldo],POs[cve_prod],DIM_BILL[[#This Row],[CODIGO]],POs[status],$GY2027,POs[Semana],WEEKNUM(HN$1))</f>
        <v>0</v>
      </c>
      <c r="HO2027" s="15">
        <f>SUMIFS(POs[saldo],POs[cve_prod],DIM_BILL[[#This Row],[CODIGO]],POs[status],$GY2027,POs[Semana],WEEKNUM(HO$1))</f>
        <v>0</v>
      </c>
      <c r="HP2027" s="15">
        <f>SUMIFS(POs[saldo],POs[cve_prod],DIM_BILL[[#This Row],[CODIGO]],POs[status],$GY2027,POs[Semana],WEEKNUM(HP$1))</f>
        <v>0</v>
      </c>
      <c r="HQ2027" s="15">
        <f>SUMIFS(POs[saldo],POs[cve_prod],DIM_BILL[[#This Row],[CODIGO]],POs[status],$GY2027,POs[Semana],WEEKNUM(HQ$1))</f>
        <v>0</v>
      </c>
      <c r="HR2027" s="15">
        <f>SUMIFS(POs[saldo],POs[cve_prod],DIM_BILL[[#This Row],[CODIGO]],POs[status],$GY2027,POs[Semana],WEEKNUM(HR$1))</f>
        <v>0</v>
      </c>
      <c r="HS2027" s="15">
        <f>SUMIFS(POs[saldo],POs[cve_prod],DIM_BILL[[#This Row],[CODIGO]],POs[status],$GY2027,POs[Semana],WEEKNUM(HS$1))</f>
        <v>0</v>
      </c>
      <c r="HT2027" s="15">
        <f>SUMIFS(POs[saldo],POs[cve_prod],DIM_BILL[[#This Row],[CODIGO]],POs[status],$GY2027,POs[Semana],WEEKNUM(HT$1))</f>
        <v>0</v>
      </c>
      <c r="HU2027" s="21"/>
      <c r="HV2027" s="25"/>
      <c r="HW2027" t="str">
        <f>DIM_BILL[[#This Row],[Tipo]]</f>
        <v>MATERIA PRIMA</v>
      </c>
    </row>
    <row r="2028" spans="1:231" x14ac:dyDescent="0.3">
      <c r="A2028" s="17" t="s">
        <v>1085</v>
      </c>
      <c r="CZ2028">
        <v>9.0000000000000011E-3</v>
      </c>
      <c r="GR2028" s="17" t="s">
        <v>1086</v>
      </c>
      <c r="GS2028" s="17">
        <v>1</v>
      </c>
      <c r="GT2028" s="17" t="s">
        <v>1888</v>
      </c>
      <c r="GU2028" s="17" t="s">
        <v>1793</v>
      </c>
      <c r="GV2028" s="17">
        <f>SUMIF(FACT_A1[cve_prod],DIM_BILL[[#This Row],[CODIGO]],FACT_A1[Existencia])</f>
        <v>0</v>
      </c>
      <c r="GW2028" s="17">
        <f>SUMIF(FACT_A2[cve_prod],DIM_BILL[[#This Row],[CODIGO]],FACT_A2[Existencia])</f>
        <v>15</v>
      </c>
      <c r="GX2028" s="17"/>
      <c r="GY2028" s="16" t="s">
        <v>2221</v>
      </c>
      <c r="GZ2028" s="24">
        <f>SUMPRODUCT($B2028:$GQ2028,INDEX(PLAN_PRODUCCION!$B$4:$GQ$24,COLUMN()-COLUMN($GZ$1)+1,0))</f>
        <v>0</v>
      </c>
      <c r="HA2028" s="24">
        <f>SUMPRODUCT($B2028:$GQ2028,INDEX(PLAN_PRODUCCION!$B$4:$GQ$24,COLUMN()-COLUMN($GZ$1)+1,0))</f>
        <v>0</v>
      </c>
      <c r="HB2028" s="24">
        <f>SUMPRODUCT($B2028:$GQ2028,INDEX(PLAN_PRODUCCION!$B$4:$GQ$24,COLUMN()-COLUMN($GZ$1)+1,0))</f>
        <v>0</v>
      </c>
      <c r="HC2028" s="24">
        <f>SUMPRODUCT($B2028:$GQ2028,INDEX(PLAN_PRODUCCION!$B$4:$GQ$24,COLUMN()-COLUMN($GZ$1)+1,0))</f>
        <v>0</v>
      </c>
      <c r="HD2028" s="24">
        <f>SUMPRODUCT($B2028:$GQ2028,INDEX(PLAN_PRODUCCION!$B$4:$GQ$24,COLUMN()-COLUMN($GZ$1)+1,0))</f>
        <v>0</v>
      </c>
      <c r="HE2028" s="24">
        <f>SUMPRODUCT($B2028:$GQ2028,INDEX(PLAN_PRODUCCION!$B$4:$GQ$24,COLUMN()-COLUMN($GZ$1)+1,0))</f>
        <v>0</v>
      </c>
      <c r="HF2028" s="24">
        <f>SUMPRODUCT($B2028:$GQ2028,INDEX(PLAN_PRODUCCION!$B$4:$GQ$24,COLUMN()-COLUMN($GZ$1)+1,0))</f>
        <v>0</v>
      </c>
      <c r="HG2028" s="24">
        <f>SUMPRODUCT($B2028:$GQ2028,INDEX(PLAN_PRODUCCION!$B$4:$GQ$24,COLUMN()-COLUMN($GZ$1)+1,0))</f>
        <v>0</v>
      </c>
      <c r="HH2028" s="24">
        <f>SUMPRODUCT($B2028:$GQ2028,INDEX(PLAN_PRODUCCION!$B$4:$GQ$24,COLUMN()-COLUMN($GZ$1)+1,0))</f>
        <v>0</v>
      </c>
      <c r="HI2028" s="24">
        <f>SUMPRODUCT($B2028:$GQ2028,INDEX(PLAN_PRODUCCION!$B$4:$GQ$24,COLUMN()-COLUMN($GZ$1)+1,0))</f>
        <v>0</v>
      </c>
      <c r="HJ2028" s="24">
        <f>SUMPRODUCT($B2028:$GQ2028,INDEX(PLAN_PRODUCCION!$B$4:$GQ$24,COLUMN()-COLUMN($GZ$1)+1,0))</f>
        <v>0</v>
      </c>
      <c r="HK2028" s="24">
        <f>SUMPRODUCT($B2028:$GQ2028,INDEX(PLAN_PRODUCCION!$B$4:$GQ$24,COLUMN()-COLUMN($GZ$1)+1,0))</f>
        <v>0</v>
      </c>
      <c r="HL2028" s="24">
        <f>SUMPRODUCT($B2028:$GQ2028,INDEX(PLAN_PRODUCCION!$B$4:$GQ$24,COLUMN()-COLUMN($GZ$1)+1,0))</f>
        <v>0</v>
      </c>
      <c r="HM2028" s="24">
        <f>SUMPRODUCT($B2028:$GQ2028,INDEX(PLAN_PRODUCCION!$B$4:$GQ$24,COLUMN()-COLUMN($GZ$1)+1,0))</f>
        <v>0</v>
      </c>
      <c r="HN2028" s="24">
        <f>SUMPRODUCT($B2028:$GQ2028,INDEX(PLAN_PRODUCCION!$B$4:$GQ$24,COLUMN()-COLUMN($GZ$1)+1,0))</f>
        <v>0</v>
      </c>
      <c r="HO2028" s="24">
        <f>SUMPRODUCT($B2028:$GQ2028,INDEX(PLAN_PRODUCCION!$B$4:$GQ$24,COLUMN()-COLUMN($GZ$1)+1,0))</f>
        <v>0</v>
      </c>
      <c r="HP2028" s="24">
        <f>SUMPRODUCT($B2028:$GQ2028,INDEX(PLAN_PRODUCCION!$B$4:$GQ$24,COLUMN()-COLUMN($GZ$1)+1,0))</f>
        <v>0</v>
      </c>
      <c r="HQ2028" s="24">
        <f>SUMPRODUCT($B2028:$GQ2028,INDEX(PLAN_PRODUCCION!$B$4:$GQ$24,COLUMN()-COLUMN($GZ$1)+1,0))</f>
        <v>0</v>
      </c>
      <c r="HR2028" s="24">
        <f>SUMPRODUCT($B2028:$GQ2028,INDEX(PLAN_PRODUCCION!$B$4:$GQ$24,COLUMN()-COLUMN($GZ$1)+1,0))</f>
        <v>0</v>
      </c>
      <c r="HS2028" s="24">
        <f>SUMPRODUCT($B2028:$GQ2028,INDEX(PLAN_PRODUCCION!$B$4:$GQ$24,COLUMN()-COLUMN($GZ$1)+1,0))</f>
        <v>0</v>
      </c>
      <c r="HT2028" s="24">
        <f>SUMPRODUCT($B2028:$GQ2028,INDEX(PLAN_PRODUCCION!$B$4:$GQ$24,COLUMN()-COLUMN($GZ$1)+1,0))</f>
        <v>0</v>
      </c>
      <c r="HU2028" s="21"/>
      <c r="HV2028" s="25"/>
      <c r="HW2028" t="str">
        <f>DIM_BILL[[#This Row],[Tipo]]</f>
        <v>MATERIA PRIMA</v>
      </c>
    </row>
    <row r="2029" spans="1:231" x14ac:dyDescent="0.3">
      <c r="A2029" s="18" t="s">
        <v>1085</v>
      </c>
      <c r="CZ2029">
        <v>9.0000000000000011E-3</v>
      </c>
      <c r="GR2029" s="18" t="s">
        <v>1086</v>
      </c>
      <c r="GS2029" s="18">
        <v>1</v>
      </c>
      <c r="GT2029" s="18" t="s">
        <v>1888</v>
      </c>
      <c r="GU2029" s="18" t="s">
        <v>1793</v>
      </c>
      <c r="GV2029" s="18">
        <f>SUMIF(FACT_A1[cve_prod],DIM_BILL[[#This Row],[CODIGO]],FACT_A1[Existencia])</f>
        <v>0</v>
      </c>
      <c r="GW2029" s="18">
        <f>SUMIF(FACT_A2[cve_prod],DIM_BILL[[#This Row],[CODIGO]],FACT_A2[Existencia])</f>
        <v>15</v>
      </c>
      <c r="GX2029" s="18"/>
      <c r="GY2029" s="16" t="s">
        <v>2222</v>
      </c>
      <c r="GZ2029" s="26">
        <f t="shared" ref="GZ2029" si="14829">GV2029+GW2029+GX2029+GZ2027-GZ2028</f>
        <v>15</v>
      </c>
      <c r="HA2029" s="26">
        <f t="shared" ref="HA2029" si="14830">GZ2029+HA2027-HA2028</f>
        <v>15</v>
      </c>
      <c r="HB2029" s="26">
        <f t="shared" ref="HB2029" si="14831">HA2029+HB2027-HB2028</f>
        <v>15</v>
      </c>
      <c r="HC2029" s="26">
        <f t="shared" ref="HC2029" si="14832">HB2029+HC2027-HC2028</f>
        <v>15</v>
      </c>
      <c r="HD2029" s="26">
        <f t="shared" ref="HD2029" si="14833">HC2029+HD2027-HD2028</f>
        <v>15</v>
      </c>
      <c r="HE2029" s="26">
        <f t="shared" ref="HE2029" si="14834">HD2029+HE2027-HE2028</f>
        <v>15</v>
      </c>
      <c r="HF2029" s="26">
        <f t="shared" ref="HF2029" si="14835">HE2029+HF2027-HF2028</f>
        <v>15</v>
      </c>
      <c r="HG2029" s="26">
        <f t="shared" ref="HG2029" si="14836">HF2029+HG2027-HG2028</f>
        <v>15</v>
      </c>
      <c r="HH2029" s="26">
        <f t="shared" ref="HH2029" si="14837">HG2029+HH2027-HH2028</f>
        <v>15</v>
      </c>
      <c r="HI2029" s="26">
        <f t="shared" ref="HI2029" si="14838">HH2029+HI2027-HI2028</f>
        <v>15</v>
      </c>
      <c r="HJ2029" s="26">
        <f t="shared" ref="HJ2029" si="14839">HI2029+HJ2027-HJ2028</f>
        <v>15</v>
      </c>
      <c r="HK2029" s="26">
        <f t="shared" ref="HK2029" si="14840">HJ2029+HK2027-HK2028</f>
        <v>15</v>
      </c>
      <c r="HL2029" s="26">
        <f t="shared" ref="HL2029" si="14841">HK2029+HL2027-HL2028</f>
        <v>15</v>
      </c>
      <c r="HM2029" s="26">
        <f t="shared" ref="HM2029" si="14842">HL2029+HM2027-HM2028</f>
        <v>15</v>
      </c>
      <c r="HN2029" s="26">
        <f t="shared" ref="HN2029" si="14843">HM2029+HN2027-HN2028</f>
        <v>15</v>
      </c>
      <c r="HO2029" s="26">
        <f t="shared" ref="HO2029" si="14844">HN2029+HO2027-HO2028</f>
        <v>15</v>
      </c>
      <c r="HP2029" s="26">
        <f t="shared" ref="HP2029" si="14845">HO2029+HP2027-HP2028</f>
        <v>15</v>
      </c>
      <c r="HQ2029" s="26">
        <f t="shared" ref="HQ2029" si="14846">HP2029+HQ2027-HQ2028</f>
        <v>15</v>
      </c>
      <c r="HR2029" s="26">
        <f t="shared" ref="HR2029" si="14847">HQ2029+HR2027-HR2028</f>
        <v>15</v>
      </c>
      <c r="HS2029" s="26">
        <f t="shared" ref="HS2029" si="14848">HR2029+HS2027-HS2028</f>
        <v>15</v>
      </c>
      <c r="HT2029" s="26">
        <f t="shared" ref="HT2029" si="14849">HS2029+HT2027-HT2028</f>
        <v>15</v>
      </c>
      <c r="HU2029" s="22">
        <f t="shared" ref="HU2029" si="14850">COUNTIF(GZ2029:HT2029,"&lt;0")</f>
        <v>0</v>
      </c>
      <c r="HV2029" s="25"/>
      <c r="HW2029" t="str">
        <f>DIM_BILL[[#This Row],[Tipo]]</f>
        <v>MATERIA PRIMA</v>
      </c>
    </row>
    <row r="2030" spans="1:231" x14ac:dyDescent="0.3">
      <c r="A2030" s="17" t="s">
        <v>1099</v>
      </c>
      <c r="DA2030">
        <v>9.0000000000000011E-3</v>
      </c>
      <c r="EC2030">
        <v>0</v>
      </c>
      <c r="EH2030">
        <v>0</v>
      </c>
      <c r="EJ2030">
        <v>0</v>
      </c>
      <c r="EO2030">
        <v>4.4999999999999997E-3</v>
      </c>
      <c r="GR2030" s="17" t="s">
        <v>1100</v>
      </c>
      <c r="GS2030" s="17">
        <v>2</v>
      </c>
      <c r="GT2030" s="17" t="s">
        <v>1888</v>
      </c>
      <c r="GU2030" s="17" t="s">
        <v>1793</v>
      </c>
      <c r="GV2030" s="17">
        <f>SUMIF(FACT_A1[cve_prod],DIM_BILL[[#This Row],[CODIGO]],FACT_A1[Existencia])</f>
        <v>0</v>
      </c>
      <c r="GW2030" s="17">
        <f>SUMIF(FACT_A2[cve_prod],DIM_BILL[[#This Row],[CODIGO]],FACT_A2[Existencia])</f>
        <v>13.6</v>
      </c>
      <c r="GX2030" s="17"/>
      <c r="GY2030" s="16" t="s">
        <v>2220</v>
      </c>
      <c r="GZ2030" s="15">
        <f>SUMIFS(POs[saldo],POs[cve_prod],DIM_BILL[[#This Row],[CODIGO]],POs[status],$GY2030,POs[f_ent],GZ$1)</f>
        <v>0</v>
      </c>
      <c r="HA2030" s="15">
        <f>SUMIFS(POs[saldo],POs[cve_prod],DIM_BILL[[#This Row],[CODIGO]],POs[status],$GY2030,POs[f_ent],HA$1)</f>
        <v>0</v>
      </c>
      <c r="HB2030" s="15">
        <f>SUMIFS(POs[saldo],POs[cve_prod],DIM_BILL[[#This Row],[CODIGO]],POs[status],$GY2030,POs[f_ent],HB$1)</f>
        <v>0</v>
      </c>
      <c r="HC2030" s="15">
        <f>SUMIFS(POs[saldo],POs[cve_prod],DIM_BILL[[#This Row],[CODIGO]],POs[status],$GY2030,POs[f_ent],HC$1)</f>
        <v>0</v>
      </c>
      <c r="HD2030" s="15">
        <f>SUMIFS(POs[saldo],POs[cve_prod],DIM_BILL[[#This Row],[CODIGO]],POs[status],$GY2030,POs[f_ent],HD$1)</f>
        <v>0</v>
      </c>
      <c r="HE2030" s="15">
        <f>SUMIFS(POs[saldo],POs[cve_prod],DIM_BILL[[#This Row],[CODIGO]],POs[status],$GY2030,POs[f_ent],HE$1)</f>
        <v>0</v>
      </c>
      <c r="HF2030" s="15">
        <f>SUMIFS(POs[saldo],POs[cve_prod],DIM_BILL[[#This Row],[CODIGO]],POs[status],$GY2030,POs[Semana],WEEKNUM(HF$1))</f>
        <v>20</v>
      </c>
      <c r="HG2030" s="15">
        <f>SUMIFS(POs[saldo],POs[cve_prod],DIM_BILL[[#This Row],[CODIGO]],POs[status],$GY2030,POs[Semana],WEEKNUM(HG$1))</f>
        <v>0</v>
      </c>
      <c r="HH2030" s="15">
        <f>SUMIFS(POs[saldo],POs[cve_prod],DIM_BILL[[#This Row],[CODIGO]],POs[status],$GY2030,POs[Semana],WEEKNUM(HH$1))</f>
        <v>0</v>
      </c>
      <c r="HI2030" s="15">
        <f>SUMIFS(POs[saldo],POs[cve_prod],DIM_BILL[[#This Row],[CODIGO]],POs[status],$GY2030,POs[Semana],WEEKNUM(HI$1))</f>
        <v>0</v>
      </c>
      <c r="HJ2030" s="15">
        <f>SUMIFS(POs[saldo],POs[cve_prod],DIM_BILL[[#This Row],[CODIGO]],POs[status],$GY2030,POs[Semana],WEEKNUM(HJ$1))</f>
        <v>0</v>
      </c>
      <c r="HK2030" s="15">
        <f>SUMIFS(POs[saldo],POs[cve_prod],DIM_BILL[[#This Row],[CODIGO]],POs[status],$GY2030,POs[Semana],WEEKNUM(HK$1))</f>
        <v>0</v>
      </c>
      <c r="HL2030" s="15">
        <f>SUMIFS(POs[saldo],POs[cve_prod],DIM_BILL[[#This Row],[CODIGO]],POs[status],$GY2030,POs[Semana],WEEKNUM(HL$1))</f>
        <v>0</v>
      </c>
      <c r="HM2030" s="15">
        <f>SUMIFS(POs[saldo],POs[cve_prod],DIM_BILL[[#This Row],[CODIGO]],POs[status],$GY2030,POs[Semana],WEEKNUM(HM$1))</f>
        <v>0</v>
      </c>
      <c r="HN2030" s="15">
        <f>SUMIFS(POs[saldo],POs[cve_prod],DIM_BILL[[#This Row],[CODIGO]],POs[status],$GY2030,POs[Semana],WEEKNUM(HN$1))</f>
        <v>0</v>
      </c>
      <c r="HO2030" s="15">
        <f>SUMIFS(POs[saldo],POs[cve_prod],DIM_BILL[[#This Row],[CODIGO]],POs[status],$GY2030,POs[Semana],WEEKNUM(HO$1))</f>
        <v>0</v>
      </c>
      <c r="HP2030" s="15">
        <f>SUMIFS(POs[saldo],POs[cve_prod],DIM_BILL[[#This Row],[CODIGO]],POs[status],$GY2030,POs[Semana],WEEKNUM(HP$1))</f>
        <v>0</v>
      </c>
      <c r="HQ2030" s="15">
        <f>SUMIFS(POs[saldo],POs[cve_prod],DIM_BILL[[#This Row],[CODIGO]],POs[status],$GY2030,POs[Semana],WEEKNUM(HQ$1))</f>
        <v>0</v>
      </c>
      <c r="HR2030" s="15">
        <f>SUMIFS(POs[saldo],POs[cve_prod],DIM_BILL[[#This Row],[CODIGO]],POs[status],$GY2030,POs[Semana],WEEKNUM(HR$1))</f>
        <v>0</v>
      </c>
      <c r="HS2030" s="15">
        <f>SUMIFS(POs[saldo],POs[cve_prod],DIM_BILL[[#This Row],[CODIGO]],POs[status],$GY2030,POs[Semana],WEEKNUM(HS$1))</f>
        <v>0</v>
      </c>
      <c r="HT2030" s="15">
        <f>SUMIFS(POs[saldo],POs[cve_prod],DIM_BILL[[#This Row],[CODIGO]],POs[status],$GY2030,POs[Semana],WEEKNUM(HT$1))</f>
        <v>0</v>
      </c>
      <c r="HU2030" s="21"/>
      <c r="HV2030" s="25"/>
      <c r="HW2030" t="str">
        <f>DIM_BILL[[#This Row],[Tipo]]</f>
        <v>MATERIA PRIMA</v>
      </c>
    </row>
    <row r="2031" spans="1:231" x14ac:dyDescent="0.3">
      <c r="A2031" s="17" t="s">
        <v>1099</v>
      </c>
      <c r="DA2031">
        <v>9.0000000000000011E-3</v>
      </c>
      <c r="EC2031">
        <v>0</v>
      </c>
      <c r="EH2031">
        <v>0</v>
      </c>
      <c r="EJ2031">
        <v>0</v>
      </c>
      <c r="EO2031">
        <v>4.4999999999999997E-3</v>
      </c>
      <c r="GR2031" s="17" t="s">
        <v>1100</v>
      </c>
      <c r="GS2031" s="17">
        <v>2</v>
      </c>
      <c r="GT2031" s="17" t="s">
        <v>1888</v>
      </c>
      <c r="GU2031" s="17" t="s">
        <v>1793</v>
      </c>
      <c r="GV2031" s="17">
        <f>SUMIF(FACT_A1[cve_prod],DIM_BILL[[#This Row],[CODIGO]],FACT_A1[Existencia])</f>
        <v>0</v>
      </c>
      <c r="GW2031" s="17">
        <f>SUMIF(FACT_A2[cve_prod],DIM_BILL[[#This Row],[CODIGO]],FACT_A2[Existencia])</f>
        <v>13.6</v>
      </c>
      <c r="GX2031" s="17"/>
      <c r="GY2031" s="16" t="s">
        <v>2221</v>
      </c>
      <c r="GZ2031" s="24">
        <f>SUMPRODUCT($B2031:$GQ2031,INDEX(PLAN_PRODUCCION!$B$4:$GQ$24,COLUMN()-COLUMN($GZ$1)+1,0))</f>
        <v>18</v>
      </c>
      <c r="HA2031" s="24">
        <f>SUMPRODUCT($B2031:$GQ2031,INDEX(PLAN_PRODUCCION!$B$4:$GQ$24,COLUMN()-COLUMN($GZ$1)+1,0))</f>
        <v>0</v>
      </c>
      <c r="HB2031" s="24">
        <f>SUMPRODUCT($B2031:$GQ2031,INDEX(PLAN_PRODUCCION!$B$4:$GQ$24,COLUMN()-COLUMN($GZ$1)+1,0))</f>
        <v>0</v>
      </c>
      <c r="HC2031" s="24">
        <f>SUMPRODUCT($B2031:$GQ2031,INDEX(PLAN_PRODUCCION!$B$4:$GQ$24,COLUMN()-COLUMN($GZ$1)+1,0))</f>
        <v>0</v>
      </c>
      <c r="HD2031" s="24">
        <f>SUMPRODUCT($B2031:$GQ2031,INDEX(PLAN_PRODUCCION!$B$4:$GQ$24,COLUMN()-COLUMN($GZ$1)+1,0))</f>
        <v>0</v>
      </c>
      <c r="HE2031" s="24">
        <f>SUMPRODUCT($B2031:$GQ2031,INDEX(PLAN_PRODUCCION!$B$4:$GQ$24,COLUMN()-COLUMN($GZ$1)+1,0))</f>
        <v>0</v>
      </c>
      <c r="HF2031" s="24">
        <f>SUMPRODUCT($B2031:$GQ2031,INDEX(PLAN_PRODUCCION!$B$4:$GQ$24,COLUMN()-COLUMN($GZ$1)+1,0))</f>
        <v>0</v>
      </c>
      <c r="HG2031" s="24">
        <f>SUMPRODUCT($B2031:$GQ2031,INDEX(PLAN_PRODUCCION!$B$4:$GQ$24,COLUMN()-COLUMN($GZ$1)+1,0))</f>
        <v>0</v>
      </c>
      <c r="HH2031" s="24">
        <f>SUMPRODUCT($B2031:$GQ2031,INDEX(PLAN_PRODUCCION!$B$4:$GQ$24,COLUMN()-COLUMN($GZ$1)+1,0))</f>
        <v>0</v>
      </c>
      <c r="HI2031" s="24">
        <f>SUMPRODUCT($B2031:$GQ2031,INDEX(PLAN_PRODUCCION!$B$4:$GQ$24,COLUMN()-COLUMN($GZ$1)+1,0))</f>
        <v>0</v>
      </c>
      <c r="HJ2031" s="24">
        <f>SUMPRODUCT($B2031:$GQ2031,INDEX(PLAN_PRODUCCION!$B$4:$GQ$24,COLUMN()-COLUMN($GZ$1)+1,0))</f>
        <v>0</v>
      </c>
      <c r="HK2031" s="24">
        <f>SUMPRODUCT($B2031:$GQ2031,INDEX(PLAN_PRODUCCION!$B$4:$GQ$24,COLUMN()-COLUMN($GZ$1)+1,0))</f>
        <v>0</v>
      </c>
      <c r="HL2031" s="24">
        <f>SUMPRODUCT($B2031:$GQ2031,INDEX(PLAN_PRODUCCION!$B$4:$GQ$24,COLUMN()-COLUMN($GZ$1)+1,0))</f>
        <v>0</v>
      </c>
      <c r="HM2031" s="24">
        <f>SUMPRODUCT($B2031:$GQ2031,INDEX(PLAN_PRODUCCION!$B$4:$GQ$24,COLUMN()-COLUMN($GZ$1)+1,0))</f>
        <v>0</v>
      </c>
      <c r="HN2031" s="24">
        <f>SUMPRODUCT($B2031:$GQ2031,INDEX(PLAN_PRODUCCION!$B$4:$GQ$24,COLUMN()-COLUMN($GZ$1)+1,0))</f>
        <v>0</v>
      </c>
      <c r="HO2031" s="24">
        <f>SUMPRODUCT($B2031:$GQ2031,INDEX(PLAN_PRODUCCION!$B$4:$GQ$24,COLUMN()-COLUMN($GZ$1)+1,0))</f>
        <v>0</v>
      </c>
      <c r="HP2031" s="24">
        <f>SUMPRODUCT($B2031:$GQ2031,INDEX(PLAN_PRODUCCION!$B$4:$GQ$24,COLUMN()-COLUMN($GZ$1)+1,0))</f>
        <v>0</v>
      </c>
      <c r="HQ2031" s="24">
        <f>SUMPRODUCT($B2031:$GQ2031,INDEX(PLAN_PRODUCCION!$B$4:$GQ$24,COLUMN()-COLUMN($GZ$1)+1,0))</f>
        <v>0</v>
      </c>
      <c r="HR2031" s="24">
        <f>SUMPRODUCT($B2031:$GQ2031,INDEX(PLAN_PRODUCCION!$B$4:$GQ$24,COLUMN()-COLUMN($GZ$1)+1,0))</f>
        <v>0</v>
      </c>
      <c r="HS2031" s="24">
        <f>SUMPRODUCT($B2031:$GQ2031,INDEX(PLAN_PRODUCCION!$B$4:$GQ$24,COLUMN()-COLUMN($GZ$1)+1,0))</f>
        <v>0</v>
      </c>
      <c r="HT2031" s="24">
        <f>SUMPRODUCT($B2031:$GQ2031,INDEX(PLAN_PRODUCCION!$B$4:$GQ$24,COLUMN()-COLUMN($GZ$1)+1,0))</f>
        <v>0</v>
      </c>
      <c r="HU2031" s="21"/>
      <c r="HV2031" s="25"/>
      <c r="HW2031" t="str">
        <f>DIM_BILL[[#This Row],[Tipo]]</f>
        <v>MATERIA PRIMA</v>
      </c>
    </row>
    <row r="2032" spans="1:231" x14ac:dyDescent="0.3">
      <c r="A2032" s="18" t="s">
        <v>1099</v>
      </c>
      <c r="DA2032">
        <v>9.0000000000000011E-3</v>
      </c>
      <c r="EC2032">
        <v>0</v>
      </c>
      <c r="EH2032">
        <v>0</v>
      </c>
      <c r="EJ2032">
        <v>0</v>
      </c>
      <c r="EO2032">
        <v>4.4999999999999997E-3</v>
      </c>
      <c r="GR2032" s="18" t="s">
        <v>1100</v>
      </c>
      <c r="GS2032" s="18">
        <v>2</v>
      </c>
      <c r="GT2032" s="18" t="s">
        <v>1888</v>
      </c>
      <c r="GU2032" s="18" t="s">
        <v>1793</v>
      </c>
      <c r="GV2032" s="18">
        <f>SUMIF(FACT_A1[cve_prod],DIM_BILL[[#This Row],[CODIGO]],FACT_A1[Existencia])</f>
        <v>0</v>
      </c>
      <c r="GW2032" s="18">
        <f>SUMIF(FACT_A2[cve_prod],DIM_BILL[[#This Row],[CODIGO]],FACT_A2[Existencia])</f>
        <v>13.6</v>
      </c>
      <c r="GX2032" s="18"/>
      <c r="GY2032" s="16" t="s">
        <v>2222</v>
      </c>
      <c r="GZ2032" s="26">
        <f t="shared" ref="GZ2032" si="14851">GV2032+GW2032+GX2032+GZ2030-GZ2031</f>
        <v>-4.4000000000000004</v>
      </c>
      <c r="HA2032" s="26">
        <f t="shared" ref="HA2032" si="14852">GZ2032+HA2030-HA2031</f>
        <v>-4.4000000000000004</v>
      </c>
      <c r="HB2032" s="26">
        <f t="shared" ref="HB2032" si="14853">HA2032+HB2030-HB2031</f>
        <v>-4.4000000000000004</v>
      </c>
      <c r="HC2032" s="26">
        <f t="shared" ref="HC2032" si="14854">HB2032+HC2030-HC2031</f>
        <v>-4.4000000000000004</v>
      </c>
      <c r="HD2032" s="26">
        <f t="shared" ref="HD2032" si="14855">HC2032+HD2030-HD2031</f>
        <v>-4.4000000000000004</v>
      </c>
      <c r="HE2032" s="26">
        <f t="shared" ref="HE2032" si="14856">HD2032+HE2030-HE2031</f>
        <v>-4.4000000000000004</v>
      </c>
      <c r="HF2032" s="26">
        <f t="shared" ref="HF2032" si="14857">HE2032+HF2030-HF2031</f>
        <v>15.6</v>
      </c>
      <c r="HG2032" s="26">
        <f t="shared" ref="HG2032" si="14858">HF2032+HG2030-HG2031</f>
        <v>15.6</v>
      </c>
      <c r="HH2032" s="26">
        <f t="shared" ref="HH2032" si="14859">HG2032+HH2030-HH2031</f>
        <v>15.6</v>
      </c>
      <c r="HI2032" s="26">
        <f t="shared" ref="HI2032" si="14860">HH2032+HI2030-HI2031</f>
        <v>15.6</v>
      </c>
      <c r="HJ2032" s="26">
        <f t="shared" ref="HJ2032" si="14861">HI2032+HJ2030-HJ2031</f>
        <v>15.6</v>
      </c>
      <c r="HK2032" s="26">
        <f t="shared" ref="HK2032" si="14862">HJ2032+HK2030-HK2031</f>
        <v>15.6</v>
      </c>
      <c r="HL2032" s="26">
        <f t="shared" ref="HL2032" si="14863">HK2032+HL2030-HL2031</f>
        <v>15.6</v>
      </c>
      <c r="HM2032" s="26">
        <f t="shared" ref="HM2032" si="14864">HL2032+HM2030-HM2031</f>
        <v>15.6</v>
      </c>
      <c r="HN2032" s="26">
        <f t="shared" ref="HN2032" si="14865">HM2032+HN2030-HN2031</f>
        <v>15.6</v>
      </c>
      <c r="HO2032" s="26">
        <f t="shared" ref="HO2032" si="14866">HN2032+HO2030-HO2031</f>
        <v>15.6</v>
      </c>
      <c r="HP2032" s="26">
        <f t="shared" ref="HP2032" si="14867">HO2032+HP2030-HP2031</f>
        <v>15.6</v>
      </c>
      <c r="HQ2032" s="26">
        <f t="shared" ref="HQ2032" si="14868">HP2032+HQ2030-HQ2031</f>
        <v>15.6</v>
      </c>
      <c r="HR2032" s="26">
        <f t="shared" ref="HR2032" si="14869">HQ2032+HR2030-HR2031</f>
        <v>15.6</v>
      </c>
      <c r="HS2032" s="26">
        <f t="shared" ref="HS2032" si="14870">HR2032+HS2030-HS2031</f>
        <v>15.6</v>
      </c>
      <c r="HT2032" s="26">
        <f t="shared" ref="HT2032" si="14871">HS2032+HT2030-HT2031</f>
        <v>15.6</v>
      </c>
      <c r="HU2032" s="22">
        <f t="shared" ref="HU2032" si="14872">COUNTIF(GZ2032:HT2032,"&lt;0")</f>
        <v>6</v>
      </c>
      <c r="HV2032" s="25"/>
      <c r="HW2032" t="str">
        <f>DIM_BILL[[#This Row],[Tipo]]</f>
        <v>MATERIA PRIMA</v>
      </c>
    </row>
    <row r="2033" spans="1:231" x14ac:dyDescent="0.3">
      <c r="A2033" s="17" t="s">
        <v>1107</v>
      </c>
      <c r="DB2033">
        <v>9.0000000000000011E-3</v>
      </c>
      <c r="GR2033" s="17" t="s">
        <v>1108</v>
      </c>
      <c r="GS2033" s="17">
        <v>1</v>
      </c>
      <c r="GT2033" s="17" t="s">
        <v>1888</v>
      </c>
      <c r="GU2033" s="17" t="s">
        <v>1793</v>
      </c>
      <c r="GV2033" s="17">
        <f>SUMIF(FACT_A1[cve_prod],DIM_BILL[[#This Row],[CODIGO]],FACT_A1[Existencia])</f>
        <v>0</v>
      </c>
      <c r="GW2033" s="17">
        <f>SUMIF(FACT_A2[cve_prod],DIM_BILL[[#This Row],[CODIGO]],FACT_A2[Existencia])</f>
        <v>0</v>
      </c>
      <c r="GX2033" s="17"/>
      <c r="GY2033" s="16" t="s">
        <v>2220</v>
      </c>
      <c r="GZ2033" s="15">
        <f>SUMIFS(POs[saldo],POs[cve_prod],DIM_BILL[[#This Row],[CODIGO]],POs[status],$GY2033,POs[f_ent],GZ$1)</f>
        <v>0</v>
      </c>
      <c r="HA2033" s="15">
        <f>SUMIFS(POs[saldo],POs[cve_prod],DIM_BILL[[#This Row],[CODIGO]],POs[status],$GY2033,POs[f_ent],HA$1)</f>
        <v>0</v>
      </c>
      <c r="HB2033" s="15">
        <f>SUMIFS(POs[saldo],POs[cve_prod],DIM_BILL[[#This Row],[CODIGO]],POs[status],$GY2033,POs[f_ent],HB$1)</f>
        <v>0</v>
      </c>
      <c r="HC2033" s="15">
        <f>SUMIFS(POs[saldo],POs[cve_prod],DIM_BILL[[#This Row],[CODIGO]],POs[status],$GY2033,POs[f_ent],HC$1)</f>
        <v>0</v>
      </c>
      <c r="HD2033" s="15">
        <f>SUMIFS(POs[saldo],POs[cve_prod],DIM_BILL[[#This Row],[CODIGO]],POs[status],$GY2033,POs[f_ent],HD$1)</f>
        <v>0</v>
      </c>
      <c r="HE2033" s="15">
        <f>SUMIFS(POs[saldo],POs[cve_prod],DIM_BILL[[#This Row],[CODIGO]],POs[status],$GY2033,POs[f_ent],HE$1)</f>
        <v>0</v>
      </c>
      <c r="HF2033" s="15">
        <f>SUMIFS(POs[saldo],POs[cve_prod],DIM_BILL[[#This Row],[CODIGO]],POs[status],$GY2033,POs[Semana],WEEKNUM(HF$1))</f>
        <v>0</v>
      </c>
      <c r="HG2033" s="15">
        <f>SUMIFS(POs[saldo],POs[cve_prod],DIM_BILL[[#This Row],[CODIGO]],POs[status],$GY2033,POs[Semana],WEEKNUM(HG$1))</f>
        <v>0</v>
      </c>
      <c r="HH2033" s="15">
        <f>SUMIFS(POs[saldo],POs[cve_prod],DIM_BILL[[#This Row],[CODIGO]],POs[status],$GY2033,POs[Semana],WEEKNUM(HH$1))</f>
        <v>0</v>
      </c>
      <c r="HI2033" s="15">
        <f>SUMIFS(POs[saldo],POs[cve_prod],DIM_BILL[[#This Row],[CODIGO]],POs[status],$GY2033,POs[Semana],WEEKNUM(HI$1))</f>
        <v>0</v>
      </c>
      <c r="HJ2033" s="15">
        <f>SUMIFS(POs[saldo],POs[cve_prod],DIM_BILL[[#This Row],[CODIGO]],POs[status],$GY2033,POs[Semana],WEEKNUM(HJ$1))</f>
        <v>0</v>
      </c>
      <c r="HK2033" s="15">
        <f>SUMIFS(POs[saldo],POs[cve_prod],DIM_BILL[[#This Row],[CODIGO]],POs[status],$GY2033,POs[Semana],WEEKNUM(HK$1))</f>
        <v>0</v>
      </c>
      <c r="HL2033" s="15">
        <f>SUMIFS(POs[saldo],POs[cve_prod],DIM_BILL[[#This Row],[CODIGO]],POs[status],$GY2033,POs[Semana],WEEKNUM(HL$1))</f>
        <v>0</v>
      </c>
      <c r="HM2033" s="15">
        <f>SUMIFS(POs[saldo],POs[cve_prod],DIM_BILL[[#This Row],[CODIGO]],POs[status],$GY2033,POs[Semana],WEEKNUM(HM$1))</f>
        <v>0</v>
      </c>
      <c r="HN2033" s="15">
        <f>SUMIFS(POs[saldo],POs[cve_prod],DIM_BILL[[#This Row],[CODIGO]],POs[status],$GY2033,POs[Semana],WEEKNUM(HN$1))</f>
        <v>0</v>
      </c>
      <c r="HO2033" s="15">
        <f>SUMIFS(POs[saldo],POs[cve_prod],DIM_BILL[[#This Row],[CODIGO]],POs[status],$GY2033,POs[Semana],WEEKNUM(HO$1))</f>
        <v>0</v>
      </c>
      <c r="HP2033" s="15">
        <f>SUMIFS(POs[saldo],POs[cve_prod],DIM_BILL[[#This Row],[CODIGO]],POs[status],$GY2033,POs[Semana],WEEKNUM(HP$1))</f>
        <v>0</v>
      </c>
      <c r="HQ2033" s="15">
        <f>SUMIFS(POs[saldo],POs[cve_prod],DIM_BILL[[#This Row],[CODIGO]],POs[status],$GY2033,POs[Semana],WEEKNUM(HQ$1))</f>
        <v>0</v>
      </c>
      <c r="HR2033" s="15">
        <f>SUMIFS(POs[saldo],POs[cve_prod],DIM_BILL[[#This Row],[CODIGO]],POs[status],$GY2033,POs[Semana],WEEKNUM(HR$1))</f>
        <v>0</v>
      </c>
      <c r="HS2033" s="15">
        <f>SUMIFS(POs[saldo],POs[cve_prod],DIM_BILL[[#This Row],[CODIGO]],POs[status],$GY2033,POs[Semana],WEEKNUM(HS$1))</f>
        <v>0</v>
      </c>
      <c r="HT2033" s="15">
        <f>SUMIFS(POs[saldo],POs[cve_prod],DIM_BILL[[#This Row],[CODIGO]],POs[status],$GY2033,POs[Semana],WEEKNUM(HT$1))</f>
        <v>0</v>
      </c>
      <c r="HU2033" s="21"/>
      <c r="HV2033" s="25"/>
      <c r="HW2033" t="str">
        <f>DIM_BILL[[#This Row],[Tipo]]</f>
        <v>MATERIA PRIMA</v>
      </c>
    </row>
    <row r="2034" spans="1:231" x14ac:dyDescent="0.3">
      <c r="A2034" s="17" t="s">
        <v>1107</v>
      </c>
      <c r="DB2034">
        <v>9.0000000000000011E-3</v>
      </c>
      <c r="GR2034" s="17" t="s">
        <v>1108</v>
      </c>
      <c r="GS2034" s="17">
        <v>1</v>
      </c>
      <c r="GT2034" s="17" t="s">
        <v>1888</v>
      </c>
      <c r="GU2034" s="17" t="s">
        <v>1793</v>
      </c>
      <c r="GV2034" s="17">
        <f>SUMIF(FACT_A1[cve_prod],DIM_BILL[[#This Row],[CODIGO]],FACT_A1[Existencia])</f>
        <v>0</v>
      </c>
      <c r="GW2034" s="17">
        <f>SUMIF(FACT_A2[cve_prod],DIM_BILL[[#This Row],[CODIGO]],FACT_A2[Existencia])</f>
        <v>0</v>
      </c>
      <c r="GX2034" s="17"/>
      <c r="GY2034" s="16" t="s">
        <v>2221</v>
      </c>
      <c r="GZ2034" s="24">
        <f>SUMPRODUCT($B2034:$GQ2034,INDEX(PLAN_PRODUCCION!$B$4:$GQ$24,COLUMN()-COLUMN($GZ$1)+1,0))</f>
        <v>0</v>
      </c>
      <c r="HA2034" s="24">
        <f>SUMPRODUCT($B2034:$GQ2034,INDEX(PLAN_PRODUCCION!$B$4:$GQ$24,COLUMN()-COLUMN($GZ$1)+1,0))</f>
        <v>0</v>
      </c>
      <c r="HB2034" s="24">
        <f>SUMPRODUCT($B2034:$GQ2034,INDEX(PLAN_PRODUCCION!$B$4:$GQ$24,COLUMN()-COLUMN($GZ$1)+1,0))</f>
        <v>0</v>
      </c>
      <c r="HC2034" s="24">
        <f>SUMPRODUCT($B2034:$GQ2034,INDEX(PLAN_PRODUCCION!$B$4:$GQ$24,COLUMN()-COLUMN($GZ$1)+1,0))</f>
        <v>0</v>
      </c>
      <c r="HD2034" s="24">
        <f>SUMPRODUCT($B2034:$GQ2034,INDEX(PLAN_PRODUCCION!$B$4:$GQ$24,COLUMN()-COLUMN($GZ$1)+1,0))</f>
        <v>0</v>
      </c>
      <c r="HE2034" s="24">
        <f>SUMPRODUCT($B2034:$GQ2034,INDEX(PLAN_PRODUCCION!$B$4:$GQ$24,COLUMN()-COLUMN($GZ$1)+1,0))</f>
        <v>0</v>
      </c>
      <c r="HF2034" s="24">
        <f>SUMPRODUCT($B2034:$GQ2034,INDEX(PLAN_PRODUCCION!$B$4:$GQ$24,COLUMN()-COLUMN($GZ$1)+1,0))</f>
        <v>0</v>
      </c>
      <c r="HG2034" s="24">
        <f>SUMPRODUCT($B2034:$GQ2034,INDEX(PLAN_PRODUCCION!$B$4:$GQ$24,COLUMN()-COLUMN($GZ$1)+1,0))</f>
        <v>0</v>
      </c>
      <c r="HH2034" s="24">
        <f>SUMPRODUCT($B2034:$GQ2034,INDEX(PLAN_PRODUCCION!$B$4:$GQ$24,COLUMN()-COLUMN($GZ$1)+1,0))</f>
        <v>0</v>
      </c>
      <c r="HI2034" s="24">
        <f>SUMPRODUCT($B2034:$GQ2034,INDEX(PLAN_PRODUCCION!$B$4:$GQ$24,COLUMN()-COLUMN($GZ$1)+1,0))</f>
        <v>0</v>
      </c>
      <c r="HJ2034" s="24">
        <f>SUMPRODUCT($B2034:$GQ2034,INDEX(PLAN_PRODUCCION!$B$4:$GQ$24,COLUMN()-COLUMN($GZ$1)+1,0))</f>
        <v>0</v>
      </c>
      <c r="HK2034" s="24">
        <f>SUMPRODUCT($B2034:$GQ2034,INDEX(PLAN_PRODUCCION!$B$4:$GQ$24,COLUMN()-COLUMN($GZ$1)+1,0))</f>
        <v>0</v>
      </c>
      <c r="HL2034" s="24">
        <f>SUMPRODUCT($B2034:$GQ2034,INDEX(PLAN_PRODUCCION!$B$4:$GQ$24,COLUMN()-COLUMN($GZ$1)+1,0))</f>
        <v>0</v>
      </c>
      <c r="HM2034" s="24">
        <f>SUMPRODUCT($B2034:$GQ2034,INDEX(PLAN_PRODUCCION!$B$4:$GQ$24,COLUMN()-COLUMN($GZ$1)+1,0))</f>
        <v>0</v>
      </c>
      <c r="HN2034" s="24">
        <f>SUMPRODUCT($B2034:$GQ2034,INDEX(PLAN_PRODUCCION!$B$4:$GQ$24,COLUMN()-COLUMN($GZ$1)+1,0))</f>
        <v>0</v>
      </c>
      <c r="HO2034" s="24">
        <f>SUMPRODUCT($B2034:$GQ2034,INDEX(PLAN_PRODUCCION!$B$4:$GQ$24,COLUMN()-COLUMN($GZ$1)+1,0))</f>
        <v>0</v>
      </c>
      <c r="HP2034" s="24">
        <f>SUMPRODUCT($B2034:$GQ2034,INDEX(PLAN_PRODUCCION!$B$4:$GQ$24,COLUMN()-COLUMN($GZ$1)+1,0))</f>
        <v>0</v>
      </c>
      <c r="HQ2034" s="24">
        <f>SUMPRODUCT($B2034:$GQ2034,INDEX(PLAN_PRODUCCION!$B$4:$GQ$24,COLUMN()-COLUMN($GZ$1)+1,0))</f>
        <v>0</v>
      </c>
      <c r="HR2034" s="24">
        <f>SUMPRODUCT($B2034:$GQ2034,INDEX(PLAN_PRODUCCION!$B$4:$GQ$24,COLUMN()-COLUMN($GZ$1)+1,0))</f>
        <v>0</v>
      </c>
      <c r="HS2034" s="24">
        <f>SUMPRODUCT($B2034:$GQ2034,INDEX(PLAN_PRODUCCION!$B$4:$GQ$24,COLUMN()-COLUMN($GZ$1)+1,0))</f>
        <v>0</v>
      </c>
      <c r="HT2034" s="24">
        <f>SUMPRODUCT($B2034:$GQ2034,INDEX(PLAN_PRODUCCION!$B$4:$GQ$24,COLUMN()-COLUMN($GZ$1)+1,0))</f>
        <v>0</v>
      </c>
      <c r="HU2034" s="21"/>
      <c r="HV2034" s="25"/>
      <c r="HW2034" t="str">
        <f>DIM_BILL[[#This Row],[Tipo]]</f>
        <v>MATERIA PRIMA</v>
      </c>
    </row>
    <row r="2035" spans="1:231" x14ac:dyDescent="0.3">
      <c r="A2035" s="18" t="s">
        <v>1107</v>
      </c>
      <c r="DB2035">
        <v>9.0000000000000011E-3</v>
      </c>
      <c r="GR2035" s="18" t="s">
        <v>1108</v>
      </c>
      <c r="GS2035" s="18">
        <v>1</v>
      </c>
      <c r="GT2035" s="18" t="s">
        <v>1888</v>
      </c>
      <c r="GU2035" s="18" t="s">
        <v>1793</v>
      </c>
      <c r="GV2035" s="18">
        <f>SUMIF(FACT_A1[cve_prod],DIM_BILL[[#This Row],[CODIGO]],FACT_A1[Existencia])</f>
        <v>0</v>
      </c>
      <c r="GW2035" s="18">
        <f>SUMIF(FACT_A2[cve_prod],DIM_BILL[[#This Row],[CODIGO]],FACT_A2[Existencia])</f>
        <v>0</v>
      </c>
      <c r="GX2035" s="18"/>
      <c r="GY2035" s="16" t="s">
        <v>2222</v>
      </c>
      <c r="GZ2035" s="26">
        <f t="shared" ref="GZ2035" si="14873">GV2035+GW2035+GX2035+GZ2033-GZ2034</f>
        <v>0</v>
      </c>
      <c r="HA2035" s="26">
        <f t="shared" ref="HA2035" si="14874">GZ2035+HA2033-HA2034</f>
        <v>0</v>
      </c>
      <c r="HB2035" s="26">
        <f t="shared" ref="HB2035" si="14875">HA2035+HB2033-HB2034</f>
        <v>0</v>
      </c>
      <c r="HC2035" s="26">
        <f t="shared" ref="HC2035" si="14876">HB2035+HC2033-HC2034</f>
        <v>0</v>
      </c>
      <c r="HD2035" s="26">
        <f t="shared" ref="HD2035" si="14877">HC2035+HD2033-HD2034</f>
        <v>0</v>
      </c>
      <c r="HE2035" s="26">
        <f t="shared" ref="HE2035" si="14878">HD2035+HE2033-HE2034</f>
        <v>0</v>
      </c>
      <c r="HF2035" s="26">
        <f t="shared" ref="HF2035" si="14879">HE2035+HF2033-HF2034</f>
        <v>0</v>
      </c>
      <c r="HG2035" s="26">
        <f t="shared" ref="HG2035" si="14880">HF2035+HG2033-HG2034</f>
        <v>0</v>
      </c>
      <c r="HH2035" s="26">
        <f t="shared" ref="HH2035" si="14881">HG2035+HH2033-HH2034</f>
        <v>0</v>
      </c>
      <c r="HI2035" s="26">
        <f t="shared" ref="HI2035" si="14882">HH2035+HI2033-HI2034</f>
        <v>0</v>
      </c>
      <c r="HJ2035" s="26">
        <f t="shared" ref="HJ2035" si="14883">HI2035+HJ2033-HJ2034</f>
        <v>0</v>
      </c>
      <c r="HK2035" s="26">
        <f t="shared" ref="HK2035" si="14884">HJ2035+HK2033-HK2034</f>
        <v>0</v>
      </c>
      <c r="HL2035" s="26">
        <f t="shared" ref="HL2035" si="14885">HK2035+HL2033-HL2034</f>
        <v>0</v>
      </c>
      <c r="HM2035" s="26">
        <f t="shared" ref="HM2035" si="14886">HL2035+HM2033-HM2034</f>
        <v>0</v>
      </c>
      <c r="HN2035" s="26">
        <f t="shared" ref="HN2035" si="14887">HM2035+HN2033-HN2034</f>
        <v>0</v>
      </c>
      <c r="HO2035" s="26">
        <f t="shared" ref="HO2035" si="14888">HN2035+HO2033-HO2034</f>
        <v>0</v>
      </c>
      <c r="HP2035" s="26">
        <f t="shared" ref="HP2035" si="14889">HO2035+HP2033-HP2034</f>
        <v>0</v>
      </c>
      <c r="HQ2035" s="26">
        <f t="shared" ref="HQ2035" si="14890">HP2035+HQ2033-HQ2034</f>
        <v>0</v>
      </c>
      <c r="HR2035" s="26">
        <f t="shared" ref="HR2035" si="14891">HQ2035+HR2033-HR2034</f>
        <v>0</v>
      </c>
      <c r="HS2035" s="26">
        <f t="shared" ref="HS2035" si="14892">HR2035+HS2033-HS2034</f>
        <v>0</v>
      </c>
      <c r="HT2035" s="26">
        <f t="shared" ref="HT2035" si="14893">HS2035+HT2033-HT2034</f>
        <v>0</v>
      </c>
      <c r="HU2035" s="22">
        <f t="shared" ref="HU2035" si="14894">COUNTIF(GZ2035:HT2035,"&lt;0")</f>
        <v>0</v>
      </c>
      <c r="HV2035" s="25"/>
      <c r="HW2035" t="str">
        <f>DIM_BILL[[#This Row],[Tipo]]</f>
        <v>MATERIA PRIMA</v>
      </c>
    </row>
    <row r="2036" spans="1:231" x14ac:dyDescent="0.3">
      <c r="A2036" s="17" t="s">
        <v>1317</v>
      </c>
      <c r="EB2036">
        <v>3.0000000000000001E-3</v>
      </c>
      <c r="EH2036">
        <v>3.0000000000000001E-3</v>
      </c>
      <c r="EN2036">
        <v>3.0000000000000001E-3</v>
      </c>
      <c r="GR2036" s="17" t="s">
        <v>1318</v>
      </c>
      <c r="GS2036" s="17">
        <v>2</v>
      </c>
      <c r="GT2036" s="17" t="s">
        <v>1791</v>
      </c>
      <c r="GU2036" s="17" t="s">
        <v>1791</v>
      </c>
      <c r="GV2036" s="17">
        <f>SUMIF(FACT_A1[cve_prod],DIM_BILL[[#This Row],[CODIGO]],FACT_A1[Existencia])</f>
        <v>0</v>
      </c>
      <c r="GW2036" s="17">
        <f>SUMIF(FACT_A2[cve_prod],DIM_BILL[[#This Row],[CODIGO]],FACT_A2[Existencia])</f>
        <v>15</v>
      </c>
      <c r="GX2036" s="17"/>
      <c r="GY2036" s="16" t="s">
        <v>2220</v>
      </c>
      <c r="GZ2036" s="15">
        <f>SUMIFS(POs[saldo],POs[cve_prod],DIM_BILL[[#This Row],[CODIGO]],POs[status],$GY2036,POs[f_ent],GZ$1)</f>
        <v>0</v>
      </c>
      <c r="HA2036" s="15">
        <f>SUMIFS(POs[saldo],POs[cve_prod],DIM_BILL[[#This Row],[CODIGO]],POs[status],$GY2036,POs[f_ent],HA$1)</f>
        <v>0</v>
      </c>
      <c r="HB2036" s="15">
        <f>SUMIFS(POs[saldo],POs[cve_prod],DIM_BILL[[#This Row],[CODIGO]],POs[status],$GY2036,POs[f_ent],HB$1)</f>
        <v>0</v>
      </c>
      <c r="HC2036" s="15">
        <f>SUMIFS(POs[saldo],POs[cve_prod],DIM_BILL[[#This Row],[CODIGO]],POs[status],$GY2036,POs[f_ent],HC$1)</f>
        <v>0</v>
      </c>
      <c r="HD2036" s="15">
        <f>SUMIFS(POs[saldo],POs[cve_prod],DIM_BILL[[#This Row],[CODIGO]],POs[status],$GY2036,POs[f_ent],HD$1)</f>
        <v>0</v>
      </c>
      <c r="HE2036" s="15">
        <f>SUMIFS(POs[saldo],POs[cve_prod],DIM_BILL[[#This Row],[CODIGO]],POs[status],$GY2036,POs[f_ent],HE$1)</f>
        <v>0</v>
      </c>
      <c r="HF2036" s="15">
        <f>SUMIFS(POs[saldo],POs[cve_prod],DIM_BILL[[#This Row],[CODIGO]],POs[status],$GY2036,POs[Semana],WEEKNUM(HF$1))</f>
        <v>0</v>
      </c>
      <c r="HG2036" s="15">
        <f>SUMIFS(POs[saldo],POs[cve_prod],DIM_BILL[[#This Row],[CODIGO]],POs[status],$GY2036,POs[Semana],WEEKNUM(HG$1))</f>
        <v>0</v>
      </c>
      <c r="HH2036" s="15">
        <f>SUMIFS(POs[saldo],POs[cve_prod],DIM_BILL[[#This Row],[CODIGO]],POs[status],$GY2036,POs[Semana],WEEKNUM(HH$1))</f>
        <v>0</v>
      </c>
      <c r="HI2036" s="15">
        <f>SUMIFS(POs[saldo],POs[cve_prod],DIM_BILL[[#This Row],[CODIGO]],POs[status],$GY2036,POs[Semana],WEEKNUM(HI$1))</f>
        <v>0</v>
      </c>
      <c r="HJ2036" s="15">
        <f>SUMIFS(POs[saldo],POs[cve_prod],DIM_BILL[[#This Row],[CODIGO]],POs[status],$GY2036,POs[Semana],WEEKNUM(HJ$1))</f>
        <v>0</v>
      </c>
      <c r="HK2036" s="15">
        <f>SUMIFS(POs[saldo],POs[cve_prod],DIM_BILL[[#This Row],[CODIGO]],POs[status],$GY2036,POs[Semana],WEEKNUM(HK$1))</f>
        <v>0</v>
      </c>
      <c r="HL2036" s="15">
        <f>SUMIFS(POs[saldo],POs[cve_prod],DIM_BILL[[#This Row],[CODIGO]],POs[status],$GY2036,POs[Semana],WEEKNUM(HL$1))</f>
        <v>0</v>
      </c>
      <c r="HM2036" s="15">
        <f>SUMIFS(POs[saldo],POs[cve_prod],DIM_BILL[[#This Row],[CODIGO]],POs[status],$GY2036,POs[Semana],WEEKNUM(HM$1))</f>
        <v>0</v>
      </c>
      <c r="HN2036" s="15">
        <f>SUMIFS(POs[saldo],POs[cve_prod],DIM_BILL[[#This Row],[CODIGO]],POs[status],$GY2036,POs[Semana],WEEKNUM(HN$1))</f>
        <v>0</v>
      </c>
      <c r="HO2036" s="15">
        <f>SUMIFS(POs[saldo],POs[cve_prod],DIM_BILL[[#This Row],[CODIGO]],POs[status],$GY2036,POs[Semana],WEEKNUM(HO$1))</f>
        <v>0</v>
      </c>
      <c r="HP2036" s="15">
        <f>SUMIFS(POs[saldo],POs[cve_prod],DIM_BILL[[#This Row],[CODIGO]],POs[status],$GY2036,POs[Semana],WEEKNUM(HP$1))</f>
        <v>0</v>
      </c>
      <c r="HQ2036" s="15">
        <f>SUMIFS(POs[saldo],POs[cve_prod],DIM_BILL[[#This Row],[CODIGO]],POs[status],$GY2036,POs[Semana],WEEKNUM(HQ$1))</f>
        <v>0</v>
      </c>
      <c r="HR2036" s="15">
        <f>SUMIFS(POs[saldo],POs[cve_prod],DIM_BILL[[#This Row],[CODIGO]],POs[status],$GY2036,POs[Semana],WEEKNUM(HR$1))</f>
        <v>0</v>
      </c>
      <c r="HS2036" s="15">
        <f>SUMIFS(POs[saldo],POs[cve_prod],DIM_BILL[[#This Row],[CODIGO]],POs[status],$GY2036,POs[Semana],WEEKNUM(HS$1))</f>
        <v>0</v>
      </c>
      <c r="HT2036" s="15">
        <f>SUMIFS(POs[saldo],POs[cve_prod],DIM_BILL[[#This Row],[CODIGO]],POs[status],$GY2036,POs[Semana],WEEKNUM(HT$1))</f>
        <v>0</v>
      </c>
      <c r="HU2036" s="21"/>
      <c r="HV2036" s="25"/>
      <c r="HW2036" t="str">
        <f>DIM_BILL[[#This Row],[Tipo]]</f>
        <v/>
      </c>
    </row>
    <row r="2037" spans="1:231" x14ac:dyDescent="0.3">
      <c r="A2037" s="17" t="s">
        <v>1317</v>
      </c>
      <c r="EB2037">
        <v>3.0000000000000001E-3</v>
      </c>
      <c r="EH2037">
        <v>3.0000000000000001E-3</v>
      </c>
      <c r="EN2037">
        <v>3.0000000000000001E-3</v>
      </c>
      <c r="GR2037" s="17" t="s">
        <v>1318</v>
      </c>
      <c r="GS2037" s="17">
        <v>2</v>
      </c>
      <c r="GT2037" s="17" t="s">
        <v>1791</v>
      </c>
      <c r="GU2037" s="17" t="s">
        <v>1791</v>
      </c>
      <c r="GV2037" s="17">
        <f>SUMIF(FACT_A1[cve_prod],DIM_BILL[[#This Row],[CODIGO]],FACT_A1[Existencia])</f>
        <v>0</v>
      </c>
      <c r="GW2037" s="17">
        <f>SUMIF(FACT_A2[cve_prod],DIM_BILL[[#This Row],[CODIGO]],FACT_A2[Existencia])</f>
        <v>15</v>
      </c>
      <c r="GX2037" s="17"/>
      <c r="GY2037" s="16" t="s">
        <v>2221</v>
      </c>
      <c r="GZ2037" s="24">
        <f>SUMPRODUCT($B2037:$GQ2037,INDEX(PLAN_PRODUCCION!$B$4:$GQ$24,COLUMN()-COLUMN($GZ$1)+1,0))</f>
        <v>0</v>
      </c>
      <c r="HA2037" s="24">
        <f>SUMPRODUCT($B2037:$GQ2037,INDEX(PLAN_PRODUCCION!$B$4:$GQ$24,COLUMN()-COLUMN($GZ$1)+1,0))</f>
        <v>0</v>
      </c>
      <c r="HB2037" s="24">
        <f>SUMPRODUCT($B2037:$GQ2037,INDEX(PLAN_PRODUCCION!$B$4:$GQ$24,COLUMN()-COLUMN($GZ$1)+1,0))</f>
        <v>0</v>
      </c>
      <c r="HC2037" s="24">
        <f>SUMPRODUCT($B2037:$GQ2037,INDEX(PLAN_PRODUCCION!$B$4:$GQ$24,COLUMN()-COLUMN($GZ$1)+1,0))</f>
        <v>0</v>
      </c>
      <c r="HD2037" s="24">
        <f>SUMPRODUCT($B2037:$GQ2037,INDEX(PLAN_PRODUCCION!$B$4:$GQ$24,COLUMN()-COLUMN($GZ$1)+1,0))</f>
        <v>0</v>
      </c>
      <c r="HE2037" s="24">
        <f>SUMPRODUCT($B2037:$GQ2037,INDEX(PLAN_PRODUCCION!$B$4:$GQ$24,COLUMN()-COLUMN($GZ$1)+1,0))</f>
        <v>0</v>
      </c>
      <c r="HF2037" s="24">
        <f>SUMPRODUCT($B2037:$GQ2037,INDEX(PLAN_PRODUCCION!$B$4:$GQ$24,COLUMN()-COLUMN($GZ$1)+1,0))</f>
        <v>0</v>
      </c>
      <c r="HG2037" s="24">
        <f>SUMPRODUCT($B2037:$GQ2037,INDEX(PLAN_PRODUCCION!$B$4:$GQ$24,COLUMN()-COLUMN($GZ$1)+1,0))</f>
        <v>0</v>
      </c>
      <c r="HH2037" s="24">
        <f>SUMPRODUCT($B2037:$GQ2037,INDEX(PLAN_PRODUCCION!$B$4:$GQ$24,COLUMN()-COLUMN($GZ$1)+1,0))</f>
        <v>0</v>
      </c>
      <c r="HI2037" s="24">
        <f>SUMPRODUCT($B2037:$GQ2037,INDEX(PLAN_PRODUCCION!$B$4:$GQ$24,COLUMN()-COLUMN($GZ$1)+1,0))</f>
        <v>0</v>
      </c>
      <c r="HJ2037" s="24">
        <f>SUMPRODUCT($B2037:$GQ2037,INDEX(PLAN_PRODUCCION!$B$4:$GQ$24,COLUMN()-COLUMN($GZ$1)+1,0))</f>
        <v>0</v>
      </c>
      <c r="HK2037" s="24">
        <f>SUMPRODUCT($B2037:$GQ2037,INDEX(PLAN_PRODUCCION!$B$4:$GQ$24,COLUMN()-COLUMN($GZ$1)+1,0))</f>
        <v>0</v>
      </c>
      <c r="HL2037" s="24">
        <f>SUMPRODUCT($B2037:$GQ2037,INDEX(PLAN_PRODUCCION!$B$4:$GQ$24,COLUMN()-COLUMN($GZ$1)+1,0))</f>
        <v>0</v>
      </c>
      <c r="HM2037" s="24">
        <f>SUMPRODUCT($B2037:$GQ2037,INDEX(PLAN_PRODUCCION!$B$4:$GQ$24,COLUMN()-COLUMN($GZ$1)+1,0))</f>
        <v>0</v>
      </c>
      <c r="HN2037" s="24">
        <f>SUMPRODUCT($B2037:$GQ2037,INDEX(PLAN_PRODUCCION!$B$4:$GQ$24,COLUMN()-COLUMN($GZ$1)+1,0))</f>
        <v>0</v>
      </c>
      <c r="HO2037" s="24">
        <f>SUMPRODUCT($B2037:$GQ2037,INDEX(PLAN_PRODUCCION!$B$4:$GQ$24,COLUMN()-COLUMN($GZ$1)+1,0))</f>
        <v>0</v>
      </c>
      <c r="HP2037" s="24">
        <f>SUMPRODUCT($B2037:$GQ2037,INDEX(PLAN_PRODUCCION!$B$4:$GQ$24,COLUMN()-COLUMN($GZ$1)+1,0))</f>
        <v>0</v>
      </c>
      <c r="HQ2037" s="24">
        <f>SUMPRODUCT($B2037:$GQ2037,INDEX(PLAN_PRODUCCION!$B$4:$GQ$24,COLUMN()-COLUMN($GZ$1)+1,0))</f>
        <v>0</v>
      </c>
      <c r="HR2037" s="24">
        <f>SUMPRODUCT($B2037:$GQ2037,INDEX(PLAN_PRODUCCION!$B$4:$GQ$24,COLUMN()-COLUMN($GZ$1)+1,0))</f>
        <v>0</v>
      </c>
      <c r="HS2037" s="24">
        <f>SUMPRODUCT($B2037:$GQ2037,INDEX(PLAN_PRODUCCION!$B$4:$GQ$24,COLUMN()-COLUMN($GZ$1)+1,0))</f>
        <v>0</v>
      </c>
      <c r="HT2037" s="24">
        <f>SUMPRODUCT($B2037:$GQ2037,INDEX(PLAN_PRODUCCION!$B$4:$GQ$24,COLUMN()-COLUMN($GZ$1)+1,0))</f>
        <v>0</v>
      </c>
      <c r="HU2037" s="21"/>
      <c r="HV2037" s="25"/>
      <c r="HW2037" t="str">
        <f>DIM_BILL[[#This Row],[Tipo]]</f>
        <v/>
      </c>
    </row>
    <row r="2038" spans="1:231" x14ac:dyDescent="0.3">
      <c r="A2038" s="18" t="s">
        <v>1317</v>
      </c>
      <c r="EB2038">
        <v>3.0000000000000001E-3</v>
      </c>
      <c r="EH2038">
        <v>3.0000000000000001E-3</v>
      </c>
      <c r="EN2038">
        <v>3.0000000000000001E-3</v>
      </c>
      <c r="GR2038" s="18" t="s">
        <v>1318</v>
      </c>
      <c r="GS2038" s="18">
        <v>2</v>
      </c>
      <c r="GT2038" s="18" t="s">
        <v>1791</v>
      </c>
      <c r="GU2038" s="18" t="s">
        <v>1791</v>
      </c>
      <c r="GV2038" s="18">
        <f>SUMIF(FACT_A1[cve_prod],DIM_BILL[[#This Row],[CODIGO]],FACT_A1[Existencia])</f>
        <v>0</v>
      </c>
      <c r="GW2038" s="18">
        <f>SUMIF(FACT_A2[cve_prod],DIM_BILL[[#This Row],[CODIGO]],FACT_A2[Existencia])</f>
        <v>15</v>
      </c>
      <c r="GX2038" s="18"/>
      <c r="GY2038" s="16" t="s">
        <v>2222</v>
      </c>
      <c r="GZ2038" s="26">
        <f t="shared" ref="GZ2038" si="14895">GV2038+GW2038+GX2038+GZ2036-GZ2037</f>
        <v>15</v>
      </c>
      <c r="HA2038" s="26">
        <f t="shared" ref="HA2038" si="14896">GZ2038+HA2036-HA2037</f>
        <v>15</v>
      </c>
      <c r="HB2038" s="26">
        <f t="shared" ref="HB2038" si="14897">HA2038+HB2036-HB2037</f>
        <v>15</v>
      </c>
      <c r="HC2038" s="26">
        <f t="shared" ref="HC2038" si="14898">HB2038+HC2036-HC2037</f>
        <v>15</v>
      </c>
      <c r="HD2038" s="26">
        <f t="shared" ref="HD2038" si="14899">HC2038+HD2036-HD2037</f>
        <v>15</v>
      </c>
      <c r="HE2038" s="26">
        <f t="shared" ref="HE2038" si="14900">HD2038+HE2036-HE2037</f>
        <v>15</v>
      </c>
      <c r="HF2038" s="26">
        <f t="shared" ref="HF2038" si="14901">HE2038+HF2036-HF2037</f>
        <v>15</v>
      </c>
      <c r="HG2038" s="26">
        <f t="shared" ref="HG2038" si="14902">HF2038+HG2036-HG2037</f>
        <v>15</v>
      </c>
      <c r="HH2038" s="26">
        <f t="shared" ref="HH2038" si="14903">HG2038+HH2036-HH2037</f>
        <v>15</v>
      </c>
      <c r="HI2038" s="26">
        <f t="shared" ref="HI2038" si="14904">HH2038+HI2036-HI2037</f>
        <v>15</v>
      </c>
      <c r="HJ2038" s="26">
        <f t="shared" ref="HJ2038" si="14905">HI2038+HJ2036-HJ2037</f>
        <v>15</v>
      </c>
      <c r="HK2038" s="26">
        <f t="shared" ref="HK2038" si="14906">HJ2038+HK2036-HK2037</f>
        <v>15</v>
      </c>
      <c r="HL2038" s="26">
        <f t="shared" ref="HL2038" si="14907">HK2038+HL2036-HL2037</f>
        <v>15</v>
      </c>
      <c r="HM2038" s="26">
        <f t="shared" ref="HM2038" si="14908">HL2038+HM2036-HM2037</f>
        <v>15</v>
      </c>
      <c r="HN2038" s="26">
        <f t="shared" ref="HN2038" si="14909">HM2038+HN2036-HN2037</f>
        <v>15</v>
      </c>
      <c r="HO2038" s="26">
        <f t="shared" ref="HO2038" si="14910">HN2038+HO2036-HO2037</f>
        <v>15</v>
      </c>
      <c r="HP2038" s="26">
        <f t="shared" ref="HP2038" si="14911">HO2038+HP2036-HP2037</f>
        <v>15</v>
      </c>
      <c r="HQ2038" s="26">
        <f t="shared" ref="HQ2038" si="14912">HP2038+HQ2036-HQ2037</f>
        <v>15</v>
      </c>
      <c r="HR2038" s="26">
        <f t="shared" ref="HR2038" si="14913">HQ2038+HR2036-HR2037</f>
        <v>15</v>
      </c>
      <c r="HS2038" s="26">
        <f t="shared" ref="HS2038" si="14914">HR2038+HS2036-HS2037</f>
        <v>15</v>
      </c>
      <c r="HT2038" s="26">
        <f t="shared" ref="HT2038" si="14915">HS2038+HT2036-HT2037</f>
        <v>15</v>
      </c>
      <c r="HU2038" s="22">
        <f t="shared" ref="HU2038" si="14916">COUNTIF(GZ2038:HT2038,"&lt;0")</f>
        <v>0</v>
      </c>
      <c r="HV2038" s="25"/>
      <c r="HW2038" t="str">
        <f>DIM_BILL[[#This Row],[Tipo]]</f>
        <v/>
      </c>
    </row>
    <row r="2039" spans="1:231" x14ac:dyDescent="0.3">
      <c r="A2039" s="17" t="s">
        <v>1333</v>
      </c>
      <c r="ED2039">
        <v>3.0000000000000001E-3</v>
      </c>
      <c r="EH2039">
        <v>3.0000000000000001E-3</v>
      </c>
      <c r="EK2039">
        <v>3.0000000000000001E-3</v>
      </c>
      <c r="GR2039" s="17" t="s">
        <v>1334</v>
      </c>
      <c r="GS2039" s="17">
        <v>2</v>
      </c>
      <c r="GT2039" s="17" t="s">
        <v>1791</v>
      </c>
      <c r="GU2039" s="17" t="s">
        <v>1791</v>
      </c>
      <c r="GV2039" s="17">
        <f>SUMIF(FACT_A1[cve_prod],DIM_BILL[[#This Row],[CODIGO]],FACT_A1[Existencia])</f>
        <v>0</v>
      </c>
      <c r="GW2039" s="17">
        <f>SUMIF(FACT_A2[cve_prod],DIM_BILL[[#This Row],[CODIGO]],FACT_A2[Existencia])</f>
        <v>15</v>
      </c>
      <c r="GX2039" s="17"/>
      <c r="GY2039" s="16" t="s">
        <v>2220</v>
      </c>
      <c r="GZ2039" s="15">
        <f>SUMIFS(POs[saldo],POs[cve_prod],DIM_BILL[[#This Row],[CODIGO]],POs[status],$GY2039,POs[f_ent],GZ$1)</f>
        <v>0</v>
      </c>
      <c r="HA2039" s="15">
        <f>SUMIFS(POs[saldo],POs[cve_prod],DIM_BILL[[#This Row],[CODIGO]],POs[status],$GY2039,POs[f_ent],HA$1)</f>
        <v>0</v>
      </c>
      <c r="HB2039" s="15">
        <f>SUMIFS(POs[saldo],POs[cve_prod],DIM_BILL[[#This Row],[CODIGO]],POs[status],$GY2039,POs[f_ent],HB$1)</f>
        <v>0</v>
      </c>
      <c r="HC2039" s="15">
        <f>SUMIFS(POs[saldo],POs[cve_prod],DIM_BILL[[#This Row],[CODIGO]],POs[status],$GY2039,POs[f_ent],HC$1)</f>
        <v>0</v>
      </c>
      <c r="HD2039" s="15">
        <f>SUMIFS(POs[saldo],POs[cve_prod],DIM_BILL[[#This Row],[CODIGO]],POs[status],$GY2039,POs[f_ent],HD$1)</f>
        <v>0</v>
      </c>
      <c r="HE2039" s="15">
        <f>SUMIFS(POs[saldo],POs[cve_prod],DIM_BILL[[#This Row],[CODIGO]],POs[status],$GY2039,POs[f_ent],HE$1)</f>
        <v>0</v>
      </c>
      <c r="HF2039" s="15">
        <f>SUMIFS(POs[saldo],POs[cve_prod],DIM_BILL[[#This Row],[CODIGO]],POs[status],$GY2039,POs[Semana],WEEKNUM(HF$1))</f>
        <v>0</v>
      </c>
      <c r="HG2039" s="15">
        <f>SUMIFS(POs[saldo],POs[cve_prod],DIM_BILL[[#This Row],[CODIGO]],POs[status],$GY2039,POs[Semana],WEEKNUM(HG$1))</f>
        <v>0</v>
      </c>
      <c r="HH2039" s="15">
        <f>SUMIFS(POs[saldo],POs[cve_prod],DIM_BILL[[#This Row],[CODIGO]],POs[status],$GY2039,POs[Semana],WEEKNUM(HH$1))</f>
        <v>0</v>
      </c>
      <c r="HI2039" s="15">
        <f>SUMIFS(POs[saldo],POs[cve_prod],DIM_BILL[[#This Row],[CODIGO]],POs[status],$GY2039,POs[Semana],WEEKNUM(HI$1))</f>
        <v>0</v>
      </c>
      <c r="HJ2039" s="15">
        <f>SUMIFS(POs[saldo],POs[cve_prod],DIM_BILL[[#This Row],[CODIGO]],POs[status],$GY2039,POs[Semana],WEEKNUM(HJ$1))</f>
        <v>0</v>
      </c>
      <c r="HK2039" s="15">
        <f>SUMIFS(POs[saldo],POs[cve_prod],DIM_BILL[[#This Row],[CODIGO]],POs[status],$GY2039,POs[Semana],WEEKNUM(HK$1))</f>
        <v>0</v>
      </c>
      <c r="HL2039" s="15">
        <f>SUMIFS(POs[saldo],POs[cve_prod],DIM_BILL[[#This Row],[CODIGO]],POs[status],$GY2039,POs[Semana],WEEKNUM(HL$1))</f>
        <v>0</v>
      </c>
      <c r="HM2039" s="15">
        <f>SUMIFS(POs[saldo],POs[cve_prod],DIM_BILL[[#This Row],[CODIGO]],POs[status],$GY2039,POs[Semana],WEEKNUM(HM$1))</f>
        <v>0</v>
      </c>
      <c r="HN2039" s="15">
        <f>SUMIFS(POs[saldo],POs[cve_prod],DIM_BILL[[#This Row],[CODIGO]],POs[status],$GY2039,POs[Semana],WEEKNUM(HN$1))</f>
        <v>0</v>
      </c>
      <c r="HO2039" s="15">
        <f>SUMIFS(POs[saldo],POs[cve_prod],DIM_BILL[[#This Row],[CODIGO]],POs[status],$GY2039,POs[Semana],WEEKNUM(HO$1))</f>
        <v>0</v>
      </c>
      <c r="HP2039" s="15">
        <f>SUMIFS(POs[saldo],POs[cve_prod],DIM_BILL[[#This Row],[CODIGO]],POs[status],$GY2039,POs[Semana],WEEKNUM(HP$1))</f>
        <v>0</v>
      </c>
      <c r="HQ2039" s="15">
        <f>SUMIFS(POs[saldo],POs[cve_prod],DIM_BILL[[#This Row],[CODIGO]],POs[status],$GY2039,POs[Semana],WEEKNUM(HQ$1))</f>
        <v>0</v>
      </c>
      <c r="HR2039" s="15">
        <f>SUMIFS(POs[saldo],POs[cve_prod],DIM_BILL[[#This Row],[CODIGO]],POs[status],$GY2039,POs[Semana],WEEKNUM(HR$1))</f>
        <v>0</v>
      </c>
      <c r="HS2039" s="15">
        <f>SUMIFS(POs[saldo],POs[cve_prod],DIM_BILL[[#This Row],[CODIGO]],POs[status],$GY2039,POs[Semana],WEEKNUM(HS$1))</f>
        <v>0</v>
      </c>
      <c r="HT2039" s="15">
        <f>SUMIFS(POs[saldo],POs[cve_prod],DIM_BILL[[#This Row],[CODIGO]],POs[status],$GY2039,POs[Semana],WEEKNUM(HT$1))</f>
        <v>0</v>
      </c>
      <c r="HU2039" s="21"/>
      <c r="HV2039" s="25"/>
      <c r="HW2039" t="str">
        <f>DIM_BILL[[#This Row],[Tipo]]</f>
        <v/>
      </c>
    </row>
    <row r="2040" spans="1:231" x14ac:dyDescent="0.3">
      <c r="A2040" s="17" t="s">
        <v>1333</v>
      </c>
      <c r="ED2040">
        <v>3.0000000000000001E-3</v>
      </c>
      <c r="EH2040">
        <v>3.0000000000000001E-3</v>
      </c>
      <c r="EK2040">
        <v>3.0000000000000001E-3</v>
      </c>
      <c r="GR2040" s="17" t="s">
        <v>1334</v>
      </c>
      <c r="GS2040" s="17">
        <v>2</v>
      </c>
      <c r="GT2040" s="17" t="s">
        <v>1791</v>
      </c>
      <c r="GU2040" s="17" t="s">
        <v>1791</v>
      </c>
      <c r="GV2040" s="17">
        <f>SUMIF(FACT_A1[cve_prod],DIM_BILL[[#This Row],[CODIGO]],FACT_A1[Existencia])</f>
        <v>0</v>
      </c>
      <c r="GW2040" s="17">
        <f>SUMIF(FACT_A2[cve_prod],DIM_BILL[[#This Row],[CODIGO]],FACT_A2[Existencia])</f>
        <v>15</v>
      </c>
      <c r="GX2040" s="17"/>
      <c r="GY2040" s="16" t="s">
        <v>2221</v>
      </c>
      <c r="GZ2040" s="24">
        <f>SUMPRODUCT($B2040:$GQ2040,INDEX(PLAN_PRODUCCION!$B$4:$GQ$24,COLUMN()-COLUMN($GZ$1)+1,0))</f>
        <v>0</v>
      </c>
      <c r="HA2040" s="24">
        <f>SUMPRODUCT($B2040:$GQ2040,INDEX(PLAN_PRODUCCION!$B$4:$GQ$24,COLUMN()-COLUMN($GZ$1)+1,0))</f>
        <v>0</v>
      </c>
      <c r="HB2040" s="24">
        <f>SUMPRODUCT($B2040:$GQ2040,INDEX(PLAN_PRODUCCION!$B$4:$GQ$24,COLUMN()-COLUMN($GZ$1)+1,0))</f>
        <v>0</v>
      </c>
      <c r="HC2040" s="24">
        <f>SUMPRODUCT($B2040:$GQ2040,INDEX(PLAN_PRODUCCION!$B$4:$GQ$24,COLUMN()-COLUMN($GZ$1)+1,0))</f>
        <v>0</v>
      </c>
      <c r="HD2040" s="24">
        <f>SUMPRODUCT($B2040:$GQ2040,INDEX(PLAN_PRODUCCION!$B$4:$GQ$24,COLUMN()-COLUMN($GZ$1)+1,0))</f>
        <v>0</v>
      </c>
      <c r="HE2040" s="24">
        <f>SUMPRODUCT($B2040:$GQ2040,INDEX(PLAN_PRODUCCION!$B$4:$GQ$24,COLUMN()-COLUMN($GZ$1)+1,0))</f>
        <v>0</v>
      </c>
      <c r="HF2040" s="24">
        <f>SUMPRODUCT($B2040:$GQ2040,INDEX(PLAN_PRODUCCION!$B$4:$GQ$24,COLUMN()-COLUMN($GZ$1)+1,0))</f>
        <v>0</v>
      </c>
      <c r="HG2040" s="24">
        <f>SUMPRODUCT($B2040:$GQ2040,INDEX(PLAN_PRODUCCION!$B$4:$GQ$24,COLUMN()-COLUMN($GZ$1)+1,0))</f>
        <v>0</v>
      </c>
      <c r="HH2040" s="24">
        <f>SUMPRODUCT($B2040:$GQ2040,INDEX(PLAN_PRODUCCION!$B$4:$GQ$24,COLUMN()-COLUMN($GZ$1)+1,0))</f>
        <v>0</v>
      </c>
      <c r="HI2040" s="24">
        <f>SUMPRODUCT($B2040:$GQ2040,INDEX(PLAN_PRODUCCION!$B$4:$GQ$24,COLUMN()-COLUMN($GZ$1)+1,0))</f>
        <v>0</v>
      </c>
      <c r="HJ2040" s="24">
        <f>SUMPRODUCT($B2040:$GQ2040,INDEX(PLAN_PRODUCCION!$B$4:$GQ$24,COLUMN()-COLUMN($GZ$1)+1,0))</f>
        <v>0</v>
      </c>
      <c r="HK2040" s="24">
        <f>SUMPRODUCT($B2040:$GQ2040,INDEX(PLAN_PRODUCCION!$B$4:$GQ$24,COLUMN()-COLUMN($GZ$1)+1,0))</f>
        <v>0</v>
      </c>
      <c r="HL2040" s="24">
        <f>SUMPRODUCT($B2040:$GQ2040,INDEX(PLAN_PRODUCCION!$B$4:$GQ$24,COLUMN()-COLUMN($GZ$1)+1,0))</f>
        <v>0</v>
      </c>
      <c r="HM2040" s="24">
        <f>SUMPRODUCT($B2040:$GQ2040,INDEX(PLAN_PRODUCCION!$B$4:$GQ$24,COLUMN()-COLUMN($GZ$1)+1,0))</f>
        <v>0</v>
      </c>
      <c r="HN2040" s="24">
        <f>SUMPRODUCT($B2040:$GQ2040,INDEX(PLAN_PRODUCCION!$B$4:$GQ$24,COLUMN()-COLUMN($GZ$1)+1,0))</f>
        <v>0</v>
      </c>
      <c r="HO2040" s="24">
        <f>SUMPRODUCT($B2040:$GQ2040,INDEX(PLAN_PRODUCCION!$B$4:$GQ$24,COLUMN()-COLUMN($GZ$1)+1,0))</f>
        <v>0</v>
      </c>
      <c r="HP2040" s="24">
        <f>SUMPRODUCT($B2040:$GQ2040,INDEX(PLAN_PRODUCCION!$B$4:$GQ$24,COLUMN()-COLUMN($GZ$1)+1,0))</f>
        <v>0</v>
      </c>
      <c r="HQ2040" s="24">
        <f>SUMPRODUCT($B2040:$GQ2040,INDEX(PLAN_PRODUCCION!$B$4:$GQ$24,COLUMN()-COLUMN($GZ$1)+1,0))</f>
        <v>0</v>
      </c>
      <c r="HR2040" s="24">
        <f>SUMPRODUCT($B2040:$GQ2040,INDEX(PLAN_PRODUCCION!$B$4:$GQ$24,COLUMN()-COLUMN($GZ$1)+1,0))</f>
        <v>0</v>
      </c>
      <c r="HS2040" s="24">
        <f>SUMPRODUCT($B2040:$GQ2040,INDEX(PLAN_PRODUCCION!$B$4:$GQ$24,COLUMN()-COLUMN($GZ$1)+1,0))</f>
        <v>0</v>
      </c>
      <c r="HT2040" s="24">
        <f>SUMPRODUCT($B2040:$GQ2040,INDEX(PLAN_PRODUCCION!$B$4:$GQ$24,COLUMN()-COLUMN($GZ$1)+1,0))</f>
        <v>0</v>
      </c>
      <c r="HU2040" s="21"/>
      <c r="HV2040" s="25"/>
      <c r="HW2040" t="str">
        <f>DIM_BILL[[#This Row],[Tipo]]</f>
        <v/>
      </c>
    </row>
    <row r="2041" spans="1:231" x14ac:dyDescent="0.3">
      <c r="A2041" s="18" t="s">
        <v>1333</v>
      </c>
      <c r="ED2041">
        <v>3.0000000000000001E-3</v>
      </c>
      <c r="EH2041">
        <v>3.0000000000000001E-3</v>
      </c>
      <c r="EK2041">
        <v>3.0000000000000001E-3</v>
      </c>
      <c r="GR2041" s="18" t="s">
        <v>1334</v>
      </c>
      <c r="GS2041" s="18">
        <v>2</v>
      </c>
      <c r="GT2041" s="18" t="s">
        <v>1791</v>
      </c>
      <c r="GU2041" s="18" t="s">
        <v>1791</v>
      </c>
      <c r="GV2041" s="18">
        <f>SUMIF(FACT_A1[cve_prod],DIM_BILL[[#This Row],[CODIGO]],FACT_A1[Existencia])</f>
        <v>0</v>
      </c>
      <c r="GW2041" s="18">
        <f>SUMIF(FACT_A2[cve_prod],DIM_BILL[[#This Row],[CODIGO]],FACT_A2[Existencia])</f>
        <v>15</v>
      </c>
      <c r="GX2041" s="18"/>
      <c r="GY2041" s="16" t="s">
        <v>2222</v>
      </c>
      <c r="GZ2041" s="26">
        <f t="shared" ref="GZ2041" si="14917">GV2041+GW2041+GX2041+GZ2039-GZ2040</f>
        <v>15</v>
      </c>
      <c r="HA2041" s="26">
        <f t="shared" ref="HA2041" si="14918">GZ2041+HA2039-HA2040</f>
        <v>15</v>
      </c>
      <c r="HB2041" s="26">
        <f t="shared" ref="HB2041" si="14919">HA2041+HB2039-HB2040</f>
        <v>15</v>
      </c>
      <c r="HC2041" s="26">
        <f t="shared" ref="HC2041" si="14920">HB2041+HC2039-HC2040</f>
        <v>15</v>
      </c>
      <c r="HD2041" s="26">
        <f t="shared" ref="HD2041" si="14921">HC2041+HD2039-HD2040</f>
        <v>15</v>
      </c>
      <c r="HE2041" s="26">
        <f t="shared" ref="HE2041" si="14922">HD2041+HE2039-HE2040</f>
        <v>15</v>
      </c>
      <c r="HF2041" s="26">
        <f t="shared" ref="HF2041" si="14923">HE2041+HF2039-HF2040</f>
        <v>15</v>
      </c>
      <c r="HG2041" s="26">
        <f t="shared" ref="HG2041" si="14924">HF2041+HG2039-HG2040</f>
        <v>15</v>
      </c>
      <c r="HH2041" s="26">
        <f t="shared" ref="HH2041" si="14925">HG2041+HH2039-HH2040</f>
        <v>15</v>
      </c>
      <c r="HI2041" s="26">
        <f t="shared" ref="HI2041" si="14926">HH2041+HI2039-HI2040</f>
        <v>15</v>
      </c>
      <c r="HJ2041" s="26">
        <f t="shared" ref="HJ2041" si="14927">HI2041+HJ2039-HJ2040</f>
        <v>15</v>
      </c>
      <c r="HK2041" s="26">
        <f t="shared" ref="HK2041" si="14928">HJ2041+HK2039-HK2040</f>
        <v>15</v>
      </c>
      <c r="HL2041" s="26">
        <f t="shared" ref="HL2041" si="14929">HK2041+HL2039-HL2040</f>
        <v>15</v>
      </c>
      <c r="HM2041" s="26">
        <f t="shared" ref="HM2041" si="14930">HL2041+HM2039-HM2040</f>
        <v>15</v>
      </c>
      <c r="HN2041" s="26">
        <f t="shared" ref="HN2041" si="14931">HM2041+HN2039-HN2040</f>
        <v>15</v>
      </c>
      <c r="HO2041" s="26">
        <f t="shared" ref="HO2041" si="14932">HN2041+HO2039-HO2040</f>
        <v>15</v>
      </c>
      <c r="HP2041" s="26">
        <f t="shared" ref="HP2041" si="14933">HO2041+HP2039-HP2040</f>
        <v>15</v>
      </c>
      <c r="HQ2041" s="26">
        <f t="shared" ref="HQ2041" si="14934">HP2041+HQ2039-HQ2040</f>
        <v>15</v>
      </c>
      <c r="HR2041" s="26">
        <f t="shared" ref="HR2041" si="14935">HQ2041+HR2039-HR2040</f>
        <v>15</v>
      </c>
      <c r="HS2041" s="26">
        <f t="shared" ref="HS2041" si="14936">HR2041+HS2039-HS2040</f>
        <v>15</v>
      </c>
      <c r="HT2041" s="26">
        <f t="shared" ref="HT2041" si="14937">HS2041+HT2039-HT2040</f>
        <v>15</v>
      </c>
      <c r="HU2041" s="22">
        <f t="shared" ref="HU2041" si="14938">COUNTIF(GZ2041:HT2041,"&lt;0")</f>
        <v>0</v>
      </c>
      <c r="HV2041" s="25"/>
      <c r="HW2041" t="str">
        <f>DIM_BILL[[#This Row],[Tipo]]</f>
        <v/>
      </c>
    </row>
    <row r="2042" spans="1:231" x14ac:dyDescent="0.3">
      <c r="A2042" s="17" t="s">
        <v>1351</v>
      </c>
      <c r="EH2042">
        <v>3.0000000000000001E-3</v>
      </c>
      <c r="EL2042">
        <v>3.0000000000000001E-3</v>
      </c>
      <c r="GR2042" s="17" t="s">
        <v>1352</v>
      </c>
      <c r="GS2042" s="17">
        <v>2</v>
      </c>
      <c r="GT2042" s="17" t="s">
        <v>1791</v>
      </c>
      <c r="GU2042" s="17" t="s">
        <v>1791</v>
      </c>
      <c r="GV2042" s="17">
        <f>SUMIF(FACT_A1[cve_prod],DIM_BILL[[#This Row],[CODIGO]],FACT_A1[Existencia])</f>
        <v>0</v>
      </c>
      <c r="GW2042" s="17">
        <f>SUMIF(FACT_A2[cve_prod],DIM_BILL[[#This Row],[CODIGO]],FACT_A2[Existencia])</f>
        <v>15</v>
      </c>
      <c r="GX2042" s="17"/>
      <c r="GY2042" s="16" t="s">
        <v>2220</v>
      </c>
      <c r="GZ2042" s="15">
        <f>SUMIFS(POs[saldo],POs[cve_prod],DIM_BILL[[#This Row],[CODIGO]],POs[status],$GY2042,POs[f_ent],GZ$1)</f>
        <v>0</v>
      </c>
      <c r="HA2042" s="15">
        <f>SUMIFS(POs[saldo],POs[cve_prod],DIM_BILL[[#This Row],[CODIGO]],POs[status],$GY2042,POs[f_ent],HA$1)</f>
        <v>0</v>
      </c>
      <c r="HB2042" s="15">
        <f>SUMIFS(POs[saldo],POs[cve_prod],DIM_BILL[[#This Row],[CODIGO]],POs[status],$GY2042,POs[f_ent],HB$1)</f>
        <v>0</v>
      </c>
      <c r="HC2042" s="15">
        <f>SUMIFS(POs[saldo],POs[cve_prod],DIM_BILL[[#This Row],[CODIGO]],POs[status],$GY2042,POs[f_ent],HC$1)</f>
        <v>0</v>
      </c>
      <c r="HD2042" s="15">
        <f>SUMIFS(POs[saldo],POs[cve_prod],DIM_BILL[[#This Row],[CODIGO]],POs[status],$GY2042,POs[f_ent],HD$1)</f>
        <v>0</v>
      </c>
      <c r="HE2042" s="15">
        <f>SUMIFS(POs[saldo],POs[cve_prod],DIM_BILL[[#This Row],[CODIGO]],POs[status],$GY2042,POs[f_ent],HE$1)</f>
        <v>0</v>
      </c>
      <c r="HF2042" s="15">
        <f>SUMIFS(POs[saldo],POs[cve_prod],DIM_BILL[[#This Row],[CODIGO]],POs[status],$GY2042,POs[Semana],WEEKNUM(HF$1))</f>
        <v>0</v>
      </c>
      <c r="HG2042" s="15">
        <f>SUMIFS(POs[saldo],POs[cve_prod],DIM_BILL[[#This Row],[CODIGO]],POs[status],$GY2042,POs[Semana],WEEKNUM(HG$1))</f>
        <v>0</v>
      </c>
      <c r="HH2042" s="15">
        <f>SUMIFS(POs[saldo],POs[cve_prod],DIM_BILL[[#This Row],[CODIGO]],POs[status],$GY2042,POs[Semana],WEEKNUM(HH$1))</f>
        <v>0</v>
      </c>
      <c r="HI2042" s="15">
        <f>SUMIFS(POs[saldo],POs[cve_prod],DIM_BILL[[#This Row],[CODIGO]],POs[status],$GY2042,POs[Semana],WEEKNUM(HI$1))</f>
        <v>0</v>
      </c>
      <c r="HJ2042" s="15">
        <f>SUMIFS(POs[saldo],POs[cve_prod],DIM_BILL[[#This Row],[CODIGO]],POs[status],$GY2042,POs[Semana],WEEKNUM(HJ$1))</f>
        <v>0</v>
      </c>
      <c r="HK2042" s="15">
        <f>SUMIFS(POs[saldo],POs[cve_prod],DIM_BILL[[#This Row],[CODIGO]],POs[status],$GY2042,POs[Semana],WEEKNUM(HK$1))</f>
        <v>0</v>
      </c>
      <c r="HL2042" s="15">
        <f>SUMIFS(POs[saldo],POs[cve_prod],DIM_BILL[[#This Row],[CODIGO]],POs[status],$GY2042,POs[Semana],WEEKNUM(HL$1))</f>
        <v>0</v>
      </c>
      <c r="HM2042" s="15">
        <f>SUMIFS(POs[saldo],POs[cve_prod],DIM_BILL[[#This Row],[CODIGO]],POs[status],$GY2042,POs[Semana],WEEKNUM(HM$1))</f>
        <v>0</v>
      </c>
      <c r="HN2042" s="15">
        <f>SUMIFS(POs[saldo],POs[cve_prod],DIM_BILL[[#This Row],[CODIGO]],POs[status],$GY2042,POs[Semana],WEEKNUM(HN$1))</f>
        <v>0</v>
      </c>
      <c r="HO2042" s="15">
        <f>SUMIFS(POs[saldo],POs[cve_prod],DIM_BILL[[#This Row],[CODIGO]],POs[status],$GY2042,POs[Semana],WEEKNUM(HO$1))</f>
        <v>0</v>
      </c>
      <c r="HP2042" s="15">
        <f>SUMIFS(POs[saldo],POs[cve_prod],DIM_BILL[[#This Row],[CODIGO]],POs[status],$GY2042,POs[Semana],WEEKNUM(HP$1))</f>
        <v>0</v>
      </c>
      <c r="HQ2042" s="15">
        <f>SUMIFS(POs[saldo],POs[cve_prod],DIM_BILL[[#This Row],[CODIGO]],POs[status],$GY2042,POs[Semana],WEEKNUM(HQ$1))</f>
        <v>0</v>
      </c>
      <c r="HR2042" s="15">
        <f>SUMIFS(POs[saldo],POs[cve_prod],DIM_BILL[[#This Row],[CODIGO]],POs[status],$GY2042,POs[Semana],WEEKNUM(HR$1))</f>
        <v>0</v>
      </c>
      <c r="HS2042" s="15">
        <f>SUMIFS(POs[saldo],POs[cve_prod],DIM_BILL[[#This Row],[CODIGO]],POs[status],$GY2042,POs[Semana],WEEKNUM(HS$1))</f>
        <v>0</v>
      </c>
      <c r="HT2042" s="15">
        <f>SUMIFS(POs[saldo],POs[cve_prod],DIM_BILL[[#This Row],[CODIGO]],POs[status],$GY2042,POs[Semana],WEEKNUM(HT$1))</f>
        <v>0</v>
      </c>
      <c r="HU2042" s="21"/>
      <c r="HV2042" s="25"/>
      <c r="HW2042" t="str">
        <f>DIM_BILL[[#This Row],[Tipo]]</f>
        <v/>
      </c>
    </row>
    <row r="2043" spans="1:231" x14ac:dyDescent="0.3">
      <c r="A2043" s="17" t="s">
        <v>1351</v>
      </c>
      <c r="EH2043">
        <v>3.0000000000000001E-3</v>
      </c>
      <c r="EL2043">
        <v>3.0000000000000001E-3</v>
      </c>
      <c r="GR2043" s="17" t="s">
        <v>1352</v>
      </c>
      <c r="GS2043" s="17">
        <v>2</v>
      </c>
      <c r="GT2043" s="17" t="s">
        <v>1791</v>
      </c>
      <c r="GU2043" s="17" t="s">
        <v>1791</v>
      </c>
      <c r="GV2043" s="17">
        <f>SUMIF(FACT_A1[cve_prod],DIM_BILL[[#This Row],[CODIGO]],FACT_A1[Existencia])</f>
        <v>0</v>
      </c>
      <c r="GW2043" s="17">
        <f>SUMIF(FACT_A2[cve_prod],DIM_BILL[[#This Row],[CODIGO]],FACT_A2[Existencia])</f>
        <v>15</v>
      </c>
      <c r="GX2043" s="17"/>
      <c r="GY2043" s="16" t="s">
        <v>2221</v>
      </c>
      <c r="GZ2043" s="24">
        <f>SUMPRODUCT($B2043:$GQ2043,INDEX(PLAN_PRODUCCION!$B$4:$GQ$24,COLUMN()-COLUMN($GZ$1)+1,0))</f>
        <v>0</v>
      </c>
      <c r="HA2043" s="24">
        <f>SUMPRODUCT($B2043:$GQ2043,INDEX(PLAN_PRODUCCION!$B$4:$GQ$24,COLUMN()-COLUMN($GZ$1)+1,0))</f>
        <v>0</v>
      </c>
      <c r="HB2043" s="24">
        <f>SUMPRODUCT($B2043:$GQ2043,INDEX(PLAN_PRODUCCION!$B$4:$GQ$24,COLUMN()-COLUMN($GZ$1)+1,0))</f>
        <v>0</v>
      </c>
      <c r="HC2043" s="24">
        <f>SUMPRODUCT($B2043:$GQ2043,INDEX(PLAN_PRODUCCION!$B$4:$GQ$24,COLUMN()-COLUMN($GZ$1)+1,0))</f>
        <v>0</v>
      </c>
      <c r="HD2043" s="24">
        <f>SUMPRODUCT($B2043:$GQ2043,INDEX(PLAN_PRODUCCION!$B$4:$GQ$24,COLUMN()-COLUMN($GZ$1)+1,0))</f>
        <v>0</v>
      </c>
      <c r="HE2043" s="24">
        <f>SUMPRODUCT($B2043:$GQ2043,INDEX(PLAN_PRODUCCION!$B$4:$GQ$24,COLUMN()-COLUMN($GZ$1)+1,0))</f>
        <v>0</v>
      </c>
      <c r="HF2043" s="24">
        <f>SUMPRODUCT($B2043:$GQ2043,INDEX(PLAN_PRODUCCION!$B$4:$GQ$24,COLUMN()-COLUMN($GZ$1)+1,0))</f>
        <v>0</v>
      </c>
      <c r="HG2043" s="24">
        <f>SUMPRODUCT($B2043:$GQ2043,INDEX(PLAN_PRODUCCION!$B$4:$GQ$24,COLUMN()-COLUMN($GZ$1)+1,0))</f>
        <v>0</v>
      </c>
      <c r="HH2043" s="24">
        <f>SUMPRODUCT($B2043:$GQ2043,INDEX(PLAN_PRODUCCION!$B$4:$GQ$24,COLUMN()-COLUMN($GZ$1)+1,0))</f>
        <v>0</v>
      </c>
      <c r="HI2043" s="24">
        <f>SUMPRODUCT($B2043:$GQ2043,INDEX(PLAN_PRODUCCION!$B$4:$GQ$24,COLUMN()-COLUMN($GZ$1)+1,0))</f>
        <v>0</v>
      </c>
      <c r="HJ2043" s="24">
        <f>SUMPRODUCT($B2043:$GQ2043,INDEX(PLAN_PRODUCCION!$B$4:$GQ$24,COLUMN()-COLUMN($GZ$1)+1,0))</f>
        <v>0</v>
      </c>
      <c r="HK2043" s="24">
        <f>SUMPRODUCT($B2043:$GQ2043,INDEX(PLAN_PRODUCCION!$B$4:$GQ$24,COLUMN()-COLUMN($GZ$1)+1,0))</f>
        <v>0</v>
      </c>
      <c r="HL2043" s="24">
        <f>SUMPRODUCT($B2043:$GQ2043,INDEX(PLAN_PRODUCCION!$B$4:$GQ$24,COLUMN()-COLUMN($GZ$1)+1,0))</f>
        <v>0</v>
      </c>
      <c r="HM2043" s="24">
        <f>SUMPRODUCT($B2043:$GQ2043,INDEX(PLAN_PRODUCCION!$B$4:$GQ$24,COLUMN()-COLUMN($GZ$1)+1,0))</f>
        <v>0</v>
      </c>
      <c r="HN2043" s="24">
        <f>SUMPRODUCT($B2043:$GQ2043,INDEX(PLAN_PRODUCCION!$B$4:$GQ$24,COLUMN()-COLUMN($GZ$1)+1,0))</f>
        <v>0</v>
      </c>
      <c r="HO2043" s="24">
        <f>SUMPRODUCT($B2043:$GQ2043,INDEX(PLAN_PRODUCCION!$B$4:$GQ$24,COLUMN()-COLUMN($GZ$1)+1,0))</f>
        <v>0</v>
      </c>
      <c r="HP2043" s="24">
        <f>SUMPRODUCT($B2043:$GQ2043,INDEX(PLAN_PRODUCCION!$B$4:$GQ$24,COLUMN()-COLUMN($GZ$1)+1,0))</f>
        <v>0</v>
      </c>
      <c r="HQ2043" s="24">
        <f>SUMPRODUCT($B2043:$GQ2043,INDEX(PLAN_PRODUCCION!$B$4:$GQ$24,COLUMN()-COLUMN($GZ$1)+1,0))</f>
        <v>0</v>
      </c>
      <c r="HR2043" s="24">
        <f>SUMPRODUCT($B2043:$GQ2043,INDEX(PLAN_PRODUCCION!$B$4:$GQ$24,COLUMN()-COLUMN($GZ$1)+1,0))</f>
        <v>0</v>
      </c>
      <c r="HS2043" s="24">
        <f>SUMPRODUCT($B2043:$GQ2043,INDEX(PLAN_PRODUCCION!$B$4:$GQ$24,COLUMN()-COLUMN($GZ$1)+1,0))</f>
        <v>0</v>
      </c>
      <c r="HT2043" s="24">
        <f>SUMPRODUCT($B2043:$GQ2043,INDEX(PLAN_PRODUCCION!$B$4:$GQ$24,COLUMN()-COLUMN($GZ$1)+1,0))</f>
        <v>0</v>
      </c>
      <c r="HU2043" s="21"/>
      <c r="HV2043" s="25"/>
      <c r="HW2043" t="str">
        <f>DIM_BILL[[#This Row],[Tipo]]</f>
        <v/>
      </c>
    </row>
    <row r="2044" spans="1:231" x14ac:dyDescent="0.3">
      <c r="A2044" s="18" t="s">
        <v>1351</v>
      </c>
      <c r="EH2044">
        <v>3.0000000000000001E-3</v>
      </c>
      <c r="EL2044">
        <v>3.0000000000000001E-3</v>
      </c>
      <c r="GR2044" s="18" t="s">
        <v>1352</v>
      </c>
      <c r="GS2044" s="18">
        <v>2</v>
      </c>
      <c r="GT2044" s="18" t="s">
        <v>1791</v>
      </c>
      <c r="GU2044" s="18" t="s">
        <v>1791</v>
      </c>
      <c r="GV2044" s="18">
        <f>SUMIF(FACT_A1[cve_prod],DIM_BILL[[#This Row],[CODIGO]],FACT_A1[Existencia])</f>
        <v>0</v>
      </c>
      <c r="GW2044" s="18">
        <f>SUMIF(FACT_A2[cve_prod],DIM_BILL[[#This Row],[CODIGO]],FACT_A2[Existencia])</f>
        <v>15</v>
      </c>
      <c r="GX2044" s="18"/>
      <c r="GY2044" s="16" t="s">
        <v>2222</v>
      </c>
      <c r="GZ2044" s="26">
        <f t="shared" ref="GZ2044" si="14939">GV2044+GW2044+GX2044+GZ2042-GZ2043</f>
        <v>15</v>
      </c>
      <c r="HA2044" s="26">
        <f t="shared" ref="HA2044" si="14940">GZ2044+HA2042-HA2043</f>
        <v>15</v>
      </c>
      <c r="HB2044" s="26">
        <f t="shared" ref="HB2044" si="14941">HA2044+HB2042-HB2043</f>
        <v>15</v>
      </c>
      <c r="HC2044" s="26">
        <f t="shared" ref="HC2044" si="14942">HB2044+HC2042-HC2043</f>
        <v>15</v>
      </c>
      <c r="HD2044" s="26">
        <f t="shared" ref="HD2044" si="14943">HC2044+HD2042-HD2043</f>
        <v>15</v>
      </c>
      <c r="HE2044" s="26">
        <f t="shared" ref="HE2044" si="14944">HD2044+HE2042-HE2043</f>
        <v>15</v>
      </c>
      <c r="HF2044" s="26">
        <f t="shared" ref="HF2044" si="14945">HE2044+HF2042-HF2043</f>
        <v>15</v>
      </c>
      <c r="HG2044" s="26">
        <f t="shared" ref="HG2044" si="14946">HF2044+HG2042-HG2043</f>
        <v>15</v>
      </c>
      <c r="HH2044" s="26">
        <f t="shared" ref="HH2044" si="14947">HG2044+HH2042-HH2043</f>
        <v>15</v>
      </c>
      <c r="HI2044" s="26">
        <f t="shared" ref="HI2044" si="14948">HH2044+HI2042-HI2043</f>
        <v>15</v>
      </c>
      <c r="HJ2044" s="26">
        <f t="shared" ref="HJ2044" si="14949">HI2044+HJ2042-HJ2043</f>
        <v>15</v>
      </c>
      <c r="HK2044" s="26">
        <f t="shared" ref="HK2044" si="14950">HJ2044+HK2042-HK2043</f>
        <v>15</v>
      </c>
      <c r="HL2044" s="26">
        <f t="shared" ref="HL2044" si="14951">HK2044+HL2042-HL2043</f>
        <v>15</v>
      </c>
      <c r="HM2044" s="26">
        <f t="shared" ref="HM2044" si="14952">HL2044+HM2042-HM2043</f>
        <v>15</v>
      </c>
      <c r="HN2044" s="26">
        <f t="shared" ref="HN2044" si="14953">HM2044+HN2042-HN2043</f>
        <v>15</v>
      </c>
      <c r="HO2044" s="26">
        <f t="shared" ref="HO2044" si="14954">HN2044+HO2042-HO2043</f>
        <v>15</v>
      </c>
      <c r="HP2044" s="26">
        <f t="shared" ref="HP2044" si="14955">HO2044+HP2042-HP2043</f>
        <v>15</v>
      </c>
      <c r="HQ2044" s="26">
        <f t="shared" ref="HQ2044" si="14956">HP2044+HQ2042-HQ2043</f>
        <v>15</v>
      </c>
      <c r="HR2044" s="26">
        <f t="shared" ref="HR2044" si="14957">HQ2044+HR2042-HR2043</f>
        <v>15</v>
      </c>
      <c r="HS2044" s="26">
        <f t="shared" ref="HS2044" si="14958">HR2044+HS2042-HS2043</f>
        <v>15</v>
      </c>
      <c r="HT2044" s="26">
        <f t="shared" ref="HT2044" si="14959">HS2044+HT2042-HT2043</f>
        <v>15</v>
      </c>
      <c r="HU2044" s="22">
        <f t="shared" ref="HU2044" si="14960">COUNTIF(GZ2044:HT2044,"&lt;0")</f>
        <v>0</v>
      </c>
      <c r="HV2044" s="25"/>
      <c r="HW2044" t="str">
        <f>DIM_BILL[[#This Row],[Tipo]]</f>
        <v/>
      </c>
    </row>
    <row r="2045" spans="1:231" x14ac:dyDescent="0.3">
      <c r="A2045" s="17" t="s">
        <v>1339</v>
      </c>
      <c r="BW2045">
        <v>8.0319999999999992E-3</v>
      </c>
      <c r="BX2045">
        <v>4.5636363636363635E-3</v>
      </c>
      <c r="BY2045">
        <v>1.6063999999999998E-2</v>
      </c>
      <c r="CD2045">
        <v>6.6933333333333324E-3</v>
      </c>
      <c r="EE2045">
        <v>3.0000000000000001E-3</v>
      </c>
      <c r="EH2045">
        <v>3.0000000000000001E-3</v>
      </c>
      <c r="EM2045">
        <v>3.0000000000000001E-3</v>
      </c>
      <c r="EP2045">
        <v>4.3E-3</v>
      </c>
      <c r="GR2045" s="17" t="s">
        <v>1340</v>
      </c>
      <c r="GS2045" s="17">
        <v>3</v>
      </c>
      <c r="GT2045" s="17" t="s">
        <v>1836</v>
      </c>
      <c r="GU2045" s="17" t="s">
        <v>1793</v>
      </c>
      <c r="GV2045" s="17">
        <f>SUMIF(FACT_A1[cve_prod],DIM_BILL[[#This Row],[CODIGO]],FACT_A1[Existencia])</f>
        <v>0</v>
      </c>
      <c r="GW2045" s="17">
        <f>SUMIF(FACT_A2[cve_prod],DIM_BILL[[#This Row],[CODIGO]],FACT_A2[Existencia])</f>
        <v>15</v>
      </c>
      <c r="GX2045" s="17"/>
      <c r="GY2045" s="16" t="s">
        <v>2220</v>
      </c>
      <c r="GZ2045" s="15">
        <f>SUMIFS(POs[saldo],POs[cve_prod],DIM_BILL[[#This Row],[CODIGO]],POs[status],$GY2045,POs[f_ent],GZ$1)</f>
        <v>0</v>
      </c>
      <c r="HA2045" s="15">
        <f>SUMIFS(POs[saldo],POs[cve_prod],DIM_BILL[[#This Row],[CODIGO]],POs[status],$GY2045,POs[f_ent],HA$1)</f>
        <v>0</v>
      </c>
      <c r="HB2045" s="15">
        <f>SUMIFS(POs[saldo],POs[cve_prod],DIM_BILL[[#This Row],[CODIGO]],POs[status],$GY2045,POs[f_ent],HB$1)</f>
        <v>0</v>
      </c>
      <c r="HC2045" s="15">
        <f>SUMIFS(POs[saldo],POs[cve_prod],DIM_BILL[[#This Row],[CODIGO]],POs[status],$GY2045,POs[f_ent],HC$1)</f>
        <v>0</v>
      </c>
      <c r="HD2045" s="15">
        <f>SUMIFS(POs[saldo],POs[cve_prod],DIM_BILL[[#This Row],[CODIGO]],POs[status],$GY2045,POs[f_ent],HD$1)</f>
        <v>0</v>
      </c>
      <c r="HE2045" s="15">
        <f>SUMIFS(POs[saldo],POs[cve_prod],DIM_BILL[[#This Row],[CODIGO]],POs[status],$GY2045,POs[f_ent],HE$1)</f>
        <v>0</v>
      </c>
      <c r="HF2045" s="15">
        <f>SUMIFS(POs[saldo],POs[cve_prod],DIM_BILL[[#This Row],[CODIGO]],POs[status],$GY2045,POs[Semana],WEEKNUM(HF$1))</f>
        <v>10</v>
      </c>
      <c r="HG2045" s="15">
        <f>SUMIFS(POs[saldo],POs[cve_prod],DIM_BILL[[#This Row],[CODIGO]],POs[status],$GY2045,POs[Semana],WEEKNUM(HG$1))</f>
        <v>0</v>
      </c>
      <c r="HH2045" s="15">
        <f>SUMIFS(POs[saldo],POs[cve_prod],DIM_BILL[[#This Row],[CODIGO]],POs[status],$GY2045,POs[Semana],WEEKNUM(HH$1))</f>
        <v>0</v>
      </c>
      <c r="HI2045" s="15">
        <f>SUMIFS(POs[saldo],POs[cve_prod],DIM_BILL[[#This Row],[CODIGO]],POs[status],$GY2045,POs[Semana],WEEKNUM(HI$1))</f>
        <v>0</v>
      </c>
      <c r="HJ2045" s="15">
        <f>SUMIFS(POs[saldo],POs[cve_prod],DIM_BILL[[#This Row],[CODIGO]],POs[status],$GY2045,POs[Semana],WEEKNUM(HJ$1))</f>
        <v>0</v>
      </c>
      <c r="HK2045" s="15">
        <f>SUMIFS(POs[saldo],POs[cve_prod],DIM_BILL[[#This Row],[CODIGO]],POs[status],$GY2045,POs[Semana],WEEKNUM(HK$1))</f>
        <v>0</v>
      </c>
      <c r="HL2045" s="15">
        <f>SUMIFS(POs[saldo],POs[cve_prod],DIM_BILL[[#This Row],[CODIGO]],POs[status],$GY2045,POs[Semana],WEEKNUM(HL$1))</f>
        <v>0</v>
      </c>
      <c r="HM2045" s="15">
        <f>SUMIFS(POs[saldo],POs[cve_prod],DIM_BILL[[#This Row],[CODIGO]],POs[status],$GY2045,POs[Semana],WEEKNUM(HM$1))</f>
        <v>0</v>
      </c>
      <c r="HN2045" s="15">
        <f>SUMIFS(POs[saldo],POs[cve_prod],DIM_BILL[[#This Row],[CODIGO]],POs[status],$GY2045,POs[Semana],WEEKNUM(HN$1))</f>
        <v>0</v>
      </c>
      <c r="HO2045" s="15">
        <f>SUMIFS(POs[saldo],POs[cve_prod],DIM_BILL[[#This Row],[CODIGO]],POs[status],$GY2045,POs[Semana],WEEKNUM(HO$1))</f>
        <v>0</v>
      </c>
      <c r="HP2045" s="15">
        <f>SUMIFS(POs[saldo],POs[cve_prod],DIM_BILL[[#This Row],[CODIGO]],POs[status],$GY2045,POs[Semana],WEEKNUM(HP$1))</f>
        <v>0</v>
      </c>
      <c r="HQ2045" s="15">
        <f>SUMIFS(POs[saldo],POs[cve_prod],DIM_BILL[[#This Row],[CODIGO]],POs[status],$GY2045,POs[Semana],WEEKNUM(HQ$1))</f>
        <v>0</v>
      </c>
      <c r="HR2045" s="15">
        <f>SUMIFS(POs[saldo],POs[cve_prod],DIM_BILL[[#This Row],[CODIGO]],POs[status],$GY2045,POs[Semana],WEEKNUM(HR$1))</f>
        <v>0</v>
      </c>
      <c r="HS2045" s="15">
        <f>SUMIFS(POs[saldo],POs[cve_prod],DIM_BILL[[#This Row],[CODIGO]],POs[status],$GY2045,POs[Semana],WEEKNUM(HS$1))</f>
        <v>0</v>
      </c>
      <c r="HT2045" s="15">
        <f>SUMIFS(POs[saldo],POs[cve_prod],DIM_BILL[[#This Row],[CODIGO]],POs[status],$GY2045,POs[Semana],WEEKNUM(HT$1))</f>
        <v>0</v>
      </c>
      <c r="HU2045" s="21"/>
      <c r="HV2045" s="25"/>
      <c r="HW2045" t="str">
        <f>DIM_BILL[[#This Row],[Tipo]]</f>
        <v>MATERIA PRIMA</v>
      </c>
    </row>
    <row r="2046" spans="1:231" x14ac:dyDescent="0.3">
      <c r="A2046" s="17" t="s">
        <v>1339</v>
      </c>
      <c r="BW2046">
        <v>8.0319999999999992E-3</v>
      </c>
      <c r="BX2046">
        <v>4.5636363636363635E-3</v>
      </c>
      <c r="BY2046">
        <v>1.6063999999999998E-2</v>
      </c>
      <c r="CD2046">
        <v>6.6933333333333324E-3</v>
      </c>
      <c r="EE2046">
        <v>3.0000000000000001E-3</v>
      </c>
      <c r="EH2046">
        <v>3.0000000000000001E-3</v>
      </c>
      <c r="EM2046">
        <v>3.0000000000000001E-3</v>
      </c>
      <c r="EP2046">
        <v>4.3E-3</v>
      </c>
      <c r="GR2046" s="17" t="s">
        <v>1340</v>
      </c>
      <c r="GS2046" s="17">
        <v>3</v>
      </c>
      <c r="GT2046" s="17" t="s">
        <v>1836</v>
      </c>
      <c r="GU2046" s="17" t="s">
        <v>1793</v>
      </c>
      <c r="GV2046" s="17">
        <f>SUMIF(FACT_A1[cve_prod],DIM_BILL[[#This Row],[CODIGO]],FACT_A1[Existencia])</f>
        <v>0</v>
      </c>
      <c r="GW2046" s="17">
        <f>SUMIF(FACT_A2[cve_prod],DIM_BILL[[#This Row],[CODIGO]],FACT_A2[Existencia])</f>
        <v>15</v>
      </c>
      <c r="GX2046" s="17"/>
      <c r="GY2046" s="16" t="s">
        <v>2221</v>
      </c>
      <c r="GZ2046" s="24">
        <f>SUMPRODUCT($B2046:$GQ2046,INDEX(PLAN_PRODUCCION!$B$4:$GQ$24,COLUMN()-COLUMN($GZ$1)+1,0))</f>
        <v>197.91999999999996</v>
      </c>
      <c r="HA2046" s="24">
        <f>SUMPRODUCT($B2046:$GQ2046,INDEX(PLAN_PRODUCCION!$B$4:$GQ$24,COLUMN()-COLUMN($GZ$1)+1,0))</f>
        <v>0</v>
      </c>
      <c r="HB2046" s="24">
        <f>SUMPRODUCT($B2046:$GQ2046,INDEX(PLAN_PRODUCCION!$B$4:$GQ$24,COLUMN()-COLUMN($GZ$1)+1,0))</f>
        <v>0</v>
      </c>
      <c r="HC2046" s="24">
        <f>SUMPRODUCT($B2046:$GQ2046,INDEX(PLAN_PRODUCCION!$B$4:$GQ$24,COLUMN()-COLUMN($GZ$1)+1,0))</f>
        <v>0</v>
      </c>
      <c r="HD2046" s="24">
        <f>SUMPRODUCT($B2046:$GQ2046,INDEX(PLAN_PRODUCCION!$B$4:$GQ$24,COLUMN()-COLUMN($GZ$1)+1,0))</f>
        <v>0</v>
      </c>
      <c r="HE2046" s="24">
        <f>SUMPRODUCT($B2046:$GQ2046,INDEX(PLAN_PRODUCCION!$B$4:$GQ$24,COLUMN()-COLUMN($GZ$1)+1,0))</f>
        <v>0</v>
      </c>
      <c r="HF2046" s="24">
        <f>SUMPRODUCT($B2046:$GQ2046,INDEX(PLAN_PRODUCCION!$B$4:$GQ$24,COLUMN()-COLUMN($GZ$1)+1,0))</f>
        <v>0</v>
      </c>
      <c r="HG2046" s="24">
        <f>SUMPRODUCT($B2046:$GQ2046,INDEX(PLAN_PRODUCCION!$B$4:$GQ$24,COLUMN()-COLUMN($GZ$1)+1,0))</f>
        <v>0</v>
      </c>
      <c r="HH2046" s="24">
        <f>SUMPRODUCT($B2046:$GQ2046,INDEX(PLAN_PRODUCCION!$B$4:$GQ$24,COLUMN()-COLUMN($GZ$1)+1,0))</f>
        <v>0</v>
      </c>
      <c r="HI2046" s="24">
        <f>SUMPRODUCT($B2046:$GQ2046,INDEX(PLAN_PRODUCCION!$B$4:$GQ$24,COLUMN()-COLUMN($GZ$1)+1,0))</f>
        <v>0</v>
      </c>
      <c r="HJ2046" s="24">
        <f>SUMPRODUCT($B2046:$GQ2046,INDEX(PLAN_PRODUCCION!$B$4:$GQ$24,COLUMN()-COLUMN($GZ$1)+1,0))</f>
        <v>0</v>
      </c>
      <c r="HK2046" s="24">
        <f>SUMPRODUCT($B2046:$GQ2046,INDEX(PLAN_PRODUCCION!$B$4:$GQ$24,COLUMN()-COLUMN($GZ$1)+1,0))</f>
        <v>0</v>
      </c>
      <c r="HL2046" s="24">
        <f>SUMPRODUCT($B2046:$GQ2046,INDEX(PLAN_PRODUCCION!$B$4:$GQ$24,COLUMN()-COLUMN($GZ$1)+1,0))</f>
        <v>0</v>
      </c>
      <c r="HM2046" s="24">
        <f>SUMPRODUCT($B2046:$GQ2046,INDEX(PLAN_PRODUCCION!$B$4:$GQ$24,COLUMN()-COLUMN($GZ$1)+1,0))</f>
        <v>0</v>
      </c>
      <c r="HN2046" s="24">
        <f>SUMPRODUCT($B2046:$GQ2046,INDEX(PLAN_PRODUCCION!$B$4:$GQ$24,COLUMN()-COLUMN($GZ$1)+1,0))</f>
        <v>0</v>
      </c>
      <c r="HO2046" s="24">
        <f>SUMPRODUCT($B2046:$GQ2046,INDEX(PLAN_PRODUCCION!$B$4:$GQ$24,COLUMN()-COLUMN($GZ$1)+1,0))</f>
        <v>0</v>
      </c>
      <c r="HP2046" s="24">
        <f>SUMPRODUCT($B2046:$GQ2046,INDEX(PLAN_PRODUCCION!$B$4:$GQ$24,COLUMN()-COLUMN($GZ$1)+1,0))</f>
        <v>0</v>
      </c>
      <c r="HQ2046" s="24">
        <f>SUMPRODUCT($B2046:$GQ2046,INDEX(PLAN_PRODUCCION!$B$4:$GQ$24,COLUMN()-COLUMN($GZ$1)+1,0))</f>
        <v>0</v>
      </c>
      <c r="HR2046" s="24">
        <f>SUMPRODUCT($B2046:$GQ2046,INDEX(PLAN_PRODUCCION!$B$4:$GQ$24,COLUMN()-COLUMN($GZ$1)+1,0))</f>
        <v>0</v>
      </c>
      <c r="HS2046" s="24">
        <f>SUMPRODUCT($B2046:$GQ2046,INDEX(PLAN_PRODUCCION!$B$4:$GQ$24,COLUMN()-COLUMN($GZ$1)+1,0))</f>
        <v>0</v>
      </c>
      <c r="HT2046" s="24">
        <f>SUMPRODUCT($B2046:$GQ2046,INDEX(PLAN_PRODUCCION!$B$4:$GQ$24,COLUMN()-COLUMN($GZ$1)+1,0))</f>
        <v>0</v>
      </c>
      <c r="HU2046" s="21"/>
      <c r="HV2046" s="25"/>
      <c r="HW2046" t="str">
        <f>DIM_BILL[[#This Row],[Tipo]]</f>
        <v>MATERIA PRIMA</v>
      </c>
    </row>
    <row r="2047" spans="1:231" x14ac:dyDescent="0.3">
      <c r="A2047" s="18" t="s">
        <v>1339</v>
      </c>
      <c r="BW2047">
        <v>8.0319999999999992E-3</v>
      </c>
      <c r="BX2047">
        <v>4.5636363636363635E-3</v>
      </c>
      <c r="BY2047">
        <v>1.6063999999999998E-2</v>
      </c>
      <c r="CD2047">
        <v>6.6933333333333324E-3</v>
      </c>
      <c r="EE2047">
        <v>3.0000000000000001E-3</v>
      </c>
      <c r="EH2047">
        <v>3.0000000000000001E-3</v>
      </c>
      <c r="EM2047">
        <v>3.0000000000000001E-3</v>
      </c>
      <c r="EP2047">
        <v>4.3E-3</v>
      </c>
      <c r="GR2047" s="18" t="s">
        <v>1340</v>
      </c>
      <c r="GS2047" s="18">
        <v>3</v>
      </c>
      <c r="GT2047" s="18" t="s">
        <v>1836</v>
      </c>
      <c r="GU2047" s="18" t="s">
        <v>1793</v>
      </c>
      <c r="GV2047" s="18">
        <f>SUMIF(FACT_A1[cve_prod],DIM_BILL[[#This Row],[CODIGO]],FACT_A1[Existencia])</f>
        <v>0</v>
      </c>
      <c r="GW2047" s="18">
        <f>SUMIF(FACT_A2[cve_prod],DIM_BILL[[#This Row],[CODIGO]],FACT_A2[Existencia])</f>
        <v>15</v>
      </c>
      <c r="GX2047" s="18"/>
      <c r="GY2047" s="16" t="s">
        <v>2222</v>
      </c>
      <c r="GZ2047" s="26">
        <f t="shared" ref="GZ2047" si="14961">GV2047+GW2047+GX2047+GZ2045-GZ2046</f>
        <v>-182.91999999999996</v>
      </c>
      <c r="HA2047" s="26">
        <f t="shared" ref="HA2047" si="14962">GZ2047+HA2045-HA2046</f>
        <v>-182.91999999999996</v>
      </c>
      <c r="HB2047" s="26">
        <f t="shared" ref="HB2047" si="14963">HA2047+HB2045-HB2046</f>
        <v>-182.91999999999996</v>
      </c>
      <c r="HC2047" s="26">
        <f t="shared" ref="HC2047" si="14964">HB2047+HC2045-HC2046</f>
        <v>-182.91999999999996</v>
      </c>
      <c r="HD2047" s="26">
        <f t="shared" ref="HD2047" si="14965">HC2047+HD2045-HD2046</f>
        <v>-182.91999999999996</v>
      </c>
      <c r="HE2047" s="26">
        <f t="shared" ref="HE2047" si="14966">HD2047+HE2045-HE2046</f>
        <v>-182.91999999999996</v>
      </c>
      <c r="HF2047" s="26">
        <f t="shared" ref="HF2047" si="14967">HE2047+HF2045-HF2046</f>
        <v>-172.91999999999996</v>
      </c>
      <c r="HG2047" s="26">
        <f t="shared" ref="HG2047" si="14968">HF2047+HG2045-HG2046</f>
        <v>-172.91999999999996</v>
      </c>
      <c r="HH2047" s="26">
        <f t="shared" ref="HH2047" si="14969">HG2047+HH2045-HH2046</f>
        <v>-172.91999999999996</v>
      </c>
      <c r="HI2047" s="26">
        <f t="shared" ref="HI2047" si="14970">HH2047+HI2045-HI2046</f>
        <v>-172.91999999999996</v>
      </c>
      <c r="HJ2047" s="26">
        <f t="shared" ref="HJ2047" si="14971">HI2047+HJ2045-HJ2046</f>
        <v>-172.91999999999996</v>
      </c>
      <c r="HK2047" s="26">
        <f t="shared" ref="HK2047" si="14972">HJ2047+HK2045-HK2046</f>
        <v>-172.91999999999996</v>
      </c>
      <c r="HL2047" s="26">
        <f t="shared" ref="HL2047" si="14973">HK2047+HL2045-HL2046</f>
        <v>-172.91999999999996</v>
      </c>
      <c r="HM2047" s="26">
        <f t="shared" ref="HM2047" si="14974">HL2047+HM2045-HM2046</f>
        <v>-172.91999999999996</v>
      </c>
      <c r="HN2047" s="26">
        <f t="shared" ref="HN2047" si="14975">HM2047+HN2045-HN2046</f>
        <v>-172.91999999999996</v>
      </c>
      <c r="HO2047" s="26">
        <f t="shared" ref="HO2047" si="14976">HN2047+HO2045-HO2046</f>
        <v>-172.91999999999996</v>
      </c>
      <c r="HP2047" s="26">
        <f t="shared" ref="HP2047" si="14977">HO2047+HP2045-HP2046</f>
        <v>-172.91999999999996</v>
      </c>
      <c r="HQ2047" s="26">
        <f t="shared" ref="HQ2047" si="14978">HP2047+HQ2045-HQ2046</f>
        <v>-172.91999999999996</v>
      </c>
      <c r="HR2047" s="26">
        <f t="shared" ref="HR2047" si="14979">HQ2047+HR2045-HR2046</f>
        <v>-172.91999999999996</v>
      </c>
      <c r="HS2047" s="26">
        <f t="shared" ref="HS2047" si="14980">HR2047+HS2045-HS2046</f>
        <v>-172.91999999999996</v>
      </c>
      <c r="HT2047" s="26">
        <f t="shared" ref="HT2047" si="14981">HS2047+HT2045-HT2046</f>
        <v>-172.91999999999996</v>
      </c>
      <c r="HU2047" s="22">
        <f t="shared" ref="HU2047" si="14982">COUNTIF(GZ2047:HT2047,"&lt;0")</f>
        <v>21</v>
      </c>
      <c r="HV2047" s="25"/>
      <c r="HW2047" t="str">
        <f>DIM_BILL[[#This Row],[Tipo]]</f>
        <v>MATERIA PRIMA</v>
      </c>
    </row>
    <row r="2048" spans="1:231" x14ac:dyDescent="0.3">
      <c r="A2048" s="17" t="s">
        <v>183</v>
      </c>
      <c r="L2048">
        <v>4.4399999999999995E-2</v>
      </c>
      <c r="AP2048">
        <v>5.9999999999999995E-5</v>
      </c>
      <c r="BH2048">
        <v>5.4000000000000003E-3</v>
      </c>
      <c r="GR2048" s="17" t="s">
        <v>184</v>
      </c>
      <c r="GS2048" s="17">
        <v>1</v>
      </c>
      <c r="GT2048" s="17" t="s">
        <v>1860</v>
      </c>
      <c r="GU2048" s="17" t="s">
        <v>1793</v>
      </c>
      <c r="GV2048" s="17">
        <f>SUMIF(FACT_A1[cve_prod],DIM_BILL[[#This Row],[CODIGO]],FACT_A1[Existencia])</f>
        <v>0</v>
      </c>
      <c r="GW2048" s="17">
        <f>SUMIF(FACT_A2[cve_prod],DIM_BILL[[#This Row],[CODIGO]],FACT_A2[Existencia])</f>
        <v>274</v>
      </c>
      <c r="GX2048" s="17"/>
      <c r="GY2048" s="16" t="s">
        <v>2220</v>
      </c>
      <c r="GZ2048" s="15">
        <f>SUMIFS(POs[saldo],POs[cve_prod],DIM_BILL[[#This Row],[CODIGO]],POs[status],$GY2048,POs[f_ent],GZ$1)</f>
        <v>0</v>
      </c>
      <c r="HA2048" s="15">
        <f>SUMIFS(POs[saldo],POs[cve_prod],DIM_BILL[[#This Row],[CODIGO]],POs[status],$GY2048,POs[f_ent],HA$1)</f>
        <v>0</v>
      </c>
      <c r="HB2048" s="15">
        <f>SUMIFS(POs[saldo],POs[cve_prod],DIM_BILL[[#This Row],[CODIGO]],POs[status],$GY2048,POs[f_ent],HB$1)</f>
        <v>0</v>
      </c>
      <c r="HC2048" s="15">
        <f>SUMIFS(POs[saldo],POs[cve_prod],DIM_BILL[[#This Row],[CODIGO]],POs[status],$GY2048,POs[f_ent],HC$1)</f>
        <v>0</v>
      </c>
      <c r="HD2048" s="15">
        <f>SUMIFS(POs[saldo],POs[cve_prod],DIM_BILL[[#This Row],[CODIGO]],POs[status],$GY2048,POs[f_ent],HD$1)</f>
        <v>0</v>
      </c>
      <c r="HE2048" s="15">
        <f>SUMIFS(POs[saldo],POs[cve_prod],DIM_BILL[[#This Row],[CODIGO]],POs[status],$GY2048,POs[f_ent],HE$1)</f>
        <v>0</v>
      </c>
      <c r="HF2048" s="15">
        <f>SUMIFS(POs[saldo],POs[cve_prod],DIM_BILL[[#This Row],[CODIGO]],POs[status],$GY2048,POs[Semana],WEEKNUM(HF$1))</f>
        <v>0</v>
      </c>
      <c r="HG2048" s="15">
        <f>SUMIFS(POs[saldo],POs[cve_prod],DIM_BILL[[#This Row],[CODIGO]],POs[status],$GY2048,POs[Semana],WEEKNUM(HG$1))</f>
        <v>0</v>
      </c>
      <c r="HH2048" s="15">
        <f>SUMIFS(POs[saldo],POs[cve_prod],DIM_BILL[[#This Row],[CODIGO]],POs[status],$GY2048,POs[Semana],WEEKNUM(HH$1))</f>
        <v>0</v>
      </c>
      <c r="HI2048" s="15">
        <f>SUMIFS(POs[saldo],POs[cve_prod],DIM_BILL[[#This Row],[CODIGO]],POs[status],$GY2048,POs[Semana],WEEKNUM(HI$1))</f>
        <v>0</v>
      </c>
      <c r="HJ2048" s="15">
        <f>SUMIFS(POs[saldo],POs[cve_prod],DIM_BILL[[#This Row],[CODIGO]],POs[status],$GY2048,POs[Semana],WEEKNUM(HJ$1))</f>
        <v>0</v>
      </c>
      <c r="HK2048" s="15">
        <f>SUMIFS(POs[saldo],POs[cve_prod],DIM_BILL[[#This Row],[CODIGO]],POs[status],$GY2048,POs[Semana],WEEKNUM(HK$1))</f>
        <v>0</v>
      </c>
      <c r="HL2048" s="15">
        <f>SUMIFS(POs[saldo],POs[cve_prod],DIM_BILL[[#This Row],[CODIGO]],POs[status],$GY2048,POs[Semana],WEEKNUM(HL$1))</f>
        <v>0</v>
      </c>
      <c r="HM2048" s="15">
        <f>SUMIFS(POs[saldo],POs[cve_prod],DIM_BILL[[#This Row],[CODIGO]],POs[status],$GY2048,POs[Semana],WEEKNUM(HM$1))</f>
        <v>0</v>
      </c>
      <c r="HN2048" s="15">
        <f>SUMIFS(POs[saldo],POs[cve_prod],DIM_BILL[[#This Row],[CODIGO]],POs[status],$GY2048,POs[Semana],WEEKNUM(HN$1))</f>
        <v>0</v>
      </c>
      <c r="HO2048" s="15">
        <f>SUMIFS(POs[saldo],POs[cve_prod],DIM_BILL[[#This Row],[CODIGO]],POs[status],$GY2048,POs[Semana],WEEKNUM(HO$1))</f>
        <v>0</v>
      </c>
      <c r="HP2048" s="15">
        <f>SUMIFS(POs[saldo],POs[cve_prod],DIM_BILL[[#This Row],[CODIGO]],POs[status],$GY2048,POs[Semana],WEEKNUM(HP$1))</f>
        <v>0</v>
      </c>
      <c r="HQ2048" s="15">
        <f>SUMIFS(POs[saldo],POs[cve_prod],DIM_BILL[[#This Row],[CODIGO]],POs[status],$GY2048,POs[Semana],WEEKNUM(HQ$1))</f>
        <v>0</v>
      </c>
      <c r="HR2048" s="15">
        <f>SUMIFS(POs[saldo],POs[cve_prod],DIM_BILL[[#This Row],[CODIGO]],POs[status],$GY2048,POs[Semana],WEEKNUM(HR$1))</f>
        <v>0</v>
      </c>
      <c r="HS2048" s="15">
        <f>SUMIFS(POs[saldo],POs[cve_prod],DIM_BILL[[#This Row],[CODIGO]],POs[status],$GY2048,POs[Semana],WEEKNUM(HS$1))</f>
        <v>0</v>
      </c>
      <c r="HT2048" s="15">
        <f>SUMIFS(POs[saldo],POs[cve_prod],DIM_BILL[[#This Row],[CODIGO]],POs[status],$GY2048,POs[Semana],WEEKNUM(HT$1))</f>
        <v>0</v>
      </c>
      <c r="HU2048" s="21"/>
      <c r="HV2048" s="25"/>
      <c r="HW2048" t="str">
        <f>DIM_BILL[[#This Row],[Tipo]]</f>
        <v>MATERIA PRIMA</v>
      </c>
    </row>
    <row r="2049" spans="1:231" x14ac:dyDescent="0.3">
      <c r="A2049" s="17" t="s">
        <v>183</v>
      </c>
      <c r="L2049">
        <v>4.4399999999999995E-2</v>
      </c>
      <c r="AP2049">
        <v>5.9999999999999995E-5</v>
      </c>
      <c r="BH2049">
        <v>5.4000000000000003E-3</v>
      </c>
      <c r="GR2049" s="17" t="s">
        <v>184</v>
      </c>
      <c r="GS2049" s="17">
        <v>1</v>
      </c>
      <c r="GT2049" s="17" t="s">
        <v>1860</v>
      </c>
      <c r="GU2049" s="17" t="s">
        <v>1793</v>
      </c>
      <c r="GV2049" s="17">
        <f>SUMIF(FACT_A1[cve_prod],DIM_BILL[[#This Row],[CODIGO]],FACT_A1[Existencia])</f>
        <v>0</v>
      </c>
      <c r="GW2049" s="17">
        <f>SUMIF(FACT_A2[cve_prod],DIM_BILL[[#This Row],[CODIGO]],FACT_A2[Existencia])</f>
        <v>274</v>
      </c>
      <c r="GX2049" s="17"/>
      <c r="GY2049" s="16" t="s">
        <v>2221</v>
      </c>
      <c r="GZ2049" s="24">
        <f>SUMPRODUCT($B2049:$GQ2049,INDEX(PLAN_PRODUCCION!$B$4:$GQ$24,COLUMN()-COLUMN($GZ$1)+1,0))</f>
        <v>66.599999999999994</v>
      </c>
      <c r="HA2049" s="24">
        <f>SUMPRODUCT($B2049:$GQ2049,INDEX(PLAN_PRODUCCION!$B$4:$GQ$24,COLUMN()-COLUMN($GZ$1)+1,0))</f>
        <v>0</v>
      </c>
      <c r="HB2049" s="24">
        <f>SUMPRODUCT($B2049:$GQ2049,INDEX(PLAN_PRODUCCION!$B$4:$GQ$24,COLUMN()-COLUMN($GZ$1)+1,0))</f>
        <v>0</v>
      </c>
      <c r="HC2049" s="24">
        <f>SUMPRODUCT($B2049:$GQ2049,INDEX(PLAN_PRODUCCION!$B$4:$GQ$24,COLUMN()-COLUMN($GZ$1)+1,0))</f>
        <v>0</v>
      </c>
      <c r="HD2049" s="24">
        <f>SUMPRODUCT($B2049:$GQ2049,INDEX(PLAN_PRODUCCION!$B$4:$GQ$24,COLUMN()-COLUMN($GZ$1)+1,0))</f>
        <v>0</v>
      </c>
      <c r="HE2049" s="24">
        <f>SUMPRODUCT($B2049:$GQ2049,INDEX(PLAN_PRODUCCION!$B$4:$GQ$24,COLUMN()-COLUMN($GZ$1)+1,0))</f>
        <v>0</v>
      </c>
      <c r="HF2049" s="24">
        <f>SUMPRODUCT($B2049:$GQ2049,INDEX(PLAN_PRODUCCION!$B$4:$GQ$24,COLUMN()-COLUMN($GZ$1)+1,0))</f>
        <v>0</v>
      </c>
      <c r="HG2049" s="24">
        <f>SUMPRODUCT($B2049:$GQ2049,INDEX(PLAN_PRODUCCION!$B$4:$GQ$24,COLUMN()-COLUMN($GZ$1)+1,0))</f>
        <v>0</v>
      </c>
      <c r="HH2049" s="24">
        <f>SUMPRODUCT($B2049:$GQ2049,INDEX(PLAN_PRODUCCION!$B$4:$GQ$24,COLUMN()-COLUMN($GZ$1)+1,0))</f>
        <v>0</v>
      </c>
      <c r="HI2049" s="24">
        <f>SUMPRODUCT($B2049:$GQ2049,INDEX(PLAN_PRODUCCION!$B$4:$GQ$24,COLUMN()-COLUMN($GZ$1)+1,0))</f>
        <v>0</v>
      </c>
      <c r="HJ2049" s="24">
        <f>SUMPRODUCT($B2049:$GQ2049,INDEX(PLAN_PRODUCCION!$B$4:$GQ$24,COLUMN()-COLUMN($GZ$1)+1,0))</f>
        <v>0</v>
      </c>
      <c r="HK2049" s="24">
        <f>SUMPRODUCT($B2049:$GQ2049,INDEX(PLAN_PRODUCCION!$B$4:$GQ$24,COLUMN()-COLUMN($GZ$1)+1,0))</f>
        <v>0</v>
      </c>
      <c r="HL2049" s="24">
        <f>SUMPRODUCT($B2049:$GQ2049,INDEX(PLAN_PRODUCCION!$B$4:$GQ$24,COLUMN()-COLUMN($GZ$1)+1,0))</f>
        <v>0</v>
      </c>
      <c r="HM2049" s="24">
        <f>SUMPRODUCT($B2049:$GQ2049,INDEX(PLAN_PRODUCCION!$B$4:$GQ$24,COLUMN()-COLUMN($GZ$1)+1,0))</f>
        <v>0</v>
      </c>
      <c r="HN2049" s="24">
        <f>SUMPRODUCT($B2049:$GQ2049,INDEX(PLAN_PRODUCCION!$B$4:$GQ$24,COLUMN()-COLUMN($GZ$1)+1,0))</f>
        <v>0</v>
      </c>
      <c r="HO2049" s="24">
        <f>SUMPRODUCT($B2049:$GQ2049,INDEX(PLAN_PRODUCCION!$B$4:$GQ$24,COLUMN()-COLUMN($GZ$1)+1,0))</f>
        <v>0</v>
      </c>
      <c r="HP2049" s="24">
        <f>SUMPRODUCT($B2049:$GQ2049,INDEX(PLAN_PRODUCCION!$B$4:$GQ$24,COLUMN()-COLUMN($GZ$1)+1,0))</f>
        <v>0</v>
      </c>
      <c r="HQ2049" s="24">
        <f>SUMPRODUCT($B2049:$GQ2049,INDEX(PLAN_PRODUCCION!$B$4:$GQ$24,COLUMN()-COLUMN($GZ$1)+1,0))</f>
        <v>0</v>
      </c>
      <c r="HR2049" s="24">
        <f>SUMPRODUCT($B2049:$GQ2049,INDEX(PLAN_PRODUCCION!$B$4:$GQ$24,COLUMN()-COLUMN($GZ$1)+1,0))</f>
        <v>0</v>
      </c>
      <c r="HS2049" s="24">
        <f>SUMPRODUCT($B2049:$GQ2049,INDEX(PLAN_PRODUCCION!$B$4:$GQ$24,COLUMN()-COLUMN($GZ$1)+1,0))</f>
        <v>0</v>
      </c>
      <c r="HT2049" s="24">
        <f>SUMPRODUCT($B2049:$GQ2049,INDEX(PLAN_PRODUCCION!$B$4:$GQ$24,COLUMN()-COLUMN($GZ$1)+1,0))</f>
        <v>0</v>
      </c>
      <c r="HU2049" s="21"/>
      <c r="HV2049" s="25"/>
      <c r="HW2049" t="str">
        <f>DIM_BILL[[#This Row],[Tipo]]</f>
        <v>MATERIA PRIMA</v>
      </c>
    </row>
    <row r="2050" spans="1:231" x14ac:dyDescent="0.3">
      <c r="A2050" s="18" t="s">
        <v>183</v>
      </c>
      <c r="L2050">
        <v>4.4399999999999995E-2</v>
      </c>
      <c r="AP2050">
        <v>5.9999999999999995E-5</v>
      </c>
      <c r="BH2050">
        <v>5.4000000000000003E-3</v>
      </c>
      <c r="GR2050" s="18" t="s">
        <v>184</v>
      </c>
      <c r="GS2050" s="18">
        <v>1</v>
      </c>
      <c r="GT2050" s="18" t="s">
        <v>1860</v>
      </c>
      <c r="GU2050" s="18" t="s">
        <v>1793</v>
      </c>
      <c r="GV2050" s="18">
        <f>SUMIF(FACT_A1[cve_prod],DIM_BILL[[#This Row],[CODIGO]],FACT_A1[Existencia])</f>
        <v>0</v>
      </c>
      <c r="GW2050" s="18">
        <f>SUMIF(FACT_A2[cve_prod],DIM_BILL[[#This Row],[CODIGO]],FACT_A2[Existencia])</f>
        <v>274</v>
      </c>
      <c r="GX2050" s="18"/>
      <c r="GY2050" s="16" t="s">
        <v>2222</v>
      </c>
      <c r="GZ2050" s="26">
        <f t="shared" ref="GZ2050" si="14983">GV2050+GW2050+GX2050+GZ2048-GZ2049</f>
        <v>207.4</v>
      </c>
      <c r="HA2050" s="26">
        <f t="shared" ref="HA2050" si="14984">GZ2050+HA2048-HA2049</f>
        <v>207.4</v>
      </c>
      <c r="HB2050" s="26">
        <f t="shared" ref="HB2050" si="14985">HA2050+HB2048-HB2049</f>
        <v>207.4</v>
      </c>
      <c r="HC2050" s="26">
        <f t="shared" ref="HC2050" si="14986">HB2050+HC2048-HC2049</f>
        <v>207.4</v>
      </c>
      <c r="HD2050" s="26">
        <f t="shared" ref="HD2050" si="14987">HC2050+HD2048-HD2049</f>
        <v>207.4</v>
      </c>
      <c r="HE2050" s="26">
        <f t="shared" ref="HE2050" si="14988">HD2050+HE2048-HE2049</f>
        <v>207.4</v>
      </c>
      <c r="HF2050" s="26">
        <f t="shared" ref="HF2050" si="14989">HE2050+HF2048-HF2049</f>
        <v>207.4</v>
      </c>
      <c r="HG2050" s="26">
        <f t="shared" ref="HG2050" si="14990">HF2050+HG2048-HG2049</f>
        <v>207.4</v>
      </c>
      <c r="HH2050" s="26">
        <f t="shared" ref="HH2050" si="14991">HG2050+HH2048-HH2049</f>
        <v>207.4</v>
      </c>
      <c r="HI2050" s="26">
        <f t="shared" ref="HI2050" si="14992">HH2050+HI2048-HI2049</f>
        <v>207.4</v>
      </c>
      <c r="HJ2050" s="26">
        <f t="shared" ref="HJ2050" si="14993">HI2050+HJ2048-HJ2049</f>
        <v>207.4</v>
      </c>
      <c r="HK2050" s="26">
        <f t="shared" ref="HK2050" si="14994">HJ2050+HK2048-HK2049</f>
        <v>207.4</v>
      </c>
      <c r="HL2050" s="26">
        <f t="shared" ref="HL2050" si="14995">HK2050+HL2048-HL2049</f>
        <v>207.4</v>
      </c>
      <c r="HM2050" s="26">
        <f t="shared" ref="HM2050" si="14996">HL2050+HM2048-HM2049</f>
        <v>207.4</v>
      </c>
      <c r="HN2050" s="26">
        <f t="shared" ref="HN2050" si="14997">HM2050+HN2048-HN2049</f>
        <v>207.4</v>
      </c>
      <c r="HO2050" s="26">
        <f t="shared" ref="HO2050" si="14998">HN2050+HO2048-HO2049</f>
        <v>207.4</v>
      </c>
      <c r="HP2050" s="26">
        <f t="shared" ref="HP2050" si="14999">HO2050+HP2048-HP2049</f>
        <v>207.4</v>
      </c>
      <c r="HQ2050" s="26">
        <f t="shared" ref="HQ2050" si="15000">HP2050+HQ2048-HQ2049</f>
        <v>207.4</v>
      </c>
      <c r="HR2050" s="26">
        <f t="shared" ref="HR2050" si="15001">HQ2050+HR2048-HR2049</f>
        <v>207.4</v>
      </c>
      <c r="HS2050" s="26">
        <f t="shared" ref="HS2050" si="15002">HR2050+HS2048-HS2049</f>
        <v>207.4</v>
      </c>
      <c r="HT2050" s="26">
        <f t="shared" ref="HT2050" si="15003">HS2050+HT2048-HT2049</f>
        <v>207.4</v>
      </c>
      <c r="HU2050" s="22">
        <f t="shared" ref="HU2050" si="15004">COUNTIF(GZ2050:HT2050,"&lt;0")</f>
        <v>0</v>
      </c>
      <c r="HV2050" s="25"/>
      <c r="HW2050" t="str">
        <f>DIM_BILL[[#This Row],[Tipo]]</f>
        <v>MATERIA PRIMA</v>
      </c>
    </row>
    <row r="2051" spans="1:231" x14ac:dyDescent="0.3">
      <c r="A2051" s="17" t="s">
        <v>1115</v>
      </c>
      <c r="DC2051">
        <v>9.0000000000000011E-3</v>
      </c>
      <c r="GR2051" s="17" t="s">
        <v>1116</v>
      </c>
      <c r="GS2051" s="17">
        <v>3</v>
      </c>
      <c r="GT2051" s="17" t="s">
        <v>1836</v>
      </c>
      <c r="GU2051" s="17" t="s">
        <v>1793</v>
      </c>
      <c r="GV2051" s="17">
        <f>SUMIF(FACT_A1[cve_prod],DIM_BILL[[#This Row],[CODIGO]],FACT_A1[Existencia])</f>
        <v>0</v>
      </c>
      <c r="GW2051" s="17">
        <f>SUMIF(FACT_A2[cve_prod],DIM_BILL[[#This Row],[CODIGO]],FACT_A2[Existencia])</f>
        <v>30</v>
      </c>
      <c r="GY2051" s="16" t="s">
        <v>2220</v>
      </c>
      <c r="GZ2051" s="15">
        <f>SUMIFS(POs[saldo],POs[cve_prod],DIM_BILL[[#This Row],[CODIGO]],POs[status],$GY2051,POs[f_ent],GZ$1)</f>
        <v>0</v>
      </c>
      <c r="HA2051" s="15">
        <f>SUMIFS(POs[saldo],POs[cve_prod],DIM_BILL[[#This Row],[CODIGO]],POs[status],$GY2051,POs[f_ent],HA$1)</f>
        <v>0</v>
      </c>
      <c r="HB2051" s="15">
        <f>SUMIFS(POs[saldo],POs[cve_prod],DIM_BILL[[#This Row],[CODIGO]],POs[status],$GY2051,POs[f_ent],HB$1)</f>
        <v>0</v>
      </c>
      <c r="HC2051" s="15">
        <f>SUMIFS(POs[saldo],POs[cve_prod],DIM_BILL[[#This Row],[CODIGO]],POs[status],$GY2051,POs[f_ent],HC$1)</f>
        <v>0</v>
      </c>
      <c r="HD2051" s="15">
        <f>SUMIFS(POs[saldo],POs[cve_prod],DIM_BILL[[#This Row],[CODIGO]],POs[status],$GY2051,POs[f_ent],HD$1)</f>
        <v>0</v>
      </c>
      <c r="HE2051" s="15">
        <f>SUMIFS(POs[saldo],POs[cve_prod],DIM_BILL[[#This Row],[CODIGO]],POs[status],$GY2051,POs[f_ent],HE$1)</f>
        <v>0</v>
      </c>
      <c r="HF2051" s="15">
        <f>SUMIFS(POs[saldo],POs[cve_prod],DIM_BILL[[#This Row],[CODIGO]],POs[status],$GY2051,POs[Semana],WEEKNUM(HF$1))</f>
        <v>0</v>
      </c>
      <c r="HG2051" s="15">
        <f>SUMIFS(POs[saldo],POs[cve_prod],DIM_BILL[[#This Row],[CODIGO]],POs[status],$GY2051,POs[Semana],WEEKNUM(HG$1))</f>
        <v>0</v>
      </c>
      <c r="HH2051" s="15">
        <f>SUMIFS(POs[saldo],POs[cve_prod],DIM_BILL[[#This Row],[CODIGO]],POs[status],$GY2051,POs[Semana],WEEKNUM(HH$1))</f>
        <v>0</v>
      </c>
      <c r="HI2051" s="15">
        <f>SUMIFS(POs[saldo],POs[cve_prod],DIM_BILL[[#This Row],[CODIGO]],POs[status],$GY2051,POs[Semana],WEEKNUM(HI$1))</f>
        <v>0</v>
      </c>
      <c r="HJ2051" s="15">
        <f>SUMIFS(POs[saldo],POs[cve_prod],DIM_BILL[[#This Row],[CODIGO]],POs[status],$GY2051,POs[Semana],WEEKNUM(HJ$1))</f>
        <v>0</v>
      </c>
      <c r="HK2051" s="15">
        <f>SUMIFS(POs[saldo],POs[cve_prod],DIM_BILL[[#This Row],[CODIGO]],POs[status],$GY2051,POs[Semana],WEEKNUM(HK$1))</f>
        <v>0</v>
      </c>
      <c r="HL2051" s="15">
        <f>SUMIFS(POs[saldo],POs[cve_prod],DIM_BILL[[#This Row],[CODIGO]],POs[status],$GY2051,POs[Semana],WEEKNUM(HL$1))</f>
        <v>0</v>
      </c>
      <c r="HM2051" s="15">
        <f>SUMIFS(POs[saldo],POs[cve_prod],DIM_BILL[[#This Row],[CODIGO]],POs[status],$GY2051,POs[Semana],WEEKNUM(HM$1))</f>
        <v>0</v>
      </c>
      <c r="HN2051" s="15">
        <f>SUMIFS(POs[saldo],POs[cve_prod],DIM_BILL[[#This Row],[CODIGO]],POs[status],$GY2051,POs[Semana],WEEKNUM(HN$1))</f>
        <v>0</v>
      </c>
      <c r="HO2051" s="15">
        <f>SUMIFS(POs[saldo],POs[cve_prod],DIM_BILL[[#This Row],[CODIGO]],POs[status],$GY2051,POs[Semana],WEEKNUM(HO$1))</f>
        <v>0</v>
      </c>
      <c r="HP2051" s="15">
        <f>SUMIFS(POs[saldo],POs[cve_prod],DIM_BILL[[#This Row],[CODIGO]],POs[status],$GY2051,POs[Semana],WEEKNUM(HP$1))</f>
        <v>0</v>
      </c>
      <c r="HQ2051" s="15">
        <f>SUMIFS(POs[saldo],POs[cve_prod],DIM_BILL[[#This Row],[CODIGO]],POs[status],$GY2051,POs[Semana],WEEKNUM(HQ$1))</f>
        <v>0</v>
      </c>
      <c r="HR2051" s="15">
        <f>SUMIFS(POs[saldo],POs[cve_prod],DIM_BILL[[#This Row],[CODIGO]],POs[status],$GY2051,POs[Semana],WEEKNUM(HR$1))</f>
        <v>0</v>
      </c>
      <c r="HS2051" s="15">
        <f>SUMIFS(POs[saldo],POs[cve_prod],DIM_BILL[[#This Row],[CODIGO]],POs[status],$GY2051,POs[Semana],WEEKNUM(HS$1))</f>
        <v>0</v>
      </c>
      <c r="HT2051" s="15">
        <f>SUMIFS(POs[saldo],POs[cve_prod],DIM_BILL[[#This Row],[CODIGO]],POs[status],$GY2051,POs[Semana],WEEKNUM(HT$1))</f>
        <v>0</v>
      </c>
      <c r="HU2051" s="21"/>
      <c r="HV2051" s="25"/>
      <c r="HW2051" t="str">
        <f>DIM_BILL[[#This Row],[Tipo]]</f>
        <v>MATERIA PRIMA</v>
      </c>
    </row>
    <row r="2052" spans="1:231" x14ac:dyDescent="0.3">
      <c r="A2052" s="17" t="s">
        <v>1115</v>
      </c>
      <c r="DC2052">
        <v>9.0000000000000011E-3</v>
      </c>
      <c r="GR2052" s="17" t="s">
        <v>1116</v>
      </c>
      <c r="GS2052" s="17">
        <v>3</v>
      </c>
      <c r="GT2052" s="17" t="s">
        <v>1836</v>
      </c>
      <c r="GU2052" s="17" t="s">
        <v>1793</v>
      </c>
      <c r="GV2052" s="17">
        <f>SUMIF(FACT_A1[cve_prod],DIM_BILL[[#This Row],[CODIGO]],FACT_A1[Existencia])</f>
        <v>0</v>
      </c>
      <c r="GW2052" s="17">
        <f>SUMIF(FACT_A2[cve_prod],DIM_BILL[[#This Row],[CODIGO]],FACT_A2[Existencia])</f>
        <v>30</v>
      </c>
      <c r="GY2052" s="16" t="s">
        <v>2221</v>
      </c>
      <c r="GZ2052" s="24">
        <f>SUMPRODUCT($B2052:$GQ2052,INDEX(PLAN_PRODUCCION!$B$4:$GQ$24,COLUMN()-COLUMN($GZ$1)+1,0))</f>
        <v>10.8</v>
      </c>
      <c r="HA2052" s="24">
        <f>SUMPRODUCT($B2052:$GQ2052,INDEX(PLAN_PRODUCCION!$B$4:$GQ$24,COLUMN()-COLUMN($GZ$1)+1,0))</f>
        <v>0</v>
      </c>
      <c r="HB2052" s="24">
        <f>SUMPRODUCT($B2052:$GQ2052,INDEX(PLAN_PRODUCCION!$B$4:$GQ$24,COLUMN()-COLUMN($GZ$1)+1,0))</f>
        <v>0</v>
      </c>
      <c r="HC2052" s="24">
        <f>SUMPRODUCT($B2052:$GQ2052,INDEX(PLAN_PRODUCCION!$B$4:$GQ$24,COLUMN()-COLUMN($GZ$1)+1,0))</f>
        <v>0</v>
      </c>
      <c r="HD2052" s="24">
        <f>SUMPRODUCT($B2052:$GQ2052,INDEX(PLAN_PRODUCCION!$B$4:$GQ$24,COLUMN()-COLUMN($GZ$1)+1,0))</f>
        <v>0</v>
      </c>
      <c r="HE2052" s="24">
        <f>SUMPRODUCT($B2052:$GQ2052,INDEX(PLAN_PRODUCCION!$B$4:$GQ$24,COLUMN()-COLUMN($GZ$1)+1,0))</f>
        <v>0</v>
      </c>
      <c r="HF2052" s="24">
        <f>SUMPRODUCT($B2052:$GQ2052,INDEX(PLAN_PRODUCCION!$B$4:$GQ$24,COLUMN()-COLUMN($GZ$1)+1,0))</f>
        <v>0</v>
      </c>
      <c r="HG2052" s="24">
        <f>SUMPRODUCT($B2052:$GQ2052,INDEX(PLAN_PRODUCCION!$B$4:$GQ$24,COLUMN()-COLUMN($GZ$1)+1,0))</f>
        <v>0</v>
      </c>
      <c r="HH2052" s="24">
        <f>SUMPRODUCT($B2052:$GQ2052,INDEX(PLAN_PRODUCCION!$B$4:$GQ$24,COLUMN()-COLUMN($GZ$1)+1,0))</f>
        <v>0</v>
      </c>
      <c r="HI2052" s="24">
        <f>SUMPRODUCT($B2052:$GQ2052,INDEX(PLAN_PRODUCCION!$B$4:$GQ$24,COLUMN()-COLUMN($GZ$1)+1,0))</f>
        <v>0</v>
      </c>
      <c r="HJ2052" s="24">
        <f>SUMPRODUCT($B2052:$GQ2052,INDEX(PLAN_PRODUCCION!$B$4:$GQ$24,COLUMN()-COLUMN($GZ$1)+1,0))</f>
        <v>0</v>
      </c>
      <c r="HK2052" s="24">
        <f>SUMPRODUCT($B2052:$GQ2052,INDEX(PLAN_PRODUCCION!$B$4:$GQ$24,COLUMN()-COLUMN($GZ$1)+1,0))</f>
        <v>0</v>
      </c>
      <c r="HL2052" s="24">
        <f>SUMPRODUCT($B2052:$GQ2052,INDEX(PLAN_PRODUCCION!$B$4:$GQ$24,COLUMN()-COLUMN($GZ$1)+1,0))</f>
        <v>0</v>
      </c>
      <c r="HM2052" s="24">
        <f>SUMPRODUCT($B2052:$GQ2052,INDEX(PLAN_PRODUCCION!$B$4:$GQ$24,COLUMN()-COLUMN($GZ$1)+1,0))</f>
        <v>0</v>
      </c>
      <c r="HN2052" s="24">
        <f>SUMPRODUCT($B2052:$GQ2052,INDEX(PLAN_PRODUCCION!$B$4:$GQ$24,COLUMN()-COLUMN($GZ$1)+1,0))</f>
        <v>0</v>
      </c>
      <c r="HO2052" s="24">
        <f>SUMPRODUCT($B2052:$GQ2052,INDEX(PLAN_PRODUCCION!$B$4:$GQ$24,COLUMN()-COLUMN($GZ$1)+1,0))</f>
        <v>0</v>
      </c>
      <c r="HP2052" s="24">
        <f>SUMPRODUCT($B2052:$GQ2052,INDEX(PLAN_PRODUCCION!$B$4:$GQ$24,COLUMN()-COLUMN($GZ$1)+1,0))</f>
        <v>0</v>
      </c>
      <c r="HQ2052" s="24">
        <f>SUMPRODUCT($B2052:$GQ2052,INDEX(PLAN_PRODUCCION!$B$4:$GQ$24,COLUMN()-COLUMN($GZ$1)+1,0))</f>
        <v>0</v>
      </c>
      <c r="HR2052" s="24">
        <f>SUMPRODUCT($B2052:$GQ2052,INDEX(PLAN_PRODUCCION!$B$4:$GQ$24,COLUMN()-COLUMN($GZ$1)+1,0))</f>
        <v>0</v>
      </c>
      <c r="HS2052" s="24">
        <f>SUMPRODUCT($B2052:$GQ2052,INDEX(PLAN_PRODUCCION!$B$4:$GQ$24,COLUMN()-COLUMN($GZ$1)+1,0))</f>
        <v>0</v>
      </c>
      <c r="HT2052" s="24">
        <f>SUMPRODUCT($B2052:$GQ2052,INDEX(PLAN_PRODUCCION!$B$4:$GQ$24,COLUMN()-COLUMN($GZ$1)+1,0))</f>
        <v>0</v>
      </c>
      <c r="HU2052" s="21"/>
      <c r="HV2052" s="25"/>
      <c r="HW2052" t="str">
        <f>DIM_BILL[[#This Row],[Tipo]]</f>
        <v>MATERIA PRIMA</v>
      </c>
    </row>
    <row r="2053" spans="1:231" x14ac:dyDescent="0.3">
      <c r="A2053" s="18" t="s">
        <v>1115</v>
      </c>
      <c r="DC2053">
        <v>9.0000000000000011E-3</v>
      </c>
      <c r="GR2053" s="18" t="s">
        <v>1116</v>
      </c>
      <c r="GS2053" s="18">
        <v>3</v>
      </c>
      <c r="GT2053" s="18" t="s">
        <v>1836</v>
      </c>
      <c r="GU2053" s="18" t="s">
        <v>1793</v>
      </c>
      <c r="GV2053" s="18">
        <f>SUMIF(FACT_A1[cve_prod],DIM_BILL[[#This Row],[CODIGO]],FACT_A1[Existencia])</f>
        <v>0</v>
      </c>
      <c r="GW2053" s="18">
        <f>SUMIF(FACT_A2[cve_prod],DIM_BILL[[#This Row],[CODIGO]],FACT_A2[Existencia])</f>
        <v>30</v>
      </c>
      <c r="GY2053" s="16" t="s">
        <v>2222</v>
      </c>
      <c r="GZ2053" s="26">
        <f t="shared" ref="GZ2053" si="15005">GV2053+GW2053+GX2053+GZ2051-GZ2052</f>
        <v>19.2</v>
      </c>
      <c r="HA2053" s="26">
        <f t="shared" ref="HA2053" si="15006">GZ2053+HA2051-HA2052</f>
        <v>19.2</v>
      </c>
      <c r="HB2053" s="26">
        <f t="shared" ref="HB2053" si="15007">HA2053+HB2051-HB2052</f>
        <v>19.2</v>
      </c>
      <c r="HC2053" s="26">
        <f t="shared" ref="HC2053" si="15008">HB2053+HC2051-HC2052</f>
        <v>19.2</v>
      </c>
      <c r="HD2053" s="26">
        <f t="shared" ref="HD2053" si="15009">HC2053+HD2051-HD2052</f>
        <v>19.2</v>
      </c>
      <c r="HE2053" s="26">
        <f t="shared" ref="HE2053" si="15010">HD2053+HE2051-HE2052</f>
        <v>19.2</v>
      </c>
      <c r="HF2053" s="26">
        <f t="shared" ref="HF2053" si="15011">HE2053+HF2051-HF2052</f>
        <v>19.2</v>
      </c>
      <c r="HG2053" s="26">
        <f t="shared" ref="HG2053" si="15012">HF2053+HG2051-HG2052</f>
        <v>19.2</v>
      </c>
      <c r="HH2053" s="26">
        <f t="shared" ref="HH2053" si="15013">HG2053+HH2051-HH2052</f>
        <v>19.2</v>
      </c>
      <c r="HI2053" s="26">
        <f t="shared" ref="HI2053" si="15014">HH2053+HI2051-HI2052</f>
        <v>19.2</v>
      </c>
      <c r="HJ2053" s="26">
        <f t="shared" ref="HJ2053" si="15015">HI2053+HJ2051-HJ2052</f>
        <v>19.2</v>
      </c>
      <c r="HK2053" s="26">
        <f t="shared" ref="HK2053" si="15016">HJ2053+HK2051-HK2052</f>
        <v>19.2</v>
      </c>
      <c r="HL2053" s="26">
        <f t="shared" ref="HL2053" si="15017">HK2053+HL2051-HL2052</f>
        <v>19.2</v>
      </c>
      <c r="HM2053" s="26">
        <f t="shared" ref="HM2053" si="15018">HL2053+HM2051-HM2052</f>
        <v>19.2</v>
      </c>
      <c r="HN2053" s="26">
        <f t="shared" ref="HN2053" si="15019">HM2053+HN2051-HN2052</f>
        <v>19.2</v>
      </c>
      <c r="HO2053" s="26">
        <f t="shared" ref="HO2053" si="15020">HN2053+HO2051-HO2052</f>
        <v>19.2</v>
      </c>
      <c r="HP2053" s="26">
        <f t="shared" ref="HP2053" si="15021">HO2053+HP2051-HP2052</f>
        <v>19.2</v>
      </c>
      <c r="HQ2053" s="26">
        <f t="shared" ref="HQ2053" si="15022">HP2053+HQ2051-HQ2052</f>
        <v>19.2</v>
      </c>
      <c r="HR2053" s="26">
        <f t="shared" ref="HR2053" si="15023">HQ2053+HR2051-HR2052</f>
        <v>19.2</v>
      </c>
      <c r="HS2053" s="26">
        <f t="shared" ref="HS2053" si="15024">HR2053+HS2051-HS2052</f>
        <v>19.2</v>
      </c>
      <c r="HT2053" s="26">
        <f t="shared" ref="HT2053" si="15025">HS2053+HT2051-HT2052</f>
        <v>19.2</v>
      </c>
      <c r="HU2053" s="22">
        <f t="shared" ref="HU2053" si="15026">COUNTIF(GZ2053:HT2053,"&lt;0")</f>
        <v>0</v>
      </c>
      <c r="HV2053" s="25"/>
      <c r="HW2053" t="str">
        <f>DIM_BILL[[#This Row],[Tipo]]</f>
        <v>MATERIA PRIMA</v>
      </c>
    </row>
    <row r="2054" spans="1:231" x14ac:dyDescent="0.3">
      <c r="A2054" s="17" t="s">
        <v>2289</v>
      </c>
      <c r="V2054">
        <v>1.98E-3</v>
      </c>
      <c r="W2054">
        <v>1.98E-3</v>
      </c>
      <c r="X2054">
        <v>2.052E-3</v>
      </c>
      <c r="GR2054" s="17" t="s">
        <v>2290</v>
      </c>
      <c r="GS2054" s="17">
        <v>2</v>
      </c>
      <c r="GT2054" s="17" t="s">
        <v>1791</v>
      </c>
      <c r="GU2054" s="17" t="s">
        <v>1791</v>
      </c>
      <c r="GV2054" s="17">
        <f>SUMIF(FACT_A1[cve_prod],DIM_BILL[[#This Row],[CODIGO]],FACT_A1[Existencia])</f>
        <v>0</v>
      </c>
      <c r="GW2054" s="17">
        <f>SUMIF(FACT_A2[cve_prod],DIM_BILL[[#This Row],[CODIGO]],FACT_A2[Existencia])</f>
        <v>25</v>
      </c>
      <c r="GY2054" s="16" t="s">
        <v>2220</v>
      </c>
      <c r="GZ2054" s="15">
        <f>SUMIFS(POs[saldo],POs[cve_prod],DIM_BILL[[#This Row],[CODIGO]],POs[status],$GY2054,POs[f_ent],GZ$1)</f>
        <v>0</v>
      </c>
      <c r="HA2054" s="15">
        <f>SUMIFS(POs[saldo],POs[cve_prod],DIM_BILL[[#This Row],[CODIGO]],POs[status],$GY2054,POs[f_ent],HA$1)</f>
        <v>0</v>
      </c>
      <c r="HB2054" s="15">
        <f>SUMIFS(POs[saldo],POs[cve_prod],DIM_BILL[[#This Row],[CODIGO]],POs[status],$GY2054,POs[f_ent],HB$1)</f>
        <v>0</v>
      </c>
      <c r="HC2054" s="15">
        <f>SUMIFS(POs[saldo],POs[cve_prod],DIM_BILL[[#This Row],[CODIGO]],POs[status],$GY2054,POs[f_ent],HC$1)</f>
        <v>0</v>
      </c>
      <c r="HD2054" s="15">
        <f>SUMIFS(POs[saldo],POs[cve_prod],DIM_BILL[[#This Row],[CODIGO]],POs[status],$GY2054,POs[f_ent],HD$1)</f>
        <v>0</v>
      </c>
      <c r="HE2054" s="15">
        <f>SUMIFS(POs[saldo],POs[cve_prod],DIM_BILL[[#This Row],[CODIGO]],POs[status],$GY2054,POs[f_ent],HE$1)</f>
        <v>0</v>
      </c>
      <c r="HF2054" s="15">
        <f>SUMIFS(POs[saldo],POs[cve_prod],DIM_BILL[[#This Row],[CODIGO]],POs[status],$GY2054,POs[Semana],WEEKNUM(HF$1))</f>
        <v>0</v>
      </c>
      <c r="HG2054" s="15">
        <f>SUMIFS(POs[saldo],POs[cve_prod],DIM_BILL[[#This Row],[CODIGO]],POs[status],$GY2054,POs[Semana],WEEKNUM(HG$1))</f>
        <v>0</v>
      </c>
      <c r="HH2054" s="15">
        <f>SUMIFS(POs[saldo],POs[cve_prod],DIM_BILL[[#This Row],[CODIGO]],POs[status],$GY2054,POs[Semana],WEEKNUM(HH$1))</f>
        <v>0</v>
      </c>
      <c r="HI2054" s="15">
        <f>SUMIFS(POs[saldo],POs[cve_prod],DIM_BILL[[#This Row],[CODIGO]],POs[status],$GY2054,POs[Semana],WEEKNUM(HI$1))</f>
        <v>0</v>
      </c>
      <c r="HJ2054" s="15">
        <f>SUMIFS(POs[saldo],POs[cve_prod],DIM_BILL[[#This Row],[CODIGO]],POs[status],$GY2054,POs[Semana],WEEKNUM(HJ$1))</f>
        <v>0</v>
      </c>
      <c r="HK2054" s="15">
        <f>SUMIFS(POs[saldo],POs[cve_prod],DIM_BILL[[#This Row],[CODIGO]],POs[status],$GY2054,POs[Semana],WEEKNUM(HK$1))</f>
        <v>0</v>
      </c>
      <c r="HL2054" s="15">
        <f>SUMIFS(POs[saldo],POs[cve_prod],DIM_BILL[[#This Row],[CODIGO]],POs[status],$GY2054,POs[Semana],WEEKNUM(HL$1))</f>
        <v>0</v>
      </c>
      <c r="HM2054" s="15">
        <f>SUMIFS(POs[saldo],POs[cve_prod],DIM_BILL[[#This Row],[CODIGO]],POs[status],$GY2054,POs[Semana],WEEKNUM(HM$1))</f>
        <v>0</v>
      </c>
      <c r="HN2054" s="15">
        <f>SUMIFS(POs[saldo],POs[cve_prod],DIM_BILL[[#This Row],[CODIGO]],POs[status],$GY2054,POs[Semana],WEEKNUM(HN$1))</f>
        <v>0</v>
      </c>
      <c r="HO2054" s="15">
        <f>SUMIFS(POs[saldo],POs[cve_prod],DIM_BILL[[#This Row],[CODIGO]],POs[status],$GY2054,POs[Semana],WEEKNUM(HO$1))</f>
        <v>0</v>
      </c>
      <c r="HP2054" s="15">
        <f>SUMIFS(POs[saldo],POs[cve_prod],DIM_BILL[[#This Row],[CODIGO]],POs[status],$GY2054,POs[Semana],WEEKNUM(HP$1))</f>
        <v>0</v>
      </c>
      <c r="HQ2054" s="15">
        <f>SUMIFS(POs[saldo],POs[cve_prod],DIM_BILL[[#This Row],[CODIGO]],POs[status],$GY2054,POs[Semana],WEEKNUM(HQ$1))</f>
        <v>0</v>
      </c>
      <c r="HR2054" s="15">
        <f>SUMIFS(POs[saldo],POs[cve_prod],DIM_BILL[[#This Row],[CODIGO]],POs[status],$GY2054,POs[Semana],WEEKNUM(HR$1))</f>
        <v>0</v>
      </c>
      <c r="HS2054" s="15">
        <f>SUMIFS(POs[saldo],POs[cve_prod],DIM_BILL[[#This Row],[CODIGO]],POs[status],$GY2054,POs[Semana],WEEKNUM(HS$1))</f>
        <v>0</v>
      </c>
      <c r="HT2054" s="15">
        <f>SUMIFS(POs[saldo],POs[cve_prod],DIM_BILL[[#This Row],[CODIGO]],POs[status],$GY2054,POs[Semana],WEEKNUM(HT$1))</f>
        <v>0</v>
      </c>
      <c r="HU2054" s="21"/>
      <c r="HV2054" s="25"/>
      <c r="HW2054" t="str">
        <f>DIM_BILL[[#This Row],[Tipo]]</f>
        <v/>
      </c>
    </row>
    <row r="2055" spans="1:231" x14ac:dyDescent="0.3">
      <c r="A2055" s="17" t="s">
        <v>2289</v>
      </c>
      <c r="V2055">
        <v>1.98E-3</v>
      </c>
      <c r="W2055">
        <v>1.98E-3</v>
      </c>
      <c r="X2055">
        <v>2.052E-3</v>
      </c>
      <c r="GR2055" s="17" t="s">
        <v>2290</v>
      </c>
      <c r="GS2055" s="17">
        <v>2</v>
      </c>
      <c r="GT2055" s="17" t="s">
        <v>1791</v>
      </c>
      <c r="GU2055" s="17" t="s">
        <v>1791</v>
      </c>
      <c r="GV2055" s="17">
        <f>SUMIF(FACT_A1[cve_prod],DIM_BILL[[#This Row],[CODIGO]],FACT_A1[Existencia])</f>
        <v>0</v>
      </c>
      <c r="GW2055" s="17">
        <f>SUMIF(FACT_A2[cve_prod],DIM_BILL[[#This Row],[CODIGO]],FACT_A2[Existencia])</f>
        <v>25</v>
      </c>
      <c r="GY2055" s="16" t="s">
        <v>2221</v>
      </c>
      <c r="GZ2055" s="24">
        <f>SUMPRODUCT($B2055:$GQ2055,INDEX(PLAN_PRODUCCION!$B$4:$GQ$24,COLUMN()-COLUMN($GZ$1)+1,0))</f>
        <v>6.0120000000000005</v>
      </c>
      <c r="HA2055" s="24">
        <f>SUMPRODUCT($B2055:$GQ2055,INDEX(PLAN_PRODUCCION!$B$4:$GQ$24,COLUMN()-COLUMN($GZ$1)+1,0))</f>
        <v>0</v>
      </c>
      <c r="HB2055" s="24">
        <f>SUMPRODUCT($B2055:$GQ2055,INDEX(PLAN_PRODUCCION!$B$4:$GQ$24,COLUMN()-COLUMN($GZ$1)+1,0))</f>
        <v>0</v>
      </c>
      <c r="HC2055" s="24">
        <f>SUMPRODUCT($B2055:$GQ2055,INDEX(PLAN_PRODUCCION!$B$4:$GQ$24,COLUMN()-COLUMN($GZ$1)+1,0))</f>
        <v>0</v>
      </c>
      <c r="HD2055" s="24">
        <f>SUMPRODUCT($B2055:$GQ2055,INDEX(PLAN_PRODUCCION!$B$4:$GQ$24,COLUMN()-COLUMN($GZ$1)+1,0))</f>
        <v>0</v>
      </c>
      <c r="HE2055" s="24">
        <f>SUMPRODUCT($B2055:$GQ2055,INDEX(PLAN_PRODUCCION!$B$4:$GQ$24,COLUMN()-COLUMN($GZ$1)+1,0))</f>
        <v>0</v>
      </c>
      <c r="HF2055" s="24">
        <f>SUMPRODUCT($B2055:$GQ2055,INDEX(PLAN_PRODUCCION!$B$4:$GQ$24,COLUMN()-COLUMN($GZ$1)+1,0))</f>
        <v>0</v>
      </c>
      <c r="HG2055" s="24">
        <f>SUMPRODUCT($B2055:$GQ2055,INDEX(PLAN_PRODUCCION!$B$4:$GQ$24,COLUMN()-COLUMN($GZ$1)+1,0))</f>
        <v>0</v>
      </c>
      <c r="HH2055" s="24">
        <f>SUMPRODUCT($B2055:$GQ2055,INDEX(PLAN_PRODUCCION!$B$4:$GQ$24,COLUMN()-COLUMN($GZ$1)+1,0))</f>
        <v>0</v>
      </c>
      <c r="HI2055" s="24">
        <f>SUMPRODUCT($B2055:$GQ2055,INDEX(PLAN_PRODUCCION!$B$4:$GQ$24,COLUMN()-COLUMN($GZ$1)+1,0))</f>
        <v>0</v>
      </c>
      <c r="HJ2055" s="24">
        <f>SUMPRODUCT($B2055:$GQ2055,INDEX(PLAN_PRODUCCION!$B$4:$GQ$24,COLUMN()-COLUMN($GZ$1)+1,0))</f>
        <v>0</v>
      </c>
      <c r="HK2055" s="24">
        <f>SUMPRODUCT($B2055:$GQ2055,INDEX(PLAN_PRODUCCION!$B$4:$GQ$24,COLUMN()-COLUMN($GZ$1)+1,0))</f>
        <v>0</v>
      </c>
      <c r="HL2055" s="24">
        <f>SUMPRODUCT($B2055:$GQ2055,INDEX(PLAN_PRODUCCION!$B$4:$GQ$24,COLUMN()-COLUMN($GZ$1)+1,0))</f>
        <v>0</v>
      </c>
      <c r="HM2055" s="24">
        <f>SUMPRODUCT($B2055:$GQ2055,INDEX(PLAN_PRODUCCION!$B$4:$GQ$24,COLUMN()-COLUMN($GZ$1)+1,0))</f>
        <v>0</v>
      </c>
      <c r="HN2055" s="24">
        <f>SUMPRODUCT($B2055:$GQ2055,INDEX(PLAN_PRODUCCION!$B$4:$GQ$24,COLUMN()-COLUMN($GZ$1)+1,0))</f>
        <v>0</v>
      </c>
      <c r="HO2055" s="24">
        <f>SUMPRODUCT($B2055:$GQ2055,INDEX(PLAN_PRODUCCION!$B$4:$GQ$24,COLUMN()-COLUMN($GZ$1)+1,0))</f>
        <v>0</v>
      </c>
      <c r="HP2055" s="24">
        <f>SUMPRODUCT($B2055:$GQ2055,INDEX(PLAN_PRODUCCION!$B$4:$GQ$24,COLUMN()-COLUMN($GZ$1)+1,0))</f>
        <v>0</v>
      </c>
      <c r="HQ2055" s="24">
        <f>SUMPRODUCT($B2055:$GQ2055,INDEX(PLAN_PRODUCCION!$B$4:$GQ$24,COLUMN()-COLUMN($GZ$1)+1,0))</f>
        <v>0</v>
      </c>
      <c r="HR2055" s="24">
        <f>SUMPRODUCT($B2055:$GQ2055,INDEX(PLAN_PRODUCCION!$B$4:$GQ$24,COLUMN()-COLUMN($GZ$1)+1,0))</f>
        <v>0</v>
      </c>
      <c r="HS2055" s="24">
        <f>SUMPRODUCT($B2055:$GQ2055,INDEX(PLAN_PRODUCCION!$B$4:$GQ$24,COLUMN()-COLUMN($GZ$1)+1,0))</f>
        <v>0</v>
      </c>
      <c r="HT2055" s="24">
        <f>SUMPRODUCT($B2055:$GQ2055,INDEX(PLAN_PRODUCCION!$B$4:$GQ$24,COLUMN()-COLUMN($GZ$1)+1,0))</f>
        <v>0</v>
      </c>
      <c r="HU2055" s="21"/>
      <c r="HV2055" s="25"/>
      <c r="HW2055" t="str">
        <f>DIM_BILL[[#This Row],[Tipo]]</f>
        <v/>
      </c>
    </row>
    <row r="2056" spans="1:231" x14ac:dyDescent="0.3">
      <c r="A2056" s="18" t="s">
        <v>2289</v>
      </c>
      <c r="V2056">
        <v>1.98E-3</v>
      </c>
      <c r="W2056">
        <v>1.98E-3</v>
      </c>
      <c r="X2056">
        <v>2.052E-3</v>
      </c>
      <c r="GR2056" s="18" t="s">
        <v>2290</v>
      </c>
      <c r="GS2056" s="18">
        <v>2</v>
      </c>
      <c r="GT2056" s="18" t="s">
        <v>1791</v>
      </c>
      <c r="GU2056" s="18" t="s">
        <v>1791</v>
      </c>
      <c r="GV2056" s="18">
        <f>SUMIF(FACT_A1[cve_prod],DIM_BILL[[#This Row],[CODIGO]],FACT_A1[Existencia])</f>
        <v>0</v>
      </c>
      <c r="GW2056" s="18">
        <f>SUMIF(FACT_A2[cve_prod],DIM_BILL[[#This Row],[CODIGO]],FACT_A2[Existencia])</f>
        <v>25</v>
      </c>
      <c r="GY2056" s="16" t="s">
        <v>2222</v>
      </c>
      <c r="GZ2056" s="26">
        <f t="shared" ref="GZ2056" si="15027">GV2056+GW2056+GX2056+GZ2054-GZ2055</f>
        <v>18.988</v>
      </c>
      <c r="HA2056" s="26">
        <f t="shared" ref="HA2056" si="15028">GZ2056+HA2054-HA2055</f>
        <v>18.988</v>
      </c>
      <c r="HB2056" s="26">
        <f t="shared" ref="HB2056" si="15029">HA2056+HB2054-HB2055</f>
        <v>18.988</v>
      </c>
      <c r="HC2056" s="26">
        <f t="shared" ref="HC2056" si="15030">HB2056+HC2054-HC2055</f>
        <v>18.988</v>
      </c>
      <c r="HD2056" s="26">
        <f t="shared" ref="HD2056" si="15031">HC2056+HD2054-HD2055</f>
        <v>18.988</v>
      </c>
      <c r="HE2056" s="26">
        <f t="shared" ref="HE2056" si="15032">HD2056+HE2054-HE2055</f>
        <v>18.988</v>
      </c>
      <c r="HF2056" s="26">
        <f t="shared" ref="HF2056" si="15033">HE2056+HF2054-HF2055</f>
        <v>18.988</v>
      </c>
      <c r="HG2056" s="26">
        <f t="shared" ref="HG2056" si="15034">HF2056+HG2054-HG2055</f>
        <v>18.988</v>
      </c>
      <c r="HH2056" s="26">
        <f t="shared" ref="HH2056" si="15035">HG2056+HH2054-HH2055</f>
        <v>18.988</v>
      </c>
      <c r="HI2056" s="26">
        <f t="shared" ref="HI2056" si="15036">HH2056+HI2054-HI2055</f>
        <v>18.988</v>
      </c>
      <c r="HJ2056" s="26">
        <f t="shared" ref="HJ2056" si="15037">HI2056+HJ2054-HJ2055</f>
        <v>18.988</v>
      </c>
      <c r="HK2056" s="26">
        <f t="shared" ref="HK2056" si="15038">HJ2056+HK2054-HK2055</f>
        <v>18.988</v>
      </c>
      <c r="HL2056" s="26">
        <f t="shared" ref="HL2056" si="15039">HK2056+HL2054-HL2055</f>
        <v>18.988</v>
      </c>
      <c r="HM2056" s="26">
        <f t="shared" ref="HM2056" si="15040">HL2056+HM2054-HM2055</f>
        <v>18.988</v>
      </c>
      <c r="HN2056" s="26">
        <f t="shared" ref="HN2056" si="15041">HM2056+HN2054-HN2055</f>
        <v>18.988</v>
      </c>
      <c r="HO2056" s="26">
        <f t="shared" ref="HO2056" si="15042">HN2056+HO2054-HO2055</f>
        <v>18.988</v>
      </c>
      <c r="HP2056" s="26">
        <f t="shared" ref="HP2056" si="15043">HO2056+HP2054-HP2055</f>
        <v>18.988</v>
      </c>
      <c r="HQ2056" s="26">
        <f t="shared" ref="HQ2056" si="15044">HP2056+HQ2054-HQ2055</f>
        <v>18.988</v>
      </c>
      <c r="HR2056" s="26">
        <f t="shared" ref="HR2056" si="15045">HQ2056+HR2054-HR2055</f>
        <v>18.988</v>
      </c>
      <c r="HS2056" s="26">
        <f t="shared" ref="HS2056" si="15046">HR2056+HS2054-HS2055</f>
        <v>18.988</v>
      </c>
      <c r="HT2056" s="26">
        <f t="shared" ref="HT2056" si="15047">HS2056+HT2054-HT2055</f>
        <v>18.988</v>
      </c>
      <c r="HU2056" s="22">
        <f t="shared" ref="HU2056" si="15048">COUNTIF(GZ2056:HT2056,"&lt;0")</f>
        <v>0</v>
      </c>
      <c r="HV2056" s="25"/>
      <c r="HW2056" t="str">
        <f>DIM_BILL[[#This Row],[Tipo]]</f>
        <v/>
      </c>
    </row>
    <row r="2057" spans="1:231" x14ac:dyDescent="0.3">
      <c r="A2057" s="17" t="s">
        <v>1155</v>
      </c>
      <c r="DH2057">
        <v>1.1999999999999999E-3</v>
      </c>
      <c r="DI2057">
        <v>1.7494751574527642E-5</v>
      </c>
      <c r="GR2057" s="17" t="s">
        <v>1156</v>
      </c>
      <c r="GS2057" s="17">
        <v>3</v>
      </c>
      <c r="GT2057" s="17" t="s">
        <v>1836</v>
      </c>
      <c r="GU2057" s="17" t="s">
        <v>1793</v>
      </c>
      <c r="GV2057" s="17">
        <f>SUMIF(FACT_A1[cve_prod],DIM_BILL[[#This Row],[CODIGO]],FACT_A1[Existencia])</f>
        <v>0</v>
      </c>
      <c r="GW2057" s="17">
        <f>SUMIF(FACT_A2[cve_prod],DIM_BILL[[#This Row],[CODIGO]],FACT_A2[Existencia])</f>
        <v>10</v>
      </c>
      <c r="GY2057" s="16" t="s">
        <v>2220</v>
      </c>
      <c r="GZ2057" s="15">
        <f>SUMIFS(POs[saldo],POs[cve_prod],DIM_BILL[[#This Row],[CODIGO]],POs[status],$GY2057,POs[f_ent],GZ$1)</f>
        <v>0</v>
      </c>
      <c r="HA2057" s="15">
        <f>SUMIFS(POs[saldo],POs[cve_prod],DIM_BILL[[#This Row],[CODIGO]],POs[status],$GY2057,POs[f_ent],HA$1)</f>
        <v>0</v>
      </c>
      <c r="HB2057" s="15">
        <f>SUMIFS(POs[saldo],POs[cve_prod],DIM_BILL[[#This Row],[CODIGO]],POs[status],$GY2057,POs[f_ent],HB$1)</f>
        <v>0</v>
      </c>
      <c r="HC2057" s="15">
        <f>SUMIFS(POs[saldo],POs[cve_prod],DIM_BILL[[#This Row],[CODIGO]],POs[status],$GY2057,POs[f_ent],HC$1)</f>
        <v>0</v>
      </c>
      <c r="HD2057" s="15">
        <f>SUMIFS(POs[saldo],POs[cve_prod],DIM_BILL[[#This Row],[CODIGO]],POs[status],$GY2057,POs[f_ent],HD$1)</f>
        <v>0</v>
      </c>
      <c r="HE2057" s="15">
        <f>SUMIFS(POs[saldo],POs[cve_prod],DIM_BILL[[#This Row],[CODIGO]],POs[status],$GY2057,POs[f_ent],HE$1)</f>
        <v>0</v>
      </c>
      <c r="HF2057" s="15">
        <f>SUMIFS(POs[saldo],POs[cve_prod],DIM_BILL[[#This Row],[CODIGO]],POs[status],$GY2057,POs[Semana],WEEKNUM(HF$1))</f>
        <v>0</v>
      </c>
      <c r="HG2057" s="15">
        <f>SUMIFS(POs[saldo],POs[cve_prod],DIM_BILL[[#This Row],[CODIGO]],POs[status],$GY2057,POs[Semana],WEEKNUM(HG$1))</f>
        <v>0</v>
      </c>
      <c r="HH2057" s="15">
        <f>SUMIFS(POs[saldo],POs[cve_prod],DIM_BILL[[#This Row],[CODIGO]],POs[status],$GY2057,POs[Semana],WEEKNUM(HH$1))</f>
        <v>0</v>
      </c>
      <c r="HI2057" s="15">
        <f>SUMIFS(POs[saldo],POs[cve_prod],DIM_BILL[[#This Row],[CODIGO]],POs[status],$GY2057,POs[Semana],WEEKNUM(HI$1))</f>
        <v>0</v>
      </c>
      <c r="HJ2057" s="15">
        <f>SUMIFS(POs[saldo],POs[cve_prod],DIM_BILL[[#This Row],[CODIGO]],POs[status],$GY2057,POs[Semana],WEEKNUM(HJ$1))</f>
        <v>0</v>
      </c>
      <c r="HK2057" s="15">
        <f>SUMIFS(POs[saldo],POs[cve_prod],DIM_BILL[[#This Row],[CODIGO]],POs[status],$GY2057,POs[Semana],WEEKNUM(HK$1))</f>
        <v>0</v>
      </c>
      <c r="HL2057" s="15">
        <f>SUMIFS(POs[saldo],POs[cve_prod],DIM_BILL[[#This Row],[CODIGO]],POs[status],$GY2057,POs[Semana],WEEKNUM(HL$1))</f>
        <v>0</v>
      </c>
      <c r="HM2057" s="15">
        <f>SUMIFS(POs[saldo],POs[cve_prod],DIM_BILL[[#This Row],[CODIGO]],POs[status],$GY2057,POs[Semana],WEEKNUM(HM$1))</f>
        <v>0</v>
      </c>
      <c r="HN2057" s="15">
        <f>SUMIFS(POs[saldo],POs[cve_prod],DIM_BILL[[#This Row],[CODIGO]],POs[status],$GY2057,POs[Semana],WEEKNUM(HN$1))</f>
        <v>0</v>
      </c>
      <c r="HO2057" s="15">
        <f>SUMIFS(POs[saldo],POs[cve_prod],DIM_BILL[[#This Row],[CODIGO]],POs[status],$GY2057,POs[Semana],WEEKNUM(HO$1))</f>
        <v>0</v>
      </c>
      <c r="HP2057" s="15">
        <f>SUMIFS(POs[saldo],POs[cve_prod],DIM_BILL[[#This Row],[CODIGO]],POs[status],$GY2057,POs[Semana],WEEKNUM(HP$1))</f>
        <v>0</v>
      </c>
      <c r="HQ2057" s="15">
        <f>SUMIFS(POs[saldo],POs[cve_prod],DIM_BILL[[#This Row],[CODIGO]],POs[status],$GY2057,POs[Semana],WEEKNUM(HQ$1))</f>
        <v>0</v>
      </c>
      <c r="HR2057" s="15">
        <f>SUMIFS(POs[saldo],POs[cve_prod],DIM_BILL[[#This Row],[CODIGO]],POs[status],$GY2057,POs[Semana],WEEKNUM(HR$1))</f>
        <v>0</v>
      </c>
      <c r="HS2057" s="15">
        <f>SUMIFS(POs[saldo],POs[cve_prod],DIM_BILL[[#This Row],[CODIGO]],POs[status],$GY2057,POs[Semana],WEEKNUM(HS$1))</f>
        <v>0</v>
      </c>
      <c r="HT2057" s="15">
        <f>SUMIFS(POs[saldo],POs[cve_prod],DIM_BILL[[#This Row],[CODIGO]],POs[status],$GY2057,POs[Semana],WEEKNUM(HT$1))</f>
        <v>0</v>
      </c>
      <c r="HU2057" s="21"/>
      <c r="HV2057" s="25"/>
      <c r="HW2057" t="str">
        <f>DIM_BILL[[#This Row],[Tipo]]</f>
        <v>MATERIA PRIMA</v>
      </c>
    </row>
    <row r="2058" spans="1:231" x14ac:dyDescent="0.3">
      <c r="A2058" s="17" t="s">
        <v>1155</v>
      </c>
      <c r="DH2058">
        <v>1.1999999999999999E-3</v>
      </c>
      <c r="DI2058">
        <v>1.7494751574527642E-5</v>
      </c>
      <c r="GR2058" s="17" t="s">
        <v>1156</v>
      </c>
      <c r="GS2058" s="17">
        <v>3</v>
      </c>
      <c r="GT2058" s="17" t="s">
        <v>1836</v>
      </c>
      <c r="GU2058" s="17" t="s">
        <v>1793</v>
      </c>
      <c r="GV2058" s="17">
        <f>SUMIF(FACT_A1[cve_prod],DIM_BILL[[#This Row],[CODIGO]],FACT_A1[Existencia])</f>
        <v>0</v>
      </c>
      <c r="GW2058" s="17">
        <f>SUMIF(FACT_A2[cve_prod],DIM_BILL[[#This Row],[CODIGO]],FACT_A2[Existencia])</f>
        <v>10</v>
      </c>
      <c r="GY2058" s="16" t="s">
        <v>2221</v>
      </c>
      <c r="GZ2058" s="24">
        <f>SUMPRODUCT($B2058:$GQ2058,INDEX(PLAN_PRODUCCION!$B$4:$GQ$24,COLUMN()-COLUMN($GZ$1)+1,0))</f>
        <v>0</v>
      </c>
      <c r="HA2058" s="24">
        <f>SUMPRODUCT($B2058:$GQ2058,INDEX(PLAN_PRODUCCION!$B$4:$GQ$24,COLUMN()-COLUMN($GZ$1)+1,0))</f>
        <v>0</v>
      </c>
      <c r="HB2058" s="24">
        <f>SUMPRODUCT($B2058:$GQ2058,INDEX(PLAN_PRODUCCION!$B$4:$GQ$24,COLUMN()-COLUMN($GZ$1)+1,0))</f>
        <v>0</v>
      </c>
      <c r="HC2058" s="24">
        <f>SUMPRODUCT($B2058:$GQ2058,INDEX(PLAN_PRODUCCION!$B$4:$GQ$24,COLUMN()-COLUMN($GZ$1)+1,0))</f>
        <v>0</v>
      </c>
      <c r="HD2058" s="24">
        <f>SUMPRODUCT($B2058:$GQ2058,INDEX(PLAN_PRODUCCION!$B$4:$GQ$24,COLUMN()-COLUMN($GZ$1)+1,0))</f>
        <v>0</v>
      </c>
      <c r="HE2058" s="24">
        <f>SUMPRODUCT($B2058:$GQ2058,INDEX(PLAN_PRODUCCION!$B$4:$GQ$24,COLUMN()-COLUMN($GZ$1)+1,0))</f>
        <v>0</v>
      </c>
      <c r="HF2058" s="24">
        <f>SUMPRODUCT($B2058:$GQ2058,INDEX(PLAN_PRODUCCION!$B$4:$GQ$24,COLUMN()-COLUMN($GZ$1)+1,0))</f>
        <v>0</v>
      </c>
      <c r="HG2058" s="24">
        <f>SUMPRODUCT($B2058:$GQ2058,INDEX(PLAN_PRODUCCION!$B$4:$GQ$24,COLUMN()-COLUMN($GZ$1)+1,0))</f>
        <v>0</v>
      </c>
      <c r="HH2058" s="24">
        <f>SUMPRODUCT($B2058:$GQ2058,INDEX(PLAN_PRODUCCION!$B$4:$GQ$24,COLUMN()-COLUMN($GZ$1)+1,0))</f>
        <v>0</v>
      </c>
      <c r="HI2058" s="24">
        <f>SUMPRODUCT($B2058:$GQ2058,INDEX(PLAN_PRODUCCION!$B$4:$GQ$24,COLUMN()-COLUMN($GZ$1)+1,0))</f>
        <v>0</v>
      </c>
      <c r="HJ2058" s="24">
        <f>SUMPRODUCT($B2058:$GQ2058,INDEX(PLAN_PRODUCCION!$B$4:$GQ$24,COLUMN()-COLUMN($GZ$1)+1,0))</f>
        <v>0</v>
      </c>
      <c r="HK2058" s="24">
        <f>SUMPRODUCT($B2058:$GQ2058,INDEX(PLAN_PRODUCCION!$B$4:$GQ$24,COLUMN()-COLUMN($GZ$1)+1,0))</f>
        <v>0</v>
      </c>
      <c r="HL2058" s="24">
        <f>SUMPRODUCT($B2058:$GQ2058,INDEX(PLAN_PRODUCCION!$B$4:$GQ$24,COLUMN()-COLUMN($GZ$1)+1,0))</f>
        <v>0</v>
      </c>
      <c r="HM2058" s="24">
        <f>SUMPRODUCT($B2058:$GQ2058,INDEX(PLAN_PRODUCCION!$B$4:$GQ$24,COLUMN()-COLUMN($GZ$1)+1,0))</f>
        <v>0</v>
      </c>
      <c r="HN2058" s="24">
        <f>SUMPRODUCT($B2058:$GQ2058,INDEX(PLAN_PRODUCCION!$B$4:$GQ$24,COLUMN()-COLUMN($GZ$1)+1,0))</f>
        <v>0</v>
      </c>
      <c r="HO2058" s="24">
        <f>SUMPRODUCT($B2058:$GQ2058,INDEX(PLAN_PRODUCCION!$B$4:$GQ$24,COLUMN()-COLUMN($GZ$1)+1,0))</f>
        <v>0</v>
      </c>
      <c r="HP2058" s="24">
        <f>SUMPRODUCT($B2058:$GQ2058,INDEX(PLAN_PRODUCCION!$B$4:$GQ$24,COLUMN()-COLUMN($GZ$1)+1,0))</f>
        <v>0</v>
      </c>
      <c r="HQ2058" s="24">
        <f>SUMPRODUCT($B2058:$GQ2058,INDEX(PLAN_PRODUCCION!$B$4:$GQ$24,COLUMN()-COLUMN($GZ$1)+1,0))</f>
        <v>0</v>
      </c>
      <c r="HR2058" s="24">
        <f>SUMPRODUCT($B2058:$GQ2058,INDEX(PLAN_PRODUCCION!$B$4:$GQ$24,COLUMN()-COLUMN($GZ$1)+1,0))</f>
        <v>0</v>
      </c>
      <c r="HS2058" s="24">
        <f>SUMPRODUCT($B2058:$GQ2058,INDEX(PLAN_PRODUCCION!$B$4:$GQ$24,COLUMN()-COLUMN($GZ$1)+1,0))</f>
        <v>0</v>
      </c>
      <c r="HT2058" s="24">
        <f>SUMPRODUCT($B2058:$GQ2058,INDEX(PLAN_PRODUCCION!$B$4:$GQ$24,COLUMN()-COLUMN($GZ$1)+1,0))</f>
        <v>0</v>
      </c>
      <c r="HU2058" s="21"/>
      <c r="HV2058" s="25"/>
      <c r="HW2058" t="str">
        <f>DIM_BILL[[#This Row],[Tipo]]</f>
        <v>MATERIA PRIMA</v>
      </c>
    </row>
    <row r="2059" spans="1:231" x14ac:dyDescent="0.3">
      <c r="A2059" s="18" t="s">
        <v>1155</v>
      </c>
      <c r="DH2059">
        <v>1.1999999999999999E-3</v>
      </c>
      <c r="DI2059">
        <v>1.7494751574527642E-5</v>
      </c>
      <c r="GR2059" s="18" t="s">
        <v>1156</v>
      </c>
      <c r="GS2059" s="18">
        <v>3</v>
      </c>
      <c r="GT2059" s="18" t="s">
        <v>1836</v>
      </c>
      <c r="GU2059" s="18" t="s">
        <v>1793</v>
      </c>
      <c r="GV2059" s="18">
        <f>SUMIF(FACT_A1[cve_prod],DIM_BILL[[#This Row],[CODIGO]],FACT_A1[Existencia])</f>
        <v>0</v>
      </c>
      <c r="GW2059" s="18">
        <f>SUMIF(FACT_A2[cve_prod],DIM_BILL[[#This Row],[CODIGO]],FACT_A2[Existencia])</f>
        <v>10</v>
      </c>
      <c r="GY2059" s="16" t="s">
        <v>2222</v>
      </c>
      <c r="GZ2059" s="26">
        <f t="shared" ref="GZ2059" si="15049">GV2059+GW2059+GX2059+GZ2057-GZ2058</f>
        <v>10</v>
      </c>
      <c r="HA2059" s="26">
        <f t="shared" ref="HA2059" si="15050">GZ2059+HA2057-HA2058</f>
        <v>10</v>
      </c>
      <c r="HB2059" s="26">
        <f t="shared" ref="HB2059" si="15051">HA2059+HB2057-HB2058</f>
        <v>10</v>
      </c>
      <c r="HC2059" s="26">
        <f t="shared" ref="HC2059" si="15052">HB2059+HC2057-HC2058</f>
        <v>10</v>
      </c>
      <c r="HD2059" s="26">
        <f t="shared" ref="HD2059" si="15053">HC2059+HD2057-HD2058</f>
        <v>10</v>
      </c>
      <c r="HE2059" s="26">
        <f t="shared" ref="HE2059" si="15054">HD2059+HE2057-HE2058</f>
        <v>10</v>
      </c>
      <c r="HF2059" s="26">
        <f t="shared" ref="HF2059" si="15055">HE2059+HF2057-HF2058</f>
        <v>10</v>
      </c>
      <c r="HG2059" s="26">
        <f t="shared" ref="HG2059" si="15056">HF2059+HG2057-HG2058</f>
        <v>10</v>
      </c>
      <c r="HH2059" s="26">
        <f t="shared" ref="HH2059" si="15057">HG2059+HH2057-HH2058</f>
        <v>10</v>
      </c>
      <c r="HI2059" s="26">
        <f t="shared" ref="HI2059" si="15058">HH2059+HI2057-HI2058</f>
        <v>10</v>
      </c>
      <c r="HJ2059" s="26">
        <f t="shared" ref="HJ2059" si="15059">HI2059+HJ2057-HJ2058</f>
        <v>10</v>
      </c>
      <c r="HK2059" s="26">
        <f t="shared" ref="HK2059" si="15060">HJ2059+HK2057-HK2058</f>
        <v>10</v>
      </c>
      <c r="HL2059" s="26">
        <f t="shared" ref="HL2059" si="15061">HK2059+HL2057-HL2058</f>
        <v>10</v>
      </c>
      <c r="HM2059" s="26">
        <f t="shared" ref="HM2059" si="15062">HL2059+HM2057-HM2058</f>
        <v>10</v>
      </c>
      <c r="HN2059" s="26">
        <f t="shared" ref="HN2059" si="15063">HM2059+HN2057-HN2058</f>
        <v>10</v>
      </c>
      <c r="HO2059" s="26">
        <f t="shared" ref="HO2059" si="15064">HN2059+HO2057-HO2058</f>
        <v>10</v>
      </c>
      <c r="HP2059" s="26">
        <f t="shared" ref="HP2059" si="15065">HO2059+HP2057-HP2058</f>
        <v>10</v>
      </c>
      <c r="HQ2059" s="26">
        <f t="shared" ref="HQ2059" si="15066">HP2059+HQ2057-HQ2058</f>
        <v>10</v>
      </c>
      <c r="HR2059" s="26">
        <f t="shared" ref="HR2059" si="15067">HQ2059+HR2057-HR2058</f>
        <v>10</v>
      </c>
      <c r="HS2059" s="26">
        <f t="shared" ref="HS2059" si="15068">HR2059+HS2057-HS2058</f>
        <v>10</v>
      </c>
      <c r="HT2059" s="26">
        <f t="shared" ref="HT2059" si="15069">HS2059+HT2057-HT2058</f>
        <v>10</v>
      </c>
      <c r="HU2059" s="22">
        <f t="shared" ref="HU2059" si="15070">COUNTIF(GZ2059:HT2059,"&lt;0")</f>
        <v>0</v>
      </c>
      <c r="HV2059" s="25"/>
      <c r="HW2059" t="str">
        <f>DIM_BILL[[#This Row],[Tipo]]</f>
        <v>MATERIA PRIMA</v>
      </c>
    </row>
  </sheetData>
  <autoFilter ref="GV1:HW2059" xr:uid="{00000000-0009-0000-0000-000000000000}"/>
  <phoneticPr fontId="7" type="noConversion"/>
  <conditionalFormatting sqref="GZ2:HT2 GZ5:HT5 GZ8:HT8 GZ11:HT11 GZ14:HT14 GZ17:HT17 GZ20:HT20 GZ23:HT23 GZ26:HT26 GZ29:HT29 GZ32:HT32 GZ35:HT35 GZ38:HT38 GZ41:HT41 GZ44:HT44 GZ47:HT47 GZ50:HT50 GZ53:HT53 GZ56:HT56 GZ59:HT59 GZ62:HT62 GZ65:HT65 GZ68:HT68 GZ71:HT71 GZ74:HT74 GZ77:HT77 GZ80:HT80 GZ83:HT83 GZ86:HT86 GZ89:HT89 GZ92:HT92 GZ95:HT95 GZ98:HT98 GZ101:HT101 GZ104:HT104 GZ107:HT107 GZ110:HT110 GZ113:HT113 GZ116:HT116 GZ119:HT119 GZ122:HT122 GZ125:HT125 GZ128:HT128 GZ131:HT131 GZ134:HT134 GZ137:HT137 GZ140:HT140 GZ143:HT143 GZ146:HT146 GZ149:HT149 GZ152:HT152 GZ155:HT155 GZ158:HT158 GZ161:HT161 GZ164:HT164 GZ167:HT167 GZ170:HT170 GZ173:HT173 GZ176:HT176 GZ179:HT179 GZ182:HT182 GZ185:HT185 GZ188:HT188 GZ191:HT191 GZ194:HT194 GZ197:HT197 GZ200:HT200 GZ203:HT203 GZ206:HT206 GZ209:HT209 GZ212:HT212 GZ215:HT215 GZ218:HT218 GZ221:HT221 GZ224:HT224 GZ227:HT227 GZ230:HT230 GZ233:HT233 GZ236:HT236 GZ239:HT239 GZ242:HT242 GZ245:HT245 GZ248:HT248 GZ251:HT251 GZ254:HT254 GZ257:HT257 GZ260:HT260 GZ263:HT263 GZ266:HT266 GZ269:HT269 GZ272:HT272 GZ275:HT275 GZ278:HT278 GZ281:HT281 GZ284:HT284 GZ287:HT287 GZ290:HT290 GZ293:HT293 GZ296:HT296 GZ299:HT299 GZ302:HT302 GZ305:HT305 GZ308:HT308 GZ311:HT311 GZ314:HT314 GZ317:HT317 GZ320:HT320 GZ323:HT323 GZ326:HT326 GZ329:HT329 GZ332:HT332 GZ335:HT335 GZ338:HT338 GZ341:HT341 GZ344:HT344 GZ347:HT347 GZ350:HT350 GZ353:HT353 GZ356:HT356 GZ359:HT359 GZ362:HT362 GZ365:HT365 GZ368:HT368 GZ371:HT371 GZ374:HT374 GZ377:HT377 GZ380:HT380 GZ383:HT383 GZ386:HT386 GZ389:HT389 GZ392:HT392 GZ395:HT395 GZ398:HT398 GZ401:HT401 GZ404:HT404 GZ407:HT407 GZ410:HT410 GZ413:HT413 GZ416:HT416 GZ419:HT419 GZ422:HT422 GZ425:HT425 GZ428:HT428 GZ431:HT431 GZ434:HT434 GZ437:HT437 GZ440:HT440 GZ443:HT443 GZ446:HT446 GZ449:HT449 GZ452:HT452 GZ455:HT455 GZ458:HT458 GZ461:HT461 GZ464:HT464 GZ467:HT467 GZ470:HT470 GZ473:HT473 GZ476:HT476 GZ479:HT479 GZ482:HT482 GZ485:HT485 GZ488:HT488 GZ491:HT491 GZ494:HT494 GZ497:HT497 GZ500:HT500 GZ503:HT503 GZ506:HT506 GZ509:HT509 GZ512:HT512 GZ515:HT515 GZ518:HT518 GZ521:HT521 GZ524:HT524 GZ527:HT527 GZ530:HT530 GZ533:HT533 GZ536:HT536 GZ539:HT539 GZ542:HT542 GZ545:HT545 GZ548:HT548 GZ551:HT551 GZ554:HT554 GZ557:HT557 GZ560:HT560 GZ563:HT563 GZ566:HT566 GZ569:HT569 GZ572:HT572 GZ575:HT575 GZ578:HT578 GZ581:HT581 GZ584:HT584 GZ587:HT587 GZ590:HT590 GZ593:HT593 GZ596:HT596 GZ599:HT599 GZ602:HT602 GZ605:HT605 GZ608:HT608 GZ611:HT611 GZ614:HT614 GZ617:HT617 GZ620:HT620 GZ623:HT623 GZ626:HT626 GZ629:HT629 GZ632:HT632 GZ635:HT635 GZ638:HT638 GZ641:HT641 GZ644:HT644 GZ647:HT647 GZ650:HT650 GZ653:HT653 GZ656:HT656 GZ659:HT659 GZ662:HT662 GZ665:HT665 GZ668:HT668 GZ671:HT671 GZ674:HT674 GZ677:HT677 GZ680:HT680 GZ683:HT683 GZ686:HT686 GZ689:HT689 GZ692:HT692 GZ695:HT695 GZ698:HT698 GZ701:HT701 GZ704:HT704 GZ707:HT707 GZ710:HT710 GZ713:HT713 GZ716:HT716 GZ719:HT719 GZ722:HT722 GZ725:HT725 GZ728:HT728 GZ731:HT731 GZ734:HT734 GZ737:HT737 GZ740:HT740 GZ743:HT743 GZ746:HT746 GZ749:HT749 GZ752:HT752 GZ755:HT755 GZ758:HT758 GZ761:HT761 GZ764:HT764 GZ767:HT767 GZ770:HT770 GZ773:HT773 GZ776:HT776 GZ779:HT779 GZ782:HT782 GZ785:HT785 GZ788:HT788 GZ791:HT791 GZ794:HT794 GZ797:HT797 GZ800:HT800 GZ803:HT803 GZ806:HT806 GZ809:HT809 GZ812:HT812 GZ815:HT815 GZ818:HT818 GZ821:HT821 GZ824:HT824 GZ827:HT827 GZ830:HT830 GZ833:HT833 GZ836:HT836 GZ839:HT839 GZ842:HT842 GZ845:HT845 GZ848:HT848 GZ851:HT851 GZ854:HT854 GZ857:HT857 GZ860:HT860 GZ863:HT863 GZ866:HT866 GZ869:HT869 GZ872:HT872 GZ875:HT875 GZ878:HT878 GZ881:HT881 GZ884:HT884 GZ887:HT887 GZ890:HT890 GZ893:HT893 GZ896:HT896 GZ899:HT899 GZ902:HT902 GZ905:HT905 GZ908:HT908 GZ911:HT911 GZ914:HT914 GZ917:HT917 GZ920:HT920 GZ923:HT923 GZ926:HT926 GZ929:HT929 GZ932:HT932 GZ935:HT935 GZ938:HT938 GZ941:HT941 GZ944:HT944 GZ947:HT947 GZ950:HT950 GZ953:HT953 GZ956:HT956 GZ959:HT959 GZ962:HT962 GZ965:HT965 GZ968:HT968 GZ971:HT971 GZ974:HT974 GZ977:HT977 GZ980:HT980 GZ983:HT983 GZ986:HT986 GZ989:HT989 GZ992:HT992 GZ995:HT995 GZ998:HT998 GZ1001:HT1001 GZ1004:HT1004 GZ1007:HT1007 GZ1010:HT1010 GZ1013:HT1013 GZ1016:HT1016 GZ1019:HT1019 GZ1022:HT1022 GZ1025:HT1025 GZ1028:HT1028 GZ1031:HT1031 GZ1034:HT1034 GZ1037:HT1037 GZ1040:HT1040 GZ1043:HT1043 GZ1046:HT1046 GZ1049:HT1049 GZ1052:HT1052 GZ1055:HT1055 GZ1058:HT1058 GZ1061:HT1061 GZ1064:HT1064 GZ1067:HT1067 GZ1070:HT1070 GZ1073:HT1073 GZ1076:HT1076 GZ1079:HT1079 GZ1082:HT1082 GZ1085:HT1085 GZ1088:HT1088 GZ1091:HT1091 GZ1094:HT1094 GZ1097:HT1097 GZ1100:HT1100 GZ1103:HT1103 GZ1106:HT1106 GZ1109:HT1109 GZ1112:HT1112 GZ1115:HT1115 GZ1118:HT1118 GZ1121:HT1121 GZ1124:HT1124 GZ1127:HT1127 GZ1130:HT1130 GZ1133:HT1133 GZ1136:HT1136 GZ1139:HT1139 GZ1142:HT1142 GZ1145:HT1145 GZ1148:HT1148 GZ1151:HT1151 GZ1154:HT1154 GZ1157:HT1157 GZ1160:HT1160 GZ1163:HT1163 GZ1166:HT1166 GZ1169:HT1169 GZ1172:HT1172 GZ1175:HT1175 GZ1178:HT1178 GZ1181:HT1181 GZ1184:HT1184 GZ1187:HT1187 GZ1190:HT1190 GZ1193:HT1193 GZ1196:HT1196 GZ1199:HT1199 GZ1202:HT1202 GZ1205:HT1205 GZ1208:HT1208 GZ1211:HT1211 GZ1214:HT1214 GZ1217:HT1217 GZ1220:HT1220 GZ1223:HT1223 GZ1226:HT1226 GZ1229:HT1229 GZ1232:HT1232 GZ1235:HT1235 GZ1238:HT1238 GZ1241:HT1241 GZ1244:HT1244 GZ1247:HT1247 GZ1250:HT1250 GZ1253:HT1253 GZ1256:HT1256 GZ1259:HT1259 GZ1262:HT1262 GZ1265:HT1265 GZ1268:HT1268 GZ1271:HT1271 GZ1274:HT1274 GZ1277:HT1277 GZ1280:HT1280 GZ1283:HT1283 GZ1286:HT1286 GZ1289:HT1289 GZ1292:HT1292 GZ1295:HT1295 GZ1298:HT1298 GZ1301:HT1301 GZ1304:HT1304 GZ1307:HT1307 GZ1310:HT1310 GZ1313:HT1313 GZ1316:HT1316 GZ1319:HT1319 GZ1322:HT1322 GZ1325:HT1325 GZ1328:HT1328 GZ1331:HT1331 GZ1334:HT1334 GZ1337:HT1337 GZ1340:HT1340 GZ1343:HT1343 GZ1346:HT1346 GZ1349:HT1349 GZ1352:HT1352 GZ1355:HT1355 GZ1358:HT1358 GZ1361:HT1361 GZ1364:HT1364 GZ1367:HT1367 GZ1370:HT1370 GZ1373:HT1373 GZ1376:HT1376 GZ1379:HT1379 GZ1382:HT1382 GZ1385:HT1385 GZ1388:HT1388 GZ1391:HT1391 GZ1394:HT1394 GZ1397:HT1397 GZ1400:HT1400 GZ1403:HT1403 GZ1406:HT1406 GZ1409:HT1409 GZ1412:HT1412 GZ1415:HT1415 GZ1418:HT1418 GZ1421:HT1421 GZ1424:HT1424 GZ1427:HT1427 GZ1430:HT1430 GZ1433:HT1433 GZ1436:HT1436 GZ1439:HT1439 GZ1442:HT1442 GZ1445:HT1445 GZ1448:HT1448 GZ1451:HT1451 GZ1454:HT1454 GZ1457:HT1457 GZ1460:HT1460 GZ1463:HT1463 GZ1466:HT1466 GZ1469:HT1469 GZ1472:HT1472 GZ1475:HT1475 GZ1478:HT1478 GZ1481:HT1481 GZ1484:HT1484 GZ1487:HT1487 GZ1490:HT1490 GZ1493:HT1493 GZ1496:HT1496 GZ1499:HT1499 GZ1502:HT1502 GZ1505:HT1505 GZ1508:HT1508 GZ1511:HT1511 GZ1514:HT1514 GZ1517:HT1517 GZ1520:HT1520 GZ1523:HT1523 GZ1526:HT1526 GZ1529:HT1529 GZ1532:HT1532 GZ1535:HT1535 GZ1538:HT1538 GZ1541:HT1541 GZ1544:HT1544 GZ1547:HT1547 GZ1550:HT1550 GZ1553:HT1553 GZ1556:HT1556 GZ1559:HT1559 GZ1562:HT1562 GZ1565:HT1565 GZ1568:HT1568 GZ1571:HT1571 GZ1574:HT1574 GZ1577:HT1577 GZ1580:HT1580 GZ1583:HT1583 GZ1586:HT1586 GZ1589:HT1589 GZ1592:HT1592 GZ1595:HT1595 GZ1598:HT1598 GZ1601:HT1601 GZ1604:HT1604 GZ1607:HT1607 GZ1610:HT1610 GZ1613:HT1613 GZ1616:HT1616 GZ1619:HT1619 GZ1622:HT1622 GZ1625:HT1625 GZ1628:HT1628 GZ1631:HT1631 GZ1634:HT1634 GZ1637:HT1637 GZ1640:HT1640 GZ1643:HT1643 GZ1646:HT1646 GZ1649:HT1649 GZ1652:HT1652 GZ1655:HT1655 GZ1658:HT1658 GZ1661:HT1661 GZ1664:HT1664 GZ1667:HT1667 GZ1670:HT1670 GZ1673:HT1673 GZ1676:HT1676 GZ1679:HT1679 GZ1682:HT1682 GZ1685:HT1685 GZ1688:HT1688 GZ1691:HT1691 GZ1694:HT1694 GZ1697:HT1697 GZ1700:HT1700 GZ1703:HT1703 GZ1706:HT1706 GZ1709:HT1709 GZ1712:HT1712 GZ1715:HT1715 GZ1718:HT1718 GZ1721:HT1721 GZ1724:HT1724 GZ1727:HT1727 GZ1730:HT1730 GZ1733:HT1733 GZ1736:HT1736 GZ1739:HT1739 GZ1742:HT1742 GZ1745:HT1745 GZ1748:HT1748 GZ1751:HT1751 GZ1754:HT1754 GZ1757:HT1757 GZ1760:HT1760 GZ1763:HT1763 GZ1766:HT1766 GZ1769:HT1769 GZ1772:HT1772 GZ1775:HT1775 GZ1778:HT1778 GZ1781:HT1781 GZ1784:HT1784 GZ1787:HT1787 GZ1790:HT1790 GZ1793:HT1793 GZ1796:HT1796 GZ1799:HT1799 GZ1802:HT1802 GZ1805:HT1805 GZ1808:HT1808 GZ1811:HT1811 GZ1814:HT1814 GZ1817:HT1817 GZ1820:HT1820 GZ1823:HT1823 GZ1826:HT1826 GZ1829:HT1829 GZ1832:HT1832 GZ1835:HT1835 GZ1838:HT1838 GZ1841:HT1841 GZ1844:HT1844 GZ1847:HT1847 GZ1850:HT1850 GZ1853:HT1853 GZ1856:HT1856 GZ1859:HT1859 GZ1862:HT1862 GZ1865:HT1865 GZ1868:HT1868 GZ1871:HT1871 GZ1874:HT1874 GZ1877:HT1877 GZ1880:HT1880 GZ1883:HT1883 GZ1886:HT1886 GZ1889:HT1889 GZ1892:HT1892 GZ1895:HT1895 GZ1898:HT1898 GZ1901:HT1901 GZ1904:HT1904 GZ1907:HT1907 GZ1910:HT1910 GZ1913:HT1913 GZ1916:HT1916 GZ1919:HT1919 GZ1922:HT1922 GZ1925:HT1925 GZ1928:HT1928 GZ1931:HT1931 GZ1934:HT1934 GZ1937:HT1937 GZ1940:HT1940 GZ1943:HT1943 GZ1946:HT1946 GZ1949:HT1949 GZ1952:HT1952 GZ1955:HT1955 GZ1958:HT1958 GZ1961:HT1961 GZ1964:HT1964 GZ1967:HT1967 GZ1970:HT1970 GZ1973:HT1973 GZ1976:HT1976 GZ1979:HT1979 GZ1982:HT1982 GZ1985:HT1985 GZ1988:HT1988 GZ1991:HT1991 GZ1994:HT1994 GZ1997:HT1997 GZ2000:HT2000 GZ2003:HT2003 GZ2006:HT2006 GZ2009:HT2009 GZ2012:HT2012 GZ2015:HT2015 GZ2018:HT2018 GZ2021:HT2021 GZ2024:HT2024 GZ2027:HT2027 GZ2030:HT2030 GZ2033:HT2033 GZ2036:HT2036 GZ2039:HT2039 GZ2042:HT2042 GZ2045:HT2045 GZ2048:HT2048 GZ2051:HT2051 GZ2054:HT2054 GZ2057:HT2057">
    <cfRule type="cellIs" dxfId="26" priority="13" operator="greaterThan">
      <formula>0</formula>
    </cfRule>
  </conditionalFormatting>
  <conditionalFormatting sqref="GZ2:HT2 GZ5:HT5 GZ8:HT8 GZ11:HT11 GZ14:HT14 GZ17:HT17 GZ20:HT20 GZ23:HT23 GZ26:HT26 GZ29:HT29 GZ32:HT32 GZ35:HT35 GZ38:HT38 GZ41:HT41 GZ44:HT44 GZ47:HT47 GZ50:HT50 GZ53:HT53 GZ56:HT56 GZ59:HT59 GZ62:HT62 GZ65:HT65 GZ68:HT68 GZ71:HT71 GZ74:HT74 GZ77:HT77 GZ80:HT80 GZ83:HT83 GZ86:HT86 GZ89:HT89 GZ92:HT92 GZ95:HT95 GZ98:HT98 GZ101:HT101 GZ104:HT104 GZ107:HT107 GZ110:HT110 GZ113:HT113 GZ116:HT116 GZ119:HT119 GZ122:HT122 GZ125:HT125 GZ128:HT128 GZ131:HT131 GZ134:HT134 GZ137:HT137 GZ140:HT140 GZ143:HT143 GZ146:HT146 GZ149:HT149 GZ152:HT152 GZ155:HT155 GZ158:HT158 GZ161:HT161 GZ164:HT164 GZ167:HT167 GZ170:HT170 GZ173:HT173 GZ176:HT176 GZ179:HT179 GZ182:HT182 GZ185:HT185 GZ188:HT188 GZ191:HT191 GZ194:HT194 GZ197:HT197 GZ200:HT200 GZ203:HT203 GZ206:HT206 GZ209:HT209 GZ212:HT212 GZ215:HT215 GZ218:HT218 GZ221:HT221 GZ224:HT224 GZ227:HT227 GZ230:HT230 GZ233:HT233 GZ236:HT236 GZ239:HT239 GZ242:HT242 GZ245:HT245 GZ248:HT248 GZ251:HT251 GZ254:HT254 GZ257:HT257 GZ260:HT260 GZ263:HT263 GZ266:HT266 GZ269:HT269 GZ272:HT272 GZ275:HT275 GZ278:HT278 GZ281:HT281 GZ284:HT284 GZ287:HT287 GZ290:HT290 GZ293:HT293 GZ296:HT296 GZ299:HT299 GZ302:HT302 GZ305:HT305 GZ308:HT308 GZ311:HT311 GZ314:HT314 GZ317:HT317 GZ320:HT320 GZ323:HT323 GZ326:HT326 GZ329:HT329 GZ332:HT332 GZ335:HT335 GZ338:HT338 GZ341:HT341 GZ344:HT344 GZ347:HT347 GZ350:HT350 GZ353:HT353 GZ356:HT356 GZ359:HT359 GZ362:HT362 GZ365:HT365 GZ368:HT368 GZ371:HT371 GZ374:HT374 GZ377:HT377 GZ380:HT380 GZ383:HT383 GZ386:HT386 GZ389:HT389 GZ392:HT392 GZ395:HT395 GZ398:HT398 GZ401:HT401 GZ404:HT404 GZ407:HT407 GZ410:HT410 GZ413:HT413 GZ416:HT416 GZ419:HT419 GZ422:HT422 GZ425:HT425 GZ428:HT428 GZ431:HT431 GZ434:HT434 GZ437:HT437 GZ440:HT440 GZ443:HT443 GZ446:HT446 GZ449:HT449 GZ452:HT452 GZ455:HT455 GZ458:HT458 GZ461:HT461 GZ464:HT464 GZ467:HT467 GZ470:HT470 GZ473:HT473 GZ476:HT476 GZ479:HT479 GZ482:HT482 GZ485:HT485 GZ488:HT488 GZ491:HT491 GZ494:HT494 GZ497:HT497 GZ500:HT500 GZ503:HT503 GZ506:HT506 GZ509:HT509 GZ512:HT512 GZ515:HT515 GZ518:HT518 GZ521:HT521 GZ524:HT524 GZ527:HT527 GZ530:HT530 GZ533:HT533 GZ536:HT536 GZ539:HT539 GZ542:HT542 GZ545:HT545 GZ548:HT548 GZ551:HT551 GZ554:HT554 GZ557:HT557 GZ560:HT560 GZ563:HT563 GZ566:HT566 GZ569:HT569 GZ572:HT572 GZ575:HT575 GZ578:HT578 GZ581:HT581 GZ584:HT584 GZ587:HT587 GZ590:HT590 GZ593:HT593 GZ596:HT596 GZ599:HT599 GZ602:HT602 GZ605:HT605 GZ608:HT608 GZ611:HT611 GZ614:HT614 GZ617:HT617 GZ620:HT620 GZ623:HT623 GZ626:HT626 GZ629:HT629 GZ632:HT632 GZ635:HT635 GZ638:HT638 GZ641:HT641 GZ644:HT644 GZ647:HT647 GZ650:HT650 GZ653:HT653 GZ656:HT656 GZ659:HT659 GZ662:HT662 GZ665:HT665 GZ668:HT668 GZ671:HT671 GZ674:HT674 GZ677:HT677 GZ680:HT680 GZ683:HT683 GZ686:HT686 GZ689:HT689 GZ692:HT692 GZ695:HT695 GZ698:HT698 GZ701:HT701 GZ704:HT704 GZ707:HT707 GZ710:HT710 GZ713:HT713 GZ716:HT716 GZ719:HT719 GZ722:HT722 GZ725:HT725 GZ728:HT728 GZ731:HT731 GZ734:HT734 GZ737:HT737 GZ740:HT740 GZ743:HT743 GZ746:HT746 GZ749:HT749 GZ752:HT752 GZ755:HT755 GZ758:HT758 GZ761:HT761 GZ764:HT764 GZ767:HT767 GZ770:HT770 GZ773:HT773 GZ776:HT776 GZ779:HT779 GZ782:HT782 GZ785:HT785 GZ788:HT788 GZ791:HT791 GZ794:HT794 GZ797:HT797 GZ800:HT800 GZ803:HT803 GZ806:HT806 GZ809:HT809 GZ812:HT812 GZ815:HT815 GZ818:HT818 GZ821:HT821 GZ824:HT824 GZ827:HT827 GZ830:HT830 GZ833:HT833 GZ836:HT836 GZ839:HT839 GZ842:HT842 GZ845:HT845 GZ848:HT848 GZ851:HT851 GZ854:HT854 GZ857:HT857 GZ860:HT860 GZ863:HT863 GZ866:HT866 GZ869:HT869 GZ872:HT872 GZ875:HT875 GZ878:HT878 GZ881:HT881 GZ884:HT884 GZ887:HT887 GZ890:HT890 GZ893:HT893 GZ896:HT896 GZ899:HT899 GZ902:HT902 GZ905:HT905 GZ908:HT908 GZ911:HT911 GZ914:HT914 GZ917:HT917 GZ920:HT920 GZ923:HT923 GZ926:HT926 GZ929:HT929 GZ932:HT932 GZ935:HT935 GZ938:HT938 GZ941:HT941 GZ944:HT944 GZ947:HT947 GZ950:HT950 GZ953:HT953 GZ956:HT956 GZ959:HT959 GZ962:HT962 GZ965:HT965 GZ968:HT968 GZ971:HT971 GZ974:HT974 GZ977:HT977 GZ980:HT980 GZ983:HT983 GZ986:HT986 GZ989:HT989 GZ992:HT992 GZ995:HT995 GZ998:HT998 GZ1001:HT1001 GZ1004:HT1004 GZ1007:HT1007 GZ1010:HT1010 GZ1013:HT1013 GZ1016:HT1016 GZ1019:HT1019 GZ1022:HT1022 GZ1025:HT1025 GZ1028:HT1028 GZ1031:HT1031 GZ1034:HT1034 GZ1037:HT1037 GZ1040:HT1040 GZ1043:HT1043 GZ1046:HT1046 GZ1049:HT1049 GZ1052:HT1052 GZ1055:HT1055 GZ1058:HT1058 GZ1061:HT1061 GZ1064:HT1064 GZ1067:HT1067 GZ1070:HT1070 GZ1073:HT1073 GZ1076:HT1076 GZ1079:HT1079 GZ1082:HT1082 GZ1085:HT1085 GZ1088:HT1088 GZ1091:HT1091 GZ1094:HT1094 GZ1097:HT1097 GZ1100:HT1100 GZ1103:HT1103 GZ1106:HT1106 GZ1109:HT1109 GZ1112:HT1112 GZ1115:HT1115 GZ1118:HT1118 GZ1121:HT1121 GZ1124:HT1124 GZ1127:HT1127 GZ1130:HT1130 GZ1133:HT1133 GZ1136:HT1136 GZ1139:HT1139 GZ1142:HT1142 GZ1145:HT1145 GZ1148:HT1148 GZ1151:HT1151 GZ1154:HT1154 GZ1157:HT1157 GZ1160:HT1160 GZ1163:HT1163 GZ1166:HT1166 GZ1169:HT1169 GZ1172:HT1172 GZ1175:HT1175 GZ1178:HT1178 GZ1181:HT1181 GZ1184:HT1184 GZ1187:HT1187 GZ1190:HT1190 GZ1193:HT1193 GZ1196:HT1196 GZ1199:HT1199 GZ1202:HT1202 GZ1205:HT1205 GZ1208:HT1208 GZ1211:HT1211 GZ1214:HT1214 GZ1217:HT1217 GZ1220:HT1220 GZ1223:HT1223 GZ1226:HT1226 GZ1229:HT1229 GZ1232:HT1232 GZ1235:HT1235 GZ1238:HT1238 GZ1241:HT1241 GZ1244:HT1244 GZ1247:HT1247 GZ1250:HT1250 GZ1253:HT1253 GZ1256:HT1256 GZ1259:HT1259 GZ1262:HT1262 GZ1265:HT1265 GZ1268:HT1268 GZ1271:HT1271 GZ1274:HT1274 GZ1277:HT1277 GZ1280:HT1280 GZ1283:HT1283 GZ1286:HT1286 GZ1289:HT1289 GZ1292:HT1292 GZ1295:HT1295 GZ1298:HT1298 GZ1301:HT1301 GZ1304:HT1304 GZ1307:HT1307 GZ1310:HT1310 GZ1313:HT1313 GZ1316:HT1316 GZ1319:HT1319 GZ1322:HT1322 GZ1325:HT1325 GZ1328:HT1328 GZ1331:HT1331 GZ1334:HT1334 GZ1337:HT1337 GZ1340:HT1340 GZ1343:HT1343 GZ1346:HT1346 GZ1349:HT1349 GZ1352:HT1352 GZ1355:HT1355 GZ1358:HT1358 GZ1361:HT1361 GZ1364:HT1364 GZ1367:HT1367 GZ1370:HT1370 GZ1373:HT1373 GZ1376:HT1376 GZ1379:HT1379 GZ1382:HT1382 GZ1385:HT1385 GZ1388:HT1388 GZ1391:HT1391 GZ1394:HT1394 GZ1397:HT1397 GZ1400:HT1400 GZ1403:HT1403 GZ1406:HT1406 GZ1409:HT1409 GZ1412:HT1412 GZ1415:HT1415 GZ1418:HT1418 GZ1421:HT1421 GZ1424:HT1424 GZ1427:HT1427 GZ1430:HT1430 GZ1433:HT1433 GZ1436:HT1436 GZ1439:HT1439 GZ1442:HT1442 GZ1445:HT1445 GZ1448:HT1448 GZ1451:HT1451 GZ1454:HT1454 GZ1457:HT1457 GZ1460:HT1460 GZ1463:HT1463 GZ1466:HT1466 GZ1469:HT1469 GZ1472:HT1472 GZ1475:HT1475 GZ1478:HT1478 GZ1481:HT1481 GZ1484:HT1484 GZ1487:HT1487 GZ1490:HT1490 GZ1493:HT1493 GZ1496:HT1496 GZ1499:HT1499 GZ1502:HT1502 GZ1505:HT1505 GZ1508:HT1508 GZ1511:HT1511 GZ1514:HT1514 GZ1517:HT1517 GZ1520:HT1520 GZ1523:HT1523 GZ1526:HT1526 GZ1529:HT1529 GZ1532:HT1532 GZ1535:HT1535 GZ1538:HT1538 GZ1541:HT1541 GZ1544:HT1544 GZ1547:HT1547 GZ1550:HT1550 GZ1553:HT1553 GZ1556:HT1556 GZ1559:HT1559 GZ1562:HT1562 GZ1565:HT1565 GZ1568:HT1568 GZ1571:HT1571 GZ1574:HT1574 GZ1577:HT1577 GZ1580:HT1580 GZ1583:HT1583 GZ1586:HT1586 GZ1589:HT1589 GZ1592:HT1592 GZ1595:HT1595 GZ1598:HT1598 GZ1601:HT1601 GZ1604:HT1604 GZ1607:HT1607 GZ1610:HT1610 GZ1613:HT1613 GZ1616:HT1616 GZ1619:HT1619 GZ1622:HT1622 GZ1625:HT1625 GZ1628:HT1628 GZ1631:HT1631 GZ1634:HT1634 GZ1637:HT1637 GZ1640:HT1640 GZ1643:HT1643 GZ1646:HT1646 GZ1649:HT1649 GZ1652:HT1652 GZ1655:HT1655 GZ1658:HT1658 GZ1661:HT1661 GZ1664:HT1664 GZ1667:HT1667 GZ1670:HT1670 GZ1673:HT1673 GZ1676:HT1676 GZ1679:HT1679 GZ1682:HT1682 GZ1685:HT1685 GZ1688:HT1688 GZ1691:HT1691 GZ1694:HT1694 GZ1697:HT1697 GZ1700:HT1700 GZ1703:HT1703 GZ1706:HT1706 GZ1709:HT1709 GZ1712:HT1712 GZ1715:HT1715 GZ1718:HT1718 GZ1721:HT1721 GZ1724:HT1724 GZ1727:HT1727 GZ1730:HT1730 GZ1733:HT1733 GZ1736:HT1736 GZ1739:HT1739 GZ1742:HT1742 GZ1745:HT1745 GZ1748:HT1748 GZ1751:HT1751 GZ1754:HT1754 GZ1757:HT1757 GZ1760:HT1760 GZ1763:HT1763 GZ1766:HT1766 GZ1769:HT1769 GZ1772:HT1772 GZ1775:HT1775 GZ1778:HT1778 GZ1781:HT1781 GZ1784:HT1784 GZ1787:HT1787 GZ1790:HT1790 GZ1793:HT1793 GZ1796:HT1796 GZ1799:HT1799 GZ1802:HT1802 GZ1805:HT1805 GZ1808:HT1808 GZ1811:HT1811 GZ1814:HT1814 GZ1817:HT1817 GZ1820:HT1820 GZ1823:HT1823 GZ1826:HT1826 GZ1829:HT1829 GZ1832:HT1832 GZ1835:HT1835 GZ1838:HT1838 GZ1841:HT1841 GZ1844:HT1844 GZ1847:HT1847 GZ1850:HT1850 GZ1853:HT1853 GZ1856:HT1856 GZ1859:HT1859 GZ1862:HT1862 GZ1865:HT1865 GZ1868:HT1868 GZ1871:HT1871 GZ1874:HT1874 GZ1877:HT1877 GZ1880:HT1880 GZ1883:HT1883 GZ1886:HT1886 GZ1889:HT1889 GZ1892:HT1892 GZ1895:HT1895 GZ1898:HT1898 GZ1901:HT1901 GZ1904:HT1904 GZ1907:HT1907 GZ1910:HT1910 GZ1913:HT1913 GZ1916:HT1916 GZ1919:HT1919 GZ1922:HT1922 GZ1925:HT1925 GZ1928:HT1928 GZ1931:HT1931 GZ1934:HT1934 GZ1937:HT1937 GZ1940:HT1940 GZ1943:HT1943 GZ1946:HT1946 GZ1949:HT1949 GZ1952:HT1952 GZ1955:HT1955 GZ1958:HT1958 GZ1961:HT1961 GZ1964:HT1964 GZ1967:HT1967 GZ1970:HT1970 GZ1973:HT1973 GZ1976:HT1976 GZ1979:HT1979 GZ1982:HT1982 GZ1985:HT1985 GZ1988:HT1988 GZ1991:HT1991 GZ1994:HT1994 GZ1997:HT1997 GZ2000:HT2000 GZ2003:HT2003 GZ2006:HT2006 GZ2009:HT2009 GZ2012:HT2012 GZ2015:HT2015 GZ2018:HT2018 GZ2021:HT2021 GZ2024:HT2024 GZ2027:HT2027 GZ2030:HT2030 GZ2033:HT2033 GZ2036:HT2036 GZ2039:HT2039 GZ2042:HT2042 GZ2045:HT2045 GZ2048:HT2048">
    <cfRule type="cellIs" dxfId="25" priority="11" operator="equal">
      <formula>0</formula>
    </cfRule>
    <cfRule type="cellIs" dxfId="24" priority="12" operator="equal">
      <formula>0</formula>
    </cfRule>
  </conditionalFormatting>
  <conditionalFormatting sqref="GZ4:HT4 GZ7:HT7 GZ10:HT10 GZ13:HT13 GZ16:HT16 GZ19:HT19 GZ22:HT22 GZ25:HT25 GZ28:HT28 GZ31:HT31 GZ34:HT34 GZ37:HT37 GZ40:HT40 GZ43:HT43 GZ46:HT46 GZ49:HT49 GZ52:HT52 GZ55:HT55 GZ58:HT58 GZ61:HT61 GZ64:HT64 GZ67:HT67 GZ70:HT70 GZ73:HT73 GZ76:HT76 GZ79:HT79 GZ82:HT82 GZ85:HT85 GZ88:HT88 GZ91:HT91 GZ94:HT94 GZ97:HT97 GZ100:HT100 GZ103:HT103 GZ106:HT106 GZ109:HT109 GZ112:HT112 GZ115:HT115 GZ118:HT118 GZ121:HT121 GZ124:HT124 GZ127:HT127 GZ130:HT130 GZ133:HT133 GZ136:HT136 GZ139:HT139 GZ142:HT142 GZ145:HT145 GZ148:HT148 GZ151:HT151 GZ154:HT154 GZ157:HT157 GZ160:HT160 GZ163:HT163 GZ166:HT166 GZ169:HT169 GZ172:HT172 GZ175:HT175 GZ178:HT178 GZ181:HT181 GZ184:HT184 GZ187:HT187 GZ190:HT190 GZ193:HT193 GZ196:HT196 GZ199:HT199 GZ202:HT202 GZ205:HT205 GZ208:HT208 GZ211:HT211 GZ214:HT214 GZ217:HT217 GZ220:HT220 GZ223:HT223 GZ226:HT226 GZ229:HT229 GZ232:HT232 GZ235:HT235 GZ238:HT238 GZ241:HT241 GZ244:HT244 GZ247:HT247 GZ250:HT250 GZ253:HT253 GZ256:HT256 GZ259:HT259 GZ262:HT262 GZ265:HT265 GZ268:HT268 GZ271:HT271 GZ274:HT274 GZ277:HT277 GZ280:HT280 GZ283:HT283 GZ286:HT286 GZ289:HT289 GZ292:HT292 GZ295:HT295 GZ298:HT298 GZ301:HT301 GZ304:HT304 GZ307:HT307 GZ310:HT310 GZ313:HT313 GZ316:HT316 GZ319:HT319 GZ322:HT322 GZ325:HT325 GZ328:HT328 GZ331:HT331 GZ334:HT334 GZ337:HT337 GZ340:HT340 GZ343:HT343 GZ346:HT346 GZ349:HT349 GZ352:HT352 GZ355:HT355 GZ358:HT358 GZ361:HT361 GZ364:HT364 GZ367:HT367 GZ370:HT370 GZ373:HT373 GZ376:HT376 GZ379:HT379 GZ382:HT382 GZ385:HT385 GZ388:HT388 GZ391:HT391 GZ394:HT394 GZ397:HT397 GZ400:HT400 GZ403:HT403 GZ406:HT406 GZ409:HT409 GZ412:HT412 GZ415:HT415 GZ418:HT418 GZ421:HT421 GZ424:HT424 GZ427:HT427 GZ430:HT430 GZ433:HT433 GZ436:HT436 GZ439:HT439 GZ442:HT442 GZ445:HT445 GZ448:HT448 GZ451:HT451 GZ454:HT454 GZ457:HT457 GZ460:HT460 GZ463:HT463 GZ466:HT466 GZ469:HT469 GZ472:HT472 GZ475:HT475 GZ478:HT478 GZ481:HT481 GZ484:HT484 GZ487:HT487 GZ490:HT490 GZ493:HT493 GZ496:HT496 GZ499:HT499 GZ502:HT502 GZ505:HT505 GZ508:HT508 GZ511:HT511 GZ514:HT514 GZ517:HT517 GZ520:HT520 GZ523:HT523 GZ526:HT526 GZ529:HT529 GZ532:HT532 GZ535:HT535 GZ538:HT538 GZ541:HT541 GZ544:HT544 GZ547:HT547 GZ550:HT550 GZ553:HT553 GZ556:HT556 GZ559:HT559 GZ562:HT562 GZ565:HT565 GZ568:HT568 GZ571:HT571 GZ574:HT574 GZ577:HT577 GZ580:HT580 GZ583:HT583 GZ586:HT586 GZ589:HT589 GZ592:HT592 GZ595:HT595 GZ598:HT598 GZ601:HT601 GZ604:HT604 GZ607:HT607 GZ610:HT610 GZ613:HT613 GZ616:HT616 GZ619:HT619 GZ622:HT622 GZ625:HT625 GZ628:HT628 GZ631:HT631 GZ634:HT634 GZ637:HT637 GZ640:HT640 GZ643:HT643 GZ646:HT646 GZ649:HT649 GZ652:HT652 GZ655:HT655 GZ658:HT658 GZ661:HT661 GZ664:HT664 GZ667:HT667 GZ670:HT670 GZ673:HT673 GZ676:HT676 GZ679:HT679 GZ682:HT682 GZ685:HT685 GZ688:HT688 GZ691:HT691 GZ694:HT694 GZ697:HT697 GZ700:HT700 GZ703:HT703 GZ706:HT706 GZ709:HT709 GZ712:HT712 GZ715:HT715 GZ718:HT718 GZ721:HT721 GZ724:HT724 GZ727:HT727 GZ730:HT730 GZ733:HT733 GZ736:HT736 GZ739:HT739 GZ742:HT742 GZ745:HT745 GZ748:HT748 GZ751:HT751 GZ754:HT754 GZ757:HT757 GZ760:HT760 GZ763:HT763 GZ766:HT766 GZ769:HT769 GZ772:HT772 GZ775:HT775 GZ778:HT778 GZ781:HT781 GZ784:HT784 GZ787:HT787 GZ790:HT790 GZ793:HT793 GZ796:HT796 GZ799:HT799 GZ802:HT802 GZ805:HT805 GZ808:HT808 GZ811:HT811 GZ814:HT814 GZ817:HT817 GZ820:HT820 GZ823:HT823 GZ826:HT826 GZ829:HT829 GZ832:HT832 GZ835:HT835 GZ838:HT838 GZ841:HT841 GZ844:HT844 GZ847:HT847 GZ850:HT850 GZ853:HT853 GZ856:HT856 GZ859:HT859 GZ862:HT862 GZ865:HT865 GZ868:HT868 GZ871:HT871 GZ874:HT874 GZ877:HT877 GZ880:HT880 GZ883:HT883 GZ886:HT886 GZ889:HT889 GZ892:HT892 GZ895:HT895 GZ898:HT898 GZ901:HT901 GZ904:HT904 GZ907:HT907 GZ910:HT910 GZ913:HT913 GZ916:HT916 GZ919:HT919 GZ922:HT922 GZ925:HT925 GZ928:HT928 GZ931:HT931 GZ934:HT934 GZ937:HT937 GZ940:HT940 GZ943:HT943 GZ946:HT946 GZ949:HT949 GZ952:HT952 GZ955:HT955 GZ958:HT958 GZ961:HT961 GZ964:HT964 GZ967:HT967 GZ970:HT970 GZ973:HT973 GZ976:HT976 GZ979:HT979 GZ982:HT982 GZ985:HT985 GZ988:HT988 GZ991:HT991 GZ994:HT994 GZ997:HT997 GZ1000:HT1000 GZ1003:HT1003 GZ1006:HT1006 GZ1009:HT1009 GZ1012:HT1012 GZ1015:HT1015 GZ1018:HT1018 GZ1021:HT1021 GZ1024:HT1024 GZ1027:HT1027 GZ1030:HT1030 GZ1033:HT1033 GZ1036:HT1036 GZ1039:HT1039 GZ1042:HT1042 GZ1045:HT1045 GZ1048:HT1048 GZ1051:HT1051 GZ1054:HT1054 GZ1057:HT1057 GZ1060:HT1060 GZ1063:HT1063 GZ1066:HT1066 GZ1069:HT1069 GZ1072:HT1072 GZ1075:HT1075 GZ1078:HT1078 GZ1081:HT1081 GZ1084:HT1084 GZ1087:HT1087 GZ1090:HT1090 GZ1093:HT1093 GZ1096:HT1096 GZ1099:HT1099 GZ1102:HT1102 GZ1105:HT1105 GZ1108:HT1108 GZ1111:HT1111 GZ1114:HT1114 GZ1117:HT1117 GZ1120:HT1120 GZ1123:HT1123 GZ1126:HT1126 GZ1129:HT1129 GZ1132:HT1132 GZ1135:HT1135 GZ1138:HT1138 GZ1141:HT1141 GZ1144:HT1144 GZ1147:HT1147 GZ1150:HT1150 GZ1153:HT1153 GZ1156:HT1156 GZ1159:HT1159 GZ1162:HT1162 GZ1165:HT1165 GZ1168:HT1168 GZ1171:HT1171 GZ1174:HT1174 GZ1177:HT1177 GZ1180:HT1180 GZ1183:HT1183 GZ1186:HT1186 GZ1189:HT1189 GZ1192:HT1192 GZ1195:HT1195 GZ1198:HT1198 GZ1201:HT1201 GZ1204:HT1204 GZ1207:HT1207 GZ1210:HT1210 GZ1213:HT1213 GZ1216:HT1216 GZ1219:HT1219 GZ1222:HT1222 GZ1225:HT1225 GZ1228:HT1228 GZ1231:HT1231 GZ1234:HT1234 GZ1237:HT1237 GZ1240:HT1240 GZ1243:HT1243 GZ1246:HT1246 GZ1249:HT1249 GZ1252:HT1252 GZ1255:HT1255 GZ1258:HT1258 GZ1261:HT1261 GZ1264:HT1264 GZ1267:HT1267 GZ1270:HT1270 GZ1273:HT1273 GZ1276:HT1276 GZ1279:HT1279 GZ1282:HT1282 GZ1285:HT1285 GZ1288:HT1288 GZ1291:HT1291 GZ1294:HT1294 GZ1297:HT1297 GZ1300:HT1300 GZ1303:HT1303 GZ1306:HT1306 GZ1309:HT1309 GZ1312:HT1312 GZ1315:HT1315 GZ1318:HT1318 GZ1321:HT1321 GZ1324:HT1324 GZ1327:HT1327 GZ1330:HT1330 GZ1333:HT1333 GZ1336:HT1336 GZ1339:HT1339 GZ1342:HT1342 GZ1345:HT1345 GZ1348:HT1348 GZ1351:HT1351 GZ1354:HT1354 GZ1357:HT1357 GZ1360:HT1360 GZ1363:HT1363 GZ1366:HT1366 GZ1369:HT1369 GZ1372:HT1372 GZ1375:HT1375 GZ1378:HT1378 GZ1381:HT1381 GZ1384:HT1384 GZ1387:HT1387 GZ1390:HT1390 GZ1393:HT1393 GZ1396:HT1396 GZ1399:HT1399 GZ1402:HT1402 GZ1405:HT1405 GZ1408:HT1408 GZ1411:HT1411 GZ1414:HT1414 GZ1417:HT1417 GZ1420:HT1420 GZ1423:HT1423 GZ1426:HT1426 GZ1429:HT1429 GZ1432:HT1432 GZ1435:HT1435 GZ1438:HT1438 GZ1441 HB1441:HT1441 GZ1444:HT1444 GZ1447:HT1447 GZ1450:HT1450 GZ1453:HT1453 GZ1456:HT1456 GZ1459:HT1459 GZ1462:HT1462 GZ1465:HT1465 GZ1468:HT1468 GZ1471:HT1471 GZ1474:HT1474 GZ1477:HT1477 GZ1480:HT1480 GZ1483:HT1483 GZ1486:HT1486 GZ1489:HT1489 GZ1492:HT1492 GZ1495:HT1495 GZ1498:HT1498 GZ1501:HT1501 GZ1504:HT1504 GZ1507:HT1507 GZ1510:HT1510 GZ1513:HT1513 GZ1516:HT1516 GZ1519:HT1519 GZ1522:HT1522 GZ1525:HT1525 GZ1528:HT1528 GZ1531:HT1531 GZ1534:HT1534 GZ1537:HT1537 GZ1540:HT1540 GZ1543:HT1543 GZ1546:HT1546 GZ1549:HT1549 GZ1552:HT1552 GZ1555:HT1555 GZ1558:HT1558 GZ1561:HT1561 GZ1564:HT1564 GZ1567:HT1567 GZ1570:HT1570 GZ1573:HT1573 GZ1576:HT1576 GZ1579:HT1579 GZ1582:HT1582 GZ1585:HT1585 GZ1588:HT1588 GZ1591:HT1591 GZ1594:HT1594 GZ1597:HT1597 GZ1600:HT1600 GZ1603:HT1603 GZ1606:HT1606 GZ1609:HT1609 GZ1612:HT1612 GZ1615:HT1615 GZ1618:HT1618 GZ1621:HT1621 GZ1624:HT1624 GZ1627:HT1627 GZ1630:HT1630 GZ1633:HT1633 GZ1636:HT1636 GZ1639:HT1639 GZ1642:HT1642 GZ1645:HT1645 GZ1648:HT1648 GZ1651:HT1651 GZ1654:HT1654 GZ1657:HT1657 GZ1660:HT1660 GZ1663:HT1663 GZ1666:HT1666 GZ1669:HT1669 GZ1672:HT1672 GZ1675:HT1675 GZ1678:HT1678 GZ1681:HT1681 GZ1684:HT1684 GZ1687:HT1687 GZ1690:HT1690 GZ1693:HT1693 GZ1696:HT1696 GZ1699:HT1699 GZ1702:HT1702 GZ1705:HT1705 GZ1708:HT1708 GZ1711:HT1711 GZ1714:HT1714 GZ1717:HT1717 GZ1720:HT1720 GZ1723:HT1723 GZ1726:HT1726 GZ1729:HT1729 GZ1732:HT1732 GZ1735:HT1735 GZ1738:HT1738 GZ1741:HT1741 GZ1744:HT1744 GZ1747:HT1747 GZ1750:HT1750 GZ1753:HT1753 GZ1756:HT1756 GZ1759:HT1759 GZ1762:HT1762 GZ1765:HT1765 GZ1768:HT1768 GZ1771:HT1771 GZ1774:HT1774 GZ1777:HT1777 GZ1780:HT1780 GZ1783:HT1783 GZ1786:HT1786 GZ1789:HT1789 GZ1792:HT1792 GZ1795:HT1795 GZ1798:HT1798 GZ1801:HT1801 GZ1804:HT1804 GZ1807:HT1807 GZ1810:HT1810 GZ1813:HT1813 GZ1816:HT1816 GZ1819:HT1819 GZ1822:HT1822 GZ1825:HT1825 GZ1828:HT1828 GZ1831:HT1831 GZ1834:HT1834 GZ1837:HT1837 GZ1840:HT1840 GZ1843:HT1843 GZ1846:HT1846 GZ1849:HT1849 GZ1852:HT1852 GZ1855:HT1855 GZ1858:HT1858 GZ1861:HT1861 GZ1864:HT1864 GZ1867:HT1867 GZ1870:HT1870 GZ1873:HT1873 GZ1876:HT1876 GZ1879:HT1879 GZ1882:HT1882 GZ1885:HT1885 GZ1888:HT1888 GZ1891:HT1891 GZ1894:HT1894 GZ1897:HT1897 GZ1900:HT1900 GZ1903:HT1903 GZ1906:HT1906 GZ1909:HT1909 GZ1912:HT1912 GZ1915:HT1915 GZ1918:HT1918 GZ1921:HT1921 GZ1924:HT1924 GZ1927:HT1927 GZ1930:HT1930 GZ1933:HT1933 GZ1936:HT1936 GZ1939:HT1939 GZ1942:HT1942 GZ1945:HT1945 GZ1948:HT1948 GZ1951:HT1951 GZ1954:HT1954 GZ1957:HT1957 GZ1960:HT1960 GZ1963:HT1963 GZ1966:HT1966 GZ1969:HT1969 GZ1972:HT1972 GZ1975:HT1975 GZ1978:HT1978 GZ1981:HT1981 GZ1984:HT1984 GZ1987:HT1987 GZ1990:HT1990 GZ1993:HT1993 GZ1996:HT1996 GZ1999:HT1999 GZ2002:HT2002 GZ2005:HT2005 GZ2008:HT2008 GZ2011:HT2011 GZ2014:HT2014 GZ2017:HT2017 GZ2020:HT2020 GZ2023:HT2023 GZ2026:HT2026 GZ2029:HT2029 GZ2032:HT2032 GZ2035:HT2035 GZ2038:HT2038 GZ2041:HT2041 GZ2044:HT2044 GZ2047:HT2047 GZ2050:HT2050">
    <cfRule type="cellIs" dxfId="23" priority="9" operator="lessThan">
      <formula>0</formula>
    </cfRule>
  </conditionalFormatting>
  <conditionalFormatting sqref="GZ4:HT4 GZ7:HT7 GZ10:HT10 GZ13:HT13 GZ16:HT16 GZ19:HT19 GZ22:HT22 GZ25:HT25 GZ28:HT28 GZ31:HT31 GZ34:HT34 GZ37:HT37 GZ40:HT40 GZ43:HT43 GZ46:HT46 GZ49:HT49 GZ52:HT52 GZ55:HT55 GZ58:HT58 GZ61:HT61 GZ64:HT64 GZ67:HT67 GZ70:HT70 GZ73:HT73 GZ76:HT76 GZ79:HT79 GZ82:HT82 GZ85:HT85 GZ88:HT88 GZ91:HT91 GZ94:HT94 GZ97:HT97 GZ100:HT100 GZ103:HT103 GZ106:HT106 GZ109:HT109 GZ112:HT112 GZ115:HT115 GZ118:HT118 GZ121:HT121 GZ124:HT124 GZ127:HT127 GZ130:HT130 GZ133:HT133 GZ136:HT136 GZ139:HT139 GZ142:HT142 GZ145:HT145 GZ148:HT148 GZ151:HT151 GZ154:HT154 GZ157:HT157 GZ160:HT160 GZ163:HT163 GZ166:HT166 GZ169:HT169 GZ172:HT172 GZ175:HT175 GZ178:HT178 GZ181:HT181 GZ184:HT184 GZ187:HT187 GZ190:HT190 GZ193:HT193 GZ196:HT196 GZ199:HT199 GZ202:HT202 GZ205:HT205 GZ208:HT208 GZ211:HT211 GZ214:HT214 GZ217:HT217 GZ220:HT220 GZ223:HT223 GZ226:HT226 GZ229:HT229 GZ232:HT232 GZ235:HT235 GZ238:HT238 GZ241:HT241 GZ244:HT244 GZ247:HT247 GZ250:HT250 GZ253:HT253 GZ256:HT256 GZ259:HT259 GZ262:HT262 GZ265:HT265 GZ268:HT268 GZ271:HT271 GZ274:HT274 GZ277:HT277 GZ280:HT280 GZ283:HT283 GZ286:HT286 GZ289:HT289 GZ292:HT292 GZ295:HT295 GZ298:HT298 GZ301:HT301 GZ304:HT304 GZ307:HT307 GZ310:HT310 GZ313:HT313 GZ316:HT316 GZ319:HT319 GZ322:HT322 GZ325:HT325 GZ328:HT328 GZ331:HT331 GZ334:HT334 GZ337:HT337 GZ340:HT340 GZ343:HT343 GZ346:HT346 GZ349:HT349 GZ352:HT352 GZ355:HT355 GZ358:HT358 GZ361:HT361 GZ364:HT364 GZ367:HT367 GZ370:HT370 GZ373:HT373 GZ376:HT376 GZ379:HT379 GZ382:HT382 GZ385:HT385 GZ388:HT388 GZ391:HT391 GZ394:HT394 GZ397:HT397 GZ400:HT400 GZ403:HT403 GZ406:HT406 GZ409:HT409 GZ412:HT412 GZ415:HT415 GZ418:HT418 GZ421:HT421 GZ424:HT424 GZ427:HT427 GZ430:HT430 GZ433:HT433 GZ436:HT436 GZ439:HT439 GZ442:HT442 GZ445:HT445 GZ448:HT448 GZ451:HT451 GZ454:HT454 GZ457:HT457 GZ460:HT460 GZ463:HT463 GZ466:HT466 GZ469:HT469 GZ472:HT472 GZ475:HT475 GZ478:HT478 GZ481:HT481 GZ484:HT484 GZ487:HT487 GZ490:HT490 GZ493:HT493 GZ496:HT496 GZ499:HT499 GZ502:HT502 GZ505:HT505 GZ508:HT508 GZ511:HT511 GZ514:HT514 GZ517:HT517 GZ520:HT520 GZ523:HT523 GZ526:HT526 GZ529:HT529 GZ532:HT532 GZ535:HT535 GZ538:HT538 GZ541:HT541 GZ544:HT544 GZ547:HT547 GZ550:HT550 GZ553:HT553 GZ556:HT556 GZ559:HT559 GZ562:HT562 GZ565:HT565 GZ568:HT568 GZ571:HT571 GZ574:HT574 GZ577:HT577 GZ580:HT580 GZ583:HT583 GZ586:HT586 GZ589:HT589 GZ592:HT592 GZ595:HT595 GZ598:HT598 GZ601:HT601 GZ604:HT604 GZ607:HT607 GZ610:HT610 GZ613:HT613 GZ616:HT616 GZ619:HT619 GZ622:HT622 GZ625:HT625 GZ628:HT628 GZ631:HT631 GZ634:HT634 GZ637:HT637 GZ640:HT640 GZ643:HT643 GZ646:HT646 GZ649:HT649 GZ652:HT652 GZ655:HT655 GZ658:HT658 GZ661:HT661 GZ664:HT664 GZ667:HT667 GZ670:HT670 GZ673:HT673 GZ676:HT676 GZ679:HT679 GZ682:HT682 GZ685:HT685 GZ688:HT688 GZ691:HT691 GZ694:HT694 GZ697:HT697 GZ700:HT700 GZ703:HT703 GZ706:HT706 GZ709:HT709 GZ712:HT712 GZ715:HT715 GZ718:HT718 GZ721:HT721 GZ724:HT724 GZ727:HT727 GZ730:HT730 GZ733:HT733 GZ736:HT736 GZ739:HT739 GZ742:HT742 GZ745:HT745 GZ748:HT748 GZ751:HT751 GZ754:HT754 GZ757:HT757 GZ760:HT760 GZ763:HT763 GZ766:HT766 GZ769:HT769 GZ772:HT772 GZ775:HT775 GZ778:HT778 GZ781:HT781 GZ784:HT784 GZ787:HT787 GZ790:HT790 GZ793:HT793 GZ796:HT796 GZ799:HT799 GZ802:HT802 GZ805:HT805 GZ808:HT808 GZ811:HT811 GZ814:HT814 GZ817:HT817 GZ820:HT820 GZ823:HT823 GZ826:HT826 GZ829:HT829 GZ832:HT832 GZ835:HT835 GZ838:HT838 GZ841:HT841 GZ844:HT844 GZ847:HT847 GZ850:HT850 GZ853:HT853 GZ856:HT856 GZ859:HT859 GZ862:HT862 GZ865:HT865 GZ868:HT868 GZ871:HT871 GZ874:HT874 GZ877:HT877 GZ880:HT880 GZ883:HT883 GZ886:HT886 GZ889:HT889 GZ892:HT892 GZ895:HT895 GZ898:HT898 GZ901:HT901 GZ904:HT904 GZ907:HT907 GZ910:HT910 GZ913:HT913 GZ916:HT916 GZ919:HT919 GZ922:HT922 GZ925:HT925 GZ928:HT928 GZ931:HT931 GZ934:HT934 GZ937:HT937 GZ940:HT940 GZ943:HT943 GZ946:HT946 GZ949:HT949 GZ952:HT952 GZ955:HT955 GZ958:HT958 GZ961:HT961 GZ964:HT964 GZ967:HT967 GZ970:HT970 GZ973:HT973 GZ976:HT976 GZ979:HT979 GZ982:HT982 GZ985:HT985 GZ988:HT988 GZ991:HT991 GZ994:HT994 GZ997:HT997 GZ1000:HT1000 GZ1003:HT1003 GZ1006:HT1006 GZ1009:HT1009 GZ1012:HT1012 GZ1015:HT1015 GZ1018:HT1018 GZ1021:HT1021 GZ1024:HT1024 GZ1027:HT1027 GZ1030:HT1030 GZ1033:HT1033 GZ1036:HT1036 GZ1039:HT1039 GZ1042:HT1042 GZ1045:HT1045 GZ1048:HT1048 GZ1051:HT1051 GZ1054:HT1054 GZ1057:HT1057 GZ1060:HT1060 GZ1063:HT1063 GZ1066:HT1066 GZ1069:HT1069 GZ1072:HT1072 GZ1075:HT1075 GZ1078:HT1078 GZ1081:HT1081 GZ1084:HT1084 GZ1087:HT1087 GZ1090:HT1090 GZ1093:HT1093 GZ1096:HT1096 GZ1099:HT1099 GZ1102:HT1102 GZ1105:HT1105 GZ1108:HT1108 GZ1111:HT1111 GZ1114:HT1114 GZ1117:HT1117 GZ1120:HT1120 GZ1123:HT1123 GZ1126:HT1126 GZ1129:HT1129 GZ1132:HT1132 GZ1135:HT1135 GZ1138:HT1138 GZ1141:HT1141 GZ1144:HT1144 GZ1147:HT1147 GZ1150:HT1150 GZ1153:HT1153 GZ1156:HT1156 GZ1159:HT1159 GZ1162:HT1162 GZ1165:HT1165 GZ1168:HT1168 GZ1171:HT1171 GZ1174:HT1174 GZ1177:HT1177 GZ1180:HT1180 GZ1183:HT1183 GZ1186:HT1186 GZ1189:HT1189 GZ1192:HT1192 GZ1195:HT1195 GZ1198:HT1198 GZ1201:HT1201 GZ1204:HT1204 GZ1207:HT1207 GZ1210:HT1210 GZ1213:HT1213 GZ1216:HT1216 GZ1219:HT1219 GZ1222:HT1222 GZ1225:HT1225 GZ1228:HT1228 GZ1231:HT1231 GZ1234:HT1234 GZ1237:HT1237 GZ1240:HT1240 GZ1243:HT1243 GZ1246:HT1246 GZ1249:HT1249 GZ1252:HT1252 GZ1255:HT1255 GZ1258:HT1258 GZ1261:HT1261 GZ1264:HT1264 GZ1267:HT1267 GZ1270:HT1270 GZ1273:HT1273 GZ1276:HT1276 GZ1279:HT1279 GZ1282:HT1282 GZ1285:HT1285 GZ1288:HT1288 GZ1291:HT1291 GZ1294:HT1294 GZ1297:HT1297 GZ1300:HT1300 GZ1303:HT1303 GZ1306:HT1306 GZ1309:HT1309 GZ1312:HT1312 GZ1315:HT1315 GZ1318:HT1318 GZ1321:HT1321 GZ1324:HT1324 GZ1327:HT1327 GZ1330:HT1330 GZ1333:HT1333 GZ1336:HT1336 GZ1339:HT1339 GZ1342:HT1342 GZ1345:HT1345 GZ1348:HT1348 GZ1351:HT1351 GZ1354:HT1354 GZ1357:HT1357 GZ1360:HT1360 GZ1363:HT1363 GZ1366:HT1366 GZ1369:HT1369 GZ1372:HT1372 GZ1375:HT1375 GZ1378:HT1378 GZ1381:HT1381 GZ1384:HT1384 GZ1387:HT1387 GZ1390:HT1390 GZ1393:HT1393 GZ1396:HT1396 GZ1399:HT1399 GZ1402:HT1402 GZ1405:HT1405 GZ1408:HT1408 GZ1411:HT1411 GZ1414:HT1414 GZ1417:HT1417 GZ1420:HT1420 GZ1423:HT1423 GZ1426:HT1426 GZ1429:HT1429 GZ1432:HT1432 GZ1435:HT1435 GZ1438:HT1438 GZ1441 HB1441:HT1441 GZ1444:HT1444 GZ1447:HT1447 GZ1450:HT1450 GZ1453:HT1453 GZ1456:HT1456 GZ1459:HT1459 GZ1462:HT1462 GZ1465:HT1465 GZ1468:HT1468 GZ1471:HT1471 GZ1474:HT1474 GZ1477:HT1477 GZ1480:HT1480 GZ1483:HT1483 GZ1486:HT1486 GZ1489:HT1489 GZ1492:HT1492 GZ1495:HT1495 GZ1498:HT1498 GZ1501:HT1501 GZ1504:HT1504 GZ1507:HT1507 GZ1510:HT1510 GZ1513:HT1513 GZ1516:HT1516 GZ1519:HT1519 GZ1522:HT1522 GZ1525:HT1525 GZ1528:HT1528 GZ1531:HT1531 GZ1534:HT1534 GZ1537:HT1537 GZ1540:HT1540 GZ1543:HT1543 GZ1546:HT1546 GZ1549:HT1549 GZ1552:HT1552 GZ1555:HT1555 GZ1558:HT1558 GZ1561:HT1561 GZ1564:HT1564 GZ1567:HT1567 GZ1570:HT1570 GZ1573:HT1573 GZ1576:HT1576 GZ1579:HT1579 GZ1582:HT1582 GZ1585:HT1585 GZ1588:HT1588 GZ1591:HT1591 GZ1594:HT1594 GZ1597:HT1597 GZ1600:HT1600 GZ1603:HT1603 GZ1606:HT1606 GZ1609:HT1609 GZ1612:HT1612 GZ1615:HT1615 GZ1618:HT1618 GZ1621:HT1621 GZ1624:HT1624 GZ1627:HT1627 GZ1630:HT1630 GZ1633:HT1633 GZ1636:HT1636 GZ1639:HT1639 GZ1642:HT1642 GZ1645:HT1645 GZ1648:HT1648 GZ1651:HT1651 GZ1654:HT1654 GZ1657:HT1657 GZ1660:HT1660 GZ1663:HT1663 GZ1666:HT1666 GZ1669:HT1669 GZ1672:HT1672 GZ1675:HT1675 GZ1678:HT1678 GZ1681:HT1681 GZ1684:HT1684 GZ1687:HT1687 GZ1690:HT1690 GZ1693:HT1693 GZ1696:HT1696 GZ1699:HT1699 GZ1702:HT1702 GZ1705:HT1705 GZ1708:HT1708 GZ1711:HT1711 GZ1714:HT1714 GZ1717:HT1717 GZ1720:HT1720 GZ1723:HT1723 GZ1726:HT1726 GZ1729:HT1729 GZ1732:HT1732 GZ1735:HT1735 GZ1738:HT1738 GZ1741:HT1741 GZ1744:HT1744 GZ1747:HT1747 GZ1750:HT1750 GZ1753:HT1753 GZ1756:HT1756 GZ1759:HT1759 GZ1762:HT1762 GZ1765:HT1765 GZ1768:HT1768 GZ1771:HT1771 GZ1774:HT1774 GZ1777:HT1777 GZ1780:HT1780 GZ1783:HT1783 GZ1786:HT1786 GZ1789:HT1789 GZ1792:HT1792 GZ1795:HT1795 GZ1798:HT1798 GZ1801:HT1801 GZ1804:HT1804 GZ1807:HT1807 GZ1810:HT1810 GZ1813:HT1813 GZ1816:HT1816 GZ1819:HT1819 GZ1822:HT1822 GZ1825:HT1825 GZ1828:HT1828 GZ1831:HT1831 GZ1834:HT1834 GZ1837:HT1837 GZ1840:HT1840 GZ1843:HT1843 GZ1846:HT1846 GZ1849:HT1849 GZ1852:HT1852 GZ1855:HT1855 GZ1858:HT1858 GZ1861:HT1861 GZ1864:HT1864 GZ1867:HT1867 GZ1870:HT1870 GZ1873:HT1873 GZ1876:HT1876 GZ1879:HT1879 GZ1882:HT1882 GZ1885:HT1885 GZ1888:HT1888 GZ1891:HT1891 GZ1894:HT1894 GZ1897:HT1897 GZ1900:HT1900 GZ1903:HT1903 GZ1906:HT1906 GZ1909:HT1909 GZ1912:HT1912 GZ1915:HT1915 GZ1918:HT1918 GZ1921:HT1921 GZ1924:HT1924 GZ1927:HT1927 GZ1930:HT1930 GZ1933:HT1933 GZ1936:HT1936 GZ1939:HT1939 GZ1942:HT1942 GZ1945:HT1945 GZ1948:HT1948 GZ1951:HT1951 GZ1954:HT1954 GZ1957:HT1957 GZ1960:HT1960 GZ1963:HT1963 GZ1966:HT1966 GZ1969:HT1969 GZ1972:HT1972 GZ1975:HT1975 GZ1978:HT1978 GZ1981:HT1981 GZ1984:HT1984 GZ1987:HT1987 GZ1990:HT1990 GZ1993:HT1993 GZ1996:HT1996 GZ1999:HT1999 GZ2002:HT2002 GZ2005:HT2005 GZ2008:HT2008 GZ2011:HT2011 GZ2014:HT2014 GZ2017:HT2017 GZ2020:HT2020 GZ2023:HT2023 GZ2026:HT2026 GZ2029:HT2029 GZ2032:HT2032 GZ2035:HT2035 GZ2038:HT2038 GZ2041:HT2041 GZ2044:HT2044 GZ2047:HT2047">
    <cfRule type="cellIs" dxfId="22" priority="8" operator="greaterThan">
      <formula>0</formula>
    </cfRule>
  </conditionalFormatting>
  <conditionalFormatting sqref="GZ2050:HT2051 GZ2053:HT2054 GZ2056:HT2057">
    <cfRule type="cellIs" dxfId="21" priority="6" operator="greaterThan">
      <formula>0</formula>
    </cfRule>
  </conditionalFormatting>
  <conditionalFormatting sqref="GZ2051:HT2051 GZ2054:HT2054 GZ2057:HT2057 GZ2:HT2 GZ5:HT5 GZ8:HT8 GZ11:HT11 GZ14:HT14 GZ17:HT17 GZ20:HT20 GZ23:HT23 GZ26:HT26 GZ29:HT29 GZ32:HT32 GZ35:HT35 GZ38:HT38 GZ41:HT41 GZ44:HT44 GZ47:HT47 GZ50:HT50 GZ53:HT53 GZ56:HT56 GZ59:HT59 GZ62:HT62 GZ65:HT65 GZ68:HT68 GZ71:HT71 GZ74:HT74 GZ77:HT77 GZ80:HT80 GZ83:HT83 GZ86:HT86 GZ89:HT89 GZ92:HT92 GZ95:HT95 GZ98:HT98 GZ101:HT101 GZ104:HT104 GZ107:HT107 GZ110:HT110 GZ113:HT113 GZ116:HT116 GZ119:HT119 GZ122:HT122 GZ125:HT125 GZ128:HT128 GZ131:HT131 GZ134:HT134 GZ137:HT137 GZ140:HT140 GZ143:HT143 GZ146:HT146 GZ149:HT149 GZ152:HT152 GZ155:HT155 GZ158:HT158 GZ161:HT161 GZ164:HT164 GZ167:HT167 GZ170:HT170 GZ173:HT173 GZ176:HT176 GZ179:HT179 GZ182:HT182 GZ185:HT185 GZ188:HT188 GZ191:HT191 GZ194:HT194 GZ197:HT197 GZ200:HT200 GZ203:HT203 GZ206:HT206 GZ209:HT209 GZ212:HT212 GZ215:HT215 GZ218:HT218 GZ221:HT221 GZ224:HT224 GZ227:HT227 GZ230:HT230 GZ233:HT233 GZ236:HT236 GZ239:HT239 GZ242:HT242 GZ245:HT245 GZ248:HT248 GZ251:HT251 GZ254:HT254 GZ257:HT257 GZ260:HT260 GZ263:HT263 GZ266:HT266 GZ269:HT269 GZ272:HT272 GZ275:HT275 GZ278:HT278 GZ281:HT281 GZ284:HT284 GZ287:HT287 GZ290:HT290 GZ293:HT293 GZ296:HT296 GZ299:HT299 GZ302:HT302 GZ305:HT305 GZ308:HT308 GZ311:HT311 GZ314:HT314 GZ317:HT317 GZ320:HT320 GZ323:HT323 GZ326:HT326 GZ329:HT329 GZ332:HT332 GZ335:HT335 GZ338:HT338 GZ341:HT341 GZ344:HT344 GZ347:HT347 GZ350:HT350 GZ353:HT353 GZ356:HT356 GZ359:HT359 GZ362:HT362 GZ365:HT365 GZ368:HT368 GZ371:HT371 GZ374:HT374 GZ377:HT377 GZ380:HT380 GZ383:HT383 GZ386:HT386 GZ389:HT389 GZ392:HT392 GZ395:HT395 GZ398:HT398 GZ401:HT401 GZ404:HT404 GZ407:HT407 GZ410:HT410 GZ413:HT413 GZ416:HT416 GZ419:HT419 GZ422:HT422 GZ425:HT425 GZ428:HT428 GZ431:HT431 GZ434:HT434 GZ437:HT437 GZ440:HT440 GZ443:HT443 GZ446:HT446 GZ449:HT449 GZ452:HT452 GZ455:HT455 GZ458:HT458 GZ461:HT461 GZ464:HT464 GZ467:HT467 GZ470:HT470 GZ473:HT473 GZ476:HT476 GZ479:HT479 GZ482:HT482 GZ485:HT485 GZ488:HT488 GZ491:HT491 GZ494:HT494 GZ497:HT497 GZ500:HT500 GZ503:HT503 GZ506:HT506 GZ509:HT509 GZ512:HT512 GZ515:HT515 GZ518:HT518 GZ521:HT521 GZ524:HT524 GZ527:HT527 GZ530:HT530 GZ533:HT533 GZ536:HT536 GZ539:HT539 GZ542:HT542 GZ545:HT545 GZ548:HT548 GZ551:HT551 GZ554:HT554 GZ557:HT557 GZ560:HT560 GZ563:HT563 GZ566:HT566 GZ569:HT569 GZ572:HT572 GZ575:HT575 GZ578:HT578 GZ581:HT581 GZ584:HT584 GZ587:HT587 GZ590:HT590 GZ593:HT593 GZ596:HT596 GZ599:HT599 GZ602:HT602 GZ605:HT605 GZ608:HT608 GZ611:HT611 GZ614:HT614 GZ617:HT617 GZ620:HT620 GZ623:HT623 GZ626:HT626 GZ629:HT629 GZ632:HT632 GZ635:HT635 GZ638:HT638 GZ641:HT641 GZ644:HT644 GZ647:HT647 GZ650:HT650 GZ653:HT653 GZ656:HT656 GZ659:HT659 GZ662:HT662 GZ665:HT665 GZ668:HT668 GZ671:HT671 GZ674:HT674 GZ677:HT677 GZ680:HT680 GZ683:HT683 GZ686:HT686 GZ689:HT689 GZ692:HT692 GZ695:HT695 GZ698:HT698 GZ701:HT701 GZ704:HT704 GZ707:HT707 GZ710:HT710 GZ713:HT713 GZ716:HT716 GZ719:HT719 GZ722:HT722 GZ725:HT725 GZ728:HT728 GZ731:HT731 GZ734:HT734 GZ737:HT737 GZ740:HT740 GZ743:HT743 GZ746:HT746 GZ749:HT749 GZ752:HT752 GZ755:HT755 GZ758:HT758 GZ761:HT761 GZ764:HT764 GZ767:HT767 GZ770:HT770 GZ773:HT773 GZ776:HT776 GZ779:HT779 GZ782:HT782 GZ785:HT785 GZ788:HT788 GZ791:HT791 GZ794:HT794 GZ797:HT797 GZ800:HT800 GZ803:HT803 GZ806:HT806 GZ809:HT809 GZ812:HT812 GZ815:HT815 GZ818:HT818 GZ821:HT821 GZ824:HT824 GZ827:HT827 GZ830:HT830 GZ833:HT833 GZ836:HT836 GZ839:HT839 GZ842:HT842 GZ845:HT845 GZ848:HT848 GZ851:HT851 GZ854:HT854 GZ857:HT857 GZ860:HT860 GZ863:HT863 GZ866:HT866 GZ869:HT869 GZ872:HT872 GZ875:HT875 GZ878:HT878 GZ881:HT881 GZ884:HT884 GZ887:HT887 GZ890:HT890 GZ893:HT893 GZ896:HT896 GZ899:HT899 GZ902:HT902 GZ905:HT905 GZ908:HT908 GZ911:HT911 GZ914:HT914 GZ917:HT917 GZ920:HT920 GZ923:HT923 GZ926:HT926 GZ929:HT929 GZ932:HT932 GZ935:HT935 GZ938:HT938 GZ941:HT941 GZ944:HT944 GZ947:HT947 GZ950:HT950 GZ953:HT953 GZ956:HT956 GZ959:HT959 GZ962:HT962 GZ965:HT965 GZ968:HT968 GZ971:HT971 GZ974:HT974 GZ977:HT977 GZ980:HT980 GZ983:HT983 GZ986:HT986 GZ989:HT989 GZ992:HT992 GZ995:HT995 GZ998:HT998 GZ1001:HT1001 GZ1004:HT1004 GZ1007:HT1007 GZ1010:HT1010 GZ1013:HT1013 GZ1016:HT1016 GZ1019:HT1019 GZ1022:HT1022 GZ1025:HT1025 GZ1028:HT1028 GZ1031:HT1031 GZ1034:HT1034 GZ1037:HT1037 GZ1040:HT1040 GZ1043:HT1043 GZ1046:HT1046 GZ1049:HT1049 GZ1052:HT1052 GZ1055:HT1055 GZ1058:HT1058 GZ1061:HT1061 GZ1064:HT1064 GZ1067:HT1067 GZ1070:HT1070 GZ1073:HT1073 GZ1076:HT1076 GZ1079:HT1079 GZ1082:HT1082 GZ1085:HT1085 GZ1088:HT1088 GZ1091:HT1091 GZ1094:HT1094 GZ1097:HT1097 GZ1100:HT1100 GZ1103:HT1103 GZ1106:HT1106 GZ1109:HT1109 GZ1112:HT1112 GZ1115:HT1115 GZ1118:HT1118 GZ1121:HT1121 GZ1124:HT1124 GZ1127:HT1127 GZ1130:HT1130 GZ1133:HT1133 GZ1136:HT1136 GZ1139:HT1139 GZ1142:HT1142 GZ1145:HT1145 GZ1148:HT1148 GZ1151:HT1151 GZ1154:HT1154 GZ1157:HT1157 GZ1160:HT1160 GZ1163:HT1163 GZ1166:HT1166 GZ1169:HT1169 GZ1172:HT1172 GZ1175:HT1175 GZ1178:HT1178 GZ1181:HT1181 GZ1184:HT1184 GZ1187:HT1187 GZ1190:HT1190 GZ1193:HT1193 GZ1196:HT1196 GZ1199:HT1199 GZ1202:HT1202 GZ1205:HT1205 GZ1208:HT1208 GZ1211:HT1211 GZ1214:HT1214 GZ1217:HT1217 GZ1220:HT1220 GZ1223:HT1223 GZ1226:HT1226 GZ1229:HT1229 GZ1232:HT1232 GZ1235:HT1235 GZ1238:HT1238 GZ1241:HT1241 GZ1244:HT1244 GZ1247:HT1247 GZ1250:HT1250 GZ1253:HT1253 GZ1256:HT1256 GZ1259:HT1259 GZ1262:HT1262 GZ1265:HT1265 GZ1268:HT1268 GZ1271:HT1271 GZ1274:HT1274 GZ1277:HT1277 GZ1280:HT1280 GZ1283:HT1283 GZ1286:HT1286 GZ1289:HT1289 GZ1292:HT1292 GZ1295:HT1295 GZ1298:HT1298 GZ1301:HT1301 GZ1304:HT1304 GZ1307:HT1307 GZ1310:HT1310 GZ1313:HT1313 GZ1316:HT1316 GZ1319:HT1319 GZ1322:HT1322 GZ1325:HT1325 GZ1328:HT1328 GZ1331:HT1331 GZ1334:HT1334 GZ1337:HT1337 GZ1340:HT1340 GZ1343:HT1343 GZ1346:HT1346 GZ1349:HT1349 GZ1352:HT1352 GZ1355:HT1355 GZ1358:HT1358 GZ1361:HT1361 GZ1364:HT1364 GZ1367:HT1367 GZ1370:HT1370 GZ1373:HT1373 GZ1376:HT1376 GZ1379:HT1379 GZ1382:HT1382 GZ1385:HT1385 GZ1388:HT1388 GZ1391:HT1391 GZ1394:HT1394 GZ1397:HT1397 GZ1400:HT1400 GZ1403:HT1403 GZ1406:HT1406 GZ1409:HT1409 GZ1412:HT1412 GZ1415:HT1415 GZ1418:HT1418 GZ1421:HT1421 GZ1424:HT1424 GZ1427:HT1427 GZ1430:HT1430 GZ1433:HT1433 GZ1436:HT1436 GZ1439:HT1439 GZ1442:HT1442 GZ1445:HT1445 GZ1448:HT1448 GZ1451:HT1451 GZ1454:HT1454 GZ1457:HT1457 GZ1460:HT1460 GZ1463:HT1463 GZ1466:HT1466 GZ1469:HT1469 GZ1472:HT1472 GZ1475:HT1475 GZ1478:HT1478 GZ1481:HT1481 GZ1484:HT1484 GZ1487:HT1487 GZ1490:HT1490 GZ1493:HT1493 GZ1496:HT1496 GZ1499:HT1499 GZ1502:HT1502 GZ1505:HT1505 GZ1508:HT1508 GZ1511:HT1511 GZ1514:HT1514 GZ1517:HT1517 GZ1520:HT1520 GZ1523:HT1523 GZ1526:HT1526 GZ1529:HT1529 GZ1532:HT1532 GZ1535:HT1535 GZ1538:HT1538 GZ1541:HT1541 GZ1544:HT1544 GZ1547:HT1547 GZ1550:HT1550 GZ1553:HT1553 GZ1556:HT1556 GZ1559:HT1559 GZ1562:HT1562 GZ1565:HT1565 GZ1568:HT1568 GZ1571:HT1571 GZ1574:HT1574 GZ1577:HT1577 GZ1580:HT1580 GZ1583:HT1583 GZ1586:HT1586 GZ1589:HT1589 GZ1592:HT1592 GZ1595:HT1595 GZ1598:HT1598 GZ1601:HT1601 GZ1604:HT1604 GZ1607:HT1607 GZ1610:HT1610 GZ1613:HT1613 GZ1616:HT1616 GZ1619:HT1619 GZ1622:HT1622 GZ1625:HT1625 GZ1628:HT1628 GZ1631:HT1631 GZ1634:HT1634 GZ1637:HT1637 GZ1640:HT1640 GZ1643:HT1643 GZ1646:HT1646 GZ1649:HT1649 GZ1652:HT1652 GZ1655:HT1655 GZ1658:HT1658 GZ1661:HT1661 GZ1664:HT1664 GZ1667:HT1667 GZ1670:HT1670 GZ1673:HT1673 GZ1676:HT1676 GZ1679:HT1679 GZ1682:HT1682 GZ1685:HT1685 GZ1688:HT1688 GZ1691:HT1691 GZ1694:HT1694 GZ1697:HT1697 GZ1700:HT1700 GZ1703:HT1703 GZ1706:HT1706 GZ1709:HT1709 GZ1712:HT1712 GZ1715:HT1715 GZ1718:HT1718 GZ1721:HT1721 GZ1724:HT1724 GZ1727:HT1727 GZ1730:HT1730 GZ1733:HT1733 GZ1736:HT1736 GZ1739:HT1739 GZ1742:HT1742 GZ1745:HT1745 GZ1748:HT1748 GZ1751:HT1751 GZ1754:HT1754 GZ1757:HT1757 GZ1760:HT1760 GZ1763:HT1763 GZ1766:HT1766 GZ1769:HT1769 GZ1772:HT1772 GZ1775:HT1775 GZ1778:HT1778 GZ1781:HT1781 GZ1784:HT1784 GZ1787:HT1787 GZ1790:HT1790 GZ1793:HT1793 GZ1796:HT1796 GZ1799:HT1799 GZ1802:HT1802 GZ1805:HT1805 GZ1808:HT1808 GZ1811:HT1811 GZ1814:HT1814 GZ1817:HT1817 GZ1820:HT1820 GZ1823:HT1823 GZ1826:HT1826 GZ1829:HT1829 GZ1832:HT1832 GZ1835:HT1835 GZ1838:HT1838 GZ1841:HT1841 GZ1844:HT1844 GZ1847:HT1847 GZ1850:HT1850 GZ1853:HT1853 GZ1856:HT1856 GZ1859:HT1859 GZ1862:HT1862 GZ1865:HT1865 GZ1868:HT1868 GZ1871:HT1871 GZ1874:HT1874 GZ1877:HT1877 GZ1880:HT1880 GZ1883:HT1883 GZ1886:HT1886 GZ1889:HT1889 GZ1892:HT1892 GZ1895:HT1895 GZ1898:HT1898 GZ1901:HT1901 GZ1904:HT1904 GZ1907:HT1907 GZ1910:HT1910 GZ1913:HT1913 GZ1916:HT1916 GZ1919:HT1919 GZ1922:HT1922 GZ1925:HT1925 GZ1928:HT1928 GZ1931:HT1931 GZ1934:HT1934 GZ1937:HT1937 GZ1940:HT1940 GZ1943:HT1943 GZ1946:HT1946 GZ1949:HT1949 GZ1952:HT1952 GZ1955:HT1955 GZ1958:HT1958 GZ1961:HT1961 GZ1964:HT1964 GZ1967:HT1967 GZ1970:HT1970 GZ1973:HT1973 GZ1976:HT1976 GZ1979:HT1979 GZ1982:HT1982 GZ1985:HT1985 GZ1988:HT1988 GZ1991:HT1991 GZ1994:HT1994 GZ1997:HT1997 GZ2000:HT2000 GZ2003:HT2003 GZ2006:HT2006 GZ2009:HT2009 GZ2012:HT2012 GZ2015:HT2015 GZ2018:HT2018 GZ2021:HT2021 GZ2024:HT2024 GZ2027:HT2027 GZ2030:HT2030 GZ2033:HT2033 GZ2036:HT2036 GZ2039:HT2039 GZ2042:HT2042 GZ2045:HT2045 GZ2048:HT2048">
    <cfRule type="cellIs" dxfId="20" priority="10" operator="greaterThan">
      <formula>0</formula>
    </cfRule>
  </conditionalFormatting>
  <conditionalFormatting sqref="GZ2051:HT2051 GZ2054:HT2054 GZ2057:HT2057">
    <cfRule type="cellIs" dxfId="19" priority="3" operator="greaterThan">
      <formula>0</formula>
    </cfRule>
    <cfRule type="cellIs" dxfId="18" priority="4" operator="equal">
      <formula>0</formula>
    </cfRule>
    <cfRule type="cellIs" dxfId="17" priority="5" operator="equal">
      <formula>0</formula>
    </cfRule>
  </conditionalFormatting>
  <conditionalFormatting sqref="GZ2053:HT2053 GZ2056:HT2056 GZ2059:HT2059">
    <cfRule type="cellIs" dxfId="16" priority="1" operator="greaterThan">
      <formula>0</formula>
    </cfRule>
    <cfRule type="cellIs" dxfId="15" priority="2" operator="lessThan">
      <formula>0</formula>
    </cfRule>
  </conditionalFormatting>
  <conditionalFormatting sqref="HU2:HU2059">
    <cfRule type="cellIs" dxfId="14" priority="7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91"/>
  <sheetViews>
    <sheetView showGridLines="0" tabSelected="1" workbookViewId="0">
      <selection activeCell="C19" sqref="C19"/>
    </sheetView>
  </sheetViews>
  <sheetFormatPr baseColWidth="10" defaultRowHeight="14.4" x14ac:dyDescent="0.3"/>
  <cols>
    <col min="1" max="1" width="10.77734375" bestFit="1" customWidth="1"/>
    <col min="2" max="2" width="43.77734375" bestFit="1" customWidth="1"/>
    <col min="3" max="3" width="80.88671875" bestFit="1" customWidth="1"/>
    <col min="4" max="4" width="20.77734375" bestFit="1" customWidth="1"/>
    <col min="5" max="5" width="13.21875" bestFit="1" customWidth="1"/>
    <col min="6" max="6" width="14" bestFit="1" customWidth="1"/>
    <col min="7" max="7" width="12" bestFit="1" customWidth="1"/>
    <col min="8" max="8" width="14.109375" bestFit="1" customWidth="1"/>
    <col min="9" max="9" width="12" bestFit="1" customWidth="1"/>
    <col min="10" max="10" width="13.77734375" bestFit="1" customWidth="1"/>
    <col min="11" max="11" width="13.21875" bestFit="1" customWidth="1"/>
  </cols>
  <sheetData>
    <row r="1" spans="1:11" x14ac:dyDescent="0.3">
      <c r="A1" t="s">
        <v>2</v>
      </c>
      <c r="B1" t="s">
        <v>3</v>
      </c>
      <c r="C1" t="s">
        <v>2314</v>
      </c>
      <c r="D1" t="s">
        <v>1944</v>
      </c>
      <c r="E1" t="s">
        <v>1788</v>
      </c>
      <c r="F1" t="s">
        <v>2546</v>
      </c>
      <c r="G1" t="s">
        <v>2307</v>
      </c>
      <c r="H1" t="s">
        <v>2308</v>
      </c>
      <c r="I1" t="s">
        <v>2309</v>
      </c>
      <c r="J1" t="s">
        <v>2310</v>
      </c>
      <c r="K1" t="s">
        <v>2311</v>
      </c>
    </row>
    <row r="2" spans="1:11" x14ac:dyDescent="0.3">
      <c r="A2" t="s">
        <v>12</v>
      </c>
      <c r="B2" t="s">
        <v>13</v>
      </c>
      <c r="C2" t="s">
        <v>1796</v>
      </c>
      <c r="D2" t="s">
        <v>1793</v>
      </c>
      <c r="E2" t="str">
        <f>_xlfn.XLOOKUP(FACT_Explosion[[#This Row],[CODIGO]],Proveedores[CODIGO],Proveedores[TIEMPOS DE ENTREGA],0,0,1)</f>
        <v>3 semana(s)</v>
      </c>
      <c r="F2">
        <f>_xlfn.XLOOKUP(FACT_Explosion[[#This Row],[CODIGO]],FACT_A2[cve_prod],FACT_A2[Existencia],0,0,1)</f>
        <v>271166.8</v>
      </c>
      <c r="G2">
        <v>714571.69811320759</v>
      </c>
      <c r="H2">
        <v>435138.93653516297</v>
      </c>
      <c r="I2">
        <v>450138.93653516297</v>
      </c>
      <c r="J2">
        <v>375123.49914236704</v>
      </c>
      <c r="K2">
        <v>375123.49914236704</v>
      </c>
    </row>
    <row r="3" spans="1:11" x14ac:dyDescent="0.3">
      <c r="A3" t="s">
        <v>975</v>
      </c>
      <c r="B3" t="s">
        <v>976</v>
      </c>
      <c r="C3" t="s">
        <v>1863</v>
      </c>
      <c r="D3" t="s">
        <v>1793</v>
      </c>
      <c r="E3" t="str">
        <f>_xlfn.XLOOKUP(FACT_Explosion[[#This Row],[CODIGO]],Proveedores[CODIGO],Proveedores[TIEMPOS DE ENTREGA],0,0,1)</f>
        <v>3 semana(s)</v>
      </c>
      <c r="F3">
        <f>_xlfn.XLOOKUP(FACT_Explosion[[#This Row],[CODIGO]],FACT_A2[cve_prod],FACT_A2[Existencia],0,0,1)</f>
        <v>13.044</v>
      </c>
      <c r="G3">
        <v>2.5525500000000001</v>
      </c>
      <c r="H3">
        <v>1.4264250000000001</v>
      </c>
      <c r="I3">
        <v>1.3513500000000001</v>
      </c>
      <c r="J3">
        <v>1.3513500000000001</v>
      </c>
      <c r="K3">
        <v>1.3513500000000001</v>
      </c>
    </row>
    <row r="4" spans="1:11" x14ac:dyDescent="0.3">
      <c r="A4" t="s">
        <v>17</v>
      </c>
      <c r="B4" t="s">
        <v>18</v>
      </c>
      <c r="C4" t="s">
        <v>1805</v>
      </c>
      <c r="D4" t="s">
        <v>1800</v>
      </c>
      <c r="E4" t="str">
        <f>_xlfn.XLOOKUP(FACT_Explosion[[#This Row],[CODIGO]],Proveedores[CODIGO],Proveedores[TIEMPOS DE ENTREGA],0,0,1)</f>
        <v>3 semnas</v>
      </c>
      <c r="F4">
        <f>_xlfn.XLOOKUP(FACT_Explosion[[#This Row],[CODIGO]],FACT_A2[cve_prod],FACT_A2[Existencia],0,0,1)</f>
        <v>24480</v>
      </c>
      <c r="G4">
        <v>17932.740000000002</v>
      </c>
      <c r="H4">
        <v>14687</v>
      </c>
      <c r="I4">
        <v>14687</v>
      </c>
      <c r="J4">
        <v>9437</v>
      </c>
      <c r="K4">
        <v>9437</v>
      </c>
    </row>
    <row r="5" spans="1:11" x14ac:dyDescent="0.3">
      <c r="A5" t="s">
        <v>680</v>
      </c>
      <c r="B5" t="s">
        <v>681</v>
      </c>
      <c r="C5" t="s">
        <v>1873</v>
      </c>
      <c r="D5" t="s">
        <v>1793</v>
      </c>
      <c r="E5">
        <f>_xlfn.XLOOKUP(FACT_Explosion[[#This Row],[CODIGO]],Proveedores[CODIGO],Proveedores[TIEMPOS DE ENTREGA],0,0,1)</f>
        <v>0</v>
      </c>
      <c r="F5">
        <f>_xlfn.XLOOKUP(FACT_Explosion[[#This Row],[CODIGO]],FACT_A2[cve_prod],FACT_A2[Existencia],0,0,1)</f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19</v>
      </c>
      <c r="B6" t="s">
        <v>20</v>
      </c>
      <c r="C6" t="s">
        <v>1812</v>
      </c>
      <c r="D6" t="s">
        <v>1800</v>
      </c>
      <c r="E6" t="str">
        <f>_xlfn.XLOOKUP(FACT_Explosion[[#This Row],[CODIGO]],Proveedores[CODIGO],Proveedores[TIEMPOS DE ENTREGA],0,0,1)</f>
        <v>5 Semanas</v>
      </c>
      <c r="F6">
        <f>_xlfn.XLOOKUP(FACT_Explosion[[#This Row],[CODIGO]],FACT_A2[cve_prod],FACT_A2[Existencia],0,0,1)</f>
        <v>39498</v>
      </c>
      <c r="G6">
        <v>27632.456588308076</v>
      </c>
      <c r="H6">
        <v>69150.542091968236</v>
      </c>
      <c r="I6">
        <v>15967.892091968246</v>
      </c>
      <c r="J6">
        <v>20628.817649429649</v>
      </c>
      <c r="K6">
        <v>43153.817649429657</v>
      </c>
    </row>
    <row r="7" spans="1:11" x14ac:dyDescent="0.3">
      <c r="A7" t="s">
        <v>979</v>
      </c>
      <c r="B7" t="s">
        <v>980</v>
      </c>
      <c r="C7" t="s">
        <v>1880</v>
      </c>
      <c r="D7" t="s">
        <v>1793</v>
      </c>
      <c r="E7" t="str">
        <f>_xlfn.XLOOKUP(FACT_Explosion[[#This Row],[CODIGO]],Proveedores[CODIGO],Proveedores[TIEMPOS DE ENTREGA],0,0,1)</f>
        <v>1 semana(s)</v>
      </c>
      <c r="F7">
        <f>_xlfn.XLOOKUP(FACT_Explosion[[#This Row],[CODIGO]],FACT_A2[cve_prod],FACT_A2[Existencia],0,0,1)</f>
        <v>1883.6553199999998</v>
      </c>
      <c r="G7">
        <v>1571.8480704666667</v>
      </c>
      <c r="H7">
        <v>1256.6814761904761</v>
      </c>
      <c r="I7">
        <v>761.97311619047616</v>
      </c>
      <c r="J7">
        <v>704.97311619047616</v>
      </c>
      <c r="K7">
        <v>769.023116190476</v>
      </c>
    </row>
    <row r="8" spans="1:11" x14ac:dyDescent="0.3">
      <c r="A8" t="s">
        <v>21</v>
      </c>
      <c r="B8" t="s">
        <v>22</v>
      </c>
      <c r="C8" t="s">
        <v>1809</v>
      </c>
      <c r="D8" t="s">
        <v>1800</v>
      </c>
      <c r="E8" t="str">
        <f>_xlfn.XLOOKUP(FACT_Explosion[[#This Row],[CODIGO]],Proveedores[CODIGO],Proveedores[TIEMPOS DE ENTREGA],0,0,1)</f>
        <v>2 semana(s)</v>
      </c>
      <c r="F8">
        <f>_xlfn.XLOOKUP(FACT_Explosion[[#This Row],[CODIGO]],FACT_A2[cve_prod],FACT_A2[Existencia],0,0,1)</f>
        <v>196000</v>
      </c>
      <c r="G8">
        <v>373112.21901138546</v>
      </c>
      <c r="H8">
        <v>219692.16187493553</v>
      </c>
      <c r="I8">
        <v>210514.67603533651</v>
      </c>
      <c r="J8">
        <v>156794.93743239695</v>
      </c>
      <c r="K8">
        <v>177301.93743239692</v>
      </c>
    </row>
    <row r="9" spans="1:11" x14ac:dyDescent="0.3">
      <c r="A9" t="s">
        <v>88</v>
      </c>
      <c r="B9" t="s">
        <v>89</v>
      </c>
      <c r="C9" t="s">
        <v>1851</v>
      </c>
      <c r="D9" t="s">
        <v>1793</v>
      </c>
      <c r="E9" t="str">
        <f>_xlfn.XLOOKUP(FACT_Explosion[[#This Row],[CODIGO]],Proveedores[CODIGO],Proveedores[TIEMPOS DE ENTREGA],0,0,1)</f>
        <v>1 semana(s)</v>
      </c>
      <c r="F9">
        <f>_xlfn.XLOOKUP(FACT_Explosion[[#This Row],[CODIGO]],FACT_A2[cve_prod],FACT_A2[Existencia],0,0,1)</f>
        <v>5</v>
      </c>
      <c r="G9">
        <v>1.6418014736842104</v>
      </c>
      <c r="H9">
        <v>1.3895684210526316</v>
      </c>
      <c r="I9">
        <v>1.0448147368421052</v>
      </c>
      <c r="J9">
        <v>1.0448147368421052</v>
      </c>
      <c r="K9">
        <v>1.0448147368421052</v>
      </c>
    </row>
    <row r="10" spans="1:11" x14ac:dyDescent="0.3">
      <c r="A10" t="s">
        <v>203</v>
      </c>
      <c r="B10" t="s">
        <v>204</v>
      </c>
      <c r="C10" t="s">
        <v>1851</v>
      </c>
      <c r="D10" t="s">
        <v>1793</v>
      </c>
      <c r="E10" t="str">
        <f>_xlfn.XLOOKUP(FACT_Explosion[[#This Row],[CODIGO]],Proveedores[CODIGO],Proveedores[TIEMPOS DE ENTREGA],0,0,1)</f>
        <v>1 semana(s)</v>
      </c>
      <c r="F10">
        <f>_xlfn.XLOOKUP(FACT_Explosion[[#This Row],[CODIGO]],FACT_A2[cve_prod],FACT_A2[Existencia],0,0,1)</f>
        <v>222.339</v>
      </c>
      <c r="G10">
        <v>298.94020444444442</v>
      </c>
      <c r="H10">
        <v>68.146333333333331</v>
      </c>
      <c r="I10">
        <v>34.787333333333336</v>
      </c>
      <c r="J10">
        <v>50.316333333333333</v>
      </c>
      <c r="K10">
        <v>90.343333333333334</v>
      </c>
    </row>
    <row r="11" spans="1:11" x14ac:dyDescent="0.3">
      <c r="A11" t="s">
        <v>25</v>
      </c>
      <c r="B11" t="s">
        <v>26</v>
      </c>
      <c r="C11" t="s">
        <v>1820</v>
      </c>
      <c r="D11" t="s">
        <v>1800</v>
      </c>
      <c r="E11" t="str">
        <f>_xlfn.XLOOKUP(FACT_Explosion[[#This Row],[CODIGO]],Proveedores[CODIGO],Proveedores[TIEMPOS DE ENTREGA],0,0,1)</f>
        <v>3 semana(s)</v>
      </c>
      <c r="F11">
        <f>_xlfn.XLOOKUP(FACT_Explosion[[#This Row],[CODIGO]],FACT_A2[cve_prod],FACT_A2[Existencia],0,0,1)</f>
        <v>7295</v>
      </c>
      <c r="G11">
        <v>11215.90176891754</v>
      </c>
      <c r="H11">
        <v>5171.5574203224187</v>
      </c>
      <c r="I11">
        <v>6362.7348235858235</v>
      </c>
      <c r="J11">
        <v>4251.5501992290474</v>
      </c>
      <c r="K11">
        <v>4761.5501992290474</v>
      </c>
    </row>
    <row r="12" spans="1:11" x14ac:dyDescent="0.3">
      <c r="A12" t="s">
        <v>25</v>
      </c>
      <c r="B12" t="s">
        <v>26</v>
      </c>
      <c r="C12" t="s">
        <v>1820</v>
      </c>
      <c r="D12" t="s">
        <v>1800</v>
      </c>
      <c r="E12" t="str">
        <f>_xlfn.XLOOKUP(FACT_Explosion[[#This Row],[CODIGO]],Proveedores[CODIGO],Proveedores[TIEMPOS DE ENTREGA],0,0,1)</f>
        <v>3 semana(s)</v>
      </c>
      <c r="F12">
        <f>_xlfn.XLOOKUP(FACT_Explosion[[#This Row],[CODIGO]],FACT_A2[cve_prod],FACT_A2[Existencia],0,0,1)</f>
        <v>7295</v>
      </c>
      <c r="G12">
        <v>11215.90176891754</v>
      </c>
      <c r="H12">
        <v>5171.5574203224187</v>
      </c>
      <c r="I12">
        <v>6362.7348235858235</v>
      </c>
      <c r="J12">
        <v>4251.5501992290474</v>
      </c>
      <c r="K12">
        <v>4761.5501992290474</v>
      </c>
    </row>
    <row r="13" spans="1:11" x14ac:dyDescent="0.3">
      <c r="A13" t="s">
        <v>197</v>
      </c>
      <c r="B13" t="s">
        <v>198</v>
      </c>
      <c r="C13" t="s">
        <v>1872</v>
      </c>
      <c r="D13" t="s">
        <v>1793</v>
      </c>
      <c r="E13" t="str">
        <f>_xlfn.XLOOKUP(FACT_Explosion[[#This Row],[CODIGO]],Proveedores[CODIGO],Proveedores[TIEMPOS DE ENTREGA],0,0,1)</f>
        <v>2 semana(s)</v>
      </c>
      <c r="F13">
        <f>_xlfn.XLOOKUP(FACT_Explosion[[#This Row],[CODIGO]],FACT_A2[cve_prod],FACT_A2[Existencia],0,0,1)</f>
        <v>435.48500000000001</v>
      </c>
      <c r="G13">
        <v>1.1825000000000001</v>
      </c>
      <c r="H13">
        <v>0.53749999999999998</v>
      </c>
      <c r="I13">
        <v>123.89749999999998</v>
      </c>
      <c r="J13">
        <v>0.53749999999999998</v>
      </c>
      <c r="K13">
        <v>0.53749999999999998</v>
      </c>
    </row>
    <row r="14" spans="1:11" x14ac:dyDescent="0.3">
      <c r="A14" t="s">
        <v>27</v>
      </c>
      <c r="B14" t="s">
        <v>28</v>
      </c>
      <c r="C14" t="s">
        <v>1820</v>
      </c>
      <c r="D14" t="s">
        <v>1800</v>
      </c>
      <c r="E14" t="str">
        <f>_xlfn.XLOOKUP(FACT_Explosion[[#This Row],[CODIGO]],Proveedores[CODIGO],Proveedores[TIEMPOS DE ENTREGA],0,0,1)</f>
        <v>3 semana(s)</v>
      </c>
      <c r="F14">
        <f>_xlfn.XLOOKUP(FACT_Explosion[[#This Row],[CODIGO]],FACT_A2[cve_prod],FACT_A2[Existencia],0,0,1)</f>
        <v>1714</v>
      </c>
      <c r="G14">
        <v>5664.8987447244854</v>
      </c>
      <c r="H14">
        <v>2694.7031438266604</v>
      </c>
      <c r="I14">
        <v>3182.7176463241635</v>
      </c>
      <c r="J14">
        <v>2126.5811970878658</v>
      </c>
      <c r="K14">
        <v>2435.5811970878658</v>
      </c>
    </row>
    <row r="15" spans="1:11" x14ac:dyDescent="0.3">
      <c r="A15" t="s">
        <v>27</v>
      </c>
      <c r="B15" t="s">
        <v>28</v>
      </c>
      <c r="C15" t="s">
        <v>1820</v>
      </c>
      <c r="D15" t="s">
        <v>1800</v>
      </c>
      <c r="E15" t="str">
        <f>_xlfn.XLOOKUP(FACT_Explosion[[#This Row],[CODIGO]],Proveedores[CODIGO],Proveedores[TIEMPOS DE ENTREGA],0,0,1)</f>
        <v>3 semana(s)</v>
      </c>
      <c r="F15">
        <f>_xlfn.XLOOKUP(FACT_Explosion[[#This Row],[CODIGO]],FACT_A2[cve_prod],FACT_A2[Existencia],0,0,1)</f>
        <v>1714</v>
      </c>
      <c r="G15">
        <v>5664.8987447244854</v>
      </c>
      <c r="H15">
        <v>2694.7031438266604</v>
      </c>
      <c r="I15">
        <v>3182.7176463241635</v>
      </c>
      <c r="J15">
        <v>2126.5811970878658</v>
      </c>
      <c r="K15">
        <v>2435.5811970878658</v>
      </c>
    </row>
    <row r="16" spans="1:11" x14ac:dyDescent="0.3">
      <c r="A16" t="s">
        <v>135</v>
      </c>
      <c r="B16" t="s">
        <v>136</v>
      </c>
      <c r="C16" t="s">
        <v>1808</v>
      </c>
      <c r="D16" t="s">
        <v>1800</v>
      </c>
      <c r="E16" t="str">
        <f>_xlfn.XLOOKUP(FACT_Explosion[[#This Row],[CODIGO]],Proveedores[CODIGO],Proveedores[TIEMPOS DE ENTREGA],0,0,1)</f>
        <v>2 semana(s)</v>
      </c>
      <c r="F16">
        <f>_xlfn.XLOOKUP(FACT_Explosion[[#This Row],[CODIGO]],FACT_A2[cve_prod],FACT_A2[Existencia],0,0,1)</f>
        <v>24</v>
      </c>
      <c r="G16">
        <v>270.20142964912282</v>
      </c>
      <c r="H16">
        <v>220.21582561403508</v>
      </c>
      <c r="I16">
        <v>211.86242982456139</v>
      </c>
      <c r="J16">
        <v>211.50576315789471</v>
      </c>
      <c r="K16">
        <v>150.10142982456139</v>
      </c>
    </row>
    <row r="17" spans="1:11" x14ac:dyDescent="0.3">
      <c r="A17" t="s">
        <v>29</v>
      </c>
      <c r="B17" t="s">
        <v>30</v>
      </c>
      <c r="C17" t="s">
        <v>1820</v>
      </c>
      <c r="D17" t="s">
        <v>1800</v>
      </c>
      <c r="E17" t="str">
        <f>_xlfn.XLOOKUP(FACT_Explosion[[#This Row],[CODIGO]],Proveedores[CODIGO],Proveedores[TIEMPOS DE ENTREGA],0,0,1)</f>
        <v>3 semana(s)</v>
      </c>
      <c r="F17">
        <f>_xlfn.XLOOKUP(FACT_Explosion[[#This Row],[CODIGO]],FACT_A2[cve_prod],FACT_A2[Existencia],0,0,1)</f>
        <v>2354</v>
      </c>
      <c r="G17">
        <v>3945.5016018673423</v>
      </c>
      <c r="H17">
        <v>2339.7031438266608</v>
      </c>
      <c r="I17">
        <v>2475.2033606098785</v>
      </c>
      <c r="J17">
        <v>2126.5811970878658</v>
      </c>
      <c r="K17">
        <v>2126.5811970878658</v>
      </c>
    </row>
    <row r="18" spans="1:11" x14ac:dyDescent="0.3">
      <c r="A18" t="s">
        <v>29</v>
      </c>
      <c r="B18" t="s">
        <v>30</v>
      </c>
      <c r="C18" t="s">
        <v>1820</v>
      </c>
      <c r="D18" t="s">
        <v>1800</v>
      </c>
      <c r="E18" t="str">
        <f>_xlfn.XLOOKUP(FACT_Explosion[[#This Row],[CODIGO]],Proveedores[CODIGO],Proveedores[TIEMPOS DE ENTREGA],0,0,1)</f>
        <v>3 semana(s)</v>
      </c>
      <c r="F18">
        <f>_xlfn.XLOOKUP(FACT_Explosion[[#This Row],[CODIGO]],FACT_A2[cve_prod],FACT_A2[Existencia],0,0,1)</f>
        <v>2354</v>
      </c>
      <c r="G18">
        <v>3945.5016018673423</v>
      </c>
      <c r="H18">
        <v>2339.7031438266608</v>
      </c>
      <c r="I18">
        <v>2475.2033606098785</v>
      </c>
      <c r="J18">
        <v>2126.5811970878658</v>
      </c>
      <c r="K18">
        <v>2126.5811970878658</v>
      </c>
    </row>
    <row r="19" spans="1:11" x14ac:dyDescent="0.3">
      <c r="A19" t="s">
        <v>668</v>
      </c>
      <c r="B19" t="s">
        <v>669</v>
      </c>
      <c r="C19" t="s">
        <v>1884</v>
      </c>
      <c r="D19" t="s">
        <v>1793</v>
      </c>
      <c r="E19" t="str">
        <f>_xlfn.XLOOKUP(FACT_Explosion[[#This Row],[CODIGO]],Proveedores[CODIGO],Proveedores[TIEMPOS DE ENTREGA],0,0,1)</f>
        <v>1 semana(s)</v>
      </c>
      <c r="F19">
        <f>_xlfn.XLOOKUP(FACT_Explosion[[#This Row],[CODIGO]],FACT_A2[cve_prod],FACT_A2[Existencia],0,0,1)</f>
        <v>0</v>
      </c>
      <c r="G19">
        <v>39.552</v>
      </c>
      <c r="H19">
        <v>19.776</v>
      </c>
      <c r="I19">
        <v>19.776</v>
      </c>
      <c r="J19">
        <v>19.776</v>
      </c>
      <c r="K19">
        <v>19.776</v>
      </c>
    </row>
    <row r="20" spans="1:11" x14ac:dyDescent="0.3">
      <c r="A20" t="s">
        <v>36</v>
      </c>
      <c r="B20" t="s">
        <v>37</v>
      </c>
      <c r="C20" t="s">
        <v>1805</v>
      </c>
      <c r="D20" t="s">
        <v>1800</v>
      </c>
      <c r="E20" t="str">
        <f>_xlfn.XLOOKUP(FACT_Explosion[[#This Row],[CODIGO]],Proveedores[CODIGO],Proveedores[TIEMPOS DE ENTREGA],0,0,1)</f>
        <v>3 semnas</v>
      </c>
      <c r="F20">
        <f>_xlfn.XLOOKUP(FACT_Explosion[[#This Row],[CODIGO]],FACT_A2[cve_prod],FACT_A2[Existencia],0,0,1)</f>
        <v>19440</v>
      </c>
      <c r="G20">
        <v>227054.87615424267</v>
      </c>
      <c r="H20">
        <v>121968.16187493553</v>
      </c>
      <c r="I20">
        <v>134457.51187493553</v>
      </c>
      <c r="J20">
        <v>116309.93743239694</v>
      </c>
      <c r="K20">
        <v>116309.93743239694</v>
      </c>
    </row>
    <row r="21" spans="1:11" x14ac:dyDescent="0.3">
      <c r="A21" t="s">
        <v>1527</v>
      </c>
      <c r="B21" t="s">
        <v>1528</v>
      </c>
      <c r="C21" t="s">
        <v>1882</v>
      </c>
      <c r="D21" t="s">
        <v>1793</v>
      </c>
      <c r="E21" t="str">
        <f>_xlfn.XLOOKUP(FACT_Explosion[[#This Row],[CODIGO]],Proveedores[CODIGO],Proveedores[TIEMPOS DE ENTREGA],0,0,1)</f>
        <v>8 semana (s)</v>
      </c>
      <c r="F21">
        <f>_xlfn.XLOOKUP(FACT_Explosion[[#This Row],[CODIGO]],FACT_A2[cve_prod],FACT_A2[Existencia],0,0,1)</f>
        <v>0</v>
      </c>
      <c r="G21">
        <v>18.619500000000002</v>
      </c>
      <c r="H21">
        <v>22.5</v>
      </c>
      <c r="I21">
        <v>22.5</v>
      </c>
      <c r="J21">
        <v>22.5</v>
      </c>
      <c r="K21">
        <v>22.5</v>
      </c>
    </row>
    <row r="22" spans="1:11" x14ac:dyDescent="0.3">
      <c r="A22" t="s">
        <v>38</v>
      </c>
      <c r="B22" t="s">
        <v>39</v>
      </c>
      <c r="C22" t="s">
        <v>1805</v>
      </c>
      <c r="D22" t="s">
        <v>1800</v>
      </c>
      <c r="E22" t="str">
        <f>_xlfn.XLOOKUP(FACT_Explosion[[#This Row],[CODIGO]],Proveedores[CODIGO],Proveedores[TIEMPOS DE ENTREGA],0,0,1)</f>
        <v>3 semana(s)</v>
      </c>
      <c r="F22">
        <f>_xlfn.XLOOKUP(FACT_Explosion[[#This Row],[CODIGO]],FACT_A2[cve_prod],FACT_A2[Existencia],0,0,1)</f>
        <v>0</v>
      </c>
      <c r="G22">
        <v>1030</v>
      </c>
      <c r="H22">
        <v>0</v>
      </c>
      <c r="I22">
        <v>2060</v>
      </c>
      <c r="J22">
        <v>0</v>
      </c>
      <c r="K22">
        <v>0</v>
      </c>
    </row>
    <row r="23" spans="1:11" x14ac:dyDescent="0.3">
      <c r="A23" t="s">
        <v>692</v>
      </c>
      <c r="B23" t="s">
        <v>693</v>
      </c>
      <c r="C23" t="s">
        <v>1882</v>
      </c>
      <c r="D23" t="s">
        <v>1793</v>
      </c>
      <c r="E23" t="str">
        <f>_xlfn.XLOOKUP(FACT_Explosion[[#This Row],[CODIGO]],Proveedores[CODIGO],Proveedores[TIEMPOS DE ENTREGA],0,0,1)</f>
        <v>5 semana(s)</v>
      </c>
      <c r="F23">
        <f>_xlfn.XLOOKUP(FACT_Explosion[[#This Row],[CODIGO]],FACT_A2[cve_prod],FACT_A2[Existencia],0,0,1)</f>
        <v>0</v>
      </c>
      <c r="G23">
        <v>20.530079999999998</v>
      </c>
      <c r="H23">
        <v>23.04</v>
      </c>
      <c r="I23">
        <v>31.679999999999996</v>
      </c>
      <c r="J23">
        <v>28.799999999999997</v>
      </c>
      <c r="K23">
        <v>28.799999999999997</v>
      </c>
    </row>
    <row r="24" spans="1:11" x14ac:dyDescent="0.3">
      <c r="A24" t="s">
        <v>40</v>
      </c>
      <c r="B24" t="s">
        <v>41</v>
      </c>
      <c r="C24" t="s">
        <v>1807</v>
      </c>
      <c r="D24" t="s">
        <v>1800</v>
      </c>
      <c r="E24" t="str">
        <f>_xlfn.XLOOKUP(FACT_Explosion[[#This Row],[CODIGO]],Proveedores[CODIGO],Proveedores[TIEMPOS DE ENTREGA],0,0,1)</f>
        <v>4 semana (s)</v>
      </c>
      <c r="F24">
        <f>_xlfn.XLOOKUP(FACT_Explosion[[#This Row],[CODIGO]],FACT_A2[cve_prod],FACT_A2[Existencia],0,0,1)</f>
        <v>4000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t="s">
        <v>1713</v>
      </c>
      <c r="B25" t="s">
        <v>1714</v>
      </c>
      <c r="C25" t="s">
        <v>1882</v>
      </c>
      <c r="D25" t="s">
        <v>1793</v>
      </c>
      <c r="E25" t="str">
        <f>_xlfn.XLOOKUP(FACT_Explosion[[#This Row],[CODIGO]],Proveedores[CODIGO],Proveedores[TIEMPOS DE ENTREGA],0,0,1)</f>
        <v>12 semana(s)</v>
      </c>
      <c r="F25">
        <f>_xlfn.XLOOKUP(FACT_Explosion[[#This Row],[CODIGO]],FACT_A2[cve_prod],FACT_A2[Existencia],0,0,1)</f>
        <v>184.23</v>
      </c>
      <c r="G25">
        <v>44.96</v>
      </c>
      <c r="H25">
        <v>24.64</v>
      </c>
      <c r="I25">
        <v>0</v>
      </c>
      <c r="J25">
        <v>0</v>
      </c>
      <c r="K25">
        <v>0</v>
      </c>
    </row>
    <row r="26" spans="1:11" x14ac:dyDescent="0.3">
      <c r="A26" t="s">
        <v>45</v>
      </c>
      <c r="B26" t="s">
        <v>46</v>
      </c>
      <c r="C26" t="s">
        <v>1805</v>
      </c>
      <c r="D26" t="s">
        <v>1800</v>
      </c>
      <c r="E26" t="str">
        <f>_xlfn.XLOOKUP(FACT_Explosion[[#This Row],[CODIGO]],Proveedores[CODIGO],Proveedores[TIEMPOS DE ENTREGA],0,0,1)</f>
        <v>4 semana (s)</v>
      </c>
      <c r="F26">
        <f>_xlfn.XLOOKUP(FACT_Explosion[[#This Row],[CODIGO]],FACT_A2[cve_prod],FACT_A2[Existencia],0,0,1)</f>
        <v>20160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">
      <c r="A27" t="s">
        <v>712</v>
      </c>
      <c r="B27" t="s">
        <v>713</v>
      </c>
      <c r="C27" t="s">
        <v>1792</v>
      </c>
      <c r="D27" t="s">
        <v>1793</v>
      </c>
      <c r="E27">
        <f>_xlfn.XLOOKUP(FACT_Explosion[[#This Row],[CODIGO]],Proveedores[CODIGO],Proveedores[TIEMPOS DE ENTREGA],0,0,1)</f>
        <v>0</v>
      </c>
      <c r="F27">
        <f>_xlfn.XLOOKUP(FACT_Explosion[[#This Row],[CODIGO]],FACT_A2[cve_prod],FACT_A2[Existencia],0,0,1)</f>
        <v>37.730999999999995</v>
      </c>
      <c r="G27">
        <v>9.0655999999999999</v>
      </c>
      <c r="H27">
        <v>18.1312</v>
      </c>
      <c r="I27">
        <v>6.799199999999999</v>
      </c>
      <c r="J27">
        <v>5.6659999999999995</v>
      </c>
      <c r="K27">
        <v>6.799199999999999</v>
      </c>
    </row>
    <row r="28" spans="1:11" x14ac:dyDescent="0.3">
      <c r="A28" t="s">
        <v>47</v>
      </c>
      <c r="B28" t="s">
        <v>48</v>
      </c>
      <c r="C28" t="s">
        <v>1807</v>
      </c>
      <c r="D28" t="s">
        <v>1800</v>
      </c>
      <c r="E28" t="str">
        <f>_xlfn.XLOOKUP(FACT_Explosion[[#This Row],[CODIGO]],Proveedores[CODIGO],Proveedores[TIEMPOS DE ENTREGA],0,0,1)</f>
        <v>4 semana (s)</v>
      </c>
      <c r="F28">
        <f>_xlfn.XLOOKUP(FACT_Explosion[[#This Row],[CODIGO]],FACT_A2[cve_prod],FACT_A2[Existencia],0,0,1)</f>
        <v>38000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 t="s">
        <v>698</v>
      </c>
      <c r="B29" t="s">
        <v>699</v>
      </c>
      <c r="C29" t="s">
        <v>1838</v>
      </c>
      <c r="D29" t="s">
        <v>1793</v>
      </c>
      <c r="E29" t="str">
        <f>_xlfn.XLOOKUP(FACT_Explosion[[#This Row],[CODIGO]],Proveedores[CODIGO],Proveedores[TIEMPOS DE ENTREGA],0,0,1)</f>
        <v>1 semana(s)</v>
      </c>
      <c r="F29">
        <f>_xlfn.XLOOKUP(FACT_Explosion[[#This Row],[CODIGO]],FACT_A2[cve_prod],FACT_A2[Existencia],0,0,1)</f>
        <v>85.641199999999998</v>
      </c>
      <c r="G29">
        <v>85.388569333333322</v>
      </c>
      <c r="H29">
        <v>20.700076190476189</v>
      </c>
      <c r="I29">
        <v>44.409576190476201</v>
      </c>
      <c r="J29">
        <v>35.346576190476192</v>
      </c>
      <c r="K29">
        <v>29.388576190476194</v>
      </c>
    </row>
    <row r="30" spans="1:11" x14ac:dyDescent="0.3">
      <c r="A30" t="s">
        <v>49</v>
      </c>
      <c r="B30" t="s">
        <v>50</v>
      </c>
      <c r="C30" t="s">
        <v>1820</v>
      </c>
      <c r="D30" t="s">
        <v>1800</v>
      </c>
      <c r="E30" t="str">
        <f>_xlfn.XLOOKUP(FACT_Explosion[[#This Row],[CODIGO]],Proveedores[CODIGO],Proveedores[TIEMPOS DE ENTREGA],0,0,1)</f>
        <v>3 semana(s)</v>
      </c>
      <c r="F30">
        <f>_xlfn.XLOOKUP(FACT_Explosion[[#This Row],[CODIGO]],FACT_A2[cve_prod],FACT_A2[Existencia],0,0,1)</f>
        <v>1938</v>
      </c>
      <c r="G30">
        <v>246</v>
      </c>
      <c r="H30">
        <v>355</v>
      </c>
      <c r="I30">
        <v>0</v>
      </c>
      <c r="J30">
        <v>0</v>
      </c>
      <c r="K30">
        <v>309</v>
      </c>
    </row>
    <row r="31" spans="1:11" x14ac:dyDescent="0.3">
      <c r="A31" t="s">
        <v>1083</v>
      </c>
      <c r="B31" t="s">
        <v>1084</v>
      </c>
      <c r="C31" t="s">
        <v>1838</v>
      </c>
      <c r="D31" t="s">
        <v>1793</v>
      </c>
      <c r="E31" t="str">
        <f>_xlfn.XLOOKUP(FACT_Explosion[[#This Row],[CODIGO]],Proveedores[CODIGO],Proveedores[TIEMPOS DE ENTREGA],0,0,1)</f>
        <v>1 semana(s)</v>
      </c>
      <c r="F31">
        <f>_xlfn.XLOOKUP(FACT_Explosion[[#This Row],[CODIGO]],FACT_A2[cve_prod],FACT_A2[Existencia],0,0,1)</f>
        <v>368.87580000000003</v>
      </c>
      <c r="G31">
        <v>564.25251569230772</v>
      </c>
      <c r="H31">
        <v>93.576599999999999</v>
      </c>
      <c r="I31">
        <v>70.755476190476188</v>
      </c>
      <c r="J31">
        <v>50.778000000000006</v>
      </c>
      <c r="K31">
        <v>129.12120000000002</v>
      </c>
    </row>
    <row r="32" spans="1:11" x14ac:dyDescent="0.3">
      <c r="A32" t="s">
        <v>51</v>
      </c>
      <c r="B32" t="s">
        <v>52</v>
      </c>
      <c r="C32" t="s">
        <v>1797</v>
      </c>
      <c r="D32" t="s">
        <v>1798</v>
      </c>
      <c r="E32" t="str">
        <f>_xlfn.XLOOKUP(FACT_Explosion[[#This Row],[CODIGO]],Proveedores[CODIGO],Proveedores[TIEMPOS DE ENTREGA],0,0,1)</f>
        <v>3 semana(s)</v>
      </c>
      <c r="F32">
        <f>_xlfn.XLOOKUP(FACT_Explosion[[#This Row],[CODIGO]],FACT_A2[cve_prod],FACT_A2[Existencia],0,0,1)</f>
        <v>25000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t="s">
        <v>849</v>
      </c>
      <c r="B33" t="s">
        <v>850</v>
      </c>
      <c r="C33" t="s">
        <v>1838</v>
      </c>
      <c r="D33" t="s">
        <v>1793</v>
      </c>
      <c r="E33" t="str">
        <f>_xlfn.XLOOKUP(FACT_Explosion[[#This Row],[CODIGO]],Proveedores[CODIGO],Proveedores[TIEMPOS DE ENTREGA],0,0,1)</f>
        <v>1 semana(s)</v>
      </c>
      <c r="F33">
        <f>_xlfn.XLOOKUP(FACT_Explosion[[#This Row],[CODIGO]],FACT_A2[cve_prod],FACT_A2[Existencia],0,0,1)</f>
        <v>442</v>
      </c>
      <c r="G33">
        <v>0</v>
      </c>
      <c r="H33">
        <v>0</v>
      </c>
      <c r="I33">
        <v>163.19999999999999</v>
      </c>
      <c r="J33">
        <v>0</v>
      </c>
      <c r="K33">
        <v>0</v>
      </c>
    </row>
    <row r="34" spans="1:11" x14ac:dyDescent="0.3">
      <c r="A34" t="s">
        <v>53</v>
      </c>
      <c r="B34" t="s">
        <v>54</v>
      </c>
      <c r="C34" t="s">
        <v>1824</v>
      </c>
      <c r="D34" t="s">
        <v>1800</v>
      </c>
      <c r="E34" t="str">
        <f>_xlfn.XLOOKUP(FACT_Explosion[[#This Row],[CODIGO]],Proveedores[CODIGO],Proveedores[TIEMPOS DE ENTREGA],0,0,1)</f>
        <v>3 semana(s)</v>
      </c>
      <c r="F34">
        <f>_xlfn.XLOOKUP(FACT_Explosion[[#This Row],[CODIGO]],FACT_A2[cve_prod],FACT_A2[Existencia],0,0,1)</f>
        <v>11863</v>
      </c>
      <c r="G34">
        <v>6834</v>
      </c>
      <c r="H34">
        <v>8834</v>
      </c>
      <c r="I34">
        <v>0</v>
      </c>
      <c r="J34">
        <v>0</v>
      </c>
      <c r="K34">
        <v>10000</v>
      </c>
    </row>
    <row r="35" spans="1:11" x14ac:dyDescent="0.3">
      <c r="A35" t="s">
        <v>1519</v>
      </c>
      <c r="B35" t="s">
        <v>1520</v>
      </c>
      <c r="C35" t="s">
        <v>1838</v>
      </c>
      <c r="D35" t="s">
        <v>1793</v>
      </c>
      <c r="E35" t="str">
        <f>_xlfn.XLOOKUP(FACT_Explosion[[#This Row],[CODIGO]],Proveedores[CODIGO],Proveedores[TIEMPOS DE ENTREGA],0,0,1)</f>
        <v>1 semana(s)</v>
      </c>
      <c r="F35">
        <f>_xlfn.XLOOKUP(FACT_Explosion[[#This Row],[CODIGO]],FACT_A2[cve_prod],FACT_A2[Existencia],0,0,1)</f>
        <v>20</v>
      </c>
      <c r="G35">
        <v>9</v>
      </c>
      <c r="H35">
        <v>4.5</v>
      </c>
      <c r="I35">
        <v>4.5</v>
      </c>
      <c r="J35">
        <v>4.5</v>
      </c>
      <c r="K35">
        <v>4.5</v>
      </c>
    </row>
    <row r="36" spans="1:11" x14ac:dyDescent="0.3">
      <c r="A36" t="s">
        <v>112</v>
      </c>
      <c r="B36" t="s">
        <v>113</v>
      </c>
      <c r="C36" t="s">
        <v>1838</v>
      </c>
      <c r="D36" t="s">
        <v>1793</v>
      </c>
      <c r="E36" t="str">
        <f>_xlfn.XLOOKUP(FACT_Explosion[[#This Row],[CODIGO]],Proveedores[CODIGO],Proveedores[TIEMPOS DE ENTREGA],0,0,1)</f>
        <v>1 semana(s)</v>
      </c>
      <c r="F36">
        <f>_xlfn.XLOOKUP(FACT_Explosion[[#This Row],[CODIGO]],FACT_A2[cve_prod],FACT_A2[Existencia],0,0,1)</f>
        <v>11.0206</v>
      </c>
      <c r="G36">
        <v>5.0072025439736105</v>
      </c>
      <c r="H36">
        <v>2.405615366621682</v>
      </c>
      <c r="I36">
        <v>2.630806378767431</v>
      </c>
      <c r="J36">
        <v>2.2648063787674309</v>
      </c>
      <c r="K36">
        <v>7.6984063787674311</v>
      </c>
    </row>
    <row r="37" spans="1:11" x14ac:dyDescent="0.3">
      <c r="A37" t="s">
        <v>60</v>
      </c>
      <c r="B37" t="s">
        <v>61</v>
      </c>
      <c r="C37" t="s">
        <v>1805</v>
      </c>
      <c r="D37" t="s">
        <v>1800</v>
      </c>
      <c r="E37" t="str">
        <f>_xlfn.XLOOKUP(FACT_Explosion[[#This Row],[CODIGO]],Proveedores[CODIGO],Proveedores[TIEMPOS DE ENTREGA],0,0,1)</f>
        <v>3 semnas</v>
      </c>
      <c r="F37">
        <f>_xlfn.XLOOKUP(FACT_Explosion[[#This Row],[CODIGO]],FACT_A2[cve_prod],FACT_A2[Existencia],0,0,1)</f>
        <v>0</v>
      </c>
      <c r="G37">
        <v>0</v>
      </c>
      <c r="H37">
        <v>2000</v>
      </c>
      <c r="I37">
        <v>0</v>
      </c>
      <c r="J37">
        <v>0</v>
      </c>
      <c r="K37">
        <v>0</v>
      </c>
    </row>
    <row r="38" spans="1:11" x14ac:dyDescent="0.3">
      <c r="A38" t="s">
        <v>106</v>
      </c>
      <c r="B38" t="s">
        <v>107</v>
      </c>
      <c r="C38" t="s">
        <v>1838</v>
      </c>
      <c r="D38" t="s">
        <v>1793</v>
      </c>
      <c r="E38" t="str">
        <f>_xlfn.XLOOKUP(FACT_Explosion[[#This Row],[CODIGO]],Proveedores[CODIGO],Proveedores[TIEMPOS DE ENTREGA],0,0,1)</f>
        <v>1 semana(s)</v>
      </c>
      <c r="F38">
        <f>_xlfn.XLOOKUP(FACT_Explosion[[#This Row],[CODIGO]],FACT_A2[cve_prod],FACT_A2[Existencia],0,0,1)</f>
        <v>13.992000000000001</v>
      </c>
      <c r="G38">
        <v>2.3786565389473688</v>
      </c>
      <c r="H38">
        <v>0.56987473684210521</v>
      </c>
      <c r="I38">
        <v>1.2338905513784462</v>
      </c>
      <c r="J38">
        <v>0.41198578947368425</v>
      </c>
      <c r="K38">
        <v>0.41198578947368425</v>
      </c>
    </row>
    <row r="39" spans="1:11" x14ac:dyDescent="0.3">
      <c r="A39" t="s">
        <v>62</v>
      </c>
      <c r="B39" t="s">
        <v>63</v>
      </c>
      <c r="C39" t="s">
        <v>1801</v>
      </c>
      <c r="D39" t="s">
        <v>1800</v>
      </c>
      <c r="E39" t="str">
        <f>_xlfn.XLOOKUP(FACT_Explosion[[#This Row],[CODIGO]],Proveedores[CODIGO],Proveedores[TIEMPOS DE ENTREGA],0,0,1)</f>
        <v>2 semana(s)</v>
      </c>
      <c r="F39">
        <f>_xlfn.XLOOKUP(FACT_Explosion[[#This Row],[CODIGO]],FACT_A2[cve_prod],FACT_A2[Existencia],0,0,1)</f>
        <v>0</v>
      </c>
      <c r="G39">
        <v>0</v>
      </c>
      <c r="H39">
        <v>2000</v>
      </c>
      <c r="I39">
        <v>0</v>
      </c>
      <c r="J39">
        <v>0</v>
      </c>
      <c r="K39">
        <v>0</v>
      </c>
    </row>
    <row r="40" spans="1:11" x14ac:dyDescent="0.3">
      <c r="A40" t="s">
        <v>316</v>
      </c>
      <c r="B40" t="s">
        <v>317</v>
      </c>
      <c r="C40" t="s">
        <v>1838</v>
      </c>
      <c r="D40" t="s">
        <v>1793</v>
      </c>
      <c r="E40" t="str">
        <f>_xlfn.XLOOKUP(FACT_Explosion[[#This Row],[CODIGO]],Proveedores[CODIGO],Proveedores[TIEMPOS DE ENTREGA],0,0,1)</f>
        <v>1 semana(s)</v>
      </c>
      <c r="F40">
        <f>_xlfn.XLOOKUP(FACT_Explosion[[#This Row],[CODIGO]],FACT_A2[cve_prod],FACT_A2[Existencia],0,0,1)</f>
        <v>145.76</v>
      </c>
      <c r="G40">
        <v>112.27419115384616</v>
      </c>
      <c r="H40">
        <v>66.577712307692309</v>
      </c>
      <c r="I40">
        <v>65.904164468864465</v>
      </c>
      <c r="J40">
        <v>63.126069230769218</v>
      </c>
      <c r="K40">
        <v>63.126069230769218</v>
      </c>
    </row>
    <row r="41" spans="1:11" x14ac:dyDescent="0.3">
      <c r="A41" t="s">
        <v>64</v>
      </c>
      <c r="B41" t="s">
        <v>65</v>
      </c>
      <c r="C41" t="s">
        <v>1807</v>
      </c>
      <c r="D41" t="s">
        <v>1800</v>
      </c>
      <c r="E41">
        <f>_xlfn.XLOOKUP(FACT_Explosion[[#This Row],[CODIGO]],Proveedores[CODIGO],Proveedores[TIEMPOS DE ENTREGA],0,0,1)</f>
        <v>0</v>
      </c>
      <c r="F41">
        <f>_xlfn.XLOOKUP(FACT_Explosion[[#This Row],[CODIGO]],FACT_A2[cve_prod],FACT_A2[Existencia],0,0,1)</f>
        <v>11600</v>
      </c>
      <c r="G41">
        <v>0</v>
      </c>
      <c r="H41">
        <v>2000</v>
      </c>
      <c r="I41">
        <v>0</v>
      </c>
      <c r="J41">
        <v>0</v>
      </c>
      <c r="K41">
        <v>0</v>
      </c>
    </row>
    <row r="42" spans="1:11" x14ac:dyDescent="0.3">
      <c r="A42" t="s">
        <v>116</v>
      </c>
      <c r="B42" t="s">
        <v>117</v>
      </c>
      <c r="C42" t="s">
        <v>1838</v>
      </c>
      <c r="D42" t="s">
        <v>1793</v>
      </c>
      <c r="E42" t="str">
        <f>_xlfn.XLOOKUP(FACT_Explosion[[#This Row],[CODIGO]],Proveedores[CODIGO],Proveedores[TIEMPOS DE ENTREGA],0,0,1)</f>
        <v>1 semana(s)</v>
      </c>
      <c r="F42">
        <f>_xlfn.XLOOKUP(FACT_Explosion[[#This Row],[CODIGO]],FACT_A2[cve_prod],FACT_A2[Existencia],0,0,1)</f>
        <v>50.548900000000003</v>
      </c>
      <c r="G42">
        <v>22.913678292961468</v>
      </c>
      <c r="H42">
        <v>11.251591075123708</v>
      </c>
      <c r="I42">
        <v>11.937426506008613</v>
      </c>
      <c r="J42">
        <v>10.961140791722899</v>
      </c>
      <c r="K42">
        <v>15.482848484030596</v>
      </c>
    </row>
    <row r="43" spans="1:11" x14ac:dyDescent="0.3">
      <c r="A43" t="s">
        <v>66</v>
      </c>
      <c r="B43" t="s">
        <v>67</v>
      </c>
      <c r="C43" t="s">
        <v>1820</v>
      </c>
      <c r="D43" t="s">
        <v>1800</v>
      </c>
      <c r="E43" t="str">
        <f>_xlfn.XLOOKUP(FACT_Explosion[[#This Row],[CODIGO]],Proveedores[CODIGO],Proveedores[TIEMPOS DE ENTREGA],0,0,1)</f>
        <v>3 semana(s)</v>
      </c>
      <c r="F43">
        <f>_xlfn.XLOOKUP(FACT_Explosion[[#This Row],[CODIGO]],FACT_A2[cve_prod],FACT_A2[Existencia],0,0,1)</f>
        <v>425</v>
      </c>
      <c r="G43">
        <v>0</v>
      </c>
      <c r="H43">
        <v>18.1640625</v>
      </c>
      <c r="I43">
        <v>0</v>
      </c>
      <c r="J43">
        <v>0</v>
      </c>
      <c r="K43">
        <v>0</v>
      </c>
    </row>
    <row r="44" spans="1:11" x14ac:dyDescent="0.3">
      <c r="A44" t="s">
        <v>86</v>
      </c>
      <c r="B44" t="s">
        <v>87</v>
      </c>
      <c r="C44" t="s">
        <v>1838</v>
      </c>
      <c r="D44" t="s">
        <v>1793</v>
      </c>
      <c r="E44" t="str">
        <f>_xlfn.XLOOKUP(FACT_Explosion[[#This Row],[CODIGO]],Proveedores[CODIGO],Proveedores[TIEMPOS DE ENTREGA],0,0,1)</f>
        <v>1 semana(s)</v>
      </c>
      <c r="F44">
        <f>_xlfn.XLOOKUP(FACT_Explosion[[#This Row],[CODIGO]],FACT_A2[cve_prod],FACT_A2[Existencia],0,0,1)</f>
        <v>142.45600000000002</v>
      </c>
      <c r="G44">
        <v>35.022421387368425</v>
      </c>
      <c r="H44">
        <v>17.28175684210526</v>
      </c>
      <c r="I44">
        <v>19.624349473684209</v>
      </c>
      <c r="J44">
        <v>17.59934947368421</v>
      </c>
      <c r="K44">
        <v>25.259657165991907</v>
      </c>
    </row>
    <row r="45" spans="1:11" x14ac:dyDescent="0.3">
      <c r="A45" t="s">
        <v>70</v>
      </c>
      <c r="B45" t="s">
        <v>71</v>
      </c>
      <c r="C45" t="s">
        <v>1838</v>
      </c>
      <c r="D45" t="s">
        <v>1793</v>
      </c>
      <c r="E45" t="str">
        <f>_xlfn.XLOOKUP(FACT_Explosion[[#This Row],[CODIGO]],Proveedores[CODIGO],Proveedores[TIEMPOS DE ENTREGA],0,0,1)</f>
        <v>1 semana(s)</v>
      </c>
      <c r="F45">
        <f>_xlfn.XLOOKUP(FACT_Explosion[[#This Row],[CODIGO]],FACT_A2[cve_prod],FACT_A2[Existencia],0,0,1)</f>
        <v>1438.1846</v>
      </c>
      <c r="G45">
        <v>1677.8595685219848</v>
      </c>
      <c r="H45">
        <v>923.11326042804944</v>
      </c>
      <c r="I45">
        <v>802.10552476538408</v>
      </c>
      <c r="J45">
        <v>637.87831980486192</v>
      </c>
      <c r="K45">
        <v>661.87563679299808</v>
      </c>
    </row>
    <row r="46" spans="1:11" x14ac:dyDescent="0.3">
      <c r="A46" t="s">
        <v>90</v>
      </c>
      <c r="B46" t="s">
        <v>91</v>
      </c>
      <c r="C46" t="s">
        <v>1838</v>
      </c>
      <c r="D46" t="s">
        <v>1793</v>
      </c>
      <c r="E46" t="str">
        <f>_xlfn.XLOOKUP(FACT_Explosion[[#This Row],[CODIGO]],Proveedores[CODIGO],Proveedores[TIEMPOS DE ENTREGA],0,0,1)</f>
        <v>1 semana(s)</v>
      </c>
      <c r="F46">
        <f>_xlfn.XLOOKUP(FACT_Explosion[[#This Row],[CODIGO]],FACT_A2[cve_prod],FACT_A2[Existencia],0,0,1)</f>
        <v>38.7408</v>
      </c>
      <c r="G46">
        <v>20.428234233684215</v>
      </c>
      <c r="H46">
        <v>8.2524484210526303</v>
      </c>
      <c r="I46">
        <v>10.265024736842106</v>
      </c>
      <c r="J46">
        <v>9.6275247368421049</v>
      </c>
      <c r="K46">
        <v>15.753524736842104</v>
      </c>
    </row>
    <row r="47" spans="1:11" x14ac:dyDescent="0.3">
      <c r="A47" t="s">
        <v>74</v>
      </c>
      <c r="B47" t="s">
        <v>75</v>
      </c>
      <c r="C47" t="s">
        <v>1834</v>
      </c>
      <c r="D47" t="s">
        <v>1793</v>
      </c>
      <c r="E47" t="str">
        <f>_xlfn.XLOOKUP(FACT_Explosion[[#This Row],[CODIGO]],Proveedores[CODIGO],Proveedores[TIEMPOS DE ENTREGA],0,0,1)</f>
        <v>1 semana(s)</v>
      </c>
      <c r="F47">
        <f>_xlfn.XLOOKUP(FACT_Explosion[[#This Row],[CODIGO]],FACT_A2[cve_prod],FACT_A2[Existencia],0,0,1)</f>
        <v>138.80360000000002</v>
      </c>
      <c r="G47">
        <v>127.73263684210526</v>
      </c>
      <c r="H47">
        <v>98.865710526315809</v>
      </c>
      <c r="I47">
        <v>68.283868421052645</v>
      </c>
      <c r="J47">
        <v>91.38386842105264</v>
      </c>
      <c r="K47">
        <v>67.38386842105264</v>
      </c>
    </row>
    <row r="48" spans="1:11" x14ac:dyDescent="0.3">
      <c r="A48" t="s">
        <v>76</v>
      </c>
      <c r="B48" t="s">
        <v>77</v>
      </c>
      <c r="C48" t="s">
        <v>1794</v>
      </c>
      <c r="D48" t="s">
        <v>1793</v>
      </c>
      <c r="E48" t="str">
        <f>_xlfn.XLOOKUP(FACT_Explosion[[#This Row],[CODIGO]],Proveedores[CODIGO],Proveedores[TIEMPOS DE ENTREGA],0,0,1)</f>
        <v>4 semanas</v>
      </c>
      <c r="F48">
        <f>_xlfn.XLOOKUP(FACT_Explosion[[#This Row],[CODIGO]],FACT_A2[cve_prod],FACT_A2[Existencia],0,0,1)</f>
        <v>25</v>
      </c>
      <c r="G48">
        <v>7.9584631578947373</v>
      </c>
      <c r="H48">
        <v>6.7357894736842105</v>
      </c>
      <c r="I48">
        <v>5.0646315789473686</v>
      </c>
      <c r="J48">
        <v>5.0646315789473686</v>
      </c>
      <c r="K48">
        <v>5.0646315789473686</v>
      </c>
    </row>
    <row r="49" spans="1:11" x14ac:dyDescent="0.3">
      <c r="A49" t="s">
        <v>869</v>
      </c>
      <c r="B49" t="s">
        <v>870</v>
      </c>
      <c r="C49" t="s">
        <v>1838</v>
      </c>
      <c r="D49" t="s">
        <v>1793</v>
      </c>
      <c r="E49" t="str">
        <f>_xlfn.XLOOKUP(FACT_Explosion[[#This Row],[CODIGO]],Proveedores[CODIGO],Proveedores[TIEMPOS DE ENTREGA],0,0,1)</f>
        <v>1 semana(s)</v>
      </c>
      <c r="F49">
        <f>_xlfn.XLOOKUP(FACT_Explosion[[#This Row],[CODIGO]],FACT_A2[cve_prod],FACT_A2[Existencia],0,0,1)</f>
        <v>0</v>
      </c>
      <c r="G49">
        <v>0</v>
      </c>
      <c r="H49">
        <v>0</v>
      </c>
      <c r="I49">
        <v>38.4</v>
      </c>
      <c r="J49">
        <v>0</v>
      </c>
      <c r="K49">
        <v>0</v>
      </c>
    </row>
    <row r="50" spans="1:11" x14ac:dyDescent="0.3">
      <c r="A50" t="s">
        <v>78</v>
      </c>
      <c r="B50" t="s">
        <v>79</v>
      </c>
      <c r="C50" t="s">
        <v>1834</v>
      </c>
      <c r="D50" t="s">
        <v>1793</v>
      </c>
      <c r="E50" t="str">
        <f>_xlfn.XLOOKUP(FACT_Explosion[[#This Row],[CODIGO]],Proveedores[CODIGO],Proveedores[TIEMPOS DE ENTREGA],0,0,1)</f>
        <v>7 semana(s)</v>
      </c>
      <c r="F50">
        <f>_xlfn.XLOOKUP(FACT_Explosion[[#This Row],[CODIGO]],FACT_A2[cve_prod],FACT_A2[Existencia],0,0,1)</f>
        <v>688.37571200000002</v>
      </c>
      <c r="G50">
        <v>618.18492760556387</v>
      </c>
      <c r="H50">
        <v>283.27100010526311</v>
      </c>
      <c r="I50">
        <v>351.06172435789466</v>
      </c>
      <c r="J50">
        <v>220.3779468842105</v>
      </c>
      <c r="K50">
        <v>223.0973148842105</v>
      </c>
    </row>
    <row r="51" spans="1:11" x14ac:dyDescent="0.3">
      <c r="A51" t="s">
        <v>314</v>
      </c>
      <c r="B51" t="s">
        <v>315</v>
      </c>
      <c r="C51" t="s">
        <v>1838</v>
      </c>
      <c r="D51" t="s">
        <v>1793</v>
      </c>
      <c r="E51" t="str">
        <f>_xlfn.XLOOKUP(FACT_Explosion[[#This Row],[CODIGO]],Proveedores[CODIGO],Proveedores[TIEMPOS DE ENTREGA],0,0,1)</f>
        <v>1 semana(s)</v>
      </c>
      <c r="F51">
        <f>_xlfn.XLOOKUP(FACT_Explosion[[#This Row],[CODIGO]],FACT_A2[cve_prod],FACT_A2[Existencia],0,0,1)</f>
        <v>94.677580000000006</v>
      </c>
      <c r="G51">
        <v>98.561090850000014</v>
      </c>
      <c r="H51">
        <v>44.615026153846159</v>
      </c>
      <c r="I51">
        <v>62.589586153846156</v>
      </c>
      <c r="J51">
        <v>62.589586153846156</v>
      </c>
      <c r="K51">
        <v>62.589586153846156</v>
      </c>
    </row>
    <row r="52" spans="1:11" x14ac:dyDescent="0.3">
      <c r="A52" t="s">
        <v>80</v>
      </c>
      <c r="B52" t="s">
        <v>81</v>
      </c>
      <c r="C52" t="s">
        <v>1835</v>
      </c>
      <c r="D52" t="s">
        <v>1793</v>
      </c>
      <c r="E52" t="str">
        <f>_xlfn.XLOOKUP(FACT_Explosion[[#This Row],[CODIGO]],Proveedores[CODIGO],Proveedores[TIEMPOS DE ENTREGA],0,0,1)</f>
        <v>1 semana(s)</v>
      </c>
      <c r="F52">
        <f>_xlfn.XLOOKUP(FACT_Explosion[[#This Row],[CODIGO]],FACT_A2[cve_prod],FACT_A2[Existencia],0,0,1)</f>
        <v>25</v>
      </c>
      <c r="G52">
        <v>15.667638883572568</v>
      </c>
      <c r="H52">
        <v>11.164405741626796</v>
      </c>
      <c r="I52">
        <v>9.5023342902711327</v>
      </c>
      <c r="J52">
        <v>10.136928229665074</v>
      </c>
      <c r="K52">
        <v>11.390808229665073</v>
      </c>
    </row>
    <row r="53" spans="1:11" x14ac:dyDescent="0.3">
      <c r="A53" t="s">
        <v>294</v>
      </c>
      <c r="B53" t="s">
        <v>295</v>
      </c>
      <c r="C53" t="s">
        <v>1838</v>
      </c>
      <c r="D53" t="s">
        <v>1793</v>
      </c>
      <c r="E53" t="str">
        <f>_xlfn.XLOOKUP(FACT_Explosion[[#This Row],[CODIGO]],Proveedores[CODIGO],Proveedores[TIEMPOS DE ENTREGA],0,0,1)</f>
        <v>1 semana(s)</v>
      </c>
      <c r="F53">
        <f>_xlfn.XLOOKUP(FACT_Explosion[[#This Row],[CODIGO]],FACT_A2[cve_prod],FACT_A2[Existencia],0,0,1)</f>
        <v>92.5</v>
      </c>
      <c r="G53">
        <v>23.622000000000003</v>
      </c>
      <c r="H53">
        <v>11.550000000000002</v>
      </c>
      <c r="I53">
        <v>68.919000000000011</v>
      </c>
      <c r="J53">
        <v>11.619000000000002</v>
      </c>
      <c r="K53">
        <v>11.619000000000002</v>
      </c>
    </row>
    <row r="54" spans="1:11" x14ac:dyDescent="0.3">
      <c r="A54" t="s">
        <v>82</v>
      </c>
      <c r="B54" t="s">
        <v>83</v>
      </c>
      <c r="C54" t="s">
        <v>1838</v>
      </c>
      <c r="D54" t="s">
        <v>1793</v>
      </c>
      <c r="E54" t="str">
        <f>_xlfn.XLOOKUP(FACT_Explosion[[#This Row],[CODIGO]],Proveedores[CODIGO],Proveedores[TIEMPOS DE ENTREGA],0,0,1)</f>
        <v>1 semana(s)</v>
      </c>
      <c r="F54">
        <f>_xlfn.XLOOKUP(FACT_Explosion[[#This Row],[CODIGO]],FACT_A2[cve_prod],FACT_A2[Existencia],0,0,1)</f>
        <v>499.31809999999996</v>
      </c>
      <c r="G54">
        <v>1173.0108494842104</v>
      </c>
      <c r="H54">
        <v>289.4943010526315</v>
      </c>
      <c r="I54">
        <v>740.24763588972428</v>
      </c>
      <c r="J54">
        <v>324.89131684210525</v>
      </c>
      <c r="K54">
        <v>322.01941684210522</v>
      </c>
    </row>
    <row r="55" spans="1:11" x14ac:dyDescent="0.3">
      <c r="A55" t="s">
        <v>231</v>
      </c>
      <c r="B55" t="s">
        <v>232</v>
      </c>
      <c r="C55" t="s">
        <v>1838</v>
      </c>
      <c r="D55" t="s">
        <v>1793</v>
      </c>
      <c r="E55" t="str">
        <f>_xlfn.XLOOKUP(FACT_Explosion[[#This Row],[CODIGO]],Proveedores[CODIGO],Proveedores[TIEMPOS DE ENTREGA],0,0,1)</f>
        <v>1 semana(s)</v>
      </c>
      <c r="F55">
        <f>_xlfn.XLOOKUP(FACT_Explosion[[#This Row],[CODIGO]],FACT_A2[cve_prod],FACT_A2[Existencia],0,0,1)</f>
        <v>0</v>
      </c>
      <c r="G55">
        <v>1.32E-3</v>
      </c>
      <c r="H55">
        <v>5.9999999999999995E-4</v>
      </c>
      <c r="I55">
        <v>5.9999999999999995E-4</v>
      </c>
      <c r="J55">
        <v>5.9999999999999995E-4</v>
      </c>
      <c r="K55">
        <v>5.9999999999999995E-4</v>
      </c>
    </row>
    <row r="56" spans="1:11" x14ac:dyDescent="0.3">
      <c r="A56" t="s">
        <v>84</v>
      </c>
      <c r="B56" t="s">
        <v>85</v>
      </c>
      <c r="C56" t="s">
        <v>1835</v>
      </c>
      <c r="D56" t="s">
        <v>1793</v>
      </c>
      <c r="E56" t="str">
        <f>_xlfn.XLOOKUP(FACT_Explosion[[#This Row],[CODIGO]],Proveedores[CODIGO],Proveedores[TIEMPOS DE ENTREGA],0,0,1)</f>
        <v>1 semana(s)</v>
      </c>
      <c r="F56">
        <f>_xlfn.XLOOKUP(FACT_Explosion[[#This Row],[CODIGO]],FACT_A2[cve_prod],FACT_A2[Existencia],0,0,1)</f>
        <v>22.2</v>
      </c>
      <c r="G56">
        <v>2.9475789473684211</v>
      </c>
      <c r="H56">
        <v>2.4947368421052634</v>
      </c>
      <c r="I56">
        <v>1.8757894736842107</v>
      </c>
      <c r="J56">
        <v>1.8757894736842107</v>
      </c>
      <c r="K56">
        <v>1.8757894736842107</v>
      </c>
    </row>
    <row r="57" spans="1:11" x14ac:dyDescent="0.3">
      <c r="A57" t="s">
        <v>1087</v>
      </c>
      <c r="B57" t="s">
        <v>1088</v>
      </c>
      <c r="C57" t="s">
        <v>1838</v>
      </c>
      <c r="D57" t="s">
        <v>1793</v>
      </c>
      <c r="E57" t="str">
        <f>_xlfn.XLOOKUP(FACT_Explosion[[#This Row],[CODIGO]],Proveedores[CODIGO],Proveedores[TIEMPOS DE ENTREGA],0,0,1)</f>
        <v>1 semana(s)</v>
      </c>
      <c r="F57">
        <f>_xlfn.XLOOKUP(FACT_Explosion[[#This Row],[CODIGO]],FACT_A2[cve_prod],FACT_A2[Existencia],0,0,1)</f>
        <v>272.31</v>
      </c>
      <c r="G57">
        <v>219.86790400000001</v>
      </c>
      <c r="H57">
        <v>77.620800000000003</v>
      </c>
      <c r="I57">
        <v>39</v>
      </c>
      <c r="J57">
        <v>36.4</v>
      </c>
      <c r="K57">
        <v>113.64160000000001</v>
      </c>
    </row>
    <row r="58" spans="1:11" x14ac:dyDescent="0.3">
      <c r="A58" t="s">
        <v>1129</v>
      </c>
      <c r="B58" t="s">
        <v>1130</v>
      </c>
      <c r="C58" t="s">
        <v>1838</v>
      </c>
      <c r="D58" t="s">
        <v>1793</v>
      </c>
      <c r="E58" t="str">
        <f>_xlfn.XLOOKUP(FACT_Explosion[[#This Row],[CODIGO]],Proveedores[CODIGO],Proveedores[TIEMPOS DE ENTREGA],0,0,1)</f>
        <v>1 semana(s)</v>
      </c>
      <c r="F58">
        <f>_xlfn.XLOOKUP(FACT_Explosion[[#This Row],[CODIGO]],FACT_A2[cve_prod],FACT_A2[Existencia],0,0,1)</f>
        <v>169.334</v>
      </c>
      <c r="G58">
        <v>136.16074844444444</v>
      </c>
      <c r="H58">
        <v>67.028300000000002</v>
      </c>
      <c r="I58">
        <v>28.5825</v>
      </c>
      <c r="J58">
        <v>26.677</v>
      </c>
      <c r="K58">
        <v>103.6086</v>
      </c>
    </row>
    <row r="59" spans="1:11" x14ac:dyDescent="0.3">
      <c r="A59" t="s">
        <v>468</v>
      </c>
      <c r="B59" t="s">
        <v>469</v>
      </c>
      <c r="C59" t="s">
        <v>1838</v>
      </c>
      <c r="D59" t="s">
        <v>1793</v>
      </c>
      <c r="E59" t="str">
        <f>_xlfn.XLOOKUP(FACT_Explosion[[#This Row],[CODIGO]],Proveedores[CODIGO],Proveedores[TIEMPOS DE ENTREGA],0,0,1)</f>
        <v>1 semana(s)</v>
      </c>
      <c r="F59">
        <f>_xlfn.XLOOKUP(FACT_Explosion[[#This Row],[CODIGO]],FACT_A2[cve_prod],FACT_A2[Existencia],0,0,1)</f>
        <v>50.07</v>
      </c>
      <c r="G59">
        <v>82.811999999999998</v>
      </c>
      <c r="H59">
        <v>577.21199999999999</v>
      </c>
      <c r="I59">
        <v>0</v>
      </c>
      <c r="J59">
        <v>0</v>
      </c>
      <c r="K59">
        <v>494.4</v>
      </c>
    </row>
    <row r="60" spans="1:11" x14ac:dyDescent="0.3">
      <c r="A60" t="s">
        <v>92</v>
      </c>
      <c r="B60" t="s">
        <v>93</v>
      </c>
      <c r="C60" t="s">
        <v>1835</v>
      </c>
      <c r="D60" t="s">
        <v>1793</v>
      </c>
      <c r="E60" t="str">
        <f>_xlfn.XLOOKUP(FACT_Explosion[[#This Row],[CODIGO]],Proveedores[CODIGO],Proveedores[TIEMPOS DE ENTREGA],0,0,1)</f>
        <v>1 semana(s)</v>
      </c>
      <c r="F60">
        <f>_xlfn.XLOOKUP(FACT_Explosion[[#This Row],[CODIGO]],FACT_A2[cve_prod],FACT_A2[Existencia],0,0,1)</f>
        <v>649.97699999999998</v>
      </c>
      <c r="G60">
        <v>126.88283947368421</v>
      </c>
      <c r="H60">
        <v>57.864168421052632</v>
      </c>
      <c r="I60">
        <v>68.2506471177945</v>
      </c>
      <c r="J60">
        <v>60.149694736842108</v>
      </c>
      <c r="K60">
        <v>60.149694736842108</v>
      </c>
    </row>
    <row r="61" spans="1:11" x14ac:dyDescent="0.3">
      <c r="A61" t="s">
        <v>466</v>
      </c>
      <c r="B61" t="s">
        <v>467</v>
      </c>
      <c r="C61" t="s">
        <v>1838</v>
      </c>
      <c r="D61" t="s">
        <v>1793</v>
      </c>
      <c r="E61" t="str">
        <f>_xlfn.XLOOKUP(FACT_Explosion[[#This Row],[CODIGO]],Proveedores[CODIGO],Proveedores[TIEMPOS DE ENTREGA],0,0,1)</f>
        <v>1 semana(s)</v>
      </c>
      <c r="F61">
        <f>_xlfn.XLOOKUP(FACT_Explosion[[#This Row],[CODIGO]],FACT_A2[cve_prod],FACT_A2[Existencia],0,0,1)</f>
        <v>100.88</v>
      </c>
      <c r="G61">
        <v>216.19599999999997</v>
      </c>
      <c r="H61">
        <v>577.21199999999999</v>
      </c>
      <c r="I61">
        <v>63.516190476190467</v>
      </c>
      <c r="J61">
        <v>0</v>
      </c>
      <c r="K61">
        <v>494.4</v>
      </c>
    </row>
    <row r="62" spans="1:11" x14ac:dyDescent="0.3">
      <c r="A62" t="s">
        <v>94</v>
      </c>
      <c r="B62" t="s">
        <v>95</v>
      </c>
      <c r="C62" t="s">
        <v>1835</v>
      </c>
      <c r="D62" t="s">
        <v>1793</v>
      </c>
      <c r="E62" t="str">
        <f>_xlfn.XLOOKUP(FACT_Explosion[[#This Row],[CODIGO]],Proveedores[CODIGO],Proveedores[TIEMPOS DE ENTREGA],0,0,1)</f>
        <v>1 semana(s)</v>
      </c>
      <c r="F62">
        <f>_xlfn.XLOOKUP(FACT_Explosion[[#This Row],[CODIGO]],FACT_A2[cve_prod],FACT_A2[Existencia],0,0,1)</f>
        <v>36</v>
      </c>
      <c r="G62">
        <v>5.3377894736842117</v>
      </c>
      <c r="H62">
        <v>3.0473684210526315</v>
      </c>
      <c r="I62">
        <v>3.4578947368421056</v>
      </c>
      <c r="J62">
        <v>3.4578947368421056</v>
      </c>
      <c r="K62">
        <v>3.4578947368421056</v>
      </c>
    </row>
    <row r="63" spans="1:11" x14ac:dyDescent="0.3">
      <c r="A63" t="s">
        <v>739</v>
      </c>
      <c r="B63" t="s">
        <v>740</v>
      </c>
      <c r="C63" t="s">
        <v>1838</v>
      </c>
      <c r="D63" t="s">
        <v>1793</v>
      </c>
      <c r="E63" t="str">
        <f>_xlfn.XLOOKUP(FACT_Explosion[[#This Row],[CODIGO]],Proveedores[CODIGO],Proveedores[TIEMPOS DE ENTREGA],0,0,1)</f>
        <v>1 semana(s)</v>
      </c>
      <c r="F63">
        <f>_xlfn.XLOOKUP(FACT_Explosion[[#This Row],[CODIGO]],FACT_A2[cve_prod],FACT_A2[Existencia],0,0,1)</f>
        <v>33.173999999999999</v>
      </c>
      <c r="G63">
        <v>222.5651326</v>
      </c>
      <c r="H63">
        <v>221.23301999999998</v>
      </c>
      <c r="I63">
        <v>304.68887999999998</v>
      </c>
      <c r="J63">
        <v>131.56487999999999</v>
      </c>
      <c r="K63">
        <v>140.56487999999999</v>
      </c>
    </row>
    <row r="64" spans="1:11" x14ac:dyDescent="0.3">
      <c r="A64" t="s">
        <v>96</v>
      </c>
      <c r="B64" t="s">
        <v>97</v>
      </c>
      <c r="C64" t="s">
        <v>1844</v>
      </c>
      <c r="D64" t="s">
        <v>1793</v>
      </c>
      <c r="E64" t="str">
        <f>_xlfn.XLOOKUP(FACT_Explosion[[#This Row],[CODIGO]],Proveedores[CODIGO],Proveedores[TIEMPOS DE ENTREGA],0,0,1)</f>
        <v>1 semana(s)</v>
      </c>
      <c r="F64">
        <f>_xlfn.XLOOKUP(FACT_Explosion[[#This Row],[CODIGO]],FACT_A2[cve_prod],FACT_A2[Existencia],0,0,1)</f>
        <v>4</v>
      </c>
      <c r="G64">
        <v>1.4737894736842105</v>
      </c>
      <c r="H64">
        <v>1.2473684210526317</v>
      </c>
      <c r="I64">
        <v>0.93789473684210534</v>
      </c>
      <c r="J64">
        <v>0.93789473684210534</v>
      </c>
      <c r="K64">
        <v>0.93789473684210534</v>
      </c>
    </row>
    <row r="65" spans="1:11" x14ac:dyDescent="0.3">
      <c r="A65" t="s">
        <v>717</v>
      </c>
      <c r="B65" t="s">
        <v>718</v>
      </c>
      <c r="C65" t="s">
        <v>1838</v>
      </c>
      <c r="D65" t="s">
        <v>1793</v>
      </c>
      <c r="E65" t="str">
        <f>_xlfn.XLOOKUP(FACT_Explosion[[#This Row],[CODIGO]],Proveedores[CODIGO],Proveedores[TIEMPOS DE ENTREGA],0,0,1)</f>
        <v>1 semana(s)</v>
      </c>
      <c r="F65">
        <f>_xlfn.XLOOKUP(FACT_Explosion[[#This Row],[CODIGO]],FACT_A2[cve_prod],FACT_A2[Existencia],0,0,1)</f>
        <v>1370.6386499999999</v>
      </c>
      <c r="G65">
        <v>2072.861562</v>
      </c>
      <c r="H65">
        <v>853.80489999999998</v>
      </c>
      <c r="I65">
        <v>1342.1041099999998</v>
      </c>
      <c r="J65">
        <v>356.87211000000002</v>
      </c>
      <c r="K65">
        <v>513.82811000000004</v>
      </c>
    </row>
    <row r="66" spans="1:11" x14ac:dyDescent="0.3">
      <c r="A66" t="s">
        <v>98</v>
      </c>
      <c r="B66" t="s">
        <v>99</v>
      </c>
      <c r="C66" t="s">
        <v>1835</v>
      </c>
      <c r="D66" t="s">
        <v>1793</v>
      </c>
      <c r="E66" t="str">
        <f>_xlfn.XLOOKUP(FACT_Explosion[[#This Row],[CODIGO]],Proveedores[CODIGO],Proveedores[TIEMPOS DE ENTREGA],0,0,1)</f>
        <v>1 semana(s)</v>
      </c>
      <c r="F66">
        <f>_xlfn.XLOOKUP(FACT_Explosion[[#This Row],[CODIGO]],FACT_A2[cve_prod],FACT_A2[Existencia],0,0,1)</f>
        <v>20</v>
      </c>
      <c r="G66">
        <v>3.3272894736842105</v>
      </c>
      <c r="H66">
        <v>2.0898684210526319</v>
      </c>
      <c r="I66">
        <v>1.7803947368421054</v>
      </c>
      <c r="J66">
        <v>1.7803947368421054</v>
      </c>
      <c r="K66">
        <v>1.7803947368421054</v>
      </c>
    </row>
    <row r="67" spans="1:11" x14ac:dyDescent="0.3">
      <c r="A67" t="s">
        <v>678</v>
      </c>
      <c r="B67" t="s">
        <v>679</v>
      </c>
      <c r="C67" t="s">
        <v>1838</v>
      </c>
      <c r="D67" t="s">
        <v>1793</v>
      </c>
      <c r="E67" t="str">
        <f>_xlfn.XLOOKUP(FACT_Explosion[[#This Row],[CODIGO]],Proveedores[CODIGO],Proveedores[TIEMPOS DE ENTREGA],0,0,1)</f>
        <v>1 semana(s)</v>
      </c>
      <c r="F67">
        <f>_xlfn.XLOOKUP(FACT_Explosion[[#This Row],[CODIGO]],FACT_A2[cve_prod],FACT_A2[Existencia],0,0,1)</f>
        <v>50</v>
      </c>
      <c r="G67">
        <v>3.9552800000000001</v>
      </c>
      <c r="H67">
        <v>4.1067999999999998</v>
      </c>
      <c r="I67">
        <v>5.5467999999999993</v>
      </c>
      <c r="J67">
        <v>5.0667999999999997</v>
      </c>
      <c r="K67">
        <v>5.0667999999999997</v>
      </c>
    </row>
    <row r="68" spans="1:11" x14ac:dyDescent="0.3">
      <c r="A68" t="s">
        <v>100</v>
      </c>
      <c r="B68" t="s">
        <v>101</v>
      </c>
      <c r="C68" t="s">
        <v>1843</v>
      </c>
      <c r="D68" t="s">
        <v>1793</v>
      </c>
      <c r="E68">
        <f>_xlfn.XLOOKUP(FACT_Explosion[[#This Row],[CODIGO]],Proveedores[CODIGO],Proveedores[TIEMPOS DE ENTREGA],0,0,1)</f>
        <v>0</v>
      </c>
      <c r="F68">
        <f>_xlfn.XLOOKUP(FACT_Explosion[[#This Row],[CODIGO]],FACT_A2[cve_prod],FACT_A2[Existencia],0,0,1)</f>
        <v>1.0860000000000001</v>
      </c>
      <c r="G68">
        <v>7.2664294736842097</v>
      </c>
      <c r="H68">
        <v>3.7853684210526319</v>
      </c>
      <c r="I68">
        <v>3.9330947368421052</v>
      </c>
      <c r="J68">
        <v>3.3330947368421051</v>
      </c>
      <c r="K68">
        <v>3.354094736842105</v>
      </c>
    </row>
    <row r="69" spans="1:11" x14ac:dyDescent="0.3">
      <c r="A69" t="s">
        <v>847</v>
      </c>
      <c r="B69" t="s">
        <v>848</v>
      </c>
      <c r="C69" t="s">
        <v>1838</v>
      </c>
      <c r="D69" t="s">
        <v>1793</v>
      </c>
      <c r="E69" t="str">
        <f>_xlfn.XLOOKUP(FACT_Explosion[[#This Row],[CODIGO]],Proveedores[CODIGO],Proveedores[TIEMPOS DE ENTREGA],0,0,1)</f>
        <v>1 semana(s)</v>
      </c>
      <c r="F69">
        <f>_xlfn.XLOOKUP(FACT_Explosion[[#This Row],[CODIGO]],FACT_A2[cve_prod],FACT_A2[Existencia],0,0,1)</f>
        <v>641</v>
      </c>
      <c r="G69">
        <v>0</v>
      </c>
      <c r="H69">
        <v>0</v>
      </c>
      <c r="I69">
        <v>152.16</v>
      </c>
      <c r="J69">
        <v>0</v>
      </c>
      <c r="K69">
        <v>0</v>
      </c>
    </row>
    <row r="70" spans="1:11" x14ac:dyDescent="0.3">
      <c r="A70" t="s">
        <v>102</v>
      </c>
      <c r="B70" t="s">
        <v>103</v>
      </c>
      <c r="C70" t="s">
        <v>1881</v>
      </c>
      <c r="D70" t="s">
        <v>1793</v>
      </c>
      <c r="E70" t="str">
        <f>_xlfn.XLOOKUP(FACT_Explosion[[#This Row],[CODIGO]],Proveedores[CODIGO],Proveedores[TIEMPOS DE ENTREGA],0,0,1)</f>
        <v>1 semana(s)</v>
      </c>
      <c r="F70">
        <f>_xlfn.XLOOKUP(FACT_Explosion[[#This Row],[CODIGO]],FACT_A2[cve_prod],FACT_A2[Existencia],0,0,1)</f>
        <v>14.8</v>
      </c>
      <c r="G70">
        <v>13.827375316239449</v>
      </c>
      <c r="H70">
        <v>8.1996244475934095</v>
      </c>
      <c r="I70">
        <v>7.883458658119725</v>
      </c>
      <c r="J70">
        <v>6.9684586581197259</v>
      </c>
      <c r="K70">
        <v>6.9684586581197259</v>
      </c>
    </row>
    <row r="71" spans="1:11" x14ac:dyDescent="0.3">
      <c r="A71" t="s">
        <v>696</v>
      </c>
      <c r="B71" t="s">
        <v>697</v>
      </c>
      <c r="C71" t="s">
        <v>1838</v>
      </c>
      <c r="D71" t="s">
        <v>1793</v>
      </c>
      <c r="E71" t="str">
        <f>_xlfn.XLOOKUP(FACT_Explosion[[#This Row],[CODIGO]],Proveedores[CODIGO],Proveedores[TIEMPOS DE ENTREGA],0,0,1)</f>
        <v>1 semana(s)</v>
      </c>
      <c r="F71">
        <f>_xlfn.XLOOKUP(FACT_Explosion[[#This Row],[CODIGO]],FACT_A2[cve_prod],FACT_A2[Existencia],0,0,1)</f>
        <v>96.921559999999999</v>
      </c>
      <c r="G71">
        <v>226.5352133142857</v>
      </c>
      <c r="H71">
        <v>194.10147999999998</v>
      </c>
      <c r="I71">
        <v>45.741280000000003</v>
      </c>
      <c r="J71">
        <v>45.426280000000006</v>
      </c>
      <c r="K71">
        <v>49.778279999999995</v>
      </c>
    </row>
    <row r="72" spans="1:11" x14ac:dyDescent="0.3">
      <c r="A72" t="s">
        <v>104</v>
      </c>
      <c r="B72" t="s">
        <v>105</v>
      </c>
      <c r="C72" t="s">
        <v>1838</v>
      </c>
      <c r="D72" t="s">
        <v>1793</v>
      </c>
      <c r="E72" t="str">
        <f>_xlfn.XLOOKUP(FACT_Explosion[[#This Row],[CODIGO]],Proveedores[CODIGO],Proveedores[TIEMPOS DE ENTREGA],0,0,1)</f>
        <v>1 semana(s)</v>
      </c>
      <c r="F72">
        <f>_xlfn.XLOOKUP(FACT_Explosion[[#This Row],[CODIGO]],FACT_A2[cve_prod],FACT_A2[Existencia],0,0,1)</f>
        <v>93.093699999999998</v>
      </c>
      <c r="G72">
        <v>134.59329179264506</v>
      </c>
      <c r="H72">
        <v>99.569451560945794</v>
      </c>
      <c r="I72">
        <v>73.555694449936908</v>
      </c>
      <c r="J72">
        <v>60.664478335651204</v>
      </c>
      <c r="K72">
        <v>91.494195786856693</v>
      </c>
    </row>
    <row r="73" spans="1:11" x14ac:dyDescent="0.3">
      <c r="A73" t="s">
        <v>233</v>
      </c>
      <c r="B73" t="s">
        <v>234</v>
      </c>
      <c r="C73" t="s">
        <v>1838</v>
      </c>
      <c r="D73" t="s">
        <v>1793</v>
      </c>
      <c r="E73" t="str">
        <f>_xlfn.XLOOKUP(FACT_Explosion[[#This Row],[CODIGO]],Proveedores[CODIGO],Proveedores[TIEMPOS DE ENTREGA],0,0,1)</f>
        <v>1 semana(s)</v>
      </c>
      <c r="F73">
        <f>_xlfn.XLOOKUP(FACT_Explosion[[#This Row],[CODIGO]],FACT_A2[cve_prod],FACT_A2[Existencia],0,0,1)</f>
        <v>117.917</v>
      </c>
      <c r="G73">
        <v>78.095577468324109</v>
      </c>
      <c r="H73">
        <v>23.270449907082508</v>
      </c>
      <c r="I73">
        <v>38.151273107082517</v>
      </c>
      <c r="J73">
        <v>22.940351507082507</v>
      </c>
      <c r="K73">
        <v>22.940351507082507</v>
      </c>
    </row>
    <row r="74" spans="1:11" x14ac:dyDescent="0.3">
      <c r="A74" t="s">
        <v>108</v>
      </c>
      <c r="B74" t="s">
        <v>109</v>
      </c>
      <c r="C74" t="s">
        <v>1835</v>
      </c>
      <c r="D74" t="s">
        <v>1793</v>
      </c>
      <c r="E74" t="str">
        <f>_xlfn.XLOOKUP(FACT_Explosion[[#This Row],[CODIGO]],Proveedores[CODIGO],Proveedores[TIEMPOS DE ENTREGA],0,0,1)</f>
        <v>1 semana(s)</v>
      </c>
      <c r="F74">
        <f>_xlfn.XLOOKUP(FACT_Explosion[[#This Row],[CODIGO]],FACT_A2[cve_prod],FACT_A2[Existencia],0,0,1)</f>
        <v>25.638000000000002</v>
      </c>
      <c r="G74">
        <v>4.7715949473684205</v>
      </c>
      <c r="H74">
        <v>1.7693368421052631</v>
      </c>
      <c r="I74">
        <v>2.8749685213032583</v>
      </c>
      <c r="J74">
        <v>2.2673494736842108</v>
      </c>
      <c r="K74">
        <v>2.2673494736842108</v>
      </c>
    </row>
    <row r="75" spans="1:11" x14ac:dyDescent="0.3">
      <c r="A75" t="s">
        <v>114</v>
      </c>
      <c r="B75" t="s">
        <v>115</v>
      </c>
      <c r="C75" t="s">
        <v>1838</v>
      </c>
      <c r="D75" t="s">
        <v>1793</v>
      </c>
      <c r="E75" t="str">
        <f>_xlfn.XLOOKUP(FACT_Explosion[[#This Row],[CODIGO]],Proveedores[CODIGO],Proveedores[TIEMPOS DE ENTREGA],0,0,1)</f>
        <v>1 semana(s)</v>
      </c>
      <c r="F75">
        <f>_xlfn.XLOOKUP(FACT_Explosion[[#This Row],[CODIGO]],FACT_A2[cve_prod],FACT_A2[Existencia],0,0,1)</f>
        <v>51.266300000000001</v>
      </c>
      <c r="G75">
        <v>82.012652167139265</v>
      </c>
      <c r="H75">
        <v>50.07810817413521</v>
      </c>
      <c r="I75">
        <v>36.626754800605127</v>
      </c>
      <c r="J75">
        <v>46.697112027442365</v>
      </c>
      <c r="K75">
        <v>51.006937710565204</v>
      </c>
    </row>
    <row r="76" spans="1:11" x14ac:dyDescent="0.3">
      <c r="A76" t="s">
        <v>110</v>
      </c>
      <c r="B76" t="s">
        <v>111</v>
      </c>
      <c r="C76" t="s">
        <v>1852</v>
      </c>
      <c r="D76" t="s">
        <v>1793</v>
      </c>
      <c r="E76" t="str">
        <f>_xlfn.XLOOKUP(FACT_Explosion[[#This Row],[CODIGO]],Proveedores[CODIGO],Proveedores[TIEMPOS DE ENTREGA],0,0,1)</f>
        <v>1 semana(s)</v>
      </c>
      <c r="F76">
        <f>_xlfn.XLOOKUP(FACT_Explosion[[#This Row],[CODIGO]],FACT_A2[cve_prod],FACT_A2[Existencia],0,0,1)</f>
        <v>25.311</v>
      </c>
      <c r="G76">
        <v>20.474704487329433</v>
      </c>
      <c r="H76">
        <v>12.652195906432745</v>
      </c>
      <c r="I76">
        <v>10.911863074352549</v>
      </c>
      <c r="J76">
        <v>11.227101169590643</v>
      </c>
      <c r="K76">
        <v>13.769101169590641</v>
      </c>
    </row>
    <row r="77" spans="1:11" x14ac:dyDescent="0.3">
      <c r="A77" t="s">
        <v>421</v>
      </c>
      <c r="B77" t="s">
        <v>422</v>
      </c>
      <c r="C77" t="s">
        <v>1838</v>
      </c>
      <c r="D77" t="s">
        <v>1793</v>
      </c>
      <c r="E77" t="str">
        <f>_xlfn.XLOOKUP(FACT_Explosion[[#This Row],[CODIGO]],Proveedores[CODIGO],Proveedores[TIEMPOS DE ENTREGA],0,0,1)</f>
        <v>1 semana(s)</v>
      </c>
      <c r="F77">
        <f>_xlfn.XLOOKUP(FACT_Explosion[[#This Row],[CODIGO]],FACT_A2[cve_prod],FACT_A2[Existencia],0,0,1)</f>
        <v>157.00107</v>
      </c>
      <c r="G77">
        <v>559.81466376000003</v>
      </c>
      <c r="H77">
        <v>266.64213599999999</v>
      </c>
      <c r="I77">
        <v>290.38931600000001</v>
      </c>
      <c r="J77">
        <v>243.45211599999999</v>
      </c>
      <c r="K77">
        <v>243.45211599999999</v>
      </c>
    </row>
    <row r="78" spans="1:11" x14ac:dyDescent="0.3">
      <c r="A78" t="s">
        <v>995</v>
      </c>
      <c r="B78" t="s">
        <v>996</v>
      </c>
      <c r="C78" t="s">
        <v>1838</v>
      </c>
      <c r="D78" t="s">
        <v>1793</v>
      </c>
      <c r="E78" t="str">
        <f>_xlfn.XLOOKUP(FACT_Explosion[[#This Row],[CODIGO]],Proveedores[CODIGO],Proveedores[TIEMPOS DE ENTREGA],0,0,1)</f>
        <v>1 semana(s)</v>
      </c>
      <c r="F78">
        <f>_xlfn.XLOOKUP(FACT_Explosion[[#This Row],[CODIGO]],FACT_A2[cve_prod],FACT_A2[Existencia],0,0,1)</f>
        <v>1.17946</v>
      </c>
      <c r="G78">
        <v>416.84573955555555</v>
      </c>
      <c r="H78">
        <v>248.03896666666665</v>
      </c>
      <c r="I78">
        <v>148.35316666666665</v>
      </c>
      <c r="J78">
        <v>139.72265555555555</v>
      </c>
      <c r="K78">
        <v>312.25625555555553</v>
      </c>
    </row>
    <row r="79" spans="1:11" x14ac:dyDescent="0.3">
      <c r="A79" t="s">
        <v>721</v>
      </c>
      <c r="B79" t="s">
        <v>722</v>
      </c>
      <c r="C79" t="s">
        <v>1803</v>
      </c>
      <c r="D79" t="s">
        <v>1800</v>
      </c>
      <c r="E79" t="str">
        <f>_xlfn.XLOOKUP(FACT_Explosion[[#This Row],[CODIGO]],Proveedores[CODIGO],Proveedores[TIEMPOS DE ENTREGA],0,0,1)</f>
        <v>8 semanas</v>
      </c>
      <c r="F79">
        <f>_xlfn.XLOOKUP(FACT_Explosion[[#This Row],[CODIGO]],FACT_A2[cve_prod],FACT_A2[Existencia],0,0,1)</f>
        <v>305.95999999999998</v>
      </c>
      <c r="G79">
        <v>561.04</v>
      </c>
      <c r="H79">
        <v>1122.08</v>
      </c>
      <c r="I79">
        <v>350.65</v>
      </c>
      <c r="J79">
        <v>350.65</v>
      </c>
      <c r="K79">
        <v>350.65</v>
      </c>
    </row>
    <row r="80" spans="1:11" x14ac:dyDescent="0.3">
      <c r="A80" t="s">
        <v>118</v>
      </c>
      <c r="B80" t="s">
        <v>119</v>
      </c>
      <c r="C80" t="s">
        <v>1834</v>
      </c>
      <c r="D80" t="s">
        <v>1793</v>
      </c>
      <c r="E80" t="str">
        <f>_xlfn.XLOOKUP(FACT_Explosion[[#This Row],[CODIGO]],Proveedores[CODIGO],Proveedores[TIEMPOS DE ENTREGA],0,0,1)</f>
        <v>2 semana(s)</v>
      </c>
      <c r="F80">
        <f>_xlfn.XLOOKUP(FACT_Explosion[[#This Row],[CODIGO]],FACT_A2[cve_prod],FACT_A2[Existencia],0,0,1)</f>
        <v>44.7254</v>
      </c>
      <c r="G80">
        <v>11.611182907368422</v>
      </c>
      <c r="H80">
        <v>5.3157728421052637</v>
      </c>
      <c r="I80">
        <v>6.3223254736842112</v>
      </c>
      <c r="J80">
        <v>5.697025473684211</v>
      </c>
      <c r="K80">
        <v>5.697025473684211</v>
      </c>
    </row>
    <row r="81" spans="1:11" x14ac:dyDescent="0.3">
      <c r="A81" t="s">
        <v>731</v>
      </c>
      <c r="B81" t="s">
        <v>732</v>
      </c>
      <c r="C81" t="s">
        <v>1803</v>
      </c>
      <c r="D81" t="s">
        <v>1800</v>
      </c>
      <c r="E81" t="str">
        <f>_xlfn.XLOOKUP(FACT_Explosion[[#This Row],[CODIGO]],Proveedores[CODIGO],Proveedores[TIEMPOS DE ENTREGA],0,0,1)</f>
        <v>8 semanas</v>
      </c>
      <c r="F81">
        <f>_xlfn.XLOOKUP(FACT_Explosion[[#This Row],[CODIGO]],FACT_A2[cve_prod],FACT_A2[Existencia],0,0,1)</f>
        <v>452.86</v>
      </c>
      <c r="G81">
        <v>0</v>
      </c>
      <c r="H81">
        <v>0</v>
      </c>
      <c r="I81">
        <v>70.13</v>
      </c>
      <c r="J81">
        <v>0</v>
      </c>
      <c r="K81">
        <v>70.13</v>
      </c>
    </row>
    <row r="82" spans="1:11" x14ac:dyDescent="0.3">
      <c r="A82" t="s">
        <v>120</v>
      </c>
      <c r="B82" t="s">
        <v>121</v>
      </c>
      <c r="C82" t="s">
        <v>1835</v>
      </c>
      <c r="D82" t="s">
        <v>1793</v>
      </c>
      <c r="E82" t="str">
        <f>_xlfn.XLOOKUP(FACT_Explosion[[#This Row],[CODIGO]],Proveedores[CODIGO],Proveedores[TIEMPOS DE ENTREGA],0,0,1)</f>
        <v>1 semana(s)</v>
      </c>
      <c r="F82">
        <f>_xlfn.XLOOKUP(FACT_Explosion[[#This Row],[CODIGO]],FACT_A2[cve_prod],FACT_A2[Existencia],0,0,1)</f>
        <v>7.4769000000000005</v>
      </c>
      <c r="G82">
        <v>1.5238954826510722</v>
      </c>
      <c r="H82">
        <v>0.68287262573099416</v>
      </c>
      <c r="I82">
        <v>0.84786416407685872</v>
      </c>
      <c r="J82">
        <v>0.72442427836257306</v>
      </c>
      <c r="K82">
        <v>0.84442427836257306</v>
      </c>
    </row>
    <row r="83" spans="1:11" x14ac:dyDescent="0.3">
      <c r="A83" t="s">
        <v>122</v>
      </c>
      <c r="B83" t="s">
        <v>123</v>
      </c>
      <c r="C83" t="s">
        <v>1835</v>
      </c>
      <c r="D83" t="s">
        <v>1793</v>
      </c>
      <c r="E83" t="str">
        <f>_xlfn.XLOOKUP(FACT_Explosion[[#This Row],[CODIGO]],Proveedores[CODIGO],Proveedores[TIEMPOS DE ENTREGA],0,0,1)</f>
        <v>1 semana(s)</v>
      </c>
      <c r="F83">
        <f>_xlfn.XLOOKUP(FACT_Explosion[[#This Row],[CODIGO]],FACT_A2[cve_prod],FACT_A2[Existencia],0,0,1)</f>
        <v>0</v>
      </c>
      <c r="G83">
        <v>3.1077473684210523E-2</v>
      </c>
      <c r="H83">
        <v>1.9838421052631578E-2</v>
      </c>
      <c r="I83">
        <v>1.6776736842105261E-2</v>
      </c>
      <c r="J83">
        <v>1.6776736842105261E-2</v>
      </c>
      <c r="K83">
        <v>1.6776736842105261E-2</v>
      </c>
    </row>
    <row r="84" spans="1:11" x14ac:dyDescent="0.3">
      <c r="A84" t="s">
        <v>124</v>
      </c>
      <c r="B84" t="s">
        <v>125</v>
      </c>
      <c r="C84" t="s">
        <v>1854</v>
      </c>
      <c r="D84" t="s">
        <v>1793</v>
      </c>
      <c r="E84" t="str">
        <f>_xlfn.XLOOKUP(FACT_Explosion[[#This Row],[CODIGO]],Proveedores[CODIGO],Proveedores[TIEMPOS DE ENTREGA],0,0,1)</f>
        <v>1 semana(s)</v>
      </c>
      <c r="F84">
        <f>_xlfn.XLOOKUP(FACT_Explosion[[#This Row],[CODIGO]],FACT_A2[cve_prod],FACT_A2[Existencia],0,0,1)</f>
        <v>0.90004000000000006</v>
      </c>
      <c r="G84">
        <v>9.4613684210526315E-3</v>
      </c>
      <c r="H84">
        <v>3.7421052631578947E-3</v>
      </c>
      <c r="I84">
        <v>2.8136842105263159E-3</v>
      </c>
      <c r="J84">
        <v>2.8136842105263159E-3</v>
      </c>
      <c r="K84">
        <v>4.0736842105263162E-3</v>
      </c>
    </row>
    <row r="85" spans="1:11" x14ac:dyDescent="0.3">
      <c r="A85" t="s">
        <v>126</v>
      </c>
      <c r="B85" t="s">
        <v>127</v>
      </c>
      <c r="C85" t="s">
        <v>1864</v>
      </c>
      <c r="D85" t="s">
        <v>1793</v>
      </c>
      <c r="E85" t="str">
        <f>_xlfn.XLOOKUP(FACT_Explosion[[#This Row],[CODIGO]],Proveedores[CODIGO],Proveedores[TIEMPOS DE ENTREGA],0,0,1)</f>
        <v>1 semana(s)</v>
      </c>
      <c r="F85">
        <f>_xlfn.XLOOKUP(FACT_Explosion[[#This Row],[CODIGO]],FACT_A2[cve_prod],FACT_A2[Existencia],0,0,1)</f>
        <v>12.54139</v>
      </c>
      <c r="G85">
        <v>10.426598526396765</v>
      </c>
      <c r="H85">
        <v>2.5863911433923499</v>
      </c>
      <c r="I85">
        <v>4.190912817813766</v>
      </c>
      <c r="J85">
        <v>2.774412817813765</v>
      </c>
      <c r="K85">
        <v>2.7888701312466009</v>
      </c>
    </row>
    <row r="86" spans="1:11" x14ac:dyDescent="0.3">
      <c r="A86" t="s">
        <v>526</v>
      </c>
      <c r="B86" t="s">
        <v>527</v>
      </c>
      <c r="C86" t="s">
        <v>1795</v>
      </c>
      <c r="D86" t="s">
        <v>1793</v>
      </c>
      <c r="E86" t="str">
        <f>_xlfn.XLOOKUP(FACT_Explosion[[#This Row],[CODIGO]],Proveedores[CODIGO],Proveedores[TIEMPOS DE ENTREGA],0,0,1)</f>
        <v>4 semanas</v>
      </c>
      <c r="F86">
        <f>_xlfn.XLOOKUP(FACT_Explosion[[#This Row],[CODIGO]],FACT_A2[cve_prod],FACT_A2[Existencia],0,0,1)</f>
        <v>220000</v>
      </c>
      <c r="G86">
        <v>132075.47169811319</v>
      </c>
      <c r="H86">
        <v>60034.305317324186</v>
      </c>
      <c r="I86">
        <v>60034.305317324186</v>
      </c>
      <c r="J86">
        <v>60034.305317324186</v>
      </c>
      <c r="K86">
        <v>60034.305317324186</v>
      </c>
    </row>
    <row r="87" spans="1:11" x14ac:dyDescent="0.3">
      <c r="A87" t="s">
        <v>128</v>
      </c>
      <c r="B87" t="s">
        <v>129</v>
      </c>
      <c r="C87" t="s">
        <v>1842</v>
      </c>
      <c r="D87" t="s">
        <v>1793</v>
      </c>
      <c r="E87" t="str">
        <f>_xlfn.XLOOKUP(FACT_Explosion[[#This Row],[CODIGO]],Proveedores[CODIGO],Proveedores[TIEMPOS DE ENTREGA],0,0,1)</f>
        <v>1 semana(s)</v>
      </c>
      <c r="F87">
        <f>_xlfn.XLOOKUP(FACT_Explosion[[#This Row],[CODIGO]],FACT_A2[cve_prod],FACT_A2[Existencia],0,0,1)</f>
        <v>6.21305</v>
      </c>
      <c r="G87">
        <v>26.991362966332652</v>
      </c>
      <c r="H87">
        <v>14.309067847886846</v>
      </c>
      <c r="I87">
        <v>14.558782124347228</v>
      </c>
      <c r="J87">
        <v>11.696962981490087</v>
      </c>
      <c r="K87">
        <v>15.296383981490084</v>
      </c>
    </row>
    <row r="88" spans="1:11" x14ac:dyDescent="0.3">
      <c r="A88" t="s">
        <v>168</v>
      </c>
      <c r="B88" t="s">
        <v>169</v>
      </c>
      <c r="C88" t="s">
        <v>1868</v>
      </c>
      <c r="D88" t="s">
        <v>1793</v>
      </c>
      <c r="E88" t="str">
        <f>_xlfn.XLOOKUP(FACT_Explosion[[#This Row],[CODIGO]],Proveedores[CODIGO],Proveedores[TIEMPOS DE ENTREGA],0,0,1)</f>
        <v>1 semana(s)</v>
      </c>
      <c r="F88">
        <f>_xlfn.XLOOKUP(FACT_Explosion[[#This Row],[CODIGO]],FACT_A2[cve_prod],FACT_A2[Existencia],0,0,1)</f>
        <v>132</v>
      </c>
      <c r="G88">
        <v>1.0751999999999999</v>
      </c>
      <c r="H88">
        <v>408.00000000000006</v>
      </c>
      <c r="I88">
        <v>0.96</v>
      </c>
      <c r="J88">
        <v>204.96000000000004</v>
      </c>
      <c r="K88">
        <v>0.96</v>
      </c>
    </row>
    <row r="89" spans="1:11" x14ac:dyDescent="0.3">
      <c r="A89" t="s">
        <v>131</v>
      </c>
      <c r="B89" t="s">
        <v>132</v>
      </c>
      <c r="C89" t="s">
        <v>1802</v>
      </c>
      <c r="D89" t="s">
        <v>1800</v>
      </c>
      <c r="E89" t="str">
        <f>_xlfn.XLOOKUP(FACT_Explosion[[#This Row],[CODIGO]],Proveedores[CODIGO],Proveedores[TIEMPOS DE ENTREGA],0,0,1)</f>
        <v>6 Semanas</v>
      </c>
      <c r="F89">
        <f>_xlfn.XLOOKUP(FACT_Explosion[[#This Row],[CODIGO]],FACT_A2[cve_prod],FACT_A2[Existencia],0,0,1)</f>
        <v>240000</v>
      </c>
      <c r="G89">
        <v>1054013.6090225563</v>
      </c>
      <c r="H89">
        <v>487873.68421052629</v>
      </c>
      <c r="I89">
        <v>849847.51879699249</v>
      </c>
      <c r="J89">
        <v>431418.94736842107</v>
      </c>
      <c r="K89">
        <v>431418.94736842107</v>
      </c>
    </row>
    <row r="90" spans="1:11" x14ac:dyDescent="0.3">
      <c r="A90" t="s">
        <v>276</v>
      </c>
      <c r="B90" t="s">
        <v>277</v>
      </c>
      <c r="C90" t="s">
        <v>1820</v>
      </c>
      <c r="D90" t="s">
        <v>1800</v>
      </c>
      <c r="E90" t="str">
        <f>_xlfn.XLOOKUP(FACT_Explosion[[#This Row],[CODIGO]],Proveedores[CODIGO],Proveedores[TIEMPOS DE ENTREGA],0,0,1)</f>
        <v>3 semana(s)</v>
      </c>
      <c r="F90">
        <f>_xlfn.XLOOKUP(FACT_Explosion[[#This Row],[CODIGO]],FACT_A2[cve_prod],FACT_A2[Existencia],0,0,1)</f>
        <v>145</v>
      </c>
      <c r="G90">
        <v>0</v>
      </c>
      <c r="H90">
        <v>22</v>
      </c>
      <c r="I90">
        <v>21</v>
      </c>
      <c r="J90">
        <v>34.616666666666667</v>
      </c>
      <c r="K90">
        <v>0</v>
      </c>
    </row>
    <row r="91" spans="1:11" x14ac:dyDescent="0.3">
      <c r="A91" t="s">
        <v>133</v>
      </c>
      <c r="B91" t="s">
        <v>134</v>
      </c>
      <c r="C91" t="s">
        <v>1799</v>
      </c>
      <c r="D91" t="s">
        <v>1800</v>
      </c>
      <c r="E91" t="str">
        <f>_xlfn.XLOOKUP(FACT_Explosion[[#This Row],[CODIGO]],Proveedores[CODIGO],Proveedores[TIEMPOS DE ENTREGA],0,0,1)</f>
        <v>2 semana(s)</v>
      </c>
      <c r="F91">
        <f>_xlfn.XLOOKUP(FACT_Explosion[[#This Row],[CODIGO]],FACT_A2[cve_prod],FACT_A2[Existencia],0,0,1)</f>
        <v>0</v>
      </c>
      <c r="G91">
        <v>8.409684210526315</v>
      </c>
      <c r="H91">
        <v>9.6710526315789469</v>
      </c>
      <c r="I91">
        <v>7.2868421052631573</v>
      </c>
      <c r="J91">
        <v>7.2868421052631573</v>
      </c>
      <c r="K91">
        <v>7.2868421052631573</v>
      </c>
    </row>
    <row r="92" spans="1:11" x14ac:dyDescent="0.3">
      <c r="A92" t="s">
        <v>1479</v>
      </c>
      <c r="B92" t="s">
        <v>1480</v>
      </c>
      <c r="C92" t="s">
        <v>1839</v>
      </c>
      <c r="D92" t="s">
        <v>1793</v>
      </c>
      <c r="E92" t="str">
        <f>_xlfn.XLOOKUP(FACT_Explosion[[#This Row],[CODIGO]],Proveedores[CODIGO],Proveedores[TIEMPOS DE ENTREGA],0,0,1)</f>
        <v>7 semana(s)</v>
      </c>
      <c r="F92">
        <f>_xlfn.XLOOKUP(FACT_Explosion[[#This Row],[CODIGO]],FACT_A2[cve_prod],FACT_A2[Existencia],0,0,1)</f>
        <v>65.72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137</v>
      </c>
      <c r="B93" t="s">
        <v>138</v>
      </c>
      <c r="C93" t="s">
        <v>1819</v>
      </c>
      <c r="D93" t="s">
        <v>1800</v>
      </c>
      <c r="E93" t="str">
        <f>_xlfn.XLOOKUP(FACT_Explosion[[#This Row],[CODIGO]],Proveedores[CODIGO],Proveedores[TIEMPOS DE ENTREGA],0,0,1)</f>
        <v>3 semana(s)</v>
      </c>
      <c r="F93">
        <f>_xlfn.XLOOKUP(FACT_Explosion[[#This Row],[CODIGO]],FACT_A2[cve_prod],FACT_A2[Existencia],0,0,1)</f>
        <v>4296</v>
      </c>
      <c r="G93">
        <v>307.25263157894739</v>
      </c>
      <c r="H93">
        <v>1063.1578947368421</v>
      </c>
      <c r="I93">
        <v>850.52631578947364</v>
      </c>
      <c r="J93">
        <v>850.52631578947364</v>
      </c>
      <c r="K93">
        <v>850.52631578947364</v>
      </c>
    </row>
    <row r="94" spans="1:11" x14ac:dyDescent="0.3">
      <c r="A94" t="s">
        <v>266</v>
      </c>
      <c r="B94" t="s">
        <v>267</v>
      </c>
      <c r="C94" t="s">
        <v>1802</v>
      </c>
      <c r="D94" t="s">
        <v>1800</v>
      </c>
      <c r="E94" t="str">
        <f>_xlfn.XLOOKUP(FACT_Explosion[[#This Row],[CODIGO]],Proveedores[CODIGO],Proveedores[TIEMPOS DE ENTREGA],0,0,1)</f>
        <v>1 semana(s)</v>
      </c>
      <c r="F94">
        <f>_xlfn.XLOOKUP(FACT_Explosion[[#This Row],[CODIGO]],FACT_A2[cve_prod],FACT_A2[Existencia],0,0,1)</f>
        <v>0</v>
      </c>
      <c r="G94">
        <v>0</v>
      </c>
      <c r="H94">
        <v>183600</v>
      </c>
      <c r="I94">
        <v>0</v>
      </c>
      <c r="J94">
        <v>153000</v>
      </c>
      <c r="K94">
        <v>0</v>
      </c>
    </row>
    <row r="95" spans="1:11" x14ac:dyDescent="0.3">
      <c r="A95" t="s">
        <v>139</v>
      </c>
      <c r="B95" t="s">
        <v>140</v>
      </c>
      <c r="C95" t="s">
        <v>1820</v>
      </c>
      <c r="D95" t="s">
        <v>1800</v>
      </c>
      <c r="E95" t="str">
        <f>_xlfn.XLOOKUP(FACT_Explosion[[#This Row],[CODIGO]],Proveedores[CODIGO],Proveedores[TIEMPOS DE ENTREGA],0,0,1)</f>
        <v>3 semana(s)</v>
      </c>
      <c r="F95">
        <f>_xlfn.XLOOKUP(FACT_Explosion[[#This Row],[CODIGO]],FACT_A2[cve_prod],FACT_A2[Existencia],0,0,1)</f>
        <v>1006</v>
      </c>
      <c r="G95">
        <v>2392.5783468621803</v>
      </c>
      <c r="H95">
        <v>1838.144625992843</v>
      </c>
      <c r="I95">
        <v>1669.6827721043906</v>
      </c>
      <c r="J95">
        <v>1635.0874155538099</v>
      </c>
      <c r="K95">
        <v>1506.0874155538102</v>
      </c>
    </row>
    <row r="96" spans="1:11" x14ac:dyDescent="0.3">
      <c r="A96" t="s">
        <v>1433</v>
      </c>
      <c r="B96" t="s">
        <v>1434</v>
      </c>
      <c r="C96" t="s">
        <v>1847</v>
      </c>
      <c r="D96" t="s">
        <v>1793</v>
      </c>
      <c r="E96" t="str">
        <f>_xlfn.XLOOKUP(FACT_Explosion[[#This Row],[CODIGO]],Proveedores[CODIGO],Proveedores[TIEMPOS DE ENTREGA],0,0,1)</f>
        <v>2 semana(s)</v>
      </c>
      <c r="F96">
        <f>_xlfn.XLOOKUP(FACT_Explosion[[#This Row],[CODIGO]],FACT_A2[cve_prod],FACT_A2[Existencia],0,0,1)</f>
        <v>44.674999999999997</v>
      </c>
      <c r="G96">
        <v>4.335</v>
      </c>
      <c r="H96">
        <v>4.335</v>
      </c>
      <c r="I96">
        <v>0</v>
      </c>
      <c r="J96">
        <v>8.67</v>
      </c>
      <c r="K96">
        <v>4.335</v>
      </c>
    </row>
    <row r="97" spans="1:11" x14ac:dyDescent="0.3">
      <c r="A97" t="s">
        <v>143</v>
      </c>
      <c r="B97" t="s">
        <v>144</v>
      </c>
      <c r="D97" t="s">
        <v>1793</v>
      </c>
      <c r="E97">
        <f>_xlfn.XLOOKUP(FACT_Explosion[[#This Row],[CODIGO]],Proveedores[CODIGO],Proveedores[TIEMPOS DE ENTREGA],0,0,1)</f>
        <v>0</v>
      </c>
      <c r="F97">
        <f>_xlfn.XLOOKUP(FACT_Explosion[[#This Row],[CODIGO]],FACT_A2[cve_prod],FACT_A2[Existencia],0,0,1)</f>
        <v>2.5460000000000001E-3</v>
      </c>
      <c r="G97">
        <v>6.0748926666666665E-3</v>
      </c>
      <c r="H97">
        <v>6.1899999999999993E-3</v>
      </c>
      <c r="I97">
        <v>4.3499999999999997E-3</v>
      </c>
      <c r="J97">
        <v>4.3499999999999997E-3</v>
      </c>
      <c r="K97">
        <v>4.3499999999999997E-3</v>
      </c>
    </row>
    <row r="98" spans="1:11" x14ac:dyDescent="0.3">
      <c r="A98" t="s">
        <v>1741</v>
      </c>
      <c r="B98" t="s">
        <v>1742</v>
      </c>
      <c r="C98" t="s">
        <v>1847</v>
      </c>
      <c r="D98" t="s">
        <v>1793</v>
      </c>
      <c r="E98" t="str">
        <f>_xlfn.XLOOKUP(FACT_Explosion[[#This Row],[CODIGO]],Proveedores[CODIGO],Proveedores[TIEMPOS DE ENTREGA],0,0,1)</f>
        <v>2 semana(s)</v>
      </c>
      <c r="F98">
        <f>_xlfn.XLOOKUP(FACT_Explosion[[#This Row],[CODIGO]],FACT_A2[cve_prod],FACT_A2[Existencia],0,0,1)</f>
        <v>150</v>
      </c>
      <c r="G98">
        <v>90.749752512374386</v>
      </c>
      <c r="H98">
        <v>48.67487625618719</v>
      </c>
      <c r="I98">
        <v>42.074876256187196</v>
      </c>
      <c r="J98">
        <v>38.774876256187184</v>
      </c>
      <c r="K98">
        <v>38.774876256187184</v>
      </c>
    </row>
    <row r="99" spans="1:11" x14ac:dyDescent="0.3">
      <c r="A99" t="s">
        <v>145</v>
      </c>
      <c r="B99" t="s">
        <v>146</v>
      </c>
      <c r="C99" t="s">
        <v>1819</v>
      </c>
      <c r="D99" t="s">
        <v>1800</v>
      </c>
      <c r="E99" t="str">
        <f>_xlfn.XLOOKUP(FACT_Explosion[[#This Row],[CODIGO]],Proveedores[CODIGO],Proveedores[TIEMPOS DE ENTREGA],0,0,1)</f>
        <v>3 semana(s)</v>
      </c>
      <c r="F99">
        <f>_xlfn.XLOOKUP(FACT_Explosion[[#This Row],[CODIGO]],FACT_A2[cve_prod],FACT_A2[Existencia],0,0,1)</f>
        <v>3985</v>
      </c>
      <c r="G99">
        <v>1010</v>
      </c>
      <c r="H99">
        <v>1010</v>
      </c>
      <c r="I99">
        <v>606</v>
      </c>
      <c r="J99">
        <v>606</v>
      </c>
      <c r="K99">
        <v>606</v>
      </c>
    </row>
    <row r="100" spans="1:11" x14ac:dyDescent="0.3">
      <c r="A100" t="s">
        <v>1743</v>
      </c>
      <c r="B100" t="s">
        <v>1744</v>
      </c>
      <c r="C100" t="s">
        <v>1847</v>
      </c>
      <c r="D100" t="s">
        <v>1793</v>
      </c>
      <c r="E100" t="str">
        <f>_xlfn.XLOOKUP(FACT_Explosion[[#This Row],[CODIGO]],Proveedores[CODIGO],Proveedores[TIEMPOS DE ENTREGA],0,0,1)</f>
        <v>2 semana(s)</v>
      </c>
      <c r="F100">
        <f>_xlfn.XLOOKUP(FACT_Explosion[[#This Row],[CODIGO]],FACT_A2[cve_prod],FACT_A2[Existencia],0,0,1)</f>
        <v>145</v>
      </c>
      <c r="G100">
        <v>82.49977501124944</v>
      </c>
      <c r="H100">
        <v>44.24988750562472</v>
      </c>
      <c r="I100">
        <v>38.24988750562472</v>
      </c>
      <c r="J100">
        <v>35.24988750562472</v>
      </c>
      <c r="K100">
        <v>35.24988750562472</v>
      </c>
    </row>
    <row r="101" spans="1:11" x14ac:dyDescent="0.3">
      <c r="A101" t="s">
        <v>2279</v>
      </c>
      <c r="B101" t="s">
        <v>2280</v>
      </c>
      <c r="C101" t="s">
        <v>1819</v>
      </c>
      <c r="D101" t="s">
        <v>1800</v>
      </c>
      <c r="E101">
        <f>_xlfn.XLOOKUP(FACT_Explosion[[#This Row],[CODIGO]],Proveedores[CODIGO],Proveedores[TIEMPOS DE ENTREGA],0,0,1)</f>
        <v>0</v>
      </c>
      <c r="F101">
        <f>_xlfn.XLOOKUP(FACT_Explosion[[#This Row],[CODIGO]],FACT_A2[cve_prod],FACT_A2[Existencia],0,0,1)</f>
        <v>0</v>
      </c>
      <c r="G101">
        <v>2525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264</v>
      </c>
      <c r="B102" t="s">
        <v>265</v>
      </c>
      <c r="C102" t="s">
        <v>1847</v>
      </c>
      <c r="D102" t="s">
        <v>1793</v>
      </c>
      <c r="E102" t="str">
        <f>_xlfn.XLOOKUP(FACT_Explosion[[#This Row],[CODIGO]],Proveedores[CODIGO],Proveedores[TIEMPOS DE ENTREGA],0,0,1)</f>
        <v>2 semana(s)</v>
      </c>
      <c r="F102">
        <f>_xlfn.XLOOKUP(FACT_Explosion[[#This Row],[CODIGO]],FACT_A2[cve_prod],FACT_A2[Existencia],0,0,1)</f>
        <v>0</v>
      </c>
      <c r="G102">
        <v>0</v>
      </c>
      <c r="H102">
        <v>4.5</v>
      </c>
      <c r="I102">
        <v>0</v>
      </c>
      <c r="J102">
        <v>3.75</v>
      </c>
      <c r="K102">
        <v>0</v>
      </c>
    </row>
    <row r="103" spans="1:11" x14ac:dyDescent="0.3">
      <c r="A103" t="s">
        <v>149</v>
      </c>
      <c r="B103" t="s">
        <v>150</v>
      </c>
      <c r="C103" t="s">
        <v>1848</v>
      </c>
      <c r="D103" t="s">
        <v>1793</v>
      </c>
      <c r="E103" t="str">
        <f>_xlfn.XLOOKUP(FACT_Explosion[[#This Row],[CODIGO]],Proveedores[CODIGO],Proveedores[TIEMPOS DE ENTREGA],0,0,1)</f>
        <v>15 semana(s)</v>
      </c>
      <c r="F103">
        <f>_xlfn.XLOOKUP(FACT_Explosion[[#This Row],[CODIGO]],FACT_A2[cve_prod],FACT_A2[Existencia],0,0,1)</f>
        <v>102.639</v>
      </c>
      <c r="G103">
        <v>15.558</v>
      </c>
      <c r="H103">
        <v>9</v>
      </c>
      <c r="I103">
        <v>10.8</v>
      </c>
      <c r="J103">
        <v>8.1</v>
      </c>
      <c r="K103">
        <v>8.1</v>
      </c>
    </row>
    <row r="104" spans="1:11" x14ac:dyDescent="0.3">
      <c r="A104" t="s">
        <v>1485</v>
      </c>
      <c r="B104" t="s">
        <v>1486</v>
      </c>
      <c r="C104" t="s">
        <v>1847</v>
      </c>
      <c r="D104" t="s">
        <v>1793</v>
      </c>
      <c r="E104" t="str">
        <f>_xlfn.XLOOKUP(FACT_Explosion[[#This Row],[CODIGO]],Proveedores[CODIGO],Proveedores[TIEMPOS DE ENTREGA],0,0,1)</f>
        <v>2 semana(s)</v>
      </c>
      <c r="F104">
        <f>_xlfn.XLOOKUP(FACT_Explosion[[#This Row],[CODIGO]],FACT_A2[cve_prod],FACT_A2[Existencia],0,0,1)</f>
        <v>44.19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152</v>
      </c>
      <c r="B105" t="s">
        <v>153</v>
      </c>
      <c r="C105" t="s">
        <v>1834</v>
      </c>
      <c r="D105" t="s">
        <v>1793</v>
      </c>
      <c r="E105" t="str">
        <f>_xlfn.XLOOKUP(FACT_Explosion[[#This Row],[CODIGO]],Proveedores[CODIGO],Proveedores[TIEMPOS DE ENTREGA],0,0,1)</f>
        <v>1 semana(s)</v>
      </c>
      <c r="F105">
        <f>_xlfn.XLOOKUP(FACT_Explosion[[#This Row],[CODIGO]],FACT_A2[cve_prod],FACT_A2[Existencia],0,0,1)</f>
        <v>133.82</v>
      </c>
      <c r="G105">
        <v>26.113672007200719</v>
      </c>
      <c r="H105">
        <v>25.242786003600362</v>
      </c>
      <c r="I105">
        <v>13.26003600360036</v>
      </c>
      <c r="J105">
        <v>30.560036003600363</v>
      </c>
      <c r="K105">
        <v>20.560036003600363</v>
      </c>
    </row>
    <row r="106" spans="1:11" x14ac:dyDescent="0.3">
      <c r="A106" t="s">
        <v>2095</v>
      </c>
      <c r="B106" t="s">
        <v>819</v>
      </c>
      <c r="C106" t="s">
        <v>1847</v>
      </c>
      <c r="D106" t="s">
        <v>1793</v>
      </c>
      <c r="E106" t="str">
        <f>_xlfn.XLOOKUP(FACT_Explosion[[#This Row],[CODIGO]],Proveedores[CODIGO],Proveedores[TIEMPOS DE ENTREGA],0,0,1)</f>
        <v>3 semana(s)</v>
      </c>
      <c r="F106">
        <f>_xlfn.XLOOKUP(FACT_Explosion[[#This Row],[CODIGO]],FACT_A2[cve_prod],FACT_A2[Existencia],0,0,1)</f>
        <v>1593.694</v>
      </c>
      <c r="G106">
        <v>1061.9479999999999</v>
      </c>
      <c r="H106">
        <v>195.33799999999999</v>
      </c>
      <c r="I106">
        <v>577.74</v>
      </c>
      <c r="J106">
        <v>484.20799999999997</v>
      </c>
      <c r="K106">
        <v>378.26499999999999</v>
      </c>
    </row>
    <row r="107" spans="1:11" x14ac:dyDescent="0.3">
      <c r="A107" t="s">
        <v>154</v>
      </c>
      <c r="B107" t="s">
        <v>155</v>
      </c>
      <c r="C107" t="s">
        <v>1805</v>
      </c>
      <c r="D107" t="s">
        <v>1800</v>
      </c>
      <c r="E107" t="str">
        <f>_xlfn.XLOOKUP(FACT_Explosion[[#This Row],[CODIGO]],Proveedores[CODIGO],Proveedores[TIEMPOS DE ENTREGA],0,0,1)</f>
        <v>3 semnas</v>
      </c>
      <c r="F107">
        <f>_xlfn.XLOOKUP(FACT_Explosion[[#This Row],[CODIGO]],FACT_A2[cve_prod],FACT_A2[Existencia],0,0,1)</f>
        <v>34150</v>
      </c>
      <c r="G107">
        <v>128138.56</v>
      </c>
      <c r="H107">
        <v>66511.5</v>
      </c>
      <c r="I107">
        <v>76125.5</v>
      </c>
      <c r="J107">
        <v>66402</v>
      </c>
      <c r="K107">
        <v>66402</v>
      </c>
    </row>
    <row r="108" spans="1:11" x14ac:dyDescent="0.3">
      <c r="A108" t="s">
        <v>1489</v>
      </c>
      <c r="B108" t="s">
        <v>1490</v>
      </c>
      <c r="C108" t="s">
        <v>1847</v>
      </c>
      <c r="D108" t="s">
        <v>1793</v>
      </c>
      <c r="E108" t="str">
        <f>_xlfn.XLOOKUP(FACT_Explosion[[#This Row],[CODIGO]],Proveedores[CODIGO],Proveedores[TIEMPOS DE ENTREGA],0,0,1)</f>
        <v>2 semana(s)</v>
      </c>
      <c r="F108">
        <f>_xlfn.XLOOKUP(FACT_Explosion[[#This Row],[CODIGO]],FACT_A2[cve_prod],FACT_A2[Existencia],0,0,1)</f>
        <v>22.84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156</v>
      </c>
      <c r="B109" t="s">
        <v>157</v>
      </c>
      <c r="C109" t="s">
        <v>1827</v>
      </c>
      <c r="D109" t="s">
        <v>1800</v>
      </c>
      <c r="E109" t="str">
        <f>_xlfn.XLOOKUP(FACT_Explosion[[#This Row],[CODIGO]],Proveedores[CODIGO],Proveedores[TIEMPOS DE ENTREGA],0,0,1)</f>
        <v>4 semana (s)</v>
      </c>
      <c r="F109">
        <f>_xlfn.XLOOKUP(FACT_Explosion[[#This Row],[CODIGO]],FACT_A2[cve_prod],FACT_A2[Existencia],0,0,1)</f>
        <v>3000</v>
      </c>
      <c r="G109">
        <v>397.58</v>
      </c>
      <c r="H109">
        <v>1236</v>
      </c>
      <c r="I109">
        <v>1236</v>
      </c>
      <c r="J109">
        <v>1236</v>
      </c>
      <c r="K109">
        <v>1236</v>
      </c>
    </row>
    <row r="110" spans="1:11" x14ac:dyDescent="0.3">
      <c r="A110" t="s">
        <v>613</v>
      </c>
      <c r="B110" t="s">
        <v>614</v>
      </c>
      <c r="C110" t="s">
        <v>1847</v>
      </c>
      <c r="D110" t="s">
        <v>1793</v>
      </c>
      <c r="E110" t="str">
        <f>_xlfn.XLOOKUP(FACT_Explosion[[#This Row],[CODIGO]],Proveedores[CODIGO],Proveedores[TIEMPOS DE ENTREGA],0,0,1)</f>
        <v>2 semana(s)</v>
      </c>
      <c r="F110">
        <f>_xlfn.XLOOKUP(FACT_Explosion[[#This Row],[CODIGO]],FACT_A2[cve_prod],FACT_A2[Existencia],0,0,1)</f>
        <v>95.533000000000001</v>
      </c>
      <c r="G110">
        <v>117.80999999999999</v>
      </c>
      <c r="H110">
        <v>14.103999999999999</v>
      </c>
      <c r="I110">
        <v>42.222000000000001</v>
      </c>
      <c r="J110">
        <v>35.340000000000003</v>
      </c>
      <c r="K110">
        <v>27.288000000000004</v>
      </c>
    </row>
    <row r="111" spans="1:11" x14ac:dyDescent="0.3">
      <c r="A111" t="s">
        <v>160</v>
      </c>
      <c r="B111" t="s">
        <v>161</v>
      </c>
      <c r="C111" t="s">
        <v>1827</v>
      </c>
      <c r="D111" t="s">
        <v>1800</v>
      </c>
      <c r="E111" t="str">
        <f>_xlfn.XLOOKUP(FACT_Explosion[[#This Row],[CODIGO]],Proveedores[CODIGO],Proveedores[TIEMPOS DE ENTREGA],0,0,1)</f>
        <v>5 semana (s)</v>
      </c>
      <c r="F111">
        <f>_xlfn.XLOOKUP(FACT_Explosion[[#This Row],[CODIGO]],FACT_A2[cve_prod],FACT_A2[Existencia],0,0,1)</f>
        <v>3000</v>
      </c>
      <c r="G111">
        <v>1442</v>
      </c>
      <c r="H111">
        <v>927</v>
      </c>
      <c r="I111">
        <v>1236</v>
      </c>
      <c r="J111">
        <v>772.5</v>
      </c>
      <c r="K111">
        <v>772.5</v>
      </c>
    </row>
    <row r="112" spans="1:11" x14ac:dyDescent="0.3">
      <c r="A112" t="s">
        <v>350</v>
      </c>
      <c r="B112" t="s">
        <v>351</v>
      </c>
      <c r="C112" t="s">
        <v>1847</v>
      </c>
      <c r="D112" t="s">
        <v>1793</v>
      </c>
      <c r="E112" t="str">
        <f>_xlfn.XLOOKUP(FACT_Explosion[[#This Row],[CODIGO]],Proveedores[CODIGO],Proveedores[TIEMPOS DE ENTREGA],0,0,1)</f>
        <v>2 semana(s)</v>
      </c>
      <c r="F112">
        <f>_xlfn.XLOOKUP(FACT_Explosion[[#This Row],[CODIGO]],FACT_A2[cve_prod],FACT_A2[Existencia],0,0,1)</f>
        <v>31.11</v>
      </c>
      <c r="G112">
        <v>0.21</v>
      </c>
      <c r="H112">
        <v>0.21</v>
      </c>
      <c r="I112">
        <v>0.3</v>
      </c>
      <c r="J112">
        <v>0.42</v>
      </c>
      <c r="K112">
        <v>0.21</v>
      </c>
    </row>
    <row r="113" spans="1:11" x14ac:dyDescent="0.3">
      <c r="A113" t="s">
        <v>164</v>
      </c>
      <c r="B113" t="s">
        <v>165</v>
      </c>
      <c r="C113" t="s">
        <v>1812</v>
      </c>
      <c r="D113" t="s">
        <v>1800</v>
      </c>
      <c r="E113" t="str">
        <f>_xlfn.XLOOKUP(FACT_Explosion[[#This Row],[CODIGO]],Proveedores[CODIGO],Proveedores[TIEMPOS DE ENTREGA],0,0,1)</f>
        <v>5 semana (s)</v>
      </c>
      <c r="F113">
        <f>_xlfn.XLOOKUP(FACT_Explosion[[#This Row],[CODIGO]],FACT_A2[cve_prod],FACT_A2[Existencia],0,0,1)</f>
        <v>1768</v>
      </c>
      <c r="G113">
        <v>0</v>
      </c>
      <c r="H113">
        <v>21000</v>
      </c>
      <c r="I113">
        <v>0</v>
      </c>
      <c r="J113">
        <v>10500</v>
      </c>
      <c r="K113">
        <v>0</v>
      </c>
    </row>
    <row r="114" spans="1:11" x14ac:dyDescent="0.3">
      <c r="A114" t="s">
        <v>694</v>
      </c>
      <c r="B114" t="s">
        <v>695</v>
      </c>
      <c r="C114" t="s">
        <v>1847</v>
      </c>
      <c r="D114" t="s">
        <v>1793</v>
      </c>
      <c r="E114" t="str">
        <f>_xlfn.XLOOKUP(FACT_Explosion[[#This Row],[CODIGO]],Proveedores[CODIGO],Proveedores[TIEMPOS DE ENTREGA],0,0,1)</f>
        <v>3 semana(s)</v>
      </c>
      <c r="F114">
        <f>_xlfn.XLOOKUP(FACT_Explosion[[#This Row],[CODIGO]],FACT_A2[cve_prod],FACT_A2[Existencia],0,0,1)</f>
        <v>65.536000000000001</v>
      </c>
      <c r="G114">
        <v>25.448169999999998</v>
      </c>
      <c r="H114">
        <v>18.160575000000001</v>
      </c>
      <c r="I114">
        <v>22.954649999999997</v>
      </c>
      <c r="J114">
        <v>21.034649999999999</v>
      </c>
      <c r="K114">
        <v>21.034649999999999</v>
      </c>
    </row>
    <row r="115" spans="1:11" x14ac:dyDescent="0.3">
      <c r="A115" t="s">
        <v>166</v>
      </c>
      <c r="B115" t="s">
        <v>167</v>
      </c>
      <c r="C115" t="s">
        <v>1821</v>
      </c>
      <c r="D115" t="s">
        <v>1800</v>
      </c>
      <c r="E115" t="str">
        <f>_xlfn.XLOOKUP(FACT_Explosion[[#This Row],[CODIGO]],Proveedores[CODIGO],Proveedores[TIEMPOS DE ENTREGA],0,0,1)</f>
        <v>3 semana(s)</v>
      </c>
      <c r="F115">
        <f>_xlfn.XLOOKUP(FACT_Explosion[[#This Row],[CODIGO]],FACT_A2[cve_prod],FACT_A2[Existencia],0,0,1)</f>
        <v>8293</v>
      </c>
      <c r="G115">
        <v>0</v>
      </c>
      <c r="H115">
        <v>21000</v>
      </c>
      <c r="I115">
        <v>0</v>
      </c>
      <c r="J115">
        <v>10500</v>
      </c>
      <c r="K115">
        <v>0</v>
      </c>
    </row>
    <row r="116" spans="1:11" x14ac:dyDescent="0.3">
      <c r="A116" t="s">
        <v>172</v>
      </c>
      <c r="B116" t="s">
        <v>173</v>
      </c>
      <c r="C116" t="s">
        <v>1847</v>
      </c>
      <c r="D116" t="s">
        <v>1793</v>
      </c>
      <c r="E116" t="str">
        <f>_xlfn.XLOOKUP(FACT_Explosion[[#This Row],[CODIGO]],Proveedores[CODIGO],Proveedores[TIEMPOS DE ENTREGA],0,0,1)</f>
        <v>1 semana(s)</v>
      </c>
      <c r="F116">
        <f>_xlfn.XLOOKUP(FACT_Explosion[[#This Row],[CODIGO]],FACT_A2[cve_prod],FACT_A2[Existencia],0,0,1)</f>
        <v>14.52</v>
      </c>
      <c r="G116">
        <v>0</v>
      </c>
      <c r="H116">
        <v>324</v>
      </c>
      <c r="I116">
        <v>0</v>
      </c>
      <c r="J116">
        <v>162</v>
      </c>
      <c r="K116">
        <v>0</v>
      </c>
    </row>
    <row r="117" spans="1:11" x14ac:dyDescent="0.3">
      <c r="A117" t="s">
        <v>170</v>
      </c>
      <c r="B117" t="s">
        <v>171</v>
      </c>
      <c r="C117" t="s">
        <v>1835</v>
      </c>
      <c r="D117" t="s">
        <v>1793</v>
      </c>
      <c r="E117" t="str">
        <f>_xlfn.XLOOKUP(FACT_Explosion[[#This Row],[CODIGO]],Proveedores[CODIGO],Proveedores[TIEMPOS DE ENTREGA],0,0,1)</f>
        <v>1 semana(s)</v>
      </c>
      <c r="F117">
        <f>_xlfn.XLOOKUP(FACT_Explosion[[#This Row],[CODIGO]],FACT_A2[cve_prod],FACT_A2[Existencia],0,0,1)</f>
        <v>55.143999999999998</v>
      </c>
      <c r="G117">
        <v>0</v>
      </c>
      <c r="H117">
        <v>191.99999999999997</v>
      </c>
      <c r="I117">
        <v>0</v>
      </c>
      <c r="J117">
        <v>95.999999999999986</v>
      </c>
      <c r="K117">
        <v>0</v>
      </c>
    </row>
    <row r="118" spans="1:11" x14ac:dyDescent="0.3">
      <c r="A118" t="s">
        <v>255</v>
      </c>
      <c r="B118" t="s">
        <v>256</v>
      </c>
      <c r="C118" t="s">
        <v>1802</v>
      </c>
      <c r="D118" t="s">
        <v>1800</v>
      </c>
      <c r="E118" t="str">
        <f>_xlfn.XLOOKUP(FACT_Explosion[[#This Row],[CODIGO]],Proveedores[CODIGO],Proveedores[TIEMPOS DE ENTREGA],0,0,1)</f>
        <v>6 Semanas</v>
      </c>
      <c r="F118">
        <f>_xlfn.XLOOKUP(FACT_Explosion[[#This Row],[CODIGO]],FACT_A2[cve_prod],FACT_A2[Existencia],0,0,1)</f>
        <v>0</v>
      </c>
      <c r="G118">
        <v>3545697.7051147441</v>
      </c>
      <c r="H118">
        <v>1316908.1525573721</v>
      </c>
      <c r="I118">
        <v>1670998.8525573721</v>
      </c>
      <c r="J118">
        <v>1545898.8525573721</v>
      </c>
      <c r="K118">
        <v>1545898.8525573721</v>
      </c>
    </row>
    <row r="119" spans="1:11" x14ac:dyDescent="0.3">
      <c r="A119" t="s">
        <v>296</v>
      </c>
      <c r="B119" t="s">
        <v>297</v>
      </c>
      <c r="C119" t="s">
        <v>1802</v>
      </c>
      <c r="D119" t="s">
        <v>1800</v>
      </c>
      <c r="E119" t="str">
        <f>_xlfn.XLOOKUP(FACT_Explosion[[#This Row],[CODIGO]],Proveedores[CODIGO],Proveedores[TIEMPOS DE ENTREGA],0,0,1)</f>
        <v>6 Semanas</v>
      </c>
      <c r="F119">
        <f>_xlfn.XLOOKUP(FACT_Explosion[[#This Row],[CODIGO]],FACT_A2[cve_prod],FACT_A2[Existencia],0,0,1)</f>
        <v>840880</v>
      </c>
      <c r="G119">
        <v>1188244.2000000002</v>
      </c>
      <c r="H119">
        <v>566100</v>
      </c>
      <c r="I119">
        <v>638100</v>
      </c>
      <c r="J119">
        <v>638100</v>
      </c>
      <c r="K119">
        <v>638100</v>
      </c>
    </row>
    <row r="120" spans="1:11" x14ac:dyDescent="0.3">
      <c r="A120" t="s">
        <v>174</v>
      </c>
      <c r="B120" t="s">
        <v>175</v>
      </c>
      <c r="C120" t="s">
        <v>1835</v>
      </c>
      <c r="D120" t="s">
        <v>1793</v>
      </c>
      <c r="E120" t="str">
        <f>_xlfn.XLOOKUP(FACT_Explosion[[#This Row],[CODIGO]],Proveedores[CODIGO],Proveedores[TIEMPOS DE ENTREGA],0,0,1)</f>
        <v>2 semana(s)</v>
      </c>
      <c r="F120">
        <f>_xlfn.XLOOKUP(FACT_Explosion[[#This Row],[CODIGO]],FACT_A2[cve_prod],FACT_A2[Existencia],0,0,1)</f>
        <v>54.722999999999999</v>
      </c>
      <c r="G120">
        <v>34.528999999999996</v>
      </c>
      <c r="H120">
        <v>18.277999999999999</v>
      </c>
      <c r="I120">
        <v>18.834</v>
      </c>
      <c r="J120">
        <v>21.695</v>
      </c>
      <c r="K120">
        <v>12.555999999999999</v>
      </c>
    </row>
    <row r="121" spans="1:11" x14ac:dyDescent="0.3">
      <c r="A121" t="s">
        <v>522</v>
      </c>
      <c r="B121" t="s">
        <v>523</v>
      </c>
      <c r="C121" t="s">
        <v>1802</v>
      </c>
      <c r="D121" t="s">
        <v>1800</v>
      </c>
      <c r="E121" t="str">
        <f>_xlfn.XLOOKUP(FACT_Explosion[[#This Row],[CODIGO]],Proveedores[CODIGO],Proveedores[TIEMPOS DE ENTREGA],0,0,1)</f>
        <v>6 Semanas</v>
      </c>
      <c r="F121">
        <f>_xlfn.XLOOKUP(FACT_Explosion[[#This Row],[CODIGO]],FACT_A2[cve_prod],FACT_A2[Existencia],0,0,1)</f>
        <v>900000</v>
      </c>
      <c r="G121">
        <v>382500</v>
      </c>
      <c r="H121">
        <v>183600</v>
      </c>
      <c r="I121">
        <v>229500</v>
      </c>
      <c r="J121">
        <v>168300</v>
      </c>
      <c r="K121">
        <v>168300</v>
      </c>
    </row>
    <row r="122" spans="1:11" x14ac:dyDescent="0.3">
      <c r="A122" t="s">
        <v>176</v>
      </c>
      <c r="B122" t="s">
        <v>177</v>
      </c>
      <c r="C122" t="s">
        <v>1835</v>
      </c>
      <c r="D122" t="s">
        <v>1793</v>
      </c>
      <c r="E122">
        <f>_xlfn.XLOOKUP(FACT_Explosion[[#This Row],[CODIGO]],Proveedores[CODIGO],Proveedores[TIEMPOS DE ENTREGA],0,0,1)</f>
        <v>0</v>
      </c>
      <c r="F122">
        <f>_xlfn.XLOOKUP(FACT_Explosion[[#This Row],[CODIGO]],FACT_A2[cve_prod],FACT_A2[Existencia],0,0,1)</f>
        <v>4.9940499999999997</v>
      </c>
      <c r="G122">
        <v>5.1964410000000003E-2</v>
      </c>
      <c r="H122">
        <v>0.26825000000000004</v>
      </c>
      <c r="I122">
        <v>2.6530000000000001E-2</v>
      </c>
      <c r="J122">
        <v>0.14652999999999999</v>
      </c>
      <c r="K122">
        <v>2.6530000000000001E-2</v>
      </c>
    </row>
    <row r="123" spans="1:11" x14ac:dyDescent="0.3">
      <c r="A123" t="s">
        <v>185</v>
      </c>
      <c r="B123" t="s">
        <v>186</v>
      </c>
      <c r="C123" t="s">
        <v>1802</v>
      </c>
      <c r="D123" t="s">
        <v>1800</v>
      </c>
      <c r="E123" t="str">
        <f>_xlfn.XLOOKUP(FACT_Explosion[[#This Row],[CODIGO]],Proveedores[CODIGO],Proveedores[TIEMPOS DE ENTREGA],0,0,1)</f>
        <v>6 Semanas</v>
      </c>
      <c r="F123">
        <f>_xlfn.XLOOKUP(FACT_Explosion[[#This Row],[CODIGO]],FACT_A2[cve_prod],FACT_A2[Existencia],0,0,1)</f>
        <v>23880.000049999999</v>
      </c>
      <c r="G123">
        <v>802260</v>
      </c>
      <c r="H123">
        <v>2886060</v>
      </c>
      <c r="I123">
        <v>375600</v>
      </c>
      <c r="J123">
        <v>252000</v>
      </c>
      <c r="K123">
        <v>2724000</v>
      </c>
    </row>
    <row r="124" spans="1:11" x14ac:dyDescent="0.3">
      <c r="A124" t="s">
        <v>178</v>
      </c>
      <c r="B124" t="s">
        <v>179</v>
      </c>
      <c r="C124" t="s">
        <v>1802</v>
      </c>
      <c r="D124" t="s">
        <v>1800</v>
      </c>
      <c r="E124" t="str">
        <f>_xlfn.XLOOKUP(FACT_Explosion[[#This Row],[CODIGO]],Proveedores[CODIGO],Proveedores[TIEMPOS DE ENTREGA],0,0,1)</f>
        <v>6 Semanas</v>
      </c>
      <c r="F124">
        <f>_xlfn.XLOOKUP(FACT_Explosion[[#This Row],[CODIGO]],FACT_A2[cve_prod],FACT_A2[Existencia],0,0,1)</f>
        <v>1625550</v>
      </c>
      <c r="G124">
        <v>445794</v>
      </c>
      <c r="H124">
        <v>2640000</v>
      </c>
      <c r="I124">
        <v>342480</v>
      </c>
      <c r="J124">
        <v>1602480</v>
      </c>
      <c r="K124">
        <v>642480</v>
      </c>
    </row>
    <row r="125" spans="1:11" x14ac:dyDescent="0.3">
      <c r="A125" t="s">
        <v>374</v>
      </c>
      <c r="B125" t="s">
        <v>375</v>
      </c>
      <c r="C125" t="s">
        <v>1802</v>
      </c>
      <c r="D125" t="s">
        <v>1800</v>
      </c>
      <c r="E125" t="str">
        <f>_xlfn.XLOOKUP(FACT_Explosion[[#This Row],[CODIGO]],Proveedores[CODIGO],Proveedores[TIEMPOS DE ENTREGA],0,0,1)</f>
        <v>6 Semanas</v>
      </c>
      <c r="F125">
        <f>_xlfn.XLOOKUP(FACT_Explosion[[#This Row],[CODIGO]],FACT_A2[cve_prod],FACT_A2[Existencia],0,0,1)</f>
        <v>550000</v>
      </c>
      <c r="G125">
        <v>154500</v>
      </c>
      <c r="H125">
        <v>463500</v>
      </c>
      <c r="I125">
        <v>154500</v>
      </c>
      <c r="J125">
        <v>0</v>
      </c>
      <c r="K125">
        <v>154500</v>
      </c>
    </row>
    <row r="126" spans="1:11" x14ac:dyDescent="0.3">
      <c r="A126" t="s">
        <v>183</v>
      </c>
      <c r="B126" t="s">
        <v>184</v>
      </c>
      <c r="C126" t="s">
        <v>1860</v>
      </c>
      <c r="D126" t="s">
        <v>1793</v>
      </c>
      <c r="E126" t="str">
        <f>_xlfn.XLOOKUP(FACT_Explosion[[#This Row],[CODIGO]],Proveedores[CODIGO],Proveedores[TIEMPOS DE ENTREGA],0,0,1)</f>
        <v>1 semana(s)</v>
      </c>
      <c r="F126">
        <f>_xlfn.XLOOKUP(FACT_Explosion[[#This Row],[CODIGO]],FACT_A2[cve_prod],FACT_A2[Existencia],0,0,1)</f>
        <v>274</v>
      </c>
      <c r="G126">
        <v>49.727999999999994</v>
      </c>
      <c r="H126">
        <v>0</v>
      </c>
      <c r="I126">
        <v>44.399999999999991</v>
      </c>
      <c r="J126">
        <v>44.399999999999991</v>
      </c>
      <c r="K126">
        <v>44.399999999999991</v>
      </c>
    </row>
    <row r="127" spans="1:11" x14ac:dyDescent="0.3">
      <c r="A127" t="s">
        <v>393</v>
      </c>
      <c r="B127" t="s">
        <v>394</v>
      </c>
      <c r="C127" t="s">
        <v>1802</v>
      </c>
      <c r="D127" t="s">
        <v>1800</v>
      </c>
      <c r="E127" t="str">
        <f>_xlfn.XLOOKUP(FACT_Explosion[[#This Row],[CODIGO]],Proveedores[CODIGO],Proveedores[TIEMPOS DE ENTREGA],0,0,1)</f>
        <v>6 Semanas</v>
      </c>
      <c r="F127">
        <f>_xlfn.XLOOKUP(FACT_Explosion[[#This Row],[CODIGO]],FACT_A2[cve_prod],FACT_A2[Existencia],0,0,1)</f>
        <v>120200</v>
      </c>
      <c r="G127">
        <v>0</v>
      </c>
      <c r="H127">
        <v>0</v>
      </c>
      <c r="I127">
        <v>0</v>
      </c>
      <c r="J127">
        <v>79800</v>
      </c>
      <c r="K127">
        <v>0</v>
      </c>
    </row>
    <row r="128" spans="1:11" x14ac:dyDescent="0.3">
      <c r="A128" t="s">
        <v>1074</v>
      </c>
      <c r="B128" t="s">
        <v>1075</v>
      </c>
      <c r="C128" t="s">
        <v>1852</v>
      </c>
      <c r="D128" t="s">
        <v>1793</v>
      </c>
      <c r="E128" t="str">
        <f>_xlfn.XLOOKUP(FACT_Explosion[[#This Row],[CODIGO]],Proveedores[CODIGO],Proveedores[TIEMPOS DE ENTREGA],0,0,1)</f>
        <v>9 semana(s)</v>
      </c>
      <c r="F128">
        <f>_xlfn.XLOOKUP(FACT_Explosion[[#This Row],[CODIGO]],FACT_A2[cve_prod],FACT_A2[Existencia],0,0,1)</f>
        <v>0.8</v>
      </c>
      <c r="G128">
        <v>0</v>
      </c>
      <c r="H128">
        <v>1.2</v>
      </c>
      <c r="I128">
        <v>1.2</v>
      </c>
      <c r="J128">
        <v>0</v>
      </c>
      <c r="K128">
        <v>2.4</v>
      </c>
    </row>
    <row r="129" spans="1:11" x14ac:dyDescent="0.3">
      <c r="A129" t="s">
        <v>656</v>
      </c>
      <c r="B129" t="s">
        <v>657</v>
      </c>
      <c r="C129" t="s">
        <v>1869</v>
      </c>
      <c r="D129" t="s">
        <v>1793</v>
      </c>
      <c r="E129" t="str">
        <f>_xlfn.XLOOKUP(FACT_Explosion[[#This Row],[CODIGO]],Proveedores[CODIGO],Proveedores[TIEMPOS DE ENTREGA],0,0,1)</f>
        <v>1 semana(s)</v>
      </c>
      <c r="F129">
        <f>_xlfn.XLOOKUP(FACT_Explosion[[#This Row],[CODIGO]],FACT_A2[cve_prod],FACT_A2[Existencia],0,0,1)</f>
        <v>48.41</v>
      </c>
      <c r="G129">
        <v>0.92727272727272725</v>
      </c>
      <c r="H129">
        <v>0.38181818181818183</v>
      </c>
      <c r="I129">
        <v>0.54545454545454541</v>
      </c>
      <c r="J129">
        <v>0.27272727272727271</v>
      </c>
      <c r="K129">
        <v>0.27272727272727271</v>
      </c>
    </row>
    <row r="130" spans="1:11" x14ac:dyDescent="0.3">
      <c r="A130" t="s">
        <v>654</v>
      </c>
      <c r="B130" t="s">
        <v>655</v>
      </c>
      <c r="C130" t="s">
        <v>1869</v>
      </c>
      <c r="D130" t="s">
        <v>1793</v>
      </c>
      <c r="E130" t="str">
        <f>_xlfn.XLOOKUP(FACT_Explosion[[#This Row],[CODIGO]],Proveedores[CODIGO],Proveedores[TIEMPOS DE ENTREGA],0,0,1)</f>
        <v>1 semana(s)</v>
      </c>
      <c r="F130">
        <f>_xlfn.XLOOKUP(FACT_Explosion[[#This Row],[CODIGO]],FACT_A2[cve_prod],FACT_A2[Existencia],0,0,1)</f>
        <v>108</v>
      </c>
      <c r="G130">
        <v>4.6363636363636367</v>
      </c>
      <c r="H130">
        <v>1.9090909090909092</v>
      </c>
      <c r="I130">
        <v>2.7272727272727275</v>
      </c>
      <c r="J130">
        <v>1.3636363636363638</v>
      </c>
      <c r="K130">
        <v>1.3636363636363638</v>
      </c>
    </row>
    <row r="131" spans="1:11" x14ac:dyDescent="0.3">
      <c r="A131" t="s">
        <v>199</v>
      </c>
      <c r="B131" t="s">
        <v>200</v>
      </c>
      <c r="C131" t="s">
        <v>1846</v>
      </c>
      <c r="D131" t="s">
        <v>1793</v>
      </c>
      <c r="E131" t="str">
        <f>_xlfn.XLOOKUP(FACT_Explosion[[#This Row],[CODIGO]],Proveedores[CODIGO],Proveedores[TIEMPOS DE ENTREGA],0,0,1)</f>
        <v>1 semana(s)</v>
      </c>
      <c r="F131">
        <f>_xlfn.XLOOKUP(FACT_Explosion[[#This Row],[CODIGO]],FACT_A2[cve_prod],FACT_A2[Existencia],0,0,1)</f>
        <v>16.5625</v>
      </c>
      <c r="G131">
        <v>1.8535000000000001</v>
      </c>
      <c r="H131">
        <v>0.84250000000000003</v>
      </c>
      <c r="I131">
        <v>0.84250000000000003</v>
      </c>
      <c r="J131">
        <v>0.84250000000000003</v>
      </c>
      <c r="K131">
        <v>0.84250000000000003</v>
      </c>
    </row>
    <row r="132" spans="1:11" x14ac:dyDescent="0.3">
      <c r="A132" t="s">
        <v>201</v>
      </c>
      <c r="B132" t="s">
        <v>202</v>
      </c>
      <c r="C132" t="s">
        <v>1835</v>
      </c>
      <c r="D132" t="s">
        <v>1793</v>
      </c>
      <c r="E132" t="str">
        <f>_xlfn.XLOOKUP(FACT_Explosion[[#This Row],[CODIGO]],Proveedores[CODIGO],Proveedores[TIEMPOS DE ENTREGA],0,0,1)</f>
        <v>1 semana(s)</v>
      </c>
      <c r="F132">
        <f>_xlfn.XLOOKUP(FACT_Explosion[[#This Row],[CODIGO]],FACT_A2[cve_prod],FACT_A2[Existencia],0,0,1)</f>
        <v>5</v>
      </c>
      <c r="G132">
        <v>1.8535000000000001</v>
      </c>
      <c r="H132">
        <v>0.84250000000000003</v>
      </c>
      <c r="I132">
        <v>0.84250000000000003</v>
      </c>
      <c r="J132">
        <v>0.84250000000000003</v>
      </c>
      <c r="K132">
        <v>0.84250000000000003</v>
      </c>
    </row>
    <row r="133" spans="1:11" x14ac:dyDescent="0.3">
      <c r="A133" t="s">
        <v>1263</v>
      </c>
      <c r="B133" t="s">
        <v>1264</v>
      </c>
      <c r="C133" t="s">
        <v>1822</v>
      </c>
      <c r="D133" t="s">
        <v>1800</v>
      </c>
      <c r="E133">
        <f>_xlfn.XLOOKUP(FACT_Explosion[[#This Row],[CODIGO]],Proveedores[CODIGO],Proveedores[TIEMPOS DE ENTREGA],0,0,1)</f>
        <v>0</v>
      </c>
      <c r="F133">
        <f>_xlfn.XLOOKUP(FACT_Explosion[[#This Row],[CODIGO]],FACT_A2[cve_prod],FACT_A2[Existencia],0,0,1)</f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 t="s">
        <v>205</v>
      </c>
      <c r="B134" t="s">
        <v>206</v>
      </c>
      <c r="C134" t="s">
        <v>1834</v>
      </c>
      <c r="D134" t="s">
        <v>1793</v>
      </c>
      <c r="E134" t="str">
        <f>_xlfn.XLOOKUP(FACT_Explosion[[#This Row],[CODIGO]],Proveedores[CODIGO],Proveedores[TIEMPOS DE ENTREGA],0,0,1)</f>
        <v>2 semana(s)</v>
      </c>
      <c r="F134">
        <f>_xlfn.XLOOKUP(FACT_Explosion[[#This Row],[CODIGO]],FACT_A2[cve_prod],FACT_A2[Existencia],0,0,1)</f>
        <v>8</v>
      </c>
      <c r="G134">
        <v>12.4125</v>
      </c>
      <c r="H134">
        <v>6.1875</v>
      </c>
      <c r="I134">
        <v>6.1875</v>
      </c>
      <c r="J134">
        <v>6.1875</v>
      </c>
      <c r="K134">
        <v>6.1875</v>
      </c>
    </row>
    <row r="135" spans="1:11" x14ac:dyDescent="0.3">
      <c r="A135" t="s">
        <v>235</v>
      </c>
      <c r="B135" t="s">
        <v>236</v>
      </c>
      <c r="C135" t="s">
        <v>1886</v>
      </c>
      <c r="D135" t="s">
        <v>1793</v>
      </c>
      <c r="E135" t="str">
        <f>_xlfn.XLOOKUP(FACT_Explosion[[#This Row],[CODIGO]],Proveedores[CODIGO],Proveedores[TIEMPOS DE ENTREGA],0,0,1)</f>
        <v>7 semana(s)</v>
      </c>
      <c r="F135">
        <f>_xlfn.XLOOKUP(FACT_Explosion[[#This Row],[CODIGO]],FACT_A2[cve_prod],FACT_A2[Existencia],0,0,1)</f>
        <v>24.7</v>
      </c>
      <c r="G135">
        <v>8.4150000000000009</v>
      </c>
      <c r="H135">
        <v>9.5019999999999989</v>
      </c>
      <c r="I135">
        <v>9.5019999999999989</v>
      </c>
      <c r="J135">
        <v>9.5019999999999989</v>
      </c>
      <c r="K135">
        <v>9.5019999999999989</v>
      </c>
    </row>
    <row r="136" spans="1:11" x14ac:dyDescent="0.3">
      <c r="A136" t="s">
        <v>207</v>
      </c>
      <c r="B136" t="s">
        <v>208</v>
      </c>
      <c r="C136" t="s">
        <v>1870</v>
      </c>
      <c r="D136" t="s">
        <v>1793</v>
      </c>
      <c r="E136" t="str">
        <f>_xlfn.XLOOKUP(FACT_Explosion[[#This Row],[CODIGO]],Proveedores[CODIGO],Proveedores[TIEMPOS DE ENTREGA],0,0,1)</f>
        <v>1 semana(s)</v>
      </c>
      <c r="F136">
        <f>_xlfn.XLOOKUP(FACT_Explosion[[#This Row],[CODIGO]],FACT_A2[cve_prod],FACT_A2[Existencia],0,0,1)</f>
        <v>204.803</v>
      </c>
      <c r="G136">
        <v>52.865000000000002</v>
      </c>
      <c r="H136">
        <v>29.524999999999999</v>
      </c>
      <c r="I136">
        <v>27.974999999999998</v>
      </c>
      <c r="J136">
        <v>27.974999999999998</v>
      </c>
      <c r="K136">
        <v>27.974999999999998</v>
      </c>
    </row>
    <row r="137" spans="1:11" x14ac:dyDescent="0.3">
      <c r="A137" t="s">
        <v>209</v>
      </c>
      <c r="B137" t="s">
        <v>210</v>
      </c>
      <c r="C137" t="s">
        <v>1835</v>
      </c>
      <c r="D137" t="s">
        <v>1793</v>
      </c>
      <c r="E137" t="str">
        <f>_xlfn.XLOOKUP(FACT_Explosion[[#This Row],[CODIGO]],Proveedores[CODIGO],Proveedores[TIEMPOS DE ENTREGA],0,0,1)</f>
        <v>1 semana(s)</v>
      </c>
      <c r="F137">
        <f>_xlfn.XLOOKUP(FACT_Explosion[[#This Row],[CODIGO]],FACT_A2[cve_prod],FACT_A2[Existencia],0,0,1)</f>
        <v>5.91</v>
      </c>
      <c r="G137">
        <v>0.82500000000000007</v>
      </c>
      <c r="H137">
        <v>0.375</v>
      </c>
      <c r="I137">
        <v>0.375</v>
      </c>
      <c r="J137">
        <v>0.375</v>
      </c>
      <c r="K137">
        <v>0.375</v>
      </c>
    </row>
    <row r="138" spans="1:11" x14ac:dyDescent="0.3">
      <c r="A138" t="s">
        <v>211</v>
      </c>
      <c r="B138" t="s">
        <v>212</v>
      </c>
      <c r="C138" t="s">
        <v>1835</v>
      </c>
      <c r="D138" t="s">
        <v>1793</v>
      </c>
      <c r="E138" t="str">
        <f>_xlfn.XLOOKUP(FACT_Explosion[[#This Row],[CODIGO]],Proveedores[CODIGO],Proveedores[TIEMPOS DE ENTREGA],0,0,1)</f>
        <v>1 semana(s)</v>
      </c>
      <c r="F138">
        <f>_xlfn.XLOOKUP(FACT_Explosion[[#This Row],[CODIGO]],FACT_A2[cve_prod],FACT_A2[Existencia],0,0,1)</f>
        <v>1.25</v>
      </c>
      <c r="G138">
        <v>0.82500000000000007</v>
      </c>
      <c r="H138">
        <v>0.375</v>
      </c>
      <c r="I138">
        <v>0.375</v>
      </c>
      <c r="J138">
        <v>0.375</v>
      </c>
      <c r="K138">
        <v>0.375</v>
      </c>
    </row>
    <row r="139" spans="1:11" x14ac:dyDescent="0.3">
      <c r="A139" t="s">
        <v>213</v>
      </c>
      <c r="B139" t="s">
        <v>214</v>
      </c>
      <c r="C139" t="s">
        <v>1846</v>
      </c>
      <c r="D139" t="s">
        <v>1793</v>
      </c>
      <c r="E139" t="str">
        <f>_xlfn.XLOOKUP(FACT_Explosion[[#This Row],[CODIGO]],Proveedores[CODIGO],Proveedores[TIEMPOS DE ENTREGA],0,0,1)</f>
        <v>1 semana(s)</v>
      </c>
      <c r="F139">
        <f>_xlfn.XLOOKUP(FACT_Explosion[[#This Row],[CODIGO]],FACT_A2[cve_prod],FACT_A2[Existencia],0,0,1)</f>
        <v>0</v>
      </c>
      <c r="G139">
        <v>0.82500000000000007</v>
      </c>
      <c r="H139">
        <v>0.375</v>
      </c>
      <c r="I139">
        <v>0.375</v>
      </c>
      <c r="J139">
        <v>0.375</v>
      </c>
      <c r="K139">
        <v>0.375</v>
      </c>
    </row>
    <row r="140" spans="1:11" x14ac:dyDescent="0.3">
      <c r="A140" t="s">
        <v>454</v>
      </c>
      <c r="B140" t="s">
        <v>455</v>
      </c>
      <c r="C140" t="s">
        <v>1805</v>
      </c>
      <c r="D140" t="s">
        <v>1800</v>
      </c>
      <c r="E140" t="str">
        <f>_xlfn.XLOOKUP(FACT_Explosion[[#This Row],[CODIGO]],Proveedores[CODIGO],Proveedores[TIEMPOS DE ENTREGA],0,0,1)</f>
        <v>3 semnas</v>
      </c>
      <c r="F140">
        <f>_xlfn.XLOOKUP(FACT_Explosion[[#This Row],[CODIGO]],FACT_A2[cve_prod],FACT_A2[Existencia],0,0,1)</f>
        <v>0</v>
      </c>
      <c r="G140">
        <v>92931.69956593457</v>
      </c>
      <c r="H140">
        <v>47015.119782967282</v>
      </c>
      <c r="I140">
        <v>46964.119782967282</v>
      </c>
      <c r="J140">
        <v>42884.119782967282</v>
      </c>
      <c r="K140">
        <v>42884.119782967282</v>
      </c>
    </row>
    <row r="141" spans="1:11" x14ac:dyDescent="0.3">
      <c r="A141" t="s">
        <v>215</v>
      </c>
      <c r="B141" t="s">
        <v>216</v>
      </c>
      <c r="C141" t="s">
        <v>1846</v>
      </c>
      <c r="D141" t="s">
        <v>1793</v>
      </c>
      <c r="E141" t="str">
        <f>_xlfn.XLOOKUP(FACT_Explosion[[#This Row],[CODIGO]],Proveedores[CODIGO],Proveedores[TIEMPOS DE ENTREGA],0,0,1)</f>
        <v>1 semana(s)</v>
      </c>
      <c r="F141">
        <f>_xlfn.XLOOKUP(FACT_Explosion[[#This Row],[CODIGO]],FACT_A2[cve_prod],FACT_A2[Existencia],0,0,1)</f>
        <v>34.795999999999999</v>
      </c>
      <c r="G141">
        <v>31.121279999999999</v>
      </c>
      <c r="H141">
        <v>14.163</v>
      </c>
      <c r="I141">
        <v>14.163</v>
      </c>
      <c r="J141">
        <v>14.163</v>
      </c>
      <c r="K141">
        <v>14.163</v>
      </c>
    </row>
    <row r="142" spans="1:11" x14ac:dyDescent="0.3">
      <c r="A142" t="s">
        <v>217</v>
      </c>
      <c r="B142" t="s">
        <v>218</v>
      </c>
      <c r="C142" t="s">
        <v>1835</v>
      </c>
      <c r="D142" t="s">
        <v>1793</v>
      </c>
      <c r="E142" t="str">
        <f>_xlfn.XLOOKUP(FACT_Explosion[[#This Row],[CODIGO]],Proveedores[CODIGO],Proveedores[TIEMPOS DE ENTREGA],0,0,1)</f>
        <v>1 semana(s)</v>
      </c>
      <c r="F142">
        <f>_xlfn.XLOOKUP(FACT_Explosion[[#This Row],[CODIGO]],FACT_A2[cve_prod],FACT_A2[Existencia],0,0,1)</f>
        <v>2.5</v>
      </c>
      <c r="G142">
        <v>0.32999999999999996</v>
      </c>
      <c r="H142">
        <v>0.15</v>
      </c>
      <c r="I142">
        <v>0.15</v>
      </c>
      <c r="J142">
        <v>0.15</v>
      </c>
      <c r="K142">
        <v>0.15</v>
      </c>
    </row>
    <row r="143" spans="1:11" x14ac:dyDescent="0.3">
      <c r="A143" t="s">
        <v>646</v>
      </c>
      <c r="B143" t="s">
        <v>647</v>
      </c>
      <c r="C143" t="s">
        <v>1879</v>
      </c>
      <c r="D143" t="s">
        <v>1800</v>
      </c>
      <c r="E143" t="str">
        <f>_xlfn.XLOOKUP(FACT_Explosion[[#This Row],[CODIGO]],Proveedores[CODIGO],Proveedores[TIEMPOS DE ENTREGA],0,0,1)</f>
        <v>1 semana</v>
      </c>
      <c r="F143">
        <f>_xlfn.XLOOKUP(FACT_Explosion[[#This Row],[CODIGO]],FACT_A2[cve_prod],FACT_A2[Existencia],0,0,1)</f>
        <v>1100</v>
      </c>
      <c r="G143">
        <v>57.954545454545453</v>
      </c>
      <c r="H143">
        <v>23.863636363636363</v>
      </c>
      <c r="I143">
        <v>34.090909090909086</v>
      </c>
      <c r="J143">
        <v>17.045454545454543</v>
      </c>
      <c r="K143">
        <v>17.045454545454543</v>
      </c>
    </row>
    <row r="144" spans="1:11" x14ac:dyDescent="0.3">
      <c r="A144" t="s">
        <v>219</v>
      </c>
      <c r="B144" t="s">
        <v>220</v>
      </c>
      <c r="C144" t="s">
        <v>1835</v>
      </c>
      <c r="D144" t="s">
        <v>1793</v>
      </c>
      <c r="E144" t="str">
        <f>_xlfn.XLOOKUP(FACT_Explosion[[#This Row],[CODIGO]],Proveedores[CODIGO],Proveedores[TIEMPOS DE ENTREGA],0,0,1)</f>
        <v>1 semana(s)</v>
      </c>
      <c r="F144">
        <f>_xlfn.XLOOKUP(FACT_Explosion[[#This Row],[CODIGO]],FACT_A2[cve_prod],FACT_A2[Existencia],0,0,1)</f>
        <v>5</v>
      </c>
      <c r="G144">
        <v>0.32999999999999996</v>
      </c>
      <c r="H144">
        <v>0.15</v>
      </c>
      <c r="I144">
        <v>3.15</v>
      </c>
      <c r="J144">
        <v>0.15</v>
      </c>
      <c r="K144">
        <v>0.15</v>
      </c>
    </row>
    <row r="145" spans="1:11" x14ac:dyDescent="0.3">
      <c r="A145" t="s">
        <v>221</v>
      </c>
      <c r="B145" t="s">
        <v>222</v>
      </c>
      <c r="C145" t="s">
        <v>1835</v>
      </c>
      <c r="D145" t="s">
        <v>1793</v>
      </c>
      <c r="E145" t="str">
        <f>_xlfn.XLOOKUP(FACT_Explosion[[#This Row],[CODIGO]],Proveedores[CODIGO],Proveedores[TIEMPOS DE ENTREGA],0,0,1)</f>
        <v>1 semana(s)</v>
      </c>
      <c r="F145">
        <f>_xlfn.XLOOKUP(FACT_Explosion[[#This Row],[CODIGO]],FACT_A2[cve_prod],FACT_A2[Existencia],0,0,1)</f>
        <v>2.5</v>
      </c>
      <c r="G145">
        <v>0.32999999999999996</v>
      </c>
      <c r="H145">
        <v>0.15</v>
      </c>
      <c r="I145">
        <v>0.15</v>
      </c>
      <c r="J145">
        <v>0.15</v>
      </c>
      <c r="K145">
        <v>0.15</v>
      </c>
    </row>
    <row r="146" spans="1:11" x14ac:dyDescent="0.3">
      <c r="A146" t="s">
        <v>1550</v>
      </c>
      <c r="B146" t="s">
        <v>1551</v>
      </c>
      <c r="C146" t="s">
        <v>1799</v>
      </c>
      <c r="D146" t="s">
        <v>1800</v>
      </c>
      <c r="E146" t="str">
        <f>_xlfn.XLOOKUP(FACT_Explosion[[#This Row],[CODIGO]],Proveedores[CODIGO],Proveedores[TIEMPOS DE ENTREGA],0,0,1)</f>
        <v>2 semana(s)</v>
      </c>
      <c r="F146">
        <f>_xlfn.XLOOKUP(FACT_Explosion[[#This Row],[CODIGO]],FACT_A2[cve_prod],FACT_A2[Existencia],0,0,1)</f>
        <v>10.3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223</v>
      </c>
      <c r="B147" t="s">
        <v>224</v>
      </c>
      <c r="C147" t="s">
        <v>1834</v>
      </c>
      <c r="D147" t="s">
        <v>1793</v>
      </c>
      <c r="E147" t="str">
        <f>_xlfn.XLOOKUP(FACT_Explosion[[#This Row],[CODIGO]],Proveedores[CODIGO],Proveedores[TIEMPOS DE ENTREGA],0,0,1)</f>
        <v>1 semana(s)</v>
      </c>
      <c r="F147">
        <f>_xlfn.XLOOKUP(FACT_Explosion[[#This Row],[CODIGO]],FACT_A2[cve_prod],FACT_A2[Existencia],0,0,1)</f>
        <v>5</v>
      </c>
      <c r="G147">
        <v>3.3299999999999996</v>
      </c>
      <c r="H147">
        <v>9.1499999999999986</v>
      </c>
      <c r="I147">
        <v>3.1499999999999995</v>
      </c>
      <c r="J147">
        <v>0.15</v>
      </c>
      <c r="K147">
        <v>3.1499999999999995</v>
      </c>
    </row>
    <row r="148" spans="1:11" x14ac:dyDescent="0.3">
      <c r="A148" t="s">
        <v>1735</v>
      </c>
      <c r="B148" t="s">
        <v>1736</v>
      </c>
      <c r="C148" t="s">
        <v>1799</v>
      </c>
      <c r="D148" t="s">
        <v>1800</v>
      </c>
      <c r="E148" t="str">
        <f>_xlfn.XLOOKUP(FACT_Explosion[[#This Row],[CODIGO]],Proveedores[CODIGO],Proveedores[TIEMPOS DE ENTREGA],0,0,1)</f>
        <v>2 semana(s)</v>
      </c>
      <c r="F148">
        <f>_xlfn.XLOOKUP(FACT_Explosion[[#This Row],[CODIGO]],FACT_A2[cve_prod],FACT_A2[Existencia],0,0,1)</f>
        <v>0</v>
      </c>
      <c r="G148">
        <v>36.373333333333335</v>
      </c>
      <c r="H148">
        <v>18.186666666666667</v>
      </c>
      <c r="I148">
        <v>18.186666666666667</v>
      </c>
      <c r="J148">
        <v>18.186666666666667</v>
      </c>
      <c r="K148">
        <v>18.186666666666667</v>
      </c>
    </row>
    <row r="149" spans="1:11" x14ac:dyDescent="0.3">
      <c r="A149" t="s">
        <v>225</v>
      </c>
      <c r="B149" t="s">
        <v>226</v>
      </c>
      <c r="C149" t="s">
        <v>1846</v>
      </c>
      <c r="D149" t="s">
        <v>1793</v>
      </c>
      <c r="E149" t="str">
        <f>_xlfn.XLOOKUP(FACT_Explosion[[#This Row],[CODIGO]],Proveedores[CODIGO],Proveedores[TIEMPOS DE ENTREGA],0,0,1)</f>
        <v>2 semana(s)</v>
      </c>
      <c r="F149">
        <f>_xlfn.XLOOKUP(FACT_Explosion[[#This Row],[CODIGO]],FACT_A2[cve_prod],FACT_A2[Existencia],0,0,1)</f>
        <v>25</v>
      </c>
      <c r="G149">
        <v>125.16500000000001</v>
      </c>
      <c r="H149">
        <v>125.075</v>
      </c>
      <c r="I149">
        <v>7.4999999999999997E-2</v>
      </c>
      <c r="J149">
        <v>250.07499999999999</v>
      </c>
      <c r="K149">
        <v>125.075</v>
      </c>
    </row>
    <row r="150" spans="1:11" x14ac:dyDescent="0.3">
      <c r="A150" t="s">
        <v>227</v>
      </c>
      <c r="B150" t="s">
        <v>228</v>
      </c>
      <c r="C150" t="s">
        <v>1835</v>
      </c>
      <c r="D150" t="s">
        <v>1793</v>
      </c>
      <c r="E150" t="str">
        <f>_xlfn.XLOOKUP(FACT_Explosion[[#This Row],[CODIGO]],Proveedores[CODIGO],Proveedores[TIEMPOS DE ENTREGA],0,0,1)</f>
        <v>1 semana(s)</v>
      </c>
      <c r="F150">
        <f>_xlfn.XLOOKUP(FACT_Explosion[[#This Row],[CODIGO]],FACT_A2[cve_prod],FACT_A2[Existencia],0,0,1)</f>
        <v>0.34587000000000001</v>
      </c>
      <c r="G150">
        <v>0.24639592592592596</v>
      </c>
      <c r="H150">
        <v>5.4104022222222221E-2</v>
      </c>
      <c r="I150">
        <v>0.12401592698412699</v>
      </c>
      <c r="J150">
        <v>8.4654022222222222E-2</v>
      </c>
      <c r="K150">
        <v>0.1759847914529914</v>
      </c>
    </row>
    <row r="151" spans="1:11" x14ac:dyDescent="0.3">
      <c r="A151" t="s">
        <v>229</v>
      </c>
      <c r="B151" t="s">
        <v>230</v>
      </c>
      <c r="C151" t="s">
        <v>1843</v>
      </c>
      <c r="D151" t="s">
        <v>1793</v>
      </c>
      <c r="E151" t="str">
        <f>_xlfn.XLOOKUP(FACT_Explosion[[#This Row],[CODIGO]],Proveedores[CODIGO],Proveedores[TIEMPOS DE ENTREGA],0,0,1)</f>
        <v>1 semana(s)</v>
      </c>
      <c r="F151">
        <f>_xlfn.XLOOKUP(FACT_Explosion[[#This Row],[CODIGO]],FACT_A2[cve_prod],FACT_A2[Existencia],0,0,1)</f>
        <v>0</v>
      </c>
      <c r="G151">
        <v>2.034E-2</v>
      </c>
      <c r="H151">
        <v>1.008E-2</v>
      </c>
      <c r="I151">
        <v>1.008E-2</v>
      </c>
      <c r="J151">
        <v>1.008E-2</v>
      </c>
      <c r="K151">
        <v>1.008E-2</v>
      </c>
    </row>
    <row r="152" spans="1:11" x14ac:dyDescent="0.3">
      <c r="A152" t="s">
        <v>318</v>
      </c>
      <c r="B152" t="s">
        <v>319</v>
      </c>
      <c r="C152" t="s">
        <v>1799</v>
      </c>
      <c r="D152" t="s">
        <v>1800</v>
      </c>
      <c r="E152" t="str">
        <f>_xlfn.XLOOKUP(FACT_Explosion[[#This Row],[CODIGO]],Proveedores[CODIGO],Proveedores[TIEMPOS DE ENTREGA],0,0,1)</f>
        <v>2 semana(s)</v>
      </c>
      <c r="F152">
        <f>_xlfn.XLOOKUP(FACT_Explosion[[#This Row],[CODIGO]],FACT_A2[cve_prod],FACT_A2[Existencia],0,0,1)</f>
        <v>10.4</v>
      </c>
      <c r="G152">
        <v>14.759999999999998</v>
      </c>
      <c r="H152">
        <v>7.379999999999999</v>
      </c>
      <c r="I152">
        <v>7.379999999999999</v>
      </c>
      <c r="J152">
        <v>7.379999999999999</v>
      </c>
      <c r="K152">
        <v>7.379999999999999</v>
      </c>
    </row>
    <row r="153" spans="1:11" x14ac:dyDescent="0.3">
      <c r="A153" t="s">
        <v>397</v>
      </c>
      <c r="B153" t="s">
        <v>398</v>
      </c>
      <c r="C153" t="s">
        <v>1799</v>
      </c>
      <c r="D153" t="s">
        <v>1800</v>
      </c>
      <c r="E153" t="str">
        <f>_xlfn.XLOOKUP(FACT_Explosion[[#This Row],[CODIGO]],Proveedores[CODIGO],Proveedores[TIEMPOS DE ENTREGA],0,0,1)</f>
        <v>2 semana(s)</v>
      </c>
      <c r="F153">
        <f>_xlfn.XLOOKUP(FACT_Explosion[[#This Row],[CODIGO]],FACT_A2[cve_prod],FACT_A2[Existencia],0,0,1)</f>
        <v>10.199999999999999</v>
      </c>
      <c r="G153">
        <v>0</v>
      </c>
      <c r="H153">
        <v>0</v>
      </c>
      <c r="I153">
        <v>0</v>
      </c>
      <c r="J153">
        <v>5.8710000000000004</v>
      </c>
      <c r="K153">
        <v>0</v>
      </c>
    </row>
    <row r="154" spans="1:11" x14ac:dyDescent="0.3">
      <c r="A154" t="s">
        <v>237</v>
      </c>
      <c r="B154" t="s">
        <v>238</v>
      </c>
      <c r="C154" t="s">
        <v>1806</v>
      </c>
      <c r="D154" t="s">
        <v>1800</v>
      </c>
      <c r="E154" t="str">
        <f>_xlfn.XLOOKUP(FACT_Explosion[[#This Row],[CODIGO]],Proveedores[CODIGO],Proveedores[TIEMPOS DE ENTREGA],0,0,1)</f>
        <v>4 semana(s)</v>
      </c>
      <c r="F154">
        <f>_xlfn.XLOOKUP(FACT_Explosion[[#This Row],[CODIGO]],FACT_A2[cve_prod],FACT_A2[Existencia],0,0,1)</f>
        <v>30000</v>
      </c>
      <c r="G154">
        <v>17932.740000000002</v>
      </c>
      <c r="H154">
        <v>9437</v>
      </c>
      <c r="I154">
        <v>9437</v>
      </c>
      <c r="J154">
        <v>9437</v>
      </c>
      <c r="K154">
        <v>9437</v>
      </c>
    </row>
    <row r="155" spans="1:11" x14ac:dyDescent="0.3">
      <c r="A155" t="s">
        <v>569</v>
      </c>
      <c r="B155" t="s">
        <v>570</v>
      </c>
      <c r="C155" t="s">
        <v>1799</v>
      </c>
      <c r="D155" t="s">
        <v>1800</v>
      </c>
      <c r="E155" t="str">
        <f>_xlfn.XLOOKUP(FACT_Explosion[[#This Row],[CODIGO]],Proveedores[CODIGO],Proveedores[TIEMPOS DE ENTREGA],0,0,1)</f>
        <v>2 semana(s)</v>
      </c>
      <c r="F155">
        <f>_xlfn.XLOOKUP(FACT_Explosion[[#This Row],[CODIGO]],FACT_A2[cve_prod],FACT_A2[Existencia],0,0,1)</f>
        <v>10.3</v>
      </c>
      <c r="G155">
        <v>0</v>
      </c>
      <c r="H155">
        <v>7.3489500000000003</v>
      </c>
      <c r="I155">
        <v>0</v>
      </c>
      <c r="J155">
        <v>0</v>
      </c>
      <c r="K155">
        <v>0</v>
      </c>
    </row>
    <row r="156" spans="1:11" x14ac:dyDescent="0.3">
      <c r="A156" t="s">
        <v>239</v>
      </c>
      <c r="B156" t="s">
        <v>240</v>
      </c>
      <c r="C156" t="s">
        <v>1807</v>
      </c>
      <c r="D156" t="s">
        <v>1800</v>
      </c>
      <c r="E156" t="str">
        <f>_xlfn.XLOOKUP(FACT_Explosion[[#This Row],[CODIGO]],Proveedores[CODIGO],Proveedores[TIEMPOS DE ENTREGA],0,0,1)</f>
        <v>4 semana (s)</v>
      </c>
      <c r="F156">
        <f>_xlfn.XLOOKUP(FACT_Explosion[[#This Row],[CODIGO]],FACT_A2[cve_prod],FACT_A2[Existencia],0,0,1)</f>
        <v>2000</v>
      </c>
      <c r="G156">
        <v>1133</v>
      </c>
      <c r="H156">
        <v>515</v>
      </c>
      <c r="I156">
        <v>515</v>
      </c>
      <c r="J156">
        <v>515</v>
      </c>
      <c r="K156">
        <v>515</v>
      </c>
    </row>
    <row r="157" spans="1:11" x14ac:dyDescent="0.3">
      <c r="A157" t="s">
        <v>423</v>
      </c>
      <c r="B157" t="s">
        <v>424</v>
      </c>
      <c r="C157" t="s">
        <v>1799</v>
      </c>
      <c r="D157" t="s">
        <v>1800</v>
      </c>
      <c r="E157" t="str">
        <f>_xlfn.XLOOKUP(FACT_Explosion[[#This Row],[CODIGO]],Proveedores[CODIGO],Proveedores[TIEMPOS DE ENTREGA],0,0,1)</f>
        <v>2 semana(s)</v>
      </c>
      <c r="F157">
        <f>_xlfn.XLOOKUP(FACT_Explosion[[#This Row],[CODIGO]],FACT_A2[cve_prod],FACT_A2[Existencia],0,0,1)</f>
        <v>28.049999999999997</v>
      </c>
      <c r="G157">
        <v>0</v>
      </c>
      <c r="H157">
        <v>0</v>
      </c>
      <c r="I157">
        <v>8.8434000000000008</v>
      </c>
      <c r="J157">
        <v>0</v>
      </c>
      <c r="K157">
        <v>0</v>
      </c>
    </row>
    <row r="158" spans="1:11" x14ac:dyDescent="0.3">
      <c r="A158" t="s">
        <v>243</v>
      </c>
      <c r="B158" t="s">
        <v>244</v>
      </c>
      <c r="C158" t="s">
        <v>1847</v>
      </c>
      <c r="D158" t="s">
        <v>1793</v>
      </c>
      <c r="E158" t="str">
        <f>_xlfn.XLOOKUP(FACT_Explosion[[#This Row],[CODIGO]],Proveedores[CODIGO],Proveedores[TIEMPOS DE ENTREGA],0,0,1)</f>
        <v>1 semana(s)</v>
      </c>
      <c r="F158">
        <f>_xlfn.XLOOKUP(FACT_Explosion[[#This Row],[CODIGO]],FACT_A2[cve_prod],FACT_A2[Existencia],0,0,1)</f>
        <v>100</v>
      </c>
      <c r="G158">
        <v>0</v>
      </c>
      <c r="H158">
        <v>0</v>
      </c>
      <c r="I158">
        <v>0</v>
      </c>
      <c r="J158">
        <v>0</v>
      </c>
      <c r="K158">
        <v>77.984615384615381</v>
      </c>
    </row>
    <row r="159" spans="1:11" x14ac:dyDescent="0.3">
      <c r="A159" t="s">
        <v>401</v>
      </c>
      <c r="B159" t="s">
        <v>402</v>
      </c>
      <c r="C159" t="s">
        <v>1799</v>
      </c>
      <c r="D159" t="s">
        <v>1800</v>
      </c>
      <c r="E159" t="str">
        <f>_xlfn.XLOOKUP(FACT_Explosion[[#This Row],[CODIGO]],Proveedores[CODIGO],Proveedores[TIEMPOS DE ENTREGA],0,0,1)</f>
        <v>2 semana(s)</v>
      </c>
      <c r="F159">
        <f>_xlfn.XLOOKUP(FACT_Explosion[[#This Row],[CODIGO]],FACT_A2[cve_prod],FACT_A2[Existencia],0,0,1)</f>
        <v>8.1999999999999993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 t="s">
        <v>245</v>
      </c>
      <c r="B160" t="s">
        <v>246</v>
      </c>
      <c r="C160" t="s">
        <v>1817</v>
      </c>
      <c r="D160" t="s">
        <v>1800</v>
      </c>
      <c r="E160" t="str">
        <f>_xlfn.XLOOKUP(FACT_Explosion[[#This Row],[CODIGO]],Proveedores[CODIGO],Proveedores[TIEMPOS DE ENTREGA],0,0,1)</f>
        <v>3 semnas</v>
      </c>
      <c r="F160">
        <f>_xlfn.XLOOKUP(FACT_Explosion[[#This Row],[CODIGO]],FACT_A2[cve_prod],FACT_A2[Existencia],0,0,1)</f>
        <v>10440</v>
      </c>
      <c r="G160">
        <v>41782.802857142859</v>
      </c>
      <c r="H160">
        <v>0</v>
      </c>
      <c r="I160">
        <v>19945.690476190477</v>
      </c>
      <c r="J160">
        <v>0</v>
      </c>
      <c r="K160">
        <v>10000</v>
      </c>
    </row>
    <row r="161" spans="1:11" x14ac:dyDescent="0.3">
      <c r="A161" t="s">
        <v>575</v>
      </c>
      <c r="B161" t="s">
        <v>576</v>
      </c>
      <c r="C161" t="s">
        <v>1799</v>
      </c>
      <c r="D161" t="s">
        <v>1800</v>
      </c>
      <c r="E161" t="str">
        <f>_xlfn.XLOOKUP(FACT_Explosion[[#This Row],[CODIGO]],Proveedores[CODIGO],Proveedores[TIEMPOS DE ENTREGA],0,0,1)</f>
        <v>2 semana(s)</v>
      </c>
      <c r="F161">
        <f>_xlfn.XLOOKUP(FACT_Explosion[[#This Row],[CODIGO]],FACT_A2[cve_prod],FACT_A2[Existencia],0,0,1)</f>
        <v>19.899999999999999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t="s">
        <v>247</v>
      </c>
      <c r="B162" t="s">
        <v>248</v>
      </c>
      <c r="C162" t="s">
        <v>1821</v>
      </c>
      <c r="D162" t="s">
        <v>1800</v>
      </c>
      <c r="E162" t="str">
        <f>_xlfn.XLOOKUP(FACT_Explosion[[#This Row],[CODIGO]],Proveedores[CODIGO],Proveedores[TIEMPOS DE ENTREGA],0,0,1)</f>
        <v>3 semana(s)</v>
      </c>
      <c r="F162">
        <f>_xlfn.XLOOKUP(FACT_Explosion[[#This Row],[CODIGO]],FACT_A2[cve_prod],FACT_A2[Existencia],0,0,1)</f>
        <v>21000</v>
      </c>
      <c r="G162">
        <v>0</v>
      </c>
      <c r="H162">
        <v>0</v>
      </c>
      <c r="I162">
        <v>0</v>
      </c>
      <c r="J162">
        <v>0</v>
      </c>
      <c r="K162">
        <v>10000</v>
      </c>
    </row>
    <row r="163" spans="1:11" x14ac:dyDescent="0.3">
      <c r="A163" t="s">
        <v>429</v>
      </c>
      <c r="B163" t="s">
        <v>430</v>
      </c>
      <c r="C163" t="s">
        <v>1799</v>
      </c>
      <c r="D163" t="s">
        <v>1800</v>
      </c>
      <c r="E163" t="str">
        <f>_xlfn.XLOOKUP(FACT_Explosion[[#This Row],[CODIGO]],Proveedores[CODIGO],Proveedores[TIEMPOS DE ENTREGA],0,0,1)</f>
        <v>2 semana(s)</v>
      </c>
      <c r="F163">
        <f>_xlfn.XLOOKUP(FACT_Explosion[[#This Row],[CODIGO]],FACT_A2[cve_prod],FACT_A2[Existencia],0,0,1)</f>
        <v>20.6</v>
      </c>
      <c r="G163">
        <v>0</v>
      </c>
      <c r="H163">
        <v>0</v>
      </c>
      <c r="I163">
        <v>3.79</v>
      </c>
      <c r="J163">
        <v>0</v>
      </c>
      <c r="K163">
        <v>0</v>
      </c>
    </row>
    <row r="164" spans="1:11" x14ac:dyDescent="0.3">
      <c r="A164" t="s">
        <v>251</v>
      </c>
      <c r="B164" t="s">
        <v>252</v>
      </c>
      <c r="C164" t="s">
        <v>1861</v>
      </c>
      <c r="D164" t="s">
        <v>1793</v>
      </c>
      <c r="E164" t="str">
        <f>_xlfn.XLOOKUP(FACT_Explosion[[#This Row],[CODIGO]],Proveedores[CODIGO],Proveedores[TIEMPOS DE ENTREGA],0,0,1)</f>
        <v>13 semana(s)</v>
      </c>
      <c r="F164">
        <f>_xlfn.XLOOKUP(FACT_Explosion[[#This Row],[CODIGO]],FACT_A2[cve_prod],FACT_A2[Existencia],0,0,1)</f>
        <v>227.11180000000002</v>
      </c>
      <c r="G164">
        <v>104.09661538461539</v>
      </c>
      <c r="H164">
        <v>44.519999999999996</v>
      </c>
      <c r="I164">
        <v>68.52</v>
      </c>
      <c r="J164">
        <v>20.52</v>
      </c>
      <c r="K164">
        <v>20.52</v>
      </c>
    </row>
    <row r="165" spans="1:11" x14ac:dyDescent="0.3">
      <c r="A165" t="s">
        <v>1649</v>
      </c>
      <c r="B165" t="s">
        <v>1650</v>
      </c>
      <c r="C165" t="s">
        <v>1799</v>
      </c>
      <c r="D165" t="s">
        <v>1800</v>
      </c>
      <c r="E165" t="str">
        <f>_xlfn.XLOOKUP(FACT_Explosion[[#This Row],[CODIGO]],Proveedores[CODIGO],Proveedores[TIEMPOS DE ENTREGA],0,0,1)</f>
        <v>2 semana(s)</v>
      </c>
      <c r="F165">
        <f>_xlfn.XLOOKUP(FACT_Explosion[[#This Row],[CODIGO]],FACT_A2[cve_prod],FACT_A2[Existencia],0,0,1)</f>
        <v>20.8</v>
      </c>
      <c r="G165">
        <v>0.80141400000000007</v>
      </c>
      <c r="H165">
        <v>0.31590000000000001</v>
      </c>
      <c r="I165">
        <v>0.31590000000000001</v>
      </c>
      <c r="J165">
        <v>0.31590000000000001</v>
      </c>
      <c r="K165">
        <v>0.31590000000000001</v>
      </c>
    </row>
    <row r="166" spans="1:11" x14ac:dyDescent="0.3">
      <c r="A166" t="s">
        <v>253</v>
      </c>
      <c r="B166" t="s">
        <v>254</v>
      </c>
      <c r="C166" t="s">
        <v>1856</v>
      </c>
      <c r="D166" t="s">
        <v>1793</v>
      </c>
      <c r="E166" t="str">
        <f>_xlfn.XLOOKUP(FACT_Explosion[[#This Row],[CODIGO]],Proveedores[CODIGO],Proveedores[TIEMPOS DE ENTREGA],0,0,1)</f>
        <v>5 semana(s)</v>
      </c>
      <c r="F166">
        <f>_xlfn.XLOOKUP(FACT_Explosion[[#This Row],[CODIGO]],FACT_A2[cve_prod],FACT_A2[Existencia],0,0,1)</f>
        <v>4086.232</v>
      </c>
      <c r="G166">
        <v>3421.5401187704911</v>
      </c>
      <c r="H166">
        <v>3975.4821046448087</v>
      </c>
      <c r="I166">
        <v>4930.3247546448092</v>
      </c>
      <c r="J166">
        <v>1113.6265546448087</v>
      </c>
      <c r="K166">
        <v>2919.9265546448091</v>
      </c>
    </row>
    <row r="167" spans="1:11" x14ac:dyDescent="0.3">
      <c r="A167" t="s">
        <v>270</v>
      </c>
      <c r="B167" t="s">
        <v>271</v>
      </c>
      <c r="C167" t="s">
        <v>1799</v>
      </c>
      <c r="D167" t="s">
        <v>1800</v>
      </c>
      <c r="E167" t="str">
        <f>_xlfn.XLOOKUP(FACT_Explosion[[#This Row],[CODIGO]],Proveedores[CODIGO],Proveedores[TIEMPOS DE ENTREGA],0,0,1)</f>
        <v>2 semana(s)</v>
      </c>
      <c r="F167">
        <f>_xlfn.XLOOKUP(FACT_Explosion[[#This Row],[CODIGO]],FACT_A2[cve_prod],FACT_A2[Existencia],0,0,1)</f>
        <v>20.200000000000003</v>
      </c>
      <c r="G167">
        <v>0</v>
      </c>
      <c r="H167">
        <v>4.59</v>
      </c>
      <c r="I167">
        <v>0</v>
      </c>
      <c r="J167">
        <v>3.0599999999999996</v>
      </c>
      <c r="K167">
        <v>0</v>
      </c>
    </row>
    <row r="168" spans="1:11" x14ac:dyDescent="0.3">
      <c r="A168" t="s">
        <v>280</v>
      </c>
      <c r="B168" t="s">
        <v>281</v>
      </c>
      <c r="C168" t="s">
        <v>1799</v>
      </c>
      <c r="D168" t="s">
        <v>1800</v>
      </c>
      <c r="E168" t="str">
        <f>_xlfn.XLOOKUP(FACT_Explosion[[#This Row],[CODIGO]],Proveedores[CODIGO],Proveedores[TIEMPOS DE ENTREGA],0,0,1)</f>
        <v>2 semana(s)</v>
      </c>
      <c r="F168">
        <f>_xlfn.XLOOKUP(FACT_Explosion[[#This Row],[CODIGO]],FACT_A2[cve_prod],FACT_A2[Existencia],0,0,1)</f>
        <v>11.5</v>
      </c>
      <c r="G168">
        <v>0</v>
      </c>
      <c r="H168">
        <v>0</v>
      </c>
      <c r="I168">
        <v>0</v>
      </c>
      <c r="J168">
        <v>5.737333333333333</v>
      </c>
      <c r="K168">
        <v>0</v>
      </c>
    </row>
    <row r="169" spans="1:11" x14ac:dyDescent="0.3">
      <c r="A169" t="s">
        <v>257</v>
      </c>
      <c r="B169" t="s">
        <v>258</v>
      </c>
      <c r="C169" t="s">
        <v>1807</v>
      </c>
      <c r="D169" t="s">
        <v>1800</v>
      </c>
      <c r="E169" t="str">
        <f>_xlfn.XLOOKUP(FACT_Explosion[[#This Row],[CODIGO]],Proveedores[CODIGO],Proveedores[TIEMPOS DE ENTREGA],0,0,1)</f>
        <v>4 semana (s)</v>
      </c>
      <c r="F169">
        <f>_xlfn.XLOOKUP(FACT_Explosion[[#This Row],[CODIGO]],FACT_A2[cve_prod],FACT_A2[Existencia],0,0,1)</f>
        <v>26000</v>
      </c>
      <c r="G169">
        <v>9700</v>
      </c>
      <c r="H169">
        <v>4500</v>
      </c>
      <c r="I169">
        <v>4500</v>
      </c>
      <c r="J169">
        <v>4500</v>
      </c>
      <c r="K169">
        <v>4500</v>
      </c>
    </row>
    <row r="170" spans="1:11" x14ac:dyDescent="0.3">
      <c r="A170" t="s">
        <v>262</v>
      </c>
      <c r="B170" t="s">
        <v>263</v>
      </c>
      <c r="C170" t="s">
        <v>1866</v>
      </c>
      <c r="D170" t="s">
        <v>1793</v>
      </c>
      <c r="E170" t="str">
        <f>_xlfn.XLOOKUP(FACT_Explosion[[#This Row],[CODIGO]],Proveedores[CODIGO],Proveedores[TIEMPOS DE ENTREGA],0,0,1)</f>
        <v>6 semana(s)</v>
      </c>
      <c r="F170">
        <f>_xlfn.XLOOKUP(FACT_Explosion[[#This Row],[CODIGO]],FACT_A2[cve_prod],FACT_A2[Existencia],0,0,1)</f>
        <v>6</v>
      </c>
      <c r="G170">
        <v>0</v>
      </c>
      <c r="H170">
        <v>5.16</v>
      </c>
      <c r="I170">
        <v>0</v>
      </c>
      <c r="J170">
        <v>4.3001333333333331</v>
      </c>
      <c r="K170">
        <v>0</v>
      </c>
    </row>
    <row r="171" spans="1:11" x14ac:dyDescent="0.3">
      <c r="A171" t="s">
        <v>719</v>
      </c>
      <c r="B171" t="s">
        <v>720</v>
      </c>
      <c r="C171" t="s">
        <v>1871</v>
      </c>
      <c r="D171" t="s">
        <v>1793</v>
      </c>
      <c r="E171" t="str">
        <f>_xlfn.XLOOKUP(FACT_Explosion[[#This Row],[CODIGO]],Proveedores[CODIGO],Proveedores[TIEMPOS DE ENTREGA],0,0,1)</f>
        <v>7 semana(s)</v>
      </c>
      <c r="F171">
        <f>_xlfn.XLOOKUP(FACT_Explosion[[#This Row],[CODIGO]],FACT_A2[cve_prod],FACT_A2[Existencia],0,0,1)</f>
        <v>66.465000000000003</v>
      </c>
      <c r="G171">
        <v>14.28</v>
      </c>
      <c r="H171">
        <v>28.56</v>
      </c>
      <c r="I171">
        <v>10.709999999999999</v>
      </c>
      <c r="J171">
        <v>8.9249999999999989</v>
      </c>
      <c r="K171">
        <v>10.709999999999999</v>
      </c>
    </row>
    <row r="172" spans="1:11" x14ac:dyDescent="0.3">
      <c r="A172" t="s">
        <v>268</v>
      </c>
      <c r="B172" t="s">
        <v>269</v>
      </c>
      <c r="C172" t="s">
        <v>1856</v>
      </c>
      <c r="D172" t="s">
        <v>1793</v>
      </c>
      <c r="E172" t="str">
        <f>_xlfn.XLOOKUP(FACT_Explosion[[#This Row],[CODIGO]],Proveedores[CODIGO],Proveedores[TIEMPOS DE ENTREGA],0,0,1)</f>
        <v>5 semana(s)</v>
      </c>
      <c r="F172">
        <f>_xlfn.XLOOKUP(FACT_Explosion[[#This Row],[CODIGO]],FACT_A2[cve_prod],FACT_A2[Existencia],0,0,1)</f>
        <v>90.341399999999993</v>
      </c>
      <c r="G172">
        <v>1036.8715687201357</v>
      </c>
      <c r="H172">
        <v>320.04994150292481</v>
      </c>
      <c r="I172">
        <v>356.00137007435342</v>
      </c>
      <c r="J172">
        <v>302.44594150292488</v>
      </c>
      <c r="K172">
        <v>255.36994150292483</v>
      </c>
    </row>
    <row r="173" spans="1:11" x14ac:dyDescent="0.3">
      <c r="A173" t="s">
        <v>1481</v>
      </c>
      <c r="B173" t="s">
        <v>1482</v>
      </c>
      <c r="C173" t="s">
        <v>1871</v>
      </c>
      <c r="D173" t="s">
        <v>1793</v>
      </c>
      <c r="E173" t="str">
        <f>_xlfn.XLOOKUP(FACT_Explosion[[#This Row],[CODIGO]],Proveedores[CODIGO],Proveedores[TIEMPOS DE ENTREGA],0,0,1)</f>
        <v>7 semana(s)</v>
      </c>
      <c r="F173">
        <f>_xlfn.XLOOKUP(FACT_Explosion[[#This Row],[CODIGO]],FACT_A2[cve_prod],FACT_A2[Existencia],0,0,1)</f>
        <v>99.9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272</v>
      </c>
      <c r="B174" t="s">
        <v>273</v>
      </c>
      <c r="C174" t="s">
        <v>1819</v>
      </c>
      <c r="D174" t="s">
        <v>1800</v>
      </c>
      <c r="E174" t="str">
        <f>_xlfn.XLOOKUP(FACT_Explosion[[#This Row],[CODIGO]],Proveedores[CODIGO],Proveedores[TIEMPOS DE ENTREGA],0,0,1)</f>
        <v>4 semana(s)</v>
      </c>
      <c r="F174">
        <f>_xlfn.XLOOKUP(FACT_Explosion[[#This Row],[CODIGO]],FACT_A2[cve_prod],FACT_A2[Existencia],0,0,1)</f>
        <v>11470</v>
      </c>
      <c r="G174">
        <v>0</v>
      </c>
      <c r="H174">
        <v>6120</v>
      </c>
      <c r="I174">
        <v>0</v>
      </c>
      <c r="J174">
        <v>4080</v>
      </c>
      <c r="K174">
        <v>0</v>
      </c>
    </row>
    <row r="175" spans="1:11" x14ac:dyDescent="0.3">
      <c r="A175" t="s">
        <v>660</v>
      </c>
      <c r="B175" t="s">
        <v>661</v>
      </c>
      <c r="C175" t="s">
        <v>1810</v>
      </c>
      <c r="D175" t="s">
        <v>1800</v>
      </c>
      <c r="E175" t="str">
        <f>_xlfn.XLOOKUP(FACT_Explosion[[#This Row],[CODIGO]],Proveedores[CODIGO],Proveedores[TIEMPOS DE ENTREGA],0,0,1)</f>
        <v>4 semanas</v>
      </c>
      <c r="F175">
        <f>_xlfn.XLOOKUP(FACT_Explosion[[#This Row],[CODIGO]],FACT_A2[cve_prod],FACT_A2[Existencia],0,0,1)</f>
        <v>0</v>
      </c>
      <c r="G175">
        <v>1159.090909090909</v>
      </c>
      <c r="H175">
        <v>477.27272727272725</v>
      </c>
      <c r="I175">
        <v>681.81818181818176</v>
      </c>
      <c r="J175">
        <v>340.90909090909088</v>
      </c>
      <c r="K175">
        <v>340.90909090909088</v>
      </c>
    </row>
    <row r="176" spans="1:11" x14ac:dyDescent="0.3">
      <c r="A176" t="s">
        <v>274</v>
      </c>
      <c r="B176" t="s">
        <v>275</v>
      </c>
      <c r="C176" t="s">
        <v>1820</v>
      </c>
      <c r="D176" t="s">
        <v>1800</v>
      </c>
      <c r="E176" t="str">
        <f>_xlfn.XLOOKUP(FACT_Explosion[[#This Row],[CODIGO]],Proveedores[CODIGO],Proveedores[TIEMPOS DE ENTREGA],0,0,1)</f>
        <v>3 semana(s)</v>
      </c>
      <c r="F176">
        <f>_xlfn.XLOOKUP(FACT_Explosion[[#This Row],[CODIGO]],FACT_A2[cve_prod],FACT_A2[Existencia],0,0,1)</f>
        <v>887</v>
      </c>
      <c r="G176">
        <v>0</v>
      </c>
      <c r="H176">
        <v>302.98099999999999</v>
      </c>
      <c r="I176">
        <v>161</v>
      </c>
      <c r="J176">
        <v>275.78333333333336</v>
      </c>
      <c r="K176">
        <v>0</v>
      </c>
    </row>
    <row r="177" spans="1:11" x14ac:dyDescent="0.3">
      <c r="A177" t="s">
        <v>1609</v>
      </c>
      <c r="B177" t="s">
        <v>1610</v>
      </c>
      <c r="C177" t="s">
        <v>1829</v>
      </c>
      <c r="D177" t="s">
        <v>1800</v>
      </c>
      <c r="E177">
        <f>_xlfn.XLOOKUP(FACT_Explosion[[#This Row],[CODIGO]],Proveedores[CODIGO],Proveedores[TIEMPOS DE ENTREGA],0,0,1)</f>
        <v>0</v>
      </c>
      <c r="F177">
        <f>_xlfn.XLOOKUP(FACT_Explosion[[#This Row],[CODIGO]],FACT_A2[cve_prod],FACT_A2[Existencia],0,0,1)</f>
        <v>878</v>
      </c>
      <c r="G177">
        <v>1382.0476190476193</v>
      </c>
      <c r="H177">
        <v>396.52380952380952</v>
      </c>
      <c r="I177">
        <v>0</v>
      </c>
      <c r="J177">
        <v>0</v>
      </c>
      <c r="K177">
        <v>210</v>
      </c>
    </row>
    <row r="178" spans="1:11" x14ac:dyDescent="0.3">
      <c r="A178" t="s">
        <v>370</v>
      </c>
      <c r="B178" t="s">
        <v>371</v>
      </c>
      <c r="C178" t="s">
        <v>1866</v>
      </c>
      <c r="D178" t="s">
        <v>1793</v>
      </c>
      <c r="E178" t="str">
        <f>_xlfn.XLOOKUP(FACT_Explosion[[#This Row],[CODIGO]],Proveedores[CODIGO],Proveedores[TIEMPOS DE ENTREGA],0,0,1)</f>
        <v>6 semana(s)</v>
      </c>
      <c r="F178">
        <f>_xlfn.XLOOKUP(FACT_Explosion[[#This Row],[CODIGO]],FACT_A2[cve_prod],FACT_A2[Existencia],0,0,1)</f>
        <v>0</v>
      </c>
      <c r="G178">
        <v>3.33</v>
      </c>
      <c r="H178">
        <v>9.99</v>
      </c>
      <c r="I178">
        <v>3.33</v>
      </c>
      <c r="J178">
        <v>0</v>
      </c>
      <c r="K178">
        <v>3.33</v>
      </c>
    </row>
    <row r="179" spans="1:11" x14ac:dyDescent="0.3">
      <c r="A179" t="s">
        <v>282</v>
      </c>
      <c r="B179" t="s">
        <v>283</v>
      </c>
      <c r="C179" t="s">
        <v>1819</v>
      </c>
      <c r="D179" t="s">
        <v>1800</v>
      </c>
      <c r="E179" t="str">
        <f>_xlfn.XLOOKUP(FACT_Explosion[[#This Row],[CODIGO]],Proveedores[CODIGO],Proveedores[TIEMPOS DE ENTREGA],0,0,1)</f>
        <v>4 semana(s)</v>
      </c>
      <c r="F179">
        <f>_xlfn.XLOOKUP(FACT_Explosion[[#This Row],[CODIGO]],FACT_A2[cve_prod],FACT_A2[Existencia],0,0,1)</f>
        <v>19577</v>
      </c>
      <c r="G179">
        <v>0</v>
      </c>
      <c r="H179">
        <v>0</v>
      </c>
      <c r="I179">
        <v>0</v>
      </c>
      <c r="J179">
        <v>15300</v>
      </c>
      <c r="K179">
        <v>0</v>
      </c>
    </row>
    <row r="180" spans="1:11" x14ac:dyDescent="0.3">
      <c r="A180" t="s">
        <v>284</v>
      </c>
      <c r="B180" t="s">
        <v>285</v>
      </c>
      <c r="C180" t="s">
        <v>1820</v>
      </c>
      <c r="D180" t="s">
        <v>1800</v>
      </c>
      <c r="E180" t="str">
        <f>_xlfn.XLOOKUP(FACT_Explosion[[#This Row],[CODIGO]],Proveedores[CODIGO],Proveedores[TIEMPOS DE ENTREGA],0,0,1)</f>
        <v>3 semana(s)</v>
      </c>
      <c r="F180">
        <f>_xlfn.XLOOKUP(FACT_Explosion[[#This Row],[CODIGO]],FACT_A2[cve_prod],FACT_A2[Existencia],0,0,1)</f>
        <v>115</v>
      </c>
      <c r="G180">
        <v>0</v>
      </c>
      <c r="H180">
        <v>0</v>
      </c>
      <c r="I180">
        <v>212</v>
      </c>
      <c r="J180">
        <v>318</v>
      </c>
      <c r="K180">
        <v>0</v>
      </c>
    </row>
    <row r="181" spans="1:11" x14ac:dyDescent="0.3">
      <c r="A181" t="s">
        <v>559</v>
      </c>
      <c r="B181" t="s">
        <v>560</v>
      </c>
      <c r="C181" t="s">
        <v>1866</v>
      </c>
      <c r="D181" t="s">
        <v>1793</v>
      </c>
      <c r="E181" t="str">
        <f>_xlfn.XLOOKUP(FACT_Explosion[[#This Row],[CODIGO]],Proveedores[CODIGO],Proveedores[TIEMPOS DE ENTREGA],0,0,1)</f>
        <v>5 semana(s)</v>
      </c>
      <c r="F181">
        <f>_xlfn.XLOOKUP(FACT_Explosion[[#This Row],[CODIGO]],FACT_A2[cve_prod],FACT_A2[Existencia],0,0,1)</f>
        <v>27.5</v>
      </c>
      <c r="G181">
        <v>13.473000000000001</v>
      </c>
      <c r="H181">
        <v>0</v>
      </c>
      <c r="I181">
        <v>6.75</v>
      </c>
      <c r="J181">
        <v>0</v>
      </c>
      <c r="K181">
        <v>0</v>
      </c>
    </row>
    <row r="182" spans="1:11" x14ac:dyDescent="0.3">
      <c r="A182" t="s">
        <v>286</v>
      </c>
      <c r="B182" t="s">
        <v>287</v>
      </c>
      <c r="C182" t="s">
        <v>1820</v>
      </c>
      <c r="D182" t="s">
        <v>1800</v>
      </c>
      <c r="E182" t="str">
        <f>_xlfn.XLOOKUP(FACT_Explosion[[#This Row],[CODIGO]],Proveedores[CODIGO],Proveedores[TIEMPOS DE ENTREGA],0,0,1)</f>
        <v>3 semana(s)</v>
      </c>
      <c r="F182">
        <f>_xlfn.XLOOKUP(FACT_Explosion[[#This Row],[CODIGO]],FACT_A2[cve_prod],FACT_A2[Existencia],0,0,1)</f>
        <v>157</v>
      </c>
      <c r="G182">
        <v>0</v>
      </c>
      <c r="H182">
        <v>0</v>
      </c>
      <c r="I182">
        <v>36</v>
      </c>
      <c r="J182">
        <v>20</v>
      </c>
      <c r="K182">
        <v>0</v>
      </c>
    </row>
    <row r="183" spans="1:11" x14ac:dyDescent="0.3">
      <c r="A183" t="s">
        <v>290</v>
      </c>
      <c r="B183" t="s">
        <v>291</v>
      </c>
      <c r="C183" t="s">
        <v>1834</v>
      </c>
      <c r="D183" t="s">
        <v>1793</v>
      </c>
      <c r="E183" t="str">
        <f>_xlfn.XLOOKUP(FACT_Explosion[[#This Row],[CODIGO]],Proveedores[CODIGO],Proveedores[TIEMPOS DE ENTREGA],0,0,1)</f>
        <v>1 semana(s)</v>
      </c>
      <c r="F183">
        <f>_xlfn.XLOOKUP(FACT_Explosion[[#This Row],[CODIGO]],FACT_A2[cve_prod],FACT_A2[Existencia],0,0,1)</f>
        <v>95.557999999999993</v>
      </c>
      <c r="G183">
        <v>228.69614300000003</v>
      </c>
      <c r="H183">
        <v>206.35494</v>
      </c>
      <c r="I183">
        <v>309.17209000000003</v>
      </c>
      <c r="J183">
        <v>168.87209000000001</v>
      </c>
      <c r="K183">
        <v>167.58368999999999</v>
      </c>
    </row>
    <row r="184" spans="1:11" x14ac:dyDescent="0.3">
      <c r="A184" t="s">
        <v>939</v>
      </c>
      <c r="B184" t="s">
        <v>940</v>
      </c>
      <c r="C184" t="s">
        <v>1864</v>
      </c>
      <c r="D184" t="s">
        <v>1793</v>
      </c>
      <c r="E184" t="str">
        <f>_xlfn.XLOOKUP(FACT_Explosion[[#This Row],[CODIGO]],Proveedores[CODIGO],Proveedores[TIEMPOS DE ENTREGA],0,0,1)</f>
        <v>4 semanas</v>
      </c>
      <c r="F184">
        <f>_xlfn.XLOOKUP(FACT_Explosion[[#This Row],[CODIGO]],FACT_A2[cve_prod],FACT_A2[Existencia],0,0,1)</f>
        <v>11575</v>
      </c>
      <c r="G184">
        <v>2000</v>
      </c>
      <c r="H184">
        <v>6000</v>
      </c>
      <c r="I184">
        <v>8000</v>
      </c>
      <c r="J184">
        <v>8000</v>
      </c>
      <c r="K184">
        <v>4000</v>
      </c>
    </row>
    <row r="185" spans="1:11" x14ac:dyDescent="0.3">
      <c r="A185" t="s">
        <v>292</v>
      </c>
      <c r="B185" t="s">
        <v>293</v>
      </c>
      <c r="C185" t="s">
        <v>1850</v>
      </c>
      <c r="D185" t="s">
        <v>1793</v>
      </c>
      <c r="E185" t="str">
        <f>_xlfn.XLOOKUP(FACT_Explosion[[#This Row],[CODIGO]],Proveedores[CODIGO],Proveedores[TIEMPOS DE ENTREGA],0,0,1)</f>
        <v>1 semana(s)</v>
      </c>
      <c r="F185">
        <f>_xlfn.XLOOKUP(FACT_Explosion[[#This Row],[CODIGO]],FACT_A2[cve_prod],FACT_A2[Existencia],0,0,1)</f>
        <v>73.52</v>
      </c>
      <c r="G185">
        <v>54.436911999999992</v>
      </c>
      <c r="H185">
        <v>30.042663499999996</v>
      </c>
      <c r="I185">
        <v>21.971999999999998</v>
      </c>
      <c r="J185">
        <v>18.141999999999999</v>
      </c>
      <c r="K185">
        <v>31.161399999999997</v>
      </c>
    </row>
    <row r="186" spans="1:11" x14ac:dyDescent="0.3">
      <c r="A186" t="s">
        <v>1203</v>
      </c>
      <c r="B186" t="s">
        <v>1204</v>
      </c>
      <c r="C186" t="s">
        <v>1864</v>
      </c>
      <c r="D186" t="s">
        <v>1793</v>
      </c>
      <c r="E186">
        <f>_xlfn.XLOOKUP(FACT_Explosion[[#This Row],[CODIGO]],Proveedores[CODIGO],Proveedores[TIEMPOS DE ENTREGA],0,0,1)</f>
        <v>0</v>
      </c>
      <c r="F186">
        <f>_xlfn.XLOOKUP(FACT_Explosion[[#This Row],[CODIGO]],FACT_A2[cve_prod],FACT_A2[Existencia],0,0,1)</f>
        <v>0</v>
      </c>
      <c r="G186">
        <v>0</v>
      </c>
      <c r="H186">
        <v>0</v>
      </c>
      <c r="I186">
        <v>4000</v>
      </c>
      <c r="J186">
        <v>4000</v>
      </c>
      <c r="K186">
        <v>0</v>
      </c>
    </row>
    <row r="187" spans="1:11" x14ac:dyDescent="0.3">
      <c r="A187" t="s">
        <v>1469</v>
      </c>
      <c r="B187" t="s">
        <v>1470</v>
      </c>
      <c r="C187" t="s">
        <v>1864</v>
      </c>
      <c r="D187" t="s">
        <v>1793</v>
      </c>
      <c r="E187">
        <f>_xlfn.XLOOKUP(FACT_Explosion[[#This Row],[CODIGO]],Proveedores[CODIGO],Proveedores[TIEMPOS DE ENTREGA],0,0,1)</f>
        <v>0</v>
      </c>
      <c r="F187">
        <f>_xlfn.XLOOKUP(FACT_Explosion[[#This Row],[CODIGO]],FACT_A2[cve_prod],FACT_A2[Existencia],0,0,1)</f>
        <v>0</v>
      </c>
      <c r="G187">
        <v>8000</v>
      </c>
      <c r="H187">
        <v>16000</v>
      </c>
      <c r="I187">
        <v>0</v>
      </c>
      <c r="J187">
        <v>0</v>
      </c>
      <c r="K187">
        <v>4000</v>
      </c>
    </row>
    <row r="188" spans="1:11" x14ac:dyDescent="0.3">
      <c r="A188" t="s">
        <v>1529</v>
      </c>
      <c r="B188" t="s">
        <v>1530</v>
      </c>
      <c r="C188" t="s">
        <v>1885</v>
      </c>
      <c r="D188" t="s">
        <v>1793</v>
      </c>
      <c r="E188" t="str">
        <f>_xlfn.XLOOKUP(FACT_Explosion[[#This Row],[CODIGO]],Proveedores[CODIGO],Proveedores[TIEMPOS DE ENTREGA],0,0,1)</f>
        <v>2 semana(s)</v>
      </c>
      <c r="F188">
        <f>_xlfn.XLOOKUP(FACT_Explosion[[#This Row],[CODIGO]],FACT_A2[cve_prod],FACT_A2[Existencia],0,0,1)</f>
        <v>20.479000000000003</v>
      </c>
      <c r="G188">
        <v>100.55707692307693</v>
      </c>
      <c r="H188">
        <v>13.215999999999999</v>
      </c>
      <c r="I188">
        <v>8</v>
      </c>
      <c r="J188">
        <v>0</v>
      </c>
      <c r="K188">
        <v>6.72</v>
      </c>
    </row>
    <row r="189" spans="1:11" x14ac:dyDescent="0.3">
      <c r="A189" t="s">
        <v>298</v>
      </c>
      <c r="B189" t="s">
        <v>299</v>
      </c>
      <c r="C189" t="s">
        <v>1807</v>
      </c>
      <c r="D189" t="s">
        <v>1800</v>
      </c>
      <c r="E189" t="str">
        <f>_xlfn.XLOOKUP(FACT_Explosion[[#This Row],[CODIGO]],Proveedores[CODIGO],Proveedores[TIEMPOS DE ENTREGA],0,0,1)</f>
        <v>4 semana (s)</v>
      </c>
      <c r="F189">
        <f>_xlfn.XLOOKUP(FACT_Explosion[[#This Row],[CODIGO]],FACT_A2[cve_prod],FACT_A2[Existencia],0,0,1)</f>
        <v>2400</v>
      </c>
      <c r="G189">
        <v>1600</v>
      </c>
      <c r="H189">
        <v>600</v>
      </c>
      <c r="I189">
        <v>600</v>
      </c>
      <c r="J189">
        <v>600</v>
      </c>
      <c r="K189">
        <v>600</v>
      </c>
    </row>
    <row r="190" spans="1:11" x14ac:dyDescent="0.3">
      <c r="A190" t="s">
        <v>1161</v>
      </c>
      <c r="B190" t="s">
        <v>1162</v>
      </c>
      <c r="C190" t="s">
        <v>1819</v>
      </c>
      <c r="D190" t="s">
        <v>1800</v>
      </c>
      <c r="E190" t="str">
        <f>_xlfn.XLOOKUP(FACT_Explosion[[#This Row],[CODIGO]],Proveedores[CODIGO],Proveedores[TIEMPOS DE ENTREGA],0,0,1)</f>
        <v>4 semana(s)</v>
      </c>
      <c r="F190">
        <f>_xlfn.XLOOKUP(FACT_Explosion[[#This Row],[CODIGO]],FACT_A2[cve_prod],FACT_A2[Existencia],0,0,1)</f>
        <v>18017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 t="s">
        <v>302</v>
      </c>
      <c r="B191" t="s">
        <v>303</v>
      </c>
      <c r="C191" t="s">
        <v>1834</v>
      </c>
      <c r="D191" t="s">
        <v>1793</v>
      </c>
      <c r="E191" t="str">
        <f>_xlfn.XLOOKUP(FACT_Explosion[[#This Row],[CODIGO]],Proveedores[CODIGO],Proveedores[TIEMPOS DE ENTREGA],0,0,1)</f>
        <v>1 semana(s)</v>
      </c>
      <c r="F191">
        <f>_xlfn.XLOOKUP(FACT_Explosion[[#This Row],[CODIGO]],FACT_A2[cve_prod],FACT_A2[Existencia],0,0,1)</f>
        <v>44.085000000000001</v>
      </c>
      <c r="G191">
        <v>27.664999999999999</v>
      </c>
      <c r="H191">
        <v>8.3149999999999995</v>
      </c>
      <c r="I191">
        <v>13.785</v>
      </c>
      <c r="J191">
        <v>11.18</v>
      </c>
      <c r="K191">
        <v>9.9250000000000007</v>
      </c>
    </row>
    <row r="192" spans="1:11" x14ac:dyDescent="0.3">
      <c r="A192" t="s">
        <v>1169</v>
      </c>
      <c r="B192" t="s">
        <v>1170</v>
      </c>
      <c r="C192" t="s">
        <v>1819</v>
      </c>
      <c r="D192" t="s">
        <v>1800</v>
      </c>
      <c r="E192" t="str">
        <f>_xlfn.XLOOKUP(FACT_Explosion[[#This Row],[CODIGO]],Proveedores[CODIGO],Proveedores[TIEMPOS DE ENTREGA],0,0,1)</f>
        <v>4 semana(s)</v>
      </c>
      <c r="F192">
        <f>_xlfn.XLOOKUP(FACT_Explosion[[#This Row],[CODIGO]],FACT_A2[cve_prod],FACT_A2[Existencia],0,0,1)</f>
        <v>40856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304</v>
      </c>
      <c r="B193" t="s">
        <v>305</v>
      </c>
      <c r="C193" t="s">
        <v>1833</v>
      </c>
      <c r="D193" t="s">
        <v>1793</v>
      </c>
      <c r="E193" t="str">
        <f>_xlfn.XLOOKUP(FACT_Explosion[[#This Row],[CODIGO]],Proveedores[CODIGO],Proveedores[TIEMPOS DE ENTREGA],0,0,1)</f>
        <v>2 semana(s)</v>
      </c>
      <c r="F193">
        <f>_xlfn.XLOOKUP(FACT_Explosion[[#This Row],[CODIGO]],FACT_A2[cve_prod],FACT_A2[Existencia],0,0,1)</f>
        <v>0</v>
      </c>
      <c r="G193">
        <v>56.481211959999989</v>
      </c>
      <c r="H193">
        <v>31.748125999999996</v>
      </c>
      <c r="I193">
        <v>27.182125999999997</v>
      </c>
      <c r="J193">
        <v>20.596125999999998</v>
      </c>
      <c r="K193">
        <v>20.580125999999996</v>
      </c>
    </row>
    <row r="194" spans="1:11" x14ac:dyDescent="0.3">
      <c r="A194" t="s">
        <v>1737</v>
      </c>
      <c r="B194" t="s">
        <v>1738</v>
      </c>
      <c r="C194" t="s">
        <v>1819</v>
      </c>
      <c r="D194" t="s">
        <v>1800</v>
      </c>
      <c r="E194" t="str">
        <f>_xlfn.XLOOKUP(FACT_Explosion[[#This Row],[CODIGO]],Proveedores[CODIGO],Proveedores[TIEMPOS DE ENTREGA],0,0,1)</f>
        <v>4 semana(s)</v>
      </c>
      <c r="F194">
        <f>_xlfn.XLOOKUP(FACT_Explosion[[#This Row],[CODIGO]],FACT_A2[cve_prod],FACT_A2[Existencia],0,0,1)</f>
        <v>6000</v>
      </c>
      <c r="G194">
        <v>22660</v>
      </c>
      <c r="H194">
        <v>11330</v>
      </c>
      <c r="I194">
        <v>11330</v>
      </c>
      <c r="J194">
        <v>11330</v>
      </c>
      <c r="K194">
        <v>11330</v>
      </c>
    </row>
    <row r="195" spans="1:11" x14ac:dyDescent="0.3">
      <c r="A195" t="s">
        <v>306</v>
      </c>
      <c r="B195" t="s">
        <v>307</v>
      </c>
      <c r="C195" t="s">
        <v>1827</v>
      </c>
      <c r="D195" t="s">
        <v>1800</v>
      </c>
      <c r="E195" t="str">
        <f>_xlfn.XLOOKUP(FACT_Explosion[[#This Row],[CODIGO]],Proveedores[CODIGO],Proveedores[TIEMPOS DE ENTREGA],0,0,1)</f>
        <v>4 semana (s)</v>
      </c>
      <c r="F195">
        <f>_xlfn.XLOOKUP(FACT_Explosion[[#This Row],[CODIGO]],FACT_A2[cve_prod],FACT_A2[Existencia],0,0,1)</f>
        <v>60000</v>
      </c>
      <c r="G195">
        <v>30450</v>
      </c>
      <c r="H195">
        <v>12600</v>
      </c>
      <c r="I195">
        <v>13650</v>
      </c>
      <c r="J195">
        <v>10500</v>
      </c>
      <c r="K195">
        <v>10500</v>
      </c>
    </row>
    <row r="196" spans="1:11" x14ac:dyDescent="0.3">
      <c r="A196" t="s">
        <v>320</v>
      </c>
      <c r="B196" t="s">
        <v>321</v>
      </c>
      <c r="C196" t="s">
        <v>1819</v>
      </c>
      <c r="D196" t="s">
        <v>1800</v>
      </c>
      <c r="E196" t="str">
        <f>_xlfn.XLOOKUP(FACT_Explosion[[#This Row],[CODIGO]],Proveedores[CODIGO],Proveedores[TIEMPOS DE ENTREGA],0,0,1)</f>
        <v>4 semana(s)</v>
      </c>
      <c r="F196">
        <f>_xlfn.XLOOKUP(FACT_Explosion[[#This Row],[CODIGO]],FACT_A2[cve_prod],FACT_A2[Existencia],0,0,1)</f>
        <v>15392</v>
      </c>
      <c r="G196">
        <v>4000</v>
      </c>
      <c r="H196">
        <v>2000</v>
      </c>
      <c r="I196">
        <v>2000</v>
      </c>
      <c r="J196">
        <v>2000</v>
      </c>
      <c r="K196">
        <v>2000</v>
      </c>
    </row>
    <row r="197" spans="1:11" x14ac:dyDescent="0.3">
      <c r="A197" t="s">
        <v>310</v>
      </c>
      <c r="B197" t="s">
        <v>311</v>
      </c>
      <c r="C197" t="s">
        <v>1827</v>
      </c>
      <c r="D197" t="s">
        <v>1800</v>
      </c>
      <c r="E197" t="str">
        <f>_xlfn.XLOOKUP(FACT_Explosion[[#This Row],[CODIGO]],Proveedores[CODIGO],Proveedores[TIEMPOS DE ENTREGA],0,0,1)</f>
        <v>4 semana (s)</v>
      </c>
      <c r="F197">
        <f>_xlfn.XLOOKUP(FACT_Explosion[[#This Row],[CODIGO]],FACT_A2[cve_prod],FACT_A2[Existencia],0,0,1)</f>
        <v>6000</v>
      </c>
      <c r="G197">
        <v>927</v>
      </c>
      <c r="H197">
        <v>463.5</v>
      </c>
      <c r="I197">
        <v>463.5</v>
      </c>
      <c r="J197">
        <v>463.5</v>
      </c>
      <c r="K197">
        <v>463.5</v>
      </c>
    </row>
    <row r="198" spans="1:11" x14ac:dyDescent="0.3">
      <c r="A198" t="s">
        <v>725</v>
      </c>
      <c r="B198" t="s">
        <v>726</v>
      </c>
      <c r="C198" t="s">
        <v>1823</v>
      </c>
      <c r="D198" t="s">
        <v>1800</v>
      </c>
      <c r="E198" t="str">
        <f>_xlfn.XLOOKUP(FACT_Explosion[[#This Row],[CODIGO]],Proveedores[CODIGO],Proveedores[TIEMPOS DE ENTREGA],0,0,1)</f>
        <v>4 semana(s)</v>
      </c>
      <c r="F198">
        <f>_xlfn.XLOOKUP(FACT_Explosion[[#This Row],[CODIGO]],FACT_A2[cve_prod],FACT_A2[Existencia],0,0,1)</f>
        <v>13990</v>
      </c>
      <c r="G198">
        <v>6936</v>
      </c>
      <c r="H198">
        <v>13872</v>
      </c>
      <c r="I198">
        <v>4335</v>
      </c>
      <c r="J198">
        <v>4335</v>
      </c>
      <c r="K198">
        <v>4335</v>
      </c>
    </row>
    <row r="199" spans="1:11" x14ac:dyDescent="0.3">
      <c r="A199" t="s">
        <v>1046</v>
      </c>
      <c r="B199" t="s">
        <v>1047</v>
      </c>
      <c r="C199" t="s">
        <v>1823</v>
      </c>
      <c r="D199" t="s">
        <v>1800</v>
      </c>
      <c r="E199" t="str">
        <f>_xlfn.XLOOKUP(FACT_Explosion[[#This Row],[CODIGO]],Proveedores[CODIGO],Proveedores[TIEMPOS DE ENTREGA],0,0,1)</f>
        <v>4 semana(s)</v>
      </c>
      <c r="F199">
        <f>_xlfn.XLOOKUP(FACT_Explosion[[#This Row],[CODIGO]],FACT_A2[cve_prod],FACT_A2[Existencia],0,0,1)</f>
        <v>16900</v>
      </c>
      <c r="G199">
        <v>4129.9800000000005</v>
      </c>
      <c r="H199">
        <v>7140</v>
      </c>
      <c r="I199">
        <v>7140</v>
      </c>
      <c r="J199">
        <v>7140</v>
      </c>
      <c r="K199">
        <v>7140</v>
      </c>
    </row>
    <row r="200" spans="1:11" x14ac:dyDescent="0.3">
      <c r="A200" t="s">
        <v>1641</v>
      </c>
      <c r="B200" t="s">
        <v>1642</v>
      </c>
      <c r="C200" t="s">
        <v>1823</v>
      </c>
      <c r="D200" t="s">
        <v>1800</v>
      </c>
      <c r="E200" t="str">
        <f>_xlfn.XLOOKUP(FACT_Explosion[[#This Row],[CODIGO]],Proveedores[CODIGO],Proveedores[TIEMPOS DE ENTREGA],0,0,1)</f>
        <v>4 semana(s)</v>
      </c>
      <c r="F200">
        <f>_xlfn.XLOOKUP(FACT_Explosion[[#This Row],[CODIGO]],FACT_A2[cve_prod],FACT_A2[Existencia],0,0,1)</f>
        <v>21600</v>
      </c>
      <c r="G200">
        <v>39900</v>
      </c>
      <c r="H200">
        <v>14700</v>
      </c>
      <c r="I200">
        <v>19950</v>
      </c>
      <c r="J200">
        <v>14700</v>
      </c>
      <c r="K200">
        <v>14700</v>
      </c>
    </row>
    <row r="201" spans="1:11" x14ac:dyDescent="0.3">
      <c r="A201" t="s">
        <v>1058</v>
      </c>
      <c r="B201" t="s">
        <v>1059</v>
      </c>
      <c r="C201" t="s">
        <v>1819</v>
      </c>
      <c r="D201" t="s">
        <v>1800</v>
      </c>
      <c r="E201" t="str">
        <f>_xlfn.XLOOKUP(FACT_Explosion[[#This Row],[CODIGO]],Proveedores[CODIGO],Proveedores[TIEMPOS DE ENTREGA],0,0,1)</f>
        <v>4 semana(s)</v>
      </c>
      <c r="F201">
        <f>_xlfn.XLOOKUP(FACT_Explosion[[#This Row],[CODIGO]],FACT_A2[cve_prod],FACT_A2[Existencia],0,0,1)</f>
        <v>6898</v>
      </c>
      <c r="G201">
        <v>3000</v>
      </c>
      <c r="H201">
        <v>0</v>
      </c>
      <c r="I201">
        <v>4000</v>
      </c>
      <c r="J201">
        <v>0</v>
      </c>
      <c r="K201">
        <v>4000</v>
      </c>
    </row>
    <row r="202" spans="1:11" x14ac:dyDescent="0.3">
      <c r="A202" t="s">
        <v>395</v>
      </c>
      <c r="B202" t="s">
        <v>396</v>
      </c>
      <c r="C202" t="s">
        <v>1819</v>
      </c>
      <c r="D202" t="s">
        <v>1800</v>
      </c>
      <c r="E202" t="str">
        <f>_xlfn.XLOOKUP(FACT_Explosion[[#This Row],[CODIGO]],Proveedores[CODIGO],Proveedores[TIEMPOS DE ENTREGA],0,0,1)</f>
        <v>4 semana(s)</v>
      </c>
      <c r="F202">
        <f>_xlfn.XLOOKUP(FACT_Explosion[[#This Row],[CODIGO]],FACT_A2[cve_prod],FACT_A2[Existencia],0,0,1)</f>
        <v>12712</v>
      </c>
      <c r="G202">
        <v>0</v>
      </c>
      <c r="H202">
        <v>0</v>
      </c>
      <c r="I202">
        <v>0</v>
      </c>
      <c r="J202">
        <v>5814</v>
      </c>
      <c r="K202">
        <v>0</v>
      </c>
    </row>
    <row r="203" spans="1:11" x14ac:dyDescent="0.3">
      <c r="A203" t="s">
        <v>324</v>
      </c>
      <c r="B203" t="s">
        <v>325</v>
      </c>
      <c r="C203" t="s">
        <v>1835</v>
      </c>
      <c r="D203" t="s">
        <v>1793</v>
      </c>
      <c r="E203" t="str">
        <f>_xlfn.XLOOKUP(FACT_Explosion[[#This Row],[CODIGO]],Proveedores[CODIGO],Proveedores[TIEMPOS DE ENTREGA],0,0,1)</f>
        <v>2 semana(s)</v>
      </c>
      <c r="F203">
        <f>_xlfn.XLOOKUP(FACT_Explosion[[#This Row],[CODIGO]],FACT_A2[cve_prod],FACT_A2[Existencia],0,0,1)</f>
        <v>0.79900000000000004</v>
      </c>
      <c r="G203">
        <v>7.5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431</v>
      </c>
      <c r="B204" t="s">
        <v>432</v>
      </c>
      <c r="C204" t="s">
        <v>1819</v>
      </c>
      <c r="D204" t="s">
        <v>1800</v>
      </c>
      <c r="E204" t="str">
        <f>_xlfn.XLOOKUP(FACT_Explosion[[#This Row],[CODIGO]],Proveedores[CODIGO],Proveedores[TIEMPOS DE ENTREGA],0,0,1)</f>
        <v>4 semana(s)</v>
      </c>
      <c r="F204">
        <f>_xlfn.XLOOKUP(FACT_Explosion[[#This Row],[CODIGO]],FACT_A2[cve_prod],FACT_A2[Existencia],0,0,1)</f>
        <v>38914</v>
      </c>
      <c r="G204">
        <v>0</v>
      </c>
      <c r="H204">
        <v>0</v>
      </c>
      <c r="I204">
        <v>10200</v>
      </c>
      <c r="J204">
        <v>0</v>
      </c>
      <c r="K204">
        <v>0</v>
      </c>
    </row>
    <row r="205" spans="1:11" x14ac:dyDescent="0.3">
      <c r="A205" t="s">
        <v>326</v>
      </c>
      <c r="B205" t="s">
        <v>327</v>
      </c>
      <c r="C205" t="s">
        <v>1835</v>
      </c>
      <c r="D205" t="s">
        <v>1793</v>
      </c>
      <c r="E205" t="str">
        <f>_xlfn.XLOOKUP(FACT_Explosion[[#This Row],[CODIGO]],Proveedores[CODIGO],Proveedores[TIEMPOS DE ENTREGA],0,0,1)</f>
        <v>3 semana(s)</v>
      </c>
      <c r="F205">
        <f>_xlfn.XLOOKUP(FACT_Explosion[[#This Row],[CODIGO]],FACT_A2[cve_prod],FACT_A2[Existencia],0,0,1)</f>
        <v>10.289</v>
      </c>
      <c r="G205">
        <v>6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706</v>
      </c>
      <c r="B206" t="s">
        <v>707</v>
      </c>
      <c r="C206" t="s">
        <v>1819</v>
      </c>
      <c r="D206" t="s">
        <v>1800</v>
      </c>
      <c r="E206" t="str">
        <f>_xlfn.XLOOKUP(FACT_Explosion[[#This Row],[CODIGO]],Proveedores[CODIGO],Proveedores[TIEMPOS DE ENTREGA],0,0,1)</f>
        <v>4 semana(s)</v>
      </c>
      <c r="F206">
        <f>_xlfn.XLOOKUP(FACT_Explosion[[#This Row],[CODIGO]],FACT_A2[cve_prod],FACT_A2[Existencia],0,0,1)</f>
        <v>23700</v>
      </c>
      <c r="G206">
        <v>14542.14</v>
      </c>
      <c r="H206">
        <v>16320</v>
      </c>
      <c r="I206">
        <v>22440</v>
      </c>
      <c r="J206">
        <v>20400</v>
      </c>
      <c r="K206">
        <v>20400</v>
      </c>
    </row>
    <row r="207" spans="1:11" x14ac:dyDescent="0.3">
      <c r="A207" t="s">
        <v>328</v>
      </c>
      <c r="B207" t="s">
        <v>329</v>
      </c>
      <c r="C207" t="s">
        <v>1834</v>
      </c>
      <c r="D207" t="s">
        <v>1793</v>
      </c>
      <c r="E207" t="str">
        <f>_xlfn.XLOOKUP(FACT_Explosion[[#This Row],[CODIGO]],Proveedores[CODIGO],Proveedores[TIEMPOS DE ENTREGA],0,0,1)</f>
        <v>1 semana(s)</v>
      </c>
      <c r="F207">
        <f>_xlfn.XLOOKUP(FACT_Explosion[[#This Row],[CODIGO]],FACT_A2[cve_prod],FACT_A2[Existencia],0,0,1)</f>
        <v>164.01899999999998</v>
      </c>
      <c r="G207">
        <v>157.602</v>
      </c>
      <c r="H207">
        <v>336.60599999999999</v>
      </c>
      <c r="I207">
        <v>90.9</v>
      </c>
      <c r="J207">
        <v>90.9</v>
      </c>
      <c r="K207">
        <v>338.09999999999997</v>
      </c>
    </row>
    <row r="208" spans="1:11" x14ac:dyDescent="0.3">
      <c r="A208" t="s">
        <v>1421</v>
      </c>
      <c r="B208" t="s">
        <v>1422</v>
      </c>
      <c r="C208" t="s">
        <v>1819</v>
      </c>
      <c r="D208" t="s">
        <v>1800</v>
      </c>
      <c r="E208" t="str">
        <f>_xlfn.XLOOKUP(FACT_Explosion[[#This Row],[CODIGO]],Proveedores[CODIGO],Proveedores[TIEMPOS DE ENTREGA],0,0,1)</f>
        <v>4 semana(s)</v>
      </c>
      <c r="F208">
        <f>_xlfn.XLOOKUP(FACT_Explosion[[#This Row],[CODIGO]],FACT_A2[cve_prod],FACT_A2[Existencia],0,0,1)</f>
        <v>5135</v>
      </c>
      <c r="G208">
        <v>9180</v>
      </c>
      <c r="H208">
        <v>4080</v>
      </c>
      <c r="I208">
        <v>4080</v>
      </c>
      <c r="J208">
        <v>4080</v>
      </c>
      <c r="K208">
        <v>4080</v>
      </c>
    </row>
    <row r="209" spans="1:11" x14ac:dyDescent="0.3">
      <c r="A209" t="s">
        <v>330</v>
      </c>
      <c r="B209" t="s">
        <v>331</v>
      </c>
      <c r="C209" t="s">
        <v>1835</v>
      </c>
      <c r="D209" t="s">
        <v>1793</v>
      </c>
      <c r="E209" t="str">
        <f>_xlfn.XLOOKUP(FACT_Explosion[[#This Row],[CODIGO]],Proveedores[CODIGO],Proveedores[TIEMPOS DE ENTREGA],0,0,1)</f>
        <v>4 semana(s)</v>
      </c>
      <c r="F209">
        <f>_xlfn.XLOOKUP(FACT_Explosion[[#This Row],[CODIGO]],FACT_A2[cve_prod],FACT_A2[Existencia],0,0,1)</f>
        <v>5.0289999999999999</v>
      </c>
      <c r="G209">
        <v>4.5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 t="s">
        <v>332</v>
      </c>
      <c r="B210" t="s">
        <v>333</v>
      </c>
      <c r="C210" t="s">
        <v>1835</v>
      </c>
      <c r="D210" t="s">
        <v>1793</v>
      </c>
      <c r="E210" t="str">
        <f>_xlfn.XLOOKUP(FACT_Explosion[[#This Row],[CODIGO]],Proveedores[CODIGO],Proveedores[TIEMPOS DE ENTREGA],0,0,1)</f>
        <v>1 semana(s)</v>
      </c>
      <c r="F210">
        <f>_xlfn.XLOOKUP(FACT_Explosion[[#This Row],[CODIGO]],FACT_A2[cve_prod],FACT_A2[Existencia],0,0,1)</f>
        <v>12.4</v>
      </c>
      <c r="G210">
        <v>8.0556720072007195</v>
      </c>
      <c r="H210">
        <v>2.1600360036003599</v>
      </c>
      <c r="I210">
        <v>2.4600360036003597</v>
      </c>
      <c r="J210">
        <v>2.4600360036003597</v>
      </c>
      <c r="K210">
        <v>2.4600360036003597</v>
      </c>
    </row>
    <row r="211" spans="1:11" x14ac:dyDescent="0.3">
      <c r="A211" t="s">
        <v>334</v>
      </c>
      <c r="B211" t="s">
        <v>335</v>
      </c>
      <c r="C211" t="s">
        <v>1835</v>
      </c>
      <c r="D211" t="s">
        <v>1793</v>
      </c>
      <c r="E211" t="str">
        <f>_xlfn.XLOOKUP(FACT_Explosion[[#This Row],[CODIGO]],Proveedores[CODIGO],Proveedores[TIEMPOS DE ENTREGA],0,0,1)</f>
        <v>5 semana(s)</v>
      </c>
      <c r="F211">
        <f>_xlfn.XLOOKUP(FACT_Explosion[[#This Row],[CODIGO]],FACT_A2[cve_prod],FACT_A2[Existencia],0,0,1)</f>
        <v>2.23</v>
      </c>
      <c r="G211">
        <v>1.5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1040</v>
      </c>
      <c r="B212" t="s">
        <v>1041</v>
      </c>
      <c r="C212" t="s">
        <v>1823</v>
      </c>
      <c r="D212" t="s">
        <v>1800</v>
      </c>
      <c r="E212" t="str">
        <f>_xlfn.XLOOKUP(FACT_Explosion[[#This Row],[CODIGO]],Proveedores[CODIGO],Proveedores[TIEMPOS DE ENTREGA],0,0,1)</f>
        <v>4 semana(s)</v>
      </c>
      <c r="F212">
        <f>_xlfn.XLOOKUP(FACT_Explosion[[#This Row],[CODIGO]],FACT_A2[cve_prod],FACT_A2[Existencia],0,0,1)</f>
        <v>5000</v>
      </c>
      <c r="G212">
        <v>10300</v>
      </c>
      <c r="H212">
        <v>15450</v>
      </c>
      <c r="I212">
        <v>15450</v>
      </c>
      <c r="J212">
        <v>15450</v>
      </c>
      <c r="K212">
        <v>15450</v>
      </c>
    </row>
    <row r="213" spans="1:11" x14ac:dyDescent="0.3">
      <c r="A213" t="s">
        <v>338</v>
      </c>
      <c r="B213" t="s">
        <v>339</v>
      </c>
      <c r="C213" t="s">
        <v>1827</v>
      </c>
      <c r="D213" t="s">
        <v>1800</v>
      </c>
      <c r="E213" t="str">
        <f>_xlfn.XLOOKUP(FACT_Explosion[[#This Row],[CODIGO]],Proveedores[CODIGO],Proveedores[TIEMPOS DE ENTREGA],0,0,1)</f>
        <v>5 semana (s)</v>
      </c>
      <c r="F213">
        <f>_xlfn.XLOOKUP(FACT_Explosion[[#This Row],[CODIGO]],FACT_A2[cve_prod],FACT_A2[Existencia],0,0,1)</f>
        <v>2000</v>
      </c>
      <c r="G213">
        <v>1030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342</v>
      </c>
      <c r="B214" t="s">
        <v>343</v>
      </c>
      <c r="C214" t="s">
        <v>1835</v>
      </c>
      <c r="D214" t="s">
        <v>1793</v>
      </c>
      <c r="E214" t="str">
        <f>_xlfn.XLOOKUP(FACT_Explosion[[#This Row],[CODIGO]],Proveedores[CODIGO],Proveedores[TIEMPOS DE ENTREGA],0,0,1)</f>
        <v>1 semana(s)</v>
      </c>
      <c r="F214">
        <f>_xlfn.XLOOKUP(FACT_Explosion[[#This Row],[CODIGO]],FACT_A2[cve_prod],FACT_A2[Existencia],0,0,1)</f>
        <v>0</v>
      </c>
      <c r="G214">
        <v>0</v>
      </c>
      <c r="H214">
        <v>0</v>
      </c>
      <c r="I214">
        <v>26.7</v>
      </c>
      <c r="J214">
        <v>0</v>
      </c>
      <c r="K214">
        <v>0</v>
      </c>
    </row>
    <row r="215" spans="1:11" x14ac:dyDescent="0.3">
      <c r="A215" t="s">
        <v>1235</v>
      </c>
      <c r="B215" t="s">
        <v>1236</v>
      </c>
      <c r="C215" t="s">
        <v>1823</v>
      </c>
      <c r="D215" t="s">
        <v>1800</v>
      </c>
      <c r="E215">
        <f>_xlfn.XLOOKUP(FACT_Explosion[[#This Row],[CODIGO]],Proveedores[CODIGO],Proveedores[TIEMPOS DE ENTREGA],0,0,1)</f>
        <v>0</v>
      </c>
      <c r="F215">
        <f>_xlfn.XLOOKUP(FACT_Explosion[[#This Row],[CODIGO]],FACT_A2[cve_prod],FACT_A2[Existencia],0,0,1)</f>
        <v>7975</v>
      </c>
      <c r="G215">
        <v>3580.5</v>
      </c>
      <c r="H215">
        <v>0</v>
      </c>
      <c r="I215">
        <v>0</v>
      </c>
      <c r="J215">
        <v>0</v>
      </c>
      <c r="K215">
        <v>1890</v>
      </c>
    </row>
    <row r="216" spans="1:11" x14ac:dyDescent="0.3">
      <c r="A216" t="s">
        <v>344</v>
      </c>
      <c r="B216" t="s">
        <v>345</v>
      </c>
      <c r="C216" t="s">
        <v>1835</v>
      </c>
      <c r="D216" t="s">
        <v>1793</v>
      </c>
      <c r="E216" t="str">
        <f>_xlfn.XLOOKUP(FACT_Explosion[[#This Row],[CODIGO]],Proveedores[CODIGO],Proveedores[TIEMPOS DE ENTREGA],0,0,1)</f>
        <v>1 semana(s)</v>
      </c>
      <c r="F216">
        <f>_xlfn.XLOOKUP(FACT_Explosion[[#This Row],[CODIGO]],FACT_A2[cve_prod],FACT_A2[Existencia],0,0,1)</f>
        <v>0</v>
      </c>
      <c r="G216">
        <v>0</v>
      </c>
      <c r="H216">
        <v>0</v>
      </c>
      <c r="I216">
        <v>18</v>
      </c>
      <c r="J216">
        <v>0</v>
      </c>
      <c r="K216">
        <v>0</v>
      </c>
    </row>
    <row r="217" spans="1:11" x14ac:dyDescent="0.3">
      <c r="A217" t="s">
        <v>1245</v>
      </c>
      <c r="B217" t="s">
        <v>1246</v>
      </c>
      <c r="C217" t="s">
        <v>1823</v>
      </c>
      <c r="D217" t="s">
        <v>1800</v>
      </c>
      <c r="E217">
        <f>_xlfn.XLOOKUP(FACT_Explosion[[#This Row],[CODIGO]],Proveedores[CODIGO],Proveedores[TIEMPOS DE ENTREGA],0,0,1)</f>
        <v>0</v>
      </c>
      <c r="F217">
        <f>_xlfn.XLOOKUP(FACT_Explosion[[#This Row],[CODIGO]],FACT_A2[cve_prod],FACT_A2[Existencia],0,0,1)</f>
        <v>0</v>
      </c>
      <c r="G217">
        <v>0</v>
      </c>
      <c r="H217">
        <v>1890</v>
      </c>
      <c r="I217">
        <v>0</v>
      </c>
      <c r="J217">
        <v>0</v>
      </c>
      <c r="K217">
        <v>3780</v>
      </c>
    </row>
    <row r="218" spans="1:11" x14ac:dyDescent="0.3">
      <c r="A218" t="s">
        <v>346</v>
      </c>
      <c r="B218" t="s">
        <v>347</v>
      </c>
      <c r="C218" t="s">
        <v>1846</v>
      </c>
      <c r="D218" t="s">
        <v>1793</v>
      </c>
      <c r="E218" t="str">
        <f>_xlfn.XLOOKUP(FACT_Explosion[[#This Row],[CODIGO]],Proveedores[CODIGO],Proveedores[TIEMPOS DE ENTREGA],0,0,1)</f>
        <v>2 semana(s)</v>
      </c>
      <c r="F218">
        <f>_xlfn.XLOOKUP(FACT_Explosion[[#This Row],[CODIGO]],FACT_A2[cve_prod],FACT_A2[Existencia],0,0,1)</f>
        <v>42.364000000000004</v>
      </c>
      <c r="G218">
        <v>34.473999999999997</v>
      </c>
      <c r="H218">
        <v>34.473999999999997</v>
      </c>
      <c r="I218">
        <v>6</v>
      </c>
      <c r="J218">
        <v>68.947999999999993</v>
      </c>
      <c r="K218">
        <v>34.473999999999997</v>
      </c>
    </row>
    <row r="219" spans="1:11" x14ac:dyDescent="0.3">
      <c r="A219" t="s">
        <v>1190</v>
      </c>
      <c r="B219" t="s">
        <v>1191</v>
      </c>
      <c r="C219" t="s">
        <v>1819</v>
      </c>
      <c r="D219" t="s">
        <v>1800</v>
      </c>
      <c r="E219" t="str">
        <f>_xlfn.XLOOKUP(FACT_Explosion[[#This Row],[CODIGO]],Proveedores[CODIGO],Proveedores[TIEMPOS DE ENTREGA],0,0,1)</f>
        <v>4 semana(s)</v>
      </c>
      <c r="F219">
        <f>_xlfn.XLOOKUP(FACT_Explosion[[#This Row],[CODIGO]],FACT_A2[cve_prod],FACT_A2[Existencia],0,0,1)</f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 t="s">
        <v>1255</v>
      </c>
      <c r="B220" t="s">
        <v>1256</v>
      </c>
      <c r="C220" t="s">
        <v>1823</v>
      </c>
      <c r="D220" t="s">
        <v>1800</v>
      </c>
      <c r="E220">
        <f>_xlfn.XLOOKUP(FACT_Explosion[[#This Row],[CODIGO]],Proveedores[CODIGO],Proveedores[TIEMPOS DE ENTREGA],0,0,1)</f>
        <v>0</v>
      </c>
      <c r="F220">
        <f>_xlfn.XLOOKUP(FACT_Explosion[[#This Row],[CODIGO]],FACT_A2[cve_prod],FACT_A2[Existencia],0,0,1)</f>
        <v>0</v>
      </c>
      <c r="G220">
        <v>1829.1000000000001</v>
      </c>
      <c r="H220">
        <v>3780</v>
      </c>
      <c r="I220">
        <v>0</v>
      </c>
      <c r="J220">
        <v>0</v>
      </c>
      <c r="K220">
        <v>3780</v>
      </c>
    </row>
    <row r="221" spans="1:11" x14ac:dyDescent="0.3">
      <c r="A221" t="s">
        <v>949</v>
      </c>
      <c r="B221" t="s">
        <v>950</v>
      </c>
      <c r="C221" t="s">
        <v>1823</v>
      </c>
      <c r="D221" t="s">
        <v>1800</v>
      </c>
      <c r="E221" t="str">
        <f>_xlfn.XLOOKUP(FACT_Explosion[[#This Row],[CODIGO]],Proveedores[CODIGO],Proveedores[TIEMPOS DE ENTREGA],0,0,1)</f>
        <v>4 semana(s)</v>
      </c>
      <c r="F221">
        <f>_xlfn.XLOOKUP(FACT_Explosion[[#This Row],[CODIGO]],FACT_A2[cve_prod],FACT_A2[Existencia],0,0,1)</f>
        <v>2085</v>
      </c>
      <c r="G221">
        <v>0</v>
      </c>
      <c r="H221">
        <v>45778</v>
      </c>
      <c r="I221">
        <v>22889</v>
      </c>
      <c r="J221">
        <v>22889</v>
      </c>
      <c r="K221">
        <v>22889</v>
      </c>
    </row>
    <row r="222" spans="1:11" x14ac:dyDescent="0.3">
      <c r="A222" t="s">
        <v>822</v>
      </c>
      <c r="B222" t="s">
        <v>823</v>
      </c>
      <c r="C222" t="s">
        <v>1819</v>
      </c>
      <c r="D222" t="s">
        <v>1800</v>
      </c>
      <c r="E222" t="str">
        <f>_xlfn.XLOOKUP(FACT_Explosion[[#This Row],[CODIGO]],Proveedores[CODIGO],Proveedores[TIEMPOS DE ENTREGA],0,0,1)</f>
        <v>4 semana(s)</v>
      </c>
      <c r="F222">
        <f>_xlfn.XLOOKUP(FACT_Explosion[[#This Row],[CODIGO]],FACT_A2[cve_prod],FACT_A2[Existencia],0,0,1)</f>
        <v>13569</v>
      </c>
      <c r="G222">
        <v>4527</v>
      </c>
      <c r="H222">
        <v>0</v>
      </c>
      <c r="I222">
        <v>0</v>
      </c>
      <c r="J222">
        <v>0</v>
      </c>
      <c r="K222">
        <v>4527</v>
      </c>
    </row>
    <row r="223" spans="1:11" x14ac:dyDescent="0.3">
      <c r="A223" t="s">
        <v>941</v>
      </c>
      <c r="B223" t="s">
        <v>942</v>
      </c>
      <c r="C223" t="s">
        <v>1823</v>
      </c>
      <c r="D223" t="s">
        <v>1800</v>
      </c>
      <c r="E223" t="str">
        <f>_xlfn.XLOOKUP(FACT_Explosion[[#This Row],[CODIGO]],Proveedores[CODIGO],Proveedores[TIEMPOS DE ENTREGA],0,0,1)</f>
        <v>4 semana(s)</v>
      </c>
      <c r="F223">
        <f>_xlfn.XLOOKUP(FACT_Explosion[[#This Row],[CODIGO]],FACT_A2[cve_prod],FACT_A2[Existencia],0,0,1)</f>
        <v>154775</v>
      </c>
      <c r="G223">
        <v>0</v>
      </c>
      <c r="H223">
        <v>0</v>
      </c>
      <c r="I223">
        <v>68000</v>
      </c>
      <c r="J223">
        <v>68000</v>
      </c>
      <c r="K223">
        <v>0</v>
      </c>
    </row>
    <row r="224" spans="1:11" x14ac:dyDescent="0.3">
      <c r="A224" t="s">
        <v>356</v>
      </c>
      <c r="B224" t="s">
        <v>357</v>
      </c>
      <c r="C224" t="s">
        <v>1840</v>
      </c>
      <c r="D224" t="s">
        <v>1793</v>
      </c>
      <c r="E224" t="str">
        <f>_xlfn.XLOOKUP(FACT_Explosion[[#This Row],[CODIGO]],Proveedores[CODIGO],Proveedores[TIEMPOS DE ENTREGA],0,0,1)</f>
        <v>1 semana(s)</v>
      </c>
      <c r="F224">
        <f>_xlfn.XLOOKUP(FACT_Explosion[[#This Row],[CODIGO]],FACT_A2[cve_prod],FACT_A2[Existencia],0,0,1)</f>
        <v>965.29</v>
      </c>
      <c r="G224">
        <v>93.94</v>
      </c>
      <c r="H224">
        <v>0</v>
      </c>
      <c r="I224">
        <v>2.34</v>
      </c>
      <c r="J224">
        <v>0</v>
      </c>
      <c r="K224">
        <v>0</v>
      </c>
    </row>
    <row r="225" spans="1:11" x14ac:dyDescent="0.3">
      <c r="A225" t="s">
        <v>955</v>
      </c>
      <c r="B225" t="s">
        <v>956</v>
      </c>
      <c r="C225" t="s">
        <v>1823</v>
      </c>
      <c r="D225" t="s">
        <v>1800</v>
      </c>
      <c r="E225" t="str">
        <f>_xlfn.XLOOKUP(FACT_Explosion[[#This Row],[CODIGO]],Proveedores[CODIGO],Proveedores[TIEMPOS DE ENTREGA],0,0,1)</f>
        <v>4 semana(s)</v>
      </c>
      <c r="F225">
        <f>_xlfn.XLOOKUP(FACT_Explosion[[#This Row],[CODIGO]],FACT_A2[cve_prod],FACT_A2[Existencia],0,0,1)</f>
        <v>18417</v>
      </c>
      <c r="G225">
        <v>11444.000000000002</v>
      </c>
      <c r="H225">
        <v>11444.000000000002</v>
      </c>
      <c r="I225">
        <v>11444.000000000002</v>
      </c>
      <c r="J225">
        <v>11444.000000000002</v>
      </c>
      <c r="K225">
        <v>11444.000000000002</v>
      </c>
    </row>
    <row r="226" spans="1:11" x14ac:dyDescent="0.3">
      <c r="A226" t="s">
        <v>1078</v>
      </c>
      <c r="B226" t="s">
        <v>1079</v>
      </c>
      <c r="C226" t="s">
        <v>1823</v>
      </c>
      <c r="D226" t="s">
        <v>1800</v>
      </c>
      <c r="E226" t="str">
        <f>_xlfn.XLOOKUP(FACT_Explosion[[#This Row],[CODIGO]],Proveedores[CODIGO],Proveedores[TIEMPOS DE ENTREGA],0,0,1)</f>
        <v>4 semana(s)</v>
      </c>
      <c r="F226">
        <f>_xlfn.XLOOKUP(FACT_Explosion[[#This Row],[CODIGO]],FACT_A2[cve_prod],FACT_A2[Existencia],0,0,1)</f>
        <v>1334</v>
      </c>
      <c r="G226">
        <v>0</v>
      </c>
      <c r="H226">
        <v>1000</v>
      </c>
      <c r="I226">
        <v>1000</v>
      </c>
      <c r="J226">
        <v>0</v>
      </c>
      <c r="K226">
        <v>2000</v>
      </c>
    </row>
    <row r="227" spans="1:11" x14ac:dyDescent="0.3">
      <c r="A227" t="s">
        <v>362</v>
      </c>
      <c r="B227" t="s">
        <v>363</v>
      </c>
      <c r="C227" t="s">
        <v>2557</v>
      </c>
      <c r="D227" t="s">
        <v>1793</v>
      </c>
      <c r="E227" t="str">
        <f>_xlfn.XLOOKUP(FACT_Explosion[[#This Row],[CODIGO]],Proveedores[CODIGO],Proveedores[TIEMPOS DE ENTREGA],0,0,1)</f>
        <v>6 semana (s)</v>
      </c>
      <c r="F227">
        <f>_xlfn.XLOOKUP(FACT_Explosion[[#This Row],[CODIGO]],FACT_A2[cve_prod],FACT_A2[Existencia],0,0,1)</f>
        <v>20</v>
      </c>
      <c r="G227">
        <v>0</v>
      </c>
      <c r="H227">
        <v>0</v>
      </c>
      <c r="I227">
        <v>4.5</v>
      </c>
      <c r="J227">
        <v>0</v>
      </c>
      <c r="K227">
        <v>0</v>
      </c>
    </row>
    <row r="228" spans="1:11" x14ac:dyDescent="0.3">
      <c r="A228" t="s">
        <v>450</v>
      </c>
      <c r="B228" t="s">
        <v>451</v>
      </c>
      <c r="C228" t="s">
        <v>1819</v>
      </c>
      <c r="D228" t="s">
        <v>1800</v>
      </c>
      <c r="E228" t="str">
        <f>_xlfn.XLOOKUP(FACT_Explosion[[#This Row],[CODIGO]],Proveedores[CODIGO],Proveedores[TIEMPOS DE ENTREGA],0,0,1)</f>
        <v>4 semana(s)</v>
      </c>
      <c r="F228">
        <f>_xlfn.XLOOKUP(FACT_Explosion[[#This Row],[CODIGO]],FACT_A2[cve_prod],FACT_A2[Existencia],0,0,1)</f>
        <v>10300</v>
      </c>
      <c r="G228">
        <v>7936.7889552238803</v>
      </c>
      <c r="H228">
        <v>5252.1044776119406</v>
      </c>
      <c r="I228">
        <v>5757.1044776119406</v>
      </c>
      <c r="J228">
        <v>4747.1044776119406</v>
      </c>
      <c r="K228">
        <v>4747.1044776119406</v>
      </c>
    </row>
    <row r="229" spans="1:11" x14ac:dyDescent="0.3">
      <c r="A229" t="s">
        <v>364</v>
      </c>
      <c r="B229" t="s">
        <v>365</v>
      </c>
      <c r="C229" t="s">
        <v>1848</v>
      </c>
      <c r="D229" t="s">
        <v>1793</v>
      </c>
      <c r="E229" t="str">
        <f>_xlfn.XLOOKUP(FACT_Explosion[[#This Row],[CODIGO]],Proveedores[CODIGO],Proveedores[TIEMPOS DE ENTREGA],0,0,1)</f>
        <v>15 semana(s)</v>
      </c>
      <c r="F229">
        <f>_xlfn.XLOOKUP(FACT_Explosion[[#This Row],[CODIGO]],FACT_A2[cve_prod],FACT_A2[Existencia],0,0,1)</f>
        <v>194.23939999999999</v>
      </c>
      <c r="G229">
        <v>28.0807</v>
      </c>
      <c r="H229">
        <v>16.785699999999999</v>
      </c>
      <c r="I229">
        <v>8.6999999999999993</v>
      </c>
      <c r="J229">
        <v>37.336399999999998</v>
      </c>
      <c r="K229">
        <v>28.080699999999997</v>
      </c>
    </row>
    <row r="230" spans="1:11" x14ac:dyDescent="0.3">
      <c r="A230" t="s">
        <v>460</v>
      </c>
      <c r="B230" t="s">
        <v>461</v>
      </c>
      <c r="C230" t="s">
        <v>1823</v>
      </c>
      <c r="D230" t="s">
        <v>1800</v>
      </c>
      <c r="E230" t="str">
        <f>_xlfn.XLOOKUP(FACT_Explosion[[#This Row],[CODIGO]],Proveedores[CODIGO],Proveedores[TIEMPOS DE ENTREGA],0,0,1)</f>
        <v>4 semana(s)</v>
      </c>
      <c r="F230">
        <f>_xlfn.XLOOKUP(FACT_Explosion[[#This Row],[CODIGO]],FACT_A2[cve_prod],FACT_A2[Existencia],0,0,1)</f>
        <v>4499</v>
      </c>
      <c r="G230">
        <v>6522.58</v>
      </c>
      <c r="H230">
        <v>4545</v>
      </c>
      <c r="I230">
        <v>5050</v>
      </c>
      <c r="J230">
        <v>4040</v>
      </c>
      <c r="K230">
        <v>4040</v>
      </c>
    </row>
    <row r="231" spans="1:11" x14ac:dyDescent="0.3">
      <c r="A231" t="s">
        <v>1070</v>
      </c>
      <c r="B231" t="s">
        <v>1071</v>
      </c>
      <c r="C231" t="s">
        <v>1823</v>
      </c>
      <c r="D231" t="s">
        <v>1800</v>
      </c>
      <c r="E231" t="str">
        <f>_xlfn.XLOOKUP(FACT_Explosion[[#This Row],[CODIGO]],Proveedores[CODIGO],Proveedores[TIEMPOS DE ENTREGA],0,0,1)</f>
        <v>4 semana(s)</v>
      </c>
      <c r="F231">
        <f>_xlfn.XLOOKUP(FACT_Explosion[[#This Row],[CODIGO]],FACT_A2[cve_prod],FACT_A2[Existencia],0,0,1)</f>
        <v>4223</v>
      </c>
      <c r="G231">
        <v>2000</v>
      </c>
      <c r="H231">
        <v>1000</v>
      </c>
      <c r="I231">
        <v>2000</v>
      </c>
      <c r="J231">
        <v>1000</v>
      </c>
      <c r="K231">
        <v>1000</v>
      </c>
    </row>
    <row r="232" spans="1:11" x14ac:dyDescent="0.3">
      <c r="A232" t="s">
        <v>1309</v>
      </c>
      <c r="B232" t="s">
        <v>1310</v>
      </c>
      <c r="C232" t="s">
        <v>1823</v>
      </c>
      <c r="D232" t="s">
        <v>1800</v>
      </c>
      <c r="E232" t="str">
        <f>_xlfn.XLOOKUP(FACT_Explosion[[#This Row],[CODIGO]],Proveedores[CODIGO],Proveedores[TIEMPOS DE ENTREGA],0,0,1)</f>
        <v>4 semana(s)</v>
      </c>
      <c r="F232">
        <f>_xlfn.XLOOKUP(FACT_Explosion[[#This Row],[CODIGO]],FACT_A2[cve_prod],FACT_A2[Existencia],0,0,1)</f>
        <v>926</v>
      </c>
      <c r="G232">
        <v>0</v>
      </c>
      <c r="H232">
        <v>0</v>
      </c>
      <c r="I232">
        <v>0</v>
      </c>
      <c r="J232">
        <v>0</v>
      </c>
      <c r="K232">
        <v>3708</v>
      </c>
    </row>
    <row r="233" spans="1:11" x14ac:dyDescent="0.3">
      <c r="A233" t="s">
        <v>372</v>
      </c>
      <c r="B233" t="s">
        <v>373</v>
      </c>
      <c r="C233" t="s">
        <v>1856</v>
      </c>
      <c r="D233" t="s">
        <v>1793</v>
      </c>
      <c r="E233" t="str">
        <f>_xlfn.XLOOKUP(FACT_Explosion[[#This Row],[CODIGO]],Proveedores[CODIGO],Proveedores[TIEMPOS DE ENTREGA],0,0,1)</f>
        <v>5 semana(s)</v>
      </c>
      <c r="F233">
        <f>_xlfn.XLOOKUP(FACT_Explosion[[#This Row],[CODIGO]],FACT_A2[cve_prod],FACT_A2[Existencia],0,0,1)</f>
        <v>956.11413999999991</v>
      </c>
      <c r="G233">
        <v>679.29155999999989</v>
      </c>
      <c r="H233">
        <v>164.52779999999998</v>
      </c>
      <c r="I233">
        <v>286.26759999999996</v>
      </c>
      <c r="J233">
        <v>220.43359999999996</v>
      </c>
      <c r="K233">
        <v>255.15392</v>
      </c>
    </row>
    <row r="234" spans="1:11" x14ac:dyDescent="0.3">
      <c r="A234" t="s">
        <v>1297</v>
      </c>
      <c r="B234" t="s">
        <v>1298</v>
      </c>
      <c r="C234" t="s">
        <v>1823</v>
      </c>
      <c r="D234" t="s">
        <v>1800</v>
      </c>
      <c r="E234" t="str">
        <f>_xlfn.XLOOKUP(FACT_Explosion[[#This Row],[CODIGO]],Proveedores[CODIGO],Proveedores[TIEMPOS DE ENTREGA],0,0,1)</f>
        <v>4 semana(s)</v>
      </c>
      <c r="F234">
        <f>_xlfn.XLOOKUP(FACT_Explosion[[#This Row],[CODIGO]],FACT_A2[cve_prod],FACT_A2[Existencia],0,0,1)</f>
        <v>12046</v>
      </c>
      <c r="G234">
        <v>9015.0750000000007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 t="s">
        <v>1291</v>
      </c>
      <c r="B235" t="s">
        <v>1292</v>
      </c>
      <c r="C235" t="s">
        <v>1823</v>
      </c>
      <c r="D235" t="s">
        <v>1800</v>
      </c>
      <c r="E235" t="str">
        <f>_xlfn.XLOOKUP(FACT_Explosion[[#This Row],[CODIGO]],Proveedores[CODIGO],Proveedores[TIEMPOS DE ENTREGA],0,0,1)</f>
        <v>4 semana(s)</v>
      </c>
      <c r="F235">
        <f>_xlfn.XLOOKUP(FACT_Explosion[[#This Row],[CODIGO]],FACT_A2[cve_prod],FACT_A2[Existencia],0,0,1)</f>
        <v>2632</v>
      </c>
      <c r="G235">
        <v>0</v>
      </c>
      <c r="H235">
        <v>0</v>
      </c>
      <c r="I235">
        <v>0</v>
      </c>
      <c r="J235">
        <v>0</v>
      </c>
      <c r="K235">
        <v>3708</v>
      </c>
    </row>
    <row r="236" spans="1:11" x14ac:dyDescent="0.3">
      <c r="A236" t="s">
        <v>376</v>
      </c>
      <c r="B236" t="s">
        <v>377</v>
      </c>
      <c r="C236" t="s">
        <v>1821</v>
      </c>
      <c r="D236" t="s">
        <v>1800</v>
      </c>
      <c r="E236" t="str">
        <f>_xlfn.XLOOKUP(FACT_Explosion[[#This Row],[CODIGO]],Proveedores[CODIGO],Proveedores[TIEMPOS DE ENTREGA],0,0,1)</f>
        <v>3 semana(s)</v>
      </c>
      <c r="F236">
        <f>_xlfn.XLOOKUP(FACT_Explosion[[#This Row],[CODIGO]],FACT_A2[cve_prod],FACT_A2[Existencia],0,0,1)</f>
        <v>10000</v>
      </c>
      <c r="G236">
        <v>0</v>
      </c>
      <c r="H236">
        <v>5250</v>
      </c>
      <c r="I236">
        <v>5250</v>
      </c>
      <c r="J236">
        <v>0</v>
      </c>
      <c r="K236">
        <v>0</v>
      </c>
    </row>
    <row r="237" spans="1:11" x14ac:dyDescent="0.3">
      <c r="A237" t="s">
        <v>1137</v>
      </c>
      <c r="B237" t="s">
        <v>1138</v>
      </c>
      <c r="C237" t="s">
        <v>1823</v>
      </c>
      <c r="D237" t="s">
        <v>1800</v>
      </c>
      <c r="E237" t="str">
        <f>_xlfn.XLOOKUP(FACT_Explosion[[#This Row],[CODIGO]],Proveedores[CODIGO],Proveedores[TIEMPOS DE ENTREGA],0,0,1)</f>
        <v>4 semana(s)</v>
      </c>
      <c r="F237">
        <f>_xlfn.XLOOKUP(FACT_Explosion[[#This Row],[CODIGO]],FACT_A2[cve_prod],FACT_A2[Existencia],0,0,1)</f>
        <v>17430</v>
      </c>
      <c r="G237">
        <v>7210</v>
      </c>
      <c r="H237">
        <v>3090</v>
      </c>
      <c r="I237">
        <v>3090</v>
      </c>
      <c r="J237">
        <v>3090</v>
      </c>
      <c r="K237">
        <v>3090</v>
      </c>
    </row>
    <row r="238" spans="1:11" x14ac:dyDescent="0.3">
      <c r="A238" t="s">
        <v>385</v>
      </c>
      <c r="B238" t="s">
        <v>386</v>
      </c>
      <c r="C238" t="s">
        <v>1812</v>
      </c>
      <c r="D238" t="s">
        <v>1800</v>
      </c>
      <c r="E238" t="str">
        <f>_xlfn.XLOOKUP(FACT_Explosion[[#This Row],[CODIGO]],Proveedores[CODIGO],Proveedores[TIEMPOS DE ENTREGA],0,0,1)</f>
        <v>5 Semanas</v>
      </c>
      <c r="F238">
        <f>_xlfn.XLOOKUP(FACT_Explosion[[#This Row],[CODIGO]],FACT_A2[cve_prod],FACT_A2[Existencia],0,0,1)</f>
        <v>6244</v>
      </c>
      <c r="G238">
        <v>2625</v>
      </c>
      <c r="H238">
        <v>5250</v>
      </c>
      <c r="I238">
        <v>0</v>
      </c>
      <c r="J238">
        <v>0</v>
      </c>
      <c r="K238">
        <v>2625</v>
      </c>
    </row>
    <row r="239" spans="1:11" x14ac:dyDescent="0.3">
      <c r="A239" t="s">
        <v>1145</v>
      </c>
      <c r="B239" t="s">
        <v>1146</v>
      </c>
      <c r="C239" t="s">
        <v>1823</v>
      </c>
      <c r="D239" t="s">
        <v>1800</v>
      </c>
      <c r="E239" t="str">
        <f>_xlfn.XLOOKUP(FACT_Explosion[[#This Row],[CODIGO]],Proveedores[CODIGO],Proveedores[TIEMPOS DE ENTREGA],0,0,1)</f>
        <v>4 semana(s)</v>
      </c>
      <c r="F239">
        <f>_xlfn.XLOOKUP(FACT_Explosion[[#This Row],[CODIGO]],FACT_A2[cve_prod],FACT_A2[Existencia],0,0,1)</f>
        <v>12460</v>
      </c>
      <c r="G239">
        <v>9270</v>
      </c>
      <c r="H239">
        <v>4635</v>
      </c>
      <c r="I239">
        <v>4635</v>
      </c>
      <c r="J239">
        <v>4120</v>
      </c>
      <c r="K239">
        <v>4120</v>
      </c>
    </row>
    <row r="240" spans="1:11" x14ac:dyDescent="0.3">
      <c r="A240" t="s">
        <v>387</v>
      </c>
      <c r="B240" t="s">
        <v>388</v>
      </c>
      <c r="C240" t="s">
        <v>1821</v>
      </c>
      <c r="D240" t="s">
        <v>1800</v>
      </c>
      <c r="E240" t="str">
        <f>_xlfn.XLOOKUP(FACT_Explosion[[#This Row],[CODIGO]],Proveedores[CODIGO],Proveedores[TIEMPOS DE ENTREGA],0,0,1)</f>
        <v>3 semana(s)</v>
      </c>
      <c r="F240">
        <f>_xlfn.XLOOKUP(FACT_Explosion[[#This Row],[CODIGO]],FACT_A2[cve_prod],FACT_A2[Existencia],0,0,1)</f>
        <v>4950</v>
      </c>
      <c r="G240">
        <v>2625</v>
      </c>
      <c r="H240">
        <v>5250</v>
      </c>
      <c r="I240">
        <v>0</v>
      </c>
      <c r="J240">
        <v>0</v>
      </c>
      <c r="K240">
        <v>2625</v>
      </c>
    </row>
    <row r="241" spans="1:11" x14ac:dyDescent="0.3">
      <c r="A241" t="s">
        <v>1473</v>
      </c>
      <c r="B241" t="s">
        <v>1474</v>
      </c>
      <c r="C241" t="s">
        <v>1823</v>
      </c>
      <c r="D241" t="s">
        <v>1800</v>
      </c>
      <c r="E241" t="str">
        <f>_xlfn.XLOOKUP(FACT_Explosion[[#This Row],[CODIGO]],Proveedores[CODIGO],Proveedores[TIEMPOS DE ENTREGA],0,0,1)</f>
        <v>4 semana(s)</v>
      </c>
      <c r="F241">
        <f>_xlfn.XLOOKUP(FACT_Explosion[[#This Row],[CODIGO]],FACT_A2[cve_prod],FACT_A2[Existencia],0,0,1)</f>
        <v>0</v>
      </c>
      <c r="G241">
        <v>67334</v>
      </c>
      <c r="H241">
        <v>134668</v>
      </c>
      <c r="I241">
        <v>0</v>
      </c>
      <c r="J241">
        <v>0</v>
      </c>
      <c r="K241">
        <v>33667</v>
      </c>
    </row>
    <row r="242" spans="1:11" x14ac:dyDescent="0.3">
      <c r="A242" t="s">
        <v>391</v>
      </c>
      <c r="B242" t="s">
        <v>392</v>
      </c>
      <c r="C242" t="s">
        <v>1833</v>
      </c>
      <c r="D242" t="s">
        <v>1793</v>
      </c>
      <c r="E242" t="str">
        <f>_xlfn.XLOOKUP(FACT_Explosion[[#This Row],[CODIGO]],Proveedores[CODIGO],Proveedores[TIEMPOS DE ENTREGA],0,0,1)</f>
        <v>3 semana(s)</v>
      </c>
      <c r="F242">
        <f>_xlfn.XLOOKUP(FACT_Explosion[[#This Row],[CODIGO]],FACT_A2[cve_prod],FACT_A2[Existencia],0,0,1)</f>
        <v>61.440000000000005</v>
      </c>
      <c r="G242">
        <v>66.167588571428567</v>
      </c>
      <c r="H242">
        <v>4.32</v>
      </c>
      <c r="I242">
        <v>32.777142857142856</v>
      </c>
      <c r="J242">
        <v>24.27</v>
      </c>
      <c r="K242">
        <v>4.32</v>
      </c>
    </row>
    <row r="243" spans="1:11" x14ac:dyDescent="0.3">
      <c r="A243" t="s">
        <v>1208</v>
      </c>
      <c r="B243" t="s">
        <v>1209</v>
      </c>
      <c r="C243" t="s">
        <v>1823</v>
      </c>
      <c r="D243" t="s">
        <v>1800</v>
      </c>
      <c r="E243" t="str">
        <f>_xlfn.XLOOKUP(FACT_Explosion[[#This Row],[CODIGO]],Proveedores[CODIGO],Proveedores[TIEMPOS DE ENTREGA],0,0,1)</f>
        <v>4 semana(s)</v>
      </c>
      <c r="F243">
        <f>_xlfn.XLOOKUP(FACT_Explosion[[#This Row],[CODIGO]],FACT_A2[cve_prod],FACT_A2[Existencia],0,0,1)</f>
        <v>0</v>
      </c>
      <c r="G243">
        <v>0</v>
      </c>
      <c r="H243">
        <v>0</v>
      </c>
      <c r="I243">
        <v>53867</v>
      </c>
      <c r="J243">
        <v>53867</v>
      </c>
      <c r="K243">
        <v>0</v>
      </c>
    </row>
    <row r="244" spans="1:11" x14ac:dyDescent="0.3">
      <c r="A244" t="s">
        <v>1491</v>
      </c>
      <c r="B244" t="s">
        <v>1492</v>
      </c>
      <c r="C244" t="s">
        <v>1811</v>
      </c>
      <c r="D244" t="s">
        <v>1800</v>
      </c>
      <c r="E244" t="str">
        <f>_xlfn.XLOOKUP(FACT_Explosion[[#This Row],[CODIGO]],Proveedores[CODIGO],Proveedores[TIEMPOS DE ENTREGA],0,0,1)</f>
        <v>4 semana(s)</v>
      </c>
      <c r="F244">
        <f>_xlfn.XLOOKUP(FACT_Explosion[[#This Row],[CODIGO]],FACT_A2[cve_prod],FACT_A2[Existencia],0,0,1)</f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403</v>
      </c>
      <c r="B245" t="s">
        <v>404</v>
      </c>
      <c r="C245" t="s">
        <v>1819</v>
      </c>
      <c r="D245" t="s">
        <v>1800</v>
      </c>
      <c r="E245" t="str">
        <f>_xlfn.XLOOKUP(FACT_Explosion[[#This Row],[CODIGO]],Proveedores[CODIGO],Proveedores[TIEMPOS DE ENTREGA],0,0,1)</f>
        <v>4 semana(s)</v>
      </c>
      <c r="F245">
        <f>_xlfn.XLOOKUP(FACT_Explosion[[#This Row],[CODIGO]],FACT_A2[cve_prod],FACT_A2[Existencia],0,0,1)</f>
        <v>1454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 t="s">
        <v>407</v>
      </c>
      <c r="B246" t="s">
        <v>408</v>
      </c>
      <c r="C246" t="s">
        <v>1817</v>
      </c>
      <c r="D246" t="s">
        <v>1800</v>
      </c>
      <c r="E246" t="str">
        <f>_xlfn.XLOOKUP(FACT_Explosion[[#This Row],[CODIGO]],Proveedores[CODIGO],Proveedores[TIEMPOS DE ENTREGA],0,0,1)</f>
        <v>3 semnas</v>
      </c>
      <c r="F246">
        <f>_xlfn.XLOOKUP(FACT_Explosion[[#This Row],[CODIGO]],FACT_A2[cve_prod],FACT_A2[Existencia],0,0,1)</f>
        <v>2800</v>
      </c>
      <c r="G246">
        <v>73712.802857142859</v>
      </c>
      <c r="H246">
        <v>0</v>
      </c>
      <c r="I246">
        <v>35395.690476190473</v>
      </c>
      <c r="J246">
        <v>0</v>
      </c>
      <c r="K246">
        <v>0</v>
      </c>
    </row>
    <row r="247" spans="1:11" x14ac:dyDescent="0.3">
      <c r="A247" t="s">
        <v>482</v>
      </c>
      <c r="B247" t="s">
        <v>483</v>
      </c>
      <c r="C247" t="s">
        <v>1833</v>
      </c>
      <c r="D247" t="s">
        <v>1793</v>
      </c>
      <c r="E247" t="str">
        <f>_xlfn.XLOOKUP(FACT_Explosion[[#This Row],[CODIGO]],Proveedores[CODIGO],Proveedores[TIEMPOS DE ENTREGA],0,0,1)</f>
        <v>3 semana(s)</v>
      </c>
      <c r="F247">
        <f>_xlfn.XLOOKUP(FACT_Explosion[[#This Row],[CODIGO]],FACT_A2[cve_prod],FACT_A2[Existencia],0,0,1)</f>
        <v>1.6</v>
      </c>
      <c r="G247">
        <v>1.7002285714285714</v>
      </c>
      <c r="H247">
        <v>0</v>
      </c>
      <c r="I247">
        <v>0.8571428571428571</v>
      </c>
      <c r="J247">
        <v>0</v>
      </c>
      <c r="K247">
        <v>0</v>
      </c>
    </row>
    <row r="248" spans="1:11" x14ac:dyDescent="0.3">
      <c r="A248" t="s">
        <v>409</v>
      </c>
      <c r="B248" t="s">
        <v>410</v>
      </c>
      <c r="C248" t="s">
        <v>1807</v>
      </c>
      <c r="D248" t="s">
        <v>1800</v>
      </c>
      <c r="E248" t="str">
        <f>_xlfn.XLOOKUP(FACT_Explosion[[#This Row],[CODIGO]],Proveedores[CODIGO],Proveedores[TIEMPOS DE ENTREGA],0,0,1)</f>
        <v>4 semana (s)</v>
      </c>
      <c r="F248">
        <f>_xlfn.XLOOKUP(FACT_Explosion[[#This Row],[CODIGO]],FACT_A2[cve_prod],FACT_A2[Existencia],0,0,1)</f>
        <v>3000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484</v>
      </c>
      <c r="B249" t="s">
        <v>485</v>
      </c>
      <c r="C249" t="s">
        <v>1833</v>
      </c>
      <c r="D249" t="s">
        <v>1793</v>
      </c>
      <c r="E249" t="str">
        <f>_xlfn.XLOOKUP(FACT_Explosion[[#This Row],[CODIGO]],Proveedores[CODIGO],Proveedores[TIEMPOS DE ENTREGA],0,0,1)</f>
        <v>3 semana(s)</v>
      </c>
      <c r="F249">
        <f>_xlfn.XLOOKUP(FACT_Explosion[[#This Row],[CODIGO]],FACT_A2[cve_prod],FACT_A2[Existencia],0,0,1)</f>
        <v>16.306000000000001</v>
      </c>
      <c r="G249">
        <v>15.574093714285713</v>
      </c>
      <c r="H249">
        <v>0</v>
      </c>
      <c r="I249">
        <v>7.8514285714285705</v>
      </c>
      <c r="J249">
        <v>0</v>
      </c>
      <c r="K249">
        <v>0</v>
      </c>
    </row>
    <row r="250" spans="1:11" x14ac:dyDescent="0.3">
      <c r="A250" t="s">
        <v>411</v>
      </c>
      <c r="B250" t="s">
        <v>412</v>
      </c>
      <c r="C250" t="s">
        <v>1820</v>
      </c>
      <c r="D250" t="s">
        <v>1800</v>
      </c>
      <c r="E250" t="str">
        <f>_xlfn.XLOOKUP(FACT_Explosion[[#This Row],[CODIGO]],Proveedores[CODIGO],Proveedores[TIEMPOS DE ENTREGA],0,0,1)</f>
        <v>3 semana(s)</v>
      </c>
      <c r="F250">
        <f>_xlfn.XLOOKUP(FACT_Explosion[[#This Row],[CODIGO]],FACT_A2[cve_prod],FACT_A2[Existencia],0,0,1)</f>
        <v>951</v>
      </c>
      <c r="G250">
        <v>1595.3971428571429</v>
      </c>
      <c r="H250">
        <v>426.99999999999994</v>
      </c>
      <c r="I250">
        <v>1131.3037593984961</v>
      </c>
      <c r="J250">
        <v>0</v>
      </c>
      <c r="K250">
        <v>0</v>
      </c>
    </row>
    <row r="251" spans="1:11" x14ac:dyDescent="0.3">
      <c r="A251" t="s">
        <v>807</v>
      </c>
      <c r="B251" t="s">
        <v>808</v>
      </c>
      <c r="C251" t="s">
        <v>1833</v>
      </c>
      <c r="D251" t="s">
        <v>1793</v>
      </c>
      <c r="E251" t="str">
        <f>_xlfn.XLOOKUP(FACT_Explosion[[#This Row],[CODIGO]],Proveedores[CODIGO],Proveedores[TIEMPOS DE ENTREGA],0,0,1)</f>
        <v>3 semana(s)</v>
      </c>
      <c r="F251">
        <f>_xlfn.XLOOKUP(FACT_Explosion[[#This Row],[CODIGO]],FACT_A2[cve_prod],FACT_A2[Existencia],0,0,1)</f>
        <v>7.0340299999999996</v>
      </c>
      <c r="G251">
        <v>3.4539999999999997</v>
      </c>
      <c r="H251">
        <v>0.628</v>
      </c>
      <c r="I251">
        <v>1.8840000000000001</v>
      </c>
      <c r="J251">
        <v>1.57</v>
      </c>
      <c r="K251">
        <v>1.256</v>
      </c>
    </row>
    <row r="252" spans="1:11" x14ac:dyDescent="0.3">
      <c r="A252" t="s">
        <v>413</v>
      </c>
      <c r="B252" t="s">
        <v>414</v>
      </c>
      <c r="C252" t="s">
        <v>1847</v>
      </c>
      <c r="D252" t="s">
        <v>1793</v>
      </c>
      <c r="E252" t="str">
        <f>_xlfn.XLOOKUP(FACT_Explosion[[#This Row],[CODIGO]],Proveedores[CODIGO],Proveedores[TIEMPOS DE ENTREGA],0,0,1)</f>
        <v>3 semana(s)</v>
      </c>
      <c r="F252">
        <f>_xlfn.XLOOKUP(FACT_Explosion[[#This Row],[CODIGO]],FACT_A2[cve_prod],FACT_A2[Existencia],0,0,1)</f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809</v>
      </c>
      <c r="B253" t="s">
        <v>810</v>
      </c>
      <c r="C253" t="s">
        <v>1833</v>
      </c>
      <c r="D253" t="s">
        <v>1793</v>
      </c>
      <c r="E253" t="str">
        <f>_xlfn.XLOOKUP(FACT_Explosion[[#This Row],[CODIGO]],Proveedores[CODIGO],Proveedores[TIEMPOS DE ENTREGA],0,0,1)</f>
        <v>3 semana(s)</v>
      </c>
      <c r="F253">
        <f>_xlfn.XLOOKUP(FACT_Explosion[[#This Row],[CODIGO]],FACT_A2[cve_prod],FACT_A2[Existencia],0,0,1)</f>
        <v>1.9660299999999999</v>
      </c>
      <c r="G253">
        <v>3.4539999999999997</v>
      </c>
      <c r="H253">
        <v>0.628</v>
      </c>
      <c r="I253">
        <v>1.8840000000000001</v>
      </c>
      <c r="J253">
        <v>1.57</v>
      </c>
      <c r="K253">
        <v>1.256</v>
      </c>
    </row>
    <row r="254" spans="1:11" x14ac:dyDescent="0.3">
      <c r="A254" t="s">
        <v>415</v>
      </c>
      <c r="B254" t="s">
        <v>416</v>
      </c>
      <c r="C254" t="s">
        <v>1862</v>
      </c>
      <c r="D254" t="s">
        <v>1793</v>
      </c>
      <c r="E254" t="str">
        <f>_xlfn.XLOOKUP(FACT_Explosion[[#This Row],[CODIGO]],Proveedores[CODIGO],Proveedores[TIEMPOS DE ENTREGA],0,0,1)</f>
        <v>1 semana(s)</v>
      </c>
      <c r="F254">
        <f>_xlfn.XLOOKUP(FACT_Explosion[[#This Row],[CODIGO]],FACT_A2[cve_prod],FACT_A2[Existencia],0,0,1)</f>
        <v>5.6369999999999996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777</v>
      </c>
      <c r="B255" t="s">
        <v>778</v>
      </c>
      <c r="C255" t="s">
        <v>1833</v>
      </c>
      <c r="D255" t="s">
        <v>1793</v>
      </c>
      <c r="E255" t="str">
        <f>_xlfn.XLOOKUP(FACT_Explosion[[#This Row],[CODIGO]],Proveedores[CODIGO],Proveedores[TIEMPOS DE ENTREGA],0,0,1)</f>
        <v>3 semana(s)</v>
      </c>
      <c r="F255">
        <f>_xlfn.XLOOKUP(FACT_Explosion[[#This Row],[CODIGO]],FACT_A2[cve_prod],FACT_A2[Existencia],0,0,1)</f>
        <v>91.490399999999994</v>
      </c>
      <c r="G255">
        <v>55.22</v>
      </c>
      <c r="H255">
        <v>10.039999999999999</v>
      </c>
      <c r="I255">
        <v>30.119999999999997</v>
      </c>
      <c r="J255">
        <v>25.099999999999998</v>
      </c>
      <c r="K255">
        <v>20.079999999999998</v>
      </c>
    </row>
    <row r="256" spans="1:11" x14ac:dyDescent="0.3">
      <c r="A256" t="s">
        <v>419</v>
      </c>
      <c r="B256" t="s">
        <v>420</v>
      </c>
      <c r="C256" t="s">
        <v>1858</v>
      </c>
      <c r="D256" t="s">
        <v>1793</v>
      </c>
      <c r="E256" t="str">
        <f>_xlfn.XLOOKUP(FACT_Explosion[[#This Row],[CODIGO]],Proveedores[CODIGO],Proveedores[TIEMPOS DE ENTREGA],0,0,1)</f>
        <v>5 semana(s)</v>
      </c>
      <c r="F256">
        <f>_xlfn.XLOOKUP(FACT_Explosion[[#This Row],[CODIGO]],FACT_A2[cve_prod],FACT_A2[Existencia],0,0,1)</f>
        <v>50</v>
      </c>
      <c r="G256">
        <v>0</v>
      </c>
      <c r="H256">
        <v>0</v>
      </c>
      <c r="I256">
        <v>63.365000000000002</v>
      </c>
      <c r="J256">
        <v>0</v>
      </c>
      <c r="K256">
        <v>0</v>
      </c>
    </row>
    <row r="257" spans="1:11" x14ac:dyDescent="0.3">
      <c r="A257" t="s">
        <v>781</v>
      </c>
      <c r="B257" t="s">
        <v>782</v>
      </c>
      <c r="C257" t="s">
        <v>1833</v>
      </c>
      <c r="D257" t="s">
        <v>1793</v>
      </c>
      <c r="E257" t="str">
        <f>_xlfn.XLOOKUP(FACT_Explosion[[#This Row],[CODIGO]],Proveedores[CODIGO],Proveedores[TIEMPOS DE ENTREGA],0,0,1)</f>
        <v>3 semana(s)</v>
      </c>
      <c r="F257">
        <f>_xlfn.XLOOKUP(FACT_Explosion[[#This Row],[CODIGO]],FACT_A2[cve_prod],FACT_A2[Existencia],0,0,1)</f>
        <v>93.778050000000007</v>
      </c>
      <c r="G257">
        <v>48.312000000000005</v>
      </c>
      <c r="H257">
        <v>8.7840000000000007</v>
      </c>
      <c r="I257">
        <v>26.352</v>
      </c>
      <c r="J257">
        <v>21.96</v>
      </c>
      <c r="K257">
        <v>17.568000000000001</v>
      </c>
    </row>
    <row r="258" spans="1:11" x14ac:dyDescent="0.3">
      <c r="A258" t="s">
        <v>543</v>
      </c>
      <c r="B258" t="s">
        <v>544</v>
      </c>
      <c r="C258" t="s">
        <v>1833</v>
      </c>
      <c r="D258" t="s">
        <v>1793</v>
      </c>
      <c r="E258" t="str">
        <f>_xlfn.XLOOKUP(FACT_Explosion[[#This Row],[CODIGO]],Proveedores[CODIGO],Proveedores[TIEMPOS DE ENTREGA],0,0,1)</f>
        <v>3 semana(s)</v>
      </c>
      <c r="F258">
        <f>_xlfn.XLOOKUP(FACT_Explosion[[#This Row],[CODIGO]],FACT_A2[cve_prod],FACT_A2[Existencia],0,0,1)</f>
        <v>563.85799999999995</v>
      </c>
      <c r="G258">
        <v>14.920212857142857</v>
      </c>
      <c r="H258">
        <v>1.7949999999999999</v>
      </c>
      <c r="I258">
        <v>7.2807142857142857</v>
      </c>
      <c r="J258">
        <v>1.7949999999999999</v>
      </c>
      <c r="K258">
        <v>1.7949999999999999</v>
      </c>
    </row>
    <row r="259" spans="1:11" x14ac:dyDescent="0.3">
      <c r="A259" t="s">
        <v>486</v>
      </c>
      <c r="B259" t="s">
        <v>487</v>
      </c>
      <c r="C259" t="s">
        <v>1833</v>
      </c>
      <c r="D259" t="s">
        <v>1793</v>
      </c>
      <c r="E259" t="str">
        <f>_xlfn.XLOOKUP(FACT_Explosion[[#This Row],[CODIGO]],Proveedores[CODIGO],Proveedores[TIEMPOS DE ENTREGA],0,0,1)</f>
        <v>3 semana(s)</v>
      </c>
      <c r="F259">
        <f>_xlfn.XLOOKUP(FACT_Explosion[[#This Row],[CODIGO]],FACT_A2[cve_prod],FACT_A2[Existencia],0,0,1)</f>
        <v>1.67</v>
      </c>
      <c r="G259">
        <v>4.0805485714285714</v>
      </c>
      <c r="H259">
        <v>0</v>
      </c>
      <c r="I259">
        <v>2.0571428571428569</v>
      </c>
      <c r="J259">
        <v>0</v>
      </c>
      <c r="K259">
        <v>0</v>
      </c>
    </row>
    <row r="260" spans="1:11" x14ac:dyDescent="0.3">
      <c r="A260" t="s">
        <v>425</v>
      </c>
      <c r="B260" t="s">
        <v>426</v>
      </c>
      <c r="C260" t="s">
        <v>1819</v>
      </c>
      <c r="D260" t="s">
        <v>1800</v>
      </c>
      <c r="E260" t="str">
        <f>_xlfn.XLOOKUP(FACT_Explosion[[#This Row],[CODIGO]],Proveedores[CODIGO],Proveedores[TIEMPOS DE ENTREGA],0,0,1)</f>
        <v>4 semana(s)</v>
      </c>
      <c r="F260">
        <f>_xlfn.XLOOKUP(FACT_Explosion[[#This Row],[CODIGO]],FACT_A2[cve_prod],FACT_A2[Existencia],0,0,1)</f>
        <v>26308</v>
      </c>
      <c r="G260">
        <v>0</v>
      </c>
      <c r="H260">
        <v>0</v>
      </c>
      <c r="I260">
        <v>5780</v>
      </c>
      <c r="J260">
        <v>0</v>
      </c>
      <c r="K260">
        <v>0</v>
      </c>
    </row>
    <row r="261" spans="1:11" x14ac:dyDescent="0.3">
      <c r="A261" t="s">
        <v>557</v>
      </c>
      <c r="B261" t="s">
        <v>558</v>
      </c>
      <c r="C261" t="s">
        <v>1833</v>
      </c>
      <c r="D261" t="s">
        <v>1793</v>
      </c>
      <c r="E261" t="str">
        <f>_xlfn.XLOOKUP(FACT_Explosion[[#This Row],[CODIGO]],Proveedores[CODIGO],Proveedores[TIEMPOS DE ENTREGA],0,0,1)</f>
        <v>2 semana(s)</v>
      </c>
      <c r="F261">
        <f>_xlfn.XLOOKUP(FACT_Explosion[[#This Row],[CODIGO]],FACT_A2[cve_prod],FACT_A2[Existencia],0,0,1)</f>
        <v>5.4</v>
      </c>
      <c r="G261">
        <v>3.5928000000000004</v>
      </c>
      <c r="H261">
        <v>0</v>
      </c>
      <c r="I261">
        <v>1.8</v>
      </c>
      <c r="J261">
        <v>0</v>
      </c>
      <c r="K261">
        <v>0</v>
      </c>
    </row>
    <row r="262" spans="1:11" x14ac:dyDescent="0.3">
      <c r="A262" t="s">
        <v>1560</v>
      </c>
      <c r="B262" t="s">
        <v>1561</v>
      </c>
      <c r="C262" t="s">
        <v>1807</v>
      </c>
      <c r="D262" t="s">
        <v>1800</v>
      </c>
      <c r="E262" t="str">
        <f>_xlfn.XLOOKUP(FACT_Explosion[[#This Row],[CODIGO]],Proveedores[CODIGO],Proveedores[TIEMPOS DE ENTREGA],0,0,1)</f>
        <v>4 semana (s)</v>
      </c>
      <c r="F262">
        <f>_xlfn.XLOOKUP(FACT_Explosion[[#This Row],[CODIGO]],FACT_A2[cve_prod],FACT_A2[Existencia],0,0,1)</f>
        <v>6600</v>
      </c>
      <c r="G262">
        <v>10815</v>
      </c>
      <c r="H262">
        <v>0</v>
      </c>
      <c r="I262">
        <v>5150</v>
      </c>
      <c r="J262">
        <v>0</v>
      </c>
      <c r="K262">
        <v>0</v>
      </c>
    </row>
    <row r="263" spans="1:11" x14ac:dyDescent="0.3">
      <c r="A263" t="s">
        <v>436</v>
      </c>
      <c r="B263" t="s">
        <v>437</v>
      </c>
      <c r="C263" t="s">
        <v>1812</v>
      </c>
      <c r="D263" t="s">
        <v>1800</v>
      </c>
      <c r="E263" t="str">
        <f>_xlfn.XLOOKUP(FACT_Explosion[[#This Row],[CODIGO]],Proveedores[CODIGO],Proveedores[TIEMPOS DE ENTREGA],0,0,1)</f>
        <v>5 semana (s)</v>
      </c>
      <c r="F263">
        <f>_xlfn.XLOOKUP(FACT_Explosion[[#This Row],[CODIGO]],FACT_A2[cve_prod],FACT_A2[Existencia],0,0,1)</f>
        <v>13295</v>
      </c>
      <c r="G263">
        <v>10379.299999999999</v>
      </c>
      <c r="H263">
        <v>9665</v>
      </c>
      <c r="I263">
        <v>10180</v>
      </c>
      <c r="J263">
        <v>8635</v>
      </c>
      <c r="K263">
        <v>8635</v>
      </c>
    </row>
    <row r="264" spans="1:11" x14ac:dyDescent="0.3">
      <c r="A264" t="s">
        <v>1767</v>
      </c>
      <c r="B264" t="s">
        <v>1768</v>
      </c>
      <c r="C264" t="s">
        <v>1807</v>
      </c>
      <c r="D264" t="s">
        <v>1800</v>
      </c>
      <c r="E264" t="str">
        <f>_xlfn.XLOOKUP(FACT_Explosion[[#This Row],[CODIGO]],Proveedores[CODIGO],Proveedores[TIEMPOS DE ENTREGA],0,0,1)</f>
        <v>4 semana (s)</v>
      </c>
      <c r="F264">
        <f>_xlfn.XLOOKUP(FACT_Explosion[[#This Row],[CODIGO]],FACT_A2[cve_prod],FACT_A2[Existencia],0,0,1)</f>
        <v>10000</v>
      </c>
      <c r="G264">
        <v>5407.5</v>
      </c>
      <c r="H264">
        <v>0</v>
      </c>
      <c r="I264">
        <v>2575</v>
      </c>
      <c r="J264">
        <v>0</v>
      </c>
      <c r="K264">
        <v>0</v>
      </c>
    </row>
    <row r="265" spans="1:11" x14ac:dyDescent="0.3">
      <c r="A265" t="s">
        <v>438</v>
      </c>
      <c r="B265" t="s">
        <v>439</v>
      </c>
      <c r="C265" t="s">
        <v>1807</v>
      </c>
      <c r="D265" t="s">
        <v>1800</v>
      </c>
      <c r="E265" t="str">
        <f>_xlfn.XLOOKUP(FACT_Explosion[[#This Row],[CODIGO]],Proveedores[CODIGO],Proveedores[TIEMPOS DE ENTREGA],0,0,1)</f>
        <v>4 semana (s)</v>
      </c>
      <c r="F265">
        <f>_xlfn.XLOOKUP(FACT_Explosion[[#This Row],[CODIGO]],FACT_A2[cve_prod],FACT_A2[Existencia],0,0,1)</f>
        <v>14380</v>
      </c>
      <c r="G265">
        <v>3983</v>
      </c>
      <c r="H265">
        <v>4000</v>
      </c>
      <c r="I265">
        <v>4000</v>
      </c>
      <c r="J265">
        <v>4000</v>
      </c>
      <c r="K265">
        <v>4000</v>
      </c>
    </row>
    <row r="266" spans="1:11" x14ac:dyDescent="0.3">
      <c r="A266" t="s">
        <v>1507</v>
      </c>
      <c r="B266" t="s">
        <v>1508</v>
      </c>
      <c r="C266" t="s">
        <v>1807</v>
      </c>
      <c r="D266" t="s">
        <v>1800</v>
      </c>
      <c r="E266" t="str">
        <f>_xlfn.XLOOKUP(FACT_Explosion[[#This Row],[CODIGO]],Proveedores[CODIGO],Proveedores[TIEMPOS DE ENTREGA],0,0,1)</f>
        <v>4 semana (s)</v>
      </c>
      <c r="F266">
        <f>_xlfn.XLOOKUP(FACT_Explosion[[#This Row],[CODIGO]],FACT_A2[cve_prod],FACT_A2[Existencia],0,0,1)</f>
        <v>7700</v>
      </c>
      <c r="G266">
        <v>5407.5</v>
      </c>
      <c r="H266">
        <v>0</v>
      </c>
      <c r="I266">
        <v>2575</v>
      </c>
      <c r="J266">
        <v>0</v>
      </c>
      <c r="K266">
        <v>0</v>
      </c>
    </row>
    <row r="267" spans="1:11" x14ac:dyDescent="0.3">
      <c r="A267" t="s">
        <v>442</v>
      </c>
      <c r="B267" t="s">
        <v>443</v>
      </c>
      <c r="C267" t="s">
        <v>1834</v>
      </c>
      <c r="D267" t="s">
        <v>1793</v>
      </c>
      <c r="E267" t="str">
        <f>_xlfn.XLOOKUP(FACT_Explosion[[#This Row],[CODIGO]],Proveedores[CODIGO],Proveedores[TIEMPOS DE ENTREGA],0,0,1)</f>
        <v>1 semana(s)</v>
      </c>
      <c r="F267">
        <f>_xlfn.XLOOKUP(FACT_Explosion[[#This Row],[CODIGO]],FACT_A2[cve_prod],FACT_A2[Existencia],0,0,1)</f>
        <v>139</v>
      </c>
      <c r="G267">
        <v>38.189250000000001</v>
      </c>
      <c r="H267">
        <v>24.337499999999999</v>
      </c>
      <c r="I267">
        <v>26.4</v>
      </c>
      <c r="J267">
        <v>22.274999999999999</v>
      </c>
      <c r="K267">
        <v>22.274999999999999</v>
      </c>
    </row>
    <row r="268" spans="1:11" x14ac:dyDescent="0.3">
      <c r="A268" t="s">
        <v>1775</v>
      </c>
      <c r="B268" t="s">
        <v>1776</v>
      </c>
      <c r="C268" t="s">
        <v>1807</v>
      </c>
      <c r="D268" t="s">
        <v>1800</v>
      </c>
      <c r="E268" t="str">
        <f>_xlfn.XLOOKUP(FACT_Explosion[[#This Row],[CODIGO]],Proveedores[CODIGO],Proveedores[TIEMPOS DE ENTREGA],0,0,1)</f>
        <v>4 semana (s)</v>
      </c>
      <c r="F268">
        <f>_xlfn.XLOOKUP(FACT_Explosion[[#This Row],[CODIGO]],FACT_A2[cve_prod],FACT_A2[Existencia],0,0,1)</f>
        <v>12000</v>
      </c>
      <c r="G268">
        <v>10300</v>
      </c>
      <c r="H268">
        <v>0</v>
      </c>
      <c r="I268">
        <v>5150</v>
      </c>
      <c r="J268">
        <v>0</v>
      </c>
      <c r="K268">
        <v>0</v>
      </c>
    </row>
    <row r="269" spans="1:11" x14ac:dyDescent="0.3">
      <c r="A269" t="s">
        <v>444</v>
      </c>
      <c r="B269" t="s">
        <v>445</v>
      </c>
      <c r="C269" t="s">
        <v>1834</v>
      </c>
      <c r="D269" t="s">
        <v>1793</v>
      </c>
      <c r="E269" t="str">
        <f>_xlfn.XLOOKUP(FACT_Explosion[[#This Row],[CODIGO]],Proveedores[CODIGO],Proveedores[TIEMPOS DE ENTREGA],0,0,1)</f>
        <v>1 semana(s)</v>
      </c>
      <c r="F269">
        <f>_xlfn.XLOOKUP(FACT_Explosion[[#This Row],[CODIGO]],FACT_A2[cve_prod],FACT_A2[Existencia],0,0,1)</f>
        <v>140</v>
      </c>
      <c r="G269">
        <v>24.302250000000001</v>
      </c>
      <c r="H269">
        <v>15.487499999999997</v>
      </c>
      <c r="I269">
        <v>16.799999999999997</v>
      </c>
      <c r="J269">
        <v>14.174999999999997</v>
      </c>
      <c r="K269">
        <v>14.174999999999997</v>
      </c>
    </row>
    <row r="270" spans="1:11" x14ac:dyDescent="0.3">
      <c r="A270" t="s">
        <v>1763</v>
      </c>
      <c r="B270" t="s">
        <v>1764</v>
      </c>
      <c r="C270" t="s">
        <v>1807</v>
      </c>
      <c r="D270" t="s">
        <v>1800</v>
      </c>
      <c r="E270" t="str">
        <f>_xlfn.XLOOKUP(FACT_Explosion[[#This Row],[CODIGO]],Proveedores[CODIGO],Proveedores[TIEMPOS DE ENTREGA],0,0,1)</f>
        <v>4 semana (s)</v>
      </c>
      <c r="F270">
        <f>_xlfn.XLOOKUP(FACT_Explosion[[#This Row],[CODIGO]],FACT_A2[cve_prod],FACT_A2[Existencia],0,0,1)</f>
        <v>0</v>
      </c>
      <c r="G270">
        <v>1802.5</v>
      </c>
      <c r="H270">
        <v>0</v>
      </c>
      <c r="I270">
        <v>1802.5</v>
      </c>
      <c r="J270">
        <v>0</v>
      </c>
      <c r="K270">
        <v>0</v>
      </c>
    </row>
    <row r="271" spans="1:11" x14ac:dyDescent="0.3">
      <c r="A271" t="s">
        <v>446</v>
      </c>
      <c r="B271" t="s">
        <v>447</v>
      </c>
      <c r="C271" t="s">
        <v>1846</v>
      </c>
      <c r="D271" t="s">
        <v>1793</v>
      </c>
      <c r="E271" t="str">
        <f>_xlfn.XLOOKUP(FACT_Explosion[[#This Row],[CODIGO]],Proveedores[CODIGO],Proveedores[TIEMPOS DE ENTREGA],0,0,1)</f>
        <v>1 semana(s)</v>
      </c>
      <c r="F271">
        <f>_xlfn.XLOOKUP(FACT_Explosion[[#This Row],[CODIGO]],FACT_A2[cve_prod],FACT_A2[Existencia],0,0,1)</f>
        <v>100</v>
      </c>
      <c r="G271">
        <v>193.887</v>
      </c>
      <c r="H271">
        <v>76.349999999999994</v>
      </c>
      <c r="I271">
        <v>279.60000000000002</v>
      </c>
      <c r="J271">
        <v>30.6</v>
      </c>
      <c r="K271">
        <v>300.60000000000002</v>
      </c>
    </row>
    <row r="272" spans="1:11" x14ac:dyDescent="0.3">
      <c r="A272" t="s">
        <v>723</v>
      </c>
      <c r="B272" t="s">
        <v>724</v>
      </c>
      <c r="C272" t="s">
        <v>1826</v>
      </c>
      <c r="D272" t="s">
        <v>1800</v>
      </c>
      <c r="E272" t="str">
        <f>_xlfn.XLOOKUP(FACT_Explosion[[#This Row],[CODIGO]],Proveedores[CODIGO],Proveedores[TIEMPOS DE ENTREGA],0,0,1)</f>
        <v>3 semana(s)</v>
      </c>
      <c r="F272">
        <f>_xlfn.XLOOKUP(FACT_Explosion[[#This Row],[CODIGO]],FACT_A2[cve_prod],FACT_A2[Existencia],0,0,1)</f>
        <v>107335</v>
      </c>
      <c r="G272">
        <v>179666.03595238097</v>
      </c>
      <c r="H272">
        <v>213595.23809523811</v>
      </c>
      <c r="I272">
        <v>101386.23809523809</v>
      </c>
      <c r="J272">
        <v>94876.238095238092</v>
      </c>
      <c r="K272">
        <v>105849.23809523809</v>
      </c>
    </row>
    <row r="273" spans="1:11" x14ac:dyDescent="0.3">
      <c r="A273" t="s">
        <v>448</v>
      </c>
      <c r="B273" t="s">
        <v>449</v>
      </c>
      <c r="C273" t="s">
        <v>1807</v>
      </c>
      <c r="D273" t="s">
        <v>1800</v>
      </c>
      <c r="E273" t="str">
        <f>_xlfn.XLOOKUP(FACT_Explosion[[#This Row],[CODIGO]],Proveedores[CODIGO],Proveedores[TIEMPOS DE ENTREGA],0,0,1)</f>
        <v>4 semana (s)</v>
      </c>
      <c r="F273">
        <f>_xlfn.XLOOKUP(FACT_Explosion[[#This Row],[CODIGO]],FACT_A2[cve_prod],FACT_A2[Existencia],0,0,1)</f>
        <v>0</v>
      </c>
      <c r="G273">
        <v>1414.2089552238806</v>
      </c>
      <c r="H273">
        <v>707.1044776119403</v>
      </c>
      <c r="I273">
        <v>707.1044776119403</v>
      </c>
      <c r="J273">
        <v>707.1044776119403</v>
      </c>
      <c r="K273">
        <v>707.1044776119403</v>
      </c>
    </row>
    <row r="274" spans="1:11" x14ac:dyDescent="0.3">
      <c r="A274" t="s">
        <v>843</v>
      </c>
      <c r="B274" t="s">
        <v>844</v>
      </c>
      <c r="C274" t="s">
        <v>1826</v>
      </c>
      <c r="D274" t="s">
        <v>1800</v>
      </c>
      <c r="E274" t="str">
        <f>_xlfn.XLOOKUP(FACT_Explosion[[#This Row],[CODIGO]],Proveedores[CODIGO],Proveedores[TIEMPOS DE ENTREGA],0,0,1)</f>
        <v>3 semana(s)</v>
      </c>
      <c r="F274">
        <f>_xlfn.XLOOKUP(FACT_Explosion[[#This Row],[CODIGO]],FACT_A2[cve_prod],FACT_A2[Existencia],0,0,1)</f>
        <v>0</v>
      </c>
      <c r="G274">
        <v>11444.000000000002</v>
      </c>
      <c r="H274">
        <v>57222</v>
      </c>
      <c r="I274">
        <v>151293</v>
      </c>
      <c r="J274">
        <v>102333</v>
      </c>
      <c r="K274">
        <v>34333</v>
      </c>
    </row>
    <row r="275" spans="1:11" x14ac:dyDescent="0.3">
      <c r="A275" t="s">
        <v>452</v>
      </c>
      <c r="B275" t="s">
        <v>453</v>
      </c>
      <c r="C275" t="s">
        <v>1819</v>
      </c>
      <c r="D275" t="s">
        <v>1800</v>
      </c>
      <c r="E275" t="str">
        <f>_xlfn.XLOOKUP(FACT_Explosion[[#This Row],[CODIGO]],Proveedores[CODIGO],Proveedores[TIEMPOS DE ENTREGA],0,0,1)</f>
        <v>4 semana(s)</v>
      </c>
      <c r="F275">
        <f>_xlfn.XLOOKUP(FACT_Explosion[[#This Row],[CODIGO]],FACT_A2[cve_prod],FACT_A2[Existencia],0,0,1)</f>
        <v>2436</v>
      </c>
      <c r="G275">
        <v>1414.2089552238806</v>
      </c>
      <c r="H275">
        <v>707.1044776119403</v>
      </c>
      <c r="I275">
        <v>707.1044776119403</v>
      </c>
      <c r="J275">
        <v>707.1044776119403</v>
      </c>
      <c r="K275">
        <v>707.1044776119403</v>
      </c>
    </row>
    <row r="276" spans="1:11" x14ac:dyDescent="0.3">
      <c r="A276" t="s">
        <v>1066</v>
      </c>
      <c r="B276" t="s">
        <v>1067</v>
      </c>
      <c r="C276" t="s">
        <v>1831</v>
      </c>
      <c r="D276" t="s">
        <v>1800</v>
      </c>
      <c r="E276" t="str">
        <f>_xlfn.XLOOKUP(FACT_Explosion[[#This Row],[CODIGO]],Proveedores[CODIGO],Proveedores[TIEMPOS DE ENTREGA],0,0,1)</f>
        <v>3 semana(s)</v>
      </c>
      <c r="F276">
        <f>_xlfn.XLOOKUP(FACT_Explosion[[#This Row],[CODIGO]],FACT_A2[cve_prod],FACT_A2[Existencia],0,0,1)</f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458</v>
      </c>
      <c r="B277" t="s">
        <v>459</v>
      </c>
      <c r="C277" t="s">
        <v>1807</v>
      </c>
      <c r="D277" t="s">
        <v>1800</v>
      </c>
      <c r="E277" t="str">
        <f>_xlfn.XLOOKUP(FACT_Explosion[[#This Row],[CODIGO]],Proveedores[CODIGO],Proveedores[TIEMPOS DE ENTREGA],0,0,1)</f>
        <v>4 semana (s)</v>
      </c>
      <c r="F277">
        <f>_xlfn.XLOOKUP(FACT_Explosion[[#This Row],[CODIGO]],FACT_A2[cve_prod],FACT_A2[Existencia],0,0,1)</f>
        <v>4560</v>
      </c>
      <c r="G277">
        <v>6522.58</v>
      </c>
      <c r="H277">
        <v>4545</v>
      </c>
      <c r="I277">
        <v>5050</v>
      </c>
      <c r="J277">
        <v>4040</v>
      </c>
      <c r="K277">
        <v>4040</v>
      </c>
    </row>
    <row r="278" spans="1:11" x14ac:dyDescent="0.3">
      <c r="A278" t="s">
        <v>1044</v>
      </c>
      <c r="B278" t="s">
        <v>1045</v>
      </c>
      <c r="C278" t="s">
        <v>1804</v>
      </c>
      <c r="D278" t="s">
        <v>1800</v>
      </c>
      <c r="E278" t="str">
        <f>_xlfn.XLOOKUP(FACT_Explosion[[#This Row],[CODIGO]],Proveedores[CODIGO],Proveedores[TIEMPOS DE ENTREGA],0,0,1)</f>
        <v>3 semana(s)</v>
      </c>
      <c r="F278">
        <f>_xlfn.XLOOKUP(FACT_Explosion[[#This Row],[CODIGO]],FACT_A2[cve_prod],FACT_A2[Existencia],0,0,1)</f>
        <v>496.98</v>
      </c>
      <c r="G278">
        <v>72.153179999999992</v>
      </c>
      <c r="H278">
        <v>124.74</v>
      </c>
      <c r="I278">
        <v>124.74</v>
      </c>
      <c r="J278">
        <v>124.74</v>
      </c>
      <c r="K278">
        <v>124.74</v>
      </c>
    </row>
    <row r="279" spans="1:11" x14ac:dyDescent="0.3">
      <c r="A279" t="s">
        <v>1016</v>
      </c>
      <c r="B279" t="s">
        <v>1017</v>
      </c>
      <c r="C279" t="s">
        <v>1804</v>
      </c>
      <c r="D279" t="s">
        <v>1800</v>
      </c>
      <c r="E279" t="str">
        <f>_xlfn.XLOOKUP(FACT_Explosion[[#This Row],[CODIGO]],Proveedores[CODIGO],Proveedores[TIEMPOS DE ENTREGA],0,0,1)</f>
        <v>3 semana(s)</v>
      </c>
      <c r="F279">
        <f>_xlfn.XLOOKUP(FACT_Explosion[[#This Row],[CODIGO]],FACT_A2[cve_prod],FACT_A2[Existencia],0,0,1)</f>
        <v>0</v>
      </c>
      <c r="G279">
        <v>210.27599999999998</v>
      </c>
      <c r="H279">
        <v>178.2</v>
      </c>
      <c r="I279">
        <v>26.729999999999997</v>
      </c>
      <c r="J279">
        <v>26.729999999999997</v>
      </c>
      <c r="K279">
        <v>26.729999999999997</v>
      </c>
    </row>
    <row r="280" spans="1:11" x14ac:dyDescent="0.3">
      <c r="A280" t="s">
        <v>1025</v>
      </c>
      <c r="B280" t="s">
        <v>1026</v>
      </c>
      <c r="C280" t="s">
        <v>1804</v>
      </c>
      <c r="D280" t="s">
        <v>1800</v>
      </c>
      <c r="E280" t="str">
        <f>_xlfn.XLOOKUP(FACT_Explosion[[#This Row],[CODIGO]],Proveedores[CODIGO],Proveedores[TIEMPOS DE ENTREGA],0,0,1)</f>
        <v>3 semana(s)</v>
      </c>
      <c r="F280">
        <f>_xlfn.XLOOKUP(FACT_Explosion[[#This Row],[CODIGO]],FACT_A2[cve_prod],FACT_A2[Existencia],0,0,1)</f>
        <v>0</v>
      </c>
      <c r="G280">
        <v>217.12</v>
      </c>
      <c r="H280">
        <v>184</v>
      </c>
      <c r="I280">
        <v>23.919999999999998</v>
      </c>
      <c r="J280">
        <v>23.919999999999998</v>
      </c>
      <c r="K280">
        <v>23.919999999999998</v>
      </c>
    </row>
    <row r="281" spans="1:11" x14ac:dyDescent="0.3">
      <c r="A281" t="s">
        <v>470</v>
      </c>
      <c r="B281" t="s">
        <v>471</v>
      </c>
      <c r="C281" t="s">
        <v>1834</v>
      </c>
      <c r="D281" t="s">
        <v>1793</v>
      </c>
      <c r="E281" t="str">
        <f>_xlfn.XLOOKUP(FACT_Explosion[[#This Row],[CODIGO]],Proveedores[CODIGO],Proveedores[TIEMPOS DE ENTREGA],0,0,1)</f>
        <v>2 semana(s)</v>
      </c>
      <c r="F281">
        <f>_xlfn.XLOOKUP(FACT_Explosion[[#This Row],[CODIGO]],FACT_A2[cve_prod],FACT_A2[Existencia],0,0,1)</f>
        <v>904.26104999999995</v>
      </c>
      <c r="G281">
        <v>164.857</v>
      </c>
      <c r="H281">
        <v>451.74099999999999</v>
      </c>
      <c r="I281">
        <v>56.22</v>
      </c>
      <c r="J281">
        <v>46.804000000000002</v>
      </c>
      <c r="K281">
        <v>407.91199999999998</v>
      </c>
    </row>
    <row r="282" spans="1:11" x14ac:dyDescent="0.3">
      <c r="A282" t="s">
        <v>1181</v>
      </c>
      <c r="B282" t="s">
        <v>1182</v>
      </c>
      <c r="C282" t="s">
        <v>1804</v>
      </c>
      <c r="D282" t="s">
        <v>1800</v>
      </c>
      <c r="E282" t="str">
        <f>_xlfn.XLOOKUP(FACT_Explosion[[#This Row],[CODIGO]],Proveedores[CODIGO],Proveedores[TIEMPOS DE ENTREGA],0,0,1)</f>
        <v>3 semana(s)</v>
      </c>
      <c r="F282">
        <f>_xlfn.XLOOKUP(FACT_Explosion[[#This Row],[CODIGO]],FACT_A2[cve_prod],FACT_A2[Existencia],0,0,1)</f>
        <v>0</v>
      </c>
      <c r="G282">
        <v>113.91999999999999</v>
      </c>
      <c r="H282">
        <v>65.199999999999989</v>
      </c>
      <c r="I282">
        <v>65.199999999999989</v>
      </c>
      <c r="J282">
        <v>65.199999999999989</v>
      </c>
      <c r="K282">
        <v>65.199999999999989</v>
      </c>
    </row>
    <row r="283" spans="1:11" x14ac:dyDescent="0.3">
      <c r="A283" t="s">
        <v>1233</v>
      </c>
      <c r="B283" t="s">
        <v>1234</v>
      </c>
      <c r="C283" t="s">
        <v>1804</v>
      </c>
      <c r="D283" t="s">
        <v>1800</v>
      </c>
      <c r="E283" t="str">
        <f>_xlfn.XLOOKUP(FACT_Explosion[[#This Row],[CODIGO]],Proveedores[CODIGO],Proveedores[TIEMPOS DE ENTREGA],0,0,1)</f>
        <v>3 semana(s)</v>
      </c>
      <c r="F283">
        <f>_xlfn.XLOOKUP(FACT_Explosion[[#This Row],[CODIGO]],FACT_A2[cve_prod],FACT_A2[Existencia],0,0,1)</f>
        <v>305.52999999999997</v>
      </c>
      <c r="G283">
        <v>34.62703444444444</v>
      </c>
      <c r="H283">
        <v>0</v>
      </c>
      <c r="I283">
        <v>0</v>
      </c>
      <c r="J283">
        <v>0</v>
      </c>
      <c r="K283">
        <v>18.278199999999998</v>
      </c>
    </row>
    <row r="284" spans="1:11" x14ac:dyDescent="0.3">
      <c r="A284" t="s">
        <v>1243</v>
      </c>
      <c r="B284" t="s">
        <v>1244</v>
      </c>
      <c r="C284" t="s">
        <v>1804</v>
      </c>
      <c r="D284" t="s">
        <v>1800</v>
      </c>
      <c r="E284" t="str">
        <f>_xlfn.XLOOKUP(FACT_Explosion[[#This Row],[CODIGO]],Proveedores[CODIGO],Proveedores[TIEMPOS DE ENTREGA],0,0,1)</f>
        <v>3 semana(s)</v>
      </c>
      <c r="F284">
        <f>_xlfn.XLOOKUP(FACT_Explosion[[#This Row],[CODIGO]],FACT_A2[cve_prod],FACT_A2[Existencia],0,0,1)</f>
        <v>0</v>
      </c>
      <c r="G284">
        <v>0</v>
      </c>
      <c r="H284">
        <v>18.277999999999999</v>
      </c>
      <c r="I284">
        <v>0</v>
      </c>
      <c r="J284">
        <v>0</v>
      </c>
      <c r="K284">
        <v>36.555999999999997</v>
      </c>
    </row>
    <row r="285" spans="1:11" x14ac:dyDescent="0.3">
      <c r="A285" t="s">
        <v>1253</v>
      </c>
      <c r="B285" t="s">
        <v>1254</v>
      </c>
      <c r="C285" t="s">
        <v>1804</v>
      </c>
      <c r="D285" t="s">
        <v>1800</v>
      </c>
      <c r="E285" t="str">
        <f>_xlfn.XLOOKUP(FACT_Explosion[[#This Row],[CODIGO]],Proveedores[CODIGO],Proveedores[TIEMPOS DE ENTREGA],0,0,1)</f>
        <v>3 semana(s)</v>
      </c>
      <c r="F285">
        <f>_xlfn.XLOOKUP(FACT_Explosion[[#This Row],[CODIGO]],FACT_A2[cve_prod],FACT_A2[Existencia],0,0,1)</f>
        <v>0</v>
      </c>
      <c r="G285">
        <v>17.68904222222222</v>
      </c>
      <c r="H285">
        <v>36.555999999999997</v>
      </c>
      <c r="I285">
        <v>0</v>
      </c>
      <c r="J285">
        <v>0</v>
      </c>
      <c r="K285">
        <v>36.555999999999997</v>
      </c>
    </row>
    <row r="286" spans="1:11" x14ac:dyDescent="0.3">
      <c r="A286" t="s">
        <v>1423</v>
      </c>
      <c r="B286" t="s">
        <v>1424</v>
      </c>
      <c r="C286" t="s">
        <v>1804</v>
      </c>
      <c r="D286" t="s">
        <v>1800</v>
      </c>
      <c r="E286" t="str">
        <f>_xlfn.XLOOKUP(FACT_Explosion[[#This Row],[CODIGO]],Proveedores[CODIGO],Proveedores[TIEMPOS DE ENTREGA],0,0,1)</f>
        <v>3 semana(s)</v>
      </c>
      <c r="F286">
        <f>_xlfn.XLOOKUP(FACT_Explosion[[#This Row],[CODIGO]],FACT_A2[cve_prod],FACT_A2[Existencia],0,0,1)</f>
        <v>175.25</v>
      </c>
      <c r="G286">
        <v>67.5</v>
      </c>
      <c r="H286">
        <v>30</v>
      </c>
      <c r="I286">
        <v>30</v>
      </c>
      <c r="J286">
        <v>30</v>
      </c>
      <c r="K286">
        <v>30</v>
      </c>
    </row>
    <row r="287" spans="1:11" x14ac:dyDescent="0.3">
      <c r="A287" t="s">
        <v>1056</v>
      </c>
      <c r="B287" t="s">
        <v>1057</v>
      </c>
      <c r="C287" t="s">
        <v>1804</v>
      </c>
      <c r="D287" t="s">
        <v>1800</v>
      </c>
      <c r="E287" t="str">
        <f>_xlfn.XLOOKUP(FACT_Explosion[[#This Row],[CODIGO]],Proveedores[CODIGO],Proveedores[TIEMPOS DE ENTREGA],0,0,1)</f>
        <v>3 semana(s)</v>
      </c>
      <c r="F287">
        <f>_xlfn.XLOOKUP(FACT_Explosion[[#This Row],[CODIGO]],FACT_A2[cve_prod],FACT_A2[Existencia],0,0,1)</f>
        <v>207.83</v>
      </c>
      <c r="G287">
        <v>215.99999999999997</v>
      </c>
      <c r="H287">
        <v>0</v>
      </c>
      <c r="I287">
        <v>288</v>
      </c>
      <c r="J287">
        <v>0</v>
      </c>
      <c r="K287">
        <v>288</v>
      </c>
    </row>
    <row r="288" spans="1:11" x14ac:dyDescent="0.3">
      <c r="A288" t="s">
        <v>943</v>
      </c>
      <c r="B288" t="s">
        <v>944</v>
      </c>
      <c r="C288" t="s">
        <v>1804</v>
      </c>
      <c r="D288" t="s">
        <v>1800</v>
      </c>
      <c r="E288" t="str">
        <f>_xlfn.XLOOKUP(FACT_Explosion[[#This Row],[CODIGO]],Proveedores[CODIGO],Proveedores[TIEMPOS DE ENTREGA],0,0,1)</f>
        <v>3 semana(s)</v>
      </c>
      <c r="F288">
        <f>_xlfn.XLOOKUP(FACT_Explosion[[#This Row],[CODIGO]],FACT_A2[cve_prod],FACT_A2[Existencia],0,0,1)</f>
        <v>915.15</v>
      </c>
      <c r="G288">
        <v>525</v>
      </c>
      <c r="H288">
        <v>1575</v>
      </c>
      <c r="I288">
        <v>2100</v>
      </c>
      <c r="J288">
        <v>2100</v>
      </c>
      <c r="K288">
        <v>1050</v>
      </c>
    </row>
    <row r="289" spans="1:11" x14ac:dyDescent="0.3">
      <c r="A289" t="s">
        <v>490</v>
      </c>
      <c r="B289" t="s">
        <v>491</v>
      </c>
      <c r="C289" t="s">
        <v>1801</v>
      </c>
      <c r="D289" t="s">
        <v>1800</v>
      </c>
      <c r="E289" t="str">
        <f>_xlfn.XLOOKUP(FACT_Explosion[[#This Row],[CODIGO]],Proveedores[CODIGO],Proveedores[TIEMPOS DE ENTREGA],0,0,1)</f>
        <v>2 semana(s)</v>
      </c>
      <c r="F289">
        <f>_xlfn.XLOOKUP(FACT_Explosion[[#This Row],[CODIGO]],FACT_A2[cve_prod],FACT_A2[Existencia],0,0,1)</f>
        <v>3000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 t="s">
        <v>492</v>
      </c>
      <c r="B290" t="s">
        <v>493</v>
      </c>
      <c r="C290" t="s">
        <v>1821</v>
      </c>
      <c r="D290" t="s">
        <v>1800</v>
      </c>
      <c r="E290" t="str">
        <f>_xlfn.XLOOKUP(FACT_Explosion[[#This Row],[CODIGO]],Proveedores[CODIGO],Proveedores[TIEMPOS DE ENTREGA],0,0,1)</f>
        <v>3 semana(s)</v>
      </c>
      <c r="F290">
        <f>_xlfn.XLOOKUP(FACT_Explosion[[#This Row],[CODIGO]],FACT_A2[cve_prod],FACT_A2[Existencia],0,0,1)</f>
        <v>10820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1076</v>
      </c>
      <c r="B291" t="s">
        <v>1077</v>
      </c>
      <c r="C291" t="s">
        <v>1804</v>
      </c>
      <c r="D291" t="s">
        <v>1800</v>
      </c>
      <c r="E291" t="str">
        <f>_xlfn.XLOOKUP(FACT_Explosion[[#This Row],[CODIGO]],Proveedores[CODIGO],Proveedores[TIEMPOS DE ENTREGA],0,0,1)</f>
        <v>3 semana(s)</v>
      </c>
      <c r="F291">
        <f>_xlfn.XLOOKUP(FACT_Explosion[[#This Row],[CODIGO]],FACT_A2[cve_prod],FACT_A2[Existencia],0,0,1)</f>
        <v>250.25</v>
      </c>
      <c r="G291">
        <v>0</v>
      </c>
      <c r="H291">
        <v>72</v>
      </c>
      <c r="I291">
        <v>72</v>
      </c>
      <c r="J291">
        <v>0</v>
      </c>
      <c r="K291">
        <v>144</v>
      </c>
    </row>
    <row r="292" spans="1:11" x14ac:dyDescent="0.3">
      <c r="A292" t="s">
        <v>496</v>
      </c>
      <c r="B292" t="s">
        <v>497</v>
      </c>
      <c r="C292" t="s">
        <v>1812</v>
      </c>
      <c r="D292" t="s">
        <v>1800</v>
      </c>
      <c r="E292" t="str">
        <f>_xlfn.XLOOKUP(FACT_Explosion[[#This Row],[CODIGO]],Proveedores[CODIGO],Proveedores[TIEMPOS DE ENTREGA],0,0,1)</f>
        <v>5 Semanas</v>
      </c>
      <c r="F292">
        <f>_xlfn.XLOOKUP(FACT_Explosion[[#This Row],[CODIGO]],FACT_A2[cve_prod],FACT_A2[Existencia],0,0,1)</f>
        <v>19554</v>
      </c>
      <c r="G292">
        <v>0</v>
      </c>
      <c r="H292">
        <v>20400</v>
      </c>
      <c r="I292">
        <v>0</v>
      </c>
      <c r="J292">
        <v>0</v>
      </c>
      <c r="K292">
        <v>20400</v>
      </c>
    </row>
    <row r="293" spans="1:11" x14ac:dyDescent="0.3">
      <c r="A293" t="s">
        <v>1064</v>
      </c>
      <c r="B293" t="s">
        <v>1065</v>
      </c>
      <c r="C293" t="s">
        <v>1804</v>
      </c>
      <c r="D293" t="s">
        <v>1800</v>
      </c>
      <c r="E293" t="str">
        <f>_xlfn.XLOOKUP(FACT_Explosion[[#This Row],[CODIGO]],Proveedores[CODIGO],Proveedores[TIEMPOS DE ENTREGA],0,0,1)</f>
        <v>3 semana(s)</v>
      </c>
      <c r="F293">
        <f>_xlfn.XLOOKUP(FACT_Explosion[[#This Row],[CODIGO]],FACT_A2[cve_prod],FACT_A2[Existencia],0,0,1)</f>
        <v>41.35</v>
      </c>
      <c r="G293">
        <v>84</v>
      </c>
      <c r="H293">
        <v>42</v>
      </c>
      <c r="I293">
        <v>84</v>
      </c>
      <c r="J293">
        <v>42</v>
      </c>
      <c r="K293">
        <v>42</v>
      </c>
    </row>
    <row r="294" spans="1:11" x14ac:dyDescent="0.3">
      <c r="A294" t="s">
        <v>498</v>
      </c>
      <c r="B294" t="s">
        <v>499</v>
      </c>
      <c r="C294" t="s">
        <v>1827</v>
      </c>
      <c r="D294" t="s">
        <v>1800</v>
      </c>
      <c r="E294" t="str">
        <f>_xlfn.XLOOKUP(FACT_Explosion[[#This Row],[CODIGO]],Proveedores[CODIGO],Proveedores[TIEMPOS DE ENTREGA],0,0,1)</f>
        <v>4 semana (s)</v>
      </c>
      <c r="F294">
        <f>_xlfn.XLOOKUP(FACT_Explosion[[#This Row],[CODIGO]],FACT_A2[cve_prod],FACT_A2[Existencia],0,0,1)</f>
        <v>8437</v>
      </c>
      <c r="G294">
        <v>0</v>
      </c>
      <c r="H294">
        <v>21002.985074626864</v>
      </c>
      <c r="I294">
        <v>0</v>
      </c>
      <c r="J294">
        <v>0</v>
      </c>
      <c r="K294">
        <v>21002.985074626864</v>
      </c>
    </row>
    <row r="295" spans="1:11" x14ac:dyDescent="0.3">
      <c r="A295" t="s">
        <v>1038</v>
      </c>
      <c r="B295" t="s">
        <v>1039</v>
      </c>
      <c r="C295" t="s">
        <v>1804</v>
      </c>
      <c r="D295" t="s">
        <v>1800</v>
      </c>
      <c r="E295" t="str">
        <f>_xlfn.XLOOKUP(FACT_Explosion[[#This Row],[CODIGO]],Proveedores[CODIGO],Proveedores[TIEMPOS DE ENTREGA],0,0,1)</f>
        <v>3 semana(s)</v>
      </c>
      <c r="F295">
        <f>_xlfn.XLOOKUP(FACT_Explosion[[#This Row],[CODIGO]],FACT_A2[cve_prod],FACT_A2[Existencia],0,0,1)</f>
        <v>0</v>
      </c>
      <c r="G295">
        <v>183.54599999999999</v>
      </c>
      <c r="H295">
        <v>275.31899999999996</v>
      </c>
      <c r="I295">
        <v>275.31899999999996</v>
      </c>
      <c r="J295">
        <v>275.31899999999996</v>
      </c>
      <c r="K295">
        <v>275.31899999999996</v>
      </c>
    </row>
    <row r="296" spans="1:11" x14ac:dyDescent="0.3">
      <c r="A296" t="s">
        <v>500</v>
      </c>
      <c r="B296" t="s">
        <v>501</v>
      </c>
      <c r="C296" t="s">
        <v>1832</v>
      </c>
      <c r="D296" t="s">
        <v>1800</v>
      </c>
      <c r="E296">
        <f>_xlfn.XLOOKUP(FACT_Explosion[[#This Row],[CODIGO]],Proveedores[CODIGO],Proveedores[TIEMPOS DE ENTREGA],0,0,1)</f>
        <v>0</v>
      </c>
      <c r="F296">
        <f>_xlfn.XLOOKUP(FACT_Explosion[[#This Row],[CODIGO]],FACT_A2[cve_prod],FACT_A2[Existencia],0,0,1)</f>
        <v>0</v>
      </c>
      <c r="G296">
        <v>0</v>
      </c>
      <c r="H296">
        <v>1020.8955223880597</v>
      </c>
      <c r="I296">
        <v>0</v>
      </c>
      <c r="J296">
        <v>0</v>
      </c>
      <c r="K296">
        <v>1020.8955223880597</v>
      </c>
    </row>
    <row r="297" spans="1:11" x14ac:dyDescent="0.3">
      <c r="A297" t="s">
        <v>504</v>
      </c>
      <c r="B297" t="s">
        <v>505</v>
      </c>
      <c r="C297" t="s">
        <v>1812</v>
      </c>
      <c r="D297" t="s">
        <v>1800</v>
      </c>
      <c r="E297" t="str">
        <f>_xlfn.XLOOKUP(FACT_Explosion[[#This Row],[CODIGO]],Proveedores[CODIGO],Proveedores[TIEMPOS DE ENTREGA],0,0,1)</f>
        <v>5 Semanas</v>
      </c>
      <c r="F297">
        <f>_xlfn.XLOOKUP(FACT_Explosion[[#This Row],[CODIGO]],FACT_A2[cve_prod],FACT_A2[Existencia],0,0,1)</f>
        <v>10314</v>
      </c>
      <c r="G297">
        <v>6834</v>
      </c>
      <c r="H297">
        <v>6834</v>
      </c>
      <c r="I297">
        <v>0</v>
      </c>
      <c r="J297">
        <v>0</v>
      </c>
      <c r="K297">
        <v>0</v>
      </c>
    </row>
    <row r="298" spans="1:11" x14ac:dyDescent="0.3">
      <c r="A298" t="s">
        <v>506</v>
      </c>
      <c r="B298" t="s">
        <v>507</v>
      </c>
      <c r="C298" t="s">
        <v>1827</v>
      </c>
      <c r="D298" t="s">
        <v>1800</v>
      </c>
      <c r="E298" t="str">
        <f>_xlfn.XLOOKUP(FACT_Explosion[[#This Row],[CODIGO]],Proveedores[CODIGO],Proveedores[TIEMPOS DE ENTREGA],0,0,1)</f>
        <v>4 semana (s)</v>
      </c>
      <c r="F298">
        <f>_xlfn.XLOOKUP(FACT_Explosion[[#This Row],[CODIGO]],FACT_A2[cve_prod],FACT_A2[Existencia],0,0,1)</f>
        <v>20166</v>
      </c>
      <c r="G298">
        <v>7035</v>
      </c>
      <c r="H298">
        <v>7035</v>
      </c>
      <c r="I298">
        <v>0</v>
      </c>
      <c r="J298">
        <v>0</v>
      </c>
      <c r="K298">
        <v>0</v>
      </c>
    </row>
    <row r="299" spans="1:11" x14ac:dyDescent="0.3">
      <c r="A299" t="s">
        <v>510</v>
      </c>
      <c r="B299" t="s">
        <v>511</v>
      </c>
      <c r="C299" t="s">
        <v>1805</v>
      </c>
      <c r="D299" t="s">
        <v>1800</v>
      </c>
      <c r="E299" t="str">
        <f>_xlfn.XLOOKUP(FACT_Explosion[[#This Row],[CODIGO]],Proveedores[CODIGO],Proveedores[TIEMPOS DE ENTREGA],0,0,1)</f>
        <v>3 semana(s)</v>
      </c>
      <c r="F299">
        <f>_xlfn.XLOOKUP(FACT_Explosion[[#This Row],[CODIGO]],FACT_A2[cve_prod],FACT_A2[Existencia],0,0,1)</f>
        <v>4680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512</v>
      </c>
      <c r="B300" t="s">
        <v>513</v>
      </c>
      <c r="C300" t="s">
        <v>1807</v>
      </c>
      <c r="D300" t="s">
        <v>1800</v>
      </c>
      <c r="E300" t="str">
        <f>_xlfn.XLOOKUP(FACT_Explosion[[#This Row],[CODIGO]],Proveedores[CODIGO],Proveedores[TIEMPOS DE ENTREGA],0,0,1)</f>
        <v>4 semana (s)</v>
      </c>
      <c r="F300">
        <f>_xlfn.XLOOKUP(FACT_Explosion[[#This Row],[CODIGO]],FACT_A2[cve_prod],FACT_A2[Existencia],0,0,1)</f>
        <v>14000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 t="s">
        <v>1135</v>
      </c>
      <c r="B301" t="s">
        <v>1136</v>
      </c>
      <c r="C301" t="s">
        <v>1804</v>
      </c>
      <c r="D301" t="s">
        <v>1800</v>
      </c>
      <c r="E301" t="str">
        <f>_xlfn.XLOOKUP(FACT_Explosion[[#This Row],[CODIGO]],Proveedores[CODIGO],Proveedores[TIEMPOS DE ENTREGA],0,0,1)</f>
        <v>3 semana(s)</v>
      </c>
      <c r="F301">
        <f>_xlfn.XLOOKUP(FACT_Explosion[[#This Row],[CODIGO]],FACT_A2[cve_prod],FACT_A2[Existencia],0,0,1)</f>
        <v>101.4</v>
      </c>
      <c r="G301">
        <v>102.9</v>
      </c>
      <c r="H301">
        <v>44.1</v>
      </c>
      <c r="I301">
        <v>44.1</v>
      </c>
      <c r="J301">
        <v>44.1</v>
      </c>
      <c r="K301">
        <v>44.1</v>
      </c>
    </row>
    <row r="302" spans="1:11" x14ac:dyDescent="0.3">
      <c r="A302" t="s">
        <v>514</v>
      </c>
      <c r="B302" t="s">
        <v>515</v>
      </c>
      <c r="C302" t="s">
        <v>1848</v>
      </c>
      <c r="D302" t="s">
        <v>1793</v>
      </c>
      <c r="E302" t="str">
        <f>_xlfn.XLOOKUP(FACT_Explosion[[#This Row],[CODIGO]],Proveedores[CODIGO],Proveedores[TIEMPOS DE ENTREGA],0,0,1)</f>
        <v>15 semana(s)</v>
      </c>
      <c r="F302">
        <f>_xlfn.XLOOKUP(FACT_Explosion[[#This Row],[CODIGO]],FACT_A2[cve_prod],FACT_A2[Existencia],0,0,1)</f>
        <v>244.34809999999999</v>
      </c>
      <c r="G302">
        <v>13.805</v>
      </c>
      <c r="H302">
        <v>2.5099999999999998</v>
      </c>
      <c r="I302">
        <v>7.5299999999999994</v>
      </c>
      <c r="J302">
        <v>6.2749999999999995</v>
      </c>
      <c r="K302">
        <v>5.0199999999999996</v>
      </c>
    </row>
    <row r="303" spans="1:11" x14ac:dyDescent="0.3">
      <c r="A303" t="s">
        <v>1143</v>
      </c>
      <c r="B303" t="s">
        <v>1144</v>
      </c>
      <c r="C303" t="s">
        <v>1804</v>
      </c>
      <c r="D303" t="s">
        <v>1800</v>
      </c>
      <c r="E303" t="str">
        <f>_xlfn.XLOOKUP(FACT_Explosion[[#This Row],[CODIGO]],Proveedores[CODIGO],Proveedores[TIEMPOS DE ENTREGA],0,0,1)</f>
        <v>3 semana(s)</v>
      </c>
      <c r="F303">
        <f>_xlfn.XLOOKUP(FACT_Explosion[[#This Row],[CODIGO]],FACT_A2[cve_prod],FACT_A2[Existencia],0,0,1)</f>
        <v>90</v>
      </c>
      <c r="G303">
        <v>132.30000000000001</v>
      </c>
      <c r="H303">
        <v>66.150000000000006</v>
      </c>
      <c r="I303">
        <v>66.150000000000006</v>
      </c>
      <c r="J303">
        <v>58.800000000000004</v>
      </c>
      <c r="K303">
        <v>58.800000000000004</v>
      </c>
    </row>
    <row r="304" spans="1:11" x14ac:dyDescent="0.3">
      <c r="A304" t="s">
        <v>516</v>
      </c>
      <c r="B304" t="s">
        <v>517</v>
      </c>
      <c r="C304" t="s">
        <v>1848</v>
      </c>
      <c r="D304" t="s">
        <v>1793</v>
      </c>
      <c r="E304" t="str">
        <f>_xlfn.XLOOKUP(FACT_Explosion[[#This Row],[CODIGO]],Proveedores[CODIGO],Proveedores[TIEMPOS DE ENTREGA],0,0,1)</f>
        <v>15 semana(s)</v>
      </c>
      <c r="F304">
        <f>_xlfn.XLOOKUP(FACT_Explosion[[#This Row],[CODIGO]],FACT_A2[cve_prod],FACT_A2[Existencia],0,0,1)</f>
        <v>24.184050000000003</v>
      </c>
      <c r="G304">
        <v>67.01939999999999</v>
      </c>
      <c r="H304">
        <v>1.2540000000000002</v>
      </c>
      <c r="I304">
        <v>43.086000000000006</v>
      </c>
      <c r="J304">
        <v>37.059000000000005</v>
      </c>
      <c r="K304">
        <v>36.432000000000009</v>
      </c>
    </row>
    <row r="305" spans="1:11" x14ac:dyDescent="0.3">
      <c r="A305" t="s">
        <v>518</v>
      </c>
      <c r="B305" t="s">
        <v>519</v>
      </c>
      <c r="C305" t="s">
        <v>1847</v>
      </c>
      <c r="D305" t="s">
        <v>1793</v>
      </c>
      <c r="E305" t="str">
        <f>_xlfn.XLOOKUP(FACT_Explosion[[#This Row],[CODIGO]],Proveedores[CODIGO],Proveedores[TIEMPOS DE ENTREGA],0,0,1)</f>
        <v>1 semana(s)</v>
      </c>
      <c r="F305">
        <f>_xlfn.XLOOKUP(FACT_Explosion[[#This Row],[CODIGO]],FACT_A2[cve_prod],FACT_A2[Existencia],0,0,1)</f>
        <v>3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1471</v>
      </c>
      <c r="B306" t="s">
        <v>1472</v>
      </c>
      <c r="C306" t="s">
        <v>1804</v>
      </c>
      <c r="D306" t="s">
        <v>1800</v>
      </c>
      <c r="E306" t="str">
        <f>_xlfn.XLOOKUP(FACT_Explosion[[#This Row],[CODIGO]],Proveedores[CODIGO],Proveedores[TIEMPOS DE ENTREGA],0,0,1)</f>
        <v>3 semana(s)</v>
      </c>
      <c r="F306">
        <f>_xlfn.XLOOKUP(FACT_Explosion[[#This Row],[CODIGO]],FACT_A2[cve_prod],FACT_A2[Existencia],0,0,1)</f>
        <v>0</v>
      </c>
      <c r="G306">
        <v>1740</v>
      </c>
      <c r="H306">
        <v>3480</v>
      </c>
      <c r="I306">
        <v>0</v>
      </c>
      <c r="J306">
        <v>0</v>
      </c>
      <c r="K306">
        <v>870</v>
      </c>
    </row>
    <row r="307" spans="1:11" x14ac:dyDescent="0.3">
      <c r="A307" t="s">
        <v>520</v>
      </c>
      <c r="B307" t="s">
        <v>521</v>
      </c>
      <c r="C307" t="s">
        <v>1846</v>
      </c>
      <c r="D307" t="s">
        <v>1793</v>
      </c>
      <c r="E307" t="str">
        <f>_xlfn.XLOOKUP(FACT_Explosion[[#This Row],[CODIGO]],Proveedores[CODIGO],Proveedores[TIEMPOS DE ENTREGA],0,0,1)</f>
        <v>1 semana(s)</v>
      </c>
      <c r="F307">
        <f>_xlfn.XLOOKUP(FACT_Explosion[[#This Row],[CODIGO]],FACT_A2[cve_prod],FACT_A2[Existencia],0,0,1)</f>
        <v>0</v>
      </c>
      <c r="G307">
        <v>0</v>
      </c>
      <c r="H307">
        <v>0</v>
      </c>
      <c r="I307">
        <v>19.2</v>
      </c>
      <c r="J307">
        <v>0</v>
      </c>
      <c r="K307">
        <v>0</v>
      </c>
    </row>
    <row r="308" spans="1:11" x14ac:dyDescent="0.3">
      <c r="A308" t="s">
        <v>1206</v>
      </c>
      <c r="B308" t="s">
        <v>1207</v>
      </c>
      <c r="C308" t="s">
        <v>1804</v>
      </c>
      <c r="D308" t="s">
        <v>1800</v>
      </c>
      <c r="E308" t="str">
        <f>_xlfn.XLOOKUP(FACT_Explosion[[#This Row],[CODIGO]],Proveedores[CODIGO],Proveedores[TIEMPOS DE ENTREGA],0,0,1)</f>
        <v>3 semana(s)</v>
      </c>
      <c r="F308">
        <f>_xlfn.XLOOKUP(FACT_Explosion[[#This Row],[CODIGO]],FACT_A2[cve_prod],FACT_A2[Existencia],0,0,1)</f>
        <v>0</v>
      </c>
      <c r="G308">
        <v>0</v>
      </c>
      <c r="H308">
        <v>0</v>
      </c>
      <c r="I308">
        <v>1236</v>
      </c>
      <c r="J308">
        <v>1236</v>
      </c>
      <c r="K308">
        <v>0</v>
      </c>
    </row>
    <row r="309" spans="1:11" x14ac:dyDescent="0.3">
      <c r="A309" t="s">
        <v>674</v>
      </c>
      <c r="B309" t="s">
        <v>675</v>
      </c>
      <c r="C309" t="s">
        <v>1837</v>
      </c>
      <c r="D309" t="s">
        <v>1793</v>
      </c>
      <c r="E309" t="str">
        <f>_xlfn.XLOOKUP(FACT_Explosion[[#This Row],[CODIGO]],Proveedores[CODIGO],Proveedores[TIEMPOS DE ENTREGA],0,0,1)</f>
        <v>3 semana(s)</v>
      </c>
      <c r="F309">
        <f>_xlfn.XLOOKUP(FACT_Explosion[[#This Row],[CODIGO]],FACT_A2[cve_prod],FACT_A2[Existencia],0,0,1)</f>
        <v>10</v>
      </c>
      <c r="G309">
        <v>6.5418880000000001</v>
      </c>
      <c r="H309">
        <v>6.6776</v>
      </c>
      <c r="I309">
        <v>8.9816000000000003</v>
      </c>
      <c r="J309">
        <v>8.2136000000000013</v>
      </c>
      <c r="K309">
        <v>8.2136000000000013</v>
      </c>
    </row>
    <row r="310" spans="1:11" x14ac:dyDescent="0.3">
      <c r="A310" t="s">
        <v>676</v>
      </c>
      <c r="B310" t="s">
        <v>677</v>
      </c>
      <c r="C310" t="s">
        <v>1837</v>
      </c>
      <c r="D310" t="s">
        <v>1793</v>
      </c>
      <c r="E310" t="str">
        <f>_xlfn.XLOOKUP(FACT_Explosion[[#This Row],[CODIGO]],Proveedores[CODIGO],Proveedores[TIEMPOS DE ENTREGA],0,0,1)</f>
        <v>3 semana(s)</v>
      </c>
      <c r="F310">
        <f>_xlfn.XLOOKUP(FACT_Explosion[[#This Row],[CODIGO]],FACT_A2[cve_prod],FACT_A2[Existencia],0,0,1)</f>
        <v>20</v>
      </c>
      <c r="G310">
        <v>6.3290880000000005</v>
      </c>
      <c r="H310">
        <v>6.5712000000000002</v>
      </c>
      <c r="I310">
        <v>8.8752000000000013</v>
      </c>
      <c r="J310">
        <v>8.1072000000000006</v>
      </c>
      <c r="K310">
        <v>8.1072000000000006</v>
      </c>
    </row>
    <row r="311" spans="1:11" x14ac:dyDescent="0.3">
      <c r="A311" t="s">
        <v>529</v>
      </c>
      <c r="B311" t="s">
        <v>530</v>
      </c>
      <c r="C311" t="s">
        <v>1807</v>
      </c>
      <c r="D311" t="s">
        <v>1800</v>
      </c>
      <c r="E311" t="str">
        <f>_xlfn.XLOOKUP(FACT_Explosion[[#This Row],[CODIGO]],Proveedores[CODIGO],Proveedores[TIEMPOS DE ENTREGA],0,0,1)</f>
        <v>4 semana (s)</v>
      </c>
      <c r="F311">
        <f>_xlfn.XLOOKUP(FACT_Explosion[[#This Row],[CODIGO]],FACT_A2[cve_prod],FACT_A2[Existencia],0,0,1)</f>
        <v>6000</v>
      </c>
      <c r="G311">
        <v>2333.2075471698113</v>
      </c>
      <c r="H311">
        <v>1060.5488850771869</v>
      </c>
      <c r="I311">
        <v>1060.5488850771869</v>
      </c>
      <c r="J311">
        <v>1060.5488850771869</v>
      </c>
      <c r="K311">
        <v>1060.5488850771869</v>
      </c>
    </row>
    <row r="312" spans="1:11" x14ac:dyDescent="0.3">
      <c r="A312" t="s">
        <v>1054</v>
      </c>
      <c r="B312" t="s">
        <v>1055</v>
      </c>
      <c r="C312" t="s">
        <v>1837</v>
      </c>
      <c r="D312" t="s">
        <v>1793</v>
      </c>
      <c r="E312" t="str">
        <f>_xlfn.XLOOKUP(FACT_Explosion[[#This Row],[CODIGO]],Proveedores[CODIGO],Proveedores[TIEMPOS DE ENTREGA],0,0,1)</f>
        <v>3 semana(s)</v>
      </c>
      <c r="F312">
        <f>_xlfn.XLOOKUP(FACT_Explosion[[#This Row],[CODIGO]],FACT_A2[cve_prod],FACT_A2[Existencia],0,0,1)</f>
        <v>9.8699999999999992</v>
      </c>
      <c r="G312">
        <v>9</v>
      </c>
      <c r="H312">
        <v>3.6</v>
      </c>
      <c r="I312">
        <v>12.600000000000001</v>
      </c>
      <c r="J312">
        <v>1.8</v>
      </c>
      <c r="K312">
        <v>12.6</v>
      </c>
    </row>
    <row r="313" spans="1:11" x14ac:dyDescent="0.3">
      <c r="A313" t="s">
        <v>533</v>
      </c>
      <c r="B313" t="s">
        <v>534</v>
      </c>
      <c r="C313" t="s">
        <v>1807</v>
      </c>
      <c r="D313" t="s">
        <v>1800</v>
      </c>
      <c r="E313" t="str">
        <f>_xlfn.XLOOKUP(FACT_Explosion[[#This Row],[CODIGO]],Proveedores[CODIGO],Proveedores[TIEMPOS DE ENTREGA],0,0,1)</f>
        <v>4 semana (s)</v>
      </c>
      <c r="F313">
        <f>_xlfn.XLOOKUP(FACT_Explosion[[#This Row],[CODIGO]],FACT_A2[cve_prod],FACT_A2[Existencia],0,0,1)</f>
        <v>14390</v>
      </c>
      <c r="G313">
        <v>9332.8301886792451</v>
      </c>
      <c r="H313">
        <v>4772.4699828473413</v>
      </c>
      <c r="I313">
        <v>4772.4699828473413</v>
      </c>
      <c r="J313">
        <v>4242.1955403087477</v>
      </c>
      <c r="K313">
        <v>4242.1955403087477</v>
      </c>
    </row>
    <row r="314" spans="1:11" x14ac:dyDescent="0.3">
      <c r="A314" t="s">
        <v>1012</v>
      </c>
      <c r="B314" t="s">
        <v>1013</v>
      </c>
      <c r="C314" t="s">
        <v>1837</v>
      </c>
      <c r="D314" t="s">
        <v>1793</v>
      </c>
      <c r="E314" t="str">
        <f>_xlfn.XLOOKUP(FACT_Explosion[[#This Row],[CODIGO]],Proveedores[CODIGO],Proveedores[TIEMPOS DE ENTREGA],0,0,1)</f>
        <v>3 semana(s)</v>
      </c>
      <c r="F314">
        <f>_xlfn.XLOOKUP(FACT_Explosion[[#This Row],[CODIGO]],FACT_A2[cve_prod],FACT_A2[Existencia],0,0,1)</f>
        <v>19.713999999999999</v>
      </c>
      <c r="G314">
        <v>0.65046000000000004</v>
      </c>
      <c r="H314">
        <v>0.74699999999999989</v>
      </c>
      <c r="I314">
        <v>0.49454999999999993</v>
      </c>
      <c r="J314">
        <v>0.49454999999999993</v>
      </c>
      <c r="K314">
        <v>0.49454999999999993</v>
      </c>
    </row>
    <row r="315" spans="1:11" x14ac:dyDescent="0.3">
      <c r="A315" t="s">
        <v>537</v>
      </c>
      <c r="B315" t="s">
        <v>538</v>
      </c>
      <c r="C315" t="s">
        <v>1807</v>
      </c>
      <c r="D315" t="s">
        <v>1800</v>
      </c>
      <c r="E315" t="str">
        <f>_xlfn.XLOOKUP(FACT_Explosion[[#This Row],[CODIGO]],Proveedores[CODIGO],Proveedores[TIEMPOS DE ENTREGA],0,0,1)</f>
        <v>4 semana (s)</v>
      </c>
      <c r="F315">
        <f>_xlfn.XLOOKUP(FACT_Explosion[[#This Row],[CODIGO]],FACT_A2[cve_prod],FACT_A2[Existencia],0,0,1)</f>
        <v>17500</v>
      </c>
      <c r="G315">
        <v>6396.3</v>
      </c>
      <c r="H315">
        <v>5665</v>
      </c>
      <c r="I315">
        <v>6180</v>
      </c>
      <c r="J315">
        <v>4635</v>
      </c>
      <c r="K315">
        <v>4635</v>
      </c>
    </row>
    <row r="316" spans="1:11" x14ac:dyDescent="0.3">
      <c r="A316" t="s">
        <v>672</v>
      </c>
      <c r="B316" t="s">
        <v>673</v>
      </c>
      <c r="C316" t="s">
        <v>1837</v>
      </c>
      <c r="D316" t="s">
        <v>1793</v>
      </c>
      <c r="E316" t="str">
        <f>_xlfn.XLOOKUP(FACT_Explosion[[#This Row],[CODIGO]],Proveedores[CODIGO],Proveedores[TIEMPOS DE ENTREGA],0,0,1)</f>
        <v>3 semana(s)</v>
      </c>
      <c r="F316">
        <f>_xlfn.XLOOKUP(FACT_Explosion[[#This Row],[CODIGO]],FACT_A2[cve_prod],FACT_A2[Existencia],0,0,1)</f>
        <v>20</v>
      </c>
      <c r="G316">
        <v>2.1351999999999998</v>
      </c>
      <c r="H316">
        <v>1.0675999999999999</v>
      </c>
      <c r="I316">
        <v>1.0675999999999999</v>
      </c>
      <c r="J316">
        <v>1.0675999999999999</v>
      </c>
      <c r="K316">
        <v>1.0675999999999999</v>
      </c>
    </row>
    <row r="317" spans="1:11" x14ac:dyDescent="0.3">
      <c r="A317" t="s">
        <v>539</v>
      </c>
      <c r="B317" t="s">
        <v>540</v>
      </c>
      <c r="C317" t="s">
        <v>1867</v>
      </c>
      <c r="D317" t="s">
        <v>1793</v>
      </c>
      <c r="E317" t="str">
        <f>_xlfn.XLOOKUP(FACT_Explosion[[#This Row],[CODIGO]],Proveedores[CODIGO],Proveedores[TIEMPOS DE ENTREGA],0,0,1)</f>
        <v>10 semana (s)</v>
      </c>
      <c r="F317">
        <f>_xlfn.XLOOKUP(FACT_Explosion[[#This Row],[CODIGO]],FACT_A2[cve_prod],FACT_A2[Existencia],0,0,1)</f>
        <v>0</v>
      </c>
      <c r="G317">
        <v>186.29999999999998</v>
      </c>
      <c r="H317">
        <v>165</v>
      </c>
      <c r="I317">
        <v>180</v>
      </c>
      <c r="J317">
        <v>135</v>
      </c>
      <c r="K317">
        <v>135</v>
      </c>
    </row>
    <row r="318" spans="1:11" x14ac:dyDescent="0.3">
      <c r="A318" t="s">
        <v>1581</v>
      </c>
      <c r="B318" t="s">
        <v>1582</v>
      </c>
      <c r="C318" t="s">
        <v>1837</v>
      </c>
      <c r="D318" t="s">
        <v>1793</v>
      </c>
      <c r="E318" t="str">
        <f>_xlfn.XLOOKUP(FACT_Explosion[[#This Row],[CODIGO]],Proveedores[CODIGO],Proveedores[TIEMPOS DE ENTREGA],0,0,1)</f>
        <v>3 semana(s)</v>
      </c>
      <c r="F318">
        <f>_xlfn.XLOOKUP(FACT_Explosion[[#This Row],[CODIGO]],FACT_A2[cve_prod],FACT_A2[Existencia],0,0,1)</f>
        <v>40</v>
      </c>
      <c r="G318">
        <v>1.26</v>
      </c>
      <c r="H318">
        <v>0.45</v>
      </c>
      <c r="I318">
        <v>0.45</v>
      </c>
      <c r="J318">
        <v>0.45</v>
      </c>
      <c r="K318">
        <v>0.45</v>
      </c>
    </row>
    <row r="319" spans="1:11" x14ac:dyDescent="0.3">
      <c r="A319" t="s">
        <v>1214</v>
      </c>
      <c r="B319" t="s">
        <v>1215</v>
      </c>
      <c r="C319" t="s">
        <v>1837</v>
      </c>
      <c r="D319" t="s">
        <v>1793</v>
      </c>
      <c r="E319" t="str">
        <f>_xlfn.XLOOKUP(FACT_Explosion[[#This Row],[CODIGO]],Proveedores[CODIGO],Proveedores[TIEMPOS DE ENTREGA],0,0,1)</f>
        <v>3 semana(s)</v>
      </c>
      <c r="F319">
        <f>_xlfn.XLOOKUP(FACT_Explosion[[#This Row],[CODIGO]],FACT_A2[cve_prod],FACT_A2[Existencia],0,0,1)</f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 t="s">
        <v>545</v>
      </c>
      <c r="B320" t="s">
        <v>546</v>
      </c>
      <c r="C320" t="s">
        <v>1807</v>
      </c>
      <c r="D320" t="s">
        <v>1800</v>
      </c>
      <c r="E320" t="str">
        <f>_xlfn.XLOOKUP(FACT_Explosion[[#This Row],[CODIGO]],Proveedores[CODIGO],Proveedores[TIEMPOS DE ENTREGA],0,0,1)</f>
        <v>4 semana (s)</v>
      </c>
      <c r="F320">
        <f>_xlfn.XLOOKUP(FACT_Explosion[[#This Row],[CODIGO]],FACT_A2[cve_prod],FACT_A2[Existencia],0,0,1)</f>
        <v>13000</v>
      </c>
      <c r="G320">
        <v>11674.902857142855</v>
      </c>
      <c r="H320">
        <v>0</v>
      </c>
      <c r="I320">
        <v>5885.7142857142853</v>
      </c>
      <c r="J320">
        <v>0</v>
      </c>
      <c r="K320">
        <v>0</v>
      </c>
    </row>
    <row r="321" spans="1:11" x14ac:dyDescent="0.3">
      <c r="A321" t="s">
        <v>1179</v>
      </c>
      <c r="B321" t="s">
        <v>1180</v>
      </c>
      <c r="C321" t="s">
        <v>1837</v>
      </c>
      <c r="D321" t="s">
        <v>1793</v>
      </c>
      <c r="E321" t="str">
        <f>_xlfn.XLOOKUP(FACT_Explosion[[#This Row],[CODIGO]],Proveedores[CODIGO],Proveedores[TIEMPOS DE ENTREGA],0,0,1)</f>
        <v>3 semana(s)</v>
      </c>
      <c r="F321">
        <f>_xlfn.XLOOKUP(FACT_Explosion[[#This Row],[CODIGO]],FACT_A2[cve_prod],FACT_A2[Existencia],0,0,1)</f>
        <v>104.5</v>
      </c>
      <c r="G321">
        <v>28</v>
      </c>
      <c r="H321">
        <v>16</v>
      </c>
      <c r="I321">
        <v>16</v>
      </c>
      <c r="J321">
        <v>16</v>
      </c>
      <c r="K321">
        <v>16</v>
      </c>
    </row>
    <row r="322" spans="1:11" x14ac:dyDescent="0.3">
      <c r="A322" t="s">
        <v>549</v>
      </c>
      <c r="B322" t="s">
        <v>550</v>
      </c>
      <c r="C322" t="s">
        <v>1859</v>
      </c>
      <c r="D322" t="s">
        <v>1793</v>
      </c>
      <c r="E322">
        <f>_xlfn.XLOOKUP(FACT_Explosion[[#This Row],[CODIGO]],Proveedores[CODIGO],Proveedores[TIEMPOS DE ENTREGA],0,0,1)</f>
        <v>0</v>
      </c>
      <c r="F322">
        <f>_xlfn.XLOOKUP(FACT_Explosion[[#This Row],[CODIGO]],FACT_A2[cve_prod],FACT_A2[Existencia],0,0,1)</f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 t="s">
        <v>1149</v>
      </c>
      <c r="B323" t="s">
        <v>1150</v>
      </c>
      <c r="C323" t="s">
        <v>1837</v>
      </c>
      <c r="D323" t="s">
        <v>1793</v>
      </c>
      <c r="E323" t="str">
        <f>_xlfn.XLOOKUP(FACT_Explosion[[#This Row],[CODIGO]],Proveedores[CODIGO],Proveedores[TIEMPOS DE ENTREGA],0,0,1)</f>
        <v>3 semana(s)</v>
      </c>
      <c r="F323">
        <f>_xlfn.XLOOKUP(FACT_Explosion[[#This Row],[CODIGO]],FACT_A2[cve_prod],FACT_A2[Existencia],0,0,1)</f>
        <v>14.1</v>
      </c>
      <c r="G323">
        <v>0</v>
      </c>
      <c r="H323">
        <v>4.0169999999999995</v>
      </c>
      <c r="I323">
        <v>4.0169999999999995</v>
      </c>
      <c r="J323">
        <v>4.0169999999999995</v>
      </c>
      <c r="K323">
        <v>4.0169999999999995</v>
      </c>
    </row>
    <row r="324" spans="1:11" x14ac:dyDescent="0.3">
      <c r="A324" t="s">
        <v>551</v>
      </c>
      <c r="B324" t="s">
        <v>552</v>
      </c>
      <c r="C324" t="s">
        <v>1807</v>
      </c>
      <c r="D324" t="s">
        <v>1800</v>
      </c>
      <c r="E324" t="str">
        <f>_xlfn.XLOOKUP(FACT_Explosion[[#This Row],[CODIGO]],Proveedores[CODIGO],Proveedores[TIEMPOS DE ENTREGA],0,0,1)</f>
        <v>4 semana (s)</v>
      </c>
      <c r="F324">
        <f>_xlfn.XLOOKUP(FACT_Explosion[[#This Row],[CODIGO]],FACT_A2[cve_prod],FACT_A2[Existencia],0,0,1)</f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 t="s">
        <v>1495</v>
      </c>
      <c r="B325" t="s">
        <v>1496</v>
      </c>
      <c r="C325" t="s">
        <v>1837</v>
      </c>
      <c r="D325" t="s">
        <v>1793</v>
      </c>
      <c r="E325" t="str">
        <f>_xlfn.XLOOKUP(FACT_Explosion[[#This Row],[CODIGO]],Proveedores[CODIGO],Proveedores[TIEMPOS DE ENTREGA],0,0,1)</f>
        <v>3 semana(s)</v>
      </c>
      <c r="F325">
        <f>_xlfn.XLOOKUP(FACT_Explosion[[#This Row],[CODIGO]],FACT_A2[cve_prod],FACT_A2[Existencia],0,0,1)</f>
        <v>3.0329999999999999</v>
      </c>
      <c r="G325">
        <v>9.9905880000000007</v>
      </c>
      <c r="H325">
        <v>9.8447399999999998</v>
      </c>
      <c r="I325">
        <v>9.8447399999999998</v>
      </c>
      <c r="J325">
        <v>9.8447399999999998</v>
      </c>
      <c r="K325">
        <v>9.8447399999999998</v>
      </c>
    </row>
    <row r="326" spans="1:11" x14ac:dyDescent="0.3">
      <c r="A326" t="s">
        <v>555</v>
      </c>
      <c r="B326" t="s">
        <v>556</v>
      </c>
      <c r="C326" t="s">
        <v>1807</v>
      </c>
      <c r="D326" t="s">
        <v>1800</v>
      </c>
      <c r="E326" t="str">
        <f>_xlfn.XLOOKUP(FACT_Explosion[[#This Row],[CODIGO]],Proveedores[CODIGO],Proveedores[TIEMPOS DE ENTREGA],0,0,1)</f>
        <v>4 semana (s)</v>
      </c>
      <c r="F326">
        <f>_xlfn.XLOOKUP(FACT_Explosion[[#This Row],[CODIGO]],FACT_A2[cve_prod],FACT_A2[Existencia],0,0,1)</f>
        <v>21000</v>
      </c>
      <c r="G326">
        <v>10279.4</v>
      </c>
      <c r="H326">
        <v>0</v>
      </c>
      <c r="I326">
        <v>5150</v>
      </c>
      <c r="J326">
        <v>0</v>
      </c>
      <c r="K326">
        <v>0</v>
      </c>
    </row>
    <row r="327" spans="1:11" x14ac:dyDescent="0.3">
      <c r="A327" t="s">
        <v>1241</v>
      </c>
      <c r="B327" t="s">
        <v>1242</v>
      </c>
      <c r="C327" t="s">
        <v>1837</v>
      </c>
      <c r="D327" t="s">
        <v>1793</v>
      </c>
      <c r="E327" t="str">
        <f>_xlfn.XLOOKUP(FACT_Explosion[[#This Row],[CODIGO]],Proveedores[CODIGO],Proveedores[TIEMPOS DE ENTREGA],0,0,1)</f>
        <v>3 semana(s)</v>
      </c>
      <c r="F327">
        <f>_xlfn.XLOOKUP(FACT_Explosion[[#This Row],[CODIGO]],FACT_A2[cve_prod],FACT_A2[Existencia],0,0,1)</f>
        <v>36.409999999999997</v>
      </c>
      <c r="G327">
        <v>0</v>
      </c>
      <c r="H327">
        <v>3.6</v>
      </c>
      <c r="I327">
        <v>0</v>
      </c>
      <c r="J327">
        <v>0</v>
      </c>
      <c r="K327">
        <v>7.2</v>
      </c>
    </row>
    <row r="328" spans="1:11" x14ac:dyDescent="0.3">
      <c r="A328" t="s">
        <v>1218</v>
      </c>
      <c r="B328" t="s">
        <v>1219</v>
      </c>
      <c r="C328" t="s">
        <v>1807</v>
      </c>
      <c r="D328" t="s">
        <v>1800</v>
      </c>
      <c r="E328" t="str">
        <f>_xlfn.XLOOKUP(FACT_Explosion[[#This Row],[CODIGO]],Proveedores[CODIGO],Proveedores[TIEMPOS DE ENTREGA],0,0,1)</f>
        <v>4 semana (s)</v>
      </c>
      <c r="F328">
        <f>_xlfn.XLOOKUP(FACT_Explosion[[#This Row],[CODIGO]],FACT_A2[cve_prod],FACT_A2[Existencia],0,0,1)</f>
        <v>132.25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 t="s">
        <v>561</v>
      </c>
      <c r="B329" t="s">
        <v>562</v>
      </c>
      <c r="C329" t="s">
        <v>1802</v>
      </c>
      <c r="D329" t="s">
        <v>1800</v>
      </c>
      <c r="E329" t="str">
        <f>_xlfn.XLOOKUP(FACT_Explosion[[#This Row],[CODIGO]],Proveedores[CODIGO],Proveedores[TIEMPOS DE ENTREGA],0,0,1)</f>
        <v>6 semana(s)</v>
      </c>
      <c r="F329">
        <f>_xlfn.XLOOKUP(FACT_Explosion[[#This Row],[CODIGO]],FACT_A2[cve_prod],FACT_A2[Existencia],0,0,1)</f>
        <v>0</v>
      </c>
      <c r="G329">
        <v>308382</v>
      </c>
      <c r="H329">
        <v>0</v>
      </c>
      <c r="I329">
        <v>154500</v>
      </c>
      <c r="J329">
        <v>0</v>
      </c>
      <c r="K329">
        <v>0</v>
      </c>
    </row>
    <row r="330" spans="1:11" x14ac:dyDescent="0.3">
      <c r="A330" t="s">
        <v>565</v>
      </c>
      <c r="B330" t="s">
        <v>566</v>
      </c>
      <c r="C330" t="s">
        <v>1835</v>
      </c>
      <c r="D330" t="s">
        <v>1793</v>
      </c>
      <c r="E330" t="str">
        <f>_xlfn.XLOOKUP(FACT_Explosion[[#This Row],[CODIGO]],Proveedores[CODIGO],Proveedores[TIEMPOS DE ENTREGA],0,0,1)</f>
        <v>1 semana(s)</v>
      </c>
      <c r="F330">
        <f>_xlfn.XLOOKUP(FACT_Explosion[[#This Row],[CODIGO]],FACT_A2[cve_prod],FACT_A2[Existencia],0,0,1)</f>
        <v>0</v>
      </c>
      <c r="G330">
        <v>0</v>
      </c>
      <c r="H330">
        <v>28.673736499999997</v>
      </c>
      <c r="I330">
        <v>0</v>
      </c>
      <c r="J330">
        <v>0</v>
      </c>
      <c r="K330">
        <v>0</v>
      </c>
    </row>
    <row r="331" spans="1:11" x14ac:dyDescent="0.3">
      <c r="A331" t="s">
        <v>567</v>
      </c>
      <c r="B331" t="s">
        <v>568</v>
      </c>
      <c r="C331" t="s">
        <v>1834</v>
      </c>
      <c r="D331" t="s">
        <v>1793</v>
      </c>
      <c r="E331">
        <f>_xlfn.XLOOKUP(FACT_Explosion[[#This Row],[CODIGO]],Proveedores[CODIGO],Proveedores[TIEMPOS DE ENTREGA],0,0,1)</f>
        <v>0</v>
      </c>
      <c r="F331">
        <f>_xlfn.XLOOKUP(FACT_Explosion[[#This Row],[CODIGO]],FACT_A2[cve_prod],FACT_A2[Existencia],0,0,1)</f>
        <v>25</v>
      </c>
      <c r="G331">
        <v>5.0556720072007195</v>
      </c>
      <c r="H331">
        <v>6.2427860036003597</v>
      </c>
      <c r="I331">
        <v>2.4600360036003597</v>
      </c>
      <c r="J331">
        <v>2.4600360036003597</v>
      </c>
      <c r="K331">
        <v>2.4600360036003597</v>
      </c>
    </row>
    <row r="332" spans="1:11" x14ac:dyDescent="0.3">
      <c r="A332" t="s">
        <v>824</v>
      </c>
      <c r="B332" t="s">
        <v>825</v>
      </c>
      <c r="C332" t="s">
        <v>1807</v>
      </c>
      <c r="D332" t="s">
        <v>1800</v>
      </c>
      <c r="E332" t="str">
        <f>_xlfn.XLOOKUP(FACT_Explosion[[#This Row],[CODIGO]],Proveedores[CODIGO],Proveedores[TIEMPOS DE ENTREGA],0,0,1)</f>
        <v>4 semana (s)</v>
      </c>
      <c r="F332">
        <f>_xlfn.XLOOKUP(FACT_Explosion[[#This Row],[CODIGO]],FACT_A2[cve_prod],FACT_A2[Existencia],0,0,1)</f>
        <v>146.5</v>
      </c>
      <c r="G332">
        <v>112.0067</v>
      </c>
      <c r="H332">
        <v>0</v>
      </c>
      <c r="I332">
        <v>0</v>
      </c>
      <c r="J332">
        <v>0</v>
      </c>
      <c r="K332">
        <v>112.0067</v>
      </c>
    </row>
    <row r="333" spans="1:11" x14ac:dyDescent="0.3">
      <c r="A333" t="s">
        <v>571</v>
      </c>
      <c r="B333" t="s">
        <v>572</v>
      </c>
      <c r="C333" t="s">
        <v>1819</v>
      </c>
      <c r="D333" t="s">
        <v>1800</v>
      </c>
      <c r="E333" t="str">
        <f>_xlfn.XLOOKUP(FACT_Explosion[[#This Row],[CODIGO]],Proveedores[CODIGO],Proveedores[TIEMPOS DE ENTREGA],0,0,1)</f>
        <v>4 semana (s)</v>
      </c>
      <c r="F333">
        <f>_xlfn.XLOOKUP(FACT_Explosion[[#This Row],[CODIGO]],FACT_A2[cve_prod],FACT_A2[Existencia],0,0,1)</f>
        <v>15820</v>
      </c>
      <c r="G333">
        <v>0</v>
      </c>
      <c r="H333">
        <v>4805.9800000000005</v>
      </c>
      <c r="I333">
        <v>0</v>
      </c>
      <c r="J333">
        <v>0</v>
      </c>
      <c r="K333">
        <v>0</v>
      </c>
    </row>
    <row r="334" spans="1:11" x14ac:dyDescent="0.3">
      <c r="A334" t="s">
        <v>1167</v>
      </c>
      <c r="B334" t="s">
        <v>1168</v>
      </c>
      <c r="C334" t="s">
        <v>1807</v>
      </c>
      <c r="D334" t="s">
        <v>1800</v>
      </c>
      <c r="E334" t="str">
        <f>_xlfn.XLOOKUP(FACT_Explosion[[#This Row],[CODIGO]],Proveedores[CODIGO],Proveedores[TIEMPOS DE ENTREGA],0,0,1)</f>
        <v>4 semana (s)</v>
      </c>
      <c r="F334">
        <f>_xlfn.XLOOKUP(FACT_Explosion[[#This Row],[CODIGO]],FACT_A2[cve_prod],FACT_A2[Existencia],0,0,1)</f>
        <v>32.25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 t="s">
        <v>1159</v>
      </c>
      <c r="B335" t="s">
        <v>1160</v>
      </c>
      <c r="C335" t="s">
        <v>1807</v>
      </c>
      <c r="D335" t="s">
        <v>1800</v>
      </c>
      <c r="E335" t="str">
        <f>_xlfn.XLOOKUP(FACT_Explosion[[#This Row],[CODIGO]],Proveedores[CODIGO],Proveedores[TIEMPOS DE ENTREGA],0,0,1)</f>
        <v>4 semana (s)</v>
      </c>
      <c r="F335">
        <f>_xlfn.XLOOKUP(FACT_Explosion[[#This Row],[CODIGO]],FACT_A2[cve_prod],FACT_A2[Existencia],0,0,1)</f>
        <v>54.75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 t="s">
        <v>577</v>
      </c>
      <c r="B336" t="s">
        <v>578</v>
      </c>
      <c r="C336" t="s">
        <v>1819</v>
      </c>
      <c r="D336" t="s">
        <v>1800</v>
      </c>
      <c r="E336" t="str">
        <f>_xlfn.XLOOKUP(FACT_Explosion[[#This Row],[CODIGO]],Proveedores[CODIGO],Proveedores[TIEMPOS DE ENTREGA],0,0,1)</f>
        <v>4 semana(s)</v>
      </c>
      <c r="F336">
        <f>_xlfn.XLOOKUP(FACT_Explosion[[#This Row],[CODIGO]],FACT_A2[cve_prod],FACT_A2[Existencia],0,0,1)</f>
        <v>10800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 t="s">
        <v>583</v>
      </c>
      <c r="B337" t="s">
        <v>584</v>
      </c>
      <c r="C337" t="s">
        <v>1807</v>
      </c>
      <c r="D337" t="s">
        <v>1800</v>
      </c>
      <c r="E337" t="str">
        <f>_xlfn.XLOOKUP(FACT_Explosion[[#This Row],[CODIGO]],Proveedores[CODIGO],Proveedores[TIEMPOS DE ENTREGA],0,0,1)</f>
        <v>4 semana (s)</v>
      </c>
      <c r="F337">
        <f>_xlfn.XLOOKUP(FACT_Explosion[[#This Row],[CODIGO]],FACT_A2[cve_prod],FACT_A2[Existencia],0,0,1)</f>
        <v>15000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 t="s">
        <v>1501</v>
      </c>
      <c r="B338" t="s">
        <v>1502</v>
      </c>
      <c r="C338" t="s">
        <v>1807</v>
      </c>
      <c r="D338" t="s">
        <v>1800</v>
      </c>
      <c r="E338" t="str">
        <f>_xlfn.XLOOKUP(FACT_Explosion[[#This Row],[CODIGO]],Proveedores[CODIGO],Proveedores[TIEMPOS DE ENTREGA],0,0,1)</f>
        <v>4 semana (s)</v>
      </c>
      <c r="F338">
        <f>_xlfn.XLOOKUP(FACT_Explosion[[#This Row],[CODIGO]],FACT_A2[cve_prod],FACT_A2[Existencia],0,0,1)</f>
        <v>10189</v>
      </c>
      <c r="G338">
        <v>1083.6000000000001</v>
      </c>
      <c r="H338">
        <v>698.25</v>
      </c>
      <c r="I338">
        <v>894.6</v>
      </c>
      <c r="J338">
        <v>625.80000000000007</v>
      </c>
      <c r="K338">
        <v>625.80000000000007</v>
      </c>
    </row>
    <row r="339" spans="1:11" x14ac:dyDescent="0.3">
      <c r="A339" t="s">
        <v>587</v>
      </c>
      <c r="B339" t="s">
        <v>588</v>
      </c>
      <c r="C339" t="s">
        <v>1807</v>
      </c>
      <c r="D339" t="s">
        <v>1800</v>
      </c>
      <c r="E339" t="str">
        <f>_xlfn.XLOOKUP(FACT_Explosion[[#This Row],[CODIGO]],Proveedores[CODIGO],Proveedores[TIEMPOS DE ENTREGA],0,0,1)</f>
        <v>4 semana (s)</v>
      </c>
      <c r="F339">
        <f>_xlfn.XLOOKUP(FACT_Explosion[[#This Row],[CODIGO]],FACT_A2[cve_prod],FACT_A2[Existencia],0,0,1)</f>
        <v>0</v>
      </c>
      <c r="G339">
        <v>0</v>
      </c>
      <c r="H339">
        <v>721</v>
      </c>
      <c r="I339">
        <v>721</v>
      </c>
      <c r="J339">
        <v>721</v>
      </c>
      <c r="K339">
        <v>721</v>
      </c>
    </row>
    <row r="340" spans="1:11" x14ac:dyDescent="0.3">
      <c r="A340" t="s">
        <v>1556</v>
      </c>
      <c r="B340" t="s">
        <v>1557</v>
      </c>
      <c r="C340" t="s">
        <v>1807</v>
      </c>
      <c r="D340" t="s">
        <v>1800</v>
      </c>
      <c r="E340" t="str">
        <f>_xlfn.XLOOKUP(FACT_Explosion[[#This Row],[CODIGO]],Proveedores[CODIGO],Proveedores[TIEMPOS DE ENTREGA],0,0,1)</f>
        <v>4 semana (s)</v>
      </c>
      <c r="F340">
        <f>_xlfn.XLOOKUP(FACT_Explosion[[#This Row],[CODIGO]],FACT_A2[cve_prod],FACT_A2[Existencia],0,0,1)</f>
        <v>7000</v>
      </c>
      <c r="G340">
        <v>2423.4</v>
      </c>
      <c r="H340">
        <v>1575</v>
      </c>
      <c r="I340">
        <v>1575</v>
      </c>
      <c r="J340">
        <v>1575</v>
      </c>
      <c r="K340">
        <v>1575</v>
      </c>
    </row>
    <row r="341" spans="1:11" x14ac:dyDescent="0.3">
      <c r="A341" t="s">
        <v>591</v>
      </c>
      <c r="B341" t="s">
        <v>592</v>
      </c>
      <c r="C341" t="s">
        <v>1827</v>
      </c>
      <c r="D341" t="s">
        <v>1800</v>
      </c>
      <c r="E341" t="str">
        <f>_xlfn.XLOOKUP(FACT_Explosion[[#This Row],[CODIGO]],Proveedores[CODIGO],Proveedores[TIEMPOS DE ENTREGA],0,0,1)</f>
        <v>4 semana (s)</v>
      </c>
      <c r="F341">
        <f>_xlfn.XLOOKUP(FACT_Explosion[[#This Row],[CODIGO]],FACT_A2[cve_prod],FACT_A2[Existencia],0,0,1)</f>
        <v>34900</v>
      </c>
      <c r="G341">
        <v>12750</v>
      </c>
      <c r="H341">
        <v>6120</v>
      </c>
      <c r="I341">
        <v>7650</v>
      </c>
      <c r="J341">
        <v>5610</v>
      </c>
      <c r="K341">
        <v>5610</v>
      </c>
    </row>
    <row r="342" spans="1:11" x14ac:dyDescent="0.3">
      <c r="A342" t="s">
        <v>597</v>
      </c>
      <c r="B342" t="s">
        <v>598</v>
      </c>
      <c r="C342" t="s">
        <v>1827</v>
      </c>
      <c r="D342" t="s">
        <v>1800</v>
      </c>
      <c r="E342" t="str">
        <f>_xlfn.XLOOKUP(FACT_Explosion[[#This Row],[CODIGO]],Proveedores[CODIGO],Proveedores[TIEMPOS DE ENTREGA],0,0,1)</f>
        <v>4 semana (s)</v>
      </c>
      <c r="F342">
        <f>_xlfn.XLOOKUP(FACT_Explosion[[#This Row],[CODIGO]],FACT_A2[cve_prod],FACT_A2[Existencia],0,0,1)</f>
        <v>77000</v>
      </c>
      <c r="G342">
        <v>25048.14</v>
      </c>
      <c r="H342">
        <v>12240</v>
      </c>
      <c r="I342">
        <v>12240</v>
      </c>
      <c r="J342">
        <v>12240</v>
      </c>
      <c r="K342">
        <v>12240</v>
      </c>
    </row>
    <row r="343" spans="1:11" x14ac:dyDescent="0.3">
      <c r="A343" t="s">
        <v>599</v>
      </c>
      <c r="B343" t="s">
        <v>600</v>
      </c>
      <c r="C343" t="s">
        <v>1825</v>
      </c>
      <c r="D343" t="s">
        <v>1800</v>
      </c>
      <c r="E343">
        <f>_xlfn.XLOOKUP(FACT_Explosion[[#This Row],[CODIGO]],Proveedores[CODIGO],Proveedores[TIEMPOS DE ENTREGA],0,0,1)</f>
        <v>0</v>
      </c>
      <c r="F343">
        <f>_xlfn.XLOOKUP(FACT_Explosion[[#This Row],[CODIGO]],FACT_A2[cve_prod],FACT_A2[Existencia],0,0,1)</f>
        <v>0</v>
      </c>
      <c r="G343">
        <v>25048.14</v>
      </c>
      <c r="H343">
        <v>12240</v>
      </c>
      <c r="I343">
        <v>12240</v>
      </c>
      <c r="J343">
        <v>12240</v>
      </c>
      <c r="K343">
        <v>12240</v>
      </c>
    </row>
    <row r="344" spans="1:11" x14ac:dyDescent="0.3">
      <c r="A344" t="s">
        <v>1755</v>
      </c>
      <c r="B344" t="s">
        <v>1756</v>
      </c>
      <c r="C344" t="s">
        <v>1807</v>
      </c>
      <c r="D344" t="s">
        <v>1800</v>
      </c>
      <c r="E344" t="str">
        <f>_xlfn.XLOOKUP(FACT_Explosion[[#This Row],[CODIGO]],Proveedores[CODIGO],Proveedores[TIEMPOS DE ENTREGA],0,0,1)</f>
        <v>4 semana (s)</v>
      </c>
      <c r="F344">
        <f>_xlfn.XLOOKUP(FACT_Explosion[[#This Row],[CODIGO]],FACT_A2[cve_prod],FACT_A2[Existencia],0,0,1)</f>
        <v>3634</v>
      </c>
      <c r="G344">
        <v>2186.6688524590163</v>
      </c>
      <c r="H344">
        <v>1050.2732240437158</v>
      </c>
      <c r="I344">
        <v>1050.2732240437158</v>
      </c>
      <c r="J344">
        <v>1050.2732240437158</v>
      </c>
      <c r="K344">
        <v>1050.2732240437158</v>
      </c>
    </row>
    <row r="345" spans="1:11" x14ac:dyDescent="0.3">
      <c r="A345" t="s">
        <v>603</v>
      </c>
      <c r="B345" t="s">
        <v>604</v>
      </c>
      <c r="C345" t="s">
        <v>1827</v>
      </c>
      <c r="D345" t="s">
        <v>1800</v>
      </c>
      <c r="E345" t="str">
        <f>_xlfn.XLOOKUP(FACT_Explosion[[#This Row],[CODIGO]],Proveedores[CODIGO],Proveedores[TIEMPOS DE ENTREGA],0,0,1)</f>
        <v>4 semana (s)</v>
      </c>
      <c r="F345">
        <f>_xlfn.XLOOKUP(FACT_Explosion[[#This Row],[CODIGO]],FACT_A2[cve_prod],FACT_A2[Existencia],0,0,1)</f>
        <v>26000</v>
      </c>
      <c r="G345">
        <v>12240</v>
      </c>
      <c r="H345">
        <v>5100</v>
      </c>
      <c r="I345">
        <v>7650</v>
      </c>
      <c r="J345">
        <v>7650</v>
      </c>
      <c r="K345">
        <v>7650</v>
      </c>
    </row>
    <row r="346" spans="1:11" x14ac:dyDescent="0.3">
      <c r="A346" t="s">
        <v>1785</v>
      </c>
      <c r="B346" t="s">
        <v>1786</v>
      </c>
      <c r="C346" t="s">
        <v>1807</v>
      </c>
      <c r="D346" t="s">
        <v>1800</v>
      </c>
      <c r="E346" t="str">
        <f>_xlfn.XLOOKUP(FACT_Explosion[[#This Row],[CODIGO]],Proveedores[CODIGO],Proveedores[TIEMPOS DE ENTREGA],0,0,1)</f>
        <v>4 semana (s)</v>
      </c>
      <c r="F346">
        <f>_xlfn.XLOOKUP(FACT_Explosion[[#This Row],[CODIGO]],FACT_A2[cve_prod],FACT_A2[Existencia],0,0,1)</f>
        <v>2400</v>
      </c>
      <c r="G346">
        <v>813.75</v>
      </c>
      <c r="H346">
        <v>1260</v>
      </c>
      <c r="I346">
        <v>1365</v>
      </c>
      <c r="J346">
        <v>1575</v>
      </c>
      <c r="K346">
        <v>1575</v>
      </c>
    </row>
    <row r="347" spans="1:11" x14ac:dyDescent="0.3">
      <c r="A347" t="s">
        <v>607</v>
      </c>
      <c r="B347" t="s">
        <v>608</v>
      </c>
      <c r="C347" t="s">
        <v>1827</v>
      </c>
      <c r="D347" t="s">
        <v>1800</v>
      </c>
      <c r="E347" t="str">
        <f>_xlfn.XLOOKUP(FACT_Explosion[[#This Row],[CODIGO]],Proveedores[CODIGO],Proveedores[TIEMPOS DE ENTREGA],0,0,1)</f>
        <v>5 semana (s)</v>
      </c>
      <c r="F347">
        <f>_xlfn.XLOOKUP(FACT_Explosion[[#This Row],[CODIGO]],FACT_A2[cve_prod],FACT_A2[Existencia],0,0,1)</f>
        <v>12000</v>
      </c>
      <c r="G347">
        <v>448.8</v>
      </c>
      <c r="H347">
        <v>510</v>
      </c>
      <c r="I347">
        <v>459</v>
      </c>
      <c r="J347">
        <v>459</v>
      </c>
      <c r="K347">
        <v>459</v>
      </c>
    </row>
    <row r="348" spans="1:11" x14ac:dyDescent="0.3">
      <c r="A348" t="s">
        <v>611</v>
      </c>
      <c r="B348" t="s">
        <v>612</v>
      </c>
      <c r="C348" t="s">
        <v>2556</v>
      </c>
      <c r="D348" t="s">
        <v>1793</v>
      </c>
      <c r="E348" t="str">
        <f>_xlfn.XLOOKUP(FACT_Explosion[[#This Row],[CODIGO]],Proveedores[CODIGO],Proveedores[TIEMPOS DE ENTREGA],0,0,1)</f>
        <v>1 semana(s)</v>
      </c>
      <c r="F348">
        <f>_xlfn.XLOOKUP(FACT_Explosion[[#This Row],[CODIGO]],FACT_A2[cve_prod],FACT_A2[Existencia],0,0,1)</f>
        <v>45.06</v>
      </c>
      <c r="G348">
        <v>11.323359999999999</v>
      </c>
      <c r="H348">
        <v>0</v>
      </c>
      <c r="I348">
        <v>5.5259999999999998</v>
      </c>
      <c r="J348">
        <v>5.5259999999999998</v>
      </c>
      <c r="K348">
        <v>5.5259999999999998</v>
      </c>
    </row>
    <row r="349" spans="1:11" x14ac:dyDescent="0.3">
      <c r="A349" t="s">
        <v>1677</v>
      </c>
      <c r="B349" t="s">
        <v>1678</v>
      </c>
      <c r="C349" t="s">
        <v>1827</v>
      </c>
      <c r="D349" t="s">
        <v>1800</v>
      </c>
      <c r="E349" t="str">
        <f>_xlfn.XLOOKUP(FACT_Explosion[[#This Row],[CODIGO]],Proveedores[CODIGO],Proveedores[TIEMPOS DE ENTREGA],0,0,1)</f>
        <v>4 semana (s)</v>
      </c>
      <c r="F349">
        <f>_xlfn.XLOOKUP(FACT_Explosion[[#This Row],[CODIGO]],FACT_A2[cve_prod],FACT_A2[Existencia],0,0,1)</f>
        <v>29000</v>
      </c>
      <c r="G349">
        <v>7370.52</v>
      </c>
      <c r="H349">
        <v>3060</v>
      </c>
      <c r="I349">
        <v>3570</v>
      </c>
      <c r="J349">
        <v>3570</v>
      </c>
      <c r="K349">
        <v>3570</v>
      </c>
    </row>
    <row r="350" spans="1:11" x14ac:dyDescent="0.3">
      <c r="A350" t="s">
        <v>617</v>
      </c>
      <c r="B350" t="s">
        <v>618</v>
      </c>
      <c r="C350" t="s">
        <v>1846</v>
      </c>
      <c r="D350" t="s">
        <v>1793</v>
      </c>
      <c r="E350" t="str">
        <f>_xlfn.XLOOKUP(FACT_Explosion[[#This Row],[CODIGO]],Proveedores[CODIGO],Proveedores[TIEMPOS DE ENTREGA],0,0,1)</f>
        <v>1 semana(s)</v>
      </c>
      <c r="F350">
        <f>_xlfn.XLOOKUP(FACT_Explosion[[#This Row],[CODIGO]],FACT_A2[cve_prod],FACT_A2[Existencia],0,0,1)</f>
        <v>4.13</v>
      </c>
      <c r="G350">
        <v>9.0990000000000002</v>
      </c>
      <c r="H350">
        <v>0.38999999999999996</v>
      </c>
      <c r="I350">
        <v>4.5299999999999994</v>
      </c>
      <c r="J350">
        <v>4.5299999999999994</v>
      </c>
      <c r="K350">
        <v>4.5299999999999994</v>
      </c>
    </row>
    <row r="351" spans="1:11" x14ac:dyDescent="0.3">
      <c r="A351" t="s">
        <v>1639</v>
      </c>
      <c r="B351" t="s">
        <v>1640</v>
      </c>
      <c r="C351" t="s">
        <v>1827</v>
      </c>
      <c r="D351" t="s">
        <v>1800</v>
      </c>
      <c r="E351" t="str">
        <f>_xlfn.XLOOKUP(FACT_Explosion[[#This Row],[CODIGO]],Proveedores[CODIGO],Proveedores[TIEMPOS DE ENTREGA],0,0,1)</f>
        <v>4 semana (s)</v>
      </c>
      <c r="F351">
        <f>_xlfn.XLOOKUP(FACT_Explosion[[#This Row],[CODIGO]],FACT_A2[cve_prod],FACT_A2[Existencia],0,0,1)</f>
        <v>59750</v>
      </c>
      <c r="G351">
        <v>39900</v>
      </c>
      <c r="H351">
        <v>14700</v>
      </c>
      <c r="I351">
        <v>19950</v>
      </c>
      <c r="J351">
        <v>14700</v>
      </c>
      <c r="K351">
        <v>14700</v>
      </c>
    </row>
    <row r="352" spans="1:11" x14ac:dyDescent="0.3">
      <c r="A352" t="s">
        <v>1747</v>
      </c>
      <c r="B352" t="s">
        <v>1748</v>
      </c>
      <c r="C352" t="s">
        <v>1827</v>
      </c>
      <c r="D352" t="s">
        <v>1800</v>
      </c>
      <c r="E352" t="str">
        <f>_xlfn.XLOOKUP(FACT_Explosion[[#This Row],[CODIGO]],Proveedores[CODIGO],Proveedores[TIEMPOS DE ENTREGA],0,0,1)</f>
        <v>4 semana (s)</v>
      </c>
      <c r="F352">
        <f>_xlfn.XLOOKUP(FACT_Explosion[[#This Row],[CODIGO]],FACT_A2[cve_prod],FACT_A2[Existencia],0,0,1)</f>
        <v>57000</v>
      </c>
      <c r="G352">
        <v>26520</v>
      </c>
      <c r="H352">
        <v>14280</v>
      </c>
      <c r="I352">
        <v>12240</v>
      </c>
      <c r="J352">
        <v>11220</v>
      </c>
      <c r="K352">
        <v>11220</v>
      </c>
    </row>
    <row r="353" spans="1:11" x14ac:dyDescent="0.3">
      <c r="A353" t="s">
        <v>627</v>
      </c>
      <c r="B353" t="s">
        <v>628</v>
      </c>
      <c r="C353" t="s">
        <v>2556</v>
      </c>
      <c r="D353" t="s">
        <v>1793</v>
      </c>
      <c r="E353" t="str">
        <f>_xlfn.XLOOKUP(FACT_Explosion[[#This Row],[CODIGO]],Proveedores[CODIGO],Proveedores[TIEMPOS DE ENTREGA],0,0,1)</f>
        <v>1 semana(s)</v>
      </c>
      <c r="F353">
        <f>_xlfn.XLOOKUP(FACT_Explosion[[#This Row],[CODIGO]],FACT_A2[cve_prod],FACT_A2[Existencia],0,0,1)</f>
        <v>25</v>
      </c>
      <c r="G353">
        <v>2.0495200000000002</v>
      </c>
      <c r="H353">
        <v>0</v>
      </c>
      <c r="I353">
        <v>1.3974000000000002</v>
      </c>
      <c r="J353">
        <v>1.3974000000000002</v>
      </c>
      <c r="K353">
        <v>1.3974000000000002</v>
      </c>
    </row>
    <row r="354" spans="1:11" x14ac:dyDescent="0.3">
      <c r="A354" t="s">
        <v>1521</v>
      </c>
      <c r="B354" t="s">
        <v>1522</v>
      </c>
      <c r="C354" t="s">
        <v>1827</v>
      </c>
      <c r="D354" t="s">
        <v>1800</v>
      </c>
      <c r="E354" t="str">
        <f>_xlfn.XLOOKUP(FACT_Explosion[[#This Row],[CODIGO]],Proveedores[CODIGO],Proveedores[TIEMPOS DE ENTREGA],0,0,1)</f>
        <v>4 semana (s)</v>
      </c>
      <c r="F354">
        <f>_xlfn.XLOOKUP(FACT_Explosion[[#This Row],[CODIGO]],FACT_A2[cve_prod],FACT_A2[Existencia],0,0,1)</f>
        <v>56000</v>
      </c>
      <c r="G354">
        <v>10200</v>
      </c>
      <c r="H354">
        <v>5100</v>
      </c>
      <c r="I354">
        <v>5100</v>
      </c>
      <c r="J354">
        <v>5100</v>
      </c>
      <c r="K354">
        <v>5100</v>
      </c>
    </row>
    <row r="355" spans="1:11" x14ac:dyDescent="0.3">
      <c r="A355" t="s">
        <v>1567</v>
      </c>
      <c r="B355" t="s">
        <v>1568</v>
      </c>
      <c r="C355" t="s">
        <v>1827</v>
      </c>
      <c r="D355" t="s">
        <v>1800</v>
      </c>
      <c r="E355" t="str">
        <f>_xlfn.XLOOKUP(FACT_Explosion[[#This Row],[CODIGO]],Proveedores[CODIGO],Proveedores[TIEMPOS DE ENTREGA],0,0,1)</f>
        <v>4 semana (s)</v>
      </c>
      <c r="F355">
        <f>_xlfn.XLOOKUP(FACT_Explosion[[#This Row],[CODIGO]],FACT_A2[cve_prod],FACT_A2[Existencia],0,0,1)</f>
        <v>22000</v>
      </c>
      <c r="G355">
        <v>7344</v>
      </c>
      <c r="H355">
        <v>4080</v>
      </c>
      <c r="I355">
        <v>4080</v>
      </c>
      <c r="J355">
        <v>3060</v>
      </c>
      <c r="K355">
        <v>3060</v>
      </c>
    </row>
    <row r="356" spans="1:11" x14ac:dyDescent="0.3">
      <c r="A356" t="s">
        <v>1587</v>
      </c>
      <c r="B356" t="s">
        <v>1588</v>
      </c>
      <c r="C356" t="s">
        <v>1827</v>
      </c>
      <c r="D356" t="s">
        <v>1800</v>
      </c>
      <c r="E356" t="str">
        <f>_xlfn.XLOOKUP(FACT_Explosion[[#This Row],[CODIGO]],Proveedores[CODIGO],Proveedores[TIEMPOS DE ENTREGA],0,0,1)</f>
        <v>4 semana (s)</v>
      </c>
      <c r="F356">
        <f>_xlfn.XLOOKUP(FACT_Explosion[[#This Row],[CODIGO]],FACT_A2[cve_prod],FACT_A2[Existencia],0,0,1)</f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643</v>
      </c>
      <c r="B357" t="s">
        <v>644</v>
      </c>
      <c r="C357" t="s">
        <v>1878</v>
      </c>
      <c r="D357" t="s">
        <v>1793</v>
      </c>
      <c r="E357" t="str">
        <f>_xlfn.XLOOKUP(FACT_Explosion[[#This Row],[CODIGO]],Proveedores[CODIGO],Proveedores[TIEMPOS DE ENTREGA],0,0,1)</f>
        <v>1 semana(s)</v>
      </c>
      <c r="F357">
        <f>_xlfn.XLOOKUP(FACT_Explosion[[#This Row],[CODIGO]],FACT_A2[cve_prod],FACT_A2[Existencia],0,0,1)</f>
        <v>2802.16</v>
      </c>
      <c r="G357">
        <v>3560.6190900000001</v>
      </c>
      <c r="H357">
        <v>3839.3726000000001</v>
      </c>
      <c r="I357">
        <v>5271.6476000000002</v>
      </c>
      <c r="J357">
        <v>4754.6826000000001</v>
      </c>
      <c r="K357">
        <v>4754.6826000000001</v>
      </c>
    </row>
    <row r="358" spans="1:11" x14ac:dyDescent="0.3">
      <c r="A358" t="s">
        <v>648</v>
      </c>
      <c r="B358" t="s">
        <v>649</v>
      </c>
      <c r="C358" t="s">
        <v>1841</v>
      </c>
      <c r="D358" t="s">
        <v>1793</v>
      </c>
      <c r="E358" t="str">
        <f>_xlfn.XLOOKUP(FACT_Explosion[[#This Row],[CODIGO]],Proveedores[CODIGO],Proveedores[TIEMPOS DE ENTREGA],0,0,1)</f>
        <v>2 semana(s)</v>
      </c>
      <c r="F358">
        <f>_xlfn.XLOOKUP(FACT_Explosion[[#This Row],[CODIGO]],FACT_A2[cve_prod],FACT_A2[Existencia],0,0,1)</f>
        <v>0</v>
      </c>
      <c r="G358">
        <v>6.9545454545454541</v>
      </c>
      <c r="H358">
        <v>2.8636363636363638</v>
      </c>
      <c r="I358">
        <v>4.0909090909090908</v>
      </c>
      <c r="J358">
        <v>2.0454545454545454</v>
      </c>
      <c r="K358">
        <v>2.0454545454545454</v>
      </c>
    </row>
    <row r="359" spans="1:11" x14ac:dyDescent="0.3">
      <c r="A359" t="s">
        <v>1533</v>
      </c>
      <c r="B359" t="s">
        <v>1534</v>
      </c>
      <c r="C359" t="s">
        <v>1807</v>
      </c>
      <c r="D359" t="s">
        <v>1800</v>
      </c>
      <c r="E359" t="str">
        <f>_xlfn.XLOOKUP(FACT_Explosion[[#This Row],[CODIGO]],Proveedores[CODIGO],Proveedores[TIEMPOS DE ENTREGA],0,0,1)</f>
        <v>4 semana (s)</v>
      </c>
      <c r="F359">
        <f>_xlfn.XLOOKUP(FACT_Explosion[[#This Row],[CODIGO]],FACT_A2[cve_prod],FACT_A2[Existencia],0,0,1)</f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 t="s">
        <v>650</v>
      </c>
      <c r="B360" t="s">
        <v>651</v>
      </c>
      <c r="C360" t="s">
        <v>1881</v>
      </c>
      <c r="D360" t="s">
        <v>1793</v>
      </c>
      <c r="E360" t="str">
        <f>_xlfn.XLOOKUP(FACT_Explosion[[#This Row],[CODIGO]],Proveedores[CODIGO],Proveedores[TIEMPOS DE ENTREGA],0,0,1)</f>
        <v>1 semana(s)</v>
      </c>
      <c r="F360">
        <f>_xlfn.XLOOKUP(FACT_Explosion[[#This Row],[CODIGO]],FACT_A2[cve_prod],FACT_A2[Existencia],0,0,1)</f>
        <v>96</v>
      </c>
      <c r="G360">
        <v>3.4772727272727271</v>
      </c>
      <c r="H360">
        <v>1.4318181818181819</v>
      </c>
      <c r="I360">
        <v>2.0454545454545454</v>
      </c>
      <c r="J360">
        <v>1.0227272727272727</v>
      </c>
      <c r="K360">
        <v>1.0227272727272727</v>
      </c>
    </row>
    <row r="361" spans="1:11" x14ac:dyDescent="0.3">
      <c r="A361" t="s">
        <v>1543</v>
      </c>
      <c r="B361" t="s">
        <v>1544</v>
      </c>
      <c r="C361" t="s">
        <v>1807</v>
      </c>
      <c r="D361" t="s">
        <v>1800</v>
      </c>
      <c r="E361" t="str">
        <f>_xlfn.XLOOKUP(FACT_Explosion[[#This Row],[CODIGO]],Proveedores[CODIGO],Proveedores[TIEMPOS DE ENTREGA],0,0,1)</f>
        <v>4 semana (s)</v>
      </c>
      <c r="F361">
        <f>_xlfn.XLOOKUP(FACT_Explosion[[#This Row],[CODIGO]],FACT_A2[cve_prod],FACT_A2[Existencia],0,0,1)</f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 t="s">
        <v>652</v>
      </c>
      <c r="B362" t="s">
        <v>653</v>
      </c>
      <c r="C362" t="s">
        <v>1876</v>
      </c>
      <c r="D362" t="s">
        <v>1793</v>
      </c>
      <c r="E362">
        <f>_xlfn.XLOOKUP(FACT_Explosion[[#This Row],[CODIGO]],Proveedores[CODIGO],Proveedores[TIEMPOS DE ENTREGA],0,0,1)</f>
        <v>0</v>
      </c>
      <c r="F362">
        <f>_xlfn.XLOOKUP(FACT_Explosion[[#This Row],[CODIGO]],FACT_A2[cve_prod],FACT_A2[Existencia],0,0,1)</f>
        <v>40.293340000000001</v>
      </c>
      <c r="G362">
        <v>1.4063636363636363</v>
      </c>
      <c r="H362">
        <v>0.5790909090909091</v>
      </c>
      <c r="I362">
        <v>0.82727272727272727</v>
      </c>
      <c r="J362">
        <v>0.41363636363636364</v>
      </c>
      <c r="K362">
        <v>0.41363636363636364</v>
      </c>
    </row>
    <row r="363" spans="1:11" x14ac:dyDescent="0.3">
      <c r="A363" t="s">
        <v>1511</v>
      </c>
      <c r="B363" t="s">
        <v>1512</v>
      </c>
      <c r="C363" t="s">
        <v>1807</v>
      </c>
      <c r="D363" t="s">
        <v>1800</v>
      </c>
      <c r="E363" t="str">
        <f>_xlfn.XLOOKUP(FACT_Explosion[[#This Row],[CODIGO]],Proveedores[CODIGO],Proveedores[TIEMPOS DE ENTREGA],0,0,1)</f>
        <v>4 semana (s)</v>
      </c>
      <c r="F363">
        <f>_xlfn.XLOOKUP(FACT_Explosion[[#This Row],[CODIGO]],FACT_A2[cve_prod],FACT_A2[Existencia],0,0,1)</f>
        <v>4000</v>
      </c>
      <c r="G363">
        <v>2984.94</v>
      </c>
      <c r="H363">
        <v>2060</v>
      </c>
      <c r="I363">
        <v>2060</v>
      </c>
      <c r="J363">
        <v>2060</v>
      </c>
      <c r="K363">
        <v>2060</v>
      </c>
    </row>
    <row r="364" spans="1:11" x14ac:dyDescent="0.3">
      <c r="A364" t="s">
        <v>1653</v>
      </c>
      <c r="B364" t="s">
        <v>1654</v>
      </c>
      <c r="C364" t="s">
        <v>1807</v>
      </c>
      <c r="D364" t="s">
        <v>1800</v>
      </c>
      <c r="E364" t="str">
        <f>_xlfn.XLOOKUP(FACT_Explosion[[#This Row],[CODIGO]],Proveedores[CODIGO],Proveedores[TIEMPOS DE ENTREGA],0,0,1)</f>
        <v>4 semana (s)</v>
      </c>
      <c r="F364">
        <f>_xlfn.XLOOKUP(FACT_Explosion[[#This Row],[CODIGO]],FACT_A2[cve_prod],FACT_A2[Existencia],0,0,1)</f>
        <v>6429</v>
      </c>
      <c r="G364">
        <v>1000</v>
      </c>
      <c r="H364">
        <v>500</v>
      </c>
      <c r="I364">
        <v>500</v>
      </c>
      <c r="J364">
        <v>500</v>
      </c>
      <c r="K364">
        <v>500</v>
      </c>
    </row>
    <row r="365" spans="1:11" x14ac:dyDescent="0.3">
      <c r="A365" t="s">
        <v>1781</v>
      </c>
      <c r="B365" t="s">
        <v>1782</v>
      </c>
      <c r="C365" t="s">
        <v>1807</v>
      </c>
      <c r="D365" t="s">
        <v>1800</v>
      </c>
      <c r="E365" t="str">
        <f>_xlfn.XLOOKUP(FACT_Explosion[[#This Row],[CODIGO]],Proveedores[CODIGO],Proveedores[TIEMPOS DE ENTREGA],0,0,1)</f>
        <v>4 semana (s)</v>
      </c>
      <c r="F365">
        <f>_xlfn.XLOOKUP(FACT_Explosion[[#This Row],[CODIGO]],FACT_A2[cve_prod],FACT_A2[Existencia],0,0,1)</f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658</v>
      </c>
      <c r="B366" t="s">
        <v>659</v>
      </c>
      <c r="C366" t="s">
        <v>1874</v>
      </c>
      <c r="D366" t="s">
        <v>1793</v>
      </c>
      <c r="E366" t="str">
        <f>_xlfn.XLOOKUP(FACT_Explosion[[#This Row],[CODIGO]],Proveedores[CODIGO],Proveedores[TIEMPOS DE ENTREGA],0,0,1)</f>
        <v>2 semana(s)</v>
      </c>
      <c r="F366">
        <f>_xlfn.XLOOKUP(FACT_Explosion[[#This Row],[CODIGO]],FACT_A2[cve_prod],FACT_A2[Existencia],0,0,1)</f>
        <v>5</v>
      </c>
      <c r="G366">
        <v>5.7954545454545455E-3</v>
      </c>
      <c r="H366">
        <v>2.3863636363636361E-3</v>
      </c>
      <c r="I366">
        <v>3.4090909090909089E-3</v>
      </c>
      <c r="J366">
        <v>1.7045454545454545E-3</v>
      </c>
      <c r="K366">
        <v>1.7045454545454545E-3</v>
      </c>
    </row>
    <row r="367" spans="1:11" x14ac:dyDescent="0.3">
      <c r="A367" t="s">
        <v>1771</v>
      </c>
      <c r="B367" t="s">
        <v>1772</v>
      </c>
      <c r="C367" t="s">
        <v>1807</v>
      </c>
      <c r="D367" t="s">
        <v>1800</v>
      </c>
      <c r="E367" t="str">
        <f>_xlfn.XLOOKUP(FACT_Explosion[[#This Row],[CODIGO]],Proveedores[CODIGO],Proveedores[TIEMPOS DE ENTREGA],0,0,1)</f>
        <v>4 semana (s)</v>
      </c>
      <c r="F367">
        <f>_xlfn.XLOOKUP(FACT_Explosion[[#This Row],[CODIGO]],FACT_A2[cve_prod],FACT_A2[Existencia],0,0,1)</f>
        <v>8235</v>
      </c>
      <c r="G367">
        <v>1514.8000000000002</v>
      </c>
      <c r="H367">
        <v>541</v>
      </c>
      <c r="I367">
        <v>541</v>
      </c>
      <c r="J367">
        <v>541</v>
      </c>
      <c r="K367">
        <v>541</v>
      </c>
    </row>
    <row r="368" spans="1:11" x14ac:dyDescent="0.3">
      <c r="A368" t="s">
        <v>662</v>
      </c>
      <c r="B368" t="s">
        <v>663</v>
      </c>
      <c r="C368" t="s">
        <v>1820</v>
      </c>
      <c r="D368" t="s">
        <v>1800</v>
      </c>
      <c r="E368" t="str">
        <f>_xlfn.XLOOKUP(FACT_Explosion[[#This Row],[CODIGO]],Proveedores[CODIGO],Proveedores[TIEMPOS DE ENTREGA],0,0,1)</f>
        <v>3 semana(s)</v>
      </c>
      <c r="F368">
        <f>_xlfn.XLOOKUP(FACT_Explosion[[#This Row],[CODIGO]],FACT_A2[cve_prod],FACT_A2[Existencia],0,0,1)</f>
        <v>242</v>
      </c>
      <c r="G368">
        <v>23.181818181818183</v>
      </c>
      <c r="H368">
        <v>9.5454545454545467</v>
      </c>
      <c r="I368">
        <v>13.636363636363637</v>
      </c>
      <c r="J368">
        <v>6.8181818181818183</v>
      </c>
      <c r="K368">
        <v>6.8181818181818183</v>
      </c>
    </row>
    <row r="369" spans="1:11" x14ac:dyDescent="0.3">
      <c r="A369" t="s">
        <v>666</v>
      </c>
      <c r="B369" t="s">
        <v>667</v>
      </c>
      <c r="C369" t="s">
        <v>1883</v>
      </c>
      <c r="D369" t="s">
        <v>1793</v>
      </c>
      <c r="E369" t="str">
        <f>_xlfn.XLOOKUP(FACT_Explosion[[#This Row],[CODIGO]],Proveedores[CODIGO],Proveedores[TIEMPOS DE ENTREGA],0,0,1)</f>
        <v>1 semana(s)</v>
      </c>
      <c r="F369">
        <f>_xlfn.XLOOKUP(FACT_Explosion[[#This Row],[CODIGO]],FACT_A2[cve_prod],FACT_A2[Existencia],0,0,1)</f>
        <v>540</v>
      </c>
      <c r="G369">
        <v>427.64880000000005</v>
      </c>
      <c r="H369">
        <v>213.82440000000003</v>
      </c>
      <c r="I369">
        <v>213.82440000000003</v>
      </c>
      <c r="J369">
        <v>213.82440000000003</v>
      </c>
      <c r="K369">
        <v>213.82440000000003</v>
      </c>
    </row>
    <row r="370" spans="1:11" x14ac:dyDescent="0.3">
      <c r="A370" t="s">
        <v>895</v>
      </c>
      <c r="B370" t="s">
        <v>896</v>
      </c>
      <c r="C370" t="s">
        <v>1827</v>
      </c>
      <c r="D370" t="s">
        <v>1800</v>
      </c>
      <c r="E370" t="str">
        <f>_xlfn.XLOOKUP(FACT_Explosion[[#This Row],[CODIGO]],Proveedores[CODIGO],Proveedores[TIEMPOS DE ENTREGA],0,0,1)</f>
        <v>4 semana (s)</v>
      </c>
      <c r="F370">
        <f>_xlfn.XLOOKUP(FACT_Explosion[[#This Row],[CODIGO]],FACT_A2[cve_prod],FACT_A2[Existencia],0,0,1)</f>
        <v>54950</v>
      </c>
      <c r="G370">
        <v>0</v>
      </c>
      <c r="H370">
        <v>0</v>
      </c>
      <c r="I370">
        <v>2625</v>
      </c>
      <c r="J370">
        <v>0</v>
      </c>
      <c r="K370">
        <v>2625</v>
      </c>
    </row>
    <row r="371" spans="1:11" x14ac:dyDescent="0.3">
      <c r="A371" t="s">
        <v>670</v>
      </c>
      <c r="B371" t="s">
        <v>671</v>
      </c>
      <c r="C371" t="s">
        <v>1841</v>
      </c>
      <c r="D371" t="s">
        <v>1793</v>
      </c>
      <c r="E371" t="str">
        <f>_xlfn.XLOOKUP(FACT_Explosion[[#This Row],[CODIGO]],Proveedores[CODIGO],Proveedores[TIEMPOS DE ENTREGA],0,0,1)</f>
        <v>2 semana(s)</v>
      </c>
      <c r="F371">
        <f>_xlfn.XLOOKUP(FACT_Explosion[[#This Row],[CODIGO]],FACT_A2[cve_prod],FACT_A2[Existencia],0,0,1)</f>
        <v>5</v>
      </c>
      <c r="G371">
        <v>2.2416</v>
      </c>
      <c r="H371">
        <v>1.1208</v>
      </c>
      <c r="I371">
        <v>1.1208</v>
      </c>
      <c r="J371">
        <v>1.1208</v>
      </c>
      <c r="K371">
        <v>1.1208</v>
      </c>
    </row>
    <row r="372" spans="1:11" x14ac:dyDescent="0.3">
      <c r="A372" t="s">
        <v>905</v>
      </c>
      <c r="B372" t="s">
        <v>906</v>
      </c>
      <c r="C372" t="s">
        <v>1807</v>
      </c>
      <c r="D372" t="s">
        <v>1800</v>
      </c>
      <c r="E372" t="str">
        <f>_xlfn.XLOOKUP(FACT_Explosion[[#This Row],[CODIGO]],Proveedores[CODIGO],Proveedores[TIEMPOS DE ENTREGA],0,0,1)</f>
        <v>4 semana (s)</v>
      </c>
      <c r="F372">
        <f>_xlfn.XLOOKUP(FACT_Explosion[[#This Row],[CODIGO]],FACT_A2[cve_prod],FACT_A2[Existencia],0,0,1)</f>
        <v>33600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875</v>
      </c>
      <c r="B373" t="s">
        <v>876</v>
      </c>
      <c r="C373" t="s">
        <v>1827</v>
      </c>
      <c r="D373" t="s">
        <v>1800</v>
      </c>
      <c r="E373" t="str">
        <f>_xlfn.XLOOKUP(FACT_Explosion[[#This Row],[CODIGO]],Proveedores[CODIGO],Proveedores[TIEMPOS DE ENTREGA],0,0,1)</f>
        <v>4 semana (s)</v>
      </c>
      <c r="F373">
        <f>_xlfn.XLOOKUP(FACT_Explosion[[#This Row],[CODIGO]],FACT_A2[cve_prod],FACT_A2[Existencia],0,0,1)</f>
        <v>43345</v>
      </c>
      <c r="G373">
        <v>5250</v>
      </c>
      <c r="H373">
        <v>5250</v>
      </c>
      <c r="I373">
        <v>0</v>
      </c>
      <c r="J373">
        <v>0</v>
      </c>
      <c r="K373">
        <v>2625</v>
      </c>
    </row>
    <row r="374" spans="1:11" x14ac:dyDescent="0.3">
      <c r="A374" t="s">
        <v>887</v>
      </c>
      <c r="B374" t="s">
        <v>888</v>
      </c>
      <c r="C374" t="s">
        <v>1827</v>
      </c>
      <c r="D374" t="s">
        <v>1800</v>
      </c>
      <c r="E374" t="str">
        <f>_xlfn.XLOOKUP(FACT_Explosion[[#This Row],[CODIGO]],Proveedores[CODIGO],Proveedores[TIEMPOS DE ENTREGA],0,0,1)</f>
        <v>4 semana (s)</v>
      </c>
      <c r="F374">
        <f>_xlfn.XLOOKUP(FACT_Explosion[[#This Row],[CODIGO]],FACT_A2[cve_prod],FACT_A2[Existencia],0,0,1)</f>
        <v>43000</v>
      </c>
      <c r="G374">
        <v>7902.0000000000009</v>
      </c>
      <c r="H374">
        <v>0</v>
      </c>
      <c r="I374">
        <v>5268.0000000000009</v>
      </c>
      <c r="J374">
        <v>5268.0000000000009</v>
      </c>
      <c r="K374">
        <v>0</v>
      </c>
    </row>
    <row r="375" spans="1:11" x14ac:dyDescent="0.3">
      <c r="A375" t="s">
        <v>682</v>
      </c>
      <c r="B375" t="s">
        <v>683</v>
      </c>
      <c r="C375" t="s">
        <v>1801</v>
      </c>
      <c r="D375" t="s">
        <v>1800</v>
      </c>
      <c r="E375" t="str">
        <f>_xlfn.XLOOKUP(FACT_Explosion[[#This Row],[CODIGO]],Proveedores[CODIGO],Proveedores[TIEMPOS DE ENTREGA],0,0,1)</f>
        <v>2 semana(s)</v>
      </c>
      <c r="F375">
        <f>_xlfn.XLOOKUP(FACT_Explosion[[#This Row],[CODIGO]],FACT_A2[cve_prod],FACT_A2[Existencia],0,0,1)</f>
        <v>3200</v>
      </c>
      <c r="G375">
        <v>1600</v>
      </c>
      <c r="H375">
        <v>800</v>
      </c>
      <c r="I375">
        <v>800</v>
      </c>
      <c r="J375">
        <v>800</v>
      </c>
      <c r="K375">
        <v>800</v>
      </c>
    </row>
    <row r="376" spans="1:11" x14ac:dyDescent="0.3">
      <c r="A376" t="s">
        <v>1273</v>
      </c>
      <c r="B376" t="s">
        <v>1274</v>
      </c>
      <c r="C376" t="s">
        <v>1807</v>
      </c>
      <c r="D376" t="s">
        <v>1800</v>
      </c>
      <c r="E376" t="str">
        <f>_xlfn.XLOOKUP(FACT_Explosion[[#This Row],[CODIGO]],Proveedores[CODIGO],Proveedores[TIEMPOS DE ENTREGA],0,0,1)</f>
        <v>4 semana (s)</v>
      </c>
      <c r="F376">
        <f>_xlfn.XLOOKUP(FACT_Explosion[[#This Row],[CODIGO]],FACT_A2[cve_prod],FACT_A2[Existencia],0,0,1)</f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 t="s">
        <v>684</v>
      </c>
      <c r="B377" t="s">
        <v>685</v>
      </c>
      <c r="C377" t="s">
        <v>1801</v>
      </c>
      <c r="D377" t="s">
        <v>1800</v>
      </c>
      <c r="E377" t="str">
        <f>_xlfn.XLOOKUP(FACT_Explosion[[#This Row],[CODIGO]],Proveedores[CODIGO],Proveedores[TIEMPOS DE ENTREGA],0,0,1)</f>
        <v>2 semana(s)</v>
      </c>
      <c r="F377">
        <f>_xlfn.XLOOKUP(FACT_Explosion[[#This Row],[CODIGO]],FACT_A2[cve_prod],FACT_A2[Existencia],0,0,1)</f>
        <v>6000</v>
      </c>
      <c r="G377">
        <v>16142.14</v>
      </c>
      <c r="H377">
        <v>17120</v>
      </c>
      <c r="I377">
        <v>23240</v>
      </c>
      <c r="J377">
        <v>21200</v>
      </c>
      <c r="K377">
        <v>21200</v>
      </c>
    </row>
    <row r="378" spans="1:11" x14ac:dyDescent="0.3">
      <c r="A378" t="s">
        <v>1303</v>
      </c>
      <c r="B378" t="s">
        <v>1304</v>
      </c>
      <c r="C378" t="s">
        <v>1807</v>
      </c>
      <c r="D378" t="s">
        <v>1800</v>
      </c>
      <c r="E378" t="str">
        <f>_xlfn.XLOOKUP(FACT_Explosion[[#This Row],[CODIGO]],Proveedores[CODIGO],Proveedores[TIEMPOS DE ENTREGA],0,0,1)</f>
        <v>4 semana (s)</v>
      </c>
      <c r="F378">
        <f>_xlfn.XLOOKUP(FACT_Explosion[[#This Row],[CODIGO]],FACT_A2[cve_prod],FACT_A2[Existencia],0,0,1)</f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686</v>
      </c>
      <c r="B379" t="s">
        <v>687</v>
      </c>
      <c r="C379" t="s">
        <v>1821</v>
      </c>
      <c r="D379" t="s">
        <v>1800</v>
      </c>
      <c r="E379" t="str">
        <f>_xlfn.XLOOKUP(FACT_Explosion[[#This Row],[CODIGO]],Proveedores[CODIGO],Proveedores[TIEMPOS DE ENTREGA],0,0,1)</f>
        <v>3 semana(s)</v>
      </c>
      <c r="F379">
        <f>_xlfn.XLOOKUP(FACT_Explosion[[#This Row],[CODIGO]],FACT_A2[cve_prod],FACT_A2[Existencia],0,0,1)</f>
        <v>8000</v>
      </c>
      <c r="G379">
        <v>1600</v>
      </c>
      <c r="H379">
        <v>800</v>
      </c>
      <c r="I379">
        <v>800</v>
      </c>
      <c r="J379">
        <v>800</v>
      </c>
      <c r="K379">
        <v>800</v>
      </c>
    </row>
    <row r="380" spans="1:11" x14ac:dyDescent="0.3">
      <c r="A380" t="s">
        <v>1265</v>
      </c>
      <c r="B380" t="s">
        <v>1266</v>
      </c>
      <c r="C380" t="s">
        <v>1807</v>
      </c>
      <c r="D380" t="s">
        <v>1800</v>
      </c>
      <c r="E380" t="str">
        <f>_xlfn.XLOOKUP(FACT_Explosion[[#This Row],[CODIGO]],Proveedores[CODIGO],Proveedores[TIEMPOS DE ENTREGA],0,0,1)</f>
        <v>4 semana (s)</v>
      </c>
      <c r="F380">
        <f>_xlfn.XLOOKUP(FACT_Explosion[[#This Row],[CODIGO]],FACT_A2[cve_prod],FACT_A2[Existencia],0,0,1)</f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688</v>
      </c>
      <c r="B381" t="s">
        <v>689</v>
      </c>
      <c r="C381" t="s">
        <v>1820</v>
      </c>
      <c r="D381" t="s">
        <v>1800</v>
      </c>
      <c r="E381" t="str">
        <f>_xlfn.XLOOKUP(FACT_Explosion[[#This Row],[CODIGO]],Proveedores[CODIGO],Proveedores[TIEMPOS DE ENTREGA],0,0,1)</f>
        <v>3 semana(s)</v>
      </c>
      <c r="F381">
        <f>_xlfn.XLOOKUP(FACT_Explosion[[#This Row],[CODIGO]],FACT_A2[cve_prod],FACT_A2[Existencia],0,0,1)</f>
        <v>1338</v>
      </c>
      <c r="G381">
        <v>648.53700000000003</v>
      </c>
      <c r="H381">
        <v>688</v>
      </c>
      <c r="I381">
        <v>934</v>
      </c>
      <c r="J381">
        <v>852</v>
      </c>
      <c r="K381">
        <v>852</v>
      </c>
    </row>
    <row r="382" spans="1:11" x14ac:dyDescent="0.3">
      <c r="A382" t="s">
        <v>1277</v>
      </c>
      <c r="B382" t="s">
        <v>1278</v>
      </c>
      <c r="C382" t="s">
        <v>1807</v>
      </c>
      <c r="D382" t="s">
        <v>1800</v>
      </c>
      <c r="E382" t="str">
        <f>_xlfn.XLOOKUP(FACT_Explosion[[#This Row],[CODIGO]],Proveedores[CODIGO],Proveedores[TIEMPOS DE ENTREGA],0,0,1)</f>
        <v>4 semana (s)</v>
      </c>
      <c r="F382">
        <f>_xlfn.XLOOKUP(FACT_Explosion[[#This Row],[CODIGO]],FACT_A2[cve_prod],FACT_A2[Existencia],0,0,1)</f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 t="s">
        <v>1281</v>
      </c>
      <c r="B383" t="s">
        <v>1282</v>
      </c>
      <c r="C383" t="s">
        <v>1807</v>
      </c>
      <c r="D383" t="s">
        <v>1800</v>
      </c>
      <c r="E383" t="str">
        <f>_xlfn.XLOOKUP(FACT_Explosion[[#This Row],[CODIGO]],Proveedores[CODIGO],Proveedores[TIEMPOS DE ENTREGA],0,0,1)</f>
        <v>4 semana (s)</v>
      </c>
      <c r="F383">
        <f>_xlfn.XLOOKUP(FACT_Explosion[[#This Row],[CODIGO]],FACT_A2[cve_prod],FACT_A2[Existencia],0,0,1)</f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1285</v>
      </c>
      <c r="B384" t="s">
        <v>1286</v>
      </c>
      <c r="C384" t="s">
        <v>1807</v>
      </c>
      <c r="D384" t="s">
        <v>1800</v>
      </c>
      <c r="E384" t="str">
        <f>_xlfn.XLOOKUP(FACT_Explosion[[#This Row],[CODIGO]],Proveedores[CODIGO],Proveedores[TIEMPOS DE ENTREGA],0,0,1)</f>
        <v>4 semana (s)</v>
      </c>
      <c r="F384">
        <f>_xlfn.XLOOKUP(FACT_Explosion[[#This Row],[CODIGO]],FACT_A2[cve_prod],FACT_A2[Existencia],0,0,1)</f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700</v>
      </c>
      <c r="B385" t="s">
        <v>701</v>
      </c>
      <c r="C385" t="s">
        <v>1836</v>
      </c>
      <c r="D385" t="s">
        <v>1793</v>
      </c>
      <c r="E385" t="str">
        <f>_xlfn.XLOOKUP(FACT_Explosion[[#This Row],[CODIGO]],Proveedores[CODIGO],Proveedores[TIEMPOS DE ENTREGA],0,0,1)</f>
        <v>3 semana(s)</v>
      </c>
      <c r="F385">
        <f>_xlfn.XLOOKUP(FACT_Explosion[[#This Row],[CODIGO]],FACT_A2[cve_prod],FACT_A2[Existencia],0,0,1)</f>
        <v>20</v>
      </c>
      <c r="G385">
        <v>0.31365399999999999</v>
      </c>
      <c r="H385">
        <v>0.35199999999999998</v>
      </c>
      <c r="I385">
        <v>0.48399999999999999</v>
      </c>
      <c r="J385">
        <v>0.44</v>
      </c>
      <c r="K385">
        <v>0.44</v>
      </c>
    </row>
    <row r="386" spans="1:11" x14ac:dyDescent="0.3">
      <c r="A386" t="s">
        <v>993</v>
      </c>
      <c r="B386" t="s">
        <v>994</v>
      </c>
      <c r="C386" t="s">
        <v>1836</v>
      </c>
      <c r="D386" t="s">
        <v>1793</v>
      </c>
      <c r="E386" t="str">
        <f>_xlfn.XLOOKUP(FACT_Explosion[[#This Row],[CODIGO]],Proveedores[CODIGO],Proveedores[TIEMPOS DE ENTREGA],0,0,1)</f>
        <v>3 semana(s)</v>
      </c>
      <c r="F386">
        <f>_xlfn.XLOOKUP(FACT_Explosion[[#This Row],[CODIGO]],FACT_A2[cve_prod],FACT_A2[Existencia],0,0,1)</f>
        <v>15.27</v>
      </c>
      <c r="G386">
        <v>1.7212499999999999</v>
      </c>
      <c r="H386">
        <v>1.4624999999999999</v>
      </c>
      <c r="I386">
        <v>1.4624999999999999</v>
      </c>
      <c r="J386">
        <v>1.4624999999999999</v>
      </c>
      <c r="K386">
        <v>1.4624999999999999</v>
      </c>
    </row>
    <row r="387" spans="1:11" x14ac:dyDescent="0.3">
      <c r="A387" t="s">
        <v>702</v>
      </c>
      <c r="B387" t="s">
        <v>703</v>
      </c>
      <c r="C387" t="s">
        <v>1821</v>
      </c>
      <c r="D387" t="s">
        <v>1800</v>
      </c>
      <c r="E387" t="str">
        <f>_xlfn.XLOOKUP(FACT_Explosion[[#This Row],[CODIGO]],Proveedores[CODIGO],Proveedores[TIEMPOS DE ENTREGA],0,0,1)</f>
        <v>3 semana(s)</v>
      </c>
      <c r="F387">
        <f>_xlfn.XLOOKUP(FACT_Explosion[[#This Row],[CODIGO]],FACT_A2[cve_prod],FACT_A2[Existencia],0,0,1)</f>
        <v>16846</v>
      </c>
      <c r="G387">
        <v>14542.14</v>
      </c>
      <c r="H387">
        <v>16320</v>
      </c>
      <c r="I387">
        <v>22440</v>
      </c>
      <c r="J387">
        <v>20400</v>
      </c>
      <c r="K387">
        <v>20400</v>
      </c>
    </row>
    <row r="388" spans="1:11" x14ac:dyDescent="0.3">
      <c r="A388" t="s">
        <v>893</v>
      </c>
      <c r="B388" t="s">
        <v>894</v>
      </c>
      <c r="C388" t="s">
        <v>1836</v>
      </c>
      <c r="D388" t="s">
        <v>1793</v>
      </c>
      <c r="E388" t="str">
        <f>_xlfn.XLOOKUP(FACT_Explosion[[#This Row],[CODIGO]],Proveedores[CODIGO],Proveedores[TIEMPOS DE ENTREGA],0,0,1)</f>
        <v>3 semana(s)</v>
      </c>
      <c r="F388">
        <f>_xlfn.XLOOKUP(FACT_Explosion[[#This Row],[CODIGO]],FACT_A2[cve_prod],FACT_A2[Existencia],0,0,1)</f>
        <v>5.84</v>
      </c>
      <c r="G388">
        <v>0</v>
      </c>
      <c r="H388">
        <v>0</v>
      </c>
      <c r="I388">
        <v>18.824999999999999</v>
      </c>
      <c r="J388">
        <v>0</v>
      </c>
      <c r="K388">
        <v>18.824999999999999</v>
      </c>
    </row>
    <row r="389" spans="1:11" x14ac:dyDescent="0.3">
      <c r="A389" t="s">
        <v>704</v>
      </c>
      <c r="B389" t="s">
        <v>705</v>
      </c>
      <c r="C389" t="s">
        <v>1801</v>
      </c>
      <c r="D389" t="s">
        <v>1800</v>
      </c>
      <c r="E389" t="str">
        <f>_xlfn.XLOOKUP(FACT_Explosion[[#This Row],[CODIGO]],Proveedores[CODIGO],Proveedores[TIEMPOS DE ENTREGA],0,0,1)</f>
        <v>2 semana(s)</v>
      </c>
      <c r="F389">
        <f>_xlfn.XLOOKUP(FACT_Explosion[[#This Row],[CODIGO]],FACT_A2[cve_prod],FACT_A2[Existencia],0,0,1)</f>
        <v>8000</v>
      </c>
      <c r="G389">
        <v>14542.14</v>
      </c>
      <c r="H389">
        <v>16320</v>
      </c>
      <c r="I389">
        <v>22440</v>
      </c>
      <c r="J389">
        <v>20400</v>
      </c>
      <c r="K389">
        <v>20400</v>
      </c>
    </row>
    <row r="390" spans="1:11" x14ac:dyDescent="0.3">
      <c r="A390" t="s">
        <v>873</v>
      </c>
      <c r="B390" t="s">
        <v>874</v>
      </c>
      <c r="C390" t="s">
        <v>1836</v>
      </c>
      <c r="D390" t="s">
        <v>1793</v>
      </c>
      <c r="E390" t="str">
        <f>_xlfn.XLOOKUP(FACT_Explosion[[#This Row],[CODIGO]],Proveedores[CODIGO],Proveedores[TIEMPOS DE ENTREGA],0,0,1)</f>
        <v>3 semana(s)</v>
      </c>
      <c r="F390">
        <f>_xlfn.XLOOKUP(FACT_Explosion[[#This Row],[CODIGO]],FACT_A2[cve_prod],FACT_A2[Existencia],0,0,1)</f>
        <v>290.05000999999999</v>
      </c>
      <c r="G390">
        <v>5.88</v>
      </c>
      <c r="H390">
        <v>2.94</v>
      </c>
      <c r="I390">
        <v>0</v>
      </c>
      <c r="J390">
        <v>0</v>
      </c>
      <c r="K390">
        <v>1.47</v>
      </c>
    </row>
    <row r="391" spans="1:11" x14ac:dyDescent="0.3">
      <c r="A391" t="s">
        <v>779</v>
      </c>
      <c r="B391" t="s">
        <v>780</v>
      </c>
      <c r="C391" t="s">
        <v>1836</v>
      </c>
      <c r="D391" t="s">
        <v>1793</v>
      </c>
      <c r="E391" t="str">
        <f>_xlfn.XLOOKUP(FACT_Explosion[[#This Row],[CODIGO]],Proveedores[CODIGO],Proveedores[TIEMPOS DE ENTREGA],0,0,1)</f>
        <v>3 semana(s)</v>
      </c>
      <c r="F391">
        <f>_xlfn.XLOOKUP(FACT_Explosion[[#This Row],[CODIGO]],FACT_A2[cve_prod],FACT_A2[Existencia],0,0,1)</f>
        <v>11.27844</v>
      </c>
      <c r="G391">
        <v>9.5598028571428575</v>
      </c>
      <c r="H391">
        <v>3.9657999999999998</v>
      </c>
      <c r="I391">
        <v>8.1420000000000012</v>
      </c>
      <c r="J391">
        <v>3.0960000000000001</v>
      </c>
      <c r="K391">
        <v>9.1314000000000011</v>
      </c>
    </row>
    <row r="392" spans="1:11" x14ac:dyDescent="0.3">
      <c r="A392" t="s">
        <v>708</v>
      </c>
      <c r="B392" t="s">
        <v>709</v>
      </c>
      <c r="C392" t="s">
        <v>1801</v>
      </c>
      <c r="D392" t="s">
        <v>1800</v>
      </c>
      <c r="E392" t="str">
        <f>_xlfn.XLOOKUP(FACT_Explosion[[#This Row],[CODIGO]],Proveedores[CODIGO],Proveedores[TIEMPOS DE ENTREGA],0,0,1)</f>
        <v>2 semana(s)</v>
      </c>
      <c r="F392">
        <f>_xlfn.XLOOKUP(FACT_Explosion[[#This Row],[CODIGO]],FACT_A2[cve_prod],FACT_A2[Existencia],0,0,1)</f>
        <v>12399</v>
      </c>
      <c r="G392">
        <v>14542.14</v>
      </c>
      <c r="H392">
        <v>16320</v>
      </c>
      <c r="I392">
        <v>22440</v>
      </c>
      <c r="J392">
        <v>20400</v>
      </c>
      <c r="K392">
        <v>20400</v>
      </c>
    </row>
    <row r="393" spans="1:11" x14ac:dyDescent="0.3">
      <c r="A393" t="s">
        <v>1006</v>
      </c>
      <c r="B393" t="s">
        <v>1007</v>
      </c>
      <c r="C393" t="s">
        <v>1836</v>
      </c>
      <c r="D393" t="s">
        <v>1793</v>
      </c>
      <c r="E393" t="str">
        <f>_xlfn.XLOOKUP(FACT_Explosion[[#This Row],[CODIGO]],Proveedores[CODIGO],Proveedores[TIEMPOS DE ENTREGA],0,0,1)</f>
        <v>3 semana(s)</v>
      </c>
      <c r="F393">
        <f>_xlfn.XLOOKUP(FACT_Explosion[[#This Row],[CODIGO]],FACT_A2[cve_prod],FACT_A2[Existencia],0,0,1)</f>
        <v>164.2783</v>
      </c>
      <c r="G393">
        <v>199.08522200000002</v>
      </c>
      <c r="H393">
        <v>224.11340000000001</v>
      </c>
      <c r="I393">
        <v>134.78450999999998</v>
      </c>
      <c r="J393">
        <v>134.78450999999998</v>
      </c>
      <c r="K393">
        <v>134.78450999999998</v>
      </c>
    </row>
    <row r="394" spans="1:11" x14ac:dyDescent="0.3">
      <c r="A394" t="s">
        <v>1008</v>
      </c>
      <c r="B394" t="s">
        <v>1009</v>
      </c>
      <c r="C394" t="s">
        <v>1836</v>
      </c>
      <c r="D394" t="s">
        <v>1793</v>
      </c>
      <c r="E394" t="str">
        <f>_xlfn.XLOOKUP(FACT_Explosion[[#This Row],[CODIGO]],Proveedores[CODIGO],Proveedores[TIEMPOS DE ENTREGA],0,0,1)</f>
        <v>3 semana(s)</v>
      </c>
      <c r="F394">
        <f>_xlfn.XLOOKUP(FACT_Explosion[[#This Row],[CODIGO]],FACT_A2[cve_prod],FACT_A2[Existencia],0,0,1)</f>
        <v>45.629999999999995</v>
      </c>
      <c r="G394">
        <v>47.91404</v>
      </c>
      <c r="H394">
        <v>54.948</v>
      </c>
      <c r="I394">
        <v>36.2667</v>
      </c>
      <c r="J394">
        <v>36.2667</v>
      </c>
      <c r="K394">
        <v>36.2667</v>
      </c>
    </row>
    <row r="395" spans="1:11" x14ac:dyDescent="0.3">
      <c r="A395" t="s">
        <v>715</v>
      </c>
      <c r="B395" t="s">
        <v>716</v>
      </c>
      <c r="C395" t="s">
        <v>1849</v>
      </c>
      <c r="D395" t="s">
        <v>1793</v>
      </c>
      <c r="E395" t="str">
        <f>_xlfn.XLOOKUP(FACT_Explosion[[#This Row],[CODIGO]],Proveedores[CODIGO],Proveedores[TIEMPOS DE ENTREGA],0,0,1)</f>
        <v>5 semana(s)</v>
      </c>
      <c r="F395">
        <f>_xlfn.XLOOKUP(FACT_Explosion[[#This Row],[CODIGO]],FACT_A2[cve_prod],FACT_A2[Existencia],0,0,1)</f>
        <v>601.96461599999998</v>
      </c>
      <c r="G395">
        <v>1922.8815359999999</v>
      </c>
      <c r="H395">
        <v>3845.7630719999997</v>
      </c>
      <c r="I395">
        <v>1442.1611520000001</v>
      </c>
      <c r="J395">
        <v>1201.80096</v>
      </c>
      <c r="K395">
        <v>1442.1611520000001</v>
      </c>
    </row>
    <row r="396" spans="1:11" x14ac:dyDescent="0.3">
      <c r="A396" t="s">
        <v>1483</v>
      </c>
      <c r="B396" t="s">
        <v>1484</v>
      </c>
      <c r="C396" t="s">
        <v>1836</v>
      </c>
      <c r="D396" t="s">
        <v>1793</v>
      </c>
      <c r="E396" t="str">
        <f>_xlfn.XLOOKUP(FACT_Explosion[[#This Row],[CODIGO]],Proveedores[CODIGO],Proveedores[TIEMPOS DE ENTREGA],0,0,1)</f>
        <v>3 semana(s)</v>
      </c>
      <c r="F396">
        <f>_xlfn.XLOOKUP(FACT_Explosion[[#This Row],[CODIGO]],FACT_A2[cve_prod],FACT_A2[Existencia],0,0,1)</f>
        <v>19.36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1417</v>
      </c>
      <c r="B397" t="s">
        <v>1418</v>
      </c>
      <c r="C397" t="s">
        <v>1836</v>
      </c>
      <c r="D397" t="s">
        <v>1793</v>
      </c>
      <c r="E397" t="str">
        <f>_xlfn.XLOOKUP(FACT_Explosion[[#This Row],[CODIGO]],Proveedores[CODIGO],Proveedores[TIEMPOS DE ENTREGA],0,0,1)</f>
        <v>3 semana(s)</v>
      </c>
      <c r="F397">
        <f>_xlfn.XLOOKUP(FACT_Explosion[[#This Row],[CODIGO]],FACT_A2[cve_prod],FACT_A2[Existencia],0,0,1)</f>
        <v>54.608000000000004</v>
      </c>
      <c r="G397">
        <v>23.382000000000001</v>
      </c>
      <c r="H397">
        <v>10.391999999999999</v>
      </c>
      <c r="I397">
        <v>10.391999999999999</v>
      </c>
      <c r="J397">
        <v>10.391999999999999</v>
      </c>
      <c r="K397">
        <v>10.391999999999999</v>
      </c>
    </row>
    <row r="398" spans="1:11" x14ac:dyDescent="0.3">
      <c r="A398" t="s">
        <v>1419</v>
      </c>
      <c r="B398" t="s">
        <v>1420</v>
      </c>
      <c r="C398" t="s">
        <v>1836</v>
      </c>
      <c r="D398" t="s">
        <v>1793</v>
      </c>
      <c r="E398" t="str">
        <f>_xlfn.XLOOKUP(FACT_Explosion[[#This Row],[CODIGO]],Proveedores[CODIGO],Proveedores[TIEMPOS DE ENTREGA],0,0,1)</f>
        <v>3 semana(s)</v>
      </c>
      <c r="F398">
        <f>_xlfn.XLOOKUP(FACT_Explosion[[#This Row],[CODIGO]],FACT_A2[cve_prod],FACT_A2[Existencia],0,0,1)</f>
        <v>1.22</v>
      </c>
      <c r="G398">
        <v>10.799999999999999</v>
      </c>
      <c r="H398">
        <v>4.8</v>
      </c>
      <c r="I398">
        <v>4.8</v>
      </c>
      <c r="J398">
        <v>4.8</v>
      </c>
      <c r="K398">
        <v>4.8</v>
      </c>
    </row>
    <row r="399" spans="1:11" x14ac:dyDescent="0.3">
      <c r="A399" t="s">
        <v>1249</v>
      </c>
      <c r="B399" t="s">
        <v>1250</v>
      </c>
      <c r="C399" t="s">
        <v>1836</v>
      </c>
      <c r="D399" t="s">
        <v>1793</v>
      </c>
      <c r="E399" t="str">
        <f>_xlfn.XLOOKUP(FACT_Explosion[[#This Row],[CODIGO]],Proveedores[CODIGO],Proveedores[TIEMPOS DE ENTREGA],0,0,1)</f>
        <v>3 semana(s)</v>
      </c>
      <c r="F399">
        <f>_xlfn.XLOOKUP(FACT_Explosion[[#This Row],[CODIGO]],FACT_A2[cve_prod],FACT_A2[Existencia],0,0,1)</f>
        <v>101.36</v>
      </c>
      <c r="G399">
        <v>18.186</v>
      </c>
      <c r="H399">
        <v>19.440000000000001</v>
      </c>
      <c r="I399">
        <v>0</v>
      </c>
      <c r="J399">
        <v>0</v>
      </c>
      <c r="K399">
        <v>10.8</v>
      </c>
    </row>
    <row r="400" spans="1:11" x14ac:dyDescent="0.3">
      <c r="A400" t="s">
        <v>811</v>
      </c>
      <c r="B400" t="s">
        <v>812</v>
      </c>
      <c r="C400" t="s">
        <v>1836</v>
      </c>
      <c r="D400" t="s">
        <v>1793</v>
      </c>
      <c r="E400" t="str">
        <f>_xlfn.XLOOKUP(FACT_Explosion[[#This Row],[CODIGO]],Proveedores[CODIGO],Proveedores[TIEMPOS DE ENTREGA],0,0,1)</f>
        <v>3 semana(s)</v>
      </c>
      <c r="F400">
        <f>_xlfn.XLOOKUP(FACT_Explosion[[#This Row],[CODIGO]],FACT_A2[cve_prod],FACT_A2[Existencia],0,0,1)</f>
        <v>21.167999999999999</v>
      </c>
      <c r="G400">
        <v>56.474999999999994</v>
      </c>
      <c r="H400">
        <v>0</v>
      </c>
      <c r="I400">
        <v>18.824999999999999</v>
      </c>
      <c r="J400">
        <v>18.824999999999999</v>
      </c>
      <c r="K400">
        <v>37.65</v>
      </c>
    </row>
    <row r="401" spans="1:11" x14ac:dyDescent="0.3">
      <c r="A401" t="s">
        <v>727</v>
      </c>
      <c r="B401" t="s">
        <v>728</v>
      </c>
      <c r="C401" t="s">
        <v>1820</v>
      </c>
      <c r="D401" t="s">
        <v>1800</v>
      </c>
      <c r="E401" t="str">
        <f>_xlfn.XLOOKUP(FACT_Explosion[[#This Row],[CODIGO]],Proveedores[CODIGO],Proveedores[TIEMPOS DE ENTREGA],0,0,1)</f>
        <v>3 semana(s)</v>
      </c>
      <c r="F401">
        <f>_xlfn.XLOOKUP(FACT_Explosion[[#This Row],[CODIGO]],FACT_A2[cve_prod],FACT_A2[Existencia],0,0,1)</f>
        <v>1113</v>
      </c>
      <c r="G401">
        <v>288</v>
      </c>
      <c r="H401">
        <v>576</v>
      </c>
      <c r="I401">
        <v>180</v>
      </c>
      <c r="J401">
        <v>180</v>
      </c>
      <c r="K401">
        <v>180</v>
      </c>
    </row>
    <row r="402" spans="1:11" x14ac:dyDescent="0.3">
      <c r="A402" t="s">
        <v>1259</v>
      </c>
      <c r="B402" t="s">
        <v>1260</v>
      </c>
      <c r="C402" t="s">
        <v>1836</v>
      </c>
      <c r="D402" t="s">
        <v>1793</v>
      </c>
      <c r="E402" t="str">
        <f>_xlfn.XLOOKUP(FACT_Explosion[[#This Row],[CODIGO]],Proveedores[CODIGO],Proveedores[TIEMPOS DE ENTREGA],0,0,1)</f>
        <v>3 semana(s)</v>
      </c>
      <c r="F402">
        <f>_xlfn.XLOOKUP(FACT_Explosion[[#This Row],[CODIGO]],FACT_A2[cve_prod],FACT_A2[Existencia],0,0,1)</f>
        <v>10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1447</v>
      </c>
      <c r="B403" t="s">
        <v>1448</v>
      </c>
      <c r="C403" t="s">
        <v>1836</v>
      </c>
      <c r="D403" t="s">
        <v>1793</v>
      </c>
      <c r="E403" t="str">
        <f>_xlfn.XLOOKUP(FACT_Explosion[[#This Row],[CODIGO]],Proveedores[CODIGO],Proveedores[TIEMPOS DE ENTREGA],0,0,1)</f>
        <v>3 semana(s)</v>
      </c>
      <c r="F403">
        <f>_xlfn.XLOOKUP(FACT_Explosion[[#This Row],[CODIGO]],FACT_A2[cve_prod],FACT_A2[Existencia],0,0,1)</f>
        <v>200.45</v>
      </c>
      <c r="G403">
        <v>14</v>
      </c>
      <c r="H403">
        <v>14</v>
      </c>
      <c r="I403">
        <v>0</v>
      </c>
      <c r="J403">
        <v>28</v>
      </c>
      <c r="K403">
        <v>14</v>
      </c>
    </row>
    <row r="404" spans="1:11" x14ac:dyDescent="0.3">
      <c r="A404" t="s">
        <v>1133</v>
      </c>
      <c r="B404" t="s">
        <v>1134</v>
      </c>
      <c r="C404" t="s">
        <v>1836</v>
      </c>
      <c r="D404" t="s">
        <v>1793</v>
      </c>
      <c r="E404" t="str">
        <f>_xlfn.XLOOKUP(FACT_Explosion[[#This Row],[CODIGO]],Proveedores[CODIGO],Proveedores[TIEMPOS DE ENTREGA],0,0,1)</f>
        <v>3 semana(s)</v>
      </c>
      <c r="F404">
        <f>_xlfn.XLOOKUP(FACT_Explosion[[#This Row],[CODIGO]],FACT_A2[cve_prod],FACT_A2[Existencia],0,0,1)</f>
        <v>24.8</v>
      </c>
      <c r="G404">
        <v>37.799999999999997</v>
      </c>
      <c r="H404">
        <v>7.2000000000000011</v>
      </c>
      <c r="I404">
        <v>7.2000000000000011</v>
      </c>
      <c r="J404">
        <v>7.2000000000000011</v>
      </c>
      <c r="K404">
        <v>12.450000000000001</v>
      </c>
    </row>
    <row r="405" spans="1:11" x14ac:dyDescent="0.3">
      <c r="A405" t="s">
        <v>1141</v>
      </c>
      <c r="B405" t="s">
        <v>1142</v>
      </c>
      <c r="C405" t="s">
        <v>1836</v>
      </c>
      <c r="D405" t="s">
        <v>1793</v>
      </c>
      <c r="E405" t="str">
        <f>_xlfn.XLOOKUP(FACT_Explosion[[#This Row],[CODIGO]],Proveedores[CODIGO],Proveedores[TIEMPOS DE ENTREGA],0,0,1)</f>
        <v>3 semana(s)</v>
      </c>
      <c r="F405">
        <f>_xlfn.XLOOKUP(FACT_Explosion[[#This Row],[CODIGO]],FACT_A2[cve_prod],FACT_A2[Existencia],0,0,1)</f>
        <v>30</v>
      </c>
      <c r="G405">
        <v>22.5</v>
      </c>
      <c r="H405">
        <v>11.25</v>
      </c>
      <c r="I405">
        <v>11.25</v>
      </c>
      <c r="J405">
        <v>10</v>
      </c>
      <c r="K405">
        <v>10</v>
      </c>
    </row>
    <row r="406" spans="1:11" x14ac:dyDescent="0.3">
      <c r="A406" t="s">
        <v>1231</v>
      </c>
      <c r="B406" t="s">
        <v>1232</v>
      </c>
      <c r="C406" t="s">
        <v>1836</v>
      </c>
      <c r="D406" t="s">
        <v>1793</v>
      </c>
      <c r="E406" t="str">
        <f>_xlfn.XLOOKUP(FACT_Explosion[[#This Row],[CODIGO]],Proveedores[CODIGO],Proveedores[TIEMPOS DE ENTREGA],0,0,1)</f>
        <v>3 semana(s)</v>
      </c>
      <c r="F406">
        <f>_xlfn.XLOOKUP(FACT_Explosion[[#This Row],[CODIGO]],FACT_A2[cve_prod],FACT_A2[Existencia],0,0,1)</f>
        <v>21.41</v>
      </c>
      <c r="G406">
        <v>4.0920000000000005</v>
      </c>
      <c r="H406">
        <v>0</v>
      </c>
      <c r="I406">
        <v>0</v>
      </c>
      <c r="J406">
        <v>0</v>
      </c>
      <c r="K406">
        <v>2.16</v>
      </c>
    </row>
    <row r="407" spans="1:11" x14ac:dyDescent="0.3">
      <c r="A407" t="s">
        <v>1155</v>
      </c>
      <c r="B407" t="s">
        <v>1156</v>
      </c>
      <c r="C407" t="s">
        <v>1836</v>
      </c>
      <c r="D407" t="s">
        <v>1793</v>
      </c>
      <c r="E407" t="str">
        <f>_xlfn.XLOOKUP(FACT_Explosion[[#This Row],[CODIGO]],Proveedores[CODIGO],Proveedores[TIEMPOS DE ENTREGA],0,0,1)</f>
        <v>3 semana(s)</v>
      </c>
      <c r="F407">
        <f>_xlfn.XLOOKUP(FACT_Explosion[[#This Row],[CODIGO]],FACT_A2[cve_prod],FACT_A2[Existencia],0,0,1)</f>
        <v>10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830</v>
      </c>
      <c r="B408" t="s">
        <v>831</v>
      </c>
      <c r="C408" t="s">
        <v>1813</v>
      </c>
      <c r="D408" t="s">
        <v>1800</v>
      </c>
      <c r="E408" t="str">
        <f>_xlfn.XLOOKUP(FACT_Explosion[[#This Row],[CODIGO]],Proveedores[CODIGO],Proveedores[TIEMPOS DE ENTREGA],0,0,1)</f>
        <v>3 semana(s)</v>
      </c>
      <c r="F408">
        <f>_xlfn.XLOOKUP(FACT_Explosion[[#This Row],[CODIGO]],FACT_A2[cve_prod],FACT_A2[Existencia],0,0,1)</f>
        <v>24675</v>
      </c>
      <c r="G408">
        <v>12034</v>
      </c>
      <c r="H408">
        <v>21669</v>
      </c>
      <c r="I408">
        <v>6068</v>
      </c>
      <c r="J408">
        <v>3443</v>
      </c>
      <c r="K408">
        <v>8693</v>
      </c>
    </row>
    <row r="409" spans="1:11" x14ac:dyDescent="0.3">
      <c r="A409" t="s">
        <v>741</v>
      </c>
      <c r="B409" t="s">
        <v>742</v>
      </c>
      <c r="C409" t="s">
        <v>1813</v>
      </c>
      <c r="D409" t="s">
        <v>1800</v>
      </c>
      <c r="E409" t="str">
        <f>_xlfn.XLOOKUP(FACT_Explosion[[#This Row],[CODIGO]],Proveedores[CODIGO],Proveedores[TIEMPOS DE ENTREGA],0,0,1)</f>
        <v>3 semana(s)</v>
      </c>
      <c r="F409">
        <f>_xlfn.XLOOKUP(FACT_Explosion[[#This Row],[CODIGO]],FACT_A2[cve_prod],FACT_A2[Existencia],0,0,1)</f>
        <v>11020</v>
      </c>
      <c r="G409">
        <v>19684</v>
      </c>
      <c r="H409">
        <v>10400</v>
      </c>
      <c r="I409">
        <v>5150</v>
      </c>
      <c r="J409">
        <v>6525</v>
      </c>
      <c r="K409">
        <v>9775</v>
      </c>
    </row>
    <row r="410" spans="1:11" x14ac:dyDescent="0.3">
      <c r="A410" t="s">
        <v>1715</v>
      </c>
      <c r="B410" t="s">
        <v>1716</v>
      </c>
      <c r="C410" t="s">
        <v>1836</v>
      </c>
      <c r="D410" t="s">
        <v>1793</v>
      </c>
      <c r="E410" t="str">
        <f>_xlfn.XLOOKUP(FACT_Explosion[[#This Row],[CODIGO]],Proveedores[CODIGO],Proveedores[TIEMPOS DE ENTREGA],0,0,1)</f>
        <v>3 semana(s)</v>
      </c>
      <c r="F410">
        <f>_xlfn.XLOOKUP(FACT_Explosion[[#This Row],[CODIGO]],FACT_A2[cve_prod],FACT_A2[Existencia],0,0,1)</f>
        <v>1.04</v>
      </c>
      <c r="G410">
        <v>20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749</v>
      </c>
      <c r="B411" t="s">
        <v>750</v>
      </c>
      <c r="C411" t="s">
        <v>1820</v>
      </c>
      <c r="D411" t="s">
        <v>1800</v>
      </c>
      <c r="E411" t="str">
        <f>_xlfn.XLOOKUP(FACT_Explosion[[#This Row],[CODIGO]],Proveedores[CODIGO],Proveedores[TIEMPOS DE ENTREGA],0,0,1)</f>
        <v>3 semana(s)</v>
      </c>
      <c r="F411">
        <f>_xlfn.XLOOKUP(FACT_Explosion[[#This Row],[CODIGO]],FACT_A2[cve_prod],FACT_A2[Existencia],0,0,1)</f>
        <v>904</v>
      </c>
      <c r="G411">
        <v>811</v>
      </c>
      <c r="H411">
        <v>425</v>
      </c>
      <c r="I411">
        <v>210</v>
      </c>
      <c r="J411">
        <v>271</v>
      </c>
      <c r="K411">
        <v>398</v>
      </c>
    </row>
    <row r="412" spans="1:11" x14ac:dyDescent="0.3">
      <c r="A412" t="s">
        <v>961</v>
      </c>
      <c r="B412" t="s">
        <v>962</v>
      </c>
      <c r="C412" t="s">
        <v>1836</v>
      </c>
      <c r="D412" t="s">
        <v>1793</v>
      </c>
      <c r="E412" t="str">
        <f>_xlfn.XLOOKUP(FACT_Explosion[[#This Row],[CODIGO]],Proveedores[CODIGO],Proveedores[TIEMPOS DE ENTREGA],0,0,1)</f>
        <v>3 semana(s)</v>
      </c>
      <c r="F412">
        <f>_xlfn.XLOOKUP(FACT_Explosion[[#This Row],[CODIGO]],FACT_A2[cve_prod],FACT_A2[Existencia],0,0,1)</f>
        <v>11.1</v>
      </c>
      <c r="G412">
        <v>58.2</v>
      </c>
      <c r="H412">
        <v>11.4</v>
      </c>
      <c r="I412">
        <v>36.4</v>
      </c>
      <c r="J412">
        <v>0</v>
      </c>
      <c r="K412">
        <v>0</v>
      </c>
    </row>
    <row r="413" spans="1:11" x14ac:dyDescent="0.3">
      <c r="A413" t="s">
        <v>735</v>
      </c>
      <c r="B413" t="s">
        <v>736</v>
      </c>
      <c r="C413" t="s">
        <v>1867</v>
      </c>
      <c r="D413" t="s">
        <v>1793</v>
      </c>
      <c r="E413" t="str">
        <f>_xlfn.XLOOKUP(FACT_Explosion[[#This Row],[CODIGO]],Proveedores[CODIGO],Proveedores[TIEMPOS DE ENTREGA],0,0,1)</f>
        <v>10 semana (s)</v>
      </c>
      <c r="F413">
        <f>_xlfn.XLOOKUP(FACT_Explosion[[#This Row],[CODIGO]],FACT_A2[cve_prod],FACT_A2[Existencia],0,0,1)</f>
        <v>1925</v>
      </c>
      <c r="G413">
        <v>1876.8000000000002</v>
      </c>
      <c r="H413">
        <v>1030</v>
      </c>
      <c r="I413">
        <v>0</v>
      </c>
      <c r="J413">
        <v>0</v>
      </c>
      <c r="K413">
        <v>0</v>
      </c>
    </row>
    <row r="414" spans="1:11" x14ac:dyDescent="0.3">
      <c r="A414" t="s">
        <v>1661</v>
      </c>
      <c r="B414" t="s">
        <v>1662</v>
      </c>
      <c r="C414" t="s">
        <v>1836</v>
      </c>
      <c r="D414" t="s">
        <v>1793</v>
      </c>
      <c r="E414" t="str">
        <f>_xlfn.XLOOKUP(FACT_Explosion[[#This Row],[CODIGO]],Proveedores[CODIGO],Proveedores[TIEMPOS DE ENTREGA],0,0,1)</f>
        <v>3 semana(s)</v>
      </c>
      <c r="F414">
        <f>_xlfn.XLOOKUP(FACT_Explosion[[#This Row],[CODIGO]],FACT_A2[cve_prod],FACT_A2[Existencia],0,0,1)</f>
        <v>42.1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737</v>
      </c>
      <c r="B415" t="s">
        <v>738</v>
      </c>
      <c r="C415" t="s">
        <v>1836</v>
      </c>
      <c r="D415" t="s">
        <v>1793</v>
      </c>
      <c r="E415" t="str">
        <f>_xlfn.XLOOKUP(FACT_Explosion[[#This Row],[CODIGO]],Proveedores[CODIGO],Proveedores[TIEMPOS DE ENTREGA],0,0,1)</f>
        <v>3 semana(s)</v>
      </c>
      <c r="F415">
        <f>_xlfn.XLOOKUP(FACT_Explosion[[#This Row],[CODIGO]],FACT_A2[cve_prod],FACT_A2[Existencia],0,0,1)</f>
        <v>201.97</v>
      </c>
      <c r="G415">
        <v>151.27008000000004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767</v>
      </c>
      <c r="B416" t="s">
        <v>768</v>
      </c>
      <c r="C416" t="s">
        <v>1836</v>
      </c>
      <c r="D416" t="s">
        <v>1793</v>
      </c>
      <c r="E416" t="str">
        <f>_xlfn.XLOOKUP(FACT_Explosion[[#This Row],[CODIGO]],Proveedores[CODIGO],Proveedores[TIEMPOS DE ENTREGA],0,0,1)</f>
        <v>3 semana(s)</v>
      </c>
      <c r="F416">
        <f>_xlfn.XLOOKUP(FACT_Explosion[[#This Row],[CODIGO]],FACT_A2[cve_prod],FACT_A2[Existencia],0,0,1)</f>
        <v>83.48</v>
      </c>
      <c r="G416">
        <v>62.480000000000004</v>
      </c>
      <c r="H416">
        <v>19.96</v>
      </c>
      <c r="I416">
        <v>19.96</v>
      </c>
      <c r="J416">
        <v>0</v>
      </c>
      <c r="K416">
        <v>0</v>
      </c>
    </row>
    <row r="417" spans="1:11" x14ac:dyDescent="0.3">
      <c r="A417" t="s">
        <v>743</v>
      </c>
      <c r="B417" t="s">
        <v>744</v>
      </c>
      <c r="C417" t="s">
        <v>1813</v>
      </c>
      <c r="D417" t="s">
        <v>1800</v>
      </c>
      <c r="E417" t="str">
        <f>_xlfn.XLOOKUP(FACT_Explosion[[#This Row],[CODIGO]],Proveedores[CODIGO],Proveedores[TIEMPOS DE ENTREGA],0,0,1)</f>
        <v>3 semana(s)</v>
      </c>
      <c r="F417">
        <f>_xlfn.XLOOKUP(FACT_Explosion[[#This Row],[CODIGO]],FACT_A2[cve_prod],FACT_A2[Existencia],0,0,1)</f>
        <v>0</v>
      </c>
      <c r="G417">
        <v>9384</v>
      </c>
      <c r="H417">
        <v>5150</v>
      </c>
      <c r="I417">
        <v>0</v>
      </c>
      <c r="J417">
        <v>0</v>
      </c>
      <c r="K417">
        <v>0</v>
      </c>
    </row>
    <row r="418" spans="1:11" x14ac:dyDescent="0.3">
      <c r="A418" t="s">
        <v>1689</v>
      </c>
      <c r="B418" t="s">
        <v>1690</v>
      </c>
      <c r="C418" t="s">
        <v>1836</v>
      </c>
      <c r="D418" t="s">
        <v>1793</v>
      </c>
      <c r="E418" t="str">
        <f>_xlfn.XLOOKUP(FACT_Explosion[[#This Row],[CODIGO]],Proveedores[CODIGO],Proveedores[TIEMPOS DE ENTREGA],0,0,1)</f>
        <v>3 semana(s)</v>
      </c>
      <c r="F418">
        <f>_xlfn.XLOOKUP(FACT_Explosion[[#This Row],[CODIGO]],FACT_A2[cve_prod],FACT_A2[Existencia],0,0,1)</f>
        <v>10.1</v>
      </c>
      <c r="G418">
        <v>80.5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745</v>
      </c>
      <c r="B419" t="s">
        <v>746</v>
      </c>
      <c r="C419" t="s">
        <v>1813</v>
      </c>
      <c r="D419" t="s">
        <v>1800</v>
      </c>
      <c r="E419" t="str">
        <f>_xlfn.XLOOKUP(FACT_Explosion[[#This Row],[CODIGO]],Proveedores[CODIGO],Proveedores[TIEMPOS DE ENTREGA],0,0,1)</f>
        <v>3 semana(s)</v>
      </c>
      <c r="F419">
        <f>_xlfn.XLOOKUP(FACT_Explosion[[#This Row],[CODIGO]],FACT_A2[cve_prod],FACT_A2[Existencia],0,0,1)</f>
        <v>30000</v>
      </c>
      <c r="G419">
        <v>17286</v>
      </c>
      <c r="H419">
        <v>0</v>
      </c>
      <c r="I419">
        <v>5268.0000000000009</v>
      </c>
      <c r="J419">
        <v>9268</v>
      </c>
      <c r="K419">
        <v>2000</v>
      </c>
    </row>
    <row r="420" spans="1:11" x14ac:dyDescent="0.3">
      <c r="A420" t="s">
        <v>747</v>
      </c>
      <c r="B420" t="s">
        <v>748</v>
      </c>
      <c r="C420" t="s">
        <v>1827</v>
      </c>
      <c r="D420" t="s">
        <v>1800</v>
      </c>
      <c r="E420" t="str">
        <f>_xlfn.XLOOKUP(FACT_Explosion[[#This Row],[CODIGO]],Proveedores[CODIGO],Proveedores[TIEMPOS DE ENTREGA],0,0,1)</f>
        <v>5 semana (s)</v>
      </c>
      <c r="F420">
        <f>_xlfn.XLOOKUP(FACT_Explosion[[#This Row],[CODIGO]],FACT_A2[cve_prod],FACT_A2[Existencia],0,0,1)</f>
        <v>11000</v>
      </c>
      <c r="G420">
        <v>9384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 t="s">
        <v>1575</v>
      </c>
      <c r="B421" t="s">
        <v>1576</v>
      </c>
      <c r="C421" t="s">
        <v>1844</v>
      </c>
      <c r="D421" t="s">
        <v>1793</v>
      </c>
      <c r="E421" t="str">
        <f>_xlfn.XLOOKUP(FACT_Explosion[[#This Row],[CODIGO]],Proveedores[CODIGO],Proveedores[TIEMPOS DE ENTREGA],0,0,1)</f>
        <v>1 semana(s)</v>
      </c>
      <c r="F421">
        <f>_xlfn.XLOOKUP(FACT_Explosion[[#This Row],[CODIGO]],FACT_A2[cve_prod],FACT_A2[Existencia],0,0,1)</f>
        <v>5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789</v>
      </c>
      <c r="B422" t="s">
        <v>790</v>
      </c>
      <c r="C422" t="s">
        <v>1848</v>
      </c>
      <c r="D422" t="s">
        <v>1793</v>
      </c>
      <c r="E422" t="str">
        <f>_xlfn.XLOOKUP(FACT_Explosion[[#This Row],[CODIGO]],Proveedores[CODIGO],Proveedores[TIEMPOS DE ENTREGA],0,0,1)</f>
        <v>15 semana(s)</v>
      </c>
      <c r="F422">
        <f>_xlfn.XLOOKUP(FACT_Explosion[[#This Row],[CODIGO]],FACT_A2[cve_prod],FACT_A2[Existencia],0,0,1)</f>
        <v>4.8201000000000001</v>
      </c>
      <c r="G422">
        <v>13.805</v>
      </c>
      <c r="H422">
        <v>2.5099999999999998</v>
      </c>
      <c r="I422">
        <v>7.5299999999999994</v>
      </c>
      <c r="J422">
        <v>6.2749999999999995</v>
      </c>
      <c r="K422">
        <v>5.0199999999999996</v>
      </c>
    </row>
    <row r="423" spans="1:11" x14ac:dyDescent="0.3">
      <c r="A423" t="s">
        <v>759</v>
      </c>
      <c r="B423" t="s">
        <v>760</v>
      </c>
      <c r="C423" t="s">
        <v>1804</v>
      </c>
      <c r="D423" t="s">
        <v>1800</v>
      </c>
      <c r="E423" t="str">
        <f>_xlfn.XLOOKUP(FACT_Explosion[[#This Row],[CODIGO]],Proveedores[CODIGO],Proveedores[TIEMPOS DE ENTREGA],0,0,1)</f>
        <v>3 semana(s)</v>
      </c>
      <c r="F423">
        <f>_xlfn.XLOOKUP(FACT_Explosion[[#This Row],[CODIGO]],FACT_A2[cve_prod],FACT_A2[Existencia],0,0,1)</f>
        <v>410.65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 t="s">
        <v>761</v>
      </c>
      <c r="B424" t="s">
        <v>762</v>
      </c>
      <c r="C424" t="s">
        <v>1819</v>
      </c>
      <c r="D424" t="s">
        <v>1800</v>
      </c>
      <c r="E424" t="str">
        <f>_xlfn.XLOOKUP(FACT_Explosion[[#This Row],[CODIGO]],Proveedores[CODIGO],Proveedores[TIEMPOS DE ENTREGA],0,0,1)</f>
        <v>4 semana(s)</v>
      </c>
      <c r="F424">
        <f>_xlfn.XLOOKUP(FACT_Explosion[[#This Row],[CODIGO]],FACT_A2[cve_prod],FACT_A2[Existencia],0,0,1)</f>
        <v>20509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 t="s">
        <v>820</v>
      </c>
      <c r="B425" t="s">
        <v>821</v>
      </c>
      <c r="C425" t="s">
        <v>1848</v>
      </c>
      <c r="D425" t="s">
        <v>1793</v>
      </c>
      <c r="E425" t="str">
        <f>_xlfn.XLOOKUP(FACT_Explosion[[#This Row],[CODIGO]],Proveedores[CODIGO],Proveedores[TIEMPOS DE ENTREGA],0,0,1)</f>
        <v>15 semana(s)</v>
      </c>
      <c r="F425">
        <f>_xlfn.XLOOKUP(FACT_Explosion[[#This Row],[CODIGO]],FACT_A2[cve_prod],FACT_A2[Existencia],0,0,1)</f>
        <v>915.91388000000006</v>
      </c>
      <c r="G425">
        <v>850.55010000000004</v>
      </c>
      <c r="H425">
        <v>154.74</v>
      </c>
      <c r="I425">
        <v>463.87340000000006</v>
      </c>
      <c r="J425">
        <v>386.67670000000004</v>
      </c>
      <c r="K425">
        <v>308.96010000000001</v>
      </c>
    </row>
    <row r="426" spans="1:11" x14ac:dyDescent="0.3">
      <c r="A426" t="s">
        <v>763</v>
      </c>
      <c r="B426" t="s">
        <v>764</v>
      </c>
      <c r="C426" t="s">
        <v>1820</v>
      </c>
      <c r="D426" t="s">
        <v>1800</v>
      </c>
      <c r="E426" t="str">
        <f>_xlfn.XLOOKUP(FACT_Explosion[[#This Row],[CODIGO]],Proveedores[CODIGO],Proveedores[TIEMPOS DE ENTREGA],0,0,1)</f>
        <v>3 semana(s)</v>
      </c>
      <c r="F426">
        <f>_xlfn.XLOOKUP(FACT_Explosion[[#This Row],[CODIGO]],FACT_A2[cve_prod],FACT_A2[Existencia],0,0,1)</f>
        <v>335</v>
      </c>
      <c r="G426">
        <v>557</v>
      </c>
      <c r="H426">
        <v>149</v>
      </c>
      <c r="I426">
        <v>0</v>
      </c>
      <c r="J426">
        <v>0</v>
      </c>
      <c r="K426">
        <v>189</v>
      </c>
    </row>
    <row r="427" spans="1:11" x14ac:dyDescent="0.3">
      <c r="A427" t="s">
        <v>775</v>
      </c>
      <c r="B427" t="s">
        <v>776</v>
      </c>
      <c r="C427" t="s">
        <v>1848</v>
      </c>
      <c r="D427" t="s">
        <v>1793</v>
      </c>
      <c r="E427" t="str">
        <f>_xlfn.XLOOKUP(FACT_Explosion[[#This Row],[CODIGO]],Proveedores[CODIGO],Proveedores[TIEMPOS DE ENTREGA],0,0,1)</f>
        <v>15 semana(s)</v>
      </c>
      <c r="F427">
        <f>_xlfn.XLOOKUP(FACT_Explosion[[#This Row],[CODIGO]],FACT_A2[cve_prod],FACT_A2[Existencia],0,0,1)</f>
        <v>1178.20101</v>
      </c>
      <c r="G427">
        <v>289.90500000000009</v>
      </c>
      <c r="H427">
        <v>52.710000000000008</v>
      </c>
      <c r="I427">
        <v>158.13000000000005</v>
      </c>
      <c r="J427">
        <v>131.77500000000003</v>
      </c>
      <c r="K427">
        <v>105.42000000000002</v>
      </c>
    </row>
    <row r="428" spans="1:11" x14ac:dyDescent="0.3">
      <c r="A428" t="s">
        <v>769</v>
      </c>
      <c r="B428" t="s">
        <v>770</v>
      </c>
      <c r="C428" t="s">
        <v>1811</v>
      </c>
      <c r="D428" t="s">
        <v>1800</v>
      </c>
      <c r="E428" t="str">
        <f>_xlfn.XLOOKUP(FACT_Explosion[[#This Row],[CODIGO]],Proveedores[CODIGO],Proveedores[TIEMPOS DE ENTREGA],0,0,1)</f>
        <v>4 semana (s)</v>
      </c>
      <c r="F428">
        <f>_xlfn.XLOOKUP(FACT_Explosion[[#This Row],[CODIGO]],FACT_A2[cve_prod],FACT_A2[Existencia],0,0,1)</f>
        <v>1600</v>
      </c>
      <c r="G428">
        <v>979</v>
      </c>
      <c r="H428">
        <v>1958</v>
      </c>
      <c r="I428">
        <v>1958</v>
      </c>
      <c r="J428">
        <v>0</v>
      </c>
      <c r="K428">
        <v>0</v>
      </c>
    </row>
    <row r="429" spans="1:11" x14ac:dyDescent="0.3">
      <c r="A429" t="s">
        <v>771</v>
      </c>
      <c r="B429" t="s">
        <v>772</v>
      </c>
      <c r="C429" t="s">
        <v>1828</v>
      </c>
      <c r="D429" t="s">
        <v>1800</v>
      </c>
      <c r="E429" t="str">
        <f>_xlfn.XLOOKUP(FACT_Explosion[[#This Row],[CODIGO]],Proveedores[CODIGO],Proveedores[TIEMPOS DE ENTREGA],0,0,1)</f>
        <v>3 semana(s)</v>
      </c>
      <c r="F429">
        <f>_xlfn.XLOOKUP(FACT_Explosion[[#This Row],[CODIGO]],FACT_A2[cve_prod],FACT_A2[Existencia],0,0,1)</f>
        <v>1200</v>
      </c>
      <c r="G429">
        <v>3020.5200000000004</v>
      </c>
      <c r="H429">
        <v>8061.9000000000005</v>
      </c>
      <c r="I429">
        <v>8010.3736842105272</v>
      </c>
      <c r="J429">
        <v>1208.9000000000001</v>
      </c>
      <c r="K429">
        <v>1208.9000000000001</v>
      </c>
    </row>
    <row r="430" spans="1:11" x14ac:dyDescent="0.3">
      <c r="A430" t="s">
        <v>791</v>
      </c>
      <c r="B430" t="s">
        <v>792</v>
      </c>
      <c r="C430" t="s">
        <v>1848</v>
      </c>
      <c r="D430" t="s">
        <v>1793</v>
      </c>
      <c r="E430" t="str">
        <f>_xlfn.XLOOKUP(FACT_Explosion[[#This Row],[CODIGO]],Proveedores[CODIGO],Proveedores[TIEMPOS DE ENTREGA],0,0,1)</f>
        <v>15 semana(s)</v>
      </c>
      <c r="F430">
        <f>_xlfn.XLOOKUP(FACT_Explosion[[#This Row],[CODIGO]],FACT_A2[cve_prod],FACT_A2[Existencia],0,0,1)</f>
        <v>0.87009999999999998</v>
      </c>
      <c r="G430">
        <v>13.805</v>
      </c>
      <c r="H430">
        <v>2.5099999999999998</v>
      </c>
      <c r="I430">
        <v>7.5299999999999994</v>
      </c>
      <c r="J430">
        <v>6.2749999999999995</v>
      </c>
      <c r="K430">
        <v>5.0199999999999996</v>
      </c>
    </row>
    <row r="431" spans="1:11" x14ac:dyDescent="0.3">
      <c r="A431" t="s">
        <v>783</v>
      </c>
      <c r="B431" t="s">
        <v>784</v>
      </c>
      <c r="C431" t="s">
        <v>1848</v>
      </c>
      <c r="D431" t="s">
        <v>1793</v>
      </c>
      <c r="E431" t="str">
        <f>_xlfn.XLOOKUP(FACT_Explosion[[#This Row],[CODIGO]],Proveedores[CODIGO],Proveedores[TIEMPOS DE ENTREGA],0,0,1)</f>
        <v>15 semana(s)</v>
      </c>
      <c r="F431">
        <f>_xlfn.XLOOKUP(FACT_Explosion[[#This Row],[CODIGO]],FACT_A2[cve_prod],FACT_A2[Existencia],0,0,1)</f>
        <v>117.46625</v>
      </c>
      <c r="G431">
        <v>34.506999999999998</v>
      </c>
      <c r="H431">
        <v>6.274</v>
      </c>
      <c r="I431">
        <v>18.821999999999999</v>
      </c>
      <c r="J431">
        <v>15.685</v>
      </c>
      <c r="K431">
        <v>12.548</v>
      </c>
    </row>
    <row r="432" spans="1:11" x14ac:dyDescent="0.3">
      <c r="A432" t="s">
        <v>793</v>
      </c>
      <c r="B432" t="s">
        <v>794</v>
      </c>
      <c r="C432" t="s">
        <v>1848</v>
      </c>
      <c r="D432" t="s">
        <v>1793</v>
      </c>
      <c r="E432" t="str">
        <f>_xlfn.XLOOKUP(FACT_Explosion[[#This Row],[CODIGO]],Proveedores[CODIGO],Proveedores[TIEMPOS DE ENTREGA],0,0,1)</f>
        <v>15 semana(s)</v>
      </c>
      <c r="F432">
        <f>_xlfn.XLOOKUP(FACT_Explosion[[#This Row],[CODIGO]],FACT_A2[cve_prod],FACT_A2[Existencia],0,0,1)</f>
        <v>20.63805</v>
      </c>
      <c r="G432">
        <v>6.8970000000000011</v>
      </c>
      <c r="H432">
        <v>1.2540000000000002</v>
      </c>
      <c r="I432">
        <v>3.7620000000000009</v>
      </c>
      <c r="J432">
        <v>3.1350000000000007</v>
      </c>
      <c r="K432">
        <v>2.5080000000000005</v>
      </c>
    </row>
    <row r="433" spans="1:11" x14ac:dyDescent="0.3">
      <c r="A433" t="s">
        <v>785</v>
      </c>
      <c r="B433" t="s">
        <v>786</v>
      </c>
      <c r="C433" t="s">
        <v>1794</v>
      </c>
      <c r="D433" t="s">
        <v>1793</v>
      </c>
      <c r="E433" t="str">
        <f>_xlfn.XLOOKUP(FACT_Explosion[[#This Row],[CODIGO]],Proveedores[CODIGO],Proveedores[TIEMPOS DE ENTREGA],0,0,1)</f>
        <v>1 semana(s)</v>
      </c>
      <c r="F433">
        <f>_xlfn.XLOOKUP(FACT_Explosion[[#This Row],[CODIGO]],FACT_A2[cve_prod],FACT_A2[Existencia],0,0,1)</f>
        <v>39.279020000000003</v>
      </c>
      <c r="G433">
        <v>72.141439999999989</v>
      </c>
      <c r="H433">
        <v>53.091999999999999</v>
      </c>
      <c r="I433">
        <v>48.103199999999994</v>
      </c>
      <c r="J433">
        <v>45.311199999999999</v>
      </c>
      <c r="K433">
        <v>42.519199999999998</v>
      </c>
    </row>
    <row r="434" spans="1:11" x14ac:dyDescent="0.3">
      <c r="A434" t="s">
        <v>795</v>
      </c>
      <c r="B434" t="s">
        <v>796</v>
      </c>
      <c r="C434" t="s">
        <v>1848</v>
      </c>
      <c r="D434" t="s">
        <v>1793</v>
      </c>
      <c r="E434" t="str">
        <f>_xlfn.XLOOKUP(FACT_Explosion[[#This Row],[CODIGO]],Proveedores[CODIGO],Proveedores[TIEMPOS DE ENTREGA],0,0,1)</f>
        <v>15 semana(s)</v>
      </c>
      <c r="F434">
        <f>_xlfn.XLOOKUP(FACT_Explosion[[#This Row],[CODIGO]],FACT_A2[cve_prod],FACT_A2[Existencia],0,0,1)</f>
        <v>20.497050000000002</v>
      </c>
      <c r="G434">
        <v>6.8970000000000011</v>
      </c>
      <c r="H434">
        <v>1.2540000000000002</v>
      </c>
      <c r="I434">
        <v>3.7620000000000009</v>
      </c>
      <c r="J434">
        <v>3.1350000000000007</v>
      </c>
      <c r="K434">
        <v>2.5080000000000005</v>
      </c>
    </row>
    <row r="435" spans="1:11" x14ac:dyDescent="0.3">
      <c r="A435" t="s">
        <v>797</v>
      </c>
      <c r="B435" t="s">
        <v>798</v>
      </c>
      <c r="C435" t="s">
        <v>1848</v>
      </c>
      <c r="D435" t="s">
        <v>1793</v>
      </c>
      <c r="E435" t="str">
        <f>_xlfn.XLOOKUP(FACT_Explosion[[#This Row],[CODIGO]],Proveedores[CODIGO],Proveedores[TIEMPOS DE ENTREGA],0,0,1)</f>
        <v>15 semana(s)</v>
      </c>
      <c r="F435">
        <f>_xlfn.XLOOKUP(FACT_Explosion[[#This Row],[CODIGO]],FACT_A2[cve_prod],FACT_A2[Existencia],0,0,1)</f>
        <v>278.71404999999999</v>
      </c>
      <c r="G435">
        <v>6.8970000000000011</v>
      </c>
      <c r="H435">
        <v>1.2540000000000002</v>
      </c>
      <c r="I435">
        <v>3.7620000000000009</v>
      </c>
      <c r="J435">
        <v>3.1350000000000007</v>
      </c>
      <c r="K435">
        <v>2.5080000000000005</v>
      </c>
    </row>
    <row r="436" spans="1:11" x14ac:dyDescent="0.3">
      <c r="A436" t="s">
        <v>799</v>
      </c>
      <c r="B436" t="s">
        <v>800</v>
      </c>
      <c r="C436" t="s">
        <v>1848</v>
      </c>
      <c r="D436" t="s">
        <v>1793</v>
      </c>
      <c r="E436" t="str">
        <f>_xlfn.XLOOKUP(FACT_Explosion[[#This Row],[CODIGO]],Proveedores[CODIGO],Proveedores[TIEMPOS DE ENTREGA],0,0,1)</f>
        <v>15 semana(s)</v>
      </c>
      <c r="F436">
        <f>_xlfn.XLOOKUP(FACT_Explosion[[#This Row],[CODIGO]],FACT_A2[cve_prod],FACT_A2[Existencia],0,0,1)</f>
        <v>92.694050000000004</v>
      </c>
      <c r="G436">
        <v>6.8970000000000011</v>
      </c>
      <c r="H436">
        <v>1.2540000000000002</v>
      </c>
      <c r="I436">
        <v>3.7620000000000009</v>
      </c>
      <c r="J436">
        <v>3.1350000000000007</v>
      </c>
      <c r="K436">
        <v>2.5080000000000005</v>
      </c>
    </row>
    <row r="437" spans="1:11" x14ac:dyDescent="0.3">
      <c r="A437" t="s">
        <v>801</v>
      </c>
      <c r="B437" t="s">
        <v>802</v>
      </c>
      <c r="C437" t="s">
        <v>1848</v>
      </c>
      <c r="D437" t="s">
        <v>1793</v>
      </c>
      <c r="E437" t="str">
        <f>_xlfn.XLOOKUP(FACT_Explosion[[#This Row],[CODIGO]],Proveedores[CODIGO],Proveedores[TIEMPOS DE ENTREGA],0,0,1)</f>
        <v>15 semana(s)</v>
      </c>
      <c r="F437">
        <f>_xlfn.XLOOKUP(FACT_Explosion[[#This Row],[CODIGO]],FACT_A2[cve_prod],FACT_A2[Existencia],0,0,1)</f>
        <v>41.00705</v>
      </c>
      <c r="G437">
        <v>12.297000000000002</v>
      </c>
      <c r="H437">
        <v>1.2540000000000002</v>
      </c>
      <c r="I437">
        <v>3.7620000000000009</v>
      </c>
      <c r="J437">
        <v>3.1350000000000007</v>
      </c>
      <c r="K437">
        <v>4.3080000000000007</v>
      </c>
    </row>
    <row r="438" spans="1:11" x14ac:dyDescent="0.3">
      <c r="A438" t="s">
        <v>803</v>
      </c>
      <c r="B438" t="s">
        <v>804</v>
      </c>
      <c r="C438" t="s">
        <v>1848</v>
      </c>
      <c r="D438" t="s">
        <v>1793</v>
      </c>
      <c r="E438" t="str">
        <f>_xlfn.XLOOKUP(FACT_Explosion[[#This Row],[CODIGO]],Proveedores[CODIGO],Proveedores[TIEMPOS DE ENTREGA],0,0,1)</f>
        <v>15 semana(s)</v>
      </c>
      <c r="F438">
        <f>_xlfn.XLOOKUP(FACT_Explosion[[#This Row],[CODIGO]],FACT_A2[cve_prod],FACT_A2[Existencia],0,0,1)</f>
        <v>21.457049999999999</v>
      </c>
      <c r="G438">
        <v>6.8970000000000011</v>
      </c>
      <c r="H438">
        <v>1.2540000000000002</v>
      </c>
      <c r="I438">
        <v>3.7620000000000009</v>
      </c>
      <c r="J438">
        <v>3.1350000000000007</v>
      </c>
      <c r="K438">
        <v>2.5080000000000005</v>
      </c>
    </row>
    <row r="439" spans="1:11" x14ac:dyDescent="0.3">
      <c r="A439" t="s">
        <v>805</v>
      </c>
      <c r="B439" t="s">
        <v>806</v>
      </c>
      <c r="C439" t="s">
        <v>1848</v>
      </c>
      <c r="D439" t="s">
        <v>1793</v>
      </c>
      <c r="E439" t="str">
        <f>_xlfn.XLOOKUP(FACT_Explosion[[#This Row],[CODIGO]],Proveedores[CODIGO],Proveedores[TIEMPOS DE ENTREGA],0,0,1)</f>
        <v>15 semana(s)</v>
      </c>
      <c r="F439">
        <f>_xlfn.XLOOKUP(FACT_Explosion[[#This Row],[CODIGO]],FACT_A2[cve_prod],FACT_A2[Existencia],0,0,1)</f>
        <v>10.82405</v>
      </c>
      <c r="G439">
        <v>42.040999999999997</v>
      </c>
      <c r="H439">
        <v>10.039999999999999</v>
      </c>
      <c r="I439">
        <v>21.333999999999996</v>
      </c>
      <c r="J439">
        <v>20.706999999999997</v>
      </c>
      <c r="K439">
        <v>6.9009999999999989</v>
      </c>
    </row>
    <row r="440" spans="1:11" x14ac:dyDescent="0.3">
      <c r="A440" t="s">
        <v>1565</v>
      </c>
      <c r="B440" t="s">
        <v>1566</v>
      </c>
      <c r="C440" t="s">
        <v>1874</v>
      </c>
      <c r="D440" t="s">
        <v>1793</v>
      </c>
      <c r="E440" t="str">
        <f>_xlfn.XLOOKUP(FACT_Explosion[[#This Row],[CODIGO]],Proveedores[CODIGO],Proveedores[TIEMPOS DE ENTREGA],0,0,1)</f>
        <v>2 semana(s)</v>
      </c>
      <c r="F440">
        <f>_xlfn.XLOOKUP(FACT_Explosion[[#This Row],[CODIGO]],FACT_A2[cve_prod],FACT_A2[Existencia],0,0,1)</f>
        <v>5</v>
      </c>
      <c r="G440">
        <v>3.7927999999999997</v>
      </c>
      <c r="H440">
        <v>1.9359999999999997</v>
      </c>
      <c r="I440">
        <v>1.9359999999999997</v>
      </c>
      <c r="J440">
        <v>1.8369999999999997</v>
      </c>
      <c r="K440">
        <v>1.8369999999999997</v>
      </c>
    </row>
    <row r="441" spans="1:11" x14ac:dyDescent="0.3">
      <c r="A441" t="s">
        <v>1579</v>
      </c>
      <c r="B441" t="s">
        <v>1580</v>
      </c>
      <c r="C441" t="s">
        <v>1874</v>
      </c>
      <c r="D441" t="s">
        <v>1793</v>
      </c>
      <c r="E441" t="str">
        <f>_xlfn.XLOOKUP(FACT_Explosion[[#This Row],[CODIGO]],Proveedores[CODIGO],Proveedores[TIEMPOS DE ENTREGA],0,0,1)</f>
        <v>2 semana(s)</v>
      </c>
      <c r="F441">
        <f>_xlfn.XLOOKUP(FACT_Explosion[[#This Row],[CODIGO]],FACT_A2[cve_prod],FACT_A2[Existencia],0,0,1)</f>
        <v>5.0999999999999996</v>
      </c>
      <c r="G441">
        <v>0.504</v>
      </c>
      <c r="H441">
        <v>0.18</v>
      </c>
      <c r="I441">
        <v>0.18</v>
      </c>
      <c r="J441">
        <v>0.18</v>
      </c>
      <c r="K441">
        <v>0.18</v>
      </c>
    </row>
    <row r="442" spans="1:11" x14ac:dyDescent="0.3">
      <c r="A442" t="s">
        <v>813</v>
      </c>
      <c r="B442" t="s">
        <v>814</v>
      </c>
      <c r="C442" t="s">
        <v>1847</v>
      </c>
      <c r="D442" t="s">
        <v>1793</v>
      </c>
      <c r="E442" t="str">
        <f>_xlfn.XLOOKUP(FACT_Explosion[[#This Row],[CODIGO]],Proveedores[CODIGO],Proveedores[TIEMPOS DE ENTREGA],0,0,1)</f>
        <v>3 semana(s)</v>
      </c>
      <c r="F442">
        <f>_xlfn.XLOOKUP(FACT_Explosion[[#This Row],[CODIGO]],FACT_A2[cve_prod],FACT_A2[Existencia],0,0,1)</f>
        <v>0.95804999999999996</v>
      </c>
      <c r="G442">
        <v>55.222200000000001</v>
      </c>
      <c r="H442">
        <v>10.0398</v>
      </c>
      <c r="I442">
        <v>30.122599999999998</v>
      </c>
      <c r="J442">
        <v>25.1006</v>
      </c>
      <c r="K442">
        <v>20.0839</v>
      </c>
    </row>
    <row r="443" spans="1:11" x14ac:dyDescent="0.3">
      <c r="A443" t="s">
        <v>1635</v>
      </c>
      <c r="B443" t="s">
        <v>1636</v>
      </c>
      <c r="C443" t="s">
        <v>1874</v>
      </c>
      <c r="D443" t="s">
        <v>1793</v>
      </c>
      <c r="E443" t="str">
        <f>_xlfn.XLOOKUP(FACT_Explosion[[#This Row],[CODIGO]],Proveedores[CODIGO],Proveedores[TIEMPOS DE ENTREGA],0,0,1)</f>
        <v>2 semana(s)</v>
      </c>
      <c r="F443">
        <f>_xlfn.XLOOKUP(FACT_Explosion[[#This Row],[CODIGO]],FACT_A2[cve_prod],FACT_A2[Existencia],0,0,1)</f>
        <v>3.5135000000000001</v>
      </c>
      <c r="G443">
        <v>5.7755204399999993</v>
      </c>
      <c r="H443">
        <v>2.1966539999999997</v>
      </c>
      <c r="I443">
        <v>2.8644539999999994</v>
      </c>
      <c r="J443">
        <v>2.1966539999999997</v>
      </c>
      <c r="K443">
        <v>2.1966539999999997</v>
      </c>
    </row>
    <row r="444" spans="1:11" x14ac:dyDescent="0.3">
      <c r="A444" t="s">
        <v>815</v>
      </c>
      <c r="B444" t="s">
        <v>816</v>
      </c>
      <c r="C444" t="s">
        <v>1847</v>
      </c>
      <c r="D444" t="s">
        <v>1793</v>
      </c>
      <c r="E444" t="str">
        <f>_xlfn.XLOOKUP(FACT_Explosion[[#This Row],[CODIGO]],Proveedores[CODIGO],Proveedores[TIEMPOS DE ENTREGA],0,0,1)</f>
        <v>1 semana(s)</v>
      </c>
      <c r="F444">
        <f>_xlfn.XLOOKUP(FACT_Explosion[[#This Row],[CODIGO]],FACT_A2[cve_prod],FACT_A2[Existencia],0,0,1)</f>
        <v>0</v>
      </c>
      <c r="G444">
        <v>346.63200000000001</v>
      </c>
      <c r="H444">
        <v>63.023999999999994</v>
      </c>
      <c r="I444">
        <v>189.07199999999997</v>
      </c>
      <c r="J444">
        <v>157.55999999999997</v>
      </c>
      <c r="K444">
        <v>126.048</v>
      </c>
    </row>
    <row r="445" spans="1:11" x14ac:dyDescent="0.3">
      <c r="A445" t="s">
        <v>1637</v>
      </c>
      <c r="B445" t="s">
        <v>1638</v>
      </c>
      <c r="C445" t="s">
        <v>1874</v>
      </c>
      <c r="D445" t="s">
        <v>1793</v>
      </c>
      <c r="E445" t="str">
        <f>_xlfn.XLOOKUP(FACT_Explosion[[#This Row],[CODIGO]],Proveedores[CODIGO],Proveedores[TIEMPOS DE ENTREGA],0,0,1)</f>
        <v>2 semana(s)</v>
      </c>
      <c r="F445">
        <f>_xlfn.XLOOKUP(FACT_Explosion[[#This Row],[CODIGO]],FACT_A2[cve_prod],FACT_A2[Existencia],0,0,1)</f>
        <v>11.9602</v>
      </c>
      <c r="G445">
        <v>44.653516839999995</v>
      </c>
      <c r="H445">
        <v>16.546113999999999</v>
      </c>
      <c r="I445">
        <v>22.131813999999999</v>
      </c>
      <c r="J445">
        <v>16.546113999999999</v>
      </c>
      <c r="K445">
        <v>16.546113999999999</v>
      </c>
    </row>
    <row r="446" spans="1:11" x14ac:dyDescent="0.3">
      <c r="A446" t="s">
        <v>817</v>
      </c>
      <c r="B446" t="s">
        <v>818</v>
      </c>
      <c r="C446" t="s">
        <v>1847</v>
      </c>
      <c r="D446" t="s">
        <v>1793</v>
      </c>
      <c r="E446" t="str">
        <f>_xlfn.XLOOKUP(FACT_Explosion[[#This Row],[CODIGO]],Proveedores[CODIGO],Proveedores[TIEMPOS DE ENTREGA],0,0,1)</f>
        <v>3 semana(s)</v>
      </c>
      <c r="F446">
        <f>_xlfn.XLOOKUP(FACT_Explosion[[#This Row],[CODIGO]],FACT_A2[cve_prod],FACT_A2[Existencia],0,0,1)</f>
        <v>65.585999999999999</v>
      </c>
      <c r="G446">
        <v>20.713000000000001</v>
      </c>
      <c r="H446">
        <v>3.766</v>
      </c>
      <c r="I446">
        <v>11.297999999999998</v>
      </c>
      <c r="J446">
        <v>9.4149999999999991</v>
      </c>
      <c r="K446">
        <v>7.532</v>
      </c>
    </row>
    <row r="447" spans="1:11" x14ac:dyDescent="0.3">
      <c r="A447" t="s">
        <v>1733</v>
      </c>
      <c r="B447" t="s">
        <v>1734</v>
      </c>
      <c r="C447" t="s">
        <v>1874</v>
      </c>
      <c r="D447" t="s">
        <v>1793</v>
      </c>
      <c r="E447" t="str">
        <f>_xlfn.XLOOKUP(FACT_Explosion[[#This Row],[CODIGO]],Proveedores[CODIGO],Proveedores[TIEMPOS DE ENTREGA],0,0,1)</f>
        <v>2 semana(s)</v>
      </c>
      <c r="F447">
        <f>_xlfn.XLOOKUP(FACT_Explosion[[#This Row],[CODIGO]],FACT_A2[cve_prod],FACT_A2[Existencia],0,0,1)</f>
        <v>5.0579999999999998</v>
      </c>
      <c r="G447">
        <v>3.0799999999999996</v>
      </c>
      <c r="H447">
        <v>1.5399999999999998</v>
      </c>
      <c r="I447">
        <v>1.5399999999999998</v>
      </c>
      <c r="J447">
        <v>1.5399999999999998</v>
      </c>
      <c r="K447">
        <v>1.5399999999999998</v>
      </c>
    </row>
    <row r="448" spans="1:11" x14ac:dyDescent="0.3">
      <c r="A448" t="s">
        <v>1675</v>
      </c>
      <c r="B448" t="s">
        <v>1676</v>
      </c>
      <c r="C448" t="s">
        <v>1874</v>
      </c>
      <c r="D448" t="s">
        <v>1793</v>
      </c>
      <c r="E448" t="str">
        <f>_xlfn.XLOOKUP(FACT_Explosion[[#This Row],[CODIGO]],Proveedores[CODIGO],Proveedores[TIEMPOS DE ENTREGA],0,0,1)</f>
        <v>2 semana(s)</v>
      </c>
      <c r="F448">
        <f>_xlfn.XLOOKUP(FACT_Explosion[[#This Row],[CODIGO]],FACT_A2[cve_prod],FACT_A2[Existencia],0,0,1)</f>
        <v>5</v>
      </c>
      <c r="G448">
        <v>1.516701602160216</v>
      </c>
      <c r="H448">
        <v>0.648010801080108</v>
      </c>
      <c r="I448">
        <v>0.73801080108010797</v>
      </c>
      <c r="J448">
        <v>0.73801080108010797</v>
      </c>
      <c r="K448">
        <v>0.73801080108010797</v>
      </c>
    </row>
    <row r="449" spans="1:11" x14ac:dyDescent="0.3">
      <c r="A449" t="s">
        <v>1229</v>
      </c>
      <c r="B449" t="s">
        <v>1230</v>
      </c>
      <c r="C449" t="s">
        <v>1874</v>
      </c>
      <c r="D449" t="s">
        <v>1793</v>
      </c>
      <c r="E449" t="str">
        <f>_xlfn.XLOOKUP(FACT_Explosion[[#This Row],[CODIGO]],Proveedores[CODIGO],Proveedores[TIEMPOS DE ENTREGA],0,0,1)</f>
        <v>2 semana(s)</v>
      </c>
      <c r="F449">
        <f>_xlfn.XLOOKUP(FACT_Explosion[[#This Row],[CODIGO]],FACT_A2[cve_prod],FACT_A2[Existencia],0,0,1)</f>
        <v>0</v>
      </c>
      <c r="G449">
        <v>0.15345</v>
      </c>
      <c r="H449">
        <v>0</v>
      </c>
      <c r="I449">
        <v>0</v>
      </c>
      <c r="J449">
        <v>0</v>
      </c>
      <c r="K449">
        <v>8.1000000000000003E-2</v>
      </c>
    </row>
    <row r="450" spans="1:11" x14ac:dyDescent="0.3">
      <c r="A450" t="s">
        <v>1261</v>
      </c>
      <c r="B450" t="s">
        <v>1262</v>
      </c>
      <c r="C450" t="s">
        <v>1874</v>
      </c>
      <c r="D450" t="s">
        <v>1793</v>
      </c>
      <c r="E450">
        <f>_xlfn.XLOOKUP(FACT_Explosion[[#This Row],[CODIGO]],Proveedores[CODIGO],Proveedores[TIEMPOS DE ENTREGA],0,0,1)</f>
        <v>0</v>
      </c>
      <c r="F450">
        <f>_xlfn.XLOOKUP(FACT_Explosion[[#This Row],[CODIGO]],FACT_A2[cve_prod],FACT_A2[Existencia],0,0,1)</f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 t="s">
        <v>828</v>
      </c>
      <c r="B451" t="s">
        <v>829</v>
      </c>
      <c r="C451" t="s">
        <v>1813</v>
      </c>
      <c r="D451" t="s">
        <v>1800</v>
      </c>
      <c r="E451" t="str">
        <f>_xlfn.XLOOKUP(FACT_Explosion[[#This Row],[CODIGO]],Proveedores[CODIGO],Proveedores[TIEMPOS DE ENTREGA],0,0,1)</f>
        <v>3 semana(s)</v>
      </c>
      <c r="F451">
        <f>_xlfn.XLOOKUP(FACT_Explosion[[#This Row],[CODIGO]],FACT_A2[cve_prod],FACT_A2[Existencia],0,0,1)</f>
        <v>14200</v>
      </c>
      <c r="G451">
        <v>18202</v>
      </c>
      <c r="H451">
        <v>5250</v>
      </c>
      <c r="I451">
        <v>10418</v>
      </c>
      <c r="J451">
        <v>7793.0000000000009</v>
      </c>
      <c r="K451">
        <v>7775</v>
      </c>
    </row>
    <row r="452" spans="1:11" x14ac:dyDescent="0.3">
      <c r="A452" t="s">
        <v>1301</v>
      </c>
      <c r="B452" t="s">
        <v>1302</v>
      </c>
      <c r="C452" t="s">
        <v>1874</v>
      </c>
      <c r="D452" t="s">
        <v>1793</v>
      </c>
      <c r="E452" t="str">
        <f>_xlfn.XLOOKUP(FACT_Explosion[[#This Row],[CODIGO]],Proveedores[CODIGO],Proveedores[TIEMPOS DE ENTREGA],0,0,1)</f>
        <v>3 semana(s)</v>
      </c>
      <c r="F452">
        <f>_xlfn.XLOOKUP(FACT_Explosion[[#This Row],[CODIGO]],FACT_A2[cve_prod],FACT_A2[Existencia],0,0,1)</f>
        <v>8.0999999999999996E-4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 t="s">
        <v>832</v>
      </c>
      <c r="B453" t="s">
        <v>833</v>
      </c>
      <c r="C453" t="s">
        <v>1827</v>
      </c>
      <c r="D453" t="s">
        <v>1800</v>
      </c>
      <c r="E453" t="str">
        <f>_xlfn.XLOOKUP(FACT_Explosion[[#This Row],[CODIGO]],Proveedores[CODIGO],Proveedores[TIEMPOS DE ENTREGA],0,0,1)</f>
        <v>4 semana (s)</v>
      </c>
      <c r="F453">
        <f>_xlfn.XLOOKUP(FACT_Explosion[[#This Row],[CODIGO]],FACT_A2[cve_prod],FACT_A2[Existencia],0,0,1)</f>
        <v>63100</v>
      </c>
      <c r="G453">
        <v>5050</v>
      </c>
      <c r="H453">
        <v>0</v>
      </c>
      <c r="I453">
        <v>2525</v>
      </c>
      <c r="J453">
        <v>2525</v>
      </c>
      <c r="K453">
        <v>2525</v>
      </c>
    </row>
    <row r="454" spans="1:11" x14ac:dyDescent="0.3">
      <c r="A454" t="s">
        <v>1251</v>
      </c>
      <c r="B454" t="s">
        <v>1252</v>
      </c>
      <c r="C454" t="s">
        <v>1874</v>
      </c>
      <c r="D454" t="s">
        <v>1793</v>
      </c>
      <c r="E454">
        <f>_xlfn.XLOOKUP(FACT_Explosion[[#This Row],[CODIGO]],Proveedores[CODIGO],Proveedores[TIEMPOS DE ENTREGA],0,0,1)</f>
        <v>0</v>
      </c>
      <c r="F454">
        <f>_xlfn.XLOOKUP(FACT_Explosion[[#This Row],[CODIGO]],FACT_A2[cve_prod],FACT_A2[Existencia],0,0,1)</f>
        <v>4.57</v>
      </c>
      <c r="G454">
        <v>0.41808000000000001</v>
      </c>
      <c r="H454">
        <v>0.86399999999999999</v>
      </c>
      <c r="I454">
        <v>0</v>
      </c>
      <c r="J454">
        <v>0</v>
      </c>
      <c r="K454">
        <v>0.86399999999999999</v>
      </c>
    </row>
    <row r="455" spans="1:11" x14ac:dyDescent="0.3">
      <c r="A455" t="s">
        <v>836</v>
      </c>
      <c r="B455" t="s">
        <v>837</v>
      </c>
      <c r="C455" t="s">
        <v>1819</v>
      </c>
      <c r="D455" t="s">
        <v>1800</v>
      </c>
      <c r="E455" t="str">
        <f>_xlfn.XLOOKUP(FACT_Explosion[[#This Row],[CODIGO]],Proveedores[CODIGO],Proveedores[TIEMPOS DE ENTREGA],0,0,1)</f>
        <v>3 semana(s)</v>
      </c>
      <c r="F455">
        <f>_xlfn.XLOOKUP(FACT_Explosion[[#This Row],[CODIGO]],FACT_A2[cve_prod],FACT_A2[Existencia],0,0,1)</f>
        <v>0</v>
      </c>
      <c r="G455">
        <v>0</v>
      </c>
      <c r="H455">
        <v>0</v>
      </c>
      <c r="I455">
        <v>48960</v>
      </c>
      <c r="J455">
        <v>0</v>
      </c>
      <c r="K455">
        <v>0</v>
      </c>
    </row>
    <row r="456" spans="1:11" x14ac:dyDescent="0.3">
      <c r="A456" t="s">
        <v>1583</v>
      </c>
      <c r="B456" t="s">
        <v>1584</v>
      </c>
      <c r="C456" t="s">
        <v>1806</v>
      </c>
      <c r="D456" t="s">
        <v>1800</v>
      </c>
      <c r="E456" t="str">
        <f>_xlfn.XLOOKUP(FACT_Explosion[[#This Row],[CODIGO]],Proveedores[CODIGO],Proveedores[TIEMPOS DE ENTREGA],0,0,1)</f>
        <v>4 semana(s)</v>
      </c>
      <c r="F456">
        <f>_xlfn.XLOOKUP(FACT_Explosion[[#This Row],[CODIGO]],FACT_A2[cve_prod],FACT_A2[Existencia],0,0,1)</f>
        <v>7200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839</v>
      </c>
      <c r="B457" t="s">
        <v>840</v>
      </c>
      <c r="C457" t="s">
        <v>1804</v>
      </c>
      <c r="D457" t="s">
        <v>1800</v>
      </c>
      <c r="E457" t="str">
        <f>_xlfn.XLOOKUP(FACT_Explosion[[#This Row],[CODIGO]],Proveedores[CODIGO],Proveedores[TIEMPOS DE ENTREGA],0,0,1)</f>
        <v>4 semana (s)</v>
      </c>
      <c r="F457">
        <f>_xlfn.XLOOKUP(FACT_Explosion[[#This Row],[CODIGO]],FACT_A2[cve_prod],FACT_A2[Existencia],0,0,1)</f>
        <v>0</v>
      </c>
      <c r="G457">
        <v>0</v>
      </c>
      <c r="H457">
        <v>0</v>
      </c>
      <c r="I457">
        <v>514.08000000000004</v>
      </c>
      <c r="J457">
        <v>0</v>
      </c>
      <c r="K457">
        <v>0</v>
      </c>
    </row>
    <row r="458" spans="1:11" x14ac:dyDescent="0.3">
      <c r="A458" t="s">
        <v>841</v>
      </c>
      <c r="B458" t="s">
        <v>842</v>
      </c>
      <c r="C458" t="s">
        <v>1820</v>
      </c>
      <c r="D458" t="s">
        <v>1800</v>
      </c>
      <c r="E458" t="str">
        <f>_xlfn.XLOOKUP(FACT_Explosion[[#This Row],[CODIGO]],Proveedores[CODIGO],Proveedores[TIEMPOS DE ENTREGA],0,0,1)</f>
        <v>3 semana(s)</v>
      </c>
      <c r="F458">
        <f>_xlfn.XLOOKUP(FACT_Explosion[[#This Row],[CODIGO]],FACT_A2[cve_prod],FACT_A2[Existencia],0,0,1)</f>
        <v>0</v>
      </c>
      <c r="G458">
        <v>0</v>
      </c>
      <c r="H458">
        <v>0</v>
      </c>
      <c r="I458">
        <v>2016.0000000000002</v>
      </c>
      <c r="J458">
        <v>0</v>
      </c>
      <c r="K458">
        <v>0</v>
      </c>
    </row>
    <row r="459" spans="1:11" x14ac:dyDescent="0.3">
      <c r="A459" t="s">
        <v>845</v>
      </c>
      <c r="B459" t="s">
        <v>846</v>
      </c>
      <c r="C459" t="s">
        <v>1870</v>
      </c>
      <c r="D459" t="s">
        <v>1793</v>
      </c>
      <c r="E459" t="str">
        <f>_xlfn.XLOOKUP(FACT_Explosion[[#This Row],[CODIGO]],Proveedores[CODIGO],Proveedores[TIEMPOS DE ENTREGA],0,0,1)</f>
        <v>1 semana(s)</v>
      </c>
      <c r="F459">
        <f>_xlfn.XLOOKUP(FACT_Explosion[[#This Row],[CODIGO]],FACT_A2[cve_prod],FACT_A2[Existencia],0,0,1)</f>
        <v>44.788199999999996</v>
      </c>
      <c r="G459">
        <v>1063.1281706095237</v>
      </c>
      <c r="H459">
        <v>418.30580000000003</v>
      </c>
      <c r="I459">
        <v>483.85861</v>
      </c>
      <c r="J459">
        <v>158.13861</v>
      </c>
      <c r="K459">
        <v>215.06660999999997</v>
      </c>
    </row>
    <row r="460" spans="1:11" x14ac:dyDescent="0.3">
      <c r="A460" t="s">
        <v>851</v>
      </c>
      <c r="B460" t="s">
        <v>852</v>
      </c>
      <c r="C460" t="s">
        <v>1835</v>
      </c>
      <c r="D460" t="s">
        <v>1793</v>
      </c>
      <c r="E460" t="str">
        <f>_xlfn.XLOOKUP(FACT_Explosion[[#This Row],[CODIGO]],Proveedores[CODIGO],Proveedores[TIEMPOS DE ENTREGA],0,0,1)</f>
        <v>1 semana(s)</v>
      </c>
      <c r="F460">
        <f>_xlfn.XLOOKUP(FACT_Explosion[[#This Row],[CODIGO]],FACT_A2[cve_prod],FACT_A2[Existencia],0,0,1)</f>
        <v>14.741</v>
      </c>
      <c r="G460">
        <v>8.6290054000000005</v>
      </c>
      <c r="H460">
        <v>9.2561999999999998</v>
      </c>
      <c r="I460">
        <v>20.359919999999999</v>
      </c>
      <c r="J460">
        <v>4.5199199999999999</v>
      </c>
      <c r="K460">
        <v>4.5199199999999999</v>
      </c>
    </row>
    <row r="461" spans="1:11" x14ac:dyDescent="0.3">
      <c r="A461" t="s">
        <v>855</v>
      </c>
      <c r="B461" t="s">
        <v>856</v>
      </c>
      <c r="C461" t="s">
        <v>1835</v>
      </c>
      <c r="D461" t="s">
        <v>1793</v>
      </c>
      <c r="E461" t="str">
        <f>_xlfn.XLOOKUP(FACT_Explosion[[#This Row],[CODIGO]],Proveedores[CODIGO],Proveedores[TIEMPOS DE ENTREGA],0,0,1)</f>
        <v>1 semana(s)</v>
      </c>
      <c r="F461">
        <f>_xlfn.XLOOKUP(FACT_Explosion[[#This Row],[CODIGO]],FACT_A2[cve_prod],FACT_A2[Existencia],0,0,1)</f>
        <v>0</v>
      </c>
      <c r="G461">
        <v>0</v>
      </c>
      <c r="H461">
        <v>0</v>
      </c>
      <c r="I461">
        <v>12</v>
      </c>
      <c r="J461">
        <v>0</v>
      </c>
      <c r="K461">
        <v>0</v>
      </c>
    </row>
    <row r="462" spans="1:11" x14ac:dyDescent="0.3">
      <c r="A462" t="s">
        <v>1451</v>
      </c>
      <c r="B462" t="s">
        <v>1452</v>
      </c>
      <c r="C462" t="s">
        <v>1827</v>
      </c>
      <c r="D462" t="s">
        <v>1800</v>
      </c>
      <c r="E462" t="str">
        <f>_xlfn.XLOOKUP(FACT_Explosion[[#This Row],[CODIGO]],Proveedores[CODIGO],Proveedores[TIEMPOS DE ENTREGA],0,0,1)</f>
        <v>4 semana (s)</v>
      </c>
      <c r="F462">
        <f>_xlfn.XLOOKUP(FACT_Explosion[[#This Row],[CODIGO]],FACT_A2[cve_prod],FACT_A2[Existencia],0,0,1)</f>
        <v>31000</v>
      </c>
      <c r="G462">
        <v>0</v>
      </c>
      <c r="H462">
        <v>0</v>
      </c>
      <c r="I462">
        <v>0</v>
      </c>
      <c r="J462">
        <v>4000</v>
      </c>
      <c r="K462">
        <v>2000</v>
      </c>
    </row>
    <row r="463" spans="1:11" x14ac:dyDescent="0.3">
      <c r="A463" t="s">
        <v>865</v>
      </c>
      <c r="B463" t="s">
        <v>866</v>
      </c>
      <c r="C463" t="s">
        <v>1835</v>
      </c>
      <c r="D463" t="s">
        <v>1793</v>
      </c>
      <c r="E463" t="str">
        <f>_xlfn.XLOOKUP(FACT_Explosion[[#This Row],[CODIGO]],Proveedores[CODIGO],Proveedores[TIEMPOS DE ENTREGA],0,0,1)</f>
        <v>1 semana(s)</v>
      </c>
      <c r="F463">
        <f>_xlfn.XLOOKUP(FACT_Explosion[[#This Row],[CODIGO]],FACT_A2[cve_prod],FACT_A2[Existencia],0,0,1)</f>
        <v>39.474000000000004</v>
      </c>
      <c r="G463">
        <v>6.2558819999999997</v>
      </c>
      <c r="H463">
        <v>5.5140000000000002</v>
      </c>
      <c r="I463">
        <v>8.3033999999999999</v>
      </c>
      <c r="J463">
        <v>3.6833999999999998</v>
      </c>
      <c r="K463">
        <v>4.1525999999999996</v>
      </c>
    </row>
    <row r="464" spans="1:11" x14ac:dyDescent="0.3">
      <c r="A464" t="s">
        <v>1457</v>
      </c>
      <c r="B464" t="s">
        <v>1458</v>
      </c>
      <c r="C464" t="s">
        <v>1827</v>
      </c>
      <c r="D464" t="s">
        <v>1800</v>
      </c>
      <c r="E464" t="str">
        <f>_xlfn.XLOOKUP(FACT_Explosion[[#This Row],[CODIGO]],Proveedores[CODIGO],Proveedores[TIEMPOS DE ENTREGA],0,0,1)</f>
        <v>4 semana (s)</v>
      </c>
      <c r="F464">
        <f>_xlfn.XLOOKUP(FACT_Explosion[[#This Row],[CODIGO]],FACT_A2[cve_prod],FACT_A2[Existencia],0,0,1)</f>
        <v>71000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 t="s">
        <v>1339</v>
      </c>
      <c r="B465" t="s">
        <v>1340</v>
      </c>
      <c r="C465" t="s">
        <v>1836</v>
      </c>
      <c r="D465" t="s">
        <v>1793</v>
      </c>
      <c r="E465" t="str">
        <f>_xlfn.XLOOKUP(FACT_Explosion[[#This Row],[CODIGO]],Proveedores[CODIGO],Proveedores[TIEMPOS DE ENTREGA],0,0,1)</f>
        <v>3 semana(s)</v>
      </c>
      <c r="F465">
        <f>_xlfn.XLOOKUP(FACT_Explosion[[#This Row],[CODIGO]],FACT_A2[cve_prod],FACT_A2[Existencia],0,0,1)</f>
        <v>15</v>
      </c>
      <c r="G465">
        <v>176.11999999999998</v>
      </c>
      <c r="H465">
        <v>40.159999999999997</v>
      </c>
      <c r="I465">
        <v>80.319999999999993</v>
      </c>
      <c r="J465">
        <v>80.319999999999993</v>
      </c>
      <c r="K465">
        <v>27.82</v>
      </c>
    </row>
    <row r="466" spans="1:11" x14ac:dyDescent="0.3">
      <c r="A466" t="s">
        <v>1052</v>
      </c>
      <c r="B466" t="s">
        <v>1053</v>
      </c>
      <c r="C466" t="s">
        <v>1794</v>
      </c>
      <c r="D466" t="s">
        <v>1793</v>
      </c>
      <c r="E466" t="str">
        <f>_xlfn.XLOOKUP(FACT_Explosion[[#This Row],[CODIGO]],Proveedores[CODIGO],Proveedores[TIEMPOS DE ENTREGA],0,0,1)</f>
        <v>1 semana(s)</v>
      </c>
      <c r="F466">
        <f>_xlfn.XLOOKUP(FACT_Explosion[[#This Row],[CODIGO]],FACT_A2[cve_prod],FACT_A2[Existencia],0,0,1)</f>
        <v>11.495999999999999</v>
      </c>
      <c r="G466">
        <v>98.389499999999984</v>
      </c>
      <c r="H466">
        <v>42.762</v>
      </c>
      <c r="I466">
        <v>64.512</v>
      </c>
      <c r="J466">
        <v>38.411999999999999</v>
      </c>
      <c r="K466">
        <v>64.512</v>
      </c>
    </row>
    <row r="467" spans="1:11" x14ac:dyDescent="0.3">
      <c r="A467" t="s">
        <v>1014</v>
      </c>
      <c r="B467" t="s">
        <v>1015</v>
      </c>
      <c r="C467" t="s">
        <v>1794</v>
      </c>
      <c r="D467" t="s">
        <v>1793</v>
      </c>
      <c r="E467" t="str">
        <f>_xlfn.XLOOKUP(FACT_Explosion[[#This Row],[CODIGO]],Proveedores[CODIGO],Proveedores[TIEMPOS DE ENTREGA],0,0,1)</f>
        <v>1 semana(s)</v>
      </c>
      <c r="F467">
        <f>_xlfn.XLOOKUP(FACT_Explosion[[#This Row],[CODIGO]],FACT_A2[cve_prod],FACT_A2[Existencia],0,0,1)</f>
        <v>2367.6559699999998</v>
      </c>
      <c r="G467">
        <v>1789.5880318095235</v>
      </c>
      <c r="H467">
        <v>863.71543999999994</v>
      </c>
      <c r="I467">
        <v>464.3972399999999</v>
      </c>
      <c r="J467">
        <v>319.64524</v>
      </c>
      <c r="K467">
        <v>383.70400000000001</v>
      </c>
    </row>
    <row r="468" spans="1:11" x14ac:dyDescent="0.3">
      <c r="A468" t="s">
        <v>879</v>
      </c>
      <c r="B468" t="s">
        <v>880</v>
      </c>
      <c r="C468" t="s">
        <v>1804</v>
      </c>
      <c r="D468" t="s">
        <v>1800</v>
      </c>
      <c r="E468" t="str">
        <f>_xlfn.XLOOKUP(FACT_Explosion[[#This Row],[CODIGO]],Proveedores[CODIGO],Proveedores[TIEMPOS DE ENTREGA],0,0,1)</f>
        <v>3 semana(s)</v>
      </c>
      <c r="F468">
        <f>_xlfn.XLOOKUP(FACT_Explosion[[#This Row],[CODIGO]],FACT_A2[cve_prod],FACT_A2[Existencia],0,0,1)</f>
        <v>197.9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881</v>
      </c>
      <c r="B469" t="s">
        <v>882</v>
      </c>
      <c r="C469" t="s">
        <v>1819</v>
      </c>
      <c r="D469" t="s">
        <v>1800</v>
      </c>
      <c r="E469" t="str">
        <f>_xlfn.XLOOKUP(FACT_Explosion[[#This Row],[CODIGO]],Proveedores[CODIGO],Proveedores[TIEMPOS DE ENTREGA],0,0,1)</f>
        <v>4 semana (s)</v>
      </c>
      <c r="F469">
        <f>_xlfn.XLOOKUP(FACT_Explosion[[#This Row],[CODIGO]],FACT_A2[cve_prod],FACT_A2[Existencia],0,0,1)</f>
        <v>12767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885</v>
      </c>
      <c r="B470" t="s">
        <v>886</v>
      </c>
      <c r="C470" t="s">
        <v>1813</v>
      </c>
      <c r="D470" t="s">
        <v>1800</v>
      </c>
      <c r="E470" t="str">
        <f>_xlfn.XLOOKUP(FACT_Explosion[[#This Row],[CODIGO]],Proveedores[CODIGO],Proveedores[TIEMPOS DE ENTREGA],0,0,1)</f>
        <v>3 semana(s)</v>
      </c>
      <c r="F470">
        <f>_xlfn.XLOOKUP(FACT_Explosion[[#This Row],[CODIGO]],FACT_A2[cve_prod],FACT_A2[Existencia],0,0,1)</f>
        <v>10770</v>
      </c>
      <c r="G470">
        <v>7902.0000000000009</v>
      </c>
      <c r="H470">
        <v>0</v>
      </c>
      <c r="I470">
        <v>5268.0000000000009</v>
      </c>
      <c r="J470">
        <v>5268.0000000000009</v>
      </c>
      <c r="K470">
        <v>0</v>
      </c>
    </row>
    <row r="471" spans="1:11" x14ac:dyDescent="0.3">
      <c r="A471" t="s">
        <v>889</v>
      </c>
      <c r="B471" t="s">
        <v>890</v>
      </c>
      <c r="C471" t="s">
        <v>1820</v>
      </c>
      <c r="D471" t="s">
        <v>1800</v>
      </c>
      <c r="E471" t="str">
        <f>_xlfn.XLOOKUP(FACT_Explosion[[#This Row],[CODIGO]],Proveedores[CODIGO],Proveedores[TIEMPOS DE ENTREGA],0,0,1)</f>
        <v>3 semana(s)</v>
      </c>
      <c r="F471">
        <f>_xlfn.XLOOKUP(FACT_Explosion[[#This Row],[CODIGO]],FACT_A2[cve_prod],FACT_A2[Existencia],0,0,1)</f>
        <v>1552</v>
      </c>
      <c r="G471">
        <v>348</v>
      </c>
      <c r="H471">
        <v>0</v>
      </c>
      <c r="I471">
        <v>231.99999999999997</v>
      </c>
      <c r="J471">
        <v>231.99999999999997</v>
      </c>
      <c r="K471">
        <v>0</v>
      </c>
    </row>
    <row r="472" spans="1:11" x14ac:dyDescent="0.3">
      <c r="A472" t="s">
        <v>1449</v>
      </c>
      <c r="B472" t="s">
        <v>1450</v>
      </c>
      <c r="C472" t="s">
        <v>1813</v>
      </c>
      <c r="D472" t="s">
        <v>1800</v>
      </c>
      <c r="E472" t="str">
        <f>_xlfn.XLOOKUP(FACT_Explosion[[#This Row],[CODIGO]],Proveedores[CODIGO],Proveedores[TIEMPOS DE ENTREGA],0,0,1)</f>
        <v>3 semana(s)</v>
      </c>
      <c r="F472">
        <f>_xlfn.XLOOKUP(FACT_Explosion[[#This Row],[CODIGO]],FACT_A2[cve_prod],FACT_A2[Existencia],0,0,1)</f>
        <v>7100</v>
      </c>
      <c r="G472">
        <v>0</v>
      </c>
      <c r="H472">
        <v>0</v>
      </c>
      <c r="I472">
        <v>0</v>
      </c>
      <c r="J472">
        <v>4000</v>
      </c>
      <c r="K472">
        <v>2000</v>
      </c>
    </row>
    <row r="473" spans="1:11" x14ac:dyDescent="0.3">
      <c r="A473" t="s">
        <v>1269</v>
      </c>
      <c r="B473" t="s">
        <v>1270</v>
      </c>
      <c r="C473" t="s">
        <v>1813</v>
      </c>
      <c r="D473" t="s">
        <v>1800</v>
      </c>
      <c r="E473" t="str">
        <f>_xlfn.XLOOKUP(FACT_Explosion[[#This Row],[CODIGO]],Proveedores[CODIGO],Proveedores[TIEMPOS DE ENTREGA],0,0,1)</f>
        <v>3 semana(s)</v>
      </c>
      <c r="F473">
        <f>_xlfn.XLOOKUP(FACT_Explosion[[#This Row],[CODIGO]],FACT_A2[cve_prod],FACT_A2[Existencia],0,0,1)</f>
        <v>1000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899</v>
      </c>
      <c r="B474" t="s">
        <v>900</v>
      </c>
      <c r="C474" t="s">
        <v>1804</v>
      </c>
      <c r="D474" t="s">
        <v>1800</v>
      </c>
      <c r="E474" t="str">
        <f>_xlfn.XLOOKUP(FACT_Explosion[[#This Row],[CODIGO]],Proveedores[CODIGO],Proveedores[TIEMPOS DE ENTREGA],0,0,1)</f>
        <v>4 semana (s)</v>
      </c>
      <c r="F474">
        <f>_xlfn.XLOOKUP(FACT_Explosion[[#This Row],[CODIGO]],FACT_A2[cve_prod],FACT_A2[Existencia],0,0,1)</f>
        <v>291.55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 t="s">
        <v>1455</v>
      </c>
      <c r="B475" t="s">
        <v>1456</v>
      </c>
      <c r="C475" t="s">
        <v>1813</v>
      </c>
      <c r="D475" t="s">
        <v>1800</v>
      </c>
      <c r="E475" t="str">
        <f>_xlfn.XLOOKUP(FACT_Explosion[[#This Row],[CODIGO]],Proveedores[CODIGO],Proveedores[TIEMPOS DE ENTREGA],0,0,1)</f>
        <v>3 semana(s)</v>
      </c>
      <c r="F475">
        <f>_xlfn.XLOOKUP(FACT_Explosion[[#This Row],[CODIGO]],FACT_A2[cve_prod],FACT_A2[Existencia],0,0,1)</f>
        <v>4620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 t="s">
        <v>901</v>
      </c>
      <c r="B476" t="s">
        <v>902</v>
      </c>
      <c r="C476" t="s">
        <v>1819</v>
      </c>
      <c r="D476" t="s">
        <v>1800</v>
      </c>
      <c r="E476" t="str">
        <f>_xlfn.XLOOKUP(FACT_Explosion[[#This Row],[CODIGO]],Proveedores[CODIGO],Proveedores[TIEMPOS DE ENTREGA],0,0,1)</f>
        <v>3 semana(s)</v>
      </c>
      <c r="F476">
        <f>_xlfn.XLOOKUP(FACT_Explosion[[#This Row],[CODIGO]],FACT_A2[cve_prod],FACT_A2[Existencia],0,0,1)</f>
        <v>3505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 t="s">
        <v>1647</v>
      </c>
      <c r="B477" t="s">
        <v>1648</v>
      </c>
      <c r="C477" t="s">
        <v>1819</v>
      </c>
      <c r="D477" t="s">
        <v>1800</v>
      </c>
      <c r="E477" t="str">
        <f>_xlfn.XLOOKUP(FACT_Explosion[[#This Row],[CODIGO]],Proveedores[CODIGO],Proveedores[TIEMPOS DE ENTREGA],0,0,1)</f>
        <v>4 semana(s)</v>
      </c>
      <c r="F477">
        <f>_xlfn.XLOOKUP(FACT_Explosion[[#This Row],[CODIGO]],FACT_A2[cve_prod],FACT_A2[Existencia],0,0,1)</f>
        <v>6703</v>
      </c>
      <c r="G477">
        <v>1681.98</v>
      </c>
      <c r="H477">
        <v>663</v>
      </c>
      <c r="I477">
        <v>663</v>
      </c>
      <c r="J477">
        <v>663</v>
      </c>
      <c r="K477">
        <v>663</v>
      </c>
    </row>
    <row r="478" spans="1:11" x14ac:dyDescent="0.3">
      <c r="A478" t="s">
        <v>1552</v>
      </c>
      <c r="B478" t="s">
        <v>1553</v>
      </c>
      <c r="C478" t="s">
        <v>1819</v>
      </c>
      <c r="D478" t="s">
        <v>1800</v>
      </c>
      <c r="E478" t="str">
        <f>_xlfn.XLOOKUP(FACT_Explosion[[#This Row],[CODIGO]],Proveedores[CODIGO],Proveedores[TIEMPOS DE ENTREGA],0,0,1)</f>
        <v>4 semana(s)</v>
      </c>
      <c r="F478">
        <f>_xlfn.XLOOKUP(FACT_Explosion[[#This Row],[CODIGO]],FACT_A2[cve_prod],FACT_A2[Existencia],0,0,1)</f>
        <v>4002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 t="s">
        <v>911</v>
      </c>
      <c r="B479" t="s">
        <v>912</v>
      </c>
      <c r="C479" t="s">
        <v>1804</v>
      </c>
      <c r="D479" t="s">
        <v>1800</v>
      </c>
      <c r="E479" t="str">
        <f>_xlfn.XLOOKUP(FACT_Explosion[[#This Row],[CODIGO]],Proveedores[CODIGO],Proveedores[TIEMPOS DE ENTREGA],0,0,1)</f>
        <v>6 semana (s)</v>
      </c>
      <c r="F479">
        <f>_xlfn.XLOOKUP(FACT_Explosion[[#This Row],[CODIGO]],FACT_A2[cve_prod],FACT_A2[Existencia],0,0,1)</f>
        <v>363.35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 t="s">
        <v>915</v>
      </c>
      <c r="B480" t="s">
        <v>916</v>
      </c>
      <c r="C480" t="s">
        <v>1819</v>
      </c>
      <c r="D480" t="s">
        <v>1800</v>
      </c>
      <c r="E480" t="str">
        <f>_xlfn.XLOOKUP(FACT_Explosion[[#This Row],[CODIGO]],Proveedores[CODIGO],Proveedores[TIEMPOS DE ENTREGA],0,0,1)</f>
        <v>3 semana(s)</v>
      </c>
      <c r="F480">
        <f>_xlfn.XLOOKUP(FACT_Explosion[[#This Row],[CODIGO]],FACT_A2[cve_prod],FACT_A2[Existencia],0,0,1)</f>
        <v>4958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 t="s">
        <v>923</v>
      </c>
      <c r="B481" t="s">
        <v>924</v>
      </c>
      <c r="C481" t="s">
        <v>1827</v>
      </c>
      <c r="D481" t="s">
        <v>1800</v>
      </c>
      <c r="E481" t="str">
        <f>_xlfn.XLOOKUP(FACT_Explosion[[#This Row],[CODIGO]],Proveedores[CODIGO],Proveedores[TIEMPOS DE ENTREGA],0,0,1)</f>
        <v>4 semana (s)</v>
      </c>
      <c r="F481">
        <f>_xlfn.XLOOKUP(FACT_Explosion[[#This Row],[CODIGO]],FACT_A2[cve_prod],FACT_A2[Existencia],0,0,1)</f>
        <v>32330</v>
      </c>
      <c r="G481">
        <v>0</v>
      </c>
      <c r="H481">
        <v>5150</v>
      </c>
      <c r="I481">
        <v>0</v>
      </c>
      <c r="J481">
        <v>0</v>
      </c>
      <c r="K481">
        <v>0</v>
      </c>
    </row>
    <row r="482" spans="1:11" x14ac:dyDescent="0.3">
      <c r="A482" t="s">
        <v>931</v>
      </c>
      <c r="B482" t="s">
        <v>932</v>
      </c>
      <c r="C482" t="s">
        <v>1834</v>
      </c>
      <c r="D482" t="s">
        <v>1793</v>
      </c>
      <c r="E482" t="str">
        <f>_xlfn.XLOOKUP(FACT_Explosion[[#This Row],[CODIGO]],Proveedores[CODIGO],Proveedores[TIEMPOS DE ENTREGA],0,0,1)</f>
        <v>10 semana (s)</v>
      </c>
      <c r="F482">
        <f>_xlfn.XLOOKUP(FACT_Explosion[[#This Row],[CODIGO]],FACT_A2[cve_prod],FACT_A2[Existencia],0,0,1)</f>
        <v>500</v>
      </c>
      <c r="G482">
        <v>350.00000000000006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1645</v>
      </c>
      <c r="B483" t="s">
        <v>1646</v>
      </c>
      <c r="C483" t="s">
        <v>1819</v>
      </c>
      <c r="D483" t="s">
        <v>1800</v>
      </c>
      <c r="E483" t="str">
        <f>_xlfn.XLOOKUP(FACT_Explosion[[#This Row],[CODIGO]],Proveedores[CODIGO],Proveedores[TIEMPOS DE ENTREGA],0,0,1)</f>
        <v>4 semana(s)</v>
      </c>
      <c r="F483">
        <f>_xlfn.XLOOKUP(FACT_Explosion[[#This Row],[CODIGO]],FACT_A2[cve_prod],FACT_A2[Existencia],0,0,1)</f>
        <v>0</v>
      </c>
      <c r="G483">
        <v>1681.98</v>
      </c>
      <c r="H483">
        <v>663</v>
      </c>
      <c r="I483">
        <v>663</v>
      </c>
      <c r="J483">
        <v>663</v>
      </c>
      <c r="K483">
        <v>663</v>
      </c>
    </row>
    <row r="484" spans="1:11" x14ac:dyDescent="0.3">
      <c r="A484" t="s">
        <v>933</v>
      </c>
      <c r="B484" t="s">
        <v>934</v>
      </c>
      <c r="C484" t="s">
        <v>1804</v>
      </c>
      <c r="D484" t="s">
        <v>1800</v>
      </c>
      <c r="E484" t="str">
        <f>_xlfn.XLOOKUP(FACT_Explosion[[#This Row],[CODIGO]],Proveedores[CODIGO],Proveedores[TIEMPOS DE ENTREGA],0,0,1)</f>
        <v>3 semana(s)</v>
      </c>
      <c r="F484">
        <f>_xlfn.XLOOKUP(FACT_Explosion[[#This Row],[CODIGO]],FACT_A2[cve_prod],FACT_A2[Existencia],0,0,1)</f>
        <v>20.45</v>
      </c>
      <c r="G484">
        <v>125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935</v>
      </c>
      <c r="B485" t="s">
        <v>936</v>
      </c>
      <c r="C485" t="s">
        <v>1819</v>
      </c>
      <c r="D485" t="s">
        <v>1800</v>
      </c>
      <c r="E485" t="str">
        <f>_xlfn.XLOOKUP(FACT_Explosion[[#This Row],[CODIGO]],Proveedores[CODIGO],Proveedores[TIEMPOS DE ENTREGA],0,0,1)</f>
        <v>3 semana(s)</v>
      </c>
      <c r="F485">
        <f>_xlfn.XLOOKUP(FACT_Explosion[[#This Row],[CODIGO]],FACT_A2[cve_prod],FACT_A2[Existencia],0,0,1)</f>
        <v>11803</v>
      </c>
      <c r="G485">
        <v>5250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 t="s">
        <v>1183</v>
      </c>
      <c r="B486" t="s">
        <v>1184</v>
      </c>
      <c r="C486" t="s">
        <v>1819</v>
      </c>
      <c r="D486" t="s">
        <v>1800</v>
      </c>
      <c r="E486" t="str">
        <f>_xlfn.XLOOKUP(FACT_Explosion[[#This Row],[CODIGO]],Proveedores[CODIGO],Proveedores[TIEMPOS DE ENTREGA],0,0,1)</f>
        <v>4 semana(s)</v>
      </c>
      <c r="F486">
        <f>_xlfn.XLOOKUP(FACT_Explosion[[#This Row],[CODIGO]],FACT_A2[cve_prod],FACT_A2[Existencia],0,0,1)</f>
        <v>14787</v>
      </c>
      <c r="G486">
        <v>4120.3809523809523</v>
      </c>
      <c r="H486">
        <v>2575.2380952380954</v>
      </c>
      <c r="I486">
        <v>2575.2380952380954</v>
      </c>
      <c r="J486">
        <v>2575.2380952380954</v>
      </c>
      <c r="K486">
        <v>2575.2380952380954</v>
      </c>
    </row>
    <row r="487" spans="1:11" x14ac:dyDescent="0.3">
      <c r="A487" t="s">
        <v>945</v>
      </c>
      <c r="B487" t="s">
        <v>946</v>
      </c>
      <c r="C487" t="s">
        <v>1820</v>
      </c>
      <c r="D487" t="s">
        <v>1800</v>
      </c>
      <c r="E487" t="str">
        <f>_xlfn.XLOOKUP(FACT_Explosion[[#This Row],[CODIGO]],Proveedores[CODIGO],Proveedores[TIEMPOS DE ENTREGA],0,0,1)</f>
        <v>3 semana(s)</v>
      </c>
      <c r="F487">
        <f>_xlfn.XLOOKUP(FACT_Explosion[[#This Row],[CODIGO]],FACT_A2[cve_prod],FACT_A2[Existencia],0,0,1)</f>
        <v>3286</v>
      </c>
      <c r="G487">
        <v>0</v>
      </c>
      <c r="H487">
        <v>0</v>
      </c>
      <c r="I487">
        <v>2856</v>
      </c>
      <c r="J487">
        <v>2856</v>
      </c>
      <c r="K487">
        <v>0</v>
      </c>
    </row>
    <row r="488" spans="1:11" x14ac:dyDescent="0.3">
      <c r="A488" t="s">
        <v>951</v>
      </c>
      <c r="B488" t="s">
        <v>952</v>
      </c>
      <c r="C488" t="s">
        <v>1820</v>
      </c>
      <c r="D488" t="s">
        <v>1800</v>
      </c>
      <c r="E488" t="str">
        <f>_xlfn.XLOOKUP(FACT_Explosion[[#This Row],[CODIGO]],Proveedores[CODIGO],Proveedores[TIEMPOS DE ENTREGA],0,0,1)</f>
        <v>3 semana(s)</v>
      </c>
      <c r="F488">
        <f>_xlfn.XLOOKUP(FACT_Explosion[[#This Row],[CODIGO]],FACT_A2[cve_prod],FACT_A2[Existencia],0,0,1)</f>
        <v>1058</v>
      </c>
      <c r="G488">
        <v>0</v>
      </c>
      <c r="H488">
        <v>1904</v>
      </c>
      <c r="I488">
        <v>952</v>
      </c>
      <c r="J488">
        <v>952</v>
      </c>
      <c r="K488">
        <v>952</v>
      </c>
    </row>
    <row r="489" spans="1:11" x14ac:dyDescent="0.3">
      <c r="A489" t="s">
        <v>1194</v>
      </c>
      <c r="B489" t="s">
        <v>1195</v>
      </c>
      <c r="C489" t="s">
        <v>1819</v>
      </c>
      <c r="D489" t="s">
        <v>1800</v>
      </c>
      <c r="E489" t="str">
        <f>_xlfn.XLOOKUP(FACT_Explosion[[#This Row],[CODIGO]],Proveedores[CODIGO],Proveedores[TIEMPOS DE ENTREGA],0,0,1)</f>
        <v>4 semana(s)</v>
      </c>
      <c r="F489">
        <f>_xlfn.XLOOKUP(FACT_Explosion[[#This Row],[CODIGO]],FACT_A2[cve_prod],FACT_A2[Existencia],0,0,1)</f>
        <v>4523</v>
      </c>
      <c r="G489">
        <v>1000</v>
      </c>
      <c r="H489">
        <v>500</v>
      </c>
      <c r="I489">
        <v>500</v>
      </c>
      <c r="J489">
        <v>500</v>
      </c>
      <c r="K489">
        <v>500</v>
      </c>
    </row>
    <row r="490" spans="1:11" x14ac:dyDescent="0.3">
      <c r="A490" t="s">
        <v>957</v>
      </c>
      <c r="B490" t="s">
        <v>958</v>
      </c>
      <c r="C490" t="s">
        <v>1820</v>
      </c>
      <c r="D490" t="s">
        <v>1800</v>
      </c>
      <c r="E490" t="str">
        <f>_xlfn.XLOOKUP(FACT_Explosion[[#This Row],[CODIGO]],Proveedores[CODIGO],Proveedores[TIEMPOS DE ENTREGA],0,0,1)</f>
        <v>3 semana(s)</v>
      </c>
      <c r="F490">
        <f>_xlfn.XLOOKUP(FACT_Explosion[[#This Row],[CODIGO]],FACT_A2[cve_prod],FACT_A2[Existencia],0,0,1)</f>
        <v>993</v>
      </c>
      <c r="G490">
        <v>953.00000000000011</v>
      </c>
      <c r="H490">
        <v>953.00000000000011</v>
      </c>
      <c r="I490">
        <v>953.00000000000011</v>
      </c>
      <c r="J490">
        <v>953.00000000000011</v>
      </c>
      <c r="K490">
        <v>953.00000000000011</v>
      </c>
    </row>
    <row r="491" spans="1:11" x14ac:dyDescent="0.3">
      <c r="A491" t="s">
        <v>963</v>
      </c>
      <c r="B491" t="s">
        <v>964</v>
      </c>
      <c r="C491" t="s">
        <v>1877</v>
      </c>
      <c r="D491" t="s">
        <v>1793</v>
      </c>
      <c r="E491" t="str">
        <f>_xlfn.XLOOKUP(FACT_Explosion[[#This Row],[CODIGO]],Proveedores[CODIGO],Proveedores[TIEMPOS DE ENTREGA],0,0,1)</f>
        <v>7 semana(s)</v>
      </c>
      <c r="F491">
        <f>_xlfn.XLOOKUP(FACT_Explosion[[#This Row],[CODIGO]],FACT_A2[cve_prod],FACT_A2[Existencia],0,0,1)</f>
        <v>827.41300000000001</v>
      </c>
      <c r="G491">
        <v>280.93010000000004</v>
      </c>
      <c r="H491">
        <v>276.17000000000007</v>
      </c>
      <c r="I491">
        <v>180.39</v>
      </c>
      <c r="J491">
        <v>156.22</v>
      </c>
      <c r="K491">
        <v>177.82</v>
      </c>
    </row>
    <row r="492" spans="1:11" x14ac:dyDescent="0.3">
      <c r="A492" t="s">
        <v>965</v>
      </c>
      <c r="B492" t="s">
        <v>966</v>
      </c>
      <c r="C492" t="s">
        <v>1811</v>
      </c>
      <c r="D492" t="s">
        <v>1800</v>
      </c>
      <c r="E492" t="str">
        <f>_xlfn.XLOOKUP(FACT_Explosion[[#This Row],[CODIGO]],Proveedores[CODIGO],Proveedores[TIEMPOS DE ENTREGA],0,0,1)</f>
        <v>4 semana (s)</v>
      </c>
      <c r="F492">
        <f>_xlfn.XLOOKUP(FACT_Explosion[[#This Row],[CODIGO]],FACT_A2[cve_prod],FACT_A2[Existencia],0,0,1)</f>
        <v>1700</v>
      </c>
      <c r="G492">
        <v>979</v>
      </c>
      <c r="H492">
        <v>1958</v>
      </c>
      <c r="I492">
        <v>1958</v>
      </c>
      <c r="J492">
        <v>0</v>
      </c>
      <c r="K492">
        <v>0</v>
      </c>
    </row>
    <row r="493" spans="1:11" x14ac:dyDescent="0.3">
      <c r="A493" t="s">
        <v>969</v>
      </c>
      <c r="B493" t="s">
        <v>970</v>
      </c>
      <c r="C493" t="s">
        <v>1811</v>
      </c>
      <c r="D493" t="s">
        <v>1800</v>
      </c>
      <c r="E493" t="str">
        <f>_xlfn.XLOOKUP(FACT_Explosion[[#This Row],[CODIGO]],Proveedores[CODIGO],Proveedores[TIEMPOS DE ENTREGA],0,0,1)</f>
        <v>4 semana (s)</v>
      </c>
      <c r="F493">
        <f>_xlfn.XLOOKUP(FACT_Explosion[[#This Row],[CODIGO]],FACT_A2[cve_prod],FACT_A2[Existencia],0,0,1)</f>
        <v>1600</v>
      </c>
      <c r="G493">
        <v>0</v>
      </c>
      <c r="H493">
        <v>2937</v>
      </c>
      <c r="I493">
        <v>2885.4736842105262</v>
      </c>
      <c r="J493">
        <v>0</v>
      </c>
      <c r="K493">
        <v>0</v>
      </c>
    </row>
    <row r="494" spans="1:11" x14ac:dyDescent="0.3">
      <c r="A494" t="s">
        <v>973</v>
      </c>
      <c r="B494" t="s">
        <v>974</v>
      </c>
      <c r="C494" t="s">
        <v>1811</v>
      </c>
      <c r="D494" t="s">
        <v>1800</v>
      </c>
      <c r="E494" t="str">
        <f>_xlfn.XLOOKUP(FACT_Explosion[[#This Row],[CODIGO]],Proveedores[CODIGO],Proveedores[TIEMPOS DE ENTREGA],0,0,1)</f>
        <v>4 semana(s)</v>
      </c>
      <c r="F494">
        <f>_xlfn.XLOOKUP(FACT_Explosion[[#This Row],[CODIGO]],FACT_A2[cve_prod],FACT_A2[Existencia],0,0,1)</f>
        <v>2493</v>
      </c>
      <c r="G494">
        <v>1734</v>
      </c>
      <c r="H494">
        <v>969</v>
      </c>
      <c r="I494">
        <v>918</v>
      </c>
      <c r="J494">
        <v>918</v>
      </c>
      <c r="K494">
        <v>918</v>
      </c>
    </row>
    <row r="495" spans="1:11" x14ac:dyDescent="0.3">
      <c r="A495" t="s">
        <v>1050</v>
      </c>
      <c r="B495" t="s">
        <v>1051</v>
      </c>
      <c r="C495" t="s">
        <v>1857</v>
      </c>
      <c r="D495" t="s">
        <v>1793</v>
      </c>
      <c r="E495" t="str">
        <f>_xlfn.XLOOKUP(FACT_Explosion[[#This Row],[CODIGO]],Proveedores[CODIGO],Proveedores[TIEMPOS DE ENTREGA],0,0,1)</f>
        <v>1 semana(s)</v>
      </c>
      <c r="F495">
        <f>_xlfn.XLOOKUP(FACT_Explosion[[#This Row],[CODIGO]],FACT_A2[cve_prod],FACT_A2[Existencia],0,0,1)</f>
        <v>56</v>
      </c>
      <c r="G495">
        <v>48</v>
      </c>
      <c r="H495">
        <v>18</v>
      </c>
      <c r="I495">
        <v>72</v>
      </c>
      <c r="J495">
        <v>6</v>
      </c>
      <c r="K495">
        <v>78</v>
      </c>
    </row>
    <row r="496" spans="1:11" x14ac:dyDescent="0.3">
      <c r="A496" t="s">
        <v>1445</v>
      </c>
      <c r="B496" t="s">
        <v>1446</v>
      </c>
      <c r="C496" t="s">
        <v>1856</v>
      </c>
      <c r="D496" t="s">
        <v>1793</v>
      </c>
      <c r="E496" t="str">
        <f>_xlfn.XLOOKUP(FACT_Explosion[[#This Row],[CODIGO]],Proveedores[CODIGO],Proveedores[TIEMPOS DE ENTREGA],0,0,1)</f>
        <v>2 semana(s)</v>
      </c>
      <c r="F496">
        <f>_xlfn.XLOOKUP(FACT_Explosion[[#This Row],[CODIGO]],FACT_A2[cve_prod],FACT_A2[Existencia],0,0,1)</f>
        <v>21.5</v>
      </c>
      <c r="G496">
        <v>1.75</v>
      </c>
      <c r="H496">
        <v>1.75</v>
      </c>
      <c r="I496">
        <v>0</v>
      </c>
      <c r="J496">
        <v>3.5</v>
      </c>
      <c r="K496">
        <v>1.75</v>
      </c>
    </row>
    <row r="497" spans="1:11" x14ac:dyDescent="0.3">
      <c r="A497" t="s">
        <v>997</v>
      </c>
      <c r="B497" t="s">
        <v>998</v>
      </c>
      <c r="C497" t="s">
        <v>1811</v>
      </c>
      <c r="D497" t="s">
        <v>1800</v>
      </c>
      <c r="E497" t="str">
        <f>_xlfn.XLOOKUP(FACT_Explosion[[#This Row],[CODIGO]],Proveedores[CODIGO],Proveedores[TIEMPOS DE ENTREGA],0,0,1)</f>
        <v>4 semana(s)</v>
      </c>
      <c r="F497">
        <f>_xlfn.XLOOKUP(FACT_Explosion[[#This Row],[CODIGO]],FACT_A2[cve_prod],FACT_A2[Existencia],0,0,1)</f>
        <v>2776</v>
      </c>
      <c r="G497">
        <v>780.30000000000007</v>
      </c>
      <c r="H497">
        <v>663</v>
      </c>
      <c r="I497">
        <v>663</v>
      </c>
      <c r="J497">
        <v>663</v>
      </c>
      <c r="K497">
        <v>663</v>
      </c>
    </row>
    <row r="498" spans="1:11" x14ac:dyDescent="0.3">
      <c r="A498" t="s">
        <v>1131</v>
      </c>
      <c r="B498" t="s">
        <v>1132</v>
      </c>
      <c r="C498" t="s">
        <v>1865</v>
      </c>
      <c r="D498" t="s">
        <v>1793</v>
      </c>
      <c r="E498" t="str">
        <f>_xlfn.XLOOKUP(FACT_Explosion[[#This Row],[CODIGO]],Proveedores[CODIGO],Proveedores[TIEMPOS DE ENTREGA],0,0,1)</f>
        <v>1 semana(s)</v>
      </c>
      <c r="F498">
        <f>_xlfn.XLOOKUP(FACT_Explosion[[#This Row],[CODIGO]],FACT_A2[cve_prod],FACT_A2[Existencia],0,0,1)</f>
        <v>60.5</v>
      </c>
      <c r="G498">
        <v>86.183999999999997</v>
      </c>
      <c r="H498">
        <v>41.174999999999997</v>
      </c>
      <c r="I498">
        <v>16.875</v>
      </c>
      <c r="J498">
        <v>15.75</v>
      </c>
      <c r="K498">
        <v>65.25</v>
      </c>
    </row>
    <row r="499" spans="1:11" x14ac:dyDescent="0.3">
      <c r="A499" t="s">
        <v>1010</v>
      </c>
      <c r="B499" t="s">
        <v>1011</v>
      </c>
      <c r="C499" t="s">
        <v>1845</v>
      </c>
      <c r="D499" t="s">
        <v>1793</v>
      </c>
      <c r="E499">
        <f>_xlfn.XLOOKUP(FACT_Explosion[[#This Row],[CODIGO]],Proveedores[CODIGO],Proveedores[TIEMPOS DE ENTREGA],0,0,1)</f>
        <v>0</v>
      </c>
      <c r="F499">
        <f>_xlfn.XLOOKUP(FACT_Explosion[[#This Row],[CODIGO]],FACT_A2[cve_prod],FACT_A2[Existencia],0,0,1)</f>
        <v>0</v>
      </c>
      <c r="G499">
        <v>94.077892200000008</v>
      </c>
      <c r="H499">
        <v>115.3546</v>
      </c>
      <c r="I499">
        <v>96.434599999999989</v>
      </c>
      <c r="J499">
        <v>96.434599999999989</v>
      </c>
      <c r="K499">
        <v>96.434599999999989</v>
      </c>
    </row>
    <row r="500" spans="1:11" x14ac:dyDescent="0.3">
      <c r="A500" t="s">
        <v>1216</v>
      </c>
      <c r="B500" t="s">
        <v>1217</v>
      </c>
      <c r="C500" t="s">
        <v>1859</v>
      </c>
      <c r="D500" t="s">
        <v>1793</v>
      </c>
      <c r="E500">
        <f>_xlfn.XLOOKUP(FACT_Explosion[[#This Row],[CODIGO]],Proveedores[CODIGO],Proveedores[TIEMPOS DE ENTREGA],0,0,1)</f>
        <v>0</v>
      </c>
      <c r="F500">
        <f>_xlfn.XLOOKUP(FACT_Explosion[[#This Row],[CODIGO]],FACT_A2[cve_prod],FACT_A2[Existencia],0,0,1)</f>
        <v>1.1000000000000001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 t="s">
        <v>1435</v>
      </c>
      <c r="B501" t="s">
        <v>1436</v>
      </c>
      <c r="C501" t="s">
        <v>1875</v>
      </c>
      <c r="D501" t="s">
        <v>1793</v>
      </c>
      <c r="E501">
        <f>_xlfn.XLOOKUP(FACT_Explosion[[#This Row],[CODIGO]],Proveedores[CODIGO],Proveedores[TIEMPOS DE ENTREGA],0,0,1)</f>
        <v>0</v>
      </c>
      <c r="F501">
        <f>_xlfn.XLOOKUP(FACT_Explosion[[#This Row],[CODIGO]],FACT_A2[cve_prod],FACT_A2[Existencia],0,0,1)</f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 t="s">
        <v>1018</v>
      </c>
      <c r="B502" t="s">
        <v>1019</v>
      </c>
      <c r="C502" t="s">
        <v>1830</v>
      </c>
      <c r="D502" t="s">
        <v>1800</v>
      </c>
      <c r="E502" t="str">
        <f>_xlfn.XLOOKUP(FACT_Explosion[[#This Row],[CODIGO]],Proveedores[CODIGO],Proveedores[TIEMPOS DE ENTREGA],0,0,1)</f>
        <v>3 semana(s)</v>
      </c>
      <c r="F502">
        <f>_xlfn.XLOOKUP(FACT_Explosion[[#This Row],[CODIGO]],FACT_A2[cve_prod],FACT_A2[Existencia],0,0,1)</f>
        <v>19021</v>
      </c>
      <c r="G502">
        <v>12036</v>
      </c>
      <c r="H502">
        <v>10200</v>
      </c>
      <c r="I502">
        <v>1530</v>
      </c>
      <c r="J502">
        <v>1530</v>
      </c>
      <c r="K502">
        <v>1530</v>
      </c>
    </row>
    <row r="503" spans="1:11" x14ac:dyDescent="0.3">
      <c r="A503" t="s">
        <v>1020</v>
      </c>
      <c r="B503" t="s">
        <v>1021</v>
      </c>
      <c r="C503" t="s">
        <v>1820</v>
      </c>
      <c r="D503" t="s">
        <v>1800</v>
      </c>
      <c r="E503" t="str">
        <f>_xlfn.XLOOKUP(FACT_Explosion[[#This Row],[CODIGO]],Proveedores[CODIGO],Proveedores[TIEMPOS DE ENTREGA],0,0,1)</f>
        <v>3 semana(s)</v>
      </c>
      <c r="F503">
        <f>_xlfn.XLOOKUP(FACT_Explosion[[#This Row],[CODIGO]],FACT_A2[cve_prod],FACT_A2[Existencia],0,0,1)</f>
        <v>0</v>
      </c>
      <c r="G503">
        <v>502.68</v>
      </c>
      <c r="H503">
        <v>426</v>
      </c>
      <c r="I503">
        <v>63.9</v>
      </c>
      <c r="J503">
        <v>63.9</v>
      </c>
      <c r="K503">
        <v>63.9</v>
      </c>
    </row>
    <row r="504" spans="1:11" x14ac:dyDescent="0.3">
      <c r="A504" t="s">
        <v>1027</v>
      </c>
      <c r="B504" t="s">
        <v>1028</v>
      </c>
      <c r="C504" t="s">
        <v>1830</v>
      </c>
      <c r="D504" t="s">
        <v>1800</v>
      </c>
      <c r="E504" t="str">
        <f>_xlfn.XLOOKUP(FACT_Explosion[[#This Row],[CODIGO]],Proveedores[CODIGO],Proveedores[TIEMPOS DE ENTREGA],0,0,1)</f>
        <v>3 semana(s)</v>
      </c>
      <c r="F504">
        <f>_xlfn.XLOOKUP(FACT_Explosion[[#This Row],[CODIGO]],FACT_A2[cve_prod],FACT_A2[Existencia],0,0,1)</f>
        <v>13379.85</v>
      </c>
      <c r="G504">
        <v>12154</v>
      </c>
      <c r="H504">
        <v>10300</v>
      </c>
      <c r="I504">
        <v>1339</v>
      </c>
      <c r="J504">
        <v>1339</v>
      </c>
      <c r="K504">
        <v>1339</v>
      </c>
    </row>
    <row r="505" spans="1:11" x14ac:dyDescent="0.3">
      <c r="A505" t="s">
        <v>1173</v>
      </c>
      <c r="B505" t="s">
        <v>1174</v>
      </c>
      <c r="C505" t="s">
        <v>1855</v>
      </c>
      <c r="D505" t="s">
        <v>1793</v>
      </c>
      <c r="E505">
        <f>_xlfn.XLOOKUP(FACT_Explosion[[#This Row],[CODIGO]],Proveedores[CODIGO],Proveedores[TIEMPOS DE ENTREGA],0,0,1)</f>
        <v>0</v>
      </c>
      <c r="F505">
        <f>_xlfn.XLOOKUP(FACT_Explosion[[#This Row],[CODIGO]],FACT_A2[cve_prod],FACT_A2[Existencia],0,0,1)</f>
        <v>1459.25</v>
      </c>
      <c r="G505">
        <v>350</v>
      </c>
      <c r="H505">
        <v>200</v>
      </c>
      <c r="I505">
        <v>200</v>
      </c>
      <c r="J505">
        <v>200</v>
      </c>
      <c r="K505">
        <v>200</v>
      </c>
    </row>
    <row r="506" spans="1:11" x14ac:dyDescent="0.3">
      <c r="A506" t="s">
        <v>1029</v>
      </c>
      <c r="B506" t="s">
        <v>1030</v>
      </c>
      <c r="C506" t="s">
        <v>1820</v>
      </c>
      <c r="D506" t="s">
        <v>1800</v>
      </c>
      <c r="E506" t="str">
        <f>_xlfn.XLOOKUP(FACT_Explosion[[#This Row],[CODIGO]],Proveedores[CODIGO],Proveedores[TIEMPOS DE ENTREGA],0,0,1)</f>
        <v>3 semana(s)</v>
      </c>
      <c r="F506">
        <f>_xlfn.XLOOKUP(FACT_Explosion[[#This Row],[CODIGO]],FACT_A2[cve_prod],FACT_A2[Existencia],0,0,1)</f>
        <v>563</v>
      </c>
      <c r="G506">
        <v>507.4</v>
      </c>
      <c r="H506">
        <v>429.99999999999994</v>
      </c>
      <c r="I506">
        <v>55.9</v>
      </c>
      <c r="J506">
        <v>55.9</v>
      </c>
      <c r="K506">
        <v>55.9</v>
      </c>
    </row>
    <row r="507" spans="1:11" x14ac:dyDescent="0.3">
      <c r="A507" t="s">
        <v>1599</v>
      </c>
      <c r="B507" t="s">
        <v>1600</v>
      </c>
      <c r="C507" t="s">
        <v>1887</v>
      </c>
      <c r="D507" t="s">
        <v>1793</v>
      </c>
      <c r="E507" t="str">
        <f>_xlfn.XLOOKUP(FACT_Explosion[[#This Row],[CODIGO]],Proveedores[CODIGO],Proveedores[TIEMPOS DE ENTREGA],0,0,1)</f>
        <v>2 semana(s)</v>
      </c>
      <c r="F507">
        <f>_xlfn.XLOOKUP(FACT_Explosion[[#This Row],[CODIGO]],FACT_A2[cve_prod],FACT_A2[Existencia],0,0,1)</f>
        <v>786.86</v>
      </c>
      <c r="G507">
        <v>355.82399999999996</v>
      </c>
      <c r="H507">
        <v>46.256</v>
      </c>
      <c r="I507">
        <v>28</v>
      </c>
      <c r="J507">
        <v>0</v>
      </c>
      <c r="K507">
        <v>23.52</v>
      </c>
    </row>
    <row r="508" spans="1:11" x14ac:dyDescent="0.3">
      <c r="A508" t="s">
        <v>1729</v>
      </c>
      <c r="B508" t="s">
        <v>1730</v>
      </c>
      <c r="C508" t="s">
        <v>1834</v>
      </c>
      <c r="D508" t="s">
        <v>1793</v>
      </c>
      <c r="E508" t="str">
        <f>_xlfn.XLOOKUP(FACT_Explosion[[#This Row],[CODIGO]],Proveedores[CODIGO],Proveedores[TIEMPOS DE ENTREGA],0,0,1)</f>
        <v>1 semana(s)</v>
      </c>
      <c r="F508">
        <f>_xlfn.XLOOKUP(FACT_Explosion[[#This Row],[CODIGO]],FACT_A2[cve_prod],FACT_A2[Existencia],0,0,1)</f>
        <v>19</v>
      </c>
      <c r="G508">
        <v>17.600000000000001</v>
      </c>
      <c r="H508">
        <v>8.8000000000000007</v>
      </c>
      <c r="I508">
        <v>8.8000000000000007</v>
      </c>
      <c r="J508">
        <v>8.8000000000000007</v>
      </c>
      <c r="K508">
        <v>8.8000000000000007</v>
      </c>
    </row>
    <row r="509" spans="1:11" x14ac:dyDescent="0.3">
      <c r="A509" t="s">
        <v>1060</v>
      </c>
      <c r="B509" t="s">
        <v>1061</v>
      </c>
      <c r="C509" t="s">
        <v>1820</v>
      </c>
      <c r="D509" t="s">
        <v>1800</v>
      </c>
      <c r="E509" t="str">
        <f>_xlfn.XLOOKUP(FACT_Explosion[[#This Row],[CODIGO]],Proveedores[CODIGO],Proveedores[TIEMPOS DE ENTREGA],0,0,1)</f>
        <v>3 semana(s)</v>
      </c>
      <c r="F509">
        <f>_xlfn.XLOOKUP(FACT_Explosion[[#This Row],[CODIGO]],FACT_A2[cve_prod],FACT_A2[Existencia],0,0,1)</f>
        <v>114</v>
      </c>
      <c r="G509">
        <v>294</v>
      </c>
      <c r="H509">
        <v>119</v>
      </c>
      <c r="I509">
        <v>406</v>
      </c>
      <c r="J509">
        <v>63</v>
      </c>
      <c r="K509">
        <v>399</v>
      </c>
    </row>
    <row r="510" spans="1:11" x14ac:dyDescent="0.3">
      <c r="A510" t="s">
        <v>1541</v>
      </c>
      <c r="B510" t="s">
        <v>1542</v>
      </c>
      <c r="C510" t="s">
        <v>1834</v>
      </c>
      <c r="D510" t="s">
        <v>1793</v>
      </c>
      <c r="E510" t="str">
        <f>_xlfn.XLOOKUP(FACT_Explosion[[#This Row],[CODIGO]],Proveedores[CODIGO],Proveedores[TIEMPOS DE ENTREGA],0,0,1)</f>
        <v>1 semana(s)</v>
      </c>
      <c r="F510">
        <f>_xlfn.XLOOKUP(FACT_Explosion[[#This Row],[CODIGO]],FACT_A2[cve_prod],FACT_A2[Existencia],0,0,1)</f>
        <v>27.405899999999999</v>
      </c>
      <c r="G510">
        <v>79.010423919999994</v>
      </c>
      <c r="H510">
        <v>29.152251999999994</v>
      </c>
      <c r="I510">
        <v>38.692251999999996</v>
      </c>
      <c r="J510">
        <v>29.152251999999994</v>
      </c>
      <c r="K510">
        <v>29.152251999999994</v>
      </c>
    </row>
    <row r="511" spans="1:11" x14ac:dyDescent="0.3">
      <c r="A511" t="s">
        <v>1731</v>
      </c>
      <c r="B511" t="s">
        <v>1732</v>
      </c>
      <c r="C511" t="s">
        <v>1834</v>
      </c>
      <c r="D511" t="s">
        <v>1793</v>
      </c>
      <c r="E511" t="str">
        <f>_xlfn.XLOOKUP(FACT_Explosion[[#This Row],[CODIGO]],Proveedores[CODIGO],Proveedores[TIEMPOS DE ENTREGA],0,0,1)</f>
        <v>1 semana(s)</v>
      </c>
      <c r="F511">
        <f>_xlfn.XLOOKUP(FACT_Explosion[[#This Row],[CODIGO]],FACT_A2[cve_prod],FACT_A2[Existencia],0,0,1)</f>
        <v>21.6</v>
      </c>
      <c r="G511">
        <v>35.200000000000003</v>
      </c>
      <c r="H511">
        <v>17.600000000000001</v>
      </c>
      <c r="I511">
        <v>17.600000000000001</v>
      </c>
      <c r="J511">
        <v>17.600000000000001</v>
      </c>
      <c r="K511">
        <v>17.600000000000001</v>
      </c>
    </row>
    <row r="512" spans="1:11" x14ac:dyDescent="0.3">
      <c r="A512" t="s">
        <v>1547</v>
      </c>
      <c r="B512" t="s">
        <v>1548</v>
      </c>
      <c r="C512" t="s">
        <v>1834</v>
      </c>
      <c r="D512" t="s">
        <v>1793</v>
      </c>
      <c r="E512" t="str">
        <f>_xlfn.XLOOKUP(FACT_Explosion[[#This Row],[CODIGO]],Proveedores[CODIGO],Proveedores[TIEMPOS DE ENTREGA],0,0,1)</f>
        <v>1 semana(s)</v>
      </c>
      <c r="F512">
        <f>_xlfn.XLOOKUP(FACT_Explosion[[#This Row],[CODIGO]],FACT_A2[cve_prod],FACT_A2[Existencia],0,0,1)</f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 t="s">
        <v>1085</v>
      </c>
      <c r="B513" t="s">
        <v>1086</v>
      </c>
      <c r="C513" t="s">
        <v>1888</v>
      </c>
      <c r="D513" t="s">
        <v>1793</v>
      </c>
      <c r="E513" t="str">
        <f>_xlfn.XLOOKUP(FACT_Explosion[[#This Row],[CODIGO]],Proveedores[CODIGO],Proveedores[TIEMPOS DE ENTREGA],0,0,1)</f>
        <v>1 semana(s)</v>
      </c>
      <c r="F513">
        <f>_xlfn.XLOOKUP(FACT_Explosion[[#This Row],[CODIGO]],FACT_A2[cve_prod],FACT_A2[Existencia],0,0,1)</f>
        <v>15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1089</v>
      </c>
      <c r="B514" t="s">
        <v>1090</v>
      </c>
      <c r="C514" t="s">
        <v>1834</v>
      </c>
      <c r="D514" t="s">
        <v>1793</v>
      </c>
      <c r="E514" t="str">
        <f>_xlfn.XLOOKUP(FACT_Explosion[[#This Row],[CODIGO]],Proveedores[CODIGO],Proveedores[TIEMPOS DE ENTREGA],0,0,1)</f>
        <v>1 semana(s)</v>
      </c>
      <c r="F514">
        <f>_xlfn.XLOOKUP(FACT_Explosion[[#This Row],[CODIGO]],FACT_A2[cve_prod],FACT_A2[Existencia],0,0,1)</f>
        <v>100</v>
      </c>
      <c r="G514">
        <v>19.636199999999999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1091</v>
      </c>
      <c r="B515" t="s">
        <v>1092</v>
      </c>
      <c r="C515" t="s">
        <v>1823</v>
      </c>
      <c r="D515" t="s">
        <v>1800</v>
      </c>
      <c r="E515" t="str">
        <f>_xlfn.XLOOKUP(FACT_Explosion[[#This Row],[CODIGO]],Proveedores[CODIGO],Proveedores[TIEMPOS DE ENTREGA],0,0,1)</f>
        <v>4 semana (s)</v>
      </c>
      <c r="F515">
        <f>_xlfn.XLOOKUP(FACT_Explosion[[#This Row],[CODIGO]],FACT_A2[cve_prod],FACT_A2[Existencia],0,0,1)</f>
        <v>3500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1093</v>
      </c>
      <c r="B516" t="s">
        <v>1094</v>
      </c>
      <c r="C516" t="s">
        <v>1807</v>
      </c>
      <c r="D516" t="s">
        <v>1800</v>
      </c>
      <c r="E516" t="str">
        <f>_xlfn.XLOOKUP(FACT_Explosion[[#This Row],[CODIGO]],Proveedores[CODIGO],Proveedores[TIEMPOS DE ENTREGA],0,0,1)</f>
        <v>4 semana (s)</v>
      </c>
      <c r="F516">
        <f>_xlfn.XLOOKUP(FACT_Explosion[[#This Row],[CODIGO]],FACT_A2[cve_prod],FACT_A2[Existencia],0,0,1)</f>
        <v>287.14999999999998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 t="s">
        <v>1095</v>
      </c>
      <c r="B517" t="s">
        <v>1096</v>
      </c>
      <c r="C517" t="s">
        <v>1820</v>
      </c>
      <c r="D517" t="s">
        <v>1800</v>
      </c>
      <c r="E517" t="str">
        <f>_xlfn.XLOOKUP(FACT_Explosion[[#This Row],[CODIGO]],Proveedores[CODIGO],Proveedores[TIEMPOS DE ENTREGA],0,0,1)</f>
        <v>6 semana (s)</v>
      </c>
      <c r="F517">
        <f>_xlfn.XLOOKUP(FACT_Explosion[[#This Row],[CODIGO]],FACT_A2[cve_prod],FACT_A2[Existencia],0,0,1)</f>
        <v>374</v>
      </c>
      <c r="G517">
        <v>106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1099</v>
      </c>
      <c r="B518" t="s">
        <v>1100</v>
      </c>
      <c r="C518" t="s">
        <v>1888</v>
      </c>
      <c r="D518" t="s">
        <v>1793</v>
      </c>
      <c r="E518" t="str">
        <f>_xlfn.XLOOKUP(FACT_Explosion[[#This Row],[CODIGO]],Proveedores[CODIGO],Proveedores[TIEMPOS DE ENTREGA],0,0,1)</f>
        <v>2 semana(s)</v>
      </c>
      <c r="F518">
        <f>_xlfn.XLOOKUP(FACT_Explosion[[#This Row],[CODIGO]],FACT_A2[cve_prod],FACT_A2[Existencia],0,0,1)</f>
        <v>13.6</v>
      </c>
      <c r="G518">
        <v>16.2</v>
      </c>
      <c r="H518">
        <v>0</v>
      </c>
      <c r="I518">
        <v>0</v>
      </c>
      <c r="J518">
        <v>0</v>
      </c>
      <c r="K518">
        <v>8.1</v>
      </c>
    </row>
    <row r="519" spans="1:11" x14ac:dyDescent="0.3">
      <c r="A519" t="s">
        <v>1101</v>
      </c>
      <c r="B519" t="s">
        <v>1102</v>
      </c>
      <c r="C519" t="s">
        <v>1823</v>
      </c>
      <c r="D519" t="s">
        <v>1800</v>
      </c>
      <c r="E519" t="str">
        <f>_xlfn.XLOOKUP(FACT_Explosion[[#This Row],[CODIGO]],Proveedores[CODIGO],Proveedores[TIEMPOS DE ENTREGA],0,0,1)</f>
        <v>4 semana (s)</v>
      </c>
      <c r="F519">
        <f>_xlfn.XLOOKUP(FACT_Explosion[[#This Row],[CODIGO]],FACT_A2[cve_prod],FACT_A2[Existencia],0,0,1)</f>
        <v>3230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1487</v>
      </c>
      <c r="B520" t="s">
        <v>1488</v>
      </c>
      <c r="C520" t="s">
        <v>1843</v>
      </c>
      <c r="D520" t="s">
        <v>1793</v>
      </c>
      <c r="E520" t="str">
        <f>_xlfn.XLOOKUP(FACT_Explosion[[#This Row],[CODIGO]],Proveedores[CODIGO],Proveedores[TIEMPOS DE ENTREGA],0,0,1)</f>
        <v>1 semana(s)</v>
      </c>
      <c r="F520">
        <f>_xlfn.XLOOKUP(FACT_Explosion[[#This Row],[CODIGO]],FACT_A2[cve_prod],FACT_A2[Existencia],0,0,1)</f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1103</v>
      </c>
      <c r="B521" t="s">
        <v>1104</v>
      </c>
      <c r="C521" t="s">
        <v>1807</v>
      </c>
      <c r="D521" t="s">
        <v>1800</v>
      </c>
      <c r="E521" t="str">
        <f>_xlfn.XLOOKUP(FACT_Explosion[[#This Row],[CODIGO]],Proveedores[CODIGO],Proveedores[TIEMPOS DE ENTREGA],0,0,1)</f>
        <v>4 semana (s)</v>
      </c>
      <c r="F521">
        <f>_xlfn.XLOOKUP(FACT_Explosion[[#This Row],[CODIGO]],FACT_A2[cve_prod],FACT_A2[Existencia],0,0,1)</f>
        <v>25.4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1222</v>
      </c>
      <c r="B522" t="s">
        <v>1223</v>
      </c>
      <c r="C522" t="s">
        <v>1824</v>
      </c>
      <c r="D522" t="s">
        <v>1800</v>
      </c>
      <c r="E522" t="str">
        <f>_xlfn.XLOOKUP(FACT_Explosion[[#This Row],[CODIGO]],Proveedores[CODIGO],Proveedores[TIEMPOS DE ENTREGA],0,0,1)</f>
        <v>3 semana(s)</v>
      </c>
      <c r="F522">
        <f>_xlfn.XLOOKUP(FACT_Explosion[[#This Row],[CODIGO]],FACT_A2[cve_prod],FACT_A2[Existencia],0,0,1)</f>
        <v>3640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1107</v>
      </c>
      <c r="B523" t="s">
        <v>1108</v>
      </c>
      <c r="C523" t="s">
        <v>1888</v>
      </c>
      <c r="D523" t="s">
        <v>1793</v>
      </c>
      <c r="E523" t="str">
        <f>_xlfn.XLOOKUP(FACT_Explosion[[#This Row],[CODIGO]],Proveedores[CODIGO],Proveedores[TIEMPOS DE ENTREGA],0,0,1)</f>
        <v>1 semana(s)</v>
      </c>
      <c r="F523">
        <f>_xlfn.XLOOKUP(FACT_Explosion[[#This Row],[CODIGO]],FACT_A2[cve_prod],FACT_A2[Existencia],0,0,1)</f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1109</v>
      </c>
      <c r="B524" t="s">
        <v>1110</v>
      </c>
      <c r="C524" t="s">
        <v>1823</v>
      </c>
      <c r="D524" t="s">
        <v>1800</v>
      </c>
      <c r="E524" t="str">
        <f>_xlfn.XLOOKUP(FACT_Explosion[[#This Row],[CODIGO]],Proveedores[CODIGO],Proveedores[TIEMPOS DE ENTREGA],0,0,1)</f>
        <v>4 semana (s)</v>
      </c>
      <c r="F524">
        <f>_xlfn.XLOOKUP(FACT_Explosion[[#This Row],[CODIGO]],FACT_A2[cve_prod],FACT_A2[Existencia],0,0,1)</f>
        <v>3368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1111</v>
      </c>
      <c r="B525" t="s">
        <v>1112</v>
      </c>
      <c r="C525" t="s">
        <v>1807</v>
      </c>
      <c r="D525" t="s">
        <v>1800</v>
      </c>
      <c r="E525" t="str">
        <f>_xlfn.XLOOKUP(FACT_Explosion[[#This Row],[CODIGO]],Proveedores[CODIGO],Proveedores[TIEMPOS DE ENTREGA],0,0,1)</f>
        <v>4 semana (s)</v>
      </c>
      <c r="F525">
        <f>_xlfn.XLOOKUP(FACT_Explosion[[#This Row],[CODIGO]],FACT_A2[cve_prod],FACT_A2[Existencia],0,0,1)</f>
        <v>174.49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1115</v>
      </c>
      <c r="B526" t="s">
        <v>1116</v>
      </c>
      <c r="C526" t="s">
        <v>1836</v>
      </c>
      <c r="D526" t="s">
        <v>1793</v>
      </c>
      <c r="E526" t="str">
        <f>_xlfn.XLOOKUP(FACT_Explosion[[#This Row],[CODIGO]],Proveedores[CODIGO],Proveedores[TIEMPOS DE ENTREGA],0,0,1)</f>
        <v>3 semana(s)</v>
      </c>
      <c r="F526">
        <f>_xlfn.XLOOKUP(FACT_Explosion[[#This Row],[CODIGO]],FACT_A2[cve_prod],FACT_A2[Existencia],0,0,1)</f>
        <v>30</v>
      </c>
      <c r="G526">
        <v>10.8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1117</v>
      </c>
      <c r="B527" t="s">
        <v>1118</v>
      </c>
      <c r="C527" t="s">
        <v>1823</v>
      </c>
      <c r="D527" t="s">
        <v>1800</v>
      </c>
      <c r="E527" t="str">
        <f>_xlfn.XLOOKUP(FACT_Explosion[[#This Row],[CODIGO]],Proveedores[CODIGO],Proveedores[TIEMPOS DE ENTREGA],0,0,1)</f>
        <v>3 semana(s)</v>
      </c>
      <c r="F527">
        <f>_xlfn.XLOOKUP(FACT_Explosion[[#This Row],[CODIGO]],FACT_A2[cve_prod],FACT_A2[Existencia],0,0,1)</f>
        <v>0</v>
      </c>
      <c r="G527">
        <v>1224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1119</v>
      </c>
      <c r="B528" t="s">
        <v>1120</v>
      </c>
      <c r="C528" t="s">
        <v>1818</v>
      </c>
      <c r="D528" t="s">
        <v>1800</v>
      </c>
      <c r="E528" t="str">
        <f>_xlfn.XLOOKUP(FACT_Explosion[[#This Row],[CODIGO]],Proveedores[CODIGO],Proveedores[TIEMPOS DE ENTREGA],0,0,1)</f>
        <v>6 semana (s)</v>
      </c>
      <c r="F528">
        <f>_xlfn.XLOOKUP(FACT_Explosion[[#This Row],[CODIGO]],FACT_A2[cve_prod],FACT_A2[Existencia],0,0,1)</f>
        <v>0</v>
      </c>
      <c r="G528">
        <v>62.42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 t="s">
        <v>1220</v>
      </c>
      <c r="B529" t="s">
        <v>1221</v>
      </c>
      <c r="C529" t="s">
        <v>1823</v>
      </c>
      <c r="D529" t="s">
        <v>1800</v>
      </c>
      <c r="E529" t="str">
        <f>_xlfn.XLOOKUP(FACT_Explosion[[#This Row],[CODIGO]],Proveedores[CODIGO],Proveedores[TIEMPOS DE ENTREGA],0,0,1)</f>
        <v>3 semana(s)</v>
      </c>
      <c r="F529">
        <f>_xlfn.XLOOKUP(FACT_Explosion[[#This Row],[CODIGO]],FACT_A2[cve_prod],FACT_A2[Existencia],0,0,1)</f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1123</v>
      </c>
      <c r="B530" t="s">
        <v>1124</v>
      </c>
      <c r="C530" t="s">
        <v>1823</v>
      </c>
      <c r="D530" t="s">
        <v>1800</v>
      </c>
      <c r="E530" t="str">
        <f>_xlfn.XLOOKUP(FACT_Explosion[[#This Row],[CODIGO]],Proveedores[CODIGO],Proveedores[TIEMPOS DE ENTREGA],0,0,1)</f>
        <v>4 semana (s)</v>
      </c>
      <c r="F530">
        <f>_xlfn.XLOOKUP(FACT_Explosion[[#This Row],[CODIGO]],FACT_A2[cve_prod],FACT_A2[Existencia],0,0,1)</f>
        <v>3753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1589</v>
      </c>
      <c r="B531" t="s">
        <v>1590</v>
      </c>
      <c r="C531" t="s">
        <v>1819</v>
      </c>
      <c r="D531" t="s">
        <v>1800</v>
      </c>
      <c r="E531" t="str">
        <f>_xlfn.XLOOKUP(FACT_Explosion[[#This Row],[CODIGO]],Proveedores[CODIGO],Proveedores[TIEMPOS DE ENTREGA],0,0,1)</f>
        <v>3 semana(s)</v>
      </c>
      <c r="F531">
        <f>_xlfn.XLOOKUP(FACT_Explosion[[#This Row],[CODIGO]],FACT_A2[cve_prod],FACT_A2[Existencia],0,0,1)</f>
        <v>11711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 t="s">
        <v>1125</v>
      </c>
      <c r="B532" t="s">
        <v>1126</v>
      </c>
      <c r="C532" t="s">
        <v>1807</v>
      </c>
      <c r="D532" t="s">
        <v>1800</v>
      </c>
      <c r="E532" t="str">
        <f>_xlfn.XLOOKUP(FACT_Explosion[[#This Row],[CODIGO]],Proveedores[CODIGO],Proveedores[TIEMPOS DE ENTREGA],0,0,1)</f>
        <v>4 semana (s)</v>
      </c>
      <c r="F532">
        <f>_xlfn.XLOOKUP(FACT_Explosion[[#This Row],[CODIGO]],FACT_A2[cve_prod],FACT_A2[Existencia],0,0,1)</f>
        <v>298.82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1151</v>
      </c>
      <c r="B533" t="s">
        <v>1152</v>
      </c>
      <c r="C533" t="s">
        <v>1811</v>
      </c>
      <c r="D533" t="s">
        <v>1800</v>
      </c>
      <c r="E533" t="str">
        <f>_xlfn.XLOOKUP(FACT_Explosion[[#This Row],[CODIGO]],Proveedores[CODIGO],Proveedores[TIEMPOS DE ENTREGA],0,0,1)</f>
        <v>4 semana(s)</v>
      </c>
      <c r="F533">
        <f>_xlfn.XLOOKUP(FACT_Explosion[[#This Row],[CODIGO]],FACT_A2[cve_prod],FACT_A2[Existencia],0,0,1)</f>
        <v>500</v>
      </c>
      <c r="G533">
        <v>0</v>
      </c>
      <c r="H533">
        <v>267.8</v>
      </c>
      <c r="I533">
        <v>267.8</v>
      </c>
      <c r="J533">
        <v>267.8</v>
      </c>
      <c r="K533">
        <v>267.8</v>
      </c>
    </row>
    <row r="534" spans="1:11" x14ac:dyDescent="0.3">
      <c r="A534" t="s">
        <v>1441</v>
      </c>
      <c r="B534" t="s">
        <v>1442</v>
      </c>
      <c r="C534" t="s">
        <v>1846</v>
      </c>
      <c r="D534" t="s">
        <v>1793</v>
      </c>
      <c r="E534" t="str">
        <f>_xlfn.XLOOKUP(FACT_Explosion[[#This Row],[CODIGO]],Proveedores[CODIGO],Proveedores[TIEMPOS DE ENTREGA],0,0,1)</f>
        <v>2 semana(s)</v>
      </c>
      <c r="F534">
        <f>_xlfn.XLOOKUP(FACT_Explosion[[#This Row],[CODIGO]],FACT_A2[cve_prod],FACT_A2[Existencia],0,0,1)</f>
        <v>150</v>
      </c>
      <c r="G534">
        <v>50</v>
      </c>
      <c r="H534">
        <v>50</v>
      </c>
      <c r="I534">
        <v>0</v>
      </c>
      <c r="J534">
        <v>100</v>
      </c>
      <c r="K534">
        <v>50</v>
      </c>
    </row>
    <row r="535" spans="1:11" x14ac:dyDescent="0.3">
      <c r="A535" t="s">
        <v>1157</v>
      </c>
      <c r="B535" t="s">
        <v>1158</v>
      </c>
      <c r="C535" t="s">
        <v>1835</v>
      </c>
      <c r="D535" t="s">
        <v>1793</v>
      </c>
      <c r="E535" t="str">
        <f>_xlfn.XLOOKUP(FACT_Explosion[[#This Row],[CODIGO]],Proveedores[CODIGO],Proveedores[TIEMPOS DE ENTREGA],0,0,1)</f>
        <v>1 semana(s)</v>
      </c>
      <c r="F535">
        <f>_xlfn.XLOOKUP(FACT_Explosion[[#This Row],[CODIGO]],FACT_A2[cve_prod],FACT_A2[Existencia],0,0,1)</f>
        <v>3.8</v>
      </c>
      <c r="G535">
        <v>2.6999999999999997</v>
      </c>
      <c r="H535">
        <v>1.2</v>
      </c>
      <c r="I535">
        <v>1.2</v>
      </c>
      <c r="J535">
        <v>1.2</v>
      </c>
      <c r="K535">
        <v>1.2</v>
      </c>
    </row>
    <row r="536" spans="1:11" x14ac:dyDescent="0.3">
      <c r="A536" t="s">
        <v>1443</v>
      </c>
      <c r="B536" t="s">
        <v>1444</v>
      </c>
      <c r="C536" t="s">
        <v>1846</v>
      </c>
      <c r="D536" t="s">
        <v>1793</v>
      </c>
      <c r="E536" t="str">
        <f>_xlfn.XLOOKUP(FACT_Explosion[[#This Row],[CODIGO]],Proveedores[CODIGO],Proveedores[TIEMPOS DE ENTREGA],0,0,1)</f>
        <v>2 semana(s)</v>
      </c>
      <c r="F536">
        <f>_xlfn.XLOOKUP(FACT_Explosion[[#This Row],[CODIGO]],FACT_A2[cve_prod],FACT_A2[Existencia],0,0,1)</f>
        <v>25</v>
      </c>
      <c r="G536">
        <v>50</v>
      </c>
      <c r="H536">
        <v>50</v>
      </c>
      <c r="I536">
        <v>0</v>
      </c>
      <c r="J536">
        <v>100</v>
      </c>
      <c r="K536">
        <v>50</v>
      </c>
    </row>
    <row r="537" spans="1:11" x14ac:dyDescent="0.3">
      <c r="A537" t="s">
        <v>1595</v>
      </c>
      <c r="B537" t="s">
        <v>1596</v>
      </c>
      <c r="C537" t="s">
        <v>1807</v>
      </c>
      <c r="D537" t="s">
        <v>1800</v>
      </c>
      <c r="E537" t="str">
        <f>_xlfn.XLOOKUP(FACT_Explosion[[#This Row],[CODIGO]],Proveedores[CODIGO],Proveedores[TIEMPOS DE ENTREGA],0,0,1)</f>
        <v>4 semana (s)</v>
      </c>
      <c r="F537">
        <f>_xlfn.XLOOKUP(FACT_Explosion[[#This Row],[CODIGO]],FACT_A2[cve_prod],FACT_A2[Existencia],0,0,1)</f>
        <v>12000</v>
      </c>
      <c r="G537">
        <v>12661.26</v>
      </c>
      <c r="H537">
        <v>15300</v>
      </c>
      <c r="I537">
        <v>15300</v>
      </c>
      <c r="J537">
        <v>15300</v>
      </c>
      <c r="K537">
        <v>15300</v>
      </c>
    </row>
    <row r="538" spans="1:11" x14ac:dyDescent="0.3">
      <c r="A538" t="s">
        <v>1163</v>
      </c>
      <c r="B538" t="s">
        <v>1164</v>
      </c>
      <c r="C538" t="s">
        <v>1820</v>
      </c>
      <c r="D538" t="s">
        <v>1800</v>
      </c>
      <c r="E538" t="str">
        <f>_xlfn.XLOOKUP(FACT_Explosion[[#This Row],[CODIGO]],Proveedores[CODIGO],Proveedores[TIEMPOS DE ENTREGA],0,0,1)</f>
        <v>3 semana(s)</v>
      </c>
      <c r="F538">
        <f>_xlfn.XLOOKUP(FACT_Explosion[[#This Row],[CODIGO]],FACT_A2[cve_prod],FACT_A2[Existencia],0,0,1)</f>
        <v>687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 t="s">
        <v>1723</v>
      </c>
      <c r="B539" t="s">
        <v>1724</v>
      </c>
      <c r="C539" t="s">
        <v>1816</v>
      </c>
      <c r="D539" t="s">
        <v>1800</v>
      </c>
      <c r="E539">
        <f>_xlfn.XLOOKUP(FACT_Explosion[[#This Row],[CODIGO]],Proveedores[CODIGO],Proveedores[TIEMPOS DE ENTREGA],0,0,1)</f>
        <v>0</v>
      </c>
      <c r="F539">
        <f>_xlfn.XLOOKUP(FACT_Explosion[[#This Row],[CODIGO]],FACT_A2[cve_prod],FACT_A2[Existencia],0,0,1)</f>
        <v>4000</v>
      </c>
      <c r="G539">
        <v>3090</v>
      </c>
      <c r="H539">
        <v>2060</v>
      </c>
      <c r="I539">
        <v>0</v>
      </c>
      <c r="J539">
        <v>0</v>
      </c>
      <c r="K539">
        <v>0</v>
      </c>
    </row>
    <row r="540" spans="1:11" x14ac:dyDescent="0.3">
      <c r="A540" t="s">
        <v>1723</v>
      </c>
      <c r="B540" t="s">
        <v>1724</v>
      </c>
      <c r="C540" t="s">
        <v>1816</v>
      </c>
      <c r="D540" t="s">
        <v>1800</v>
      </c>
      <c r="E540">
        <f>_xlfn.XLOOKUP(FACT_Explosion[[#This Row],[CODIGO]],Proveedores[CODIGO],Proveedores[TIEMPOS DE ENTREGA],0,0,1)</f>
        <v>0</v>
      </c>
      <c r="F540">
        <f>_xlfn.XLOOKUP(FACT_Explosion[[#This Row],[CODIGO]],FACT_A2[cve_prod],FACT_A2[Existencia],0,0,1)</f>
        <v>4000</v>
      </c>
      <c r="G540">
        <v>3090</v>
      </c>
      <c r="H540">
        <v>2060</v>
      </c>
      <c r="I540">
        <v>0</v>
      </c>
      <c r="J540">
        <v>0</v>
      </c>
      <c r="K540">
        <v>0</v>
      </c>
    </row>
    <row r="541" spans="1:11" x14ac:dyDescent="0.3">
      <c r="A541" t="s">
        <v>1175</v>
      </c>
      <c r="B541" t="s">
        <v>1176</v>
      </c>
      <c r="C541" t="s">
        <v>1860</v>
      </c>
      <c r="D541" t="s">
        <v>1793</v>
      </c>
      <c r="E541" t="str">
        <f>_xlfn.XLOOKUP(FACT_Explosion[[#This Row],[CODIGO]],Proveedores[CODIGO],Proveedores[TIEMPOS DE ENTREGA],0,0,1)</f>
        <v>3 semana(s)</v>
      </c>
      <c r="F541">
        <f>_xlfn.XLOOKUP(FACT_Explosion[[#This Row],[CODIGO]],FACT_A2[cve_prod],FACT_A2[Existencia],0,0,1)</f>
        <v>66.875</v>
      </c>
      <c r="G541">
        <v>175</v>
      </c>
      <c r="H541">
        <v>100</v>
      </c>
      <c r="I541">
        <v>100</v>
      </c>
      <c r="J541">
        <v>100</v>
      </c>
      <c r="K541">
        <v>100</v>
      </c>
    </row>
    <row r="542" spans="1:11" x14ac:dyDescent="0.3">
      <c r="A542" t="s">
        <v>1177</v>
      </c>
      <c r="B542" t="s">
        <v>1178</v>
      </c>
      <c r="C542" t="s">
        <v>1860</v>
      </c>
      <c r="D542" t="s">
        <v>1793</v>
      </c>
      <c r="E542" t="str">
        <f>_xlfn.XLOOKUP(FACT_Explosion[[#This Row],[CODIGO]],Proveedores[CODIGO],Proveedores[TIEMPOS DE ENTREGA],0,0,1)</f>
        <v>3 semana(s)</v>
      </c>
      <c r="F542">
        <f>_xlfn.XLOOKUP(FACT_Explosion[[#This Row],[CODIGO]],FACT_A2[cve_prod],FACT_A2[Existencia],0,0,1)</f>
        <v>19.68</v>
      </c>
      <c r="G542">
        <v>105</v>
      </c>
      <c r="H542">
        <v>60</v>
      </c>
      <c r="I542">
        <v>60</v>
      </c>
      <c r="J542">
        <v>60</v>
      </c>
      <c r="K542">
        <v>60</v>
      </c>
    </row>
    <row r="543" spans="1:11" x14ac:dyDescent="0.3">
      <c r="A543" t="s">
        <v>1727</v>
      </c>
      <c r="B543" t="s">
        <v>1728</v>
      </c>
      <c r="C543" t="s">
        <v>1835</v>
      </c>
      <c r="D543" t="s">
        <v>1793</v>
      </c>
      <c r="E543" t="str">
        <f>_xlfn.XLOOKUP(FACT_Explosion[[#This Row],[CODIGO]],Proveedores[CODIGO],Proveedores[TIEMPOS DE ENTREGA],0,0,1)</f>
        <v>1 semana(s)</v>
      </c>
      <c r="F543">
        <f>_xlfn.XLOOKUP(FACT_Explosion[[#This Row],[CODIGO]],FACT_A2[cve_prod],FACT_A2[Existencia],0,0,1)</f>
        <v>10</v>
      </c>
      <c r="G543">
        <v>8.8000000000000007</v>
      </c>
      <c r="H543">
        <v>4.4000000000000004</v>
      </c>
      <c r="I543">
        <v>4.4000000000000004</v>
      </c>
      <c r="J543">
        <v>4.4000000000000004</v>
      </c>
      <c r="K543">
        <v>4.4000000000000004</v>
      </c>
    </row>
    <row r="544" spans="1:11" x14ac:dyDescent="0.3">
      <c r="A544" t="s">
        <v>1577</v>
      </c>
      <c r="B544" t="s">
        <v>1578</v>
      </c>
      <c r="C544" t="s">
        <v>1835</v>
      </c>
      <c r="D544" t="s">
        <v>1793</v>
      </c>
      <c r="E544" t="str">
        <f>_xlfn.XLOOKUP(FACT_Explosion[[#This Row],[CODIGO]],Proveedores[CODIGO],Proveedores[TIEMPOS DE ENTREGA],0,0,1)</f>
        <v>1 semana(s)</v>
      </c>
      <c r="F544">
        <f>_xlfn.XLOOKUP(FACT_Explosion[[#This Row],[CODIGO]],FACT_A2[cve_prod],FACT_A2[Existencia],0,0,1)</f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1185</v>
      </c>
      <c r="B545" t="s">
        <v>1186</v>
      </c>
      <c r="C545" t="s">
        <v>1820</v>
      </c>
      <c r="D545" t="s">
        <v>1800</v>
      </c>
      <c r="E545" t="str">
        <f>_xlfn.XLOOKUP(FACT_Explosion[[#This Row],[CODIGO]],Proveedores[CODIGO],Proveedores[TIEMPOS DE ENTREGA],0,0,1)</f>
        <v>3 semana(s)</v>
      </c>
      <c r="F545">
        <f>_xlfn.XLOOKUP(FACT_Explosion[[#This Row],[CODIGO]],FACT_A2[cve_prod],FACT_A2[Existencia],0,0,1)</f>
        <v>740</v>
      </c>
      <c r="G545">
        <v>187.04761904761904</v>
      </c>
      <c r="H545">
        <v>106.47619047619048</v>
      </c>
      <c r="I545">
        <v>106.47619047619048</v>
      </c>
      <c r="J545">
        <v>106.47619047619048</v>
      </c>
      <c r="K545">
        <v>106.47619047619048</v>
      </c>
    </row>
    <row r="546" spans="1:11" x14ac:dyDescent="0.3">
      <c r="A546" t="s">
        <v>1325</v>
      </c>
      <c r="B546" t="s">
        <v>1326</v>
      </c>
      <c r="C546" t="s">
        <v>1835</v>
      </c>
      <c r="D546" t="s">
        <v>1793</v>
      </c>
      <c r="E546" t="str">
        <f>_xlfn.XLOOKUP(FACT_Explosion[[#This Row],[CODIGO]],Proveedores[CODIGO],Proveedores[TIEMPOS DE ENTREGA],0,0,1)</f>
        <v>1 semana(s)</v>
      </c>
      <c r="F546">
        <f>_xlfn.XLOOKUP(FACT_Explosion[[#This Row],[CODIGO]],FACT_A2[cve_prod],FACT_A2[Existencia],0,0,1)</f>
        <v>20.3596</v>
      </c>
      <c r="G546">
        <v>11.775</v>
      </c>
      <c r="H546">
        <v>0</v>
      </c>
      <c r="I546">
        <v>4.5570000000000004</v>
      </c>
      <c r="J546">
        <v>0</v>
      </c>
      <c r="K546">
        <v>0.72000000000000008</v>
      </c>
    </row>
    <row r="547" spans="1:11" x14ac:dyDescent="0.3">
      <c r="A547" t="s">
        <v>1531</v>
      </c>
      <c r="B547" t="s">
        <v>1532</v>
      </c>
      <c r="C547" t="s">
        <v>1835</v>
      </c>
      <c r="D547" t="s">
        <v>1793</v>
      </c>
      <c r="E547" t="str">
        <f>_xlfn.XLOOKUP(FACT_Explosion[[#This Row],[CODIGO]],Proveedores[CODIGO],Proveedores[TIEMPOS DE ENTREGA],0,0,1)</f>
        <v>1 semana(s)</v>
      </c>
      <c r="F547">
        <f>_xlfn.XLOOKUP(FACT_Explosion[[#This Row],[CODIGO]],FACT_A2[cve_prod],FACT_A2[Existencia],0,0,1)</f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1210</v>
      </c>
      <c r="B548" t="s">
        <v>1211</v>
      </c>
      <c r="C548" t="s">
        <v>1820</v>
      </c>
      <c r="D548" t="s">
        <v>1800</v>
      </c>
      <c r="E548" t="str">
        <f>_xlfn.XLOOKUP(FACT_Explosion[[#This Row],[CODIGO]],Proveedores[CODIGO],Proveedores[TIEMPOS DE ENTREGA],0,0,1)</f>
        <v>3 semana(s)</v>
      </c>
      <c r="F548">
        <f>_xlfn.XLOOKUP(FACT_Explosion[[#This Row],[CODIGO]],FACT_A2[cve_prod],FACT_A2[Existencia],0,0,1)</f>
        <v>270</v>
      </c>
      <c r="G548">
        <v>0</v>
      </c>
      <c r="H548">
        <v>0</v>
      </c>
      <c r="I548">
        <v>770</v>
      </c>
      <c r="J548">
        <v>770</v>
      </c>
      <c r="K548">
        <v>0</v>
      </c>
    </row>
    <row r="549" spans="1:11" x14ac:dyDescent="0.3">
      <c r="A549" t="s">
        <v>1539</v>
      </c>
      <c r="B549" t="s">
        <v>1540</v>
      </c>
      <c r="C549" t="s">
        <v>1835</v>
      </c>
      <c r="D549" t="s">
        <v>1793</v>
      </c>
      <c r="E549" t="str">
        <f>_xlfn.XLOOKUP(FACT_Explosion[[#This Row],[CODIGO]],Proveedores[CODIGO],Proveedores[TIEMPOS DE ENTREGA],0,0,1)</f>
        <v>1 semana(s)</v>
      </c>
      <c r="F549">
        <f>_xlfn.XLOOKUP(FACT_Explosion[[#This Row],[CODIGO]],FACT_A2[cve_prod],FACT_A2[Existencia],0,0,1)</f>
        <v>4.88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1673</v>
      </c>
      <c r="B550" t="s">
        <v>1674</v>
      </c>
      <c r="C550" t="s">
        <v>1835</v>
      </c>
      <c r="D550" t="s">
        <v>1793</v>
      </c>
      <c r="E550" t="str">
        <f>_xlfn.XLOOKUP(FACT_Explosion[[#This Row],[CODIGO]],Proveedores[CODIGO],Proveedores[TIEMPOS DE ENTREGA],0,0,1)</f>
        <v>1 semana(s)</v>
      </c>
      <c r="F550">
        <f>_xlfn.XLOOKUP(FACT_Explosion[[#This Row],[CODIGO]],FACT_A2[cve_prod],FACT_A2[Existencia],0,0,1)</f>
        <v>0</v>
      </c>
      <c r="G550">
        <v>1.2639180018001799</v>
      </c>
      <c r="H550">
        <v>0.54000900090008996</v>
      </c>
      <c r="I550">
        <v>0.61500900090008992</v>
      </c>
      <c r="J550">
        <v>0.61500900090008992</v>
      </c>
      <c r="K550">
        <v>0.61500900090008992</v>
      </c>
    </row>
    <row r="551" spans="1:11" x14ac:dyDescent="0.3">
      <c r="A551" t="s">
        <v>1224</v>
      </c>
      <c r="B551" t="s">
        <v>1225</v>
      </c>
      <c r="C551" t="s">
        <v>1820</v>
      </c>
      <c r="D551" t="s">
        <v>1800</v>
      </c>
      <c r="E551" t="str">
        <f>_xlfn.XLOOKUP(FACT_Explosion[[#This Row],[CODIGO]],Proveedores[CODIGO],Proveedores[TIEMPOS DE ENTREGA],0,0,1)</f>
        <v>3 semana(s)</v>
      </c>
      <c r="F551">
        <f>_xlfn.XLOOKUP(FACT_Explosion[[#This Row],[CODIGO]],FACT_A2[cve_prod],FACT_A2[Existencia],0,0,1)</f>
        <v>190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 t="s">
        <v>1745</v>
      </c>
      <c r="B552" t="s">
        <v>1746</v>
      </c>
      <c r="C552" t="s">
        <v>1842</v>
      </c>
      <c r="D552" t="s">
        <v>1793</v>
      </c>
      <c r="E552" t="str">
        <f>_xlfn.XLOOKUP(FACT_Explosion[[#This Row],[CODIGO]],Proveedores[CODIGO],Proveedores[TIEMPOS DE ENTREGA],0,0,1)</f>
        <v>1 semana(s)</v>
      </c>
      <c r="F552">
        <f>_xlfn.XLOOKUP(FACT_Explosion[[#This Row],[CODIGO]],FACT_A2[cve_prod],FACT_A2[Existencia],0,0,1)</f>
        <v>2</v>
      </c>
      <c r="G552">
        <v>16.499955002249884</v>
      </c>
      <c r="H552">
        <v>8.8499775011249415</v>
      </c>
      <c r="I552">
        <v>7.6499775011249431</v>
      </c>
      <c r="J552">
        <v>7.0499775011249435</v>
      </c>
      <c r="K552">
        <v>7.0499775011249435</v>
      </c>
    </row>
    <row r="553" spans="1:11" x14ac:dyDescent="0.3">
      <c r="A553" t="s">
        <v>1525</v>
      </c>
      <c r="B553" t="s">
        <v>1526</v>
      </c>
      <c r="C553" t="s">
        <v>1835</v>
      </c>
      <c r="D553" t="s">
        <v>1793</v>
      </c>
      <c r="E553" t="str">
        <f>_xlfn.XLOOKUP(FACT_Explosion[[#This Row],[CODIGO]],Proveedores[CODIGO],Proveedores[TIEMPOS DE ENTREGA],0,0,1)</f>
        <v>1 semana(s)</v>
      </c>
      <c r="F553">
        <f>_xlfn.XLOOKUP(FACT_Explosion[[#This Row],[CODIGO]],FACT_A2[cve_prod],FACT_A2[Existencia],0,0,1)</f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1237</v>
      </c>
      <c r="B554" t="s">
        <v>1238</v>
      </c>
      <c r="C554" t="s">
        <v>1820</v>
      </c>
      <c r="D554" t="s">
        <v>1800</v>
      </c>
      <c r="E554" t="str">
        <f>_xlfn.XLOOKUP(FACT_Explosion[[#This Row],[CODIGO]],Proveedores[CODIGO],Proveedores[TIEMPOS DE ENTREGA],0,0,1)</f>
        <v>3 semana(s)</v>
      </c>
      <c r="F554">
        <f>_xlfn.XLOOKUP(FACT_Explosion[[#This Row],[CODIGO]],FACT_A2[cve_prod],FACT_A2[Existencia],0,0,1)</f>
        <v>4850</v>
      </c>
      <c r="G554">
        <v>1200.1388888888889</v>
      </c>
      <c r="H554">
        <v>471</v>
      </c>
      <c r="I554">
        <v>0</v>
      </c>
      <c r="J554">
        <v>0</v>
      </c>
      <c r="K554">
        <v>1405</v>
      </c>
    </row>
    <row r="555" spans="1:11" x14ac:dyDescent="0.3">
      <c r="A555" t="s">
        <v>1437</v>
      </c>
      <c r="B555" t="s">
        <v>1438</v>
      </c>
      <c r="C555" t="s">
        <v>1811</v>
      </c>
      <c r="D555" t="s">
        <v>1800</v>
      </c>
      <c r="E555" t="str">
        <f>_xlfn.XLOOKUP(FACT_Explosion[[#This Row],[CODIGO]],Proveedores[CODIGO],Proveedores[TIEMPOS DE ENTREGA],0,0,1)</f>
        <v>4 semana(s)</v>
      </c>
      <c r="F555">
        <f>_xlfn.XLOOKUP(FACT_Explosion[[#This Row],[CODIGO]],FACT_A2[cve_prod],FACT_A2[Existencia],0,0,1)</f>
        <v>2400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 t="s">
        <v>1267</v>
      </c>
      <c r="B556" t="s">
        <v>1268</v>
      </c>
      <c r="C556" t="s">
        <v>1820</v>
      </c>
      <c r="D556" t="s">
        <v>1800</v>
      </c>
      <c r="E556" t="str">
        <f>_xlfn.XLOOKUP(FACT_Explosion[[#This Row],[CODIGO]],Proveedores[CODIGO],Proveedores[TIEMPOS DE ENTREGA],0,0,1)</f>
        <v>3 semana(s)</v>
      </c>
      <c r="F556">
        <f>_xlfn.XLOOKUP(FACT_Explosion[[#This Row],[CODIGO]],FACT_A2[cve_prod],FACT_A2[Existencia],0,0,1)</f>
        <v>466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 t="s">
        <v>1497</v>
      </c>
      <c r="B557" t="s">
        <v>1498</v>
      </c>
      <c r="C557" t="s">
        <v>1811</v>
      </c>
      <c r="D557" t="s">
        <v>1800</v>
      </c>
      <c r="E557" t="str">
        <f>_xlfn.XLOOKUP(FACT_Explosion[[#This Row],[CODIGO]],Proveedores[CODIGO],Proveedores[TIEMPOS DE ENTREGA],0,0,1)</f>
        <v>4 semana(s)</v>
      </c>
      <c r="F557">
        <f>_xlfn.XLOOKUP(FACT_Explosion[[#This Row],[CODIGO]],FACT_A2[cve_prod],FACT_A2[Existencia],0,0,1)</f>
        <v>2130</v>
      </c>
      <c r="G557">
        <v>282.22000000000003</v>
      </c>
      <c r="H557">
        <v>278.10000000000002</v>
      </c>
      <c r="I557">
        <v>278.10000000000002</v>
      </c>
      <c r="J557">
        <v>278.10000000000002</v>
      </c>
      <c r="K557">
        <v>278.10000000000002</v>
      </c>
    </row>
    <row r="558" spans="1:11" x14ac:dyDescent="0.3">
      <c r="A558" t="s">
        <v>1721</v>
      </c>
      <c r="B558" t="s">
        <v>1722</v>
      </c>
      <c r="C558" t="s">
        <v>1814</v>
      </c>
      <c r="D558" t="s">
        <v>1800</v>
      </c>
      <c r="E558" t="str">
        <f>_xlfn.XLOOKUP(FACT_Explosion[[#This Row],[CODIGO]],Proveedores[CODIGO],Proveedores[TIEMPOS DE ENTREGA],0,0,1)</f>
        <v>6 semanas</v>
      </c>
      <c r="F558">
        <f>_xlfn.XLOOKUP(FACT_Explosion[[#This Row],[CODIGO]],FACT_A2[cve_prod],FACT_A2[Existencia],0,0,1)</f>
        <v>0</v>
      </c>
      <c r="G558">
        <v>3090</v>
      </c>
      <c r="H558">
        <v>2060</v>
      </c>
      <c r="I558">
        <v>0</v>
      </c>
      <c r="J558">
        <v>0</v>
      </c>
      <c r="K558">
        <v>0</v>
      </c>
    </row>
    <row r="559" spans="1:11" x14ac:dyDescent="0.3">
      <c r="A559" t="s">
        <v>1585</v>
      </c>
      <c r="B559" t="s">
        <v>1586</v>
      </c>
      <c r="C559" t="s">
        <v>1801</v>
      </c>
      <c r="D559" t="s">
        <v>1800</v>
      </c>
      <c r="E559" t="str">
        <f>_xlfn.XLOOKUP(FACT_Explosion[[#This Row],[CODIGO]],Proveedores[CODIGO],Proveedores[TIEMPOS DE ENTREGA],0,0,1)</f>
        <v>2 semana(s)</v>
      </c>
      <c r="F559">
        <f>_xlfn.XLOOKUP(FACT_Explosion[[#This Row],[CODIGO]],FACT_A2[cve_prod],FACT_A2[Existencia],0,0,1)</f>
        <v>6000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1319</v>
      </c>
      <c r="B560" t="s">
        <v>1320</v>
      </c>
      <c r="C560" t="s">
        <v>1794</v>
      </c>
      <c r="D560" t="s">
        <v>1793</v>
      </c>
      <c r="E560" t="str">
        <f>_xlfn.XLOOKUP(FACT_Explosion[[#This Row],[CODIGO]],Proveedores[CODIGO],Proveedores[TIEMPOS DE ENTREGA],0,0,1)</f>
        <v>2 semana(s)</v>
      </c>
      <c r="F560">
        <f>_xlfn.XLOOKUP(FACT_Explosion[[#This Row],[CODIGO]],FACT_A2[cve_prod],FACT_A2[Existencia],0,0,1)</f>
        <v>4.5259999999999998</v>
      </c>
      <c r="G560">
        <v>0.41830769230769232</v>
      </c>
      <c r="H560">
        <v>0</v>
      </c>
      <c r="I560">
        <v>0.15047619047619046</v>
      </c>
      <c r="J560">
        <v>0</v>
      </c>
      <c r="K560">
        <v>0</v>
      </c>
    </row>
    <row r="561" spans="1:11" x14ac:dyDescent="0.3">
      <c r="A561" t="s">
        <v>1535</v>
      </c>
      <c r="B561" t="s">
        <v>1536</v>
      </c>
      <c r="C561" t="s">
        <v>1820</v>
      </c>
      <c r="D561" t="s">
        <v>1800</v>
      </c>
      <c r="E561" t="str">
        <f>_xlfn.XLOOKUP(FACT_Explosion[[#This Row],[CODIGO]],Proveedores[CODIGO],Proveedores[TIEMPOS DE ENTREGA],0,0,1)</f>
        <v>3 semana(s)</v>
      </c>
      <c r="F561">
        <f>_xlfn.XLOOKUP(FACT_Explosion[[#This Row],[CODIGO]],FACT_A2[cve_prod],FACT_A2[Existencia],0,0,1)</f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1331</v>
      </c>
      <c r="B562" t="s">
        <v>1332</v>
      </c>
      <c r="C562" t="s">
        <v>1835</v>
      </c>
      <c r="D562" t="s">
        <v>2558</v>
      </c>
      <c r="E562" t="str">
        <f>_xlfn.XLOOKUP(FACT_Explosion[[#This Row],[CODIGO]],Proveedores[CODIGO],Proveedores[TIEMPOS DE ENTREGA],0,0,1)</f>
        <v>1 semana(s)</v>
      </c>
      <c r="F562">
        <f>_xlfn.XLOOKUP(FACT_Explosion[[#This Row],[CODIGO]],FACT_A2[cve_prod],FACT_A2[Existencia],0,0,1)</f>
        <v>0</v>
      </c>
      <c r="G562">
        <v>0.72000000000000008</v>
      </c>
      <c r="H562">
        <v>0</v>
      </c>
      <c r="I562">
        <v>0</v>
      </c>
      <c r="J562">
        <v>0</v>
      </c>
      <c r="K562">
        <v>0.36000000000000004</v>
      </c>
    </row>
    <row r="563" spans="1:11" x14ac:dyDescent="0.3">
      <c r="A563" t="s">
        <v>1357</v>
      </c>
      <c r="B563" t="s">
        <v>1358</v>
      </c>
      <c r="C563" t="s">
        <v>1818</v>
      </c>
      <c r="D563" t="s">
        <v>1800</v>
      </c>
      <c r="E563" t="str">
        <f>_xlfn.XLOOKUP(FACT_Explosion[[#This Row],[CODIGO]],Proveedores[CODIGO],Proveedores[TIEMPOS DE ENTREGA],0,0,1)</f>
        <v>6 semana (s)</v>
      </c>
      <c r="F563">
        <f>_xlfn.XLOOKUP(FACT_Explosion[[#This Row],[CODIGO]],FACT_A2[cve_prod],FACT_A2[Existencia],0,0,1)</f>
        <v>79.5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1359</v>
      </c>
      <c r="B564" t="s">
        <v>1360</v>
      </c>
      <c r="C564" t="s">
        <v>1823</v>
      </c>
      <c r="D564" t="s">
        <v>1800</v>
      </c>
      <c r="E564" t="str">
        <f>_xlfn.XLOOKUP(FACT_Explosion[[#This Row],[CODIGO]],Proveedores[CODIGO],Proveedores[TIEMPOS DE ENTREGA],0,0,1)</f>
        <v>3 semana(s)</v>
      </c>
      <c r="F564">
        <f>_xlfn.XLOOKUP(FACT_Explosion[[#This Row],[CODIGO]],FACT_A2[cve_prod],FACT_A2[Existencia],0,0,1)</f>
        <v>1800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 t="s">
        <v>1361</v>
      </c>
      <c r="B565" t="s">
        <v>1362</v>
      </c>
      <c r="C565" t="s">
        <v>1820</v>
      </c>
      <c r="D565" t="s">
        <v>1800</v>
      </c>
      <c r="E565" t="str">
        <f>_xlfn.XLOOKUP(FACT_Explosion[[#This Row],[CODIGO]],Proveedores[CODIGO],Proveedores[TIEMPOS DE ENTREGA],0,0,1)</f>
        <v>3 semana(s)</v>
      </c>
      <c r="F565">
        <f>_xlfn.XLOOKUP(FACT_Explosion[[#This Row],[CODIGO]],FACT_A2[cve_prod],FACT_A2[Existencia],0,0,1)</f>
        <v>1897</v>
      </c>
      <c r="G565">
        <v>945</v>
      </c>
      <c r="H565">
        <v>0</v>
      </c>
      <c r="I565">
        <v>0</v>
      </c>
      <c r="J565">
        <v>0</v>
      </c>
      <c r="K565">
        <v>315</v>
      </c>
    </row>
    <row r="566" spans="1:11" x14ac:dyDescent="0.3">
      <c r="A566" t="s">
        <v>1591</v>
      </c>
      <c r="B566" t="s">
        <v>1592</v>
      </c>
      <c r="C566" t="s">
        <v>1820</v>
      </c>
      <c r="D566" t="s">
        <v>1800</v>
      </c>
      <c r="E566" t="str">
        <f>_xlfn.XLOOKUP(FACT_Explosion[[#This Row],[CODIGO]],Proveedores[CODIGO],Proveedores[TIEMPOS DE ENTREGA],0,0,1)</f>
        <v>3 semana(s)</v>
      </c>
      <c r="F566">
        <f>_xlfn.XLOOKUP(FACT_Explosion[[#This Row],[CODIGO]],FACT_A2[cve_prod],FACT_A2[Existencia],0,0,1)</f>
        <v>85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1365</v>
      </c>
      <c r="B567" t="s">
        <v>1366</v>
      </c>
      <c r="C567" t="s">
        <v>1823</v>
      </c>
      <c r="D567" t="s">
        <v>1800</v>
      </c>
      <c r="E567" t="str">
        <f>_xlfn.XLOOKUP(FACT_Explosion[[#This Row],[CODIGO]],Proveedores[CODIGO],Proveedores[TIEMPOS DE ENTREGA],0,0,1)</f>
        <v>3 semana(s)</v>
      </c>
      <c r="F567">
        <f>_xlfn.XLOOKUP(FACT_Explosion[[#This Row],[CODIGO]],FACT_A2[cve_prod],FACT_A2[Existencia],0,0,1)</f>
        <v>6310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1367</v>
      </c>
      <c r="B568" t="s">
        <v>1368</v>
      </c>
      <c r="C568" t="s">
        <v>1818</v>
      </c>
      <c r="D568" t="s">
        <v>1800</v>
      </c>
      <c r="E568" t="str">
        <f>_xlfn.XLOOKUP(FACT_Explosion[[#This Row],[CODIGO]],Proveedores[CODIGO],Proveedores[TIEMPOS DE ENTREGA],0,0,1)</f>
        <v>6 semana (s)</v>
      </c>
      <c r="F568">
        <f>_xlfn.XLOOKUP(FACT_Explosion[[#This Row],[CODIGO]],FACT_A2[cve_prod],FACT_A2[Existencia],0,0,1)</f>
        <v>275.91000000000003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1371</v>
      </c>
      <c r="B569" t="s">
        <v>1372</v>
      </c>
      <c r="C569" t="s">
        <v>1823</v>
      </c>
      <c r="D569" t="s">
        <v>1800</v>
      </c>
      <c r="E569" t="str">
        <f>_xlfn.XLOOKUP(FACT_Explosion[[#This Row],[CODIGO]],Proveedores[CODIGO],Proveedores[TIEMPOS DE ENTREGA],0,0,1)</f>
        <v>3 semana(s)</v>
      </c>
      <c r="F569">
        <f>_xlfn.XLOOKUP(FACT_Explosion[[#This Row],[CODIGO]],FACT_A2[cve_prod],FACT_A2[Existencia],0,0,1)</f>
        <v>3800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1373</v>
      </c>
      <c r="B570" t="s">
        <v>1374</v>
      </c>
      <c r="C570" t="s">
        <v>1818</v>
      </c>
      <c r="D570" t="s">
        <v>1800</v>
      </c>
      <c r="E570" t="str">
        <f>_xlfn.XLOOKUP(FACT_Explosion[[#This Row],[CODIGO]],Proveedores[CODIGO],Proveedores[TIEMPOS DE ENTREGA],0,0,1)</f>
        <v>6 semana (s)</v>
      </c>
      <c r="F570">
        <f>_xlfn.XLOOKUP(FACT_Explosion[[#This Row],[CODIGO]],FACT_A2[cve_prod],FACT_A2[Existencia],0,0,1)</f>
        <v>357.90999999999997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1377</v>
      </c>
      <c r="B571" t="s">
        <v>1378</v>
      </c>
      <c r="C571" t="s">
        <v>1823</v>
      </c>
      <c r="D571" t="s">
        <v>1800</v>
      </c>
      <c r="E571" t="str">
        <f>_xlfn.XLOOKUP(FACT_Explosion[[#This Row],[CODIGO]],Proveedores[CODIGO],Proveedores[TIEMPOS DE ENTREGA],0,0,1)</f>
        <v>3 semana(s)</v>
      </c>
      <c r="F571">
        <f>_xlfn.XLOOKUP(FACT_Explosion[[#This Row],[CODIGO]],FACT_A2[cve_prod],FACT_A2[Existencia],0,0,1)</f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1379</v>
      </c>
      <c r="B572" t="s">
        <v>1380</v>
      </c>
      <c r="C572" t="s">
        <v>1818</v>
      </c>
      <c r="D572" t="s">
        <v>1800</v>
      </c>
      <c r="E572" t="str">
        <f>_xlfn.XLOOKUP(FACT_Explosion[[#This Row],[CODIGO]],Proveedores[CODIGO],Proveedores[TIEMPOS DE ENTREGA],0,0,1)</f>
        <v>6 semana (s)</v>
      </c>
      <c r="F572">
        <f>_xlfn.XLOOKUP(FACT_Explosion[[#This Row],[CODIGO]],FACT_A2[cve_prod],FACT_A2[Existencia],0,0,1)</f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1383</v>
      </c>
      <c r="B573" t="s">
        <v>1384</v>
      </c>
      <c r="C573" t="s">
        <v>1823</v>
      </c>
      <c r="D573" t="s">
        <v>1800</v>
      </c>
      <c r="E573" t="str">
        <f>_xlfn.XLOOKUP(FACT_Explosion[[#This Row],[CODIGO]],Proveedores[CODIGO],Proveedores[TIEMPOS DE ENTREGA],0,0,1)</f>
        <v>3 semana(s)</v>
      </c>
      <c r="F573">
        <f>_xlfn.XLOOKUP(FACT_Explosion[[#This Row],[CODIGO]],FACT_A2[cve_prod],FACT_A2[Existencia],0,0,1)</f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1385</v>
      </c>
      <c r="B574" t="s">
        <v>1386</v>
      </c>
      <c r="C574" t="s">
        <v>1818</v>
      </c>
      <c r="D574" t="s">
        <v>1800</v>
      </c>
      <c r="E574" t="str">
        <f>_xlfn.XLOOKUP(FACT_Explosion[[#This Row],[CODIGO]],Proveedores[CODIGO],Proveedores[TIEMPOS DE ENTREGA],0,0,1)</f>
        <v>6 semana (s)</v>
      </c>
      <c r="F574">
        <f>_xlfn.XLOOKUP(FACT_Explosion[[#This Row],[CODIGO]],FACT_A2[cve_prod],FACT_A2[Existencia],0,0,1)</f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1389</v>
      </c>
      <c r="B575" t="s">
        <v>1390</v>
      </c>
      <c r="C575" t="s">
        <v>1823</v>
      </c>
      <c r="D575" t="s">
        <v>1800</v>
      </c>
      <c r="E575" t="str">
        <f>_xlfn.XLOOKUP(FACT_Explosion[[#This Row],[CODIGO]],Proveedores[CODIGO],Proveedores[TIEMPOS DE ENTREGA],0,0,1)</f>
        <v>3 semana(s)</v>
      </c>
      <c r="F575">
        <f>_xlfn.XLOOKUP(FACT_Explosion[[#This Row],[CODIGO]],FACT_A2[cve_prod],FACT_A2[Existencia],0,0,1)</f>
        <v>1848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1391</v>
      </c>
      <c r="B576" t="s">
        <v>1392</v>
      </c>
      <c r="C576" t="s">
        <v>1818</v>
      </c>
      <c r="D576" t="s">
        <v>1800</v>
      </c>
      <c r="E576" t="str">
        <f>_xlfn.XLOOKUP(FACT_Explosion[[#This Row],[CODIGO]],Proveedores[CODIGO],Proveedores[TIEMPOS DE ENTREGA],0,0,1)</f>
        <v>6 semana (s)</v>
      </c>
      <c r="F576">
        <f>_xlfn.XLOOKUP(FACT_Explosion[[#This Row],[CODIGO]],FACT_A2[cve_prod],FACT_A2[Existencia],0,0,1)</f>
        <v>343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1475</v>
      </c>
      <c r="B577" t="s">
        <v>1476</v>
      </c>
      <c r="C577" t="s">
        <v>1820</v>
      </c>
      <c r="D577" t="s">
        <v>1800</v>
      </c>
      <c r="E577" t="str">
        <f>_xlfn.XLOOKUP(FACT_Explosion[[#This Row],[CODIGO]],Proveedores[CODIGO],Proveedores[TIEMPOS DE ENTREGA],0,0,1)</f>
        <v>3 semana(s)</v>
      </c>
      <c r="F577">
        <f>_xlfn.XLOOKUP(FACT_Explosion[[#This Row],[CODIGO]],FACT_A2[cve_prod],FACT_A2[Existencia],0,0,1)</f>
        <v>0</v>
      </c>
      <c r="G577">
        <v>961.99999999999989</v>
      </c>
      <c r="H577">
        <v>1923.9999999999998</v>
      </c>
      <c r="I577">
        <v>0</v>
      </c>
      <c r="J577">
        <v>0</v>
      </c>
      <c r="K577">
        <v>480.99999999999994</v>
      </c>
    </row>
    <row r="578" spans="1:11" x14ac:dyDescent="0.3">
      <c r="A578" t="s">
        <v>1459</v>
      </c>
      <c r="B578" t="s">
        <v>1460</v>
      </c>
      <c r="C578" t="s">
        <v>1820</v>
      </c>
      <c r="D578" t="s">
        <v>1800</v>
      </c>
      <c r="E578" t="str">
        <f>_xlfn.XLOOKUP(FACT_Explosion[[#This Row],[CODIGO]],Proveedores[CODIGO],Proveedores[TIEMPOS DE ENTREGA],0,0,1)</f>
        <v>3 semana(s)</v>
      </c>
      <c r="F578">
        <f>_xlfn.XLOOKUP(FACT_Explosion[[#This Row],[CODIGO]],FACT_A2[cve_prod],FACT_A2[Existencia],0,0,1)</f>
        <v>678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1505</v>
      </c>
      <c r="B579" t="s">
        <v>1506</v>
      </c>
      <c r="C579" t="s">
        <v>1805</v>
      </c>
      <c r="D579" t="s">
        <v>1800</v>
      </c>
      <c r="E579" t="str">
        <f>_xlfn.XLOOKUP(FACT_Explosion[[#This Row],[CODIGO]],Proveedores[CODIGO],Proveedores[TIEMPOS DE ENTREGA],0,0,1)</f>
        <v>3 semnas</v>
      </c>
      <c r="F579">
        <f>_xlfn.XLOOKUP(FACT_Explosion[[#This Row],[CODIGO]],FACT_A2[cve_prod],FACT_A2[Existencia],0,0,1)</f>
        <v>900</v>
      </c>
      <c r="G579">
        <v>31930</v>
      </c>
      <c r="H579">
        <v>0</v>
      </c>
      <c r="I579">
        <v>15450</v>
      </c>
      <c r="J579">
        <v>0</v>
      </c>
      <c r="K579">
        <v>0</v>
      </c>
    </row>
    <row r="580" spans="1:11" x14ac:dyDescent="0.3">
      <c r="A580" t="s">
        <v>1703</v>
      </c>
      <c r="B580" t="s">
        <v>1704</v>
      </c>
      <c r="C580" t="s">
        <v>1819</v>
      </c>
      <c r="D580" t="s">
        <v>1800</v>
      </c>
      <c r="E580" t="str">
        <f>_xlfn.XLOOKUP(FACT_Explosion[[#This Row],[CODIGO]],Proveedores[CODIGO],Proveedores[TIEMPOS DE ENTREGA],0,0,1)</f>
        <v>4 semana(s)</v>
      </c>
      <c r="F580">
        <f>_xlfn.XLOOKUP(FACT_Explosion[[#This Row],[CODIGO]],FACT_A2[cve_prod],FACT_A2[Existencia],0,0,1)</f>
        <v>11120</v>
      </c>
      <c r="G580">
        <v>0</v>
      </c>
      <c r="H580">
        <v>7000</v>
      </c>
      <c r="I580">
        <v>0</v>
      </c>
      <c r="J580">
        <v>5000</v>
      </c>
      <c r="K580">
        <v>0</v>
      </c>
    </row>
    <row r="581" spans="1:11" x14ac:dyDescent="0.3">
      <c r="A581" t="s">
        <v>1515</v>
      </c>
      <c r="B581" t="s">
        <v>1516</v>
      </c>
      <c r="C581" t="s">
        <v>1807</v>
      </c>
      <c r="D581" t="s">
        <v>1800</v>
      </c>
      <c r="E581" t="str">
        <f>_xlfn.XLOOKUP(FACT_Explosion[[#This Row],[CODIGO]],Proveedores[CODIGO],Proveedores[TIEMPOS DE ENTREGA],0,0,1)</f>
        <v>4 semana (s)</v>
      </c>
      <c r="F581">
        <f>_xlfn.XLOOKUP(FACT_Explosion[[#This Row],[CODIGO]],FACT_A2[cve_prod],FACT_A2[Existencia],0,0,1)</f>
        <v>18000</v>
      </c>
      <c r="G581">
        <v>7210</v>
      </c>
      <c r="H581">
        <v>0</v>
      </c>
      <c r="I581">
        <v>1957</v>
      </c>
      <c r="J581">
        <v>0</v>
      </c>
      <c r="K581">
        <v>0</v>
      </c>
    </row>
    <row r="582" spans="1:11" x14ac:dyDescent="0.3">
      <c r="A582" t="s">
        <v>1571</v>
      </c>
      <c r="B582" t="s">
        <v>1572</v>
      </c>
      <c r="C582" t="s">
        <v>1807</v>
      </c>
      <c r="D582" t="s">
        <v>1800</v>
      </c>
      <c r="E582" t="str">
        <f>_xlfn.XLOOKUP(FACT_Explosion[[#This Row],[CODIGO]],Proveedores[CODIGO],Proveedores[TIEMPOS DE ENTREGA],0,0,1)</f>
        <v>4 semana (s)</v>
      </c>
      <c r="F582">
        <f>_xlfn.XLOOKUP(FACT_Explosion[[#This Row],[CODIGO]],FACT_A2[cve_prod],FACT_A2[Existencia],0,0,1)</f>
        <v>6000</v>
      </c>
      <c r="G582">
        <v>10816</v>
      </c>
      <c r="H582">
        <v>0</v>
      </c>
      <c r="I582">
        <v>5150.4761904761908</v>
      </c>
      <c r="J582">
        <v>0</v>
      </c>
      <c r="K582">
        <v>0</v>
      </c>
    </row>
    <row r="583" spans="1:11" x14ac:dyDescent="0.3">
      <c r="A583" t="s">
        <v>1603</v>
      </c>
      <c r="B583" t="s">
        <v>1604</v>
      </c>
      <c r="C583" t="s">
        <v>1815</v>
      </c>
      <c r="D583" t="s">
        <v>1800</v>
      </c>
      <c r="E583" t="str">
        <f>_xlfn.XLOOKUP(FACT_Explosion[[#This Row],[CODIGO]],Proveedores[CODIGO],Proveedores[TIEMPOS DE ENTREGA],0,0,1)</f>
        <v>3 a 4 semanas</v>
      </c>
      <c r="F583">
        <f>_xlfn.XLOOKUP(FACT_Explosion[[#This Row],[CODIGO]],FACT_A2[cve_prod],FACT_A2[Existencia],0,0,1)</f>
        <v>11000</v>
      </c>
      <c r="G583">
        <v>65070.307692307688</v>
      </c>
      <c r="H583">
        <v>6300</v>
      </c>
      <c r="I583">
        <v>5150.4761904761908</v>
      </c>
      <c r="J583">
        <v>0</v>
      </c>
      <c r="K583">
        <v>4200</v>
      </c>
    </row>
    <row r="584" spans="1:11" x14ac:dyDescent="0.3">
      <c r="A584" t="s">
        <v>1463</v>
      </c>
      <c r="B584" t="s">
        <v>1464</v>
      </c>
      <c r="C584" t="s">
        <v>1819</v>
      </c>
      <c r="D584" t="s">
        <v>1800</v>
      </c>
      <c r="E584" t="str">
        <f>_xlfn.XLOOKUP(FACT_Explosion[[#This Row],[CODIGO]],Proveedores[CODIGO],Proveedores[TIEMPOS DE ENTREGA],0,0,1)</f>
        <v>4 semana (s)</v>
      </c>
      <c r="F584">
        <f>_xlfn.XLOOKUP(FACT_Explosion[[#This Row],[CODIGO]],FACT_A2[cve_prod],FACT_A2[Existencia],0,0,1)</f>
        <v>4318</v>
      </c>
      <c r="G584">
        <v>3570</v>
      </c>
      <c r="H584">
        <v>3570</v>
      </c>
      <c r="I584">
        <v>0</v>
      </c>
      <c r="J584">
        <v>0</v>
      </c>
      <c r="K584">
        <v>0</v>
      </c>
    </row>
    <row r="585" spans="1:11" x14ac:dyDescent="0.3">
      <c r="A585" t="s">
        <v>1631</v>
      </c>
      <c r="B585" t="s">
        <v>1632</v>
      </c>
      <c r="C585" t="s">
        <v>1820</v>
      </c>
      <c r="D585" t="s">
        <v>1800</v>
      </c>
      <c r="E585" t="str">
        <f>_xlfn.XLOOKUP(FACT_Explosion[[#This Row],[CODIGO]],Proveedores[CODIGO],Proveedores[TIEMPOS DE ENTREGA],0,0,1)</f>
        <v>3 semana(s)</v>
      </c>
      <c r="F585">
        <f>_xlfn.XLOOKUP(FACT_Explosion[[#This Row],[CODIGO]],FACT_A2[cve_prod],FACT_A2[Existencia],0,0,1)</f>
        <v>0</v>
      </c>
      <c r="G585">
        <v>540</v>
      </c>
      <c r="H585">
        <v>0</v>
      </c>
      <c r="I585">
        <v>257.14285714285711</v>
      </c>
      <c r="J585">
        <v>0</v>
      </c>
      <c r="K585">
        <v>0</v>
      </c>
    </row>
    <row r="586" spans="1:11" x14ac:dyDescent="0.3">
      <c r="A586" t="s">
        <v>1465</v>
      </c>
      <c r="B586" t="s">
        <v>1466</v>
      </c>
      <c r="C586" t="s">
        <v>1804</v>
      </c>
      <c r="D586" t="s">
        <v>1800</v>
      </c>
      <c r="E586" t="str">
        <f>_xlfn.XLOOKUP(FACT_Explosion[[#This Row],[CODIGO]],Proveedores[CODIGO],Proveedores[TIEMPOS DE ENTREGA],0,0,1)</f>
        <v>4 semana (s)</v>
      </c>
      <c r="F586">
        <f>_xlfn.XLOOKUP(FACT_Explosion[[#This Row],[CODIGO]],FACT_A2[cve_prod],FACT_A2[Existencia],0,0,1)</f>
        <v>314.34000000000003</v>
      </c>
      <c r="G586">
        <v>87.5</v>
      </c>
      <c r="H586">
        <v>87.5</v>
      </c>
      <c r="I586">
        <v>0</v>
      </c>
      <c r="J586">
        <v>0</v>
      </c>
      <c r="K586">
        <v>0</v>
      </c>
    </row>
    <row r="587" spans="1:11" x14ac:dyDescent="0.3">
      <c r="A587" t="s">
        <v>1663</v>
      </c>
      <c r="B587" t="s">
        <v>1664</v>
      </c>
      <c r="C587" t="s">
        <v>1827</v>
      </c>
      <c r="D587" t="s">
        <v>1800</v>
      </c>
      <c r="E587" t="str">
        <f>_xlfn.XLOOKUP(FACT_Explosion[[#This Row],[CODIGO]],Proveedores[CODIGO],Proveedores[TIEMPOS DE ENTREGA],0,0,1)</f>
        <v>4 semana (s)</v>
      </c>
      <c r="F587">
        <f>_xlfn.XLOOKUP(FACT_Explosion[[#This Row],[CODIGO]],FACT_A2[cve_prod],FACT_A2[Existencia],0,0,1)</f>
        <v>25000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 t="s">
        <v>1681</v>
      </c>
      <c r="B588" t="s">
        <v>1682</v>
      </c>
      <c r="C588" t="s">
        <v>1827</v>
      </c>
      <c r="D588" t="s">
        <v>1800</v>
      </c>
      <c r="E588" t="str">
        <f>_xlfn.XLOOKUP(FACT_Explosion[[#This Row],[CODIGO]],Proveedores[CODIGO],Proveedores[TIEMPOS DE ENTREGA],0,0,1)</f>
        <v>4 semana (s)</v>
      </c>
      <c r="F588">
        <f>_xlfn.XLOOKUP(FACT_Explosion[[#This Row],[CODIGO]],FACT_A2[cve_prod],FACT_A2[Existencia],0,0,1)</f>
        <v>11000</v>
      </c>
      <c r="G588">
        <v>816.08160816081613</v>
      </c>
      <c r="H588">
        <v>408.04080408040807</v>
      </c>
      <c r="I588">
        <v>408.04080408040807</v>
      </c>
      <c r="J588">
        <v>408.04080408040807</v>
      </c>
      <c r="K588">
        <v>408.04080408040807</v>
      </c>
    </row>
    <row r="589" spans="1:11" x14ac:dyDescent="0.3">
      <c r="A589" t="s">
        <v>1685</v>
      </c>
      <c r="B589" t="s">
        <v>1686</v>
      </c>
      <c r="C589" t="s">
        <v>1827</v>
      </c>
      <c r="D589" t="s">
        <v>1800</v>
      </c>
      <c r="E589" t="str">
        <f>_xlfn.XLOOKUP(FACT_Explosion[[#This Row],[CODIGO]],Proveedores[CODIGO],Proveedores[TIEMPOS DE ENTREGA],0,0,1)</f>
        <v>4 semana (s)</v>
      </c>
      <c r="F589">
        <f>_xlfn.XLOOKUP(FACT_Explosion[[#This Row],[CODIGO]],FACT_A2[cve_prod],FACT_A2[Existencia],0,0,1)</f>
        <v>14000</v>
      </c>
      <c r="G589">
        <v>11026.615384615385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 t="s">
        <v>1691</v>
      </c>
      <c r="B590" t="s">
        <v>1692</v>
      </c>
      <c r="C590" t="s">
        <v>1827</v>
      </c>
      <c r="D590" t="s">
        <v>1800</v>
      </c>
      <c r="E590" t="str">
        <f>_xlfn.XLOOKUP(FACT_Explosion[[#This Row],[CODIGO]],Proveedores[CODIGO],Proveedores[TIEMPOS DE ENTREGA],0,0,1)</f>
        <v>4 semana (s)</v>
      </c>
      <c r="F590">
        <f>_xlfn.XLOOKUP(FACT_Explosion[[#This Row],[CODIGO]],FACT_A2[cve_prod],FACT_A2[Existencia],0,0,1)</f>
        <v>16000</v>
      </c>
      <c r="G590">
        <v>18027.692307692309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1601</v>
      </c>
      <c r="B591" t="s">
        <v>1602</v>
      </c>
      <c r="C591" t="s">
        <v>1888</v>
      </c>
      <c r="D591" t="s">
        <v>1793</v>
      </c>
      <c r="E591" t="str">
        <f>_xlfn.XLOOKUP(FACT_Explosion[[#This Row],[CODIGO]],Proveedores[CODIGO],Proveedores[TIEMPOS DE ENTREGA],0,0,1)</f>
        <v>3 semana(s)</v>
      </c>
      <c r="F591">
        <f>_xlfn.XLOOKUP(FACT_Explosion[[#This Row],[CODIGO]],FACT_A2[cve_prod],FACT_A2[Existencia],0,0,1)</f>
        <v>4.6900000000000004</v>
      </c>
      <c r="G591">
        <v>16.8</v>
      </c>
      <c r="H591">
        <v>8.4</v>
      </c>
      <c r="I591">
        <v>0</v>
      </c>
      <c r="J591">
        <v>0</v>
      </c>
      <c r="K591">
        <v>4.2</v>
      </c>
    </row>
    <row r="592" spans="1:11" x14ac:dyDescent="0.3">
      <c r="A592" t="s">
        <v>1605</v>
      </c>
      <c r="B592" t="s">
        <v>1606</v>
      </c>
      <c r="C592" t="s">
        <v>1816</v>
      </c>
      <c r="D592" t="s">
        <v>1800</v>
      </c>
      <c r="E592">
        <f>_xlfn.XLOOKUP(FACT_Explosion[[#This Row],[CODIGO]],Proveedores[CODIGO],Proveedores[TIEMPOS DE ENTREGA],0,0,1)</f>
        <v>0</v>
      </c>
      <c r="F592">
        <f>_xlfn.XLOOKUP(FACT_Explosion[[#This Row],[CODIGO]],FACT_A2[cve_prod],FACT_A2[Existencia],0,0,1)</f>
        <v>0</v>
      </c>
      <c r="G592">
        <v>65070.307692307688</v>
      </c>
      <c r="H592">
        <v>6300</v>
      </c>
      <c r="I592">
        <v>5150.4761904761908</v>
      </c>
      <c r="J592">
        <v>0</v>
      </c>
      <c r="K592">
        <v>4200</v>
      </c>
    </row>
    <row r="593" spans="1:11" x14ac:dyDescent="0.3">
      <c r="A593" t="s">
        <v>1607</v>
      </c>
      <c r="B593" t="s">
        <v>1608</v>
      </c>
      <c r="C593" t="s">
        <v>1816</v>
      </c>
      <c r="D593" t="s">
        <v>1800</v>
      </c>
      <c r="E593">
        <f>_xlfn.XLOOKUP(FACT_Explosion[[#This Row],[CODIGO]],Proveedores[CODIGO],Proveedores[TIEMPOS DE ENTREGA],0,0,1)</f>
        <v>0</v>
      </c>
      <c r="F593">
        <f>_xlfn.XLOOKUP(FACT_Explosion[[#This Row],[CODIGO]],FACT_A2[cve_prod],FACT_A2[Existencia],0,0,1)</f>
        <v>0</v>
      </c>
      <c r="G593">
        <v>4200</v>
      </c>
      <c r="H593">
        <v>2100</v>
      </c>
      <c r="I593">
        <v>0</v>
      </c>
      <c r="J593">
        <v>0</v>
      </c>
      <c r="K593">
        <v>1050</v>
      </c>
    </row>
    <row r="594" spans="1:11" x14ac:dyDescent="0.3">
      <c r="A594" t="s">
        <v>1615</v>
      </c>
      <c r="B594" t="s">
        <v>1616</v>
      </c>
      <c r="C594" t="s">
        <v>1816</v>
      </c>
      <c r="D594" t="s">
        <v>1800</v>
      </c>
      <c r="E594">
        <f>_xlfn.XLOOKUP(FACT_Explosion[[#This Row],[CODIGO]],Proveedores[CODIGO],Proveedores[TIEMPOS DE ENTREGA],0,0,1)</f>
        <v>0</v>
      </c>
      <c r="F594">
        <f>_xlfn.XLOOKUP(FACT_Explosion[[#This Row],[CODIGO]],FACT_A2[cve_prod],FACT_A2[Existencia],0,0,1)</f>
        <v>0</v>
      </c>
      <c r="G594">
        <v>4200</v>
      </c>
      <c r="H594">
        <v>0</v>
      </c>
      <c r="I594">
        <v>0</v>
      </c>
      <c r="J594">
        <v>0</v>
      </c>
      <c r="K594">
        <v>1050</v>
      </c>
    </row>
    <row r="595" spans="1:11" x14ac:dyDescent="0.3">
      <c r="A595" t="s">
        <v>1621</v>
      </c>
      <c r="B595" t="s">
        <v>1622</v>
      </c>
      <c r="C595" t="s">
        <v>1816</v>
      </c>
      <c r="D595" t="s">
        <v>1800</v>
      </c>
      <c r="E595">
        <f>_xlfn.XLOOKUP(FACT_Explosion[[#This Row],[CODIGO]],Proveedores[CODIGO],Proveedores[TIEMPOS DE ENTREGA],0,0,1)</f>
        <v>0</v>
      </c>
      <c r="F595">
        <f>_xlfn.XLOOKUP(FACT_Explosion[[#This Row],[CODIGO]],FACT_A2[cve_prod],FACT_A2[Existencia],0,0,1)</f>
        <v>0</v>
      </c>
      <c r="G595">
        <v>8400</v>
      </c>
      <c r="H595">
        <v>0</v>
      </c>
      <c r="I595">
        <v>0</v>
      </c>
      <c r="J595">
        <v>0</v>
      </c>
      <c r="K595">
        <v>2100</v>
      </c>
    </row>
    <row r="596" spans="1:11" x14ac:dyDescent="0.3">
      <c r="A596" t="s">
        <v>1629</v>
      </c>
      <c r="B596" t="s">
        <v>1630</v>
      </c>
      <c r="C596" t="s">
        <v>1816</v>
      </c>
      <c r="D596" t="s">
        <v>1800</v>
      </c>
      <c r="E596">
        <f>_xlfn.XLOOKUP(FACT_Explosion[[#This Row],[CODIGO]],Proveedores[CODIGO],Proveedores[TIEMPOS DE ENTREGA],0,0,1)</f>
        <v>0</v>
      </c>
      <c r="F596">
        <f>_xlfn.XLOOKUP(FACT_Explosion[[#This Row],[CODIGO]],FACT_A2[cve_prod],FACT_A2[Existencia],0,0,1)</f>
        <v>0</v>
      </c>
      <c r="G596">
        <v>10816</v>
      </c>
      <c r="H596">
        <v>0</v>
      </c>
      <c r="I596">
        <v>5150.4761904761908</v>
      </c>
      <c r="J596">
        <v>0</v>
      </c>
      <c r="K596">
        <v>0</v>
      </c>
    </row>
    <row r="597" spans="1:11" x14ac:dyDescent="0.3">
      <c r="A597" t="s">
        <v>1613</v>
      </c>
      <c r="B597" t="s">
        <v>1614</v>
      </c>
      <c r="C597" t="s">
        <v>1836</v>
      </c>
      <c r="D597" t="s">
        <v>1793</v>
      </c>
      <c r="E597" t="str">
        <f>_xlfn.XLOOKUP(FACT_Explosion[[#This Row],[CODIGO]],Proveedores[CODIGO],Proveedores[TIEMPOS DE ENTREGA],0,0,1)</f>
        <v>3 semana(s)</v>
      </c>
      <c r="F597">
        <f>_xlfn.XLOOKUP(FACT_Explosion[[#This Row],[CODIGO]],FACT_A2[cve_prod],FACT_A2[Existencia],0,0,1)</f>
        <v>1.6</v>
      </c>
      <c r="G597">
        <v>8.4</v>
      </c>
      <c r="H597">
        <v>0</v>
      </c>
      <c r="I597">
        <v>0</v>
      </c>
      <c r="J597">
        <v>0</v>
      </c>
      <c r="K597">
        <v>2.1</v>
      </c>
    </row>
    <row r="598" spans="1:11" x14ac:dyDescent="0.3">
      <c r="A598" t="s">
        <v>1667</v>
      </c>
      <c r="B598" t="s">
        <v>1668</v>
      </c>
      <c r="C598" t="s">
        <v>1820</v>
      </c>
      <c r="D598" t="s">
        <v>1800</v>
      </c>
      <c r="E598" t="str">
        <f>_xlfn.XLOOKUP(FACT_Explosion[[#This Row],[CODIGO]],Proveedores[CODIGO],Proveedores[TIEMPOS DE ENTREGA],0,0,1)</f>
        <v>3 semana(s)</v>
      </c>
      <c r="F598">
        <f>_xlfn.XLOOKUP(FACT_Explosion[[#This Row],[CODIGO]],FACT_A2[cve_prod],FACT_A2[Existencia],0,0,1)</f>
        <v>1433</v>
      </c>
      <c r="G598">
        <v>1451.6923076923076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 t="s">
        <v>1669</v>
      </c>
      <c r="B599" t="s">
        <v>1670</v>
      </c>
      <c r="C599" t="s">
        <v>1820</v>
      </c>
      <c r="D599" t="s">
        <v>1800</v>
      </c>
      <c r="E599" t="str">
        <f>_xlfn.XLOOKUP(FACT_Explosion[[#This Row],[CODIGO]],Proveedores[CODIGO],Proveedores[TIEMPOS DE ENTREGA],0,0,1)</f>
        <v>3 semana(s)</v>
      </c>
      <c r="F599">
        <f>_xlfn.XLOOKUP(FACT_Explosion[[#This Row],[CODIGO]],FACT_A2[cve_prod],FACT_A2[Existencia],0,0,1)</f>
        <v>640</v>
      </c>
      <c r="G599">
        <v>726.92307692307691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 t="s">
        <v>1619</v>
      </c>
      <c r="B600" t="s">
        <v>1620</v>
      </c>
      <c r="C600" t="s">
        <v>1836</v>
      </c>
      <c r="D600" t="s">
        <v>1793</v>
      </c>
      <c r="E600" t="str">
        <f>_xlfn.XLOOKUP(FACT_Explosion[[#This Row],[CODIGO]],Proveedores[CODIGO],Proveedores[TIEMPOS DE ENTREGA],0,0,1)</f>
        <v>3 semana(s)</v>
      </c>
      <c r="F600">
        <f>_xlfn.XLOOKUP(FACT_Explosion[[#This Row],[CODIGO]],FACT_A2[cve_prod],FACT_A2[Existencia],0,0,1)</f>
        <v>5</v>
      </c>
      <c r="G600">
        <v>45.36</v>
      </c>
      <c r="H600">
        <v>0</v>
      </c>
      <c r="I600">
        <v>0</v>
      </c>
      <c r="J600">
        <v>0</v>
      </c>
      <c r="K600">
        <v>11.34</v>
      </c>
    </row>
    <row r="601" spans="1:11" x14ac:dyDescent="0.3">
      <c r="A601" t="s">
        <v>1709</v>
      </c>
      <c r="B601" t="s">
        <v>1710</v>
      </c>
      <c r="C601" t="s">
        <v>1816</v>
      </c>
      <c r="D601" t="s">
        <v>1800</v>
      </c>
      <c r="E601">
        <f>_xlfn.XLOOKUP(FACT_Explosion[[#This Row],[CODIGO]],Proveedores[CODIGO],Proveedores[TIEMPOS DE ENTREGA],0,0,1)</f>
        <v>0</v>
      </c>
      <c r="F601">
        <f>_xlfn.XLOOKUP(FACT_Explosion[[#This Row],[CODIGO]],FACT_A2[cve_prod],FACT_A2[Existencia],0,0,1)</f>
        <v>19000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 t="s">
        <v>1717</v>
      </c>
      <c r="B602" t="s">
        <v>1718</v>
      </c>
      <c r="C602" t="s">
        <v>1816</v>
      </c>
      <c r="D602" t="s">
        <v>1800</v>
      </c>
      <c r="E602">
        <f>_xlfn.XLOOKUP(FACT_Explosion[[#This Row],[CODIGO]],Proveedores[CODIGO],Proveedores[TIEMPOS DE ENTREGA],0,0,1)</f>
        <v>0</v>
      </c>
      <c r="F602">
        <f>_xlfn.XLOOKUP(FACT_Explosion[[#This Row],[CODIGO]],FACT_A2[cve_prod],FACT_A2[Existencia],0,0,1)</f>
        <v>0</v>
      </c>
      <c r="G602">
        <v>4200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 t="s">
        <v>1627</v>
      </c>
      <c r="B603" t="s">
        <v>1628</v>
      </c>
      <c r="C603" t="s">
        <v>1840</v>
      </c>
      <c r="D603" t="s">
        <v>1793</v>
      </c>
      <c r="E603" t="str">
        <f>_xlfn.XLOOKUP(FACT_Explosion[[#This Row],[CODIGO]],Proveedores[CODIGO],Proveedores[TIEMPOS DE ENTREGA],0,0,1)</f>
        <v>1 semana(s)</v>
      </c>
      <c r="F603">
        <f>_xlfn.XLOOKUP(FACT_Explosion[[#This Row],[CODIGO]],FACT_A2[cve_prod],FACT_A2[Existencia],0,0,1)</f>
        <v>216.17699999999999</v>
      </c>
      <c r="G603">
        <v>92.75</v>
      </c>
      <c r="H603">
        <v>0</v>
      </c>
      <c r="I603">
        <v>5.9999999999999991</v>
      </c>
      <c r="J603">
        <v>0</v>
      </c>
      <c r="K603">
        <v>0</v>
      </c>
    </row>
    <row r="604" spans="1:11" x14ac:dyDescent="0.3">
      <c r="A604" t="s">
        <v>1751</v>
      </c>
      <c r="B604" t="s">
        <v>1752</v>
      </c>
      <c r="C604" t="s">
        <v>1827</v>
      </c>
      <c r="D604" t="s">
        <v>1800</v>
      </c>
      <c r="E604" t="str">
        <f>_xlfn.XLOOKUP(FACT_Explosion[[#This Row],[CODIGO]],Proveedores[CODIGO],Proveedores[TIEMPOS DE ENTREGA],0,0,1)</f>
        <v>5 semana (s)</v>
      </c>
      <c r="F604">
        <f>_xlfn.XLOOKUP(FACT_Explosion[[#This Row],[CODIGO]],FACT_A2[cve_prod],FACT_A2[Existencia],0,0,1)</f>
        <v>3000</v>
      </c>
      <c r="G604">
        <v>1019.9490025498725</v>
      </c>
      <c r="H604">
        <v>509.97450127493624</v>
      </c>
      <c r="I604">
        <v>509.97450127493624</v>
      </c>
      <c r="J604">
        <v>509.97450127493624</v>
      </c>
      <c r="K604">
        <v>509.97450127493624</v>
      </c>
    </row>
    <row r="605" spans="1:11" x14ac:dyDescent="0.3">
      <c r="A605" t="s">
        <v>1759</v>
      </c>
      <c r="B605" t="s">
        <v>1760</v>
      </c>
      <c r="C605" t="s">
        <v>1816</v>
      </c>
      <c r="D605" t="s">
        <v>1800</v>
      </c>
      <c r="E605">
        <f>_xlfn.XLOOKUP(FACT_Explosion[[#This Row],[CODIGO]],Proveedores[CODIGO],Proveedores[TIEMPOS DE ENTREGA],0,0,1)</f>
        <v>0</v>
      </c>
      <c r="F605">
        <f>_xlfn.XLOOKUP(FACT_Explosion[[#This Row],[CODIGO]],FACT_A2[cve_prod],FACT_A2[Existencia],0,0,1)</f>
        <v>15300</v>
      </c>
      <c r="G605">
        <v>4200</v>
      </c>
      <c r="H605">
        <v>4200</v>
      </c>
      <c r="I605">
        <v>0</v>
      </c>
      <c r="J605">
        <v>0</v>
      </c>
      <c r="K605">
        <v>0</v>
      </c>
    </row>
    <row r="606" spans="1:11" x14ac:dyDescent="0.3">
      <c r="A606" t="s">
        <v>23</v>
      </c>
      <c r="B606" t="s">
        <v>24</v>
      </c>
      <c r="E606">
        <f>_xlfn.XLOOKUP(FACT_Explosion[[#This Row],[CODIGO]],Proveedores[CODIGO],Proveedores[TIEMPOS DE ENTREGA],0,0,1)</f>
        <v>0</v>
      </c>
      <c r="F606">
        <f>_xlfn.XLOOKUP(FACT_Explosion[[#This Row],[CODIGO]],FACT_A2[cve_prod],FACT_A2[Existencia],0,0,1)</f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33</v>
      </c>
      <c r="B607" t="s">
        <v>34</v>
      </c>
      <c r="E607">
        <f>_xlfn.XLOOKUP(FACT_Explosion[[#This Row],[CODIGO]],Proveedores[CODIGO],Proveedores[TIEMPOS DE ENTREGA],0,0,1)</f>
        <v>0</v>
      </c>
      <c r="F607">
        <f>_xlfn.XLOOKUP(FACT_Explosion[[#This Row],[CODIGO]],FACT_A2[cve_prod],FACT_A2[Existencia],0,0,1)</f>
        <v>21340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 t="s">
        <v>57</v>
      </c>
      <c r="B608" t="s">
        <v>2576</v>
      </c>
      <c r="E608">
        <f>_xlfn.XLOOKUP(FACT_Explosion[[#This Row],[CODIGO]],Proveedores[CODIGO],Proveedores[TIEMPOS DE ENTREGA],0,0,1)</f>
        <v>0</v>
      </c>
      <c r="F608">
        <f>_xlfn.XLOOKUP(FACT_Explosion[[#This Row],[CODIGO]],FACT_A2[cve_prod],FACT_A2[Existencia],0,0,1)</f>
        <v>0</v>
      </c>
      <c r="G608">
        <v>0</v>
      </c>
      <c r="H608">
        <v>60000</v>
      </c>
      <c r="I608">
        <v>0</v>
      </c>
      <c r="J608">
        <v>0</v>
      </c>
      <c r="K608">
        <v>0</v>
      </c>
    </row>
    <row r="609" spans="1:11" x14ac:dyDescent="0.3">
      <c r="A609" t="s">
        <v>187</v>
      </c>
      <c r="B609" t="s">
        <v>2283</v>
      </c>
      <c r="E609">
        <f>_xlfn.XLOOKUP(FACT_Explosion[[#This Row],[CODIGO]],Proveedores[CODIGO],Proveedores[TIEMPOS DE ENTREGA],0,0,1)</f>
        <v>0</v>
      </c>
      <c r="F609">
        <f>_xlfn.XLOOKUP(FACT_Explosion[[#This Row],[CODIGO]],FACT_A2[cve_prod],FACT_A2[Existencia],0,0,1)</f>
        <v>0</v>
      </c>
      <c r="G609">
        <v>15408.800000000001</v>
      </c>
      <c r="H609">
        <v>0</v>
      </c>
      <c r="I609">
        <v>8755</v>
      </c>
      <c r="J609">
        <v>8755</v>
      </c>
      <c r="K609">
        <v>8755</v>
      </c>
    </row>
    <row r="610" spans="1:11" x14ac:dyDescent="0.3">
      <c r="A610" t="s">
        <v>188</v>
      </c>
      <c r="B610" t="s">
        <v>189</v>
      </c>
      <c r="E610">
        <f>_xlfn.XLOOKUP(FACT_Explosion[[#This Row],[CODIGO]],Proveedores[CODIGO],Proveedores[TIEMPOS DE ENTREGA],0,0,1)</f>
        <v>0</v>
      </c>
      <c r="F610">
        <f>_xlfn.XLOOKUP(FACT_Explosion[[#This Row],[CODIGO]],FACT_A2[cve_prod],FACT_A2[Existencia],0,0,1)</f>
        <v>0</v>
      </c>
      <c r="G610">
        <v>1153.6000000000001</v>
      </c>
      <c r="H610">
        <v>0</v>
      </c>
      <c r="I610">
        <v>1030</v>
      </c>
      <c r="J610">
        <v>1030</v>
      </c>
      <c r="K610">
        <v>1030</v>
      </c>
    </row>
    <row r="611" spans="1:11" x14ac:dyDescent="0.3">
      <c r="A611" t="s">
        <v>190</v>
      </c>
      <c r="B611" t="s">
        <v>191</v>
      </c>
      <c r="E611">
        <f>_xlfn.XLOOKUP(FACT_Explosion[[#This Row],[CODIGO]],Proveedores[CODIGO],Proveedores[TIEMPOS DE ENTREGA],0,0,1)</f>
        <v>0</v>
      </c>
      <c r="F611">
        <f>_xlfn.XLOOKUP(FACT_Explosion[[#This Row],[CODIGO]],FACT_A2[cve_prod],FACT_A2[Existencia],0,0,1)</f>
        <v>0</v>
      </c>
      <c r="G611">
        <v>15408.800000000001</v>
      </c>
      <c r="H611">
        <v>0</v>
      </c>
      <c r="I611">
        <v>8755</v>
      </c>
      <c r="J611">
        <v>8755</v>
      </c>
      <c r="K611">
        <v>8755</v>
      </c>
    </row>
    <row r="612" spans="1:11" x14ac:dyDescent="0.3">
      <c r="A612" t="s">
        <v>192</v>
      </c>
      <c r="B612" t="s">
        <v>193</v>
      </c>
      <c r="E612">
        <f>_xlfn.XLOOKUP(FACT_Explosion[[#This Row],[CODIGO]],Proveedores[CODIGO],Proveedores[TIEMPOS DE ENTREGA],0,0,1)</f>
        <v>0</v>
      </c>
      <c r="F612">
        <f>_xlfn.XLOOKUP(FACT_Explosion[[#This Row],[CODIGO]],FACT_A2[cve_prod],FACT_A2[Existencia],0,0,1)</f>
        <v>0</v>
      </c>
      <c r="G612">
        <v>1934.808888888889</v>
      </c>
      <c r="H612">
        <v>0</v>
      </c>
      <c r="I612">
        <v>1085.5244444444443</v>
      </c>
      <c r="J612">
        <v>1085.5244444444443</v>
      </c>
      <c r="K612">
        <v>1085.5244444444443</v>
      </c>
    </row>
    <row r="613" spans="1:11" x14ac:dyDescent="0.3">
      <c r="A613" t="s">
        <v>2289</v>
      </c>
      <c r="B613" t="s">
        <v>2290</v>
      </c>
      <c r="E613">
        <f>_xlfn.XLOOKUP(FACT_Explosion[[#This Row],[CODIGO]],Proveedores[CODIGO],Proveedores[TIEMPOS DE ENTREGA],0,0,1)</f>
        <v>0</v>
      </c>
      <c r="F613">
        <f>_xlfn.XLOOKUP(FACT_Explosion[[#This Row],[CODIGO]],FACT_A2[cve_prod],FACT_A2[Existencia],0,0,1)</f>
        <v>25</v>
      </c>
      <c r="G613">
        <v>1.98</v>
      </c>
      <c r="H613">
        <v>0</v>
      </c>
      <c r="I613">
        <v>4.032</v>
      </c>
      <c r="J613">
        <v>0</v>
      </c>
      <c r="K613">
        <v>0</v>
      </c>
    </row>
    <row r="614" spans="1:11" x14ac:dyDescent="0.3">
      <c r="A614" t="s">
        <v>348</v>
      </c>
      <c r="B614" t="s">
        <v>349</v>
      </c>
      <c r="E614">
        <f>_xlfn.XLOOKUP(FACT_Explosion[[#This Row],[CODIGO]],Proveedores[CODIGO],Proveedores[TIEMPOS DE ENTREGA],0,0,1)</f>
        <v>0</v>
      </c>
      <c r="F614">
        <f>_xlfn.XLOOKUP(FACT_Explosion[[#This Row],[CODIGO]],FACT_A2[cve_prod],FACT_A2[Existencia],0,0,1)</f>
        <v>0</v>
      </c>
      <c r="G614">
        <v>0</v>
      </c>
      <c r="H614">
        <v>0</v>
      </c>
      <c r="I614">
        <v>5.76</v>
      </c>
      <c r="J614">
        <v>0</v>
      </c>
      <c r="K614">
        <v>0</v>
      </c>
    </row>
    <row r="615" spans="1:11" x14ac:dyDescent="0.3">
      <c r="A615" t="s">
        <v>352</v>
      </c>
      <c r="B615" t="s">
        <v>353</v>
      </c>
      <c r="E615">
        <f>_xlfn.XLOOKUP(FACT_Explosion[[#This Row],[CODIGO]],Proveedores[CODIGO],Proveedores[TIEMPOS DE ENTREGA],0,0,1)</f>
        <v>0</v>
      </c>
      <c r="F615">
        <f>_xlfn.XLOOKUP(FACT_Explosion[[#This Row],[CODIGO]],FACT_A2[cve_prod],FACT_A2[Existencia],0,0,1)</f>
        <v>0</v>
      </c>
      <c r="G615">
        <v>0</v>
      </c>
      <c r="H615">
        <v>0</v>
      </c>
      <c r="I615">
        <v>0.28599999999999998</v>
      </c>
      <c r="J615">
        <v>0</v>
      </c>
      <c r="K615">
        <v>0</v>
      </c>
    </row>
    <row r="616" spans="1:11" x14ac:dyDescent="0.3">
      <c r="A616" t="s">
        <v>354</v>
      </c>
      <c r="B616" t="s">
        <v>355</v>
      </c>
      <c r="E616">
        <f>_xlfn.XLOOKUP(FACT_Explosion[[#This Row],[CODIGO]],Proveedores[CODIGO],Proveedores[TIEMPOS DE ENTREGA],0,0,1)</f>
        <v>0</v>
      </c>
      <c r="F616">
        <f>_xlfn.XLOOKUP(FACT_Explosion[[#This Row],[CODIGO]],FACT_A2[cve_prod],FACT_A2[Existencia],0,0,1)</f>
        <v>0</v>
      </c>
      <c r="G616">
        <v>0</v>
      </c>
      <c r="H616">
        <v>0</v>
      </c>
      <c r="I616">
        <v>2.4E-2</v>
      </c>
      <c r="J616">
        <v>0</v>
      </c>
      <c r="K616">
        <v>0</v>
      </c>
    </row>
    <row r="617" spans="1:11" x14ac:dyDescent="0.3">
      <c r="A617" t="s">
        <v>358</v>
      </c>
      <c r="B617" t="s">
        <v>359</v>
      </c>
      <c r="E617">
        <f>_xlfn.XLOOKUP(FACT_Explosion[[#This Row],[CODIGO]],Proveedores[CODIGO],Proveedores[TIEMPOS DE ENTREGA],0,0,1)</f>
        <v>0</v>
      </c>
      <c r="F617">
        <f>_xlfn.XLOOKUP(FACT_Explosion[[#This Row],[CODIGO]],FACT_A2[cve_prod],FACT_A2[Existencia],0,0,1)</f>
        <v>0</v>
      </c>
      <c r="G617">
        <v>0</v>
      </c>
      <c r="H617">
        <v>0</v>
      </c>
      <c r="I617">
        <v>1030</v>
      </c>
      <c r="J617">
        <v>0</v>
      </c>
      <c r="K617">
        <v>0</v>
      </c>
    </row>
    <row r="618" spans="1:11" x14ac:dyDescent="0.3">
      <c r="A618" t="s">
        <v>366</v>
      </c>
      <c r="B618" t="s">
        <v>367</v>
      </c>
      <c r="E618">
        <f>_xlfn.XLOOKUP(FACT_Explosion[[#This Row],[CODIGO]],Proveedores[CODIGO],Proveedores[TIEMPOS DE ENTREGA],0,0,1)</f>
        <v>0</v>
      </c>
      <c r="F618">
        <f>_xlfn.XLOOKUP(FACT_Explosion[[#This Row],[CODIGO]],FACT_A2[cve_prod],FACT_A2[Existencia],0,0,1)</f>
        <v>0</v>
      </c>
      <c r="G618">
        <v>0</v>
      </c>
      <c r="H618">
        <v>0</v>
      </c>
      <c r="I618">
        <v>1030</v>
      </c>
      <c r="J618">
        <v>0</v>
      </c>
      <c r="K618">
        <v>0</v>
      </c>
    </row>
    <row r="619" spans="1:11" x14ac:dyDescent="0.3">
      <c r="A619" t="s">
        <v>464</v>
      </c>
      <c r="B619" t="s">
        <v>465</v>
      </c>
      <c r="E619">
        <f>_xlfn.XLOOKUP(FACT_Explosion[[#This Row],[CODIGO]],Proveedores[CODIGO],Proveedores[TIEMPOS DE ENTREGA],0,0,1)</f>
        <v>0</v>
      </c>
      <c r="F619">
        <f>_xlfn.XLOOKUP(FACT_Explosion[[#This Row],[CODIGO]],FACT_A2[cve_prod],FACT_A2[Existencia],0,0,1)</f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474</v>
      </c>
      <c r="B620" t="s">
        <v>475</v>
      </c>
      <c r="E620">
        <f>_xlfn.XLOOKUP(FACT_Explosion[[#This Row],[CODIGO]],Proveedores[CODIGO],Proveedores[TIEMPOS DE ENTREGA],0,0,1)</f>
        <v>0</v>
      </c>
      <c r="F620">
        <f>_xlfn.XLOOKUP(FACT_Explosion[[#This Row],[CODIGO]],FACT_A2[cve_prod],FACT_A2[Existencia],0,0,1)</f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 t="s">
        <v>478</v>
      </c>
      <c r="B621" t="s">
        <v>479</v>
      </c>
      <c r="E621">
        <f>_xlfn.XLOOKUP(FACT_Explosion[[#This Row],[CODIGO]],Proveedores[CODIGO],Proveedores[TIEMPOS DE ENTREGA],0,0,1)</f>
        <v>0</v>
      </c>
      <c r="F621">
        <f>_xlfn.XLOOKUP(FACT_Explosion[[#This Row],[CODIGO]],FACT_A2[cve_prod],FACT_A2[Existencia],0,0,1)</f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488</v>
      </c>
      <c r="B622" t="s">
        <v>489</v>
      </c>
      <c r="E622">
        <f>_xlfn.XLOOKUP(FACT_Explosion[[#This Row],[CODIGO]],Proveedores[CODIGO],Proveedores[TIEMPOS DE ENTREGA],0,0,1)</f>
        <v>0</v>
      </c>
      <c r="F622">
        <f>_xlfn.XLOOKUP(FACT_Explosion[[#This Row],[CODIGO]],FACT_A2[cve_prod],FACT_A2[Existencia],0,0,1)</f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581</v>
      </c>
      <c r="B623" t="s">
        <v>582</v>
      </c>
      <c r="E623">
        <f>_xlfn.XLOOKUP(FACT_Explosion[[#This Row],[CODIGO]],Proveedores[CODIGO],Proveedores[TIEMPOS DE ENTREGA],0,0,1)</f>
        <v>0</v>
      </c>
      <c r="F623">
        <f>_xlfn.XLOOKUP(FACT_Explosion[[#This Row],[CODIGO]],FACT_A2[cve_prod],FACT_A2[Existencia],0,0,1)</f>
        <v>60000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615</v>
      </c>
      <c r="B624" t="s">
        <v>616</v>
      </c>
      <c r="E624">
        <f>_xlfn.XLOOKUP(FACT_Explosion[[#This Row],[CODIGO]],Proveedores[CODIGO],Proveedores[TIEMPOS DE ENTREGA],0,0,1)</f>
        <v>0</v>
      </c>
      <c r="F624">
        <f>_xlfn.XLOOKUP(FACT_Explosion[[#This Row],[CODIGO]],FACT_A2[cve_prod],FACT_A2[Existencia],0,0,1)</f>
        <v>25</v>
      </c>
      <c r="G624">
        <v>8.9280000000000008</v>
      </c>
      <c r="H624">
        <v>0</v>
      </c>
      <c r="I624">
        <v>4.92</v>
      </c>
      <c r="J624">
        <v>4.92</v>
      </c>
      <c r="K624">
        <v>4.92</v>
      </c>
    </row>
    <row r="625" spans="1:11" x14ac:dyDescent="0.3">
      <c r="A625" t="s">
        <v>619</v>
      </c>
      <c r="B625" t="s">
        <v>620</v>
      </c>
      <c r="E625">
        <f>_xlfn.XLOOKUP(FACT_Explosion[[#This Row],[CODIGO]],Proveedores[CODIGO],Proveedores[TIEMPOS DE ENTREGA],0,0,1)</f>
        <v>0</v>
      </c>
      <c r="F625">
        <f>_xlfn.XLOOKUP(FACT_Explosion[[#This Row],[CODIGO]],FACT_A2[cve_prod],FACT_A2[Existencia],0,0,1)</f>
        <v>0</v>
      </c>
      <c r="G625">
        <v>9888</v>
      </c>
      <c r="H625">
        <v>0</v>
      </c>
      <c r="I625">
        <v>4738</v>
      </c>
      <c r="J625">
        <v>4738</v>
      </c>
      <c r="K625">
        <v>4738</v>
      </c>
    </row>
    <row r="626" spans="1:11" x14ac:dyDescent="0.3">
      <c r="A626" t="s">
        <v>2284</v>
      </c>
      <c r="B626" t="s">
        <v>2285</v>
      </c>
      <c r="E626">
        <f>_xlfn.XLOOKUP(FACT_Explosion[[#This Row],[CODIGO]],Proveedores[CODIGO],Proveedores[TIEMPOS DE ENTREGA],0,0,1)</f>
        <v>0</v>
      </c>
      <c r="F626">
        <f>_xlfn.XLOOKUP(FACT_Explosion[[#This Row],[CODIGO]],FACT_A2[cve_prod],FACT_A2[Existencia],0,0,1)</f>
        <v>0</v>
      </c>
      <c r="G626">
        <v>14255.2</v>
      </c>
      <c r="H626">
        <v>0</v>
      </c>
      <c r="I626">
        <v>7725</v>
      </c>
      <c r="J626">
        <v>7725</v>
      </c>
      <c r="K626">
        <v>7725</v>
      </c>
    </row>
    <row r="627" spans="1:11" x14ac:dyDescent="0.3">
      <c r="A627" t="s">
        <v>623</v>
      </c>
      <c r="B627" t="s">
        <v>624</v>
      </c>
      <c r="E627">
        <f>_xlfn.XLOOKUP(FACT_Explosion[[#This Row],[CODIGO]],Proveedores[CODIGO],Proveedores[TIEMPOS DE ENTREGA],0,0,1)</f>
        <v>0</v>
      </c>
      <c r="F627">
        <f>_xlfn.XLOOKUP(FACT_Explosion[[#This Row],[CODIGO]],FACT_A2[cve_prod],FACT_A2[Existencia],0,0,1)</f>
        <v>0</v>
      </c>
      <c r="G627">
        <v>1648</v>
      </c>
      <c r="H627">
        <v>0</v>
      </c>
      <c r="I627">
        <v>1133</v>
      </c>
      <c r="J627">
        <v>1133</v>
      </c>
      <c r="K627">
        <v>1133</v>
      </c>
    </row>
    <row r="628" spans="1:11" x14ac:dyDescent="0.3">
      <c r="A628" t="s">
        <v>629</v>
      </c>
      <c r="B628" t="s">
        <v>630</v>
      </c>
      <c r="E628">
        <f>_xlfn.XLOOKUP(FACT_Explosion[[#This Row],[CODIGO]],Proveedores[CODIGO],Proveedores[TIEMPOS DE ENTREGA],0,0,1)</f>
        <v>0</v>
      </c>
      <c r="F628">
        <f>_xlfn.XLOOKUP(FACT_Explosion[[#This Row],[CODIGO]],FACT_A2[cve_prod],FACT_A2[Existencia],0,0,1)</f>
        <v>0</v>
      </c>
      <c r="G628">
        <v>0.44351999999999997</v>
      </c>
      <c r="H628">
        <v>0</v>
      </c>
      <c r="I628">
        <v>0.3024</v>
      </c>
      <c r="J628">
        <v>0.3024</v>
      </c>
      <c r="K628">
        <v>0.3024</v>
      </c>
    </row>
    <row r="629" spans="1:11" x14ac:dyDescent="0.3">
      <c r="A629" t="s">
        <v>631</v>
      </c>
      <c r="B629" t="s">
        <v>632</v>
      </c>
      <c r="E629">
        <f>_xlfn.XLOOKUP(FACT_Explosion[[#This Row],[CODIGO]],Proveedores[CODIGO],Proveedores[TIEMPOS DE ENTREGA],0,0,1)</f>
        <v>0</v>
      </c>
      <c r="F629">
        <f>_xlfn.XLOOKUP(FACT_Explosion[[#This Row],[CODIGO]],FACT_A2[cve_prod],FACT_A2[Existencia],0,0,1)</f>
        <v>0</v>
      </c>
      <c r="G629">
        <v>2719.2000000000003</v>
      </c>
      <c r="H629">
        <v>0</v>
      </c>
      <c r="I629">
        <v>1854</v>
      </c>
      <c r="J629">
        <v>1854</v>
      </c>
      <c r="K629">
        <v>1854</v>
      </c>
    </row>
    <row r="630" spans="1:11" x14ac:dyDescent="0.3">
      <c r="A630" t="s">
        <v>635</v>
      </c>
      <c r="B630" t="s">
        <v>636</v>
      </c>
      <c r="E630">
        <f>_xlfn.XLOOKUP(FACT_Explosion[[#This Row],[CODIGO]],Proveedores[CODIGO],Proveedores[TIEMPOS DE ENTREGA],0,0,1)</f>
        <v>0</v>
      </c>
      <c r="F630">
        <f>_xlfn.XLOOKUP(FACT_Explosion[[#This Row],[CODIGO]],FACT_A2[cve_prod],FACT_A2[Existencia],0,0,1)</f>
        <v>75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637</v>
      </c>
      <c r="B631" t="s">
        <v>638</v>
      </c>
      <c r="E631">
        <f>_xlfn.XLOOKUP(FACT_Explosion[[#This Row],[CODIGO]],Proveedores[CODIGO],Proveedores[TIEMPOS DE ENTREGA],0,0,1)</f>
        <v>0</v>
      </c>
      <c r="F631">
        <f>_xlfn.XLOOKUP(FACT_Explosion[[#This Row],[CODIGO]],FACT_A2[cve_prod],FACT_A2[Existencia],0,0,1)</f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639</v>
      </c>
      <c r="B632" t="s">
        <v>640</v>
      </c>
      <c r="E632">
        <f>_xlfn.XLOOKUP(FACT_Explosion[[#This Row],[CODIGO]],Proveedores[CODIGO],Proveedores[TIEMPOS DE ENTREGA],0,0,1)</f>
        <v>0</v>
      </c>
      <c r="F632">
        <f>_xlfn.XLOOKUP(FACT_Explosion[[#This Row],[CODIGO]],FACT_A2[cve_prod],FACT_A2[Existencia],0,0,1)</f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 t="s">
        <v>2271</v>
      </c>
      <c r="B633" t="s">
        <v>2272</v>
      </c>
      <c r="E633">
        <f>_xlfn.XLOOKUP(FACT_Explosion[[#This Row],[CODIGO]],Proveedores[CODIGO],Proveedores[TIEMPOS DE ENTREGA],0,0,1)</f>
        <v>0</v>
      </c>
      <c r="F633">
        <f>_xlfn.XLOOKUP(FACT_Explosion[[#This Row],[CODIGO]],FACT_A2[cve_prod],FACT_A2[Existencia],0,0,1)</f>
        <v>0</v>
      </c>
      <c r="G633">
        <v>0</v>
      </c>
      <c r="H633">
        <v>250</v>
      </c>
      <c r="I633">
        <v>0</v>
      </c>
      <c r="J633">
        <v>0</v>
      </c>
      <c r="K633">
        <v>0</v>
      </c>
    </row>
    <row r="634" spans="1:11" x14ac:dyDescent="0.3">
      <c r="A634" t="s">
        <v>2294</v>
      </c>
      <c r="B634" t="s">
        <v>2295</v>
      </c>
      <c r="E634">
        <f>_xlfn.XLOOKUP(FACT_Explosion[[#This Row],[CODIGO]],Proveedores[CODIGO],Proveedores[TIEMPOS DE ENTREGA],0,0,1)</f>
        <v>0</v>
      </c>
      <c r="F634">
        <f>_xlfn.XLOOKUP(FACT_Explosion[[#This Row],[CODIGO]],FACT_A2[cve_prod],FACT_A2[Existencia],0,0,1)</f>
        <v>0</v>
      </c>
      <c r="G634">
        <v>0</v>
      </c>
      <c r="H634">
        <v>10300</v>
      </c>
      <c r="I634">
        <v>0</v>
      </c>
      <c r="J634">
        <v>0</v>
      </c>
      <c r="K634">
        <v>0</v>
      </c>
    </row>
    <row r="635" spans="1:11" x14ac:dyDescent="0.3">
      <c r="A635" t="s">
        <v>2293</v>
      </c>
      <c r="B635" t="s">
        <v>2541</v>
      </c>
      <c r="E635">
        <f>_xlfn.XLOOKUP(FACT_Explosion[[#This Row],[CODIGO]],Proveedores[CODIGO],Proveedores[TIEMPOS DE ENTREGA],0,0,1)</f>
        <v>0</v>
      </c>
      <c r="F635">
        <f>_xlfn.XLOOKUP(FACT_Explosion[[#This Row],[CODIGO]],FACT_A2[cve_prod],FACT_A2[Existencia],0,0,1)</f>
        <v>0</v>
      </c>
      <c r="G635">
        <v>0</v>
      </c>
      <c r="H635">
        <v>10300</v>
      </c>
      <c r="I635">
        <v>0</v>
      </c>
      <c r="J635">
        <v>0</v>
      </c>
      <c r="K635">
        <v>0</v>
      </c>
    </row>
    <row r="636" spans="1:11" x14ac:dyDescent="0.3">
      <c r="A636" t="s">
        <v>2296</v>
      </c>
      <c r="B636" t="s">
        <v>2297</v>
      </c>
      <c r="E636">
        <f>_xlfn.XLOOKUP(FACT_Explosion[[#This Row],[CODIGO]],Proveedores[CODIGO],Proveedores[TIEMPOS DE ENTREGA],0,0,1)</f>
        <v>0</v>
      </c>
      <c r="F636">
        <f>_xlfn.XLOOKUP(FACT_Explosion[[#This Row],[CODIGO]],FACT_A2[cve_prod],FACT_A2[Existencia],0,0,1)</f>
        <v>0</v>
      </c>
      <c r="G636">
        <v>0</v>
      </c>
      <c r="H636">
        <v>10300</v>
      </c>
      <c r="I636">
        <v>0</v>
      </c>
      <c r="J636">
        <v>0</v>
      </c>
      <c r="K636">
        <v>0</v>
      </c>
    </row>
    <row r="637" spans="1:11" x14ac:dyDescent="0.3">
      <c r="A637" t="s">
        <v>753</v>
      </c>
      <c r="B637" t="s">
        <v>754</v>
      </c>
      <c r="E637">
        <f>_xlfn.XLOOKUP(FACT_Explosion[[#This Row],[CODIGO]],Proveedores[CODIGO],Proveedores[TIEMPOS DE ENTREGA],0,0,1)</f>
        <v>0</v>
      </c>
      <c r="F637">
        <f>_xlfn.XLOOKUP(FACT_Explosion[[#This Row],[CODIGO]],FACT_A2[cve_prod],FACT_A2[Existencia],0,0,1)</f>
        <v>5518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 t="s">
        <v>755</v>
      </c>
      <c r="B638" t="s">
        <v>756</v>
      </c>
      <c r="E638">
        <f>_xlfn.XLOOKUP(FACT_Explosion[[#This Row],[CODIGO]],Proveedores[CODIGO],Proveedores[TIEMPOS DE ENTREGA],0,0,1)</f>
        <v>0</v>
      </c>
      <c r="F638">
        <f>_xlfn.XLOOKUP(FACT_Explosion[[#This Row],[CODIGO]],FACT_A2[cve_prod],FACT_A2[Existencia],0,0,1)</f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 t="s">
        <v>853</v>
      </c>
      <c r="B639" t="s">
        <v>854</v>
      </c>
      <c r="E639">
        <f>_xlfn.XLOOKUP(FACT_Explosion[[#This Row],[CODIGO]],Proveedores[CODIGO],Proveedores[TIEMPOS DE ENTREGA],0,0,1)</f>
        <v>0</v>
      </c>
      <c r="F639">
        <f>_xlfn.XLOOKUP(FACT_Explosion[[#This Row],[CODIGO]],FACT_A2[cve_prod],FACT_A2[Existencia],0,0,1)</f>
        <v>0</v>
      </c>
      <c r="G639">
        <v>0</v>
      </c>
      <c r="H639">
        <v>0</v>
      </c>
      <c r="I639">
        <v>1.92</v>
      </c>
      <c r="J639">
        <v>0</v>
      </c>
      <c r="K639">
        <v>0</v>
      </c>
    </row>
    <row r="640" spans="1:11" x14ac:dyDescent="0.3">
      <c r="A640" t="s">
        <v>857</v>
      </c>
      <c r="B640" t="s">
        <v>858</v>
      </c>
      <c r="E640">
        <f>_xlfn.XLOOKUP(FACT_Explosion[[#This Row],[CODIGO]],Proveedores[CODIGO],Proveedores[TIEMPOS DE ENTREGA],0,0,1)</f>
        <v>0</v>
      </c>
      <c r="F640">
        <f>_xlfn.XLOOKUP(FACT_Explosion[[#This Row],[CODIGO]],FACT_A2[cve_prod],FACT_A2[Existencia],0,0,1)</f>
        <v>0</v>
      </c>
      <c r="G640">
        <v>0</v>
      </c>
      <c r="H640">
        <v>0</v>
      </c>
      <c r="I640">
        <v>19.2</v>
      </c>
      <c r="J640">
        <v>0</v>
      </c>
      <c r="K640">
        <v>0</v>
      </c>
    </row>
    <row r="641" spans="1:11" x14ac:dyDescent="0.3">
      <c r="A641" t="s">
        <v>859</v>
      </c>
      <c r="B641" t="s">
        <v>860</v>
      </c>
      <c r="E641">
        <f>_xlfn.XLOOKUP(FACT_Explosion[[#This Row],[CODIGO]],Proveedores[CODIGO],Proveedores[TIEMPOS DE ENTREGA],0,0,1)</f>
        <v>0</v>
      </c>
      <c r="F641">
        <f>_xlfn.XLOOKUP(FACT_Explosion[[#This Row],[CODIGO]],FACT_A2[cve_prod],FACT_A2[Existencia],0,0,1)</f>
        <v>0</v>
      </c>
      <c r="G641">
        <v>0</v>
      </c>
      <c r="H641">
        <v>0</v>
      </c>
      <c r="I641">
        <v>19.2</v>
      </c>
      <c r="J641">
        <v>0</v>
      </c>
      <c r="K641">
        <v>0</v>
      </c>
    </row>
    <row r="642" spans="1:11" x14ac:dyDescent="0.3">
      <c r="A642" t="s">
        <v>861</v>
      </c>
      <c r="B642" t="s">
        <v>862</v>
      </c>
      <c r="E642">
        <f>_xlfn.XLOOKUP(FACT_Explosion[[#This Row],[CODIGO]],Proveedores[CODIGO],Proveedores[TIEMPOS DE ENTREGA],0,0,1)</f>
        <v>0</v>
      </c>
      <c r="F642">
        <f>_xlfn.XLOOKUP(FACT_Explosion[[#This Row],[CODIGO]],FACT_A2[cve_prod],FACT_A2[Existencia],0,0,1)</f>
        <v>0</v>
      </c>
      <c r="G642">
        <v>0</v>
      </c>
      <c r="H642">
        <v>0</v>
      </c>
      <c r="I642">
        <v>133.44</v>
      </c>
      <c r="J642">
        <v>0</v>
      </c>
      <c r="K642">
        <v>0</v>
      </c>
    </row>
    <row r="643" spans="1:11" x14ac:dyDescent="0.3">
      <c r="A643" t="s">
        <v>863</v>
      </c>
      <c r="B643" t="s">
        <v>864</v>
      </c>
      <c r="E643">
        <f>_xlfn.XLOOKUP(FACT_Explosion[[#This Row],[CODIGO]],Proveedores[CODIGO],Proveedores[TIEMPOS DE ENTREGA],0,0,1)</f>
        <v>0</v>
      </c>
      <c r="F643">
        <f>_xlfn.XLOOKUP(FACT_Explosion[[#This Row],[CODIGO]],FACT_A2[cve_prod],FACT_A2[Existencia],0,0,1)</f>
        <v>0</v>
      </c>
      <c r="G643">
        <v>0</v>
      </c>
      <c r="H643">
        <v>0</v>
      </c>
      <c r="I643">
        <v>259.2</v>
      </c>
      <c r="J643">
        <v>0</v>
      </c>
      <c r="K643">
        <v>0</v>
      </c>
    </row>
    <row r="644" spans="1:11" x14ac:dyDescent="0.3">
      <c r="A644" t="s">
        <v>867</v>
      </c>
      <c r="B644" t="s">
        <v>868</v>
      </c>
      <c r="E644">
        <f>_xlfn.XLOOKUP(FACT_Explosion[[#This Row],[CODIGO]],Proveedores[CODIGO],Proveedores[TIEMPOS DE ENTREGA],0,0,1)</f>
        <v>0</v>
      </c>
      <c r="F644">
        <f>_xlfn.XLOOKUP(FACT_Explosion[[#This Row],[CODIGO]],FACT_A2[cve_prod],FACT_A2[Existencia],0,0,1)</f>
        <v>0</v>
      </c>
      <c r="G644">
        <v>0</v>
      </c>
      <c r="H644">
        <v>0</v>
      </c>
      <c r="I644">
        <v>345.6</v>
      </c>
      <c r="J644">
        <v>0</v>
      </c>
      <c r="K644">
        <v>0</v>
      </c>
    </row>
    <row r="645" spans="1:11" x14ac:dyDescent="0.3">
      <c r="A645" t="s">
        <v>909</v>
      </c>
      <c r="B645" t="s">
        <v>910</v>
      </c>
      <c r="E645">
        <f>_xlfn.XLOOKUP(FACT_Explosion[[#This Row],[CODIGO]],Proveedores[CODIGO],Proveedores[TIEMPOS DE ENTREGA],0,0,1)</f>
        <v>0</v>
      </c>
      <c r="F645">
        <f>_xlfn.XLOOKUP(FACT_Explosion[[#This Row],[CODIGO]],FACT_A2[cve_prod],FACT_A2[Existencia],0,0,1)</f>
        <v>4.92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 t="s">
        <v>913</v>
      </c>
      <c r="B646" t="s">
        <v>914</v>
      </c>
      <c r="E646">
        <f>_xlfn.XLOOKUP(FACT_Explosion[[#This Row],[CODIGO]],Proveedores[CODIGO],Proveedores[TIEMPOS DE ENTREGA],0,0,1)</f>
        <v>0</v>
      </c>
      <c r="F646">
        <f>_xlfn.XLOOKUP(FACT_Explosion[[#This Row],[CODIGO]],FACT_A2[cve_prod],FACT_A2[Existencia],0,0,1)</f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919</v>
      </c>
      <c r="B647" t="s">
        <v>920</v>
      </c>
      <c r="E647">
        <f>_xlfn.XLOOKUP(FACT_Explosion[[#This Row],[CODIGO]],Proveedores[CODIGO],Proveedores[TIEMPOS DE ENTREGA],0,0,1)</f>
        <v>0</v>
      </c>
      <c r="F647">
        <f>_xlfn.XLOOKUP(FACT_Explosion[[#This Row],[CODIGO]],FACT_A2[cve_prod],FACT_A2[Existencia],0,0,1)</f>
        <v>9100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 t="s">
        <v>927</v>
      </c>
      <c r="B648" t="s">
        <v>928</v>
      </c>
      <c r="E648">
        <f>_xlfn.XLOOKUP(FACT_Explosion[[#This Row],[CODIGO]],Proveedores[CODIGO],Proveedores[TIEMPOS DE ENTREGA],0,0,1)</f>
        <v>0</v>
      </c>
      <c r="F648">
        <f>_xlfn.XLOOKUP(FACT_Explosion[[#This Row],[CODIGO]],FACT_A2[cve_prod],FACT_A2[Existencia],0,0,1)</f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 t="s">
        <v>981</v>
      </c>
      <c r="B649" t="s">
        <v>982</v>
      </c>
      <c r="E649">
        <f>_xlfn.XLOOKUP(FACT_Explosion[[#This Row],[CODIGO]],Proveedores[CODIGO],Proveedores[TIEMPOS DE ENTREGA],0,0,1)</f>
        <v>0</v>
      </c>
      <c r="F649">
        <f>_xlfn.XLOOKUP(FACT_Explosion[[#This Row],[CODIGO]],FACT_A2[cve_prod],FACT_A2[Existencia],0,0,1)</f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983</v>
      </c>
      <c r="B650" t="s">
        <v>984</v>
      </c>
      <c r="E650">
        <f>_xlfn.XLOOKUP(FACT_Explosion[[#This Row],[CODIGO]],Proveedores[CODIGO],Proveedores[TIEMPOS DE ENTREGA],0,0,1)</f>
        <v>0</v>
      </c>
      <c r="F650">
        <f>_xlfn.XLOOKUP(FACT_Explosion[[#This Row],[CODIGO]],FACT_A2[cve_prod],FACT_A2[Existencia],0,0,1)</f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 t="s">
        <v>985</v>
      </c>
      <c r="B651" t="s">
        <v>986</v>
      </c>
      <c r="E651">
        <f>_xlfn.XLOOKUP(FACT_Explosion[[#This Row],[CODIGO]],Proveedores[CODIGO],Proveedores[TIEMPOS DE ENTREGA],0,0,1)</f>
        <v>0</v>
      </c>
      <c r="F651">
        <f>_xlfn.XLOOKUP(FACT_Explosion[[#This Row],[CODIGO]],FACT_A2[cve_prod],FACT_A2[Existencia],0,0,1)</f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 t="s">
        <v>987</v>
      </c>
      <c r="B652" t="s">
        <v>988</v>
      </c>
      <c r="E652">
        <f>_xlfn.XLOOKUP(FACT_Explosion[[#This Row],[CODIGO]],Proveedores[CODIGO],Proveedores[TIEMPOS DE ENTREGA],0,0,1)</f>
        <v>0</v>
      </c>
      <c r="F652">
        <f>_xlfn.XLOOKUP(FACT_Explosion[[#This Row],[CODIGO]],FACT_A2[cve_prod],FACT_A2[Existencia],0,0,1)</f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 t="s">
        <v>989</v>
      </c>
      <c r="B653" t="s">
        <v>990</v>
      </c>
      <c r="E653">
        <f>_xlfn.XLOOKUP(FACT_Explosion[[#This Row],[CODIGO]],Proveedores[CODIGO],Proveedores[TIEMPOS DE ENTREGA],0,0,1)</f>
        <v>0</v>
      </c>
      <c r="F653">
        <f>_xlfn.XLOOKUP(FACT_Explosion[[#This Row],[CODIGO]],FACT_A2[cve_prod],FACT_A2[Existencia],0,0,1)</f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 t="s">
        <v>1002</v>
      </c>
      <c r="B654" t="s">
        <v>2286</v>
      </c>
      <c r="E654">
        <f>_xlfn.XLOOKUP(FACT_Explosion[[#This Row],[CODIGO]],Proveedores[CODIGO],Proveedores[TIEMPOS DE ENTREGA],0,0,1)</f>
        <v>0</v>
      </c>
      <c r="F654">
        <f>_xlfn.XLOOKUP(FACT_Explosion[[#This Row],[CODIGO]],FACT_A2[cve_prod],FACT_A2[Existencia],0,0,1)</f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 t="s">
        <v>1033</v>
      </c>
      <c r="B655" t="s">
        <v>2288</v>
      </c>
      <c r="E655">
        <f>_xlfn.XLOOKUP(FACT_Explosion[[#This Row],[CODIGO]],Proveedores[CODIGO],Proveedores[TIEMPOS DE ENTREGA],0,0,1)</f>
        <v>0</v>
      </c>
      <c r="F655">
        <f>_xlfn.XLOOKUP(FACT_Explosion[[#This Row],[CODIGO]],FACT_A2[cve_prod],FACT_A2[Existencia],0,0,1)</f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 t="s">
        <v>1036</v>
      </c>
      <c r="B656" t="s">
        <v>1037</v>
      </c>
      <c r="E656">
        <f>_xlfn.XLOOKUP(FACT_Explosion[[#This Row],[CODIGO]],Proveedores[CODIGO],Proveedores[TIEMPOS DE ENTREGA],0,0,1)</f>
        <v>0</v>
      </c>
      <c r="F656">
        <f>_xlfn.XLOOKUP(FACT_Explosion[[#This Row],[CODIGO]],FACT_A2[cve_prod],FACT_A2[Existencia],0,0,1)</f>
        <v>0</v>
      </c>
      <c r="G656">
        <v>770.60080960000005</v>
      </c>
      <c r="H656">
        <v>1052.2607600000001</v>
      </c>
      <c r="I656">
        <v>1052.2607600000001</v>
      </c>
      <c r="J656">
        <v>1052.2607600000001</v>
      </c>
      <c r="K656">
        <v>1052.2607600000001</v>
      </c>
    </row>
    <row r="657" spans="1:11" x14ac:dyDescent="0.3">
      <c r="A657" t="s">
        <v>1198</v>
      </c>
      <c r="B657" t="s">
        <v>2287</v>
      </c>
      <c r="E657">
        <f>_xlfn.XLOOKUP(FACT_Explosion[[#This Row],[CODIGO]],Proveedores[CODIGO],Proveedores[TIEMPOS DE ENTREGA],0,0,1)</f>
        <v>0</v>
      </c>
      <c r="F657">
        <f>_xlfn.XLOOKUP(FACT_Explosion[[#This Row],[CODIGO]],FACT_A2[cve_prod],FACT_A2[Existencia],0,0,1)</f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 x14ac:dyDescent="0.3">
      <c r="A658" t="s">
        <v>1199</v>
      </c>
      <c r="B658" t="s">
        <v>1200</v>
      </c>
      <c r="E658">
        <f>_xlfn.XLOOKUP(FACT_Explosion[[#This Row],[CODIGO]],Proveedores[CODIGO],Proveedores[TIEMPOS DE ENTREGA],0,0,1)</f>
        <v>0</v>
      </c>
      <c r="F658">
        <f>_xlfn.XLOOKUP(FACT_Explosion[[#This Row],[CODIGO]],FACT_A2[cve_prod],FACT_A2[Existencia],0,0,1)</f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3">
      <c r="A659" t="s">
        <v>1289</v>
      </c>
      <c r="B659" t="s">
        <v>1290</v>
      </c>
      <c r="E659">
        <f>_xlfn.XLOOKUP(FACT_Explosion[[#This Row],[CODIGO]],Proveedores[CODIGO],Proveedores[TIEMPOS DE ENTREGA],0,0,1)</f>
        <v>0</v>
      </c>
      <c r="F659">
        <f>_xlfn.XLOOKUP(FACT_Explosion[[#This Row],[CODIGO]],FACT_A2[cve_prod],FACT_A2[Existencia],0,0,1)</f>
        <v>0</v>
      </c>
      <c r="G659">
        <v>0</v>
      </c>
      <c r="H659">
        <v>0</v>
      </c>
      <c r="I659">
        <v>0</v>
      </c>
      <c r="J659">
        <v>0</v>
      </c>
      <c r="K659">
        <v>36000</v>
      </c>
    </row>
    <row r="660" spans="1:11" x14ac:dyDescent="0.3">
      <c r="A660" t="s">
        <v>1295</v>
      </c>
      <c r="B660" t="s">
        <v>1296</v>
      </c>
      <c r="E660">
        <f>_xlfn.XLOOKUP(FACT_Explosion[[#This Row],[CODIGO]],Proveedores[CODIGO],Proveedores[TIEMPOS DE ENTREGA],0,0,1)</f>
        <v>0</v>
      </c>
      <c r="F660">
        <f>_xlfn.XLOOKUP(FACT_Explosion[[#This Row],[CODIGO]],FACT_A2[cve_prod],FACT_A2[Existencia],0,0,1)</f>
        <v>0</v>
      </c>
      <c r="G660">
        <v>90150.75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 t="s">
        <v>1307</v>
      </c>
      <c r="B661" t="s">
        <v>1308</v>
      </c>
      <c r="E661">
        <f>_xlfn.XLOOKUP(FACT_Explosion[[#This Row],[CODIGO]],Proveedores[CODIGO],Proveedores[TIEMPOS DE ENTREGA],0,0,1)</f>
        <v>0</v>
      </c>
      <c r="F661">
        <f>_xlfn.XLOOKUP(FACT_Explosion[[#This Row],[CODIGO]],FACT_A2[cve_prod],FACT_A2[Existencia],0,0,1)</f>
        <v>0</v>
      </c>
      <c r="G661">
        <v>0</v>
      </c>
      <c r="H661">
        <v>0</v>
      </c>
      <c r="I661">
        <v>0</v>
      </c>
      <c r="J661">
        <v>0</v>
      </c>
      <c r="K661">
        <v>36000</v>
      </c>
    </row>
    <row r="662" spans="1:11" x14ac:dyDescent="0.3">
      <c r="A662" t="s">
        <v>1313</v>
      </c>
      <c r="B662" t="s">
        <v>1314</v>
      </c>
      <c r="E662">
        <f>_xlfn.XLOOKUP(FACT_Explosion[[#This Row],[CODIGO]],Proveedores[CODIGO],Proveedores[TIEMPOS DE ENTREGA],0,0,1)</f>
        <v>0</v>
      </c>
      <c r="F662">
        <f>_xlfn.XLOOKUP(FACT_Explosion[[#This Row],[CODIGO]],FACT_A2[cve_prod],FACT_A2[Existencia],0,0,1)</f>
        <v>700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 t="s">
        <v>1315</v>
      </c>
      <c r="B663" t="s">
        <v>1316</v>
      </c>
      <c r="E663">
        <f>_xlfn.XLOOKUP(FACT_Explosion[[#This Row],[CODIGO]],Proveedores[CODIGO],Proveedores[TIEMPOS DE ENTREGA],0,0,1)</f>
        <v>0</v>
      </c>
      <c r="F663">
        <f>_xlfn.XLOOKUP(FACT_Explosion[[#This Row],[CODIGO]],FACT_A2[cve_prod],FACT_A2[Existencia],0,0,1)</f>
        <v>510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1317</v>
      </c>
      <c r="B664" t="s">
        <v>1318</v>
      </c>
      <c r="E664">
        <f>_xlfn.XLOOKUP(FACT_Explosion[[#This Row],[CODIGO]],Proveedores[CODIGO],Proveedores[TIEMPOS DE ENTREGA],0,0,1)</f>
        <v>0</v>
      </c>
      <c r="F664">
        <f>_xlfn.XLOOKUP(FACT_Explosion[[#This Row],[CODIGO]],FACT_A2[cve_prod],FACT_A2[Existencia],0,0,1)</f>
        <v>15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 t="s">
        <v>1323</v>
      </c>
      <c r="B665" t="s">
        <v>1324</v>
      </c>
      <c r="E665">
        <f>_xlfn.XLOOKUP(FACT_Explosion[[#This Row],[CODIGO]],Proveedores[CODIGO],Proveedores[TIEMPOS DE ENTREGA],0,0,1)</f>
        <v>0</v>
      </c>
      <c r="F665">
        <f>_xlfn.XLOOKUP(FACT_Explosion[[#This Row],[CODIGO]],FACT_A2[cve_prod],FACT_A2[Existencia],0,0,1)</f>
        <v>800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1329</v>
      </c>
      <c r="B666" t="s">
        <v>1330</v>
      </c>
      <c r="E666">
        <f>_xlfn.XLOOKUP(FACT_Explosion[[#This Row],[CODIGO]],Proveedores[CODIGO],Proveedores[TIEMPOS DE ENTREGA],0,0,1)</f>
        <v>0</v>
      </c>
      <c r="F666">
        <f>_xlfn.XLOOKUP(FACT_Explosion[[#This Row],[CODIGO]],FACT_A2[cve_prod],FACT_A2[Existencia],0,0,1)</f>
        <v>800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1333</v>
      </c>
      <c r="B667" t="s">
        <v>1334</v>
      </c>
      <c r="E667">
        <f>_xlfn.XLOOKUP(FACT_Explosion[[#This Row],[CODIGO]],Proveedores[CODIGO],Proveedores[TIEMPOS DE ENTREGA],0,0,1)</f>
        <v>0</v>
      </c>
      <c r="F667">
        <f>_xlfn.XLOOKUP(FACT_Explosion[[#This Row],[CODIGO]],FACT_A2[cve_prod],FACT_A2[Existencia],0,0,1)</f>
        <v>15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3">
      <c r="A668" t="s">
        <v>1337</v>
      </c>
      <c r="B668" t="s">
        <v>1338</v>
      </c>
      <c r="E668">
        <f>_xlfn.XLOOKUP(FACT_Explosion[[#This Row],[CODIGO]],Proveedores[CODIGO],Proveedores[TIEMPOS DE ENTREGA],0,0,1)</f>
        <v>0</v>
      </c>
      <c r="F668">
        <f>_xlfn.XLOOKUP(FACT_Explosion[[#This Row],[CODIGO]],FACT_A2[cve_prod],FACT_A2[Existencia],0,0,1)</f>
        <v>900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1343</v>
      </c>
      <c r="B669" t="s">
        <v>1344</v>
      </c>
      <c r="E669">
        <f>_xlfn.XLOOKUP(FACT_Explosion[[#This Row],[CODIGO]],Proveedores[CODIGO],Proveedores[TIEMPOS DE ENTREGA],0,0,1)</f>
        <v>0</v>
      </c>
      <c r="F669">
        <f>_xlfn.XLOOKUP(FACT_Explosion[[#This Row],[CODIGO]],FACT_A2[cve_prod],FACT_A2[Existencia],0,0,1)</f>
        <v>800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 t="s">
        <v>1347</v>
      </c>
      <c r="B670" t="s">
        <v>1348</v>
      </c>
      <c r="E670">
        <f>_xlfn.XLOOKUP(FACT_Explosion[[#This Row],[CODIGO]],Proveedores[CODIGO],Proveedores[TIEMPOS DE ENTREGA],0,0,1)</f>
        <v>0</v>
      </c>
      <c r="F670">
        <f>_xlfn.XLOOKUP(FACT_Explosion[[#This Row],[CODIGO]],FACT_A2[cve_prod],FACT_A2[Existencia],0,0,1)</f>
        <v>800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1351</v>
      </c>
      <c r="B671" t="s">
        <v>1352</v>
      </c>
      <c r="E671">
        <f>_xlfn.XLOOKUP(FACT_Explosion[[#This Row],[CODIGO]],Proveedores[CODIGO],Proveedores[TIEMPOS DE ENTREGA],0,0,1)</f>
        <v>0</v>
      </c>
      <c r="F671">
        <f>_xlfn.XLOOKUP(FACT_Explosion[[#This Row],[CODIGO]],FACT_A2[cve_prod],FACT_A2[Existencia],0,0,1)</f>
        <v>15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1353</v>
      </c>
      <c r="B672" t="s">
        <v>1354</v>
      </c>
      <c r="E672">
        <f>_xlfn.XLOOKUP(FACT_Explosion[[#This Row],[CODIGO]],Proveedores[CODIGO],Proveedores[TIEMPOS DE ENTREGA],0,0,1)</f>
        <v>0</v>
      </c>
      <c r="F672">
        <f>_xlfn.XLOOKUP(FACT_Explosion[[#This Row],[CODIGO]],FACT_A2[cve_prod],FACT_A2[Existencia],0,0,1)</f>
        <v>4570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1395</v>
      </c>
      <c r="B673" t="s">
        <v>1396</v>
      </c>
      <c r="E673">
        <f>_xlfn.XLOOKUP(FACT_Explosion[[#This Row],[CODIGO]],Proveedores[CODIGO],Proveedores[TIEMPOS DE ENTREGA],0,0,1)</f>
        <v>0</v>
      </c>
      <c r="F673">
        <f>_xlfn.XLOOKUP(FACT_Explosion[[#This Row],[CODIGO]],FACT_A2[cve_prod],FACT_A2[Existencia],0,0,1)</f>
        <v>5000</v>
      </c>
      <c r="G673">
        <v>3780</v>
      </c>
      <c r="H673">
        <v>0</v>
      </c>
      <c r="I673">
        <v>0</v>
      </c>
      <c r="J673">
        <v>0</v>
      </c>
      <c r="K673">
        <v>1890</v>
      </c>
    </row>
    <row r="674" spans="1:11" x14ac:dyDescent="0.3">
      <c r="A674" t="s">
        <v>1397</v>
      </c>
      <c r="B674" t="s">
        <v>1398</v>
      </c>
      <c r="E674">
        <f>_xlfn.XLOOKUP(FACT_Explosion[[#This Row],[CODIGO]],Proveedores[CODIGO],Proveedores[TIEMPOS DE ENTREGA],0,0,1)</f>
        <v>0</v>
      </c>
      <c r="F674">
        <f>_xlfn.XLOOKUP(FACT_Explosion[[#This Row],[CODIGO]],FACT_A2[cve_prod],FACT_A2[Existencia],0,0,1)</f>
        <v>0</v>
      </c>
      <c r="G674">
        <v>64.260000000000005</v>
      </c>
      <c r="H674">
        <v>0</v>
      </c>
      <c r="I674">
        <v>0</v>
      </c>
      <c r="J674">
        <v>0</v>
      </c>
      <c r="K674">
        <v>32.130000000000003</v>
      </c>
    </row>
    <row r="675" spans="1:11" x14ac:dyDescent="0.3">
      <c r="A675" t="s">
        <v>1399</v>
      </c>
      <c r="B675" t="s">
        <v>1400</v>
      </c>
      <c r="E675">
        <f>_xlfn.XLOOKUP(FACT_Explosion[[#This Row],[CODIGO]],Proveedores[CODIGO],Proveedores[TIEMPOS DE ENTREGA],0,0,1)</f>
        <v>0</v>
      </c>
      <c r="F675">
        <f>_xlfn.XLOOKUP(FACT_Explosion[[#This Row],[CODIGO]],FACT_A2[cve_prod],FACT_A2[Existencia],0,0,1)</f>
        <v>0</v>
      </c>
      <c r="G675">
        <v>108</v>
      </c>
      <c r="H675">
        <v>0</v>
      </c>
      <c r="I675">
        <v>0</v>
      </c>
      <c r="J675">
        <v>0</v>
      </c>
      <c r="K675">
        <v>36</v>
      </c>
    </row>
    <row r="676" spans="1:11" x14ac:dyDescent="0.3">
      <c r="A676" t="s">
        <v>1403</v>
      </c>
      <c r="B676" t="s">
        <v>1404</v>
      </c>
      <c r="E676">
        <f>_xlfn.XLOOKUP(FACT_Explosion[[#This Row],[CODIGO]],Proveedores[CODIGO],Proveedores[TIEMPOS DE ENTREGA],0,0,1)</f>
        <v>0</v>
      </c>
      <c r="F676">
        <f>_xlfn.XLOOKUP(FACT_Explosion[[#This Row],[CODIGO]],FACT_A2[cve_prod],FACT_A2[Existencia],0,0,1)</f>
        <v>5000</v>
      </c>
      <c r="G676">
        <v>3780</v>
      </c>
      <c r="H676">
        <v>0</v>
      </c>
      <c r="I676">
        <v>0</v>
      </c>
      <c r="J676">
        <v>0</v>
      </c>
      <c r="K676">
        <v>1890</v>
      </c>
    </row>
    <row r="677" spans="1:11" x14ac:dyDescent="0.3">
      <c r="A677" t="s">
        <v>1405</v>
      </c>
      <c r="B677" t="s">
        <v>1406</v>
      </c>
      <c r="E677">
        <f>_xlfn.XLOOKUP(FACT_Explosion[[#This Row],[CODIGO]],Proveedores[CODIGO],Proveedores[TIEMPOS DE ENTREGA],0,0,1)</f>
        <v>0</v>
      </c>
      <c r="F677">
        <f>_xlfn.XLOOKUP(FACT_Explosion[[#This Row],[CODIGO]],FACT_A2[cve_prod],FACT_A2[Existencia],0,0,1)</f>
        <v>0</v>
      </c>
      <c r="G677">
        <v>64.260000000000005</v>
      </c>
      <c r="H677">
        <v>0</v>
      </c>
      <c r="I677">
        <v>0</v>
      </c>
      <c r="J677">
        <v>0</v>
      </c>
      <c r="K677">
        <v>32.130000000000003</v>
      </c>
    </row>
    <row r="678" spans="1:11" x14ac:dyDescent="0.3">
      <c r="A678" t="s">
        <v>1409</v>
      </c>
      <c r="B678" t="s">
        <v>1410</v>
      </c>
      <c r="E678">
        <f>_xlfn.XLOOKUP(FACT_Explosion[[#This Row],[CODIGO]],Proveedores[CODIGO],Proveedores[TIEMPOS DE ENTREGA],0,0,1)</f>
        <v>0</v>
      </c>
      <c r="F678">
        <f>_xlfn.XLOOKUP(FACT_Explosion[[#This Row],[CODIGO]],FACT_A2[cve_prod],FACT_A2[Existencia],0,0,1)</f>
        <v>5000</v>
      </c>
      <c r="G678">
        <v>3780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1411</v>
      </c>
      <c r="B679" t="s">
        <v>1412</v>
      </c>
      <c r="E679">
        <f>_xlfn.XLOOKUP(FACT_Explosion[[#This Row],[CODIGO]],Proveedores[CODIGO],Proveedores[TIEMPOS DE ENTREGA],0,0,1)</f>
        <v>0</v>
      </c>
      <c r="F679">
        <f>_xlfn.XLOOKUP(FACT_Explosion[[#This Row],[CODIGO]],FACT_A2[cve_prod],FACT_A2[Existencia],0,0,1)</f>
        <v>0</v>
      </c>
      <c r="G679">
        <v>64.260000000000005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 t="s">
        <v>1413</v>
      </c>
      <c r="B680" t="s">
        <v>1414</v>
      </c>
      <c r="E680">
        <f>_xlfn.XLOOKUP(FACT_Explosion[[#This Row],[CODIGO]],Proveedores[CODIGO],Proveedores[TIEMPOS DE ENTREGA],0,0,1)</f>
        <v>0</v>
      </c>
      <c r="F680">
        <f>_xlfn.XLOOKUP(FACT_Explosion[[#This Row],[CODIGO]],FACT_A2[cve_prod],FACT_A2[Existencia],0,0,1)</f>
        <v>0</v>
      </c>
      <c r="G680">
        <v>17.279999999999998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1427</v>
      </c>
      <c r="B681" t="s">
        <v>1428</v>
      </c>
      <c r="E681">
        <f>_xlfn.XLOOKUP(FACT_Explosion[[#This Row],[CODIGO]],Proveedores[CODIGO],Proveedores[TIEMPOS DE ENTREGA],0,0,1)</f>
        <v>0</v>
      </c>
      <c r="F681">
        <f>_xlfn.XLOOKUP(FACT_Explosion[[#This Row],[CODIGO]],FACT_A2[cve_prod],FACT_A2[Existencia],0,0,1)</f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1429</v>
      </c>
      <c r="B682" t="s">
        <v>1430</v>
      </c>
      <c r="E682">
        <f>_xlfn.XLOOKUP(FACT_Explosion[[#This Row],[CODIGO]],Proveedores[CODIGO],Proveedores[TIEMPOS DE ENTREGA],0,0,1)</f>
        <v>0</v>
      </c>
      <c r="F682">
        <f>_xlfn.XLOOKUP(FACT_Explosion[[#This Row],[CODIGO]],FACT_A2[cve_prod],FACT_A2[Existencia],0,0,1)</f>
        <v>1000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595</v>
      </c>
      <c r="B683" t="s">
        <v>596</v>
      </c>
      <c r="E683">
        <f>_xlfn.XLOOKUP(FACT_Explosion[[#This Row],[CODIGO]],Proveedores[CODIGO],Proveedores[TIEMPOS DE ENTREGA],0,0,1)</f>
        <v>0</v>
      </c>
      <c r="F683">
        <f>_xlfn.XLOOKUP(FACT_Explosion[[#This Row],[CODIGO]],FACT_A2[cve_prod],FACT_A2[Existencia],0,0,1)</f>
        <v>0</v>
      </c>
      <c r="G683">
        <v>87.155555555555566</v>
      </c>
      <c r="H683">
        <v>46.111111111111114</v>
      </c>
      <c r="I683">
        <v>46.111111111111114</v>
      </c>
      <c r="J683">
        <v>39.777777777777779</v>
      </c>
      <c r="K683">
        <v>39.777777777777779</v>
      </c>
    </row>
    <row r="684" spans="1:11" x14ac:dyDescent="0.3">
      <c r="A684" t="s">
        <v>1657</v>
      </c>
      <c r="B684" t="s">
        <v>1658</v>
      </c>
      <c r="E684">
        <f>_xlfn.XLOOKUP(FACT_Explosion[[#This Row],[CODIGO]],Proveedores[CODIGO],Proveedores[TIEMPOS DE ENTREGA],0,0,1)</f>
        <v>0</v>
      </c>
      <c r="F684">
        <f>_xlfn.XLOOKUP(FACT_Explosion[[#This Row],[CODIGO]],FACT_A2[cve_prod],FACT_A2[Existencia],0,0,1)</f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1665</v>
      </c>
      <c r="B685" t="s">
        <v>1666</v>
      </c>
      <c r="E685">
        <f>_xlfn.XLOOKUP(FACT_Explosion[[#This Row],[CODIGO]],Proveedores[CODIGO],Proveedores[TIEMPOS DE ENTREGA],0,0,1)</f>
        <v>0</v>
      </c>
      <c r="F685">
        <f>_xlfn.XLOOKUP(FACT_Explosion[[#This Row],[CODIGO]],FACT_A2[cve_prod],FACT_A2[Existencia],0,0,1)</f>
        <v>2302</v>
      </c>
      <c r="G685">
        <v>2905.5384615384614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 t="s">
        <v>1695</v>
      </c>
      <c r="B686" t="s">
        <v>1696</v>
      </c>
      <c r="E686">
        <f>_xlfn.XLOOKUP(FACT_Explosion[[#This Row],[CODIGO]],Proveedores[CODIGO],Proveedores[TIEMPOS DE ENTREGA],0,0,1)</f>
        <v>0</v>
      </c>
      <c r="F686">
        <f>_xlfn.XLOOKUP(FACT_Explosion[[#This Row],[CODIGO]],FACT_A2[cve_prod],FACT_A2[Existencia],0,0,1)</f>
        <v>0</v>
      </c>
      <c r="G686">
        <v>0</v>
      </c>
      <c r="H686">
        <v>7000</v>
      </c>
      <c r="I686">
        <v>0</v>
      </c>
      <c r="J686">
        <v>5000</v>
      </c>
      <c r="K686">
        <v>0</v>
      </c>
    </row>
    <row r="687" spans="1:11" x14ac:dyDescent="0.3">
      <c r="A687" t="s">
        <v>1697</v>
      </c>
      <c r="B687" t="s">
        <v>1698</v>
      </c>
      <c r="E687">
        <f>_xlfn.XLOOKUP(FACT_Explosion[[#This Row],[CODIGO]],Proveedores[CODIGO],Proveedores[TIEMPOS DE ENTREGA],0,0,1)</f>
        <v>0</v>
      </c>
      <c r="F687">
        <f>_xlfn.XLOOKUP(FACT_Explosion[[#This Row],[CODIGO]],FACT_A2[cve_prod],FACT_A2[Existencia],0,0,1)</f>
        <v>0</v>
      </c>
      <c r="G687">
        <v>0</v>
      </c>
      <c r="H687">
        <v>7000</v>
      </c>
      <c r="I687">
        <v>0</v>
      </c>
      <c r="J687">
        <v>5000</v>
      </c>
      <c r="K687">
        <v>0</v>
      </c>
    </row>
    <row r="688" spans="1:11" x14ac:dyDescent="0.3">
      <c r="A688" t="s">
        <v>1699</v>
      </c>
      <c r="B688" t="s">
        <v>1700</v>
      </c>
      <c r="E688">
        <f>_xlfn.XLOOKUP(FACT_Explosion[[#This Row],[CODIGO]],Proveedores[CODIGO],Proveedores[TIEMPOS DE ENTREGA],0,0,1)</f>
        <v>0</v>
      </c>
      <c r="F688">
        <f>_xlfn.XLOOKUP(FACT_Explosion[[#This Row],[CODIGO]],FACT_A2[cve_prod],FACT_A2[Existencia],0,0,1)</f>
        <v>0</v>
      </c>
      <c r="G688">
        <v>0</v>
      </c>
      <c r="H688">
        <v>7000</v>
      </c>
      <c r="I688">
        <v>0</v>
      </c>
      <c r="J688">
        <v>5000</v>
      </c>
      <c r="K688">
        <v>0</v>
      </c>
    </row>
    <row r="689" spans="1:11" x14ac:dyDescent="0.3">
      <c r="A689" t="s">
        <v>1701</v>
      </c>
      <c r="B689" t="s">
        <v>1702</v>
      </c>
      <c r="E689">
        <f>_xlfn.XLOOKUP(FACT_Explosion[[#This Row],[CODIGO]],Proveedores[CODIGO],Proveedores[TIEMPOS DE ENTREGA],0,0,1)</f>
        <v>0</v>
      </c>
      <c r="F689">
        <f>_xlfn.XLOOKUP(FACT_Explosion[[#This Row],[CODIGO]],FACT_A2[cve_prod],FACT_A2[Existencia],0,0,1)</f>
        <v>0</v>
      </c>
      <c r="G689">
        <v>0</v>
      </c>
      <c r="H689">
        <v>7000</v>
      </c>
      <c r="I689">
        <v>0</v>
      </c>
      <c r="J689">
        <v>5000</v>
      </c>
      <c r="K689">
        <v>0</v>
      </c>
    </row>
    <row r="690" spans="1:11" x14ac:dyDescent="0.3">
      <c r="A690" t="s">
        <v>1705</v>
      </c>
      <c r="B690" t="s">
        <v>1706</v>
      </c>
      <c r="E690">
        <f>_xlfn.XLOOKUP(FACT_Explosion[[#This Row],[CODIGO]],Proveedores[CODIGO],Proveedores[TIEMPOS DE ENTREGA],0,0,1)</f>
        <v>0</v>
      </c>
      <c r="F690">
        <f>_xlfn.XLOOKUP(FACT_Explosion[[#This Row],[CODIGO]],FACT_A2[cve_prod],FACT_A2[Existencia],0,0,1)</f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 t="s">
        <v>1779</v>
      </c>
      <c r="B691" t="s">
        <v>1780</v>
      </c>
      <c r="E691">
        <f>_xlfn.XLOOKUP(FACT_Explosion[[#This Row],[CODIGO]],Proveedores[CODIGO],Proveedores[TIEMPOS DE ENTREGA],0,0,1)</f>
        <v>0</v>
      </c>
      <c r="F691">
        <f>_xlfn.XLOOKUP(FACT_Explosion[[#This Row],[CODIGO]],FACT_A2[cve_prod],FACT_A2[Existencia],0,0,1)</f>
        <v>0</v>
      </c>
      <c r="G691">
        <v>0</v>
      </c>
      <c r="H691">
        <v>0</v>
      </c>
      <c r="I691">
        <v>0</v>
      </c>
      <c r="J691">
        <v>0</v>
      </c>
      <c r="K691">
        <v>0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Q24"/>
  <sheetViews>
    <sheetView showGridLines="0" topLeftCell="A2" zoomScaleNormal="100" workbookViewId="0">
      <pane xSplit="1" topLeftCell="BE1" activePane="topRight" state="frozen"/>
      <selection pane="topRight" activeCell="BL11" sqref="BL11"/>
    </sheetView>
  </sheetViews>
  <sheetFormatPr baseColWidth="10" defaultRowHeight="14.4" x14ac:dyDescent="0.3"/>
  <cols>
    <col min="2" max="5" width="4.109375" bestFit="1" customWidth="1"/>
    <col min="6" max="8" width="4.33203125" bestFit="1" customWidth="1"/>
    <col min="9" max="10" width="4.109375" bestFit="1" customWidth="1"/>
    <col min="11" max="11" width="4.6640625" bestFit="1" customWidth="1"/>
    <col min="12" max="12" width="4.109375" bestFit="1" customWidth="1"/>
    <col min="13" max="13" width="4.33203125" bestFit="1" customWidth="1"/>
    <col min="14" max="14" width="4.109375" bestFit="1" customWidth="1"/>
    <col min="15" max="15" width="4.33203125" bestFit="1" customWidth="1"/>
    <col min="16" max="17" width="4.109375" bestFit="1" customWidth="1"/>
    <col min="18" max="18" width="4.33203125" bestFit="1" customWidth="1"/>
    <col min="19" max="19" width="5.109375" bestFit="1" customWidth="1"/>
    <col min="20" max="21" width="4.109375" bestFit="1" customWidth="1"/>
    <col min="22" max="24" width="4.33203125" bestFit="1" customWidth="1"/>
    <col min="25" max="29" width="4.109375" bestFit="1" customWidth="1"/>
    <col min="30" max="30" width="5.109375" bestFit="1" customWidth="1"/>
    <col min="31" max="32" width="4.109375" bestFit="1" customWidth="1"/>
    <col min="33" max="33" width="4.33203125" bestFit="1" customWidth="1"/>
    <col min="34" max="42" width="4.109375" bestFit="1" customWidth="1"/>
    <col min="43" max="45" width="4.33203125" bestFit="1" customWidth="1"/>
    <col min="46" max="46" width="5.109375" bestFit="1" customWidth="1"/>
    <col min="47" max="47" width="4.109375" bestFit="1" customWidth="1"/>
    <col min="48" max="48" width="5.109375" bestFit="1" customWidth="1"/>
    <col min="49" max="51" width="4.109375" bestFit="1" customWidth="1"/>
    <col min="52" max="52" width="4.33203125" bestFit="1" customWidth="1"/>
    <col min="53" max="53" width="5.109375" bestFit="1" customWidth="1"/>
    <col min="54" max="54" width="4.33203125" bestFit="1" customWidth="1"/>
    <col min="55" max="55" width="5.109375" bestFit="1" customWidth="1"/>
    <col min="56" max="61" width="4.109375" bestFit="1" customWidth="1"/>
    <col min="62" max="64" width="4.33203125" bestFit="1" customWidth="1"/>
    <col min="65" max="71" width="4.109375" bestFit="1" customWidth="1"/>
    <col min="72" max="72" width="4.33203125" bestFit="1" customWidth="1"/>
    <col min="73" max="76" width="4.109375" bestFit="1" customWidth="1"/>
    <col min="77" max="77" width="4.33203125" bestFit="1" customWidth="1"/>
    <col min="78" max="86" width="4.109375" bestFit="1" customWidth="1"/>
    <col min="87" max="88" width="5.109375" bestFit="1" customWidth="1"/>
    <col min="89" max="90" width="4.109375" bestFit="1" customWidth="1"/>
    <col min="91" max="91" width="4.33203125" bestFit="1" customWidth="1"/>
    <col min="92" max="92" width="4.109375" bestFit="1" customWidth="1"/>
    <col min="93" max="93" width="4.33203125" bestFit="1" customWidth="1"/>
    <col min="94" max="94" width="4.109375" bestFit="1" customWidth="1"/>
    <col min="95" max="96" width="4.33203125" bestFit="1" customWidth="1"/>
    <col min="97" max="97" width="4.109375" bestFit="1" customWidth="1"/>
    <col min="98" max="98" width="4.33203125" bestFit="1" customWidth="1"/>
    <col min="99" max="99" width="5.109375" bestFit="1" customWidth="1"/>
    <col min="100" max="100" width="4.33203125" bestFit="1" customWidth="1"/>
    <col min="101" max="101" width="4.109375" bestFit="1" customWidth="1"/>
    <col min="102" max="102" width="4.33203125" bestFit="1" customWidth="1"/>
    <col min="103" max="106" width="4.109375" bestFit="1" customWidth="1"/>
    <col min="107" max="107" width="4.33203125" bestFit="1" customWidth="1"/>
    <col min="108" max="108" width="4.109375" bestFit="1" customWidth="1"/>
    <col min="109" max="110" width="4.33203125" bestFit="1" customWidth="1"/>
    <col min="111" max="113" width="4.109375" bestFit="1" customWidth="1"/>
    <col min="114" max="114" width="4.33203125" bestFit="1" customWidth="1"/>
    <col min="115" max="115" width="4.109375" bestFit="1" customWidth="1"/>
    <col min="116" max="116" width="4.33203125" bestFit="1" customWidth="1"/>
    <col min="117" max="144" width="4.109375" bestFit="1" customWidth="1"/>
    <col min="145" max="148" width="4.33203125" bestFit="1" customWidth="1"/>
    <col min="149" max="153" width="4.109375" bestFit="1" customWidth="1"/>
    <col min="154" max="154" width="5.109375" bestFit="1" customWidth="1"/>
    <col min="155" max="156" width="4.109375" bestFit="1" customWidth="1"/>
    <col min="157" max="157" width="4.33203125" bestFit="1" customWidth="1"/>
    <col min="158" max="158" width="5.109375" bestFit="1" customWidth="1"/>
    <col min="159" max="161" width="4.33203125" bestFit="1" customWidth="1"/>
    <col min="162" max="164" width="4.109375" bestFit="1" customWidth="1"/>
    <col min="165" max="165" width="4.33203125" bestFit="1" customWidth="1"/>
    <col min="166" max="166" width="5.109375" bestFit="1" customWidth="1"/>
    <col min="167" max="167" width="4.33203125" bestFit="1" customWidth="1"/>
    <col min="168" max="168" width="5.109375" bestFit="1" customWidth="1"/>
    <col min="169" max="174" width="4.33203125" bestFit="1" customWidth="1"/>
    <col min="175" max="175" width="5.109375" bestFit="1" customWidth="1"/>
    <col min="176" max="176" width="4.109375" bestFit="1" customWidth="1"/>
    <col min="177" max="178" width="4.33203125" bestFit="1" customWidth="1"/>
    <col min="179" max="180" width="4.109375" bestFit="1" customWidth="1"/>
    <col min="181" max="181" width="5.109375" bestFit="1" customWidth="1"/>
    <col min="182" max="182" width="4.109375" bestFit="1" customWidth="1"/>
    <col min="183" max="184" width="5.109375" bestFit="1" customWidth="1"/>
    <col min="185" max="186" width="4.109375" bestFit="1" customWidth="1"/>
    <col min="187" max="189" width="4.33203125" bestFit="1" customWidth="1"/>
    <col min="190" max="190" width="5.109375" bestFit="1" customWidth="1"/>
    <col min="191" max="191" width="4.109375" bestFit="1" customWidth="1"/>
    <col min="192" max="194" width="4.33203125" bestFit="1" customWidth="1"/>
    <col min="195" max="195" width="5.109375" bestFit="1" customWidth="1"/>
    <col min="196" max="196" width="4.33203125" bestFit="1" customWidth="1"/>
    <col min="197" max="197" width="5.109375" bestFit="1" customWidth="1"/>
    <col min="198" max="198" width="4.109375" bestFit="1" customWidth="1"/>
    <col min="199" max="199" width="4.33203125" bestFit="1" customWidth="1"/>
  </cols>
  <sheetData>
    <row r="2" spans="1:199" ht="246.6" x14ac:dyDescent="0.3">
      <c r="B2" s="5" t="s">
        <v>11</v>
      </c>
      <c r="C2" s="5" t="s">
        <v>32</v>
      </c>
      <c r="D2" s="5" t="s">
        <v>43</v>
      </c>
      <c r="E2" s="5" t="s">
        <v>56</v>
      </c>
      <c r="F2" s="5" t="s">
        <v>69</v>
      </c>
      <c r="G2" s="5" t="s">
        <v>142</v>
      </c>
      <c r="H2" s="5" t="s">
        <v>2278</v>
      </c>
      <c r="I2" s="5" t="s">
        <v>148</v>
      </c>
      <c r="J2" s="5" t="s">
        <v>159</v>
      </c>
      <c r="K2" s="5" t="s">
        <v>163</v>
      </c>
      <c r="L2" s="5" t="s">
        <v>181</v>
      </c>
      <c r="M2" s="5" t="s">
        <v>195</v>
      </c>
      <c r="N2" s="5" t="s">
        <v>242</v>
      </c>
      <c r="O2" s="5" t="s">
        <v>250</v>
      </c>
      <c r="P2" s="5" t="s">
        <v>260</v>
      </c>
      <c r="Q2" s="5" t="s">
        <v>279</v>
      </c>
      <c r="R2" s="5" t="s">
        <v>289</v>
      </c>
      <c r="S2" s="5" t="s">
        <v>301</v>
      </c>
      <c r="T2" s="5" t="s">
        <v>309</v>
      </c>
      <c r="U2" s="5" t="s">
        <v>313</v>
      </c>
      <c r="V2" s="5" t="s">
        <v>323</v>
      </c>
      <c r="W2" s="5" t="s">
        <v>341</v>
      </c>
      <c r="X2" s="5" t="s">
        <v>361</v>
      </c>
      <c r="Y2" s="5" t="s">
        <v>369</v>
      </c>
      <c r="Z2" s="5" t="s">
        <v>379</v>
      </c>
      <c r="AA2" s="5" t="s">
        <v>384</v>
      </c>
      <c r="AB2" s="5" t="s">
        <v>390</v>
      </c>
      <c r="AC2" s="5" t="s">
        <v>400</v>
      </c>
      <c r="AD2" s="5" t="s">
        <v>406</v>
      </c>
      <c r="AE2" s="5" t="s">
        <v>418</v>
      </c>
      <c r="AF2" s="5" t="s">
        <v>428</v>
      </c>
      <c r="AG2" s="5" t="s">
        <v>434</v>
      </c>
      <c r="AH2" s="5" t="s">
        <v>441</v>
      </c>
      <c r="AI2" s="5" t="s">
        <v>457</v>
      </c>
      <c r="AJ2" s="5" t="s">
        <v>463</v>
      </c>
      <c r="AK2" s="5" t="s">
        <v>473</v>
      </c>
      <c r="AL2" s="5" t="s">
        <v>477</v>
      </c>
      <c r="AM2" s="5" t="s">
        <v>481</v>
      </c>
      <c r="AN2" s="5" t="s">
        <v>495</v>
      </c>
      <c r="AO2" s="5" t="s">
        <v>503</v>
      </c>
      <c r="AP2" s="5" t="s">
        <v>509</v>
      </c>
      <c r="AQ2" s="5" t="s">
        <v>525</v>
      </c>
      <c r="AR2" s="5" t="s">
        <v>532</v>
      </c>
      <c r="AS2" s="5" t="s">
        <v>536</v>
      </c>
      <c r="AT2" s="5" t="s">
        <v>542</v>
      </c>
      <c r="AU2" s="5" t="s">
        <v>548</v>
      </c>
      <c r="AV2" s="5" t="s">
        <v>554</v>
      </c>
      <c r="AW2" s="5" t="s">
        <v>564</v>
      </c>
      <c r="AX2" s="5" t="s">
        <v>574</v>
      </c>
      <c r="AY2" s="5" t="s">
        <v>580</v>
      </c>
      <c r="AZ2" s="5" t="s">
        <v>586</v>
      </c>
      <c r="BA2" s="5" t="s">
        <v>590</v>
      </c>
      <c r="BB2" s="5" t="s">
        <v>594</v>
      </c>
      <c r="BC2" s="5" t="s">
        <v>602</v>
      </c>
      <c r="BD2" s="5" t="s">
        <v>606</v>
      </c>
      <c r="BE2" s="5" t="s">
        <v>610</v>
      </c>
      <c r="BF2" s="5" t="s">
        <v>622</v>
      </c>
      <c r="BG2" s="5" t="s">
        <v>626</v>
      </c>
      <c r="BH2" s="5" t="s">
        <v>634</v>
      </c>
      <c r="BI2" s="5" t="s">
        <v>642</v>
      </c>
      <c r="BJ2" s="5" t="s">
        <v>665</v>
      </c>
      <c r="BK2" s="5" t="s">
        <v>691</v>
      </c>
      <c r="BL2" s="5" t="s">
        <v>711</v>
      </c>
      <c r="BM2" s="5" t="s">
        <v>730</v>
      </c>
      <c r="BN2" s="5" t="s">
        <v>2298</v>
      </c>
      <c r="BO2" s="5" t="s">
        <v>2299</v>
      </c>
      <c r="BP2" s="5" t="s">
        <v>734</v>
      </c>
      <c r="BQ2" s="5" t="s">
        <v>752</v>
      </c>
      <c r="BR2" s="5" t="s">
        <v>758</v>
      </c>
      <c r="BS2" s="5" t="s">
        <v>766</v>
      </c>
      <c r="BT2" s="5" t="s">
        <v>774</v>
      </c>
      <c r="BU2" s="5" t="s">
        <v>827</v>
      </c>
      <c r="BV2" s="5" t="s">
        <v>835</v>
      </c>
      <c r="BW2" s="5" t="s">
        <v>872</v>
      </c>
      <c r="BX2" s="5" t="s">
        <v>878</v>
      </c>
      <c r="BY2" s="5" t="s">
        <v>884</v>
      </c>
      <c r="BZ2" s="5" t="s">
        <v>892</v>
      </c>
      <c r="CA2" s="5" t="s">
        <v>898</v>
      </c>
      <c r="CB2" s="5" t="s">
        <v>904</v>
      </c>
      <c r="CC2" s="5" t="s">
        <v>908</v>
      </c>
      <c r="CD2" s="5" t="s">
        <v>918</v>
      </c>
      <c r="CE2" s="5" t="s">
        <v>922</v>
      </c>
      <c r="CF2" s="5" t="s">
        <v>926</v>
      </c>
      <c r="CG2" s="5" t="s">
        <v>930</v>
      </c>
      <c r="CH2" s="5" t="s">
        <v>938</v>
      </c>
      <c r="CI2" s="5" t="s">
        <v>948</v>
      </c>
      <c r="CJ2" s="5" t="s">
        <v>954</v>
      </c>
      <c r="CK2" s="5" t="s">
        <v>960</v>
      </c>
      <c r="CL2" s="5" t="s">
        <v>968</v>
      </c>
      <c r="CM2" s="5" t="s">
        <v>972</v>
      </c>
      <c r="CN2" s="5" t="s">
        <v>978</v>
      </c>
      <c r="CO2" s="5" t="s">
        <v>992</v>
      </c>
      <c r="CP2" s="5" t="s">
        <v>1000</v>
      </c>
      <c r="CQ2" s="5" t="s">
        <v>1004</v>
      </c>
      <c r="CR2" s="5" t="s">
        <v>1024</v>
      </c>
      <c r="CS2" s="5" t="s">
        <v>1032</v>
      </c>
      <c r="CT2" s="5" t="s">
        <v>1035</v>
      </c>
      <c r="CU2" s="5" t="s">
        <v>1043</v>
      </c>
      <c r="CV2" s="5" t="s">
        <v>1049</v>
      </c>
      <c r="CW2" s="5" t="s">
        <v>1063</v>
      </c>
      <c r="CX2" s="5" t="s">
        <v>1069</v>
      </c>
      <c r="CY2" s="5" t="s">
        <v>1073</v>
      </c>
      <c r="CZ2" s="5" t="s">
        <v>1081</v>
      </c>
      <c r="DA2" s="5" t="s">
        <v>1098</v>
      </c>
      <c r="DB2" s="5" t="s">
        <v>1106</v>
      </c>
      <c r="DC2" s="5" t="s">
        <v>1114</v>
      </c>
      <c r="DD2" s="5" t="s">
        <v>1122</v>
      </c>
      <c r="DE2" s="5" t="s">
        <v>1128</v>
      </c>
      <c r="DF2" s="5" t="s">
        <v>1140</v>
      </c>
      <c r="DG2" s="5" t="s">
        <v>1148</v>
      </c>
      <c r="DH2" s="5" t="s">
        <v>1154</v>
      </c>
      <c r="DI2" s="5" t="s">
        <v>1166</v>
      </c>
      <c r="DJ2" s="5" t="s">
        <v>1172</v>
      </c>
      <c r="DK2" s="5" t="s">
        <v>1188</v>
      </c>
      <c r="DL2" s="5" t="s">
        <v>1193</v>
      </c>
      <c r="DM2" s="5" t="s">
        <v>1197</v>
      </c>
      <c r="DN2" s="5" t="s">
        <v>1202</v>
      </c>
      <c r="DO2" s="5" t="s">
        <v>1213</v>
      </c>
      <c r="DP2" s="5" t="s">
        <v>1227</v>
      </c>
      <c r="DQ2" s="5" t="s">
        <v>1240</v>
      </c>
      <c r="DR2" s="5" t="s">
        <v>1248</v>
      </c>
      <c r="DS2" s="5" t="s">
        <v>1258</v>
      </c>
      <c r="DT2" s="5" t="s">
        <v>1272</v>
      </c>
      <c r="DU2" s="5" t="s">
        <v>1276</v>
      </c>
      <c r="DV2" s="5" t="s">
        <v>1280</v>
      </c>
      <c r="DW2" s="5" t="s">
        <v>1284</v>
      </c>
      <c r="DX2" s="5" t="s">
        <v>1288</v>
      </c>
      <c r="DY2" s="5" t="s">
        <v>1294</v>
      </c>
      <c r="DZ2" s="5" t="s">
        <v>1300</v>
      </c>
      <c r="EA2" s="5" t="s">
        <v>1306</v>
      </c>
      <c r="EB2" s="5" t="s">
        <v>1312</v>
      </c>
      <c r="EC2" s="5" t="s">
        <v>1322</v>
      </c>
      <c r="ED2" s="5" t="s">
        <v>1328</v>
      </c>
      <c r="EE2" s="5" t="s">
        <v>1336</v>
      </c>
      <c r="EF2" s="5" t="s">
        <v>1342</v>
      </c>
      <c r="EG2" s="5" t="s">
        <v>1346</v>
      </c>
      <c r="EH2" s="5" t="s">
        <v>1350</v>
      </c>
      <c r="EI2" s="5" t="s">
        <v>1356</v>
      </c>
      <c r="EJ2" s="5" t="s">
        <v>1364</v>
      </c>
      <c r="EK2" s="5" t="s">
        <v>1370</v>
      </c>
      <c r="EL2" s="5" t="s">
        <v>1376</v>
      </c>
      <c r="EM2" s="5" t="s">
        <v>1382</v>
      </c>
      <c r="EN2" s="5" t="s">
        <v>1388</v>
      </c>
      <c r="EO2" s="5" t="s">
        <v>1394</v>
      </c>
      <c r="EP2" s="5" t="s">
        <v>1402</v>
      </c>
      <c r="EQ2" s="5" t="s">
        <v>1408</v>
      </c>
      <c r="ER2" s="5" t="s">
        <v>1416</v>
      </c>
      <c r="ES2" s="5" t="s">
        <v>1426</v>
      </c>
      <c r="ET2" s="5" t="s">
        <v>1432</v>
      </c>
      <c r="EU2" s="5" t="s">
        <v>1440</v>
      </c>
      <c r="EV2" s="5" t="s">
        <v>1454</v>
      </c>
      <c r="EW2" s="5" t="s">
        <v>1462</v>
      </c>
      <c r="EX2" s="5" t="s">
        <v>1468</v>
      </c>
      <c r="EY2" s="5" t="s">
        <v>1478</v>
      </c>
      <c r="EZ2" s="5" t="s">
        <v>1494</v>
      </c>
      <c r="FA2" s="5" t="s">
        <v>1500</v>
      </c>
      <c r="FB2" s="5" t="s">
        <v>1504</v>
      </c>
      <c r="FC2" s="5" t="s">
        <v>1510</v>
      </c>
      <c r="FD2" s="5" t="s">
        <v>1514</v>
      </c>
      <c r="FE2" s="5" t="s">
        <v>1518</v>
      </c>
      <c r="FF2" s="5" t="s">
        <v>1524</v>
      </c>
      <c r="FG2" s="5" t="s">
        <v>1538</v>
      </c>
      <c r="FH2" s="5" t="s">
        <v>1546</v>
      </c>
      <c r="FI2" s="5" t="s">
        <v>1555</v>
      </c>
      <c r="FJ2" s="5" t="s">
        <v>1559</v>
      </c>
      <c r="FK2" s="5" t="s">
        <v>1563</v>
      </c>
      <c r="FL2" s="5" t="s">
        <v>1570</v>
      </c>
      <c r="FM2" s="5" t="s">
        <v>1574</v>
      </c>
      <c r="FN2" s="5" t="s">
        <v>1594</v>
      </c>
      <c r="FO2" s="5" t="s">
        <v>1598</v>
      </c>
      <c r="FP2" s="5" t="s">
        <v>1612</v>
      </c>
      <c r="FQ2" s="5" t="s">
        <v>1618</v>
      </c>
      <c r="FR2" s="5" t="s">
        <v>1624</v>
      </c>
      <c r="FS2" s="5" t="s">
        <v>1626</v>
      </c>
      <c r="FT2" s="5" t="s">
        <v>1634</v>
      </c>
      <c r="FU2" s="5" t="s">
        <v>1644</v>
      </c>
      <c r="FV2" s="5" t="s">
        <v>1652</v>
      </c>
      <c r="FW2" s="5" t="s">
        <v>1656</v>
      </c>
      <c r="FX2" s="5" t="s">
        <v>1660</v>
      </c>
      <c r="FY2" s="5" t="s">
        <v>1672</v>
      </c>
      <c r="FZ2" s="5" t="s">
        <v>1680</v>
      </c>
      <c r="GA2" s="5" t="s">
        <v>1684</v>
      </c>
      <c r="GB2" s="5" t="s">
        <v>1688</v>
      </c>
      <c r="GC2" s="5" t="s">
        <v>1694</v>
      </c>
      <c r="GD2" s="5" t="s">
        <v>1708</v>
      </c>
      <c r="GE2" s="5" t="s">
        <v>1712</v>
      </c>
      <c r="GF2" s="5" t="s">
        <v>1720</v>
      </c>
      <c r="GG2" s="5" t="s">
        <v>1726</v>
      </c>
      <c r="GH2" s="5" t="s">
        <v>1740</v>
      </c>
      <c r="GI2" s="5" t="s">
        <v>1750</v>
      </c>
      <c r="GJ2" s="5" t="s">
        <v>1754</v>
      </c>
      <c r="GK2" s="5" t="s">
        <v>1758</v>
      </c>
      <c r="GL2" s="5" t="s">
        <v>1762</v>
      </c>
      <c r="GM2" s="5" t="s">
        <v>1766</v>
      </c>
      <c r="GN2" s="5" t="s">
        <v>1770</v>
      </c>
      <c r="GO2" s="5" t="s">
        <v>1774</v>
      </c>
      <c r="GP2" s="5" t="s">
        <v>1778</v>
      </c>
      <c r="GQ2" s="5" t="s">
        <v>1784</v>
      </c>
    </row>
    <row r="3" spans="1:199" ht="66.599999999999994" thickBot="1" x14ac:dyDescent="0.35">
      <c r="A3" s="13" t="s">
        <v>2277</v>
      </c>
      <c r="B3" s="12" t="s">
        <v>10</v>
      </c>
      <c r="C3" s="12" t="s">
        <v>31</v>
      </c>
      <c r="D3" s="12" t="s">
        <v>42</v>
      </c>
      <c r="E3" s="12" t="s">
        <v>55</v>
      </c>
      <c r="F3" s="12" t="s">
        <v>68</v>
      </c>
      <c r="G3" s="12" t="s">
        <v>141</v>
      </c>
      <c r="H3" s="12" t="s">
        <v>1974</v>
      </c>
      <c r="I3" s="12" t="s">
        <v>147</v>
      </c>
      <c r="J3" s="12" t="s">
        <v>158</v>
      </c>
      <c r="K3" s="12" t="s">
        <v>162</v>
      </c>
      <c r="L3" s="12" t="s">
        <v>180</v>
      </c>
      <c r="M3" s="12" t="s">
        <v>194</v>
      </c>
      <c r="N3" s="12" t="s">
        <v>241</v>
      </c>
      <c r="O3" s="12" t="s">
        <v>249</v>
      </c>
      <c r="P3" s="12" t="s">
        <v>259</v>
      </c>
      <c r="Q3" s="12" t="s">
        <v>278</v>
      </c>
      <c r="R3" s="12" t="s">
        <v>288</v>
      </c>
      <c r="S3" s="12" t="s">
        <v>300</v>
      </c>
      <c r="T3" s="12" t="s">
        <v>308</v>
      </c>
      <c r="U3" s="12" t="s">
        <v>312</v>
      </c>
      <c r="V3" s="12" t="s">
        <v>322</v>
      </c>
      <c r="W3" s="12" t="s">
        <v>340</v>
      </c>
      <c r="X3" s="12" t="s">
        <v>360</v>
      </c>
      <c r="Y3" s="12" t="s">
        <v>368</v>
      </c>
      <c r="Z3" s="12" t="s">
        <v>378</v>
      </c>
      <c r="AA3" s="12" t="s">
        <v>383</v>
      </c>
      <c r="AB3" s="12" t="s">
        <v>389</v>
      </c>
      <c r="AC3" s="12" t="s">
        <v>399</v>
      </c>
      <c r="AD3" s="12" t="s">
        <v>405</v>
      </c>
      <c r="AE3" s="12" t="s">
        <v>417</v>
      </c>
      <c r="AF3" s="12" t="s">
        <v>427</v>
      </c>
      <c r="AG3" s="12" t="s">
        <v>433</v>
      </c>
      <c r="AH3" s="12" t="s">
        <v>440</v>
      </c>
      <c r="AI3" s="12" t="s">
        <v>456</v>
      </c>
      <c r="AJ3" s="12" t="s">
        <v>462</v>
      </c>
      <c r="AK3" s="12" t="s">
        <v>472</v>
      </c>
      <c r="AL3" s="12" t="s">
        <v>476</v>
      </c>
      <c r="AM3" s="12" t="s">
        <v>480</v>
      </c>
      <c r="AN3" s="12" t="s">
        <v>494</v>
      </c>
      <c r="AO3" s="12" t="s">
        <v>502</v>
      </c>
      <c r="AP3" s="12" t="s">
        <v>508</v>
      </c>
      <c r="AQ3" s="12" t="s">
        <v>524</v>
      </c>
      <c r="AR3" s="12" t="s">
        <v>531</v>
      </c>
      <c r="AS3" s="12" t="s">
        <v>535</v>
      </c>
      <c r="AT3" s="12" t="s">
        <v>541</v>
      </c>
      <c r="AU3" s="12" t="s">
        <v>547</v>
      </c>
      <c r="AV3" s="12" t="s">
        <v>553</v>
      </c>
      <c r="AW3" s="12" t="s">
        <v>563</v>
      </c>
      <c r="AX3" s="12" t="s">
        <v>573</v>
      </c>
      <c r="AY3" s="12" t="s">
        <v>579</v>
      </c>
      <c r="AZ3" s="12" t="s">
        <v>585</v>
      </c>
      <c r="BA3" s="12" t="s">
        <v>589</v>
      </c>
      <c r="BB3" s="12" t="s">
        <v>593</v>
      </c>
      <c r="BC3" s="12" t="s">
        <v>601</v>
      </c>
      <c r="BD3" s="12" t="s">
        <v>605</v>
      </c>
      <c r="BE3" s="12" t="s">
        <v>609</v>
      </c>
      <c r="BF3" s="12" t="s">
        <v>621</v>
      </c>
      <c r="BG3" s="12" t="s">
        <v>625</v>
      </c>
      <c r="BH3" s="12" t="s">
        <v>633</v>
      </c>
      <c r="BI3" s="12" t="s">
        <v>641</v>
      </c>
      <c r="BJ3" s="12" t="s">
        <v>664</v>
      </c>
      <c r="BK3" s="12" t="s">
        <v>690</v>
      </c>
      <c r="BL3" s="12" t="s">
        <v>710</v>
      </c>
      <c r="BM3" s="12" t="s">
        <v>729</v>
      </c>
      <c r="BN3" s="12" t="s">
        <v>2291</v>
      </c>
      <c r="BO3" s="12" t="s">
        <v>2292</v>
      </c>
      <c r="BP3" s="12" t="s">
        <v>733</v>
      </c>
      <c r="BQ3" s="12" t="s">
        <v>751</v>
      </c>
      <c r="BR3" s="12" t="s">
        <v>757</v>
      </c>
      <c r="BS3" s="12" t="s">
        <v>765</v>
      </c>
      <c r="BT3" s="12" t="s">
        <v>773</v>
      </c>
      <c r="BU3" s="12" t="s">
        <v>826</v>
      </c>
      <c r="BV3" s="12" t="s">
        <v>834</v>
      </c>
      <c r="BW3" s="12" t="s">
        <v>871</v>
      </c>
      <c r="BX3" s="12" t="s">
        <v>877</v>
      </c>
      <c r="BY3" s="12" t="s">
        <v>883</v>
      </c>
      <c r="BZ3" s="12" t="s">
        <v>891</v>
      </c>
      <c r="CA3" s="12" t="s">
        <v>897</v>
      </c>
      <c r="CB3" s="12" t="s">
        <v>903</v>
      </c>
      <c r="CC3" s="12" t="s">
        <v>907</v>
      </c>
      <c r="CD3" s="12" t="s">
        <v>917</v>
      </c>
      <c r="CE3" s="12" t="s">
        <v>921</v>
      </c>
      <c r="CF3" s="12" t="s">
        <v>925</v>
      </c>
      <c r="CG3" s="12" t="s">
        <v>929</v>
      </c>
      <c r="CH3" s="12" t="s">
        <v>937</v>
      </c>
      <c r="CI3" s="12" t="s">
        <v>947</v>
      </c>
      <c r="CJ3" s="12" t="s">
        <v>953</v>
      </c>
      <c r="CK3" s="12" t="s">
        <v>959</v>
      </c>
      <c r="CL3" s="12" t="s">
        <v>967</v>
      </c>
      <c r="CM3" s="12" t="s">
        <v>971</v>
      </c>
      <c r="CN3" s="12" t="s">
        <v>977</v>
      </c>
      <c r="CO3" s="12" t="s">
        <v>991</v>
      </c>
      <c r="CP3" s="12" t="s">
        <v>999</v>
      </c>
      <c r="CQ3" s="12" t="s">
        <v>1003</v>
      </c>
      <c r="CR3" s="12" t="s">
        <v>1023</v>
      </c>
      <c r="CS3" s="12" t="s">
        <v>1031</v>
      </c>
      <c r="CT3" s="12" t="s">
        <v>1034</v>
      </c>
      <c r="CU3" s="12" t="s">
        <v>1042</v>
      </c>
      <c r="CV3" s="12" t="s">
        <v>1048</v>
      </c>
      <c r="CW3" s="12" t="s">
        <v>1062</v>
      </c>
      <c r="CX3" s="12" t="s">
        <v>1068</v>
      </c>
      <c r="CY3" s="12" t="s">
        <v>1072</v>
      </c>
      <c r="CZ3" s="12" t="s">
        <v>1080</v>
      </c>
      <c r="DA3" s="12" t="s">
        <v>1097</v>
      </c>
      <c r="DB3" s="12" t="s">
        <v>1105</v>
      </c>
      <c r="DC3" s="12" t="s">
        <v>1113</v>
      </c>
      <c r="DD3" s="12" t="s">
        <v>1121</v>
      </c>
      <c r="DE3" s="12" t="s">
        <v>1127</v>
      </c>
      <c r="DF3" s="12" t="s">
        <v>1139</v>
      </c>
      <c r="DG3" s="12" t="s">
        <v>1147</v>
      </c>
      <c r="DH3" s="12" t="s">
        <v>1153</v>
      </c>
      <c r="DI3" s="12" t="s">
        <v>1165</v>
      </c>
      <c r="DJ3" s="12" t="s">
        <v>1171</v>
      </c>
      <c r="DK3" s="12" t="s">
        <v>1187</v>
      </c>
      <c r="DL3" s="12" t="s">
        <v>1192</v>
      </c>
      <c r="DM3" s="12" t="s">
        <v>1196</v>
      </c>
      <c r="DN3" s="12" t="s">
        <v>1201</v>
      </c>
      <c r="DO3" s="12" t="s">
        <v>1212</v>
      </c>
      <c r="DP3" s="12" t="s">
        <v>1226</v>
      </c>
      <c r="DQ3" s="12" t="s">
        <v>1239</v>
      </c>
      <c r="DR3" s="12" t="s">
        <v>1247</v>
      </c>
      <c r="DS3" s="12" t="s">
        <v>1257</v>
      </c>
      <c r="DT3" s="12" t="s">
        <v>1271</v>
      </c>
      <c r="DU3" s="12" t="s">
        <v>1275</v>
      </c>
      <c r="DV3" s="12" t="s">
        <v>1279</v>
      </c>
      <c r="DW3" s="12" t="s">
        <v>1283</v>
      </c>
      <c r="DX3" s="12" t="s">
        <v>1287</v>
      </c>
      <c r="DY3" s="12" t="s">
        <v>1293</v>
      </c>
      <c r="DZ3" s="12" t="s">
        <v>1299</v>
      </c>
      <c r="EA3" s="12" t="s">
        <v>1305</v>
      </c>
      <c r="EB3" s="12" t="s">
        <v>1311</v>
      </c>
      <c r="EC3" s="12" t="s">
        <v>1321</v>
      </c>
      <c r="ED3" s="12" t="s">
        <v>1327</v>
      </c>
      <c r="EE3" s="12" t="s">
        <v>1335</v>
      </c>
      <c r="EF3" s="12" t="s">
        <v>1341</v>
      </c>
      <c r="EG3" s="12" t="s">
        <v>1345</v>
      </c>
      <c r="EH3" s="12" t="s">
        <v>1349</v>
      </c>
      <c r="EI3" s="12" t="s">
        <v>1355</v>
      </c>
      <c r="EJ3" s="12" t="s">
        <v>1363</v>
      </c>
      <c r="EK3" s="12" t="s">
        <v>1369</v>
      </c>
      <c r="EL3" s="12" t="s">
        <v>1375</v>
      </c>
      <c r="EM3" s="12" t="s">
        <v>1381</v>
      </c>
      <c r="EN3" s="12" t="s">
        <v>1387</v>
      </c>
      <c r="EO3" s="12" t="s">
        <v>1393</v>
      </c>
      <c r="EP3" s="12" t="s">
        <v>1401</v>
      </c>
      <c r="EQ3" s="12" t="s">
        <v>1407</v>
      </c>
      <c r="ER3" s="12" t="s">
        <v>1415</v>
      </c>
      <c r="ES3" s="12" t="s">
        <v>1425</v>
      </c>
      <c r="ET3" s="12" t="s">
        <v>1431</v>
      </c>
      <c r="EU3" s="12" t="s">
        <v>1439</v>
      </c>
      <c r="EV3" s="12" t="s">
        <v>1453</v>
      </c>
      <c r="EW3" s="12" t="s">
        <v>1461</v>
      </c>
      <c r="EX3" s="12" t="s">
        <v>1467</v>
      </c>
      <c r="EY3" s="12" t="s">
        <v>1477</v>
      </c>
      <c r="EZ3" s="12" t="s">
        <v>1493</v>
      </c>
      <c r="FA3" s="12" t="s">
        <v>1499</v>
      </c>
      <c r="FB3" s="12" t="s">
        <v>1503</v>
      </c>
      <c r="FC3" s="12" t="s">
        <v>1509</v>
      </c>
      <c r="FD3" s="12" t="s">
        <v>1513</v>
      </c>
      <c r="FE3" s="12" t="s">
        <v>1517</v>
      </c>
      <c r="FF3" s="12" t="s">
        <v>1523</v>
      </c>
      <c r="FG3" s="12" t="s">
        <v>1537</v>
      </c>
      <c r="FH3" s="12" t="s">
        <v>1545</v>
      </c>
      <c r="FI3" s="12" t="s">
        <v>1554</v>
      </c>
      <c r="FJ3" s="12" t="s">
        <v>1558</v>
      </c>
      <c r="FK3" s="12" t="s">
        <v>1562</v>
      </c>
      <c r="FL3" s="12" t="s">
        <v>1569</v>
      </c>
      <c r="FM3" s="12" t="s">
        <v>1573</v>
      </c>
      <c r="FN3" s="12" t="s">
        <v>1593</v>
      </c>
      <c r="FO3" s="12" t="s">
        <v>1597</v>
      </c>
      <c r="FP3" s="12" t="s">
        <v>1611</v>
      </c>
      <c r="FQ3" s="12" t="s">
        <v>1617</v>
      </c>
      <c r="FR3" s="12" t="s">
        <v>1623</v>
      </c>
      <c r="FS3" s="12" t="s">
        <v>1625</v>
      </c>
      <c r="FT3" s="12" t="s">
        <v>1633</v>
      </c>
      <c r="FU3" s="12" t="s">
        <v>1643</v>
      </c>
      <c r="FV3" s="12" t="s">
        <v>1651</v>
      </c>
      <c r="FW3" s="12" t="s">
        <v>1655</v>
      </c>
      <c r="FX3" s="12" t="s">
        <v>1659</v>
      </c>
      <c r="FY3" s="12" t="s">
        <v>1671</v>
      </c>
      <c r="FZ3" s="12" t="s">
        <v>1679</v>
      </c>
      <c r="GA3" s="12" t="s">
        <v>1683</v>
      </c>
      <c r="GB3" s="12" t="s">
        <v>1687</v>
      </c>
      <c r="GC3" s="12" t="s">
        <v>1693</v>
      </c>
      <c r="GD3" s="12" t="s">
        <v>1707</v>
      </c>
      <c r="GE3" s="12" t="s">
        <v>1711</v>
      </c>
      <c r="GF3" s="12" t="s">
        <v>1719</v>
      </c>
      <c r="GG3" s="12" t="s">
        <v>1725</v>
      </c>
      <c r="GH3" s="12" t="s">
        <v>1739</v>
      </c>
      <c r="GI3" s="12" t="s">
        <v>1749</v>
      </c>
      <c r="GJ3" s="12" t="s">
        <v>1753</v>
      </c>
      <c r="GK3" s="12" t="s">
        <v>1757</v>
      </c>
      <c r="GL3" s="12" t="s">
        <v>1761</v>
      </c>
      <c r="GM3" s="12" t="s">
        <v>1765</v>
      </c>
      <c r="GN3" s="12" t="s">
        <v>1769</v>
      </c>
      <c r="GO3" s="12" t="s">
        <v>1773</v>
      </c>
      <c r="GP3" s="12" t="s">
        <v>1777</v>
      </c>
      <c r="GQ3" s="12" t="s">
        <v>1783</v>
      </c>
    </row>
    <row r="4" spans="1:199" ht="15" thickBot="1" x14ac:dyDescent="0.35">
      <c r="A4" s="14">
        <v>45887</v>
      </c>
      <c r="B4" s="6">
        <v>0</v>
      </c>
      <c r="C4" s="6">
        <v>0</v>
      </c>
      <c r="D4" s="6">
        <v>10000</v>
      </c>
      <c r="E4" s="6">
        <v>2000</v>
      </c>
      <c r="F4" s="6">
        <v>3800</v>
      </c>
      <c r="G4" s="6">
        <v>5000</v>
      </c>
      <c r="H4" s="6">
        <v>10000</v>
      </c>
      <c r="I4" s="6">
        <v>5000</v>
      </c>
      <c r="J4" s="6">
        <v>0</v>
      </c>
      <c r="K4" s="6">
        <v>20000</v>
      </c>
      <c r="L4" s="6">
        <v>1500</v>
      </c>
      <c r="M4" s="6">
        <v>2000</v>
      </c>
      <c r="N4" s="6">
        <v>0</v>
      </c>
      <c r="O4" s="6">
        <v>10000</v>
      </c>
      <c r="P4" s="6">
        <v>0</v>
      </c>
      <c r="Q4" s="6">
        <v>0</v>
      </c>
      <c r="R4" s="6">
        <v>3000</v>
      </c>
      <c r="S4" s="6">
        <v>22933</v>
      </c>
      <c r="T4" s="6">
        <v>4700</v>
      </c>
      <c r="U4" s="6">
        <v>5000</v>
      </c>
      <c r="V4" s="6">
        <v>1000</v>
      </c>
      <c r="W4" s="6">
        <v>1000</v>
      </c>
      <c r="X4" s="6">
        <v>1000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10000</v>
      </c>
      <c r="AH4" s="6">
        <v>3350</v>
      </c>
      <c r="AI4" s="6">
        <v>13400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6700</v>
      </c>
      <c r="AP4" s="6">
        <v>0</v>
      </c>
      <c r="AQ4" s="6">
        <v>4830</v>
      </c>
      <c r="AR4" s="6">
        <v>7902</v>
      </c>
      <c r="AS4" s="6">
        <v>7336</v>
      </c>
      <c r="AT4" s="6">
        <v>10500</v>
      </c>
      <c r="AU4" s="6">
        <v>0</v>
      </c>
      <c r="AV4" s="6">
        <v>9270</v>
      </c>
      <c r="AW4" s="6">
        <v>0</v>
      </c>
      <c r="AX4" s="6">
        <v>0</v>
      </c>
      <c r="AY4" s="6">
        <v>0</v>
      </c>
      <c r="AZ4" s="6">
        <v>2000</v>
      </c>
      <c r="BA4" s="6">
        <v>15000</v>
      </c>
      <c r="BB4" s="6">
        <v>16826</v>
      </c>
      <c r="BC4" s="6">
        <v>7512</v>
      </c>
      <c r="BD4" s="6">
        <v>2600</v>
      </c>
      <c r="BE4" s="6">
        <v>5000</v>
      </c>
      <c r="BF4" s="6">
        <v>1800</v>
      </c>
      <c r="BG4" s="6">
        <v>3000</v>
      </c>
      <c r="BH4" s="6">
        <v>0</v>
      </c>
      <c r="BI4" s="6">
        <v>22000</v>
      </c>
      <c r="BJ4" s="6">
        <v>2000</v>
      </c>
      <c r="BK4" s="6">
        <v>16000</v>
      </c>
      <c r="BL4" s="6">
        <v>5763</v>
      </c>
      <c r="BM4" s="6">
        <v>0</v>
      </c>
      <c r="BN4" s="6">
        <v>10000</v>
      </c>
      <c r="BO4" s="6">
        <v>10000</v>
      </c>
      <c r="BP4" s="6">
        <v>10800</v>
      </c>
      <c r="BQ4" s="6">
        <v>0</v>
      </c>
      <c r="BR4" s="6">
        <v>0</v>
      </c>
      <c r="BS4" s="6">
        <v>950</v>
      </c>
      <c r="BT4" s="6">
        <v>4400</v>
      </c>
      <c r="BU4" s="6">
        <v>5000</v>
      </c>
      <c r="BV4" s="6">
        <v>0</v>
      </c>
      <c r="BW4" s="6">
        <v>5000</v>
      </c>
      <c r="BX4" s="6">
        <v>0</v>
      </c>
      <c r="BY4" s="6">
        <v>7500</v>
      </c>
      <c r="BZ4" s="6">
        <v>0</v>
      </c>
      <c r="CA4" s="6">
        <v>0</v>
      </c>
      <c r="CB4" s="6">
        <v>0</v>
      </c>
      <c r="CC4" s="6">
        <v>0</v>
      </c>
      <c r="CD4" s="6">
        <v>3000</v>
      </c>
      <c r="CE4" s="6">
        <v>0</v>
      </c>
      <c r="CF4" s="6">
        <v>0</v>
      </c>
      <c r="CG4" s="6">
        <v>848</v>
      </c>
      <c r="CH4" s="6">
        <v>0</v>
      </c>
      <c r="CI4" s="6">
        <v>22222</v>
      </c>
      <c r="CJ4" s="6">
        <v>11111</v>
      </c>
      <c r="CK4" s="6">
        <v>63</v>
      </c>
      <c r="CL4" s="6">
        <v>0</v>
      </c>
      <c r="CM4" s="6">
        <v>2000</v>
      </c>
      <c r="CN4" s="6">
        <v>0</v>
      </c>
      <c r="CO4" s="6">
        <v>2000</v>
      </c>
      <c r="CP4" s="6">
        <v>0</v>
      </c>
      <c r="CQ4" s="6">
        <v>15000</v>
      </c>
      <c r="CR4" s="6">
        <v>15000</v>
      </c>
      <c r="CS4" s="6">
        <v>0</v>
      </c>
      <c r="CT4" s="6">
        <v>5125</v>
      </c>
      <c r="CU4" s="6">
        <v>10000</v>
      </c>
      <c r="CV4" s="6">
        <v>2000</v>
      </c>
      <c r="CW4" s="6">
        <v>0</v>
      </c>
      <c r="CX4" s="6">
        <v>120</v>
      </c>
      <c r="CY4" s="6">
        <v>0</v>
      </c>
      <c r="CZ4" s="6">
        <v>0</v>
      </c>
      <c r="DA4" s="6">
        <v>0</v>
      </c>
      <c r="DB4" s="6">
        <v>0</v>
      </c>
      <c r="DC4" s="6">
        <v>1200</v>
      </c>
      <c r="DD4" s="6">
        <v>0</v>
      </c>
      <c r="DE4" s="6">
        <v>9000</v>
      </c>
      <c r="DF4" s="6">
        <v>9000</v>
      </c>
      <c r="DG4" s="6">
        <v>45</v>
      </c>
      <c r="DH4" s="6">
        <v>0</v>
      </c>
      <c r="DI4" s="6">
        <v>0</v>
      </c>
      <c r="DJ4" s="6">
        <v>2677</v>
      </c>
      <c r="DK4" s="6">
        <v>0</v>
      </c>
      <c r="DL4" s="6">
        <v>345</v>
      </c>
      <c r="DM4" s="6">
        <v>0</v>
      </c>
      <c r="DN4" s="6">
        <v>0</v>
      </c>
      <c r="DO4" s="6">
        <v>0</v>
      </c>
      <c r="DP4" s="6">
        <v>3600</v>
      </c>
      <c r="DQ4" s="6">
        <v>0</v>
      </c>
      <c r="DR4" s="6">
        <v>1800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3600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4000</v>
      </c>
      <c r="EP4" s="6">
        <v>4000</v>
      </c>
      <c r="EQ4" s="6">
        <v>4000</v>
      </c>
      <c r="ER4" s="6">
        <v>8081</v>
      </c>
      <c r="ES4" s="6">
        <v>0</v>
      </c>
      <c r="ET4" s="6">
        <v>0</v>
      </c>
      <c r="EU4" s="6">
        <v>0</v>
      </c>
      <c r="EV4" s="6">
        <v>0</v>
      </c>
      <c r="EW4" s="6">
        <v>3500</v>
      </c>
      <c r="EX4" s="6">
        <v>33333</v>
      </c>
      <c r="EY4" s="6">
        <v>0</v>
      </c>
      <c r="EZ4" s="6">
        <v>488</v>
      </c>
      <c r="FA4" s="6">
        <v>4000</v>
      </c>
      <c r="FB4" s="6">
        <v>10600</v>
      </c>
      <c r="FC4" s="6">
        <v>5000</v>
      </c>
      <c r="FD4" s="6">
        <v>287</v>
      </c>
      <c r="FE4" s="6">
        <v>10000</v>
      </c>
      <c r="FF4" s="6">
        <v>0</v>
      </c>
      <c r="FG4" s="6">
        <v>0</v>
      </c>
      <c r="FH4" s="6">
        <v>0</v>
      </c>
      <c r="FI4" s="6">
        <v>5400</v>
      </c>
      <c r="FJ4" s="6">
        <v>10850</v>
      </c>
      <c r="FK4" s="6">
        <v>9000</v>
      </c>
      <c r="FL4" s="6">
        <v>10500</v>
      </c>
      <c r="FM4" s="6">
        <v>0</v>
      </c>
      <c r="FN4" s="6">
        <v>11100</v>
      </c>
      <c r="FO4" s="6">
        <v>2000</v>
      </c>
      <c r="FP4" s="6">
        <v>2024</v>
      </c>
      <c r="FQ4" s="6">
        <v>4000</v>
      </c>
      <c r="FR4" s="6">
        <v>4000</v>
      </c>
      <c r="FS4" s="6">
        <v>2340</v>
      </c>
      <c r="FT4" s="6">
        <v>36090</v>
      </c>
      <c r="FU4" s="6">
        <v>1260</v>
      </c>
      <c r="FV4" s="6">
        <v>5000</v>
      </c>
      <c r="FW4" s="6">
        <v>0</v>
      </c>
      <c r="FX4" s="6">
        <v>0</v>
      </c>
      <c r="FY4" s="6">
        <v>10000</v>
      </c>
      <c r="FZ4" s="6">
        <v>3333</v>
      </c>
      <c r="GA4" s="6">
        <v>13000</v>
      </c>
      <c r="GB4" s="6">
        <v>19500</v>
      </c>
      <c r="GC4" s="6">
        <v>7000</v>
      </c>
      <c r="GD4" s="6">
        <v>0</v>
      </c>
      <c r="GE4" s="6">
        <v>4200</v>
      </c>
      <c r="GF4" s="6">
        <v>3165</v>
      </c>
      <c r="GG4" s="6">
        <v>27000</v>
      </c>
      <c r="GH4" s="6">
        <v>20400</v>
      </c>
      <c r="GI4" s="6">
        <v>6667</v>
      </c>
      <c r="GJ4" s="6">
        <v>3660</v>
      </c>
      <c r="GK4" s="6">
        <v>1780</v>
      </c>
      <c r="GL4" s="6">
        <v>100</v>
      </c>
      <c r="GM4" s="6">
        <v>10500</v>
      </c>
      <c r="GN4" s="6">
        <v>2000</v>
      </c>
      <c r="GO4" s="6">
        <v>0</v>
      </c>
      <c r="GP4" s="6">
        <v>0</v>
      </c>
      <c r="GQ4" s="6">
        <v>3300</v>
      </c>
    </row>
    <row r="5" spans="1:199" ht="15" thickBot="1" x14ac:dyDescent="0.35">
      <c r="A5" s="14">
        <f t="shared" ref="A5:A10" si="0">WORKDAY.INTL(A4,1,11)</f>
        <v>45888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</row>
    <row r="6" spans="1:199" ht="15" thickBot="1" x14ac:dyDescent="0.35">
      <c r="A6" s="14">
        <f t="shared" si="0"/>
        <v>45889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</row>
    <row r="7" spans="1:199" ht="15" thickBot="1" x14ac:dyDescent="0.35">
      <c r="A7" s="14">
        <f t="shared" si="0"/>
        <v>45890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</row>
    <row r="8" spans="1:199" ht="15" thickBot="1" x14ac:dyDescent="0.35">
      <c r="A8" s="14">
        <f t="shared" si="0"/>
        <v>45891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</row>
    <row r="9" spans="1:199" ht="15" thickBot="1" x14ac:dyDescent="0.35">
      <c r="A9" s="14">
        <f t="shared" si="0"/>
        <v>45892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</row>
    <row r="10" spans="1:199" ht="15" thickBot="1" x14ac:dyDescent="0.35">
      <c r="A10" s="14">
        <f t="shared" si="0"/>
        <v>45894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6800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</row>
    <row r="11" spans="1:199" ht="15" thickBot="1" x14ac:dyDescent="0.35">
      <c r="A11" s="14">
        <f t="shared" ref="A11:A24" si="1">A10+7-WEEKDAY(A10-1)+1</f>
        <v>45901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20000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5000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1000</v>
      </c>
      <c r="AR11" s="6">
        <v>4300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6800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9000</v>
      </c>
      <c r="DF11" s="6">
        <v>9000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66666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</row>
    <row r="12" spans="1:199" ht="15" thickBot="1" x14ac:dyDescent="0.35">
      <c r="A12" s="14">
        <f t="shared" si="1"/>
        <v>45908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33333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</row>
    <row r="13" spans="1:199" ht="15" thickBot="1" x14ac:dyDescent="0.35">
      <c r="A13" s="14">
        <f t="shared" si="1"/>
        <v>45915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33333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</row>
    <row r="14" spans="1:199" ht="15" thickBot="1" x14ac:dyDescent="0.35">
      <c r="A14" s="14">
        <f t="shared" si="1"/>
        <v>45922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</row>
    <row r="15" spans="1:199" ht="15" thickBot="1" x14ac:dyDescent="0.35">
      <c r="A15" s="14">
        <f t="shared" si="1"/>
        <v>45929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1000</v>
      </c>
      <c r="AR15" s="6">
        <v>4000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2000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5400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</row>
    <row r="16" spans="1:199" ht="15" thickBot="1" x14ac:dyDescent="0.35">
      <c r="A16" s="14">
        <f t="shared" si="1"/>
        <v>45936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5000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</row>
    <row r="17" spans="1:199" ht="15" thickBot="1" x14ac:dyDescent="0.35">
      <c r="A17" s="14">
        <f t="shared" si="1"/>
        <v>45943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</row>
    <row r="18" spans="1:199" ht="15" thickBot="1" x14ac:dyDescent="0.35">
      <c r="A18" s="14">
        <f t="shared" si="1"/>
        <v>45950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</row>
    <row r="19" spans="1:199" ht="15" thickBot="1" x14ac:dyDescent="0.35">
      <c r="A19" s="14">
        <f t="shared" si="1"/>
        <v>45957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4000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</row>
    <row r="20" spans="1:199" ht="15" thickBot="1" x14ac:dyDescent="0.35">
      <c r="A20" s="14">
        <f t="shared" si="1"/>
        <v>45964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</row>
    <row r="21" spans="1:199" ht="15" thickBot="1" x14ac:dyDescent="0.35">
      <c r="A21" s="14">
        <f t="shared" si="1"/>
        <v>45971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4000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</row>
    <row r="22" spans="1:199" ht="15" thickBot="1" x14ac:dyDescent="0.35">
      <c r="A22" s="14">
        <f t="shared" si="1"/>
        <v>45978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</row>
    <row r="23" spans="1:199" ht="15" thickBot="1" x14ac:dyDescent="0.35">
      <c r="A23" s="14">
        <f t="shared" si="1"/>
        <v>45985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4000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</row>
    <row r="24" spans="1:199" x14ac:dyDescent="0.3">
      <c r="A24" s="14">
        <f t="shared" si="1"/>
        <v>45992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</row>
  </sheetData>
  <conditionalFormatting sqref="B4:GQ24">
    <cfRule type="cellIs" dxfId="13" priority="3" operator="equal">
      <formula>0</formula>
    </cfRule>
    <cfRule type="cellIs" dxfId="12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9"/>
  <sheetViews>
    <sheetView showGridLines="0" workbookViewId="0">
      <selection sqref="A1:L1222"/>
    </sheetView>
  </sheetViews>
  <sheetFormatPr baseColWidth="10" defaultRowHeight="14.4" x14ac:dyDescent="0.3"/>
  <cols>
    <col min="1" max="1" width="10.44140625" bestFit="1" customWidth="1"/>
    <col min="2" max="2" width="11.88671875" bestFit="1" customWidth="1"/>
    <col min="3" max="3" width="57.109375" bestFit="1" customWidth="1"/>
    <col min="4" max="4" width="17.21875" bestFit="1" customWidth="1"/>
    <col min="5" max="5" width="12.109375" bestFit="1" customWidth="1"/>
    <col min="6" max="6" width="10.77734375" bestFit="1" customWidth="1"/>
    <col min="7" max="7" width="42.21875" bestFit="1" customWidth="1"/>
    <col min="8" max="8" width="10.33203125" bestFit="1" customWidth="1"/>
    <col min="9" max="9" width="11.77734375" bestFit="1" customWidth="1"/>
    <col min="10" max="10" width="12.21875" bestFit="1" customWidth="1"/>
    <col min="11" max="11" width="8" bestFit="1" customWidth="1"/>
    <col min="12" max="12" width="10.109375" bestFit="1" customWidth="1"/>
  </cols>
  <sheetData>
    <row r="1" spans="1:12" x14ac:dyDescent="0.3">
      <c r="A1" s="7" t="s">
        <v>2223</v>
      </c>
      <c r="B1" s="8" t="s">
        <v>2224</v>
      </c>
      <c r="C1" s="23" t="s">
        <v>2564</v>
      </c>
      <c r="D1" s="23" t="s">
        <v>2225</v>
      </c>
      <c r="E1" s="23" t="s">
        <v>2226</v>
      </c>
      <c r="F1" s="23" t="s">
        <v>2088</v>
      </c>
      <c r="G1" s="23" t="s">
        <v>2089</v>
      </c>
      <c r="H1" s="9" t="s">
        <v>2227</v>
      </c>
      <c r="I1" s="10" t="s">
        <v>2228</v>
      </c>
      <c r="J1" s="10" t="s">
        <v>2229</v>
      </c>
      <c r="K1" s="10" t="s">
        <v>2230</v>
      </c>
      <c r="L1" s="11" t="s">
        <v>2231</v>
      </c>
    </row>
    <row r="2" spans="1:12" x14ac:dyDescent="0.3">
      <c r="A2" s="27">
        <v>933</v>
      </c>
      <c r="B2" s="28">
        <v>45870</v>
      </c>
      <c r="C2" s="33" t="s">
        <v>1820</v>
      </c>
      <c r="D2" s="33" t="s">
        <v>2220</v>
      </c>
      <c r="E2" s="33" t="s">
        <v>2232</v>
      </c>
      <c r="F2" s="33" t="s">
        <v>139</v>
      </c>
      <c r="G2" s="33" t="s">
        <v>140</v>
      </c>
      <c r="H2" s="29">
        <v>45884</v>
      </c>
      <c r="I2" s="30">
        <v>1500</v>
      </c>
      <c r="J2" s="30">
        <v>1192</v>
      </c>
      <c r="K2" s="30">
        <v>308</v>
      </c>
      <c r="L2" s="31">
        <v>33</v>
      </c>
    </row>
    <row r="3" spans="1:12" x14ac:dyDescent="0.3">
      <c r="A3" s="7">
        <v>934</v>
      </c>
      <c r="B3" s="8">
        <v>45870</v>
      </c>
      <c r="C3" s="23" t="s">
        <v>1821</v>
      </c>
      <c r="D3" s="23" t="s">
        <v>2220</v>
      </c>
      <c r="E3" s="23" t="s">
        <v>2232</v>
      </c>
      <c r="F3" s="23" t="s">
        <v>533</v>
      </c>
      <c r="G3" s="23" t="s">
        <v>534</v>
      </c>
      <c r="H3" s="9">
        <v>45880</v>
      </c>
      <c r="I3" s="10">
        <v>10000</v>
      </c>
      <c r="J3" s="10">
        <v>0</v>
      </c>
      <c r="K3" s="10">
        <v>10000</v>
      </c>
      <c r="L3" s="11">
        <v>33</v>
      </c>
    </row>
    <row r="4" spans="1:12" x14ac:dyDescent="0.3">
      <c r="A4" s="7">
        <v>934</v>
      </c>
      <c r="B4" s="8">
        <v>45870</v>
      </c>
      <c r="C4" s="23" t="s">
        <v>1821</v>
      </c>
      <c r="D4" s="23" t="s">
        <v>2220</v>
      </c>
      <c r="E4" s="23" t="s">
        <v>2232</v>
      </c>
      <c r="F4" s="23" t="s">
        <v>1629</v>
      </c>
      <c r="G4" s="23" t="s">
        <v>1630</v>
      </c>
      <c r="H4" s="9">
        <v>45874</v>
      </c>
      <c r="I4" s="10">
        <v>10000</v>
      </c>
      <c r="J4" s="10">
        <v>0</v>
      </c>
      <c r="K4" s="10">
        <v>10000</v>
      </c>
      <c r="L4" s="11">
        <v>32</v>
      </c>
    </row>
    <row r="5" spans="1:12" x14ac:dyDescent="0.3">
      <c r="A5" s="7">
        <v>936</v>
      </c>
      <c r="B5" s="8">
        <v>45870</v>
      </c>
      <c r="C5" s="23" t="s">
        <v>2235</v>
      </c>
      <c r="D5" s="23" t="s">
        <v>2220</v>
      </c>
      <c r="E5" s="23" t="s">
        <v>2232</v>
      </c>
      <c r="F5" s="23" t="s">
        <v>120</v>
      </c>
      <c r="G5" s="23" t="s">
        <v>121</v>
      </c>
      <c r="H5" s="9">
        <v>45874</v>
      </c>
      <c r="I5" s="10">
        <v>5</v>
      </c>
      <c r="J5" s="10">
        <v>0</v>
      </c>
      <c r="K5" s="10">
        <v>5</v>
      </c>
      <c r="L5" s="11">
        <v>32</v>
      </c>
    </row>
    <row r="6" spans="1:12" x14ac:dyDescent="0.3">
      <c r="A6" s="7">
        <v>936</v>
      </c>
      <c r="B6" s="8">
        <v>45870</v>
      </c>
      <c r="C6" s="23" t="s">
        <v>2235</v>
      </c>
      <c r="D6" s="23" t="s">
        <v>2220</v>
      </c>
      <c r="E6" s="23" t="s">
        <v>2232</v>
      </c>
      <c r="F6" s="23" t="s">
        <v>98</v>
      </c>
      <c r="G6" s="23" t="s">
        <v>99</v>
      </c>
      <c r="H6" s="9">
        <v>45874</v>
      </c>
      <c r="I6" s="10">
        <v>5</v>
      </c>
      <c r="J6" s="10">
        <v>0</v>
      </c>
      <c r="K6" s="10">
        <v>5</v>
      </c>
      <c r="L6" s="11">
        <v>32</v>
      </c>
    </row>
    <row r="7" spans="1:12" x14ac:dyDescent="0.3">
      <c r="A7" s="7">
        <v>936</v>
      </c>
      <c r="B7" s="8">
        <v>45870</v>
      </c>
      <c r="C7" s="23" t="s">
        <v>2235</v>
      </c>
      <c r="D7" s="23" t="s">
        <v>2220</v>
      </c>
      <c r="E7" s="23" t="s">
        <v>2232</v>
      </c>
      <c r="F7" s="23" t="s">
        <v>221</v>
      </c>
      <c r="G7" s="23" t="s">
        <v>222</v>
      </c>
      <c r="H7" s="9">
        <v>45874</v>
      </c>
      <c r="I7" s="10">
        <v>2</v>
      </c>
      <c r="J7" s="10">
        <v>0</v>
      </c>
      <c r="K7" s="10">
        <v>2</v>
      </c>
      <c r="L7" s="11">
        <v>32</v>
      </c>
    </row>
    <row r="8" spans="1:12" x14ac:dyDescent="0.3">
      <c r="A8" s="7">
        <v>936</v>
      </c>
      <c r="B8" s="8">
        <v>45870</v>
      </c>
      <c r="C8" s="23" t="s">
        <v>2235</v>
      </c>
      <c r="D8" s="23" t="s">
        <v>2220</v>
      </c>
      <c r="E8" s="23" t="s">
        <v>2232</v>
      </c>
      <c r="F8" s="23" t="s">
        <v>217</v>
      </c>
      <c r="G8" s="23" t="s">
        <v>218</v>
      </c>
      <c r="H8" s="9">
        <v>45874</v>
      </c>
      <c r="I8" s="10">
        <v>2</v>
      </c>
      <c r="J8" s="10">
        <v>0</v>
      </c>
      <c r="K8" s="10">
        <v>2</v>
      </c>
      <c r="L8" s="11">
        <v>32</v>
      </c>
    </row>
    <row r="9" spans="1:12" x14ac:dyDescent="0.3">
      <c r="A9" s="7">
        <v>936</v>
      </c>
      <c r="B9" s="8">
        <v>45870</v>
      </c>
      <c r="C9" s="23" t="s">
        <v>2235</v>
      </c>
      <c r="D9" s="23" t="s">
        <v>2220</v>
      </c>
      <c r="E9" s="23" t="s">
        <v>2232</v>
      </c>
      <c r="F9" s="23" t="s">
        <v>211</v>
      </c>
      <c r="G9" s="23" t="s">
        <v>212</v>
      </c>
      <c r="H9" s="9">
        <v>45874</v>
      </c>
      <c r="I9" s="10">
        <v>1</v>
      </c>
      <c r="J9" s="10">
        <v>0</v>
      </c>
      <c r="K9" s="10">
        <v>1</v>
      </c>
      <c r="L9" s="11">
        <v>32</v>
      </c>
    </row>
    <row r="10" spans="1:12" x14ac:dyDescent="0.3">
      <c r="A10" s="7">
        <v>936</v>
      </c>
      <c r="B10" s="8">
        <v>45870</v>
      </c>
      <c r="C10" s="23" t="s">
        <v>2235</v>
      </c>
      <c r="D10" s="23" t="s">
        <v>2220</v>
      </c>
      <c r="E10" s="23" t="s">
        <v>2232</v>
      </c>
      <c r="F10" s="23" t="s">
        <v>332</v>
      </c>
      <c r="G10" s="23" t="s">
        <v>333</v>
      </c>
      <c r="H10" s="9">
        <v>45874</v>
      </c>
      <c r="I10" s="10">
        <v>6</v>
      </c>
      <c r="J10" s="10">
        <v>0</v>
      </c>
      <c r="K10" s="10">
        <v>6</v>
      </c>
      <c r="L10" s="11">
        <v>32</v>
      </c>
    </row>
    <row r="11" spans="1:12" x14ac:dyDescent="0.3">
      <c r="A11" s="7">
        <v>936</v>
      </c>
      <c r="B11" s="8">
        <v>45870</v>
      </c>
      <c r="C11" s="23" t="s">
        <v>2235</v>
      </c>
      <c r="D11" s="23" t="s">
        <v>2220</v>
      </c>
      <c r="E11" s="23" t="s">
        <v>2232</v>
      </c>
      <c r="F11" s="23" t="s">
        <v>201</v>
      </c>
      <c r="G11" s="23" t="s">
        <v>202</v>
      </c>
      <c r="H11" s="9">
        <v>45874</v>
      </c>
      <c r="I11" s="10">
        <v>5</v>
      </c>
      <c r="J11" s="10">
        <v>0</v>
      </c>
      <c r="K11" s="10">
        <v>5</v>
      </c>
      <c r="L11" s="11">
        <v>32</v>
      </c>
    </row>
    <row r="12" spans="1:12" x14ac:dyDescent="0.3">
      <c r="A12" s="7">
        <v>942</v>
      </c>
      <c r="B12" s="8">
        <v>45870</v>
      </c>
      <c r="C12" s="23" t="s">
        <v>2238</v>
      </c>
      <c r="D12" s="23" t="s">
        <v>2220</v>
      </c>
      <c r="E12" s="23" t="s">
        <v>2232</v>
      </c>
      <c r="F12" s="23" t="s">
        <v>2239</v>
      </c>
      <c r="G12" s="23" t="s">
        <v>2240</v>
      </c>
      <c r="H12" s="9">
        <v>45870</v>
      </c>
      <c r="I12" s="10">
        <v>1</v>
      </c>
      <c r="J12" s="10">
        <v>0</v>
      </c>
      <c r="K12" s="10">
        <v>1</v>
      </c>
      <c r="L12" s="11">
        <v>31</v>
      </c>
    </row>
    <row r="13" spans="1:12" x14ac:dyDescent="0.3">
      <c r="A13" s="7">
        <v>942</v>
      </c>
      <c r="B13" s="8">
        <v>45870</v>
      </c>
      <c r="C13" s="23" t="s">
        <v>2238</v>
      </c>
      <c r="D13" s="23" t="s">
        <v>2220</v>
      </c>
      <c r="E13" s="23" t="s">
        <v>2232</v>
      </c>
      <c r="F13" s="23" t="s">
        <v>2239</v>
      </c>
      <c r="G13" s="23" t="s">
        <v>2240</v>
      </c>
      <c r="H13" s="9">
        <v>45870</v>
      </c>
      <c r="I13" s="10">
        <v>1</v>
      </c>
      <c r="J13" s="10">
        <v>0</v>
      </c>
      <c r="K13" s="10">
        <v>1</v>
      </c>
      <c r="L13" s="11">
        <v>31</v>
      </c>
    </row>
    <row r="14" spans="1:12" x14ac:dyDescent="0.3">
      <c r="A14" s="7">
        <v>942</v>
      </c>
      <c r="B14" s="8">
        <v>45870</v>
      </c>
      <c r="C14" s="23" t="s">
        <v>2238</v>
      </c>
      <c r="D14" s="23" t="s">
        <v>2220</v>
      </c>
      <c r="E14" s="23" t="s">
        <v>2232</v>
      </c>
      <c r="F14" s="23" t="s">
        <v>2239</v>
      </c>
      <c r="G14" s="23" t="s">
        <v>2240</v>
      </c>
      <c r="H14" s="9">
        <v>45870</v>
      </c>
      <c r="I14" s="10">
        <v>1</v>
      </c>
      <c r="J14" s="10">
        <v>0</v>
      </c>
      <c r="K14" s="10">
        <v>1</v>
      </c>
      <c r="L14" s="11">
        <v>31</v>
      </c>
    </row>
    <row r="15" spans="1:12" x14ac:dyDescent="0.3">
      <c r="A15" s="7">
        <v>942</v>
      </c>
      <c r="B15" s="8">
        <v>45870</v>
      </c>
      <c r="C15" s="23" t="s">
        <v>2238</v>
      </c>
      <c r="D15" s="23" t="s">
        <v>2220</v>
      </c>
      <c r="E15" s="23" t="s">
        <v>2232</v>
      </c>
      <c r="F15" s="23" t="s">
        <v>2239</v>
      </c>
      <c r="G15" s="23" t="s">
        <v>2240</v>
      </c>
      <c r="H15" s="9">
        <v>45870</v>
      </c>
      <c r="I15" s="10">
        <v>1</v>
      </c>
      <c r="J15" s="10">
        <v>0</v>
      </c>
      <c r="K15" s="10">
        <v>1</v>
      </c>
      <c r="L15" s="11">
        <v>31</v>
      </c>
    </row>
    <row r="16" spans="1:12" x14ac:dyDescent="0.3">
      <c r="A16" s="7">
        <v>942</v>
      </c>
      <c r="B16" s="8">
        <v>45870</v>
      </c>
      <c r="C16" s="23" t="s">
        <v>2238</v>
      </c>
      <c r="D16" s="23" t="s">
        <v>2220</v>
      </c>
      <c r="E16" s="23" t="s">
        <v>2232</v>
      </c>
      <c r="F16" s="23" t="s">
        <v>2239</v>
      </c>
      <c r="G16" s="23" t="s">
        <v>2240</v>
      </c>
      <c r="H16" s="9">
        <v>45870</v>
      </c>
      <c r="I16" s="10">
        <v>1</v>
      </c>
      <c r="J16" s="10">
        <v>0</v>
      </c>
      <c r="K16" s="10">
        <v>1</v>
      </c>
      <c r="L16" s="11">
        <v>31</v>
      </c>
    </row>
    <row r="17" spans="1:12" x14ac:dyDescent="0.3">
      <c r="A17" s="7">
        <v>943</v>
      </c>
      <c r="B17" s="8">
        <v>45873</v>
      </c>
      <c r="C17" s="23" t="s">
        <v>2256</v>
      </c>
      <c r="D17" s="23" t="s">
        <v>2220</v>
      </c>
      <c r="E17" s="23" t="s">
        <v>2232</v>
      </c>
      <c r="F17" s="23" t="s">
        <v>2263</v>
      </c>
      <c r="G17" s="23" t="s">
        <v>2264</v>
      </c>
      <c r="H17" s="9">
        <v>45873</v>
      </c>
      <c r="I17" s="10">
        <v>1</v>
      </c>
      <c r="J17" s="10">
        <v>0</v>
      </c>
      <c r="K17" s="10">
        <v>1</v>
      </c>
      <c r="L17" s="11">
        <v>32</v>
      </c>
    </row>
    <row r="18" spans="1:12" x14ac:dyDescent="0.3">
      <c r="A18" s="7">
        <v>944</v>
      </c>
      <c r="B18" s="8">
        <v>45873</v>
      </c>
      <c r="C18" s="23" t="s">
        <v>2233</v>
      </c>
      <c r="D18" s="23" t="s">
        <v>2220</v>
      </c>
      <c r="E18" s="23" t="s">
        <v>2232</v>
      </c>
      <c r="F18" s="23" t="s">
        <v>698</v>
      </c>
      <c r="G18" s="23" t="s">
        <v>699</v>
      </c>
      <c r="H18" s="9">
        <v>45874</v>
      </c>
      <c r="I18" s="10">
        <v>40</v>
      </c>
      <c r="J18" s="10">
        <v>0</v>
      </c>
      <c r="K18" s="10">
        <v>40</v>
      </c>
      <c r="L18" s="11">
        <v>32</v>
      </c>
    </row>
    <row r="19" spans="1:12" x14ac:dyDescent="0.3">
      <c r="A19" s="7">
        <v>944</v>
      </c>
      <c r="B19" s="8">
        <v>45873</v>
      </c>
      <c r="C19" s="23" t="s">
        <v>2233</v>
      </c>
      <c r="D19" s="23" t="s">
        <v>2220</v>
      </c>
      <c r="E19" s="23" t="s">
        <v>2232</v>
      </c>
      <c r="F19" s="23" t="s">
        <v>82</v>
      </c>
      <c r="G19" s="23" t="s">
        <v>83</v>
      </c>
      <c r="H19" s="9">
        <v>45874</v>
      </c>
      <c r="I19" s="10">
        <v>100</v>
      </c>
      <c r="J19" s="10">
        <v>0</v>
      </c>
      <c r="K19" s="10">
        <v>100</v>
      </c>
      <c r="L19" s="11">
        <v>32</v>
      </c>
    </row>
    <row r="20" spans="1:12" x14ac:dyDescent="0.3">
      <c r="A20" s="7">
        <v>946</v>
      </c>
      <c r="B20" s="8">
        <v>45873</v>
      </c>
      <c r="C20" s="23" t="s">
        <v>1881</v>
      </c>
      <c r="D20" s="23" t="s">
        <v>2220</v>
      </c>
      <c r="E20" s="23" t="s">
        <v>2232</v>
      </c>
      <c r="F20" s="23" t="s">
        <v>74</v>
      </c>
      <c r="G20" s="23" t="s">
        <v>75</v>
      </c>
      <c r="H20" s="9">
        <v>45876</v>
      </c>
      <c r="I20" s="10">
        <v>50</v>
      </c>
      <c r="J20" s="10">
        <v>0</v>
      </c>
      <c r="K20" s="10">
        <v>50</v>
      </c>
      <c r="L20" s="11">
        <v>32</v>
      </c>
    </row>
    <row r="21" spans="1:12" x14ac:dyDescent="0.3">
      <c r="A21" s="7">
        <v>947</v>
      </c>
      <c r="B21" s="8">
        <v>45873</v>
      </c>
      <c r="C21" s="23" t="s">
        <v>2233</v>
      </c>
      <c r="D21" s="23" t="s">
        <v>2220</v>
      </c>
      <c r="E21" s="23" t="s">
        <v>2232</v>
      </c>
      <c r="F21" s="23" t="s">
        <v>1519</v>
      </c>
      <c r="G21" s="23" t="s">
        <v>1520</v>
      </c>
      <c r="H21" s="9">
        <v>45877</v>
      </c>
      <c r="I21" s="10">
        <v>25</v>
      </c>
      <c r="J21" s="10">
        <v>20</v>
      </c>
      <c r="K21" s="10">
        <v>5</v>
      </c>
      <c r="L21" s="11">
        <v>32</v>
      </c>
    </row>
    <row r="22" spans="1:12" x14ac:dyDescent="0.3">
      <c r="A22" s="7">
        <v>947</v>
      </c>
      <c r="B22" s="8">
        <v>45873</v>
      </c>
      <c r="C22" s="23" t="s">
        <v>2233</v>
      </c>
      <c r="D22" s="23" t="s">
        <v>2220</v>
      </c>
      <c r="E22" s="23" t="s">
        <v>2232</v>
      </c>
      <c r="F22" s="23" t="s">
        <v>294</v>
      </c>
      <c r="G22" s="23" t="s">
        <v>295</v>
      </c>
      <c r="H22" s="9">
        <v>45877</v>
      </c>
      <c r="I22" s="10">
        <v>50</v>
      </c>
      <c r="J22" s="10">
        <v>50</v>
      </c>
      <c r="K22" s="10">
        <v>0</v>
      </c>
      <c r="L22" s="11">
        <v>32</v>
      </c>
    </row>
    <row r="23" spans="1:12" x14ac:dyDescent="0.3">
      <c r="A23" s="7">
        <v>947</v>
      </c>
      <c r="B23" s="8">
        <v>45873</v>
      </c>
      <c r="C23" s="23" t="s">
        <v>2233</v>
      </c>
      <c r="D23" s="23" t="s">
        <v>2220</v>
      </c>
      <c r="E23" s="23" t="s">
        <v>2232</v>
      </c>
      <c r="F23" s="23" t="s">
        <v>739</v>
      </c>
      <c r="G23" s="23" t="s">
        <v>740</v>
      </c>
      <c r="H23" s="9">
        <v>45877</v>
      </c>
      <c r="I23" s="10">
        <v>150</v>
      </c>
      <c r="J23" s="10">
        <v>150</v>
      </c>
      <c r="K23" s="10">
        <v>0</v>
      </c>
      <c r="L23" s="11">
        <v>32</v>
      </c>
    </row>
    <row r="24" spans="1:12" x14ac:dyDescent="0.3">
      <c r="A24" s="7">
        <v>948</v>
      </c>
      <c r="B24" s="8">
        <v>45873</v>
      </c>
      <c r="C24" s="23" t="s">
        <v>2234</v>
      </c>
      <c r="D24" s="23" t="s">
        <v>2220</v>
      </c>
      <c r="E24" s="23" t="s">
        <v>2232</v>
      </c>
      <c r="F24" s="23" t="s">
        <v>74</v>
      </c>
      <c r="G24" s="23" t="s">
        <v>75</v>
      </c>
      <c r="H24" s="9">
        <v>45876</v>
      </c>
      <c r="I24" s="10">
        <v>50</v>
      </c>
      <c r="J24" s="10">
        <v>0</v>
      </c>
      <c r="K24" s="10">
        <v>50</v>
      </c>
      <c r="L24" s="11">
        <v>32</v>
      </c>
    </row>
    <row r="25" spans="1:12" x14ac:dyDescent="0.3">
      <c r="A25" s="7">
        <v>951</v>
      </c>
      <c r="B25" s="8">
        <v>45874</v>
      </c>
      <c r="C25" s="23" t="s">
        <v>1866</v>
      </c>
      <c r="D25" s="23" t="s">
        <v>2220</v>
      </c>
      <c r="E25" s="23" t="s">
        <v>2232</v>
      </c>
      <c r="F25" s="23" t="s">
        <v>559</v>
      </c>
      <c r="G25" s="23" t="s">
        <v>560</v>
      </c>
      <c r="H25" s="9">
        <v>45895</v>
      </c>
      <c r="I25" s="10">
        <v>15</v>
      </c>
      <c r="J25" s="10">
        <v>0</v>
      </c>
      <c r="K25" s="10">
        <v>15</v>
      </c>
      <c r="L25" s="11">
        <v>35</v>
      </c>
    </row>
    <row r="26" spans="1:12" x14ac:dyDescent="0.3">
      <c r="A26" s="7">
        <v>953</v>
      </c>
      <c r="B26" s="8">
        <v>45874</v>
      </c>
      <c r="C26" s="23" t="s">
        <v>2247</v>
      </c>
      <c r="D26" s="23" t="s">
        <v>2220</v>
      </c>
      <c r="E26" s="23" t="s">
        <v>2232</v>
      </c>
      <c r="F26" s="23" t="s">
        <v>1587</v>
      </c>
      <c r="G26" s="23" t="s">
        <v>1588</v>
      </c>
      <c r="H26" s="9">
        <v>45884</v>
      </c>
      <c r="I26" s="10">
        <v>10000</v>
      </c>
      <c r="J26" s="10">
        <v>0</v>
      </c>
      <c r="K26" s="10">
        <v>10000</v>
      </c>
      <c r="L26" s="11">
        <v>33</v>
      </c>
    </row>
    <row r="27" spans="1:12" x14ac:dyDescent="0.3">
      <c r="A27" s="7">
        <v>954</v>
      </c>
      <c r="B27" s="8">
        <v>45874</v>
      </c>
      <c r="C27" s="23" t="s">
        <v>1804</v>
      </c>
      <c r="D27" s="23" t="s">
        <v>2220</v>
      </c>
      <c r="E27" s="23" t="s">
        <v>2232</v>
      </c>
      <c r="F27" s="23" t="s">
        <v>2116</v>
      </c>
      <c r="G27" s="23" t="s">
        <v>2117</v>
      </c>
      <c r="H27" s="9">
        <v>45883</v>
      </c>
      <c r="I27" s="10">
        <v>300</v>
      </c>
      <c r="J27" s="10">
        <v>0</v>
      </c>
      <c r="K27" s="10">
        <v>300</v>
      </c>
      <c r="L27" s="11">
        <v>33</v>
      </c>
    </row>
    <row r="28" spans="1:12" x14ac:dyDescent="0.3">
      <c r="A28" s="7">
        <v>954</v>
      </c>
      <c r="B28" s="8">
        <v>45874</v>
      </c>
      <c r="C28" s="23" t="s">
        <v>1804</v>
      </c>
      <c r="D28" s="23" t="s">
        <v>2220</v>
      </c>
      <c r="E28" s="23" t="s">
        <v>2232</v>
      </c>
      <c r="F28" s="23" t="s">
        <v>1181</v>
      </c>
      <c r="G28" s="23" t="s">
        <v>1182</v>
      </c>
      <c r="H28" s="9">
        <v>45898</v>
      </c>
      <c r="I28" s="10">
        <v>300</v>
      </c>
      <c r="J28" s="10">
        <v>0</v>
      </c>
      <c r="K28" s="10">
        <v>300</v>
      </c>
      <c r="L28" s="11">
        <v>35</v>
      </c>
    </row>
    <row r="29" spans="1:12" x14ac:dyDescent="0.3">
      <c r="A29" s="7">
        <v>954</v>
      </c>
      <c r="B29" s="8">
        <v>45874</v>
      </c>
      <c r="C29" s="23" t="s">
        <v>1804</v>
      </c>
      <c r="D29" s="23" t="s">
        <v>2220</v>
      </c>
      <c r="E29" s="23" t="s">
        <v>2232</v>
      </c>
      <c r="F29" s="23" t="s">
        <v>1056</v>
      </c>
      <c r="G29" s="23" t="s">
        <v>1057</v>
      </c>
      <c r="H29" s="9">
        <v>45891</v>
      </c>
      <c r="I29" s="10">
        <v>300</v>
      </c>
      <c r="J29" s="10">
        <v>0</v>
      </c>
      <c r="K29" s="10">
        <v>300</v>
      </c>
      <c r="L29" s="11">
        <v>34</v>
      </c>
    </row>
    <row r="30" spans="1:12" x14ac:dyDescent="0.3">
      <c r="A30" s="7">
        <v>954</v>
      </c>
      <c r="B30" s="8">
        <v>45874</v>
      </c>
      <c r="C30" s="23" t="s">
        <v>1804</v>
      </c>
      <c r="D30" s="23" t="s">
        <v>2220</v>
      </c>
      <c r="E30" s="23" t="s">
        <v>2232</v>
      </c>
      <c r="F30" s="23" t="s">
        <v>2126</v>
      </c>
      <c r="G30" s="23" t="s">
        <v>2127</v>
      </c>
      <c r="H30" s="9">
        <v>45883</v>
      </c>
      <c r="I30" s="10">
        <v>300</v>
      </c>
      <c r="J30" s="10">
        <v>0</v>
      </c>
      <c r="K30" s="10">
        <v>300</v>
      </c>
      <c r="L30" s="11">
        <v>33</v>
      </c>
    </row>
    <row r="31" spans="1:12" x14ac:dyDescent="0.3">
      <c r="A31" s="7">
        <v>954</v>
      </c>
      <c r="B31" s="8">
        <v>45874</v>
      </c>
      <c r="C31" s="23" t="s">
        <v>1804</v>
      </c>
      <c r="D31" s="23" t="s">
        <v>2220</v>
      </c>
      <c r="E31" s="23" t="s">
        <v>2232</v>
      </c>
      <c r="F31" s="23" t="s">
        <v>2124</v>
      </c>
      <c r="G31" s="23" t="s">
        <v>2125</v>
      </c>
      <c r="H31" s="9">
        <v>45891</v>
      </c>
      <c r="I31" s="10">
        <v>300</v>
      </c>
      <c r="J31" s="10">
        <v>0</v>
      </c>
      <c r="K31" s="10">
        <v>300</v>
      </c>
      <c r="L31" s="11">
        <v>34</v>
      </c>
    </row>
    <row r="32" spans="1:12" x14ac:dyDescent="0.3">
      <c r="A32" s="7">
        <v>955</v>
      </c>
      <c r="B32" s="8">
        <v>45874</v>
      </c>
      <c r="C32" s="23" t="s">
        <v>1804</v>
      </c>
      <c r="D32" s="23" t="s">
        <v>2220</v>
      </c>
      <c r="E32" s="23" t="s">
        <v>2232</v>
      </c>
      <c r="F32" s="23" t="s">
        <v>943</v>
      </c>
      <c r="G32" s="23" t="s">
        <v>944</v>
      </c>
      <c r="H32" s="9">
        <v>45908</v>
      </c>
      <c r="I32" s="10">
        <v>1000</v>
      </c>
      <c r="J32" s="10">
        <v>0</v>
      </c>
      <c r="K32" s="10">
        <v>1000</v>
      </c>
      <c r="L32" s="11">
        <v>37</v>
      </c>
    </row>
    <row r="33" spans="1:12" x14ac:dyDescent="0.3">
      <c r="A33" s="7">
        <v>955</v>
      </c>
      <c r="B33" s="8">
        <v>45874</v>
      </c>
      <c r="C33" s="23" t="s">
        <v>1804</v>
      </c>
      <c r="D33" s="23" t="s">
        <v>2220</v>
      </c>
      <c r="E33" s="23" t="s">
        <v>2232</v>
      </c>
      <c r="F33" s="23" t="s">
        <v>943</v>
      </c>
      <c r="G33" s="23" t="s">
        <v>944</v>
      </c>
      <c r="H33" s="9">
        <v>45894</v>
      </c>
      <c r="I33" s="10">
        <v>1000</v>
      </c>
      <c r="J33" s="10">
        <v>0</v>
      </c>
      <c r="K33" s="10">
        <v>1000</v>
      </c>
      <c r="L33" s="11">
        <v>35</v>
      </c>
    </row>
    <row r="34" spans="1:12" x14ac:dyDescent="0.3">
      <c r="A34" s="7">
        <v>955</v>
      </c>
      <c r="B34" s="8">
        <v>45874</v>
      </c>
      <c r="C34" s="23" t="s">
        <v>1804</v>
      </c>
      <c r="D34" s="23" t="s">
        <v>2220</v>
      </c>
      <c r="E34" s="23" t="s">
        <v>2232</v>
      </c>
      <c r="F34" s="23" t="s">
        <v>943</v>
      </c>
      <c r="G34" s="23" t="s">
        <v>944</v>
      </c>
      <c r="H34" s="9">
        <v>45901</v>
      </c>
      <c r="I34" s="10">
        <v>1000</v>
      </c>
      <c r="J34" s="10">
        <v>0</v>
      </c>
      <c r="K34" s="10">
        <v>1000</v>
      </c>
      <c r="L34" s="11">
        <v>36</v>
      </c>
    </row>
    <row r="35" spans="1:12" x14ac:dyDescent="0.3">
      <c r="A35" s="7">
        <v>956</v>
      </c>
      <c r="B35" s="8">
        <v>45874</v>
      </c>
      <c r="C35" s="23" t="s">
        <v>2265</v>
      </c>
      <c r="D35" s="23" t="s">
        <v>2220</v>
      </c>
      <c r="E35" s="23" t="s">
        <v>2232</v>
      </c>
      <c r="F35" s="23" t="s">
        <v>2236</v>
      </c>
      <c r="G35" s="23" t="s">
        <v>2237</v>
      </c>
      <c r="H35" s="9">
        <v>45884</v>
      </c>
      <c r="I35" s="10">
        <v>1</v>
      </c>
      <c r="J35" s="10">
        <v>0</v>
      </c>
      <c r="K35" s="10">
        <v>1</v>
      </c>
      <c r="L35" s="11">
        <v>33</v>
      </c>
    </row>
    <row r="36" spans="1:12" x14ac:dyDescent="0.3">
      <c r="A36" s="7">
        <v>957</v>
      </c>
      <c r="B36" s="8">
        <v>45874</v>
      </c>
      <c r="C36" s="23" t="s">
        <v>2234</v>
      </c>
      <c r="D36" s="23" t="s">
        <v>2220</v>
      </c>
      <c r="E36" s="23" t="s">
        <v>2232</v>
      </c>
      <c r="F36" s="23" t="s">
        <v>124</v>
      </c>
      <c r="G36" s="23" t="s">
        <v>125</v>
      </c>
      <c r="H36" s="9">
        <v>45876</v>
      </c>
      <c r="I36" s="10">
        <v>1</v>
      </c>
      <c r="J36" s="10">
        <v>0.9</v>
      </c>
      <c r="K36" s="10">
        <v>0.1</v>
      </c>
      <c r="L36" s="11">
        <v>32</v>
      </c>
    </row>
    <row r="37" spans="1:12" x14ac:dyDescent="0.3">
      <c r="A37" s="7">
        <v>959</v>
      </c>
      <c r="B37" s="8">
        <v>45874</v>
      </c>
      <c r="C37" s="23" t="s">
        <v>1805</v>
      </c>
      <c r="D37" s="23" t="s">
        <v>2220</v>
      </c>
      <c r="E37" s="23" t="s">
        <v>2232</v>
      </c>
      <c r="F37" s="23" t="s">
        <v>36</v>
      </c>
      <c r="G37" s="23" t="s">
        <v>37</v>
      </c>
      <c r="H37" s="9">
        <v>45898</v>
      </c>
      <c r="I37" s="10">
        <v>30240</v>
      </c>
      <c r="J37" s="10">
        <v>0</v>
      </c>
      <c r="K37" s="10">
        <v>30240</v>
      </c>
      <c r="L37" s="11">
        <v>35</v>
      </c>
    </row>
    <row r="38" spans="1:12" x14ac:dyDescent="0.3">
      <c r="A38" s="7">
        <v>959</v>
      </c>
      <c r="B38" s="8">
        <v>45874</v>
      </c>
      <c r="C38" s="23" t="s">
        <v>1805</v>
      </c>
      <c r="D38" s="23" t="s">
        <v>2220</v>
      </c>
      <c r="E38" s="23" t="s">
        <v>2232</v>
      </c>
      <c r="F38" s="23" t="s">
        <v>36</v>
      </c>
      <c r="G38" s="23" t="s">
        <v>37</v>
      </c>
      <c r="H38" s="9">
        <v>45891</v>
      </c>
      <c r="I38" s="10">
        <v>30240</v>
      </c>
      <c r="J38" s="10">
        <v>0</v>
      </c>
      <c r="K38" s="10">
        <v>30240</v>
      </c>
      <c r="L38" s="11">
        <v>34</v>
      </c>
    </row>
    <row r="39" spans="1:12" x14ac:dyDescent="0.3">
      <c r="A39" s="7">
        <v>959</v>
      </c>
      <c r="B39" s="8">
        <v>45874</v>
      </c>
      <c r="C39" s="23" t="s">
        <v>1805</v>
      </c>
      <c r="D39" s="23" t="s">
        <v>2220</v>
      </c>
      <c r="E39" s="23" t="s">
        <v>2232</v>
      </c>
      <c r="F39" s="23" t="s">
        <v>154</v>
      </c>
      <c r="G39" s="23" t="s">
        <v>155</v>
      </c>
      <c r="H39" s="9">
        <v>45898</v>
      </c>
      <c r="I39" s="10">
        <v>30800</v>
      </c>
      <c r="J39" s="10">
        <v>0</v>
      </c>
      <c r="K39" s="10">
        <v>30800</v>
      </c>
      <c r="L39" s="11">
        <v>35</v>
      </c>
    </row>
    <row r="40" spans="1:12" x14ac:dyDescent="0.3">
      <c r="A40" s="7">
        <v>959</v>
      </c>
      <c r="B40" s="8">
        <v>45874</v>
      </c>
      <c r="C40" s="23" t="s">
        <v>1805</v>
      </c>
      <c r="D40" s="23" t="s">
        <v>2220</v>
      </c>
      <c r="E40" s="23" t="s">
        <v>2232</v>
      </c>
      <c r="F40" s="23" t="s">
        <v>154</v>
      </c>
      <c r="G40" s="23" t="s">
        <v>155</v>
      </c>
      <c r="H40" s="9">
        <v>45891</v>
      </c>
      <c r="I40" s="10">
        <v>30800</v>
      </c>
      <c r="J40" s="10">
        <v>0</v>
      </c>
      <c r="K40" s="10">
        <v>30800</v>
      </c>
      <c r="L40" s="11">
        <v>34</v>
      </c>
    </row>
    <row r="41" spans="1:12" x14ac:dyDescent="0.3">
      <c r="A41" s="7">
        <v>960</v>
      </c>
      <c r="B41" s="8">
        <v>45874</v>
      </c>
      <c r="C41" s="23" t="s">
        <v>2238</v>
      </c>
      <c r="D41" s="23" t="s">
        <v>2220</v>
      </c>
      <c r="E41" s="23" t="s">
        <v>2232</v>
      </c>
      <c r="F41" s="23" t="s">
        <v>2239</v>
      </c>
      <c r="G41" s="23" t="s">
        <v>2240</v>
      </c>
      <c r="H41" s="9">
        <v>45874</v>
      </c>
      <c r="I41" s="10">
        <v>1</v>
      </c>
      <c r="J41" s="10">
        <v>0</v>
      </c>
      <c r="K41" s="10">
        <v>1</v>
      </c>
      <c r="L41" s="11">
        <v>32</v>
      </c>
    </row>
    <row r="42" spans="1:12" x14ac:dyDescent="0.3">
      <c r="A42" s="7">
        <v>960</v>
      </c>
      <c r="B42" s="8">
        <v>45874</v>
      </c>
      <c r="C42" s="23" t="s">
        <v>2238</v>
      </c>
      <c r="D42" s="23" t="s">
        <v>2220</v>
      </c>
      <c r="E42" s="23" t="s">
        <v>2232</v>
      </c>
      <c r="F42" s="23" t="s">
        <v>2239</v>
      </c>
      <c r="G42" s="23" t="s">
        <v>2240</v>
      </c>
      <c r="H42" s="9">
        <v>45874</v>
      </c>
      <c r="I42" s="10">
        <v>1</v>
      </c>
      <c r="J42" s="10">
        <v>0</v>
      </c>
      <c r="K42" s="10">
        <v>1</v>
      </c>
      <c r="L42" s="11">
        <v>32</v>
      </c>
    </row>
    <row r="43" spans="1:12" x14ac:dyDescent="0.3">
      <c r="A43" s="7">
        <v>960</v>
      </c>
      <c r="B43" s="8">
        <v>45874</v>
      </c>
      <c r="C43" s="23" t="s">
        <v>2238</v>
      </c>
      <c r="D43" s="23" t="s">
        <v>2220</v>
      </c>
      <c r="E43" s="23" t="s">
        <v>2232</v>
      </c>
      <c r="F43" s="23" t="s">
        <v>2239</v>
      </c>
      <c r="G43" s="23" t="s">
        <v>2240</v>
      </c>
      <c r="H43" s="9">
        <v>45874</v>
      </c>
      <c r="I43" s="10">
        <v>12.5</v>
      </c>
      <c r="J43" s="10">
        <v>0</v>
      </c>
      <c r="K43" s="10">
        <v>12.5</v>
      </c>
      <c r="L43" s="11">
        <v>32</v>
      </c>
    </row>
    <row r="44" spans="1:12" x14ac:dyDescent="0.3">
      <c r="A44" s="7">
        <v>960</v>
      </c>
      <c r="B44" s="8">
        <v>45874</v>
      </c>
      <c r="C44" s="23" t="s">
        <v>2238</v>
      </c>
      <c r="D44" s="23" t="s">
        <v>2220</v>
      </c>
      <c r="E44" s="23" t="s">
        <v>2232</v>
      </c>
      <c r="F44" s="23" t="s">
        <v>2239</v>
      </c>
      <c r="G44" s="23" t="s">
        <v>2240</v>
      </c>
      <c r="H44" s="9">
        <v>45874</v>
      </c>
      <c r="I44" s="10">
        <v>3.5</v>
      </c>
      <c r="J44" s="10">
        <v>0</v>
      </c>
      <c r="K44" s="10">
        <v>3.5</v>
      </c>
      <c r="L44" s="11">
        <v>32</v>
      </c>
    </row>
    <row r="45" spans="1:12" x14ac:dyDescent="0.3">
      <c r="A45" s="7">
        <v>960</v>
      </c>
      <c r="B45" s="8">
        <v>45874</v>
      </c>
      <c r="C45" s="23" t="s">
        <v>2238</v>
      </c>
      <c r="D45" s="23" t="s">
        <v>2220</v>
      </c>
      <c r="E45" s="23" t="s">
        <v>2232</v>
      </c>
      <c r="F45" s="23" t="s">
        <v>2239</v>
      </c>
      <c r="G45" s="23" t="s">
        <v>2240</v>
      </c>
      <c r="H45" s="9">
        <v>45874</v>
      </c>
      <c r="I45" s="10">
        <v>5.5</v>
      </c>
      <c r="J45" s="10">
        <v>0</v>
      </c>
      <c r="K45" s="10">
        <v>5.5</v>
      </c>
      <c r="L45" s="11">
        <v>32</v>
      </c>
    </row>
    <row r="46" spans="1:12" x14ac:dyDescent="0.3">
      <c r="A46" s="7">
        <v>960</v>
      </c>
      <c r="B46" s="8">
        <v>45874</v>
      </c>
      <c r="C46" s="23" t="s">
        <v>2238</v>
      </c>
      <c r="D46" s="23" t="s">
        <v>2220</v>
      </c>
      <c r="E46" s="23" t="s">
        <v>2232</v>
      </c>
      <c r="F46" s="23" t="s">
        <v>2239</v>
      </c>
      <c r="G46" s="23" t="s">
        <v>2240</v>
      </c>
      <c r="H46" s="9">
        <v>45874</v>
      </c>
      <c r="I46" s="10">
        <v>15.6</v>
      </c>
      <c r="J46" s="10">
        <v>0</v>
      </c>
      <c r="K46" s="10">
        <v>15.6</v>
      </c>
      <c r="L46" s="11">
        <v>32</v>
      </c>
    </row>
    <row r="47" spans="1:12" x14ac:dyDescent="0.3">
      <c r="A47" s="7">
        <v>960</v>
      </c>
      <c r="B47" s="8">
        <v>45874</v>
      </c>
      <c r="C47" s="23" t="s">
        <v>2238</v>
      </c>
      <c r="D47" s="23" t="s">
        <v>2220</v>
      </c>
      <c r="E47" s="23" t="s">
        <v>2232</v>
      </c>
      <c r="F47" s="23" t="s">
        <v>2239</v>
      </c>
      <c r="G47" s="23" t="s">
        <v>2240</v>
      </c>
      <c r="H47" s="9">
        <v>45874</v>
      </c>
      <c r="I47" s="10">
        <v>6</v>
      </c>
      <c r="J47" s="10">
        <v>0</v>
      </c>
      <c r="K47" s="10">
        <v>6</v>
      </c>
      <c r="L47" s="11">
        <v>32</v>
      </c>
    </row>
    <row r="48" spans="1:12" x14ac:dyDescent="0.3">
      <c r="A48" s="7">
        <v>960</v>
      </c>
      <c r="B48" s="8">
        <v>45874</v>
      </c>
      <c r="C48" s="23" t="s">
        <v>2238</v>
      </c>
      <c r="D48" s="23" t="s">
        <v>2220</v>
      </c>
      <c r="E48" s="23" t="s">
        <v>2232</v>
      </c>
      <c r="F48" s="23" t="s">
        <v>2239</v>
      </c>
      <c r="G48" s="23" t="s">
        <v>2240</v>
      </c>
      <c r="H48" s="9">
        <v>45874</v>
      </c>
      <c r="I48" s="10">
        <v>5</v>
      </c>
      <c r="J48" s="10">
        <v>0</v>
      </c>
      <c r="K48" s="10">
        <v>5</v>
      </c>
      <c r="L48" s="11">
        <v>32</v>
      </c>
    </row>
    <row r="49" spans="1:12" x14ac:dyDescent="0.3">
      <c r="A49" s="7">
        <v>960</v>
      </c>
      <c r="B49" s="8">
        <v>45874</v>
      </c>
      <c r="C49" s="23" t="s">
        <v>2238</v>
      </c>
      <c r="D49" s="23" t="s">
        <v>2220</v>
      </c>
      <c r="E49" s="23" t="s">
        <v>2232</v>
      </c>
      <c r="F49" s="23" t="s">
        <v>2239</v>
      </c>
      <c r="G49" s="23" t="s">
        <v>2240</v>
      </c>
      <c r="H49" s="9">
        <v>45874</v>
      </c>
      <c r="I49" s="10">
        <v>2</v>
      </c>
      <c r="J49" s="10">
        <v>0</v>
      </c>
      <c r="K49" s="10">
        <v>2</v>
      </c>
      <c r="L49" s="11">
        <v>32</v>
      </c>
    </row>
    <row r="50" spans="1:12" x14ac:dyDescent="0.3">
      <c r="A50" s="7">
        <v>960</v>
      </c>
      <c r="B50" s="8">
        <v>45874</v>
      </c>
      <c r="C50" s="23" t="s">
        <v>2238</v>
      </c>
      <c r="D50" s="23" t="s">
        <v>2220</v>
      </c>
      <c r="E50" s="23" t="s">
        <v>2232</v>
      </c>
      <c r="F50" s="23" t="s">
        <v>2239</v>
      </c>
      <c r="G50" s="23" t="s">
        <v>2240</v>
      </c>
      <c r="H50" s="9">
        <v>45874</v>
      </c>
      <c r="I50" s="10">
        <v>6.5</v>
      </c>
      <c r="J50" s="10">
        <v>0</v>
      </c>
      <c r="K50" s="10">
        <v>6.5</v>
      </c>
      <c r="L50" s="11">
        <v>32</v>
      </c>
    </row>
    <row r="51" spans="1:12" x14ac:dyDescent="0.3">
      <c r="A51" s="7">
        <v>960</v>
      </c>
      <c r="B51" s="8">
        <v>45874</v>
      </c>
      <c r="C51" s="23" t="s">
        <v>2238</v>
      </c>
      <c r="D51" s="23" t="s">
        <v>2220</v>
      </c>
      <c r="E51" s="23" t="s">
        <v>2232</v>
      </c>
      <c r="F51" s="23" t="s">
        <v>2239</v>
      </c>
      <c r="G51" s="23" t="s">
        <v>2240</v>
      </c>
      <c r="H51" s="9">
        <v>45874</v>
      </c>
      <c r="I51" s="10">
        <v>1</v>
      </c>
      <c r="J51" s="10">
        <v>0</v>
      </c>
      <c r="K51" s="10">
        <v>1</v>
      </c>
      <c r="L51" s="11">
        <v>32</v>
      </c>
    </row>
    <row r="52" spans="1:12" x14ac:dyDescent="0.3">
      <c r="A52" s="7">
        <v>960</v>
      </c>
      <c r="B52" s="8">
        <v>45874</v>
      </c>
      <c r="C52" s="23" t="s">
        <v>2238</v>
      </c>
      <c r="D52" s="23" t="s">
        <v>2220</v>
      </c>
      <c r="E52" s="23" t="s">
        <v>2232</v>
      </c>
      <c r="F52" s="23" t="s">
        <v>2239</v>
      </c>
      <c r="G52" s="23" t="s">
        <v>2240</v>
      </c>
      <c r="H52" s="9">
        <v>45874</v>
      </c>
      <c r="I52" s="10">
        <v>1</v>
      </c>
      <c r="J52" s="10">
        <v>0</v>
      </c>
      <c r="K52" s="10">
        <v>1</v>
      </c>
      <c r="L52" s="11">
        <v>32</v>
      </c>
    </row>
    <row r="53" spans="1:12" x14ac:dyDescent="0.3">
      <c r="A53" s="7">
        <v>960</v>
      </c>
      <c r="B53" s="8">
        <v>45874</v>
      </c>
      <c r="C53" s="23" t="s">
        <v>2238</v>
      </c>
      <c r="D53" s="23" t="s">
        <v>2220</v>
      </c>
      <c r="E53" s="23" t="s">
        <v>2232</v>
      </c>
      <c r="F53" s="23" t="s">
        <v>2239</v>
      </c>
      <c r="G53" s="23" t="s">
        <v>2240</v>
      </c>
      <c r="H53" s="9">
        <v>45874</v>
      </c>
      <c r="I53" s="10">
        <v>43.35</v>
      </c>
      <c r="J53" s="10">
        <v>0</v>
      </c>
      <c r="K53" s="10">
        <v>43.35</v>
      </c>
      <c r="L53" s="11">
        <v>32</v>
      </c>
    </row>
    <row r="54" spans="1:12" x14ac:dyDescent="0.3">
      <c r="A54" s="7">
        <v>960</v>
      </c>
      <c r="B54" s="8">
        <v>45874</v>
      </c>
      <c r="C54" s="23" t="s">
        <v>2238</v>
      </c>
      <c r="D54" s="23" t="s">
        <v>2220</v>
      </c>
      <c r="E54" s="23" t="s">
        <v>2232</v>
      </c>
      <c r="F54" s="23" t="s">
        <v>2239</v>
      </c>
      <c r="G54" s="23" t="s">
        <v>2240</v>
      </c>
      <c r="H54" s="9">
        <v>45874</v>
      </c>
      <c r="I54" s="10">
        <v>13.5</v>
      </c>
      <c r="J54" s="10">
        <v>0</v>
      </c>
      <c r="K54" s="10">
        <v>13.5</v>
      </c>
      <c r="L54" s="11">
        <v>32</v>
      </c>
    </row>
    <row r="55" spans="1:12" x14ac:dyDescent="0.3">
      <c r="A55" s="7">
        <v>960</v>
      </c>
      <c r="B55" s="8">
        <v>45874</v>
      </c>
      <c r="C55" s="23" t="s">
        <v>2238</v>
      </c>
      <c r="D55" s="23" t="s">
        <v>2220</v>
      </c>
      <c r="E55" s="23" t="s">
        <v>2232</v>
      </c>
      <c r="F55" s="23" t="s">
        <v>2239</v>
      </c>
      <c r="G55" s="23" t="s">
        <v>2240</v>
      </c>
      <c r="H55" s="9">
        <v>45874</v>
      </c>
      <c r="I55" s="10">
        <v>43.35</v>
      </c>
      <c r="J55" s="10">
        <v>0</v>
      </c>
      <c r="K55" s="10">
        <v>43.35</v>
      </c>
      <c r="L55" s="11">
        <v>32</v>
      </c>
    </row>
    <row r="56" spans="1:12" x14ac:dyDescent="0.3">
      <c r="A56" s="7">
        <v>960</v>
      </c>
      <c r="B56" s="8">
        <v>45874</v>
      </c>
      <c r="C56" s="23" t="s">
        <v>2238</v>
      </c>
      <c r="D56" s="23" t="s">
        <v>2220</v>
      </c>
      <c r="E56" s="23" t="s">
        <v>2232</v>
      </c>
      <c r="F56" s="23" t="s">
        <v>2239</v>
      </c>
      <c r="G56" s="23" t="s">
        <v>2240</v>
      </c>
      <c r="H56" s="9">
        <v>45874</v>
      </c>
      <c r="I56" s="10">
        <v>4.5</v>
      </c>
      <c r="J56" s="10">
        <v>0</v>
      </c>
      <c r="K56" s="10">
        <v>4.5</v>
      </c>
      <c r="L56" s="11">
        <v>32</v>
      </c>
    </row>
    <row r="57" spans="1:12" x14ac:dyDescent="0.3">
      <c r="A57" s="7">
        <v>960</v>
      </c>
      <c r="B57" s="8">
        <v>45874</v>
      </c>
      <c r="C57" s="23" t="s">
        <v>2238</v>
      </c>
      <c r="D57" s="23" t="s">
        <v>2220</v>
      </c>
      <c r="E57" s="23" t="s">
        <v>2232</v>
      </c>
      <c r="F57" s="23" t="s">
        <v>2239</v>
      </c>
      <c r="G57" s="23" t="s">
        <v>2240</v>
      </c>
      <c r="H57" s="9">
        <v>45874</v>
      </c>
      <c r="I57" s="10">
        <v>7</v>
      </c>
      <c r="J57" s="10">
        <v>0</v>
      </c>
      <c r="K57" s="10">
        <v>7</v>
      </c>
      <c r="L57" s="11">
        <v>32</v>
      </c>
    </row>
    <row r="58" spans="1:12" x14ac:dyDescent="0.3">
      <c r="A58" s="7">
        <v>960</v>
      </c>
      <c r="B58" s="8">
        <v>45874</v>
      </c>
      <c r="C58" s="23" t="s">
        <v>2238</v>
      </c>
      <c r="D58" s="23" t="s">
        <v>2220</v>
      </c>
      <c r="E58" s="23" t="s">
        <v>2232</v>
      </c>
      <c r="F58" s="23" t="s">
        <v>2239</v>
      </c>
      <c r="G58" s="23" t="s">
        <v>2240</v>
      </c>
      <c r="H58" s="9">
        <v>45874</v>
      </c>
      <c r="I58" s="10">
        <v>7</v>
      </c>
      <c r="J58" s="10">
        <v>0</v>
      </c>
      <c r="K58" s="10">
        <v>7</v>
      </c>
      <c r="L58" s="11">
        <v>32</v>
      </c>
    </row>
    <row r="59" spans="1:12" x14ac:dyDescent="0.3">
      <c r="A59" s="7">
        <v>960</v>
      </c>
      <c r="B59" s="8">
        <v>45874</v>
      </c>
      <c r="C59" s="23" t="s">
        <v>2238</v>
      </c>
      <c r="D59" s="23" t="s">
        <v>2220</v>
      </c>
      <c r="E59" s="23" t="s">
        <v>2232</v>
      </c>
      <c r="F59" s="23" t="s">
        <v>2239</v>
      </c>
      <c r="G59" s="23" t="s">
        <v>2240</v>
      </c>
      <c r="H59" s="9">
        <v>45874</v>
      </c>
      <c r="I59" s="10">
        <v>3</v>
      </c>
      <c r="J59" s="10">
        <v>0</v>
      </c>
      <c r="K59" s="10">
        <v>3</v>
      </c>
      <c r="L59" s="11">
        <v>32</v>
      </c>
    </row>
    <row r="60" spans="1:12" x14ac:dyDescent="0.3">
      <c r="A60" s="7">
        <v>960</v>
      </c>
      <c r="B60" s="8">
        <v>45874</v>
      </c>
      <c r="C60" s="23" t="s">
        <v>2238</v>
      </c>
      <c r="D60" s="23" t="s">
        <v>2220</v>
      </c>
      <c r="E60" s="23" t="s">
        <v>2232</v>
      </c>
      <c r="F60" s="23" t="s">
        <v>2239</v>
      </c>
      <c r="G60" s="23" t="s">
        <v>2240</v>
      </c>
      <c r="H60" s="9">
        <v>45874</v>
      </c>
      <c r="I60" s="10">
        <v>1</v>
      </c>
      <c r="J60" s="10">
        <v>0</v>
      </c>
      <c r="K60" s="10">
        <v>1</v>
      </c>
      <c r="L60" s="11">
        <v>32</v>
      </c>
    </row>
    <row r="61" spans="1:12" x14ac:dyDescent="0.3">
      <c r="A61" s="7">
        <v>960</v>
      </c>
      <c r="B61" s="8">
        <v>45874</v>
      </c>
      <c r="C61" s="23" t="s">
        <v>2238</v>
      </c>
      <c r="D61" s="23" t="s">
        <v>2220</v>
      </c>
      <c r="E61" s="23" t="s">
        <v>2232</v>
      </c>
      <c r="F61" s="23" t="s">
        <v>2239</v>
      </c>
      <c r="G61" s="23" t="s">
        <v>2240</v>
      </c>
      <c r="H61" s="9">
        <v>45874</v>
      </c>
      <c r="I61" s="10">
        <v>37.200000000000003</v>
      </c>
      <c r="J61" s="10">
        <v>0</v>
      </c>
      <c r="K61" s="10">
        <v>37.200000000000003</v>
      </c>
      <c r="L61" s="11">
        <v>32</v>
      </c>
    </row>
    <row r="62" spans="1:12" x14ac:dyDescent="0.3">
      <c r="A62" s="7">
        <v>960</v>
      </c>
      <c r="B62" s="8">
        <v>45874</v>
      </c>
      <c r="C62" s="23" t="s">
        <v>2238</v>
      </c>
      <c r="D62" s="23" t="s">
        <v>2220</v>
      </c>
      <c r="E62" s="23" t="s">
        <v>2232</v>
      </c>
      <c r="F62" s="23" t="s">
        <v>2239</v>
      </c>
      <c r="G62" s="23" t="s">
        <v>2240</v>
      </c>
      <c r="H62" s="9">
        <v>45874</v>
      </c>
      <c r="I62" s="10">
        <v>8</v>
      </c>
      <c r="J62" s="10">
        <v>0</v>
      </c>
      <c r="K62" s="10">
        <v>8</v>
      </c>
      <c r="L62" s="11">
        <v>32</v>
      </c>
    </row>
    <row r="63" spans="1:12" x14ac:dyDescent="0.3">
      <c r="A63" s="7">
        <v>960</v>
      </c>
      <c r="B63" s="8">
        <v>45874</v>
      </c>
      <c r="C63" s="23" t="s">
        <v>2238</v>
      </c>
      <c r="D63" s="23" t="s">
        <v>2220</v>
      </c>
      <c r="E63" s="23" t="s">
        <v>2232</v>
      </c>
      <c r="F63" s="23" t="s">
        <v>2239</v>
      </c>
      <c r="G63" s="23" t="s">
        <v>2240</v>
      </c>
      <c r="H63" s="9">
        <v>45874</v>
      </c>
      <c r="I63" s="10">
        <v>43.35</v>
      </c>
      <c r="J63" s="10">
        <v>0</v>
      </c>
      <c r="K63" s="10">
        <v>43.35</v>
      </c>
      <c r="L63" s="11">
        <v>32</v>
      </c>
    </row>
    <row r="64" spans="1:12" x14ac:dyDescent="0.3">
      <c r="A64" s="7">
        <v>960</v>
      </c>
      <c r="B64" s="8">
        <v>45874</v>
      </c>
      <c r="C64" s="23" t="s">
        <v>2238</v>
      </c>
      <c r="D64" s="23" t="s">
        <v>2220</v>
      </c>
      <c r="E64" s="23" t="s">
        <v>2232</v>
      </c>
      <c r="F64" s="23" t="s">
        <v>2239</v>
      </c>
      <c r="G64" s="23" t="s">
        <v>2240</v>
      </c>
      <c r="H64" s="9">
        <v>45874</v>
      </c>
      <c r="I64" s="10">
        <v>3.5</v>
      </c>
      <c r="J64" s="10">
        <v>0</v>
      </c>
      <c r="K64" s="10">
        <v>3.5</v>
      </c>
      <c r="L64" s="11">
        <v>32</v>
      </c>
    </row>
    <row r="65" spans="1:12" x14ac:dyDescent="0.3">
      <c r="A65" s="7">
        <v>960</v>
      </c>
      <c r="B65" s="8">
        <v>45874</v>
      </c>
      <c r="C65" s="23" t="s">
        <v>2238</v>
      </c>
      <c r="D65" s="23" t="s">
        <v>2220</v>
      </c>
      <c r="E65" s="23" t="s">
        <v>2232</v>
      </c>
      <c r="F65" s="23" t="s">
        <v>2239</v>
      </c>
      <c r="G65" s="23" t="s">
        <v>2240</v>
      </c>
      <c r="H65" s="9">
        <v>45874</v>
      </c>
      <c r="I65" s="10">
        <v>1</v>
      </c>
      <c r="J65" s="10">
        <v>0</v>
      </c>
      <c r="K65" s="10">
        <v>1</v>
      </c>
      <c r="L65" s="11">
        <v>32</v>
      </c>
    </row>
    <row r="66" spans="1:12" x14ac:dyDescent="0.3">
      <c r="A66" s="7">
        <v>960</v>
      </c>
      <c r="B66" s="8">
        <v>45874</v>
      </c>
      <c r="C66" s="23" t="s">
        <v>2238</v>
      </c>
      <c r="D66" s="23" t="s">
        <v>2220</v>
      </c>
      <c r="E66" s="23" t="s">
        <v>2232</v>
      </c>
      <c r="F66" s="23" t="s">
        <v>2239</v>
      </c>
      <c r="G66" s="23" t="s">
        <v>2240</v>
      </c>
      <c r="H66" s="9">
        <v>45874</v>
      </c>
      <c r="I66" s="10">
        <v>1</v>
      </c>
      <c r="J66" s="10">
        <v>0</v>
      </c>
      <c r="K66" s="10">
        <v>1</v>
      </c>
      <c r="L66" s="11">
        <v>32</v>
      </c>
    </row>
    <row r="67" spans="1:12" x14ac:dyDescent="0.3">
      <c r="A67" s="7">
        <v>960</v>
      </c>
      <c r="B67" s="8">
        <v>45874</v>
      </c>
      <c r="C67" s="23" t="s">
        <v>2238</v>
      </c>
      <c r="D67" s="23" t="s">
        <v>2220</v>
      </c>
      <c r="E67" s="23" t="s">
        <v>2232</v>
      </c>
      <c r="F67" s="23" t="s">
        <v>2245</v>
      </c>
      <c r="G67" s="23" t="s">
        <v>2246</v>
      </c>
      <c r="H67" s="9">
        <v>45874</v>
      </c>
      <c r="I67" s="10">
        <v>1</v>
      </c>
      <c r="J67" s="10">
        <v>0</v>
      </c>
      <c r="K67" s="10">
        <v>1</v>
      </c>
      <c r="L67" s="11">
        <v>32</v>
      </c>
    </row>
    <row r="68" spans="1:12" x14ac:dyDescent="0.3">
      <c r="A68" s="7">
        <v>960</v>
      </c>
      <c r="B68" s="8">
        <v>45874</v>
      </c>
      <c r="C68" s="23" t="s">
        <v>2238</v>
      </c>
      <c r="D68" s="23" t="s">
        <v>2220</v>
      </c>
      <c r="E68" s="23" t="s">
        <v>2232</v>
      </c>
      <c r="F68" s="23" t="s">
        <v>2243</v>
      </c>
      <c r="G68" s="23" t="s">
        <v>2244</v>
      </c>
      <c r="H68" s="9">
        <v>45874</v>
      </c>
      <c r="I68" s="10">
        <v>1</v>
      </c>
      <c r="J68" s="10">
        <v>0</v>
      </c>
      <c r="K68" s="10">
        <v>1</v>
      </c>
      <c r="L68" s="11">
        <v>32</v>
      </c>
    </row>
    <row r="69" spans="1:12" x14ac:dyDescent="0.3">
      <c r="A69" s="7">
        <v>961</v>
      </c>
      <c r="B69" s="8">
        <v>45874</v>
      </c>
      <c r="C69" s="23" t="s">
        <v>1820</v>
      </c>
      <c r="D69" s="23" t="s">
        <v>2220</v>
      </c>
      <c r="E69" s="23" t="s">
        <v>2232</v>
      </c>
      <c r="F69" s="23" t="s">
        <v>1020</v>
      </c>
      <c r="G69" s="23" t="s">
        <v>1021</v>
      </c>
      <c r="H69" s="9">
        <v>45887</v>
      </c>
      <c r="I69" s="10">
        <v>500</v>
      </c>
      <c r="J69" s="10">
        <v>0</v>
      </c>
      <c r="K69" s="10">
        <v>500</v>
      </c>
      <c r="L69" s="11">
        <v>34</v>
      </c>
    </row>
    <row r="70" spans="1:12" x14ac:dyDescent="0.3">
      <c r="A70" s="7">
        <v>961</v>
      </c>
      <c r="B70" s="8">
        <v>45874</v>
      </c>
      <c r="C70" s="23" t="s">
        <v>1820</v>
      </c>
      <c r="D70" s="23" t="s">
        <v>2220</v>
      </c>
      <c r="E70" s="23" t="s">
        <v>2232</v>
      </c>
      <c r="F70" s="23" t="s">
        <v>1591</v>
      </c>
      <c r="G70" s="23" t="s">
        <v>1592</v>
      </c>
      <c r="H70" s="9">
        <v>45887</v>
      </c>
      <c r="I70" s="10">
        <v>500</v>
      </c>
      <c r="J70" s="10">
        <v>0</v>
      </c>
      <c r="K70" s="10">
        <v>500</v>
      </c>
      <c r="L70" s="11">
        <v>34</v>
      </c>
    </row>
    <row r="71" spans="1:12" x14ac:dyDescent="0.3">
      <c r="A71" s="7">
        <v>962</v>
      </c>
      <c r="B71" s="8">
        <v>45874</v>
      </c>
      <c r="C71" s="23" t="s">
        <v>2234</v>
      </c>
      <c r="D71" s="23" t="s">
        <v>2220</v>
      </c>
      <c r="E71" s="23" t="s">
        <v>2232</v>
      </c>
      <c r="F71" s="23" t="s">
        <v>168</v>
      </c>
      <c r="G71" s="23" t="s">
        <v>169</v>
      </c>
      <c r="H71" s="9">
        <v>45933</v>
      </c>
      <c r="I71" s="10">
        <v>425</v>
      </c>
      <c r="J71" s="10">
        <v>0</v>
      </c>
      <c r="K71" s="10">
        <v>425</v>
      </c>
      <c r="L71" s="11">
        <v>40</v>
      </c>
    </row>
    <row r="72" spans="1:12" x14ac:dyDescent="0.3">
      <c r="A72" s="7">
        <v>963</v>
      </c>
      <c r="B72" s="8">
        <v>45874</v>
      </c>
      <c r="C72" s="23" t="s">
        <v>2235</v>
      </c>
      <c r="D72" s="23" t="s">
        <v>2220</v>
      </c>
      <c r="E72" s="23" t="s">
        <v>2232</v>
      </c>
      <c r="F72" s="23" t="s">
        <v>1325</v>
      </c>
      <c r="G72" s="23" t="s">
        <v>1326</v>
      </c>
      <c r="H72" s="9">
        <v>45874</v>
      </c>
      <c r="I72" s="10">
        <v>25</v>
      </c>
      <c r="J72" s="10">
        <v>0</v>
      </c>
      <c r="K72" s="10">
        <v>25</v>
      </c>
      <c r="L72" s="11">
        <v>32</v>
      </c>
    </row>
    <row r="73" spans="1:12" x14ac:dyDescent="0.3">
      <c r="A73" s="7">
        <v>965</v>
      </c>
      <c r="B73" s="8">
        <v>45874</v>
      </c>
      <c r="C73" s="23" t="s">
        <v>2235</v>
      </c>
      <c r="D73" s="23" t="s">
        <v>2220</v>
      </c>
      <c r="E73" s="23" t="s">
        <v>2232</v>
      </c>
      <c r="F73" s="23" t="s">
        <v>98</v>
      </c>
      <c r="G73" s="23" t="s">
        <v>99</v>
      </c>
      <c r="H73" s="9">
        <v>45874</v>
      </c>
      <c r="I73" s="10">
        <v>5</v>
      </c>
      <c r="J73" s="10">
        <v>4</v>
      </c>
      <c r="K73" s="10">
        <v>1</v>
      </c>
      <c r="L73" s="11">
        <v>32</v>
      </c>
    </row>
    <row r="74" spans="1:12" x14ac:dyDescent="0.3">
      <c r="A74" s="7">
        <v>965</v>
      </c>
      <c r="B74" s="8">
        <v>45874</v>
      </c>
      <c r="C74" s="23" t="s">
        <v>2235</v>
      </c>
      <c r="D74" s="23" t="s">
        <v>2220</v>
      </c>
      <c r="E74" s="23" t="s">
        <v>2232</v>
      </c>
      <c r="F74" s="23" t="s">
        <v>221</v>
      </c>
      <c r="G74" s="23" t="s">
        <v>222</v>
      </c>
      <c r="H74" s="9">
        <v>45874</v>
      </c>
      <c r="I74" s="10">
        <v>2</v>
      </c>
      <c r="J74" s="10">
        <v>2</v>
      </c>
      <c r="K74" s="10">
        <v>0</v>
      </c>
      <c r="L74" s="11">
        <v>32</v>
      </c>
    </row>
    <row r="75" spans="1:12" x14ac:dyDescent="0.3">
      <c r="A75" s="7">
        <v>965</v>
      </c>
      <c r="B75" s="8">
        <v>45874</v>
      </c>
      <c r="C75" s="23" t="s">
        <v>2235</v>
      </c>
      <c r="D75" s="23" t="s">
        <v>2220</v>
      </c>
      <c r="E75" s="23" t="s">
        <v>2232</v>
      </c>
      <c r="F75" s="23" t="s">
        <v>217</v>
      </c>
      <c r="G75" s="23" t="s">
        <v>218</v>
      </c>
      <c r="H75" s="9">
        <v>45874</v>
      </c>
      <c r="I75" s="10">
        <v>2</v>
      </c>
      <c r="J75" s="10">
        <v>2</v>
      </c>
      <c r="K75" s="10">
        <v>0</v>
      </c>
      <c r="L75" s="11">
        <v>32</v>
      </c>
    </row>
    <row r="76" spans="1:12" x14ac:dyDescent="0.3">
      <c r="A76" s="7">
        <v>965</v>
      </c>
      <c r="B76" s="8">
        <v>45874</v>
      </c>
      <c r="C76" s="23" t="s">
        <v>2235</v>
      </c>
      <c r="D76" s="23" t="s">
        <v>2220</v>
      </c>
      <c r="E76" s="23" t="s">
        <v>2232</v>
      </c>
      <c r="F76" s="23" t="s">
        <v>211</v>
      </c>
      <c r="G76" s="23" t="s">
        <v>212</v>
      </c>
      <c r="H76" s="9">
        <v>45874</v>
      </c>
      <c r="I76" s="10">
        <v>1</v>
      </c>
      <c r="J76" s="10">
        <v>1</v>
      </c>
      <c r="K76" s="10">
        <v>0</v>
      </c>
      <c r="L76" s="11">
        <v>32</v>
      </c>
    </row>
    <row r="77" spans="1:12" x14ac:dyDescent="0.3">
      <c r="A77" s="7">
        <v>965</v>
      </c>
      <c r="B77" s="8">
        <v>45874</v>
      </c>
      <c r="C77" s="23" t="s">
        <v>2235</v>
      </c>
      <c r="D77" s="23" t="s">
        <v>2220</v>
      </c>
      <c r="E77" s="23" t="s">
        <v>2232</v>
      </c>
      <c r="F77" s="23" t="s">
        <v>332</v>
      </c>
      <c r="G77" s="23" t="s">
        <v>333</v>
      </c>
      <c r="H77" s="9">
        <v>45874</v>
      </c>
      <c r="I77" s="10">
        <v>6</v>
      </c>
      <c r="J77" s="10">
        <v>6</v>
      </c>
      <c r="K77" s="10">
        <v>0</v>
      </c>
      <c r="L77" s="11">
        <v>32</v>
      </c>
    </row>
    <row r="78" spans="1:12" x14ac:dyDescent="0.3">
      <c r="A78" s="7">
        <v>965</v>
      </c>
      <c r="B78" s="8">
        <v>45874</v>
      </c>
      <c r="C78" s="23" t="s">
        <v>2235</v>
      </c>
      <c r="D78" s="23" t="s">
        <v>2220</v>
      </c>
      <c r="E78" s="23" t="s">
        <v>2232</v>
      </c>
      <c r="F78" s="23" t="s">
        <v>201</v>
      </c>
      <c r="G78" s="23" t="s">
        <v>202</v>
      </c>
      <c r="H78" s="9">
        <v>45874</v>
      </c>
      <c r="I78" s="10">
        <v>5</v>
      </c>
      <c r="J78" s="10">
        <v>5</v>
      </c>
      <c r="K78" s="10">
        <v>0</v>
      </c>
      <c r="L78" s="11">
        <v>32</v>
      </c>
    </row>
    <row r="79" spans="1:12" x14ac:dyDescent="0.3">
      <c r="A79" s="7">
        <v>971</v>
      </c>
      <c r="B79" s="8">
        <v>45875</v>
      </c>
      <c r="C79" s="23" t="s">
        <v>2238</v>
      </c>
      <c r="D79" s="23" t="s">
        <v>2220</v>
      </c>
      <c r="E79" s="23" t="s">
        <v>2232</v>
      </c>
      <c r="F79" s="23" t="s">
        <v>2241</v>
      </c>
      <c r="G79" s="23" t="s">
        <v>2242</v>
      </c>
      <c r="H79" s="9">
        <v>45875</v>
      </c>
      <c r="I79" s="10">
        <v>1</v>
      </c>
      <c r="J79" s="10">
        <v>0</v>
      </c>
      <c r="K79" s="10">
        <v>1</v>
      </c>
      <c r="L79" s="11">
        <v>32</v>
      </c>
    </row>
    <row r="80" spans="1:12" x14ac:dyDescent="0.3">
      <c r="A80" s="7">
        <v>972</v>
      </c>
      <c r="B80" s="8">
        <v>45875</v>
      </c>
      <c r="C80" s="23" t="s">
        <v>2247</v>
      </c>
      <c r="D80" s="23" t="s">
        <v>2220</v>
      </c>
      <c r="E80" s="23" t="s">
        <v>2232</v>
      </c>
      <c r="F80" s="23" t="s">
        <v>587</v>
      </c>
      <c r="G80" s="23" t="s">
        <v>588</v>
      </c>
      <c r="H80" s="9">
        <v>45891</v>
      </c>
      <c r="I80" s="10">
        <v>5000</v>
      </c>
      <c r="J80" s="10">
        <v>0</v>
      </c>
      <c r="K80" s="10">
        <v>5000</v>
      </c>
      <c r="L80" s="11">
        <v>34</v>
      </c>
    </row>
    <row r="81" spans="1:12" x14ac:dyDescent="0.3">
      <c r="A81" s="7">
        <v>973</v>
      </c>
      <c r="B81" s="8">
        <v>45875</v>
      </c>
      <c r="C81" s="23" t="s">
        <v>2268</v>
      </c>
      <c r="D81" s="23" t="s">
        <v>2220</v>
      </c>
      <c r="E81" s="23" t="s">
        <v>2232</v>
      </c>
      <c r="F81" s="23" t="s">
        <v>2269</v>
      </c>
      <c r="G81" s="23" t="s">
        <v>2270</v>
      </c>
      <c r="H81" s="9">
        <v>45884</v>
      </c>
      <c r="I81" s="10">
        <v>1</v>
      </c>
      <c r="J81" s="10">
        <v>0</v>
      </c>
      <c r="K81" s="10">
        <v>1</v>
      </c>
      <c r="L81" s="11">
        <v>33</v>
      </c>
    </row>
    <row r="82" spans="1:12" x14ac:dyDescent="0.3">
      <c r="A82" s="7">
        <v>974</v>
      </c>
      <c r="B82" s="8">
        <v>45875</v>
      </c>
      <c r="C82" s="23" t="s">
        <v>2257</v>
      </c>
      <c r="D82" s="23" t="s">
        <v>2220</v>
      </c>
      <c r="E82" s="23" t="s">
        <v>2232</v>
      </c>
      <c r="F82" s="23" t="s">
        <v>2236</v>
      </c>
      <c r="G82" s="23" t="s">
        <v>2237</v>
      </c>
      <c r="H82" s="9">
        <v>45884</v>
      </c>
      <c r="I82" s="10">
        <v>3</v>
      </c>
      <c r="J82" s="10">
        <v>0</v>
      </c>
      <c r="K82" s="10">
        <v>3</v>
      </c>
      <c r="L82" s="11">
        <v>33</v>
      </c>
    </row>
    <row r="83" spans="1:12" x14ac:dyDescent="0.3">
      <c r="A83" s="7">
        <v>974</v>
      </c>
      <c r="B83" s="8">
        <v>45875</v>
      </c>
      <c r="C83" s="23" t="s">
        <v>2257</v>
      </c>
      <c r="D83" s="23" t="s">
        <v>2220</v>
      </c>
      <c r="E83" s="23" t="s">
        <v>2232</v>
      </c>
      <c r="F83" s="23" t="s">
        <v>2236</v>
      </c>
      <c r="G83" s="23" t="s">
        <v>2237</v>
      </c>
      <c r="H83" s="9">
        <v>45884</v>
      </c>
      <c r="I83" s="10">
        <v>10</v>
      </c>
      <c r="J83" s="10">
        <v>0</v>
      </c>
      <c r="K83" s="10">
        <v>10</v>
      </c>
      <c r="L83" s="11">
        <v>33</v>
      </c>
    </row>
    <row r="84" spans="1:12" x14ac:dyDescent="0.3">
      <c r="A84" s="7">
        <v>976</v>
      </c>
      <c r="B84" s="8">
        <v>45875</v>
      </c>
      <c r="C84" s="23" t="s">
        <v>2300</v>
      </c>
      <c r="D84" s="23" t="s">
        <v>2220</v>
      </c>
      <c r="E84" s="23" t="s">
        <v>2232</v>
      </c>
      <c r="F84" s="23" t="s">
        <v>2261</v>
      </c>
      <c r="G84" s="23" t="s">
        <v>2262</v>
      </c>
      <c r="H84" s="9">
        <v>45875</v>
      </c>
      <c r="I84" s="10">
        <v>300</v>
      </c>
      <c r="J84" s="10">
        <v>300</v>
      </c>
      <c r="K84" s="10">
        <v>0</v>
      </c>
      <c r="L84" s="11">
        <v>32</v>
      </c>
    </row>
    <row r="85" spans="1:12" x14ac:dyDescent="0.3">
      <c r="A85" s="7">
        <v>976</v>
      </c>
      <c r="B85" s="8">
        <v>45875</v>
      </c>
      <c r="C85" s="23" t="s">
        <v>2300</v>
      </c>
      <c r="D85" s="23" t="s">
        <v>2220</v>
      </c>
      <c r="E85" s="23" t="s">
        <v>2232</v>
      </c>
      <c r="F85" s="23" t="s">
        <v>2301</v>
      </c>
      <c r="G85" s="23" t="s">
        <v>2302</v>
      </c>
      <c r="H85" s="9">
        <v>45875</v>
      </c>
      <c r="I85" s="10">
        <v>40</v>
      </c>
      <c r="J85" s="10">
        <v>20</v>
      </c>
      <c r="K85" s="10">
        <v>20</v>
      </c>
      <c r="L85" s="11">
        <v>32</v>
      </c>
    </row>
    <row r="86" spans="1:12" x14ac:dyDescent="0.3">
      <c r="A86" s="7">
        <v>976</v>
      </c>
      <c r="B86" s="8">
        <v>45875</v>
      </c>
      <c r="C86" s="23" t="s">
        <v>2300</v>
      </c>
      <c r="D86" s="23" t="s">
        <v>2220</v>
      </c>
      <c r="E86" s="23" t="s">
        <v>2232</v>
      </c>
      <c r="F86" s="23" t="s">
        <v>2252</v>
      </c>
      <c r="G86" s="23" t="s">
        <v>2253</v>
      </c>
      <c r="H86" s="9">
        <v>45875</v>
      </c>
      <c r="I86" s="10">
        <v>80</v>
      </c>
      <c r="J86" s="10">
        <v>80</v>
      </c>
      <c r="K86" s="10">
        <v>0</v>
      </c>
      <c r="L86" s="11">
        <v>32</v>
      </c>
    </row>
    <row r="87" spans="1:12" x14ac:dyDescent="0.3">
      <c r="A87" s="7">
        <v>976</v>
      </c>
      <c r="B87" s="8">
        <v>45875</v>
      </c>
      <c r="C87" s="23" t="s">
        <v>2300</v>
      </c>
      <c r="D87" s="23" t="s">
        <v>2220</v>
      </c>
      <c r="E87" s="23" t="s">
        <v>2232</v>
      </c>
      <c r="F87" s="23" t="s">
        <v>2254</v>
      </c>
      <c r="G87" s="23" t="s">
        <v>2255</v>
      </c>
      <c r="H87" s="9">
        <v>45875</v>
      </c>
      <c r="I87" s="10">
        <v>5</v>
      </c>
      <c r="J87" s="10">
        <v>5</v>
      </c>
      <c r="K87" s="10">
        <v>0</v>
      </c>
      <c r="L87" s="11">
        <v>32</v>
      </c>
    </row>
    <row r="88" spans="1:12" x14ac:dyDescent="0.3">
      <c r="A88" s="7">
        <v>978</v>
      </c>
      <c r="B88" s="8">
        <v>45875</v>
      </c>
      <c r="C88" s="23" t="s">
        <v>2247</v>
      </c>
      <c r="D88" s="23" t="s">
        <v>2220</v>
      </c>
      <c r="E88" s="23" t="s">
        <v>2232</v>
      </c>
      <c r="F88" s="23" t="s">
        <v>2303</v>
      </c>
      <c r="G88" s="23" t="s">
        <v>2304</v>
      </c>
      <c r="H88" s="9">
        <v>45898</v>
      </c>
      <c r="I88" s="10">
        <v>15000</v>
      </c>
      <c r="J88" s="10">
        <v>0</v>
      </c>
      <c r="K88" s="10">
        <v>15000</v>
      </c>
      <c r="L88" s="11">
        <v>35</v>
      </c>
    </row>
    <row r="89" spans="1:12" x14ac:dyDescent="0.3">
      <c r="A89" s="7">
        <v>978</v>
      </c>
      <c r="B89" s="8">
        <v>45875</v>
      </c>
      <c r="C89" s="23" t="s">
        <v>2247</v>
      </c>
      <c r="D89" s="23" t="s">
        <v>2220</v>
      </c>
      <c r="E89" s="23" t="s">
        <v>2232</v>
      </c>
      <c r="F89" s="23" t="s">
        <v>2305</v>
      </c>
      <c r="G89" s="23" t="s">
        <v>2306</v>
      </c>
      <c r="H89" s="9">
        <v>45898</v>
      </c>
      <c r="I89" s="10">
        <v>5000</v>
      </c>
      <c r="J89" s="10">
        <v>0</v>
      </c>
      <c r="K89" s="10">
        <v>5000</v>
      </c>
      <c r="L89" s="11">
        <v>35</v>
      </c>
    </row>
    <row r="90" spans="1:12" x14ac:dyDescent="0.3">
      <c r="A90" s="7">
        <v>980</v>
      </c>
      <c r="B90" s="8">
        <v>45876</v>
      </c>
      <c r="C90" s="23" t="s">
        <v>1813</v>
      </c>
      <c r="D90" s="23" t="s">
        <v>2220</v>
      </c>
      <c r="E90" s="23" t="s">
        <v>2232</v>
      </c>
      <c r="F90" s="23" t="s">
        <v>2519</v>
      </c>
      <c r="G90" s="23" t="s">
        <v>2542</v>
      </c>
      <c r="H90" s="9">
        <v>45891</v>
      </c>
      <c r="I90" s="10">
        <v>3000</v>
      </c>
      <c r="J90" s="10">
        <v>0</v>
      </c>
      <c r="K90" s="10">
        <v>3000</v>
      </c>
      <c r="L90" s="11">
        <v>34</v>
      </c>
    </row>
    <row r="91" spans="1:12" x14ac:dyDescent="0.3">
      <c r="A91" s="7">
        <v>980</v>
      </c>
      <c r="B91" s="8">
        <v>45876</v>
      </c>
      <c r="C91" s="23" t="s">
        <v>1813</v>
      </c>
      <c r="D91" s="23" t="s">
        <v>2220</v>
      </c>
      <c r="E91" s="23" t="s">
        <v>2232</v>
      </c>
      <c r="F91" s="23" t="s">
        <v>2293</v>
      </c>
      <c r="G91" s="23" t="s">
        <v>2541</v>
      </c>
      <c r="H91" s="9">
        <v>45891</v>
      </c>
      <c r="I91" s="10">
        <v>25000</v>
      </c>
      <c r="J91" s="10">
        <v>0</v>
      </c>
      <c r="K91" s="10">
        <v>25000</v>
      </c>
      <c r="L91" s="11">
        <v>34</v>
      </c>
    </row>
    <row r="92" spans="1:12" x14ac:dyDescent="0.3">
      <c r="A92" s="7">
        <v>980</v>
      </c>
      <c r="B92" s="8">
        <v>45876</v>
      </c>
      <c r="C92" s="23" t="s">
        <v>1813</v>
      </c>
      <c r="D92" s="23" t="s">
        <v>2220</v>
      </c>
      <c r="E92" s="23" t="s">
        <v>2232</v>
      </c>
      <c r="F92" s="23" t="s">
        <v>2543</v>
      </c>
      <c r="G92" s="23" t="s">
        <v>2544</v>
      </c>
      <c r="H92" s="9">
        <v>45891</v>
      </c>
      <c r="I92" s="10">
        <v>3000</v>
      </c>
      <c r="J92" s="10">
        <v>0</v>
      </c>
      <c r="K92" s="10">
        <v>3000</v>
      </c>
      <c r="L92" s="11">
        <v>34</v>
      </c>
    </row>
    <row r="93" spans="1:12" x14ac:dyDescent="0.3">
      <c r="A93" s="7">
        <v>981</v>
      </c>
      <c r="B93" s="8">
        <v>45876</v>
      </c>
      <c r="C93" s="23" t="s">
        <v>1813</v>
      </c>
      <c r="D93" s="23" t="s">
        <v>2220</v>
      </c>
      <c r="E93" s="23" t="s">
        <v>2232</v>
      </c>
      <c r="F93" s="23" t="s">
        <v>2543</v>
      </c>
      <c r="G93" s="23" t="s">
        <v>2544</v>
      </c>
      <c r="H93" s="9">
        <v>45891</v>
      </c>
      <c r="I93" s="10">
        <v>1000</v>
      </c>
      <c r="J93" s="10">
        <v>0</v>
      </c>
      <c r="K93" s="10">
        <v>1000</v>
      </c>
      <c r="L93" s="11">
        <v>34</v>
      </c>
    </row>
    <row r="94" spans="1:12" x14ac:dyDescent="0.3">
      <c r="A94" s="7">
        <v>984</v>
      </c>
      <c r="B94" s="8">
        <v>45876</v>
      </c>
      <c r="C94" s="23" t="s">
        <v>1796</v>
      </c>
      <c r="D94" s="23" t="s">
        <v>2220</v>
      </c>
      <c r="E94" s="23" t="s">
        <v>2232</v>
      </c>
      <c r="F94" s="23" t="s">
        <v>12</v>
      </c>
      <c r="G94" s="23" t="s">
        <v>13</v>
      </c>
      <c r="H94" s="9">
        <v>45901</v>
      </c>
      <c r="I94" s="10">
        <v>750000</v>
      </c>
      <c r="J94" s="10">
        <v>0</v>
      </c>
      <c r="K94" s="10">
        <v>750000</v>
      </c>
      <c r="L94" s="11">
        <v>36</v>
      </c>
    </row>
    <row r="95" spans="1:12" x14ac:dyDescent="0.3">
      <c r="A95" s="7">
        <v>985</v>
      </c>
      <c r="B95" s="8">
        <v>45876</v>
      </c>
      <c r="C95" s="23" t="s">
        <v>1796</v>
      </c>
      <c r="D95" s="23" t="s">
        <v>2220</v>
      </c>
      <c r="E95" s="23" t="s">
        <v>2232</v>
      </c>
      <c r="F95" s="23" t="s">
        <v>526</v>
      </c>
      <c r="G95" s="23" t="s">
        <v>527</v>
      </c>
      <c r="H95" s="9">
        <v>45908</v>
      </c>
      <c r="I95" s="10">
        <v>350000</v>
      </c>
      <c r="J95" s="10">
        <v>0</v>
      </c>
      <c r="K95" s="10">
        <v>350000</v>
      </c>
      <c r="L95" s="11">
        <v>37</v>
      </c>
    </row>
    <row r="96" spans="1:12" x14ac:dyDescent="0.3">
      <c r="A96" s="7">
        <v>986</v>
      </c>
      <c r="B96" s="8">
        <v>45876</v>
      </c>
      <c r="C96" s="23" t="s">
        <v>1836</v>
      </c>
      <c r="D96" s="23" t="s">
        <v>2220</v>
      </c>
      <c r="E96" s="23" t="s">
        <v>2232</v>
      </c>
      <c r="F96" s="23" t="s">
        <v>1133</v>
      </c>
      <c r="G96" s="23" t="s">
        <v>1134</v>
      </c>
      <c r="H96" s="9">
        <v>45884</v>
      </c>
      <c r="I96" s="10">
        <v>50</v>
      </c>
      <c r="J96" s="10">
        <v>0</v>
      </c>
      <c r="K96" s="10">
        <v>50</v>
      </c>
      <c r="L96" s="11">
        <v>33</v>
      </c>
    </row>
    <row r="97" spans="1:12" x14ac:dyDescent="0.3">
      <c r="A97" s="7">
        <v>986</v>
      </c>
      <c r="B97" s="8">
        <v>45876</v>
      </c>
      <c r="C97" s="23" t="s">
        <v>1836</v>
      </c>
      <c r="D97" s="23" t="s">
        <v>2220</v>
      </c>
      <c r="E97" s="23" t="s">
        <v>2232</v>
      </c>
      <c r="F97" s="23" t="s">
        <v>1141</v>
      </c>
      <c r="G97" s="23" t="s">
        <v>1142</v>
      </c>
      <c r="H97" s="9">
        <v>45884</v>
      </c>
      <c r="I97" s="10">
        <v>50</v>
      </c>
      <c r="J97" s="10">
        <v>0</v>
      </c>
      <c r="K97" s="10">
        <v>50</v>
      </c>
      <c r="L97" s="11">
        <v>33</v>
      </c>
    </row>
    <row r="98" spans="1:12" x14ac:dyDescent="0.3">
      <c r="A98" s="7">
        <v>986</v>
      </c>
      <c r="B98" s="8">
        <v>45876</v>
      </c>
      <c r="C98" s="23" t="s">
        <v>1836</v>
      </c>
      <c r="D98" s="23" t="s">
        <v>2220</v>
      </c>
      <c r="E98" s="23" t="s">
        <v>2232</v>
      </c>
      <c r="F98" s="23" t="s">
        <v>1689</v>
      </c>
      <c r="G98" s="23" t="s">
        <v>1690</v>
      </c>
      <c r="H98" s="9">
        <v>45884</v>
      </c>
      <c r="I98" s="10">
        <v>80</v>
      </c>
      <c r="J98" s="10">
        <v>0</v>
      </c>
      <c r="K98" s="10">
        <v>80</v>
      </c>
      <c r="L98" s="11">
        <v>33</v>
      </c>
    </row>
    <row r="99" spans="1:12" x14ac:dyDescent="0.3">
      <c r="A99" s="7">
        <v>988</v>
      </c>
      <c r="B99" s="8">
        <v>45876</v>
      </c>
      <c r="C99" s="23" t="s">
        <v>1882</v>
      </c>
      <c r="D99" s="23" t="s">
        <v>2220</v>
      </c>
      <c r="E99" s="23" t="s">
        <v>2232</v>
      </c>
      <c r="F99" s="23" t="s">
        <v>1527</v>
      </c>
      <c r="G99" s="23" t="s">
        <v>1528</v>
      </c>
      <c r="H99" s="9">
        <v>45918</v>
      </c>
      <c r="I99" s="10">
        <v>45.4</v>
      </c>
      <c r="J99" s="10">
        <v>0</v>
      </c>
      <c r="K99" s="10">
        <v>45.4</v>
      </c>
      <c r="L99" s="11">
        <v>38</v>
      </c>
    </row>
    <row r="100" spans="1:12" x14ac:dyDescent="0.3">
      <c r="A100" s="7">
        <v>990</v>
      </c>
      <c r="B100" s="8">
        <v>45877</v>
      </c>
      <c r="C100" s="23" t="s">
        <v>2235</v>
      </c>
      <c r="D100" s="23" t="s">
        <v>2220</v>
      </c>
      <c r="E100" s="23" t="s">
        <v>2232</v>
      </c>
      <c r="F100" s="23" t="s">
        <v>98</v>
      </c>
      <c r="G100" s="23" t="s">
        <v>99</v>
      </c>
      <c r="H100" s="9">
        <v>45881</v>
      </c>
      <c r="I100" s="10">
        <v>25</v>
      </c>
      <c r="J100" s="10">
        <v>0</v>
      </c>
      <c r="K100" s="10">
        <v>25</v>
      </c>
      <c r="L100" s="11">
        <v>33</v>
      </c>
    </row>
    <row r="101" spans="1:12" x14ac:dyDescent="0.3">
      <c r="A101" s="7">
        <v>990</v>
      </c>
      <c r="B101" s="8">
        <v>45877</v>
      </c>
      <c r="C101" s="23" t="s">
        <v>2235</v>
      </c>
      <c r="D101" s="23" t="s">
        <v>2220</v>
      </c>
      <c r="E101" s="23" t="s">
        <v>2232</v>
      </c>
      <c r="F101" s="23" t="s">
        <v>213</v>
      </c>
      <c r="G101" s="23" t="s">
        <v>214</v>
      </c>
      <c r="H101" s="9">
        <v>45881</v>
      </c>
      <c r="I101" s="10">
        <v>5</v>
      </c>
      <c r="J101" s="10">
        <v>0</v>
      </c>
      <c r="K101" s="10">
        <v>5</v>
      </c>
      <c r="L101" s="11">
        <v>33</v>
      </c>
    </row>
    <row r="102" spans="1:12" x14ac:dyDescent="0.3">
      <c r="A102" s="7">
        <v>990</v>
      </c>
      <c r="B102" s="8">
        <v>45877</v>
      </c>
      <c r="C102" s="23" t="s">
        <v>2235</v>
      </c>
      <c r="D102" s="23" t="s">
        <v>2220</v>
      </c>
      <c r="E102" s="23" t="s">
        <v>2232</v>
      </c>
      <c r="F102" s="23" t="s">
        <v>334</v>
      </c>
      <c r="G102" s="23" t="s">
        <v>335</v>
      </c>
      <c r="H102" s="9">
        <v>45881</v>
      </c>
      <c r="I102" s="10">
        <v>2</v>
      </c>
      <c r="J102" s="10">
        <v>0</v>
      </c>
      <c r="K102" s="10">
        <v>2</v>
      </c>
      <c r="L102" s="11">
        <v>33</v>
      </c>
    </row>
    <row r="103" spans="1:12" x14ac:dyDescent="0.3">
      <c r="A103" s="7">
        <v>990</v>
      </c>
      <c r="B103" s="8">
        <v>45877</v>
      </c>
      <c r="C103" s="23" t="s">
        <v>2235</v>
      </c>
      <c r="D103" s="23" t="s">
        <v>2220</v>
      </c>
      <c r="E103" s="23" t="s">
        <v>2232</v>
      </c>
      <c r="F103" s="23" t="s">
        <v>326</v>
      </c>
      <c r="G103" s="23" t="s">
        <v>327</v>
      </c>
      <c r="H103" s="9">
        <v>45881</v>
      </c>
      <c r="I103" s="10">
        <v>10</v>
      </c>
      <c r="J103" s="10">
        <v>0</v>
      </c>
      <c r="K103" s="10">
        <v>10</v>
      </c>
      <c r="L103" s="11">
        <v>33</v>
      </c>
    </row>
    <row r="104" spans="1:12" x14ac:dyDescent="0.3">
      <c r="A104" s="7">
        <v>998</v>
      </c>
      <c r="B104" s="8">
        <v>45877</v>
      </c>
      <c r="C104" s="23" t="s">
        <v>2233</v>
      </c>
      <c r="D104" s="23" t="s">
        <v>2220</v>
      </c>
      <c r="E104" s="23" t="s">
        <v>2232</v>
      </c>
      <c r="F104" s="23" t="s">
        <v>1083</v>
      </c>
      <c r="G104" s="23" t="s">
        <v>1084</v>
      </c>
      <c r="H104" s="9">
        <v>45882</v>
      </c>
      <c r="I104" s="10">
        <v>100</v>
      </c>
      <c r="J104" s="10">
        <v>0</v>
      </c>
      <c r="K104" s="10">
        <v>100</v>
      </c>
      <c r="L104" s="11">
        <v>33</v>
      </c>
    </row>
    <row r="105" spans="1:12" x14ac:dyDescent="0.3">
      <c r="A105" s="7">
        <v>1000</v>
      </c>
      <c r="B105" s="8">
        <v>45877</v>
      </c>
      <c r="C105" s="23" t="s">
        <v>2233</v>
      </c>
      <c r="D105" s="23" t="s">
        <v>2220</v>
      </c>
      <c r="E105" s="23" t="s">
        <v>2232</v>
      </c>
      <c r="F105" s="23" t="s">
        <v>696</v>
      </c>
      <c r="G105" s="23" t="s">
        <v>697</v>
      </c>
      <c r="H105" s="9">
        <v>45882</v>
      </c>
      <c r="I105" s="10">
        <v>50</v>
      </c>
      <c r="J105" s="10">
        <v>0</v>
      </c>
      <c r="K105" s="10">
        <v>50</v>
      </c>
      <c r="L105" s="11">
        <v>33</v>
      </c>
    </row>
    <row r="106" spans="1:12" x14ac:dyDescent="0.3">
      <c r="A106" s="7">
        <v>1008</v>
      </c>
      <c r="B106" s="8">
        <v>45881</v>
      </c>
      <c r="C106" s="23" t="s">
        <v>1836</v>
      </c>
      <c r="D106" s="23" t="s">
        <v>2220</v>
      </c>
      <c r="E106" s="23" t="s">
        <v>2232</v>
      </c>
      <c r="F106" s="23" t="s">
        <v>1413</v>
      </c>
      <c r="G106" s="23" t="s">
        <v>1414</v>
      </c>
      <c r="H106" s="9">
        <v>45888</v>
      </c>
      <c r="I106" s="10">
        <v>10</v>
      </c>
      <c r="J106" s="10">
        <v>0</v>
      </c>
      <c r="K106" s="10">
        <v>10</v>
      </c>
      <c r="L106" s="11">
        <v>34</v>
      </c>
    </row>
    <row r="107" spans="1:12" x14ac:dyDescent="0.3">
      <c r="A107" s="7">
        <v>1010</v>
      </c>
      <c r="B107" s="8">
        <v>45881</v>
      </c>
      <c r="C107" s="23" t="s">
        <v>2256</v>
      </c>
      <c r="D107" s="23" t="s">
        <v>2220</v>
      </c>
      <c r="E107" s="23" t="s">
        <v>2232</v>
      </c>
      <c r="F107" s="23" t="s">
        <v>2266</v>
      </c>
      <c r="G107" s="23" t="s">
        <v>2267</v>
      </c>
      <c r="H107" s="9">
        <v>45881</v>
      </c>
      <c r="I107" s="10">
        <v>1</v>
      </c>
      <c r="J107" s="10">
        <v>0</v>
      </c>
      <c r="K107" s="10">
        <v>1</v>
      </c>
      <c r="L107" s="11">
        <v>33</v>
      </c>
    </row>
    <row r="108" spans="1:12" x14ac:dyDescent="0.3">
      <c r="A108" s="7">
        <v>1011</v>
      </c>
      <c r="B108" s="8">
        <v>45881</v>
      </c>
      <c r="C108" s="23" t="s">
        <v>2256</v>
      </c>
      <c r="D108" s="23" t="s">
        <v>2220</v>
      </c>
      <c r="E108" s="23" t="s">
        <v>2232</v>
      </c>
      <c r="F108" s="23" t="s">
        <v>2263</v>
      </c>
      <c r="G108" s="23" t="s">
        <v>2264</v>
      </c>
      <c r="H108" s="9">
        <v>45881</v>
      </c>
      <c r="I108" s="10">
        <v>1</v>
      </c>
      <c r="J108" s="10">
        <v>0</v>
      </c>
      <c r="K108" s="10">
        <v>1</v>
      </c>
      <c r="L108" s="11">
        <v>33</v>
      </c>
    </row>
    <row r="109" spans="1:12" x14ac:dyDescent="0.3">
      <c r="A109" s="7">
        <v>1013</v>
      </c>
      <c r="B109" s="8">
        <v>45881</v>
      </c>
      <c r="C109" s="23" t="s">
        <v>2553</v>
      </c>
      <c r="D109" s="23" t="s">
        <v>2220</v>
      </c>
      <c r="E109" s="23" t="s">
        <v>2232</v>
      </c>
      <c r="F109" s="23" t="s">
        <v>1131</v>
      </c>
      <c r="G109" s="23" t="s">
        <v>1132</v>
      </c>
      <c r="H109" s="9">
        <v>45888</v>
      </c>
      <c r="I109" s="10">
        <v>100</v>
      </c>
      <c r="J109" s="10">
        <v>0</v>
      </c>
      <c r="K109" s="10">
        <v>100</v>
      </c>
      <c r="L109" s="11">
        <v>34</v>
      </c>
    </row>
    <row r="110" spans="1:12" x14ac:dyDescent="0.3">
      <c r="A110" s="7">
        <v>1016</v>
      </c>
      <c r="B110" s="8">
        <v>45881</v>
      </c>
      <c r="C110" s="23" t="s">
        <v>2552</v>
      </c>
      <c r="D110" s="23" t="s">
        <v>2220</v>
      </c>
      <c r="E110" s="23" t="s">
        <v>2232</v>
      </c>
      <c r="F110" s="23" t="s">
        <v>1083</v>
      </c>
      <c r="G110" s="23" t="s">
        <v>1084</v>
      </c>
      <c r="H110" s="9">
        <v>45883</v>
      </c>
      <c r="I110" s="10">
        <v>100</v>
      </c>
      <c r="J110" s="10">
        <v>0</v>
      </c>
      <c r="K110" s="10">
        <v>100</v>
      </c>
      <c r="L110" s="11">
        <v>33</v>
      </c>
    </row>
    <row r="111" spans="1:12" x14ac:dyDescent="0.3">
      <c r="A111" s="7">
        <v>1016</v>
      </c>
      <c r="B111" s="8">
        <v>45881</v>
      </c>
      <c r="C111" s="23" t="s">
        <v>2552</v>
      </c>
      <c r="D111" s="23" t="s">
        <v>2220</v>
      </c>
      <c r="E111" s="23" t="s">
        <v>2232</v>
      </c>
      <c r="F111" s="23" t="s">
        <v>203</v>
      </c>
      <c r="G111" s="23" t="s">
        <v>204</v>
      </c>
      <c r="H111" s="9">
        <v>45883</v>
      </c>
      <c r="I111" s="10">
        <v>226.8</v>
      </c>
      <c r="J111" s="10">
        <v>0</v>
      </c>
      <c r="K111" s="10">
        <v>226.8</v>
      </c>
      <c r="L111" s="11">
        <v>33</v>
      </c>
    </row>
    <row r="112" spans="1:12" x14ac:dyDescent="0.3">
      <c r="A112" s="7">
        <v>1017</v>
      </c>
      <c r="B112" s="8">
        <v>45881</v>
      </c>
      <c r="C112" s="23" t="s">
        <v>2552</v>
      </c>
      <c r="D112" s="23" t="s">
        <v>2220</v>
      </c>
      <c r="E112" s="23" t="s">
        <v>2232</v>
      </c>
      <c r="F112" s="23" t="s">
        <v>1399</v>
      </c>
      <c r="G112" s="23" t="s">
        <v>1400</v>
      </c>
      <c r="H112" s="9">
        <v>45884</v>
      </c>
      <c r="I112" s="10">
        <v>75</v>
      </c>
      <c r="J112" s="10">
        <v>0</v>
      </c>
      <c r="K112" s="10">
        <v>75</v>
      </c>
      <c r="L112" s="11">
        <v>33</v>
      </c>
    </row>
    <row r="113" spans="1:12" x14ac:dyDescent="0.3">
      <c r="A113" s="7">
        <v>1018</v>
      </c>
      <c r="B113" s="8">
        <v>45881</v>
      </c>
      <c r="C113" s="23" t="s">
        <v>2554</v>
      </c>
      <c r="D113" s="23" t="s">
        <v>2220</v>
      </c>
      <c r="E113" s="23" t="s">
        <v>2232</v>
      </c>
      <c r="F113" s="23" t="s">
        <v>324</v>
      </c>
      <c r="G113" s="23" t="s">
        <v>325</v>
      </c>
      <c r="H113" s="9">
        <v>45883</v>
      </c>
      <c r="I113" s="10">
        <v>25</v>
      </c>
      <c r="J113" s="10">
        <v>0</v>
      </c>
      <c r="K113" s="10">
        <v>25</v>
      </c>
      <c r="L113" s="11">
        <v>33</v>
      </c>
    </row>
    <row r="114" spans="1:12" x14ac:dyDescent="0.3">
      <c r="A114" s="7">
        <v>1022</v>
      </c>
      <c r="B114" s="8">
        <v>45881</v>
      </c>
      <c r="C114" s="23" t="s">
        <v>1819</v>
      </c>
      <c r="D114" s="23" t="s">
        <v>2220</v>
      </c>
      <c r="E114" s="23" t="s">
        <v>2232</v>
      </c>
      <c r="F114" s="23" t="s">
        <v>1645</v>
      </c>
      <c r="G114" s="23" t="s">
        <v>1646</v>
      </c>
      <c r="H114" s="9">
        <v>45888</v>
      </c>
      <c r="I114" s="10">
        <v>2500</v>
      </c>
      <c r="J114" s="10">
        <v>0</v>
      </c>
      <c r="K114" s="10">
        <v>2500</v>
      </c>
      <c r="L114" s="11">
        <v>34</v>
      </c>
    </row>
    <row r="115" spans="1:12" x14ac:dyDescent="0.3">
      <c r="A115" s="7">
        <v>1022</v>
      </c>
      <c r="B115" s="8">
        <v>45881</v>
      </c>
      <c r="C115" s="23" t="s">
        <v>1819</v>
      </c>
      <c r="D115" s="23" t="s">
        <v>2220</v>
      </c>
      <c r="E115" s="23" t="s">
        <v>2232</v>
      </c>
      <c r="F115" s="23" t="s">
        <v>1645</v>
      </c>
      <c r="G115" s="23" t="s">
        <v>1646</v>
      </c>
      <c r="H115" s="9">
        <v>45922</v>
      </c>
      <c r="I115" s="10">
        <v>2500</v>
      </c>
      <c r="J115" s="10">
        <v>0</v>
      </c>
      <c r="K115" s="10">
        <v>2500</v>
      </c>
      <c r="L115" s="11">
        <v>39</v>
      </c>
    </row>
    <row r="116" spans="1:12" x14ac:dyDescent="0.3">
      <c r="A116" s="7">
        <v>1024</v>
      </c>
      <c r="B116" s="8">
        <v>45881</v>
      </c>
      <c r="C116" s="23" t="s">
        <v>2235</v>
      </c>
      <c r="D116" s="23" t="s">
        <v>2220</v>
      </c>
      <c r="E116" s="23" t="s">
        <v>2232</v>
      </c>
      <c r="F116" s="23" t="s">
        <v>348</v>
      </c>
      <c r="G116" s="23" t="s">
        <v>349</v>
      </c>
      <c r="H116" s="9">
        <v>45887</v>
      </c>
      <c r="I116" s="10">
        <v>6</v>
      </c>
      <c r="J116" s="10">
        <v>0</v>
      </c>
      <c r="K116" s="10">
        <v>6</v>
      </c>
      <c r="L116" s="11">
        <v>34</v>
      </c>
    </row>
    <row r="117" spans="1:12" x14ac:dyDescent="0.3">
      <c r="A117" s="7">
        <v>1027</v>
      </c>
      <c r="B117" s="8">
        <v>45881</v>
      </c>
      <c r="C117" s="23" t="s">
        <v>1827</v>
      </c>
      <c r="D117" s="23" t="s">
        <v>2220</v>
      </c>
      <c r="E117" s="23" t="s">
        <v>2232</v>
      </c>
      <c r="F117" s="23" t="s">
        <v>619</v>
      </c>
      <c r="G117" s="23" t="s">
        <v>620</v>
      </c>
      <c r="H117" s="9">
        <v>45943</v>
      </c>
      <c r="I117" s="10">
        <v>4000</v>
      </c>
      <c r="J117" s="10">
        <v>0</v>
      </c>
      <c r="K117" s="10">
        <v>4000</v>
      </c>
      <c r="L117" s="11">
        <v>42</v>
      </c>
    </row>
    <row r="118" spans="1:12" x14ac:dyDescent="0.3">
      <c r="A118" s="7">
        <v>1027</v>
      </c>
      <c r="B118" s="8">
        <v>45881</v>
      </c>
      <c r="C118" s="23" t="s">
        <v>1827</v>
      </c>
      <c r="D118" s="23" t="s">
        <v>2220</v>
      </c>
      <c r="E118" s="23" t="s">
        <v>2232</v>
      </c>
      <c r="F118" s="23" t="s">
        <v>619</v>
      </c>
      <c r="G118" s="23" t="s">
        <v>620</v>
      </c>
      <c r="H118" s="9">
        <v>45915</v>
      </c>
      <c r="I118" s="10">
        <v>7500</v>
      </c>
      <c r="J118" s="10">
        <v>0</v>
      </c>
      <c r="K118" s="10">
        <v>7500</v>
      </c>
      <c r="L118" s="11">
        <v>38</v>
      </c>
    </row>
    <row r="119" spans="1:12" x14ac:dyDescent="0.3">
      <c r="A119" s="7">
        <v>1027</v>
      </c>
      <c r="B119" s="8">
        <v>45881</v>
      </c>
      <c r="C119" s="23" t="s">
        <v>1827</v>
      </c>
      <c r="D119" s="23" t="s">
        <v>2220</v>
      </c>
      <c r="E119" s="23" t="s">
        <v>2232</v>
      </c>
      <c r="F119" s="23" t="s">
        <v>623</v>
      </c>
      <c r="G119" s="23" t="s">
        <v>624</v>
      </c>
      <c r="H119" s="9">
        <v>45915</v>
      </c>
      <c r="I119" s="10">
        <v>2000</v>
      </c>
      <c r="J119" s="10">
        <v>0</v>
      </c>
      <c r="K119" s="10">
        <v>2000</v>
      </c>
      <c r="L119" s="11">
        <v>38</v>
      </c>
    </row>
    <row r="120" spans="1:12" x14ac:dyDescent="0.3">
      <c r="A120" s="7">
        <v>1027</v>
      </c>
      <c r="B120" s="8">
        <v>45881</v>
      </c>
      <c r="C120" s="23" t="s">
        <v>1827</v>
      </c>
      <c r="D120" s="23" t="s">
        <v>2220</v>
      </c>
      <c r="E120" s="23" t="s">
        <v>2232</v>
      </c>
      <c r="F120" s="23" t="s">
        <v>623</v>
      </c>
      <c r="G120" s="23" t="s">
        <v>624</v>
      </c>
      <c r="H120" s="9">
        <v>45971</v>
      </c>
      <c r="I120" s="10">
        <v>1000</v>
      </c>
      <c r="J120" s="10">
        <v>0</v>
      </c>
      <c r="K120" s="10">
        <v>1000</v>
      </c>
      <c r="L120" s="11">
        <v>46</v>
      </c>
    </row>
    <row r="121" spans="1:12" x14ac:dyDescent="0.3">
      <c r="A121" s="7">
        <v>1027</v>
      </c>
      <c r="B121" s="8">
        <v>45881</v>
      </c>
      <c r="C121" s="23" t="s">
        <v>1827</v>
      </c>
      <c r="D121" s="23" t="s">
        <v>2220</v>
      </c>
      <c r="E121" s="23" t="s">
        <v>2232</v>
      </c>
      <c r="F121" s="23" t="s">
        <v>623</v>
      </c>
      <c r="G121" s="23" t="s">
        <v>624</v>
      </c>
      <c r="H121" s="9">
        <v>45943</v>
      </c>
      <c r="I121" s="10">
        <v>2000</v>
      </c>
      <c r="J121" s="10">
        <v>0</v>
      </c>
      <c r="K121" s="10">
        <v>2000</v>
      </c>
      <c r="L121" s="11">
        <v>42</v>
      </c>
    </row>
    <row r="122" spans="1:12" x14ac:dyDescent="0.3">
      <c r="A122" s="7">
        <v>1027</v>
      </c>
      <c r="B122" s="8">
        <v>45881</v>
      </c>
      <c r="C122" s="23" t="s">
        <v>1827</v>
      </c>
      <c r="D122" s="23" t="s">
        <v>2220</v>
      </c>
      <c r="E122" s="23" t="s">
        <v>2232</v>
      </c>
      <c r="F122" s="23" t="s">
        <v>631</v>
      </c>
      <c r="G122" s="23" t="s">
        <v>632</v>
      </c>
      <c r="H122" s="9">
        <v>45971</v>
      </c>
      <c r="I122" s="10">
        <v>2500</v>
      </c>
      <c r="J122" s="10">
        <v>0</v>
      </c>
      <c r="K122" s="10">
        <v>2500</v>
      </c>
      <c r="L122" s="11">
        <v>46</v>
      </c>
    </row>
    <row r="123" spans="1:12" x14ac:dyDescent="0.3">
      <c r="A123" s="7">
        <v>1027</v>
      </c>
      <c r="B123" s="8">
        <v>45881</v>
      </c>
      <c r="C123" s="23" t="s">
        <v>1827</v>
      </c>
      <c r="D123" s="23" t="s">
        <v>2220</v>
      </c>
      <c r="E123" s="23" t="s">
        <v>2232</v>
      </c>
      <c r="F123" s="23" t="s">
        <v>631</v>
      </c>
      <c r="G123" s="23" t="s">
        <v>632</v>
      </c>
      <c r="H123" s="9">
        <v>45943</v>
      </c>
      <c r="I123" s="10">
        <v>3000</v>
      </c>
      <c r="J123" s="10">
        <v>0</v>
      </c>
      <c r="K123" s="10">
        <v>3000</v>
      </c>
      <c r="L123" s="11">
        <v>42</v>
      </c>
    </row>
    <row r="124" spans="1:12" x14ac:dyDescent="0.3">
      <c r="A124" s="7">
        <v>1027</v>
      </c>
      <c r="B124" s="8">
        <v>45881</v>
      </c>
      <c r="C124" s="23" t="s">
        <v>1827</v>
      </c>
      <c r="D124" s="23" t="s">
        <v>2220</v>
      </c>
      <c r="E124" s="23" t="s">
        <v>2232</v>
      </c>
      <c r="F124" s="23" t="s">
        <v>631</v>
      </c>
      <c r="G124" s="23" t="s">
        <v>632</v>
      </c>
      <c r="H124" s="9">
        <v>45913</v>
      </c>
      <c r="I124" s="10">
        <v>3000</v>
      </c>
      <c r="J124" s="10">
        <v>0</v>
      </c>
      <c r="K124" s="10">
        <v>3000</v>
      </c>
      <c r="L124" s="11">
        <v>37</v>
      </c>
    </row>
    <row r="125" spans="1:12" x14ac:dyDescent="0.3">
      <c r="A125" s="7">
        <v>1027</v>
      </c>
      <c r="B125" s="8">
        <v>45881</v>
      </c>
      <c r="C125" s="23" t="s">
        <v>1827</v>
      </c>
      <c r="D125" s="23" t="s">
        <v>2220</v>
      </c>
      <c r="E125" s="23" t="s">
        <v>2232</v>
      </c>
      <c r="F125" s="23" t="s">
        <v>188</v>
      </c>
      <c r="G125" s="23" t="s">
        <v>189</v>
      </c>
      <c r="H125" s="9">
        <v>45971</v>
      </c>
      <c r="I125" s="10">
        <v>1500</v>
      </c>
      <c r="J125" s="10">
        <v>0</v>
      </c>
      <c r="K125" s="10">
        <v>1500</v>
      </c>
      <c r="L125" s="11">
        <v>46</v>
      </c>
    </row>
    <row r="126" spans="1:12" x14ac:dyDescent="0.3">
      <c r="A126" s="7">
        <v>1027</v>
      </c>
      <c r="B126" s="8">
        <v>45881</v>
      </c>
      <c r="C126" s="23" t="s">
        <v>1827</v>
      </c>
      <c r="D126" s="23" t="s">
        <v>2220</v>
      </c>
      <c r="E126" s="23" t="s">
        <v>2232</v>
      </c>
      <c r="F126" s="23" t="s">
        <v>188</v>
      </c>
      <c r="G126" s="23" t="s">
        <v>189</v>
      </c>
      <c r="H126" s="9">
        <v>45943</v>
      </c>
      <c r="I126" s="10">
        <v>1500</v>
      </c>
      <c r="J126" s="10">
        <v>0</v>
      </c>
      <c r="K126" s="10">
        <v>1500</v>
      </c>
      <c r="L126" s="11">
        <v>42</v>
      </c>
    </row>
    <row r="127" spans="1:12" x14ac:dyDescent="0.3">
      <c r="A127" s="7">
        <v>1027</v>
      </c>
      <c r="B127" s="8">
        <v>45881</v>
      </c>
      <c r="C127" s="23" t="s">
        <v>1827</v>
      </c>
      <c r="D127" s="23" t="s">
        <v>2220</v>
      </c>
      <c r="E127" s="23" t="s">
        <v>2232</v>
      </c>
      <c r="F127" s="23" t="s">
        <v>188</v>
      </c>
      <c r="G127" s="23" t="s">
        <v>189</v>
      </c>
      <c r="H127" s="9">
        <v>45915</v>
      </c>
      <c r="I127" s="10">
        <v>2000</v>
      </c>
      <c r="J127" s="10">
        <v>0</v>
      </c>
      <c r="K127" s="10">
        <v>2000</v>
      </c>
      <c r="L127" s="11">
        <v>38</v>
      </c>
    </row>
    <row r="128" spans="1:12" x14ac:dyDescent="0.3">
      <c r="A128" s="7">
        <v>1028</v>
      </c>
      <c r="B128" s="8">
        <v>45882</v>
      </c>
      <c r="C128" s="23" t="s">
        <v>1836</v>
      </c>
      <c r="D128" s="23" t="s">
        <v>2220</v>
      </c>
      <c r="E128" s="23" t="s">
        <v>2232</v>
      </c>
      <c r="F128" s="23" t="s">
        <v>1619</v>
      </c>
      <c r="G128" s="23" t="s">
        <v>1620</v>
      </c>
      <c r="H128" s="9">
        <v>45888</v>
      </c>
      <c r="I128" s="10">
        <v>25</v>
      </c>
      <c r="J128" s="10">
        <v>0</v>
      </c>
      <c r="K128" s="10">
        <v>25</v>
      </c>
      <c r="L128" s="11">
        <v>34</v>
      </c>
    </row>
    <row r="129" spans="1:12" x14ac:dyDescent="0.3">
      <c r="A129" s="7">
        <v>1029</v>
      </c>
      <c r="B129" s="8">
        <v>45882</v>
      </c>
      <c r="C129" s="23" t="s">
        <v>1836</v>
      </c>
      <c r="D129" s="23" t="s">
        <v>2220</v>
      </c>
      <c r="E129" s="23" t="s">
        <v>2232</v>
      </c>
      <c r="F129" s="23" t="s">
        <v>1613</v>
      </c>
      <c r="G129" s="23" t="s">
        <v>1614</v>
      </c>
      <c r="H129" s="9">
        <v>45888</v>
      </c>
      <c r="I129" s="10">
        <v>10</v>
      </c>
      <c r="J129" s="10">
        <v>0</v>
      </c>
      <c r="K129" s="10">
        <v>10</v>
      </c>
      <c r="L129" s="11">
        <v>34</v>
      </c>
    </row>
    <row r="130" spans="1:12" x14ac:dyDescent="0.3">
      <c r="A130" s="7">
        <v>1030</v>
      </c>
      <c r="B130" s="8">
        <v>45882</v>
      </c>
      <c r="C130" s="23" t="s">
        <v>2561</v>
      </c>
      <c r="D130" s="23" t="s">
        <v>2220</v>
      </c>
      <c r="E130" s="23" t="s">
        <v>2232</v>
      </c>
      <c r="F130" s="23" t="s">
        <v>1495</v>
      </c>
      <c r="G130" s="23" t="s">
        <v>1496</v>
      </c>
      <c r="H130" s="9">
        <v>45889</v>
      </c>
      <c r="I130" s="10">
        <v>20</v>
      </c>
      <c r="J130" s="10">
        <v>0</v>
      </c>
      <c r="K130" s="10">
        <v>20</v>
      </c>
      <c r="L130" s="11">
        <v>34</v>
      </c>
    </row>
    <row r="131" spans="1:12" x14ac:dyDescent="0.3">
      <c r="A131" s="7">
        <v>1031</v>
      </c>
      <c r="B131" s="8">
        <v>45882</v>
      </c>
      <c r="C131" s="23" t="s">
        <v>1827</v>
      </c>
      <c r="D131" s="23" t="s">
        <v>2220</v>
      </c>
      <c r="E131" s="23" t="s">
        <v>2232</v>
      </c>
      <c r="F131" s="23" t="s">
        <v>2248</v>
      </c>
      <c r="G131" s="23" t="s">
        <v>2249</v>
      </c>
      <c r="H131" s="9">
        <v>45882</v>
      </c>
      <c r="I131" s="10">
        <v>1</v>
      </c>
      <c r="J131" s="10">
        <v>0</v>
      </c>
      <c r="K131" s="10">
        <v>1</v>
      </c>
      <c r="L131" s="11">
        <v>33</v>
      </c>
    </row>
    <row r="132" spans="1:12" x14ac:dyDescent="0.3">
      <c r="A132" s="7">
        <v>1032</v>
      </c>
      <c r="B132" s="8">
        <v>45882</v>
      </c>
      <c r="C132" s="23" t="s">
        <v>2233</v>
      </c>
      <c r="D132" s="23" t="s">
        <v>2220</v>
      </c>
      <c r="E132" s="23" t="s">
        <v>2232</v>
      </c>
      <c r="F132" s="23" t="s">
        <v>231</v>
      </c>
      <c r="G132" s="23" t="s">
        <v>232</v>
      </c>
      <c r="H132" s="9">
        <v>45887</v>
      </c>
      <c r="I132" s="10">
        <v>25</v>
      </c>
      <c r="J132" s="10">
        <v>0</v>
      </c>
      <c r="K132" s="10">
        <v>25</v>
      </c>
      <c r="L132" s="11">
        <v>34</v>
      </c>
    </row>
    <row r="133" spans="1:12" x14ac:dyDescent="0.3">
      <c r="A133" s="7">
        <v>1036</v>
      </c>
      <c r="B133" s="8">
        <v>45883</v>
      </c>
      <c r="C133" s="23" t="s">
        <v>1810</v>
      </c>
      <c r="D133" s="23" t="s">
        <v>2220</v>
      </c>
      <c r="E133" s="23" t="s">
        <v>2232</v>
      </c>
      <c r="F133" s="23" t="s">
        <v>2214</v>
      </c>
      <c r="G133" s="23" t="s">
        <v>2215</v>
      </c>
      <c r="H133" s="9">
        <v>45912</v>
      </c>
      <c r="I133" s="10">
        <v>10000</v>
      </c>
      <c r="J133" s="10">
        <v>0</v>
      </c>
      <c r="K133" s="10">
        <v>10000</v>
      </c>
      <c r="L133" s="11">
        <v>37</v>
      </c>
    </row>
    <row r="134" spans="1:12" x14ac:dyDescent="0.3">
      <c r="A134" s="7">
        <v>1037</v>
      </c>
      <c r="B134" s="8">
        <v>45883</v>
      </c>
      <c r="C134" s="23" t="s">
        <v>1823</v>
      </c>
      <c r="D134" s="23" t="s">
        <v>2220</v>
      </c>
      <c r="E134" s="23" t="s">
        <v>2232</v>
      </c>
      <c r="F134" s="23" t="s">
        <v>1117</v>
      </c>
      <c r="G134" s="23" t="s">
        <v>1118</v>
      </c>
      <c r="H134" s="9">
        <v>45897</v>
      </c>
      <c r="I134" s="10">
        <v>5000</v>
      </c>
      <c r="J134" s="10">
        <v>0</v>
      </c>
      <c r="K134" s="10">
        <v>5000</v>
      </c>
      <c r="L134" s="11">
        <v>35</v>
      </c>
    </row>
    <row r="135" spans="1:12" x14ac:dyDescent="0.3">
      <c r="A135" s="7">
        <v>1038</v>
      </c>
      <c r="B135" s="8">
        <v>45883</v>
      </c>
      <c r="C135" s="23" t="s">
        <v>1820</v>
      </c>
      <c r="D135" s="23" t="s">
        <v>2220</v>
      </c>
      <c r="E135" s="23" t="s">
        <v>2232</v>
      </c>
      <c r="F135" s="23" t="s">
        <v>2562</v>
      </c>
      <c r="G135" s="23" t="s">
        <v>2563</v>
      </c>
      <c r="H135" s="9">
        <v>45883</v>
      </c>
      <c r="I135" s="10">
        <v>1000</v>
      </c>
      <c r="J135" s="10">
        <v>0</v>
      </c>
      <c r="K135" s="10">
        <v>1000</v>
      </c>
      <c r="L135" s="11">
        <v>33</v>
      </c>
    </row>
    <row r="136" spans="1:12" x14ac:dyDescent="0.3">
      <c r="A136" s="7">
        <v>1040</v>
      </c>
      <c r="B136" s="8">
        <v>45887</v>
      </c>
      <c r="C136" s="23" t="s">
        <v>1836</v>
      </c>
      <c r="D136" s="23" t="s">
        <v>2220</v>
      </c>
      <c r="E136" s="23" t="s">
        <v>2232</v>
      </c>
      <c r="F136" s="23" t="s">
        <v>1339</v>
      </c>
      <c r="G136" s="23" t="s">
        <v>1340</v>
      </c>
      <c r="H136" s="9">
        <v>45896</v>
      </c>
      <c r="I136" s="10">
        <v>10</v>
      </c>
      <c r="J136" s="10">
        <v>0</v>
      </c>
      <c r="K136" s="10">
        <v>10</v>
      </c>
      <c r="L136" s="11">
        <v>35</v>
      </c>
    </row>
    <row r="137" spans="1:12" x14ac:dyDescent="0.3">
      <c r="A137" s="7">
        <v>1041</v>
      </c>
      <c r="B137" s="8">
        <v>45887</v>
      </c>
      <c r="C137" s="23" t="s">
        <v>1836</v>
      </c>
      <c r="D137" s="23" t="s">
        <v>2220</v>
      </c>
      <c r="E137" s="23" t="s">
        <v>2232</v>
      </c>
      <c r="F137" s="23" t="s">
        <v>1099</v>
      </c>
      <c r="G137" s="23" t="s">
        <v>1100</v>
      </c>
      <c r="H137" s="9">
        <v>45896</v>
      </c>
      <c r="I137" s="10">
        <v>20</v>
      </c>
      <c r="J137" s="10">
        <v>0</v>
      </c>
      <c r="K137" s="10">
        <v>20</v>
      </c>
      <c r="L137" s="11">
        <v>35</v>
      </c>
    </row>
    <row r="138" spans="1:12" x14ac:dyDescent="0.3">
      <c r="A138" s="7">
        <v>1042</v>
      </c>
      <c r="B138" s="8">
        <v>45887</v>
      </c>
      <c r="C138" s="23" t="s">
        <v>1836</v>
      </c>
      <c r="D138" s="23" t="s">
        <v>2220</v>
      </c>
      <c r="E138" s="23" t="s">
        <v>2232</v>
      </c>
      <c r="F138" s="23" t="s">
        <v>1715</v>
      </c>
      <c r="G138" s="23" t="s">
        <v>1716</v>
      </c>
      <c r="H138" s="9">
        <v>45889</v>
      </c>
      <c r="I138" s="10">
        <v>30</v>
      </c>
      <c r="J138" s="10">
        <v>0</v>
      </c>
      <c r="K138" s="10">
        <v>30</v>
      </c>
      <c r="L138" s="11">
        <v>34</v>
      </c>
    </row>
    <row r="139" spans="1:12" x14ac:dyDescent="0.3">
      <c r="A139" s="7">
        <v>1043</v>
      </c>
      <c r="B139" s="8">
        <v>45887</v>
      </c>
      <c r="C139" s="23" t="s">
        <v>1836</v>
      </c>
      <c r="D139" s="23" t="s">
        <v>2220</v>
      </c>
      <c r="E139" s="23" t="s">
        <v>2232</v>
      </c>
      <c r="F139" s="23" t="s">
        <v>811</v>
      </c>
      <c r="G139" s="23" t="s">
        <v>812</v>
      </c>
      <c r="H139" s="9">
        <v>45896</v>
      </c>
      <c r="I139" s="10">
        <v>120</v>
      </c>
      <c r="J139" s="10">
        <v>0</v>
      </c>
      <c r="K139" s="10">
        <v>120</v>
      </c>
      <c r="L139" s="11">
        <v>35</v>
      </c>
    </row>
    <row r="140" spans="1:12" x14ac:dyDescent="0.3">
      <c r="A140" s="7">
        <v>1044</v>
      </c>
      <c r="B140" s="8">
        <v>45887</v>
      </c>
      <c r="C140" s="23" t="s">
        <v>2552</v>
      </c>
      <c r="D140" s="23" t="s">
        <v>2220</v>
      </c>
      <c r="E140" s="23" t="s">
        <v>2232</v>
      </c>
      <c r="F140" s="23" t="s">
        <v>1014</v>
      </c>
      <c r="G140" s="23" t="s">
        <v>1015</v>
      </c>
      <c r="H140" s="9">
        <v>45891</v>
      </c>
      <c r="I140" s="10">
        <v>25</v>
      </c>
      <c r="J140" s="10">
        <v>0</v>
      </c>
      <c r="K140" s="10">
        <v>25</v>
      </c>
      <c r="L140" s="11">
        <v>34</v>
      </c>
    </row>
    <row r="141" spans="1:12" x14ac:dyDescent="0.3">
      <c r="A141" s="7">
        <v>1045</v>
      </c>
      <c r="B141" s="8">
        <v>45887</v>
      </c>
      <c r="C141" s="23" t="s">
        <v>1881</v>
      </c>
      <c r="D141" s="23" t="s">
        <v>2220</v>
      </c>
      <c r="E141" s="23" t="s">
        <v>2232</v>
      </c>
      <c r="F141" s="23" t="s">
        <v>995</v>
      </c>
      <c r="G141" s="23" t="s">
        <v>996</v>
      </c>
      <c r="H141" s="9">
        <v>45889</v>
      </c>
      <c r="I141" s="10">
        <v>200</v>
      </c>
      <c r="J141" s="10">
        <v>0</v>
      </c>
      <c r="K141" s="10">
        <v>200</v>
      </c>
      <c r="L141" s="11">
        <v>34</v>
      </c>
    </row>
    <row r="142" spans="1:12" x14ac:dyDescent="0.3">
      <c r="A142" s="7">
        <v>1045</v>
      </c>
      <c r="B142" s="8">
        <v>45887</v>
      </c>
      <c r="C142" s="23" t="s">
        <v>1881</v>
      </c>
      <c r="D142" s="23" t="s">
        <v>2220</v>
      </c>
      <c r="E142" s="23" t="s">
        <v>2232</v>
      </c>
      <c r="F142" s="23" t="s">
        <v>1014</v>
      </c>
      <c r="G142" s="23" t="s">
        <v>1015</v>
      </c>
      <c r="H142" s="9">
        <v>45889</v>
      </c>
      <c r="I142" s="10">
        <v>400</v>
      </c>
      <c r="J142" s="10">
        <v>0</v>
      </c>
      <c r="K142" s="10">
        <v>400</v>
      </c>
      <c r="L142" s="11">
        <v>34</v>
      </c>
    </row>
    <row r="143" spans="1:12" x14ac:dyDescent="0.3">
      <c r="A143" s="7">
        <v>1046</v>
      </c>
      <c r="B143" s="8">
        <v>45887</v>
      </c>
      <c r="C143" s="23" t="s">
        <v>2565</v>
      </c>
      <c r="D143" s="23" t="s">
        <v>2220</v>
      </c>
      <c r="E143" s="23" t="s">
        <v>2232</v>
      </c>
      <c r="F143" s="23" t="s">
        <v>979</v>
      </c>
      <c r="G143" s="23" t="s">
        <v>980</v>
      </c>
      <c r="H143" s="9">
        <v>45978</v>
      </c>
      <c r="I143" s="10">
        <v>450</v>
      </c>
      <c r="J143" s="10">
        <v>0</v>
      </c>
      <c r="K143" s="10">
        <v>450</v>
      </c>
      <c r="L143" s="11">
        <v>47</v>
      </c>
    </row>
    <row r="144" spans="1:12" x14ac:dyDescent="0.3">
      <c r="A144" s="7">
        <v>1046</v>
      </c>
      <c r="B144" s="8">
        <v>45887</v>
      </c>
      <c r="C144" s="23" t="s">
        <v>2565</v>
      </c>
      <c r="D144" s="23" t="s">
        <v>2220</v>
      </c>
      <c r="E144" s="23" t="s">
        <v>2232</v>
      </c>
      <c r="F144" s="23" t="s">
        <v>979</v>
      </c>
      <c r="G144" s="23" t="s">
        <v>980</v>
      </c>
      <c r="H144" s="9">
        <v>45915</v>
      </c>
      <c r="I144" s="10">
        <v>600</v>
      </c>
      <c r="J144" s="10">
        <v>0</v>
      </c>
      <c r="K144" s="10">
        <v>600</v>
      </c>
      <c r="L144" s="11">
        <v>38</v>
      </c>
    </row>
    <row r="145" spans="1:12" x14ac:dyDescent="0.3">
      <c r="A145" s="7">
        <v>1046</v>
      </c>
      <c r="B145" s="8">
        <v>45887</v>
      </c>
      <c r="C145" s="23" t="s">
        <v>2565</v>
      </c>
      <c r="D145" s="23" t="s">
        <v>2220</v>
      </c>
      <c r="E145" s="23" t="s">
        <v>2232</v>
      </c>
      <c r="F145" s="23" t="s">
        <v>979</v>
      </c>
      <c r="G145" s="23" t="s">
        <v>980</v>
      </c>
      <c r="H145" s="9">
        <v>45964</v>
      </c>
      <c r="I145" s="10">
        <v>600</v>
      </c>
      <c r="J145" s="10">
        <v>0</v>
      </c>
      <c r="K145" s="10">
        <v>600</v>
      </c>
      <c r="L145" s="11">
        <v>45</v>
      </c>
    </row>
    <row r="146" spans="1:12" x14ac:dyDescent="0.3">
      <c r="A146" s="7">
        <v>1046</v>
      </c>
      <c r="B146" s="8">
        <v>45887</v>
      </c>
      <c r="C146" s="23" t="s">
        <v>2565</v>
      </c>
      <c r="D146" s="23" t="s">
        <v>2220</v>
      </c>
      <c r="E146" s="23" t="s">
        <v>2232</v>
      </c>
      <c r="F146" s="23" t="s">
        <v>979</v>
      </c>
      <c r="G146" s="23" t="s">
        <v>980</v>
      </c>
      <c r="H146" s="9">
        <v>45889</v>
      </c>
      <c r="I146" s="10">
        <v>600</v>
      </c>
      <c r="J146" s="10">
        <v>600</v>
      </c>
      <c r="K146" s="10">
        <v>0</v>
      </c>
      <c r="L146" s="11">
        <v>34</v>
      </c>
    </row>
    <row r="147" spans="1:12" x14ac:dyDescent="0.3">
      <c r="A147" s="7">
        <v>1046</v>
      </c>
      <c r="B147" s="8">
        <v>45887</v>
      </c>
      <c r="C147" s="23" t="s">
        <v>2565</v>
      </c>
      <c r="D147" s="23" t="s">
        <v>2220</v>
      </c>
      <c r="E147" s="23" t="s">
        <v>2232</v>
      </c>
      <c r="F147" s="23" t="s">
        <v>979</v>
      </c>
      <c r="G147" s="23" t="s">
        <v>980</v>
      </c>
      <c r="H147" s="9">
        <v>45931</v>
      </c>
      <c r="I147" s="10">
        <v>600</v>
      </c>
      <c r="J147" s="10">
        <v>0</v>
      </c>
      <c r="K147" s="10">
        <v>600</v>
      </c>
      <c r="L147" s="11">
        <v>40</v>
      </c>
    </row>
    <row r="148" spans="1:12" x14ac:dyDescent="0.3">
      <c r="A148" s="7">
        <v>1046</v>
      </c>
      <c r="B148" s="8">
        <v>45887</v>
      </c>
      <c r="C148" s="23" t="s">
        <v>2565</v>
      </c>
      <c r="D148" s="23" t="s">
        <v>2220</v>
      </c>
      <c r="E148" s="23" t="s">
        <v>2232</v>
      </c>
      <c r="F148" s="23" t="s">
        <v>979</v>
      </c>
      <c r="G148" s="23" t="s">
        <v>980</v>
      </c>
      <c r="H148" s="9">
        <v>45945</v>
      </c>
      <c r="I148" s="10">
        <v>600</v>
      </c>
      <c r="J148" s="10">
        <v>0</v>
      </c>
      <c r="K148" s="10">
        <v>600</v>
      </c>
      <c r="L148" s="11">
        <v>42</v>
      </c>
    </row>
    <row r="149" spans="1:12" x14ac:dyDescent="0.3">
      <c r="A149" s="7">
        <v>1046</v>
      </c>
      <c r="B149" s="8">
        <v>45887</v>
      </c>
      <c r="C149" s="23" t="s">
        <v>2565</v>
      </c>
      <c r="D149" s="23" t="s">
        <v>2220</v>
      </c>
      <c r="E149" s="23" t="s">
        <v>2232</v>
      </c>
      <c r="F149" s="23" t="s">
        <v>979</v>
      </c>
      <c r="G149" s="23" t="s">
        <v>980</v>
      </c>
      <c r="H149" s="9">
        <v>45901</v>
      </c>
      <c r="I149" s="10">
        <v>600</v>
      </c>
      <c r="J149" s="10">
        <v>0</v>
      </c>
      <c r="K149" s="10">
        <v>600</v>
      </c>
      <c r="L149" s="11">
        <v>36</v>
      </c>
    </row>
    <row r="150" spans="1:12" x14ac:dyDescent="0.3">
      <c r="A150" s="7">
        <v>1047</v>
      </c>
      <c r="B150" s="8">
        <v>45887</v>
      </c>
      <c r="C150" s="23" t="s">
        <v>1856</v>
      </c>
      <c r="D150" s="23" t="s">
        <v>2220</v>
      </c>
      <c r="E150" s="23" t="s">
        <v>2232</v>
      </c>
      <c r="F150" s="23" t="s">
        <v>372</v>
      </c>
      <c r="G150" s="23" t="s">
        <v>373</v>
      </c>
      <c r="H150" s="9">
        <v>45890</v>
      </c>
      <c r="I150" s="10">
        <v>700</v>
      </c>
      <c r="J150" s="10">
        <v>0</v>
      </c>
      <c r="K150" s="10">
        <v>700</v>
      </c>
      <c r="L150" s="11">
        <v>34</v>
      </c>
    </row>
    <row r="151" spans="1:12" x14ac:dyDescent="0.3">
      <c r="A151" s="7">
        <v>1047</v>
      </c>
      <c r="B151" s="8">
        <v>45887</v>
      </c>
      <c r="C151" s="23" t="s">
        <v>1856</v>
      </c>
      <c r="D151" s="23" t="s">
        <v>2220</v>
      </c>
      <c r="E151" s="23" t="s">
        <v>2232</v>
      </c>
      <c r="F151" s="23" t="s">
        <v>268</v>
      </c>
      <c r="G151" s="23" t="s">
        <v>269</v>
      </c>
      <c r="H151" s="9">
        <v>45890</v>
      </c>
      <c r="I151" s="10">
        <v>300</v>
      </c>
      <c r="J151" s="10">
        <v>0</v>
      </c>
      <c r="K151" s="10">
        <v>300</v>
      </c>
      <c r="L151" s="11">
        <v>34</v>
      </c>
    </row>
    <row r="152" spans="1:12" x14ac:dyDescent="0.3">
      <c r="A152" s="7">
        <v>1048</v>
      </c>
      <c r="B152" s="8">
        <v>45887</v>
      </c>
      <c r="C152" s="23" t="s">
        <v>2566</v>
      </c>
      <c r="D152" s="23" t="s">
        <v>2220</v>
      </c>
      <c r="E152" s="23" t="s">
        <v>2232</v>
      </c>
      <c r="F152" s="23" t="s">
        <v>421</v>
      </c>
      <c r="G152" s="23" t="s">
        <v>422</v>
      </c>
      <c r="H152" s="9">
        <v>45898</v>
      </c>
      <c r="I152" s="10">
        <v>300</v>
      </c>
      <c r="J152" s="10">
        <v>0</v>
      </c>
      <c r="K152" s="10">
        <v>300</v>
      </c>
      <c r="L152" s="11">
        <v>35</v>
      </c>
    </row>
    <row r="153" spans="1:12" x14ac:dyDescent="0.3">
      <c r="A153" s="7">
        <v>1049</v>
      </c>
      <c r="B153" s="8">
        <v>45887</v>
      </c>
      <c r="C153" s="23" t="s">
        <v>2233</v>
      </c>
      <c r="D153" s="23" t="s">
        <v>2220</v>
      </c>
      <c r="E153" s="23" t="s">
        <v>2232</v>
      </c>
      <c r="F153" s="23" t="s">
        <v>314</v>
      </c>
      <c r="G153" s="23" t="s">
        <v>315</v>
      </c>
      <c r="H153" s="9">
        <v>45890</v>
      </c>
      <c r="I153" s="10">
        <v>50</v>
      </c>
      <c r="J153" s="10">
        <v>0</v>
      </c>
      <c r="K153" s="10">
        <v>50</v>
      </c>
      <c r="L153" s="11">
        <v>34</v>
      </c>
    </row>
    <row r="154" spans="1:12" x14ac:dyDescent="0.3">
      <c r="A154" s="7">
        <v>1049</v>
      </c>
      <c r="B154" s="8">
        <v>45887</v>
      </c>
      <c r="C154" s="23" t="s">
        <v>2233</v>
      </c>
      <c r="D154" s="23" t="s">
        <v>2220</v>
      </c>
      <c r="E154" s="23" t="s">
        <v>2232</v>
      </c>
      <c r="F154" s="23" t="s">
        <v>82</v>
      </c>
      <c r="G154" s="23" t="s">
        <v>83</v>
      </c>
      <c r="H154" s="9">
        <v>45890</v>
      </c>
      <c r="I154" s="10">
        <v>450</v>
      </c>
      <c r="J154" s="10">
        <v>0</v>
      </c>
      <c r="K154" s="10">
        <v>450</v>
      </c>
      <c r="L154" s="11">
        <v>34</v>
      </c>
    </row>
    <row r="155" spans="1:12" x14ac:dyDescent="0.3">
      <c r="A155" s="7">
        <v>1049</v>
      </c>
      <c r="B155" s="8">
        <v>45887</v>
      </c>
      <c r="C155" s="23" t="s">
        <v>2233</v>
      </c>
      <c r="D155" s="23" t="s">
        <v>2220</v>
      </c>
      <c r="E155" s="23" t="s">
        <v>2232</v>
      </c>
      <c r="F155" s="23" t="s">
        <v>739</v>
      </c>
      <c r="G155" s="23" t="s">
        <v>740</v>
      </c>
      <c r="H155" s="9">
        <v>45890</v>
      </c>
      <c r="I155" s="10">
        <v>100</v>
      </c>
      <c r="J155" s="10">
        <v>0</v>
      </c>
      <c r="K155" s="10">
        <v>100</v>
      </c>
      <c r="L155" s="11">
        <v>34</v>
      </c>
    </row>
    <row r="156" spans="1:12" x14ac:dyDescent="0.3">
      <c r="A156" s="7">
        <v>1049</v>
      </c>
      <c r="B156" s="8">
        <v>45887</v>
      </c>
      <c r="C156" s="23" t="s">
        <v>2233</v>
      </c>
      <c r="D156" s="23" t="s">
        <v>2220</v>
      </c>
      <c r="E156" s="23" t="s">
        <v>2232</v>
      </c>
      <c r="F156" s="23" t="s">
        <v>696</v>
      </c>
      <c r="G156" s="23" t="s">
        <v>697</v>
      </c>
      <c r="H156" s="9">
        <v>45890</v>
      </c>
      <c r="I156" s="10">
        <v>150</v>
      </c>
      <c r="J156" s="10">
        <v>0</v>
      </c>
      <c r="K156" s="10">
        <v>150</v>
      </c>
      <c r="L156" s="11">
        <v>34</v>
      </c>
    </row>
    <row r="157" spans="1:12" x14ac:dyDescent="0.3">
      <c r="A157" s="7">
        <v>1049</v>
      </c>
      <c r="B157" s="8">
        <v>45887</v>
      </c>
      <c r="C157" s="23" t="s">
        <v>2233</v>
      </c>
      <c r="D157" s="23" t="s">
        <v>2220</v>
      </c>
      <c r="E157" s="23" t="s">
        <v>2232</v>
      </c>
      <c r="F157" s="23" t="s">
        <v>114</v>
      </c>
      <c r="G157" s="23" t="s">
        <v>115</v>
      </c>
      <c r="H157" s="9">
        <v>45890</v>
      </c>
      <c r="I157" s="10">
        <v>40</v>
      </c>
      <c r="J157" s="10">
        <v>0</v>
      </c>
      <c r="K157" s="10">
        <v>40</v>
      </c>
      <c r="L157" s="11">
        <v>34</v>
      </c>
    </row>
    <row r="158" spans="1:12" x14ac:dyDescent="0.3">
      <c r="A158" s="7">
        <v>1049</v>
      </c>
      <c r="B158" s="8">
        <v>45887</v>
      </c>
      <c r="C158" s="23" t="s">
        <v>2233</v>
      </c>
      <c r="D158" s="23" t="s">
        <v>2220</v>
      </c>
      <c r="E158" s="23" t="s">
        <v>2232</v>
      </c>
      <c r="F158" s="23" t="s">
        <v>104</v>
      </c>
      <c r="G158" s="23" t="s">
        <v>105</v>
      </c>
      <c r="H158" s="9">
        <v>45951</v>
      </c>
      <c r="I158" s="10">
        <v>75</v>
      </c>
      <c r="J158" s="10">
        <v>0</v>
      </c>
      <c r="K158" s="10">
        <v>75</v>
      </c>
      <c r="L158" s="11">
        <v>43</v>
      </c>
    </row>
    <row r="159" spans="1:12" x14ac:dyDescent="0.3">
      <c r="A159" s="7">
        <v>1049</v>
      </c>
      <c r="B159" s="8">
        <v>45887</v>
      </c>
      <c r="C159" s="23" t="s">
        <v>2233</v>
      </c>
      <c r="D159" s="23" t="s">
        <v>2220</v>
      </c>
      <c r="E159" s="23" t="s">
        <v>2232</v>
      </c>
      <c r="F159" s="23" t="s">
        <v>421</v>
      </c>
      <c r="G159" s="23" t="s">
        <v>422</v>
      </c>
      <c r="H159" s="9">
        <v>45890</v>
      </c>
      <c r="I159" s="10">
        <v>300</v>
      </c>
      <c r="J159" s="10">
        <v>0</v>
      </c>
      <c r="K159" s="10">
        <v>300</v>
      </c>
      <c r="L159" s="11">
        <v>34</v>
      </c>
    </row>
    <row r="160" spans="1:12" x14ac:dyDescent="0.3">
      <c r="A160" s="7">
        <v>1050</v>
      </c>
      <c r="B160" s="8">
        <v>45887</v>
      </c>
      <c r="C160" s="23" t="s">
        <v>2567</v>
      </c>
      <c r="D160" s="23" t="s">
        <v>2220</v>
      </c>
      <c r="E160" s="23" t="s">
        <v>2232</v>
      </c>
      <c r="F160" s="23" t="s">
        <v>1229</v>
      </c>
      <c r="G160" s="23" t="s">
        <v>1230</v>
      </c>
      <c r="H160" s="9">
        <v>45891</v>
      </c>
      <c r="I160" s="10">
        <v>5</v>
      </c>
      <c r="J160" s="10">
        <v>0</v>
      </c>
      <c r="K160" s="10">
        <v>5</v>
      </c>
      <c r="L160" s="11">
        <v>34</v>
      </c>
    </row>
    <row r="161" spans="1:12" x14ac:dyDescent="0.3">
      <c r="A161" s="7">
        <v>1051</v>
      </c>
      <c r="B161" s="8">
        <v>45887</v>
      </c>
      <c r="C161" s="23" t="s">
        <v>2234</v>
      </c>
      <c r="D161" s="23" t="s">
        <v>2220</v>
      </c>
      <c r="E161" s="23" t="s">
        <v>2232</v>
      </c>
      <c r="F161" s="23" t="s">
        <v>1731</v>
      </c>
      <c r="G161" s="23" t="s">
        <v>1732</v>
      </c>
      <c r="H161" s="9">
        <v>45891</v>
      </c>
      <c r="I161" s="10">
        <v>50</v>
      </c>
      <c r="J161" s="10">
        <v>0</v>
      </c>
      <c r="K161" s="10">
        <v>50</v>
      </c>
      <c r="L161" s="11">
        <v>34</v>
      </c>
    </row>
    <row r="162" spans="1:12" x14ac:dyDescent="0.3">
      <c r="A162" s="7">
        <v>1051</v>
      </c>
      <c r="B162" s="8">
        <v>45887</v>
      </c>
      <c r="C162" s="23" t="s">
        <v>2234</v>
      </c>
      <c r="D162" s="23" t="s">
        <v>2220</v>
      </c>
      <c r="E162" s="23" t="s">
        <v>2232</v>
      </c>
      <c r="F162" s="23" t="s">
        <v>1541</v>
      </c>
      <c r="G162" s="23" t="s">
        <v>1542</v>
      </c>
      <c r="H162" s="9">
        <v>45891</v>
      </c>
      <c r="I162" s="10">
        <v>50</v>
      </c>
      <c r="J162" s="10">
        <v>0</v>
      </c>
      <c r="K162" s="10">
        <v>50</v>
      </c>
      <c r="L162" s="11">
        <v>34</v>
      </c>
    </row>
    <row r="163" spans="1:12" x14ac:dyDescent="0.3">
      <c r="A163" s="7">
        <v>1051</v>
      </c>
      <c r="B163" s="8">
        <v>45887</v>
      </c>
      <c r="C163" s="23" t="s">
        <v>2234</v>
      </c>
      <c r="D163" s="23" t="s">
        <v>2220</v>
      </c>
      <c r="E163" s="23" t="s">
        <v>2232</v>
      </c>
      <c r="F163" s="23" t="s">
        <v>110</v>
      </c>
      <c r="G163" s="23" t="s">
        <v>111</v>
      </c>
      <c r="H163" s="9">
        <v>45891</v>
      </c>
      <c r="I163" s="10">
        <v>25</v>
      </c>
      <c r="J163" s="10">
        <v>0</v>
      </c>
      <c r="K163" s="10">
        <v>25</v>
      </c>
      <c r="L163" s="11">
        <v>34</v>
      </c>
    </row>
    <row r="164" spans="1:12" x14ac:dyDescent="0.3">
      <c r="A164" s="7">
        <v>1051</v>
      </c>
      <c r="B164" s="8">
        <v>45887</v>
      </c>
      <c r="C164" s="23" t="s">
        <v>2234</v>
      </c>
      <c r="D164" s="23" t="s">
        <v>2220</v>
      </c>
      <c r="E164" s="23" t="s">
        <v>2232</v>
      </c>
      <c r="F164" s="23" t="s">
        <v>290</v>
      </c>
      <c r="G164" s="23" t="s">
        <v>291</v>
      </c>
      <c r="H164" s="9">
        <v>45891</v>
      </c>
      <c r="I164" s="10">
        <v>100</v>
      </c>
      <c r="J164" s="10">
        <v>0</v>
      </c>
      <c r="K164" s="10">
        <v>100</v>
      </c>
      <c r="L164" s="11">
        <v>34</v>
      </c>
    </row>
    <row r="165" spans="1:12" x14ac:dyDescent="0.3">
      <c r="A165" s="7">
        <v>1051</v>
      </c>
      <c r="B165" s="8">
        <v>45887</v>
      </c>
      <c r="C165" s="23" t="s">
        <v>2234</v>
      </c>
      <c r="D165" s="23" t="s">
        <v>2220</v>
      </c>
      <c r="E165" s="23" t="s">
        <v>2232</v>
      </c>
      <c r="F165" s="23" t="s">
        <v>74</v>
      </c>
      <c r="G165" s="23" t="s">
        <v>75</v>
      </c>
      <c r="H165" s="9">
        <v>45891</v>
      </c>
      <c r="I165" s="10">
        <v>100</v>
      </c>
      <c r="J165" s="10">
        <v>0</v>
      </c>
      <c r="K165" s="10">
        <v>100</v>
      </c>
      <c r="L165" s="11">
        <v>34</v>
      </c>
    </row>
    <row r="166" spans="1:12" x14ac:dyDescent="0.3">
      <c r="A166" s="7">
        <v>1052</v>
      </c>
      <c r="B166" s="8">
        <v>45887</v>
      </c>
      <c r="C166" s="23" t="s">
        <v>1879</v>
      </c>
      <c r="D166" s="23" t="s">
        <v>2220</v>
      </c>
      <c r="E166" s="23" t="s">
        <v>2232</v>
      </c>
      <c r="F166" s="23" t="s">
        <v>2568</v>
      </c>
      <c r="G166" s="23" t="s">
        <v>2569</v>
      </c>
      <c r="H166" s="9">
        <v>45888</v>
      </c>
      <c r="I166" s="10">
        <v>500</v>
      </c>
      <c r="J166" s="10">
        <v>0</v>
      </c>
      <c r="K166" s="10">
        <v>500</v>
      </c>
      <c r="L166" s="11">
        <v>34</v>
      </c>
    </row>
    <row r="167" spans="1:12" x14ac:dyDescent="0.3">
      <c r="A167" s="7">
        <v>1053</v>
      </c>
      <c r="B167" s="8">
        <v>45887</v>
      </c>
      <c r="C167" s="23" t="s">
        <v>2567</v>
      </c>
      <c r="D167" s="23" t="s">
        <v>2220</v>
      </c>
      <c r="E167" s="23" t="s">
        <v>2232</v>
      </c>
      <c r="F167" s="23" t="s">
        <v>1637</v>
      </c>
      <c r="G167" s="23" t="s">
        <v>1638</v>
      </c>
      <c r="H167" s="9">
        <v>45891</v>
      </c>
      <c r="I167" s="10">
        <v>36</v>
      </c>
      <c r="J167" s="10">
        <v>0</v>
      </c>
      <c r="K167" s="10">
        <v>36</v>
      </c>
      <c r="L167" s="11">
        <v>34</v>
      </c>
    </row>
    <row r="168" spans="1:12" x14ac:dyDescent="0.3">
      <c r="A168" s="7">
        <v>1054</v>
      </c>
      <c r="B168" s="8">
        <v>45887</v>
      </c>
      <c r="C168" s="23" t="s">
        <v>2567</v>
      </c>
      <c r="D168" s="23" t="s">
        <v>2220</v>
      </c>
      <c r="E168" s="23" t="s">
        <v>2232</v>
      </c>
      <c r="F168" s="23" t="s">
        <v>1635</v>
      </c>
      <c r="G168" s="23" t="s">
        <v>1636</v>
      </c>
      <c r="H168" s="9">
        <v>45891</v>
      </c>
      <c r="I168" s="10">
        <v>5</v>
      </c>
      <c r="J168" s="10">
        <v>0</v>
      </c>
      <c r="K168" s="10">
        <v>5</v>
      </c>
      <c r="L168" s="11">
        <v>34</v>
      </c>
    </row>
    <row r="169" spans="1:12" x14ac:dyDescent="0.3">
      <c r="A169" s="7">
        <v>1055</v>
      </c>
      <c r="B169" s="8">
        <v>45888</v>
      </c>
      <c r="C169" s="23" t="s">
        <v>2554</v>
      </c>
      <c r="D169" s="23" t="s">
        <v>2220</v>
      </c>
      <c r="E169" s="23" t="s">
        <v>2232</v>
      </c>
      <c r="F169" s="23" t="s">
        <v>100</v>
      </c>
      <c r="G169" s="23" t="s">
        <v>101</v>
      </c>
      <c r="H169" s="9">
        <v>45894</v>
      </c>
      <c r="I169" s="10">
        <v>25</v>
      </c>
      <c r="J169" s="10">
        <v>0</v>
      </c>
      <c r="K169" s="10">
        <v>25</v>
      </c>
      <c r="L169" s="11">
        <v>35</v>
      </c>
    </row>
    <row r="170" spans="1:12" x14ac:dyDescent="0.3">
      <c r="A170" s="7">
        <v>1055</v>
      </c>
      <c r="B170" s="8">
        <v>45888</v>
      </c>
      <c r="C170" s="23" t="s">
        <v>2554</v>
      </c>
      <c r="D170" s="23" t="s">
        <v>2220</v>
      </c>
      <c r="E170" s="23" t="s">
        <v>2232</v>
      </c>
      <c r="F170" s="23" t="s">
        <v>1010</v>
      </c>
      <c r="G170" s="23" t="s">
        <v>1011</v>
      </c>
      <c r="H170" s="9">
        <v>45898</v>
      </c>
      <c r="I170" s="10">
        <v>25</v>
      </c>
      <c r="J170" s="10">
        <v>0</v>
      </c>
      <c r="K170" s="10">
        <v>25</v>
      </c>
      <c r="L170" s="11">
        <v>35</v>
      </c>
    </row>
    <row r="171" spans="1:12" x14ac:dyDescent="0.3">
      <c r="A171" s="7">
        <v>1056</v>
      </c>
      <c r="B171" s="8">
        <v>45888</v>
      </c>
      <c r="C171" s="23" t="s">
        <v>1836</v>
      </c>
      <c r="D171" s="23" t="s">
        <v>2220</v>
      </c>
      <c r="E171" s="23" t="s">
        <v>2232</v>
      </c>
      <c r="F171" s="23" t="s">
        <v>893</v>
      </c>
      <c r="G171" s="23" t="s">
        <v>894</v>
      </c>
      <c r="H171" s="9">
        <v>45897</v>
      </c>
      <c r="I171" s="10">
        <v>40</v>
      </c>
      <c r="J171" s="10">
        <v>0</v>
      </c>
      <c r="K171" s="10">
        <v>40</v>
      </c>
      <c r="L171" s="11">
        <v>35</v>
      </c>
    </row>
    <row r="172" spans="1:12" x14ac:dyDescent="0.3">
      <c r="A172" s="7">
        <v>1057</v>
      </c>
      <c r="B172" s="8">
        <v>45888</v>
      </c>
      <c r="C172" s="23" t="s">
        <v>1846</v>
      </c>
      <c r="D172" s="23" t="s">
        <v>2220</v>
      </c>
      <c r="E172" s="23" t="s">
        <v>2232</v>
      </c>
      <c r="F172" s="23" t="s">
        <v>617</v>
      </c>
      <c r="G172" s="23" t="s">
        <v>618</v>
      </c>
      <c r="H172" s="9">
        <v>45890</v>
      </c>
      <c r="I172" s="10">
        <v>10</v>
      </c>
      <c r="J172" s="10">
        <v>0</v>
      </c>
      <c r="K172" s="10">
        <v>10</v>
      </c>
      <c r="L172" s="11">
        <v>34</v>
      </c>
    </row>
    <row r="173" spans="1:12" x14ac:dyDescent="0.3">
      <c r="A173" s="7">
        <v>1057</v>
      </c>
      <c r="B173" s="8">
        <v>45888</v>
      </c>
      <c r="C173" s="23" t="s">
        <v>1846</v>
      </c>
      <c r="D173" s="23" t="s">
        <v>2220</v>
      </c>
      <c r="E173" s="23" t="s">
        <v>2232</v>
      </c>
      <c r="F173" s="23" t="s">
        <v>446</v>
      </c>
      <c r="G173" s="23" t="s">
        <v>447</v>
      </c>
      <c r="H173" s="9">
        <v>45890</v>
      </c>
      <c r="I173" s="10">
        <v>100</v>
      </c>
      <c r="J173" s="10">
        <v>0</v>
      </c>
      <c r="K173" s="10">
        <v>100</v>
      </c>
      <c r="L173" s="11">
        <v>34</v>
      </c>
    </row>
    <row r="174" spans="1:12" x14ac:dyDescent="0.3">
      <c r="A174" s="7">
        <v>1057</v>
      </c>
      <c r="B174" s="8">
        <v>45888</v>
      </c>
      <c r="C174" s="23" t="s">
        <v>1846</v>
      </c>
      <c r="D174" s="23" t="s">
        <v>2220</v>
      </c>
      <c r="E174" s="23" t="s">
        <v>2232</v>
      </c>
      <c r="F174" s="23" t="s">
        <v>225</v>
      </c>
      <c r="G174" s="23" t="s">
        <v>226</v>
      </c>
      <c r="H174" s="9">
        <v>45890</v>
      </c>
      <c r="I174" s="10">
        <v>125</v>
      </c>
      <c r="J174" s="10">
        <v>0</v>
      </c>
      <c r="K174" s="10">
        <v>125</v>
      </c>
      <c r="L174" s="11">
        <v>34</v>
      </c>
    </row>
    <row r="175" spans="1:12" x14ac:dyDescent="0.3">
      <c r="A175" s="7">
        <v>1057</v>
      </c>
      <c r="B175" s="8">
        <v>45888</v>
      </c>
      <c r="C175" s="23" t="s">
        <v>1846</v>
      </c>
      <c r="D175" s="23" t="s">
        <v>2220</v>
      </c>
      <c r="E175" s="23" t="s">
        <v>2232</v>
      </c>
      <c r="F175" s="23" t="s">
        <v>1443</v>
      </c>
      <c r="G175" s="23" t="s">
        <v>1444</v>
      </c>
      <c r="H175" s="9">
        <v>45890</v>
      </c>
      <c r="I175" s="10">
        <v>50</v>
      </c>
      <c r="J175" s="10">
        <v>0</v>
      </c>
      <c r="K175" s="10">
        <v>50</v>
      </c>
      <c r="L175" s="11">
        <v>34</v>
      </c>
    </row>
    <row r="176" spans="1:12" x14ac:dyDescent="0.3">
      <c r="A176" s="7">
        <v>1058</v>
      </c>
      <c r="B176" s="8">
        <v>45888</v>
      </c>
      <c r="C176" s="23" t="s">
        <v>2235</v>
      </c>
      <c r="D176" s="23" t="s">
        <v>2220</v>
      </c>
      <c r="E176" s="23" t="s">
        <v>2232</v>
      </c>
      <c r="F176" s="23" t="s">
        <v>80</v>
      </c>
      <c r="G176" s="23" t="s">
        <v>81</v>
      </c>
      <c r="H176" s="9">
        <v>45890</v>
      </c>
      <c r="I176" s="10">
        <v>25</v>
      </c>
      <c r="J176" s="10">
        <v>0</v>
      </c>
      <c r="K176" s="10">
        <v>25</v>
      </c>
      <c r="L176" s="11">
        <v>34</v>
      </c>
    </row>
    <row r="177" spans="1:12" x14ac:dyDescent="0.3">
      <c r="A177" s="7">
        <v>1058</v>
      </c>
      <c r="B177" s="8">
        <v>45888</v>
      </c>
      <c r="C177" s="23" t="s">
        <v>2235</v>
      </c>
      <c r="D177" s="23" t="s">
        <v>2220</v>
      </c>
      <c r="E177" s="23" t="s">
        <v>2232</v>
      </c>
      <c r="F177" s="23" t="s">
        <v>1727</v>
      </c>
      <c r="G177" s="23" t="s">
        <v>1728</v>
      </c>
      <c r="H177" s="9">
        <v>45890</v>
      </c>
      <c r="I177" s="10">
        <v>5</v>
      </c>
      <c r="J177" s="10">
        <v>0</v>
      </c>
      <c r="K177" s="10">
        <v>5</v>
      </c>
      <c r="L177" s="11">
        <v>34</v>
      </c>
    </row>
    <row r="178" spans="1:12" x14ac:dyDescent="0.3">
      <c r="A178" s="7">
        <v>1058</v>
      </c>
      <c r="B178" s="8">
        <v>45888</v>
      </c>
      <c r="C178" s="23" t="s">
        <v>2235</v>
      </c>
      <c r="D178" s="23" t="s">
        <v>2220</v>
      </c>
      <c r="E178" s="23" t="s">
        <v>2232</v>
      </c>
      <c r="F178" s="23" t="s">
        <v>1673</v>
      </c>
      <c r="G178" s="23" t="s">
        <v>1674</v>
      </c>
      <c r="H178" s="9">
        <v>45890</v>
      </c>
      <c r="I178" s="10">
        <v>1</v>
      </c>
      <c r="J178" s="10">
        <v>0</v>
      </c>
      <c r="K178" s="10">
        <v>1</v>
      </c>
      <c r="L178" s="11">
        <v>34</v>
      </c>
    </row>
    <row r="179" spans="1:12" x14ac:dyDescent="0.3">
      <c r="A179" s="7">
        <v>1058</v>
      </c>
      <c r="B179" s="8">
        <v>45888</v>
      </c>
      <c r="C179" s="23" t="s">
        <v>2235</v>
      </c>
      <c r="D179" s="23" t="s">
        <v>2220</v>
      </c>
      <c r="E179" s="23" t="s">
        <v>2232</v>
      </c>
      <c r="F179" s="23" t="s">
        <v>174</v>
      </c>
      <c r="G179" s="23" t="s">
        <v>175</v>
      </c>
      <c r="H179" s="9">
        <v>45890</v>
      </c>
      <c r="I179" s="10">
        <v>25</v>
      </c>
      <c r="J179" s="10">
        <v>0</v>
      </c>
      <c r="K179" s="10">
        <v>25</v>
      </c>
      <c r="L179" s="11">
        <v>34</v>
      </c>
    </row>
    <row r="180" spans="1:12" x14ac:dyDescent="0.3">
      <c r="A180" s="7">
        <v>1058</v>
      </c>
      <c r="B180" s="8">
        <v>45888</v>
      </c>
      <c r="C180" s="23" t="s">
        <v>2235</v>
      </c>
      <c r="D180" s="23" t="s">
        <v>2220</v>
      </c>
      <c r="E180" s="23" t="s">
        <v>2232</v>
      </c>
      <c r="F180" s="23" t="s">
        <v>629</v>
      </c>
      <c r="G180" s="23" t="s">
        <v>630</v>
      </c>
      <c r="H180" s="9">
        <v>45890</v>
      </c>
      <c r="I180" s="10">
        <v>1</v>
      </c>
      <c r="J180" s="10">
        <v>0</v>
      </c>
      <c r="K180" s="10">
        <v>1</v>
      </c>
      <c r="L180" s="11">
        <v>34</v>
      </c>
    </row>
    <row r="181" spans="1:12" x14ac:dyDescent="0.3">
      <c r="A181" s="7">
        <v>1059</v>
      </c>
      <c r="B181" s="8">
        <v>45888</v>
      </c>
      <c r="C181" s="23" t="s">
        <v>1850</v>
      </c>
      <c r="D181" s="23" t="s">
        <v>2220</v>
      </c>
      <c r="E181" s="23" t="s">
        <v>2232</v>
      </c>
      <c r="F181" s="23" t="s">
        <v>292</v>
      </c>
      <c r="G181" s="23" t="s">
        <v>293</v>
      </c>
      <c r="H181" s="9">
        <v>45891</v>
      </c>
      <c r="I181" s="10">
        <v>100</v>
      </c>
      <c r="J181" s="10">
        <v>0</v>
      </c>
      <c r="K181" s="10">
        <v>100</v>
      </c>
      <c r="L181" s="11">
        <v>34</v>
      </c>
    </row>
    <row r="182" spans="1:12" x14ac:dyDescent="0.3">
      <c r="A182" s="7">
        <v>1060</v>
      </c>
      <c r="B182" s="8">
        <v>45888</v>
      </c>
      <c r="C182" s="23" t="s">
        <v>1847</v>
      </c>
      <c r="D182" s="23" t="s">
        <v>2220</v>
      </c>
      <c r="E182" s="23" t="s">
        <v>2232</v>
      </c>
      <c r="F182" s="23" t="s">
        <v>516</v>
      </c>
      <c r="G182" s="23" t="s">
        <v>517</v>
      </c>
      <c r="H182" s="9">
        <v>45890</v>
      </c>
      <c r="I182" s="10">
        <v>75</v>
      </c>
      <c r="J182" s="10">
        <v>0</v>
      </c>
      <c r="K182" s="10">
        <v>75</v>
      </c>
      <c r="L182" s="11">
        <v>34</v>
      </c>
    </row>
    <row r="183" spans="1:12" x14ac:dyDescent="0.3">
      <c r="A183" s="7">
        <v>1061</v>
      </c>
      <c r="B183" s="8">
        <v>45888</v>
      </c>
      <c r="C183" s="23" t="s">
        <v>1881</v>
      </c>
      <c r="D183" s="23" t="s">
        <v>2220</v>
      </c>
      <c r="E183" s="23" t="s">
        <v>2232</v>
      </c>
      <c r="F183" s="23" t="s">
        <v>717</v>
      </c>
      <c r="G183" s="23" t="s">
        <v>718</v>
      </c>
      <c r="H183" s="9">
        <v>45890</v>
      </c>
      <c r="I183" s="10">
        <v>800</v>
      </c>
      <c r="J183" s="10">
        <v>0</v>
      </c>
      <c r="K183" s="10">
        <v>800</v>
      </c>
      <c r="L183" s="11">
        <v>34</v>
      </c>
    </row>
    <row r="184" spans="1:12" x14ac:dyDescent="0.3">
      <c r="A184" s="7">
        <v>1061</v>
      </c>
      <c r="B184" s="8">
        <v>45888</v>
      </c>
      <c r="C184" s="23" t="s">
        <v>1881</v>
      </c>
      <c r="D184" s="23" t="s">
        <v>2220</v>
      </c>
      <c r="E184" s="23" t="s">
        <v>2232</v>
      </c>
      <c r="F184" s="23" t="s">
        <v>102</v>
      </c>
      <c r="G184" s="23" t="s">
        <v>103</v>
      </c>
      <c r="H184" s="9">
        <v>45890</v>
      </c>
      <c r="I184" s="10">
        <v>25</v>
      </c>
      <c r="J184" s="10">
        <v>0</v>
      </c>
      <c r="K184" s="10">
        <v>25</v>
      </c>
      <c r="L184" s="11">
        <v>34</v>
      </c>
    </row>
    <row r="185" spans="1:12" x14ac:dyDescent="0.3">
      <c r="A185" s="7">
        <v>1061</v>
      </c>
      <c r="B185" s="8">
        <v>45888</v>
      </c>
      <c r="C185" s="23" t="s">
        <v>1881</v>
      </c>
      <c r="D185" s="23" t="s">
        <v>2220</v>
      </c>
      <c r="E185" s="23" t="s">
        <v>2232</v>
      </c>
      <c r="F185" s="23" t="s">
        <v>70</v>
      </c>
      <c r="G185" s="23" t="s">
        <v>71</v>
      </c>
      <c r="H185" s="9">
        <v>45890</v>
      </c>
      <c r="I185" s="10">
        <v>750</v>
      </c>
      <c r="J185" s="10">
        <v>0</v>
      </c>
      <c r="K185" s="10">
        <v>750</v>
      </c>
      <c r="L185" s="11">
        <v>34</v>
      </c>
    </row>
    <row r="186" spans="1:12" x14ac:dyDescent="0.3">
      <c r="A186" s="7">
        <v>1062</v>
      </c>
      <c r="B186" s="8">
        <v>45889</v>
      </c>
      <c r="C186" s="23" t="s">
        <v>2577</v>
      </c>
      <c r="D186" s="23" t="s">
        <v>2220</v>
      </c>
      <c r="E186" s="23" t="s">
        <v>2232</v>
      </c>
      <c r="F186" s="23" t="s">
        <v>88</v>
      </c>
      <c r="G186" s="23" t="s">
        <v>89</v>
      </c>
      <c r="H186" s="9">
        <v>45889</v>
      </c>
      <c r="I186" s="10">
        <v>5</v>
      </c>
      <c r="J186" s="10">
        <v>0</v>
      </c>
      <c r="K186" s="10">
        <v>5</v>
      </c>
      <c r="L186" s="11">
        <v>34</v>
      </c>
    </row>
    <row r="187" spans="1:12" x14ac:dyDescent="0.3">
      <c r="A187" s="7">
        <v>1063</v>
      </c>
      <c r="B187" s="8">
        <v>45889</v>
      </c>
      <c r="C187" s="23" t="s">
        <v>1847</v>
      </c>
      <c r="D187" s="23" t="s">
        <v>2220</v>
      </c>
      <c r="E187" s="23" t="s">
        <v>2232</v>
      </c>
      <c r="F187" s="23" t="s">
        <v>813</v>
      </c>
      <c r="G187" s="23" t="s">
        <v>814</v>
      </c>
      <c r="H187" s="9">
        <v>45891</v>
      </c>
      <c r="I187" s="10">
        <v>75</v>
      </c>
      <c r="J187" s="10">
        <v>0</v>
      </c>
      <c r="K187" s="10">
        <v>75</v>
      </c>
      <c r="L187" s="11">
        <v>34</v>
      </c>
    </row>
    <row r="188" spans="1:12" x14ac:dyDescent="0.3">
      <c r="A188" s="7">
        <v>1064</v>
      </c>
      <c r="B188" s="8">
        <v>45889</v>
      </c>
      <c r="C188" s="23" t="s">
        <v>1847</v>
      </c>
      <c r="D188" s="23" t="s">
        <v>2220</v>
      </c>
      <c r="E188" s="23" t="s">
        <v>2232</v>
      </c>
      <c r="F188" s="23" t="s">
        <v>820</v>
      </c>
      <c r="G188" s="23" t="s">
        <v>821</v>
      </c>
      <c r="H188" s="9">
        <v>45895</v>
      </c>
      <c r="I188" s="10">
        <v>200</v>
      </c>
      <c r="J188" s="10">
        <v>0</v>
      </c>
      <c r="K188" s="10">
        <v>200</v>
      </c>
      <c r="L188" s="11">
        <v>35</v>
      </c>
    </row>
    <row r="189" spans="1:12" x14ac:dyDescent="0.3">
      <c r="A189" s="7">
        <v>1064</v>
      </c>
      <c r="B189" s="8">
        <v>45889</v>
      </c>
      <c r="C189" s="23" t="s">
        <v>1847</v>
      </c>
      <c r="D189" s="23" t="s">
        <v>2220</v>
      </c>
      <c r="E189" s="23" t="s">
        <v>2232</v>
      </c>
      <c r="F189" s="23" t="s">
        <v>172</v>
      </c>
      <c r="G189" s="23" t="s">
        <v>173</v>
      </c>
      <c r="H189" s="9">
        <v>45895</v>
      </c>
      <c r="I189" s="10">
        <v>350</v>
      </c>
      <c r="J189" s="10">
        <v>0</v>
      </c>
      <c r="K189" s="10">
        <v>350</v>
      </c>
      <c r="L189" s="11">
        <v>35</v>
      </c>
    </row>
    <row r="190" spans="1:12" x14ac:dyDescent="0.3">
      <c r="A190" s="7">
        <v>1064</v>
      </c>
      <c r="B190" s="8">
        <v>45889</v>
      </c>
      <c r="C190" s="23" t="s">
        <v>1847</v>
      </c>
      <c r="D190" s="23" t="s">
        <v>2220</v>
      </c>
      <c r="E190" s="23" t="s">
        <v>2232</v>
      </c>
      <c r="F190" s="23" t="s">
        <v>815</v>
      </c>
      <c r="G190" s="23" t="s">
        <v>816</v>
      </c>
      <c r="H190" s="9">
        <v>45895</v>
      </c>
      <c r="I190" s="10">
        <v>200</v>
      </c>
      <c r="J190" s="10">
        <v>0</v>
      </c>
      <c r="K190" s="10">
        <v>200</v>
      </c>
      <c r="L190" s="11">
        <v>35</v>
      </c>
    </row>
    <row r="191" spans="1:12" x14ac:dyDescent="0.3">
      <c r="A191" s="7">
        <v>1065</v>
      </c>
      <c r="B191" s="8">
        <v>45889</v>
      </c>
      <c r="C191" s="23" t="s">
        <v>2578</v>
      </c>
      <c r="D191" s="23" t="s">
        <v>2220</v>
      </c>
      <c r="E191" s="23" t="s">
        <v>2232</v>
      </c>
      <c r="F191" s="23" t="s">
        <v>391</v>
      </c>
      <c r="G191" s="23" t="s">
        <v>392</v>
      </c>
      <c r="H191" s="9">
        <v>45897</v>
      </c>
      <c r="I191" s="10">
        <v>20</v>
      </c>
      <c r="J191" s="10">
        <v>0</v>
      </c>
      <c r="K191" s="10">
        <v>20</v>
      </c>
      <c r="L191" s="11">
        <v>35</v>
      </c>
    </row>
    <row r="192" spans="1:12" x14ac:dyDescent="0.3">
      <c r="A192" s="7">
        <v>1065</v>
      </c>
      <c r="B192" s="8">
        <v>45889</v>
      </c>
      <c r="C192" s="23" t="s">
        <v>2578</v>
      </c>
      <c r="D192" s="23" t="s">
        <v>2220</v>
      </c>
      <c r="E192" s="23" t="s">
        <v>2232</v>
      </c>
      <c r="F192" s="23" t="s">
        <v>482</v>
      </c>
      <c r="G192" s="23" t="s">
        <v>483</v>
      </c>
      <c r="H192" s="9">
        <v>45897</v>
      </c>
      <c r="I192" s="10">
        <v>2</v>
      </c>
      <c r="J192" s="10">
        <v>0</v>
      </c>
      <c r="K192" s="10">
        <v>2</v>
      </c>
      <c r="L192" s="11">
        <v>35</v>
      </c>
    </row>
    <row r="193" spans="1:12" x14ac:dyDescent="0.3">
      <c r="A193" s="7">
        <v>1065</v>
      </c>
      <c r="B193" s="8">
        <v>45889</v>
      </c>
      <c r="C193" s="23" t="s">
        <v>2578</v>
      </c>
      <c r="D193" s="23" t="s">
        <v>2220</v>
      </c>
      <c r="E193" s="23" t="s">
        <v>2232</v>
      </c>
      <c r="F193" s="23" t="s">
        <v>484</v>
      </c>
      <c r="G193" s="23" t="s">
        <v>485</v>
      </c>
      <c r="H193" s="9">
        <v>45897</v>
      </c>
      <c r="I193" s="10">
        <v>2</v>
      </c>
      <c r="J193" s="10">
        <v>0</v>
      </c>
      <c r="K193" s="10">
        <v>2</v>
      </c>
      <c r="L193" s="11">
        <v>35</v>
      </c>
    </row>
    <row r="194" spans="1:12" x14ac:dyDescent="0.3">
      <c r="A194" s="7">
        <v>1065</v>
      </c>
      <c r="B194" s="8">
        <v>45889</v>
      </c>
      <c r="C194" s="23" t="s">
        <v>2578</v>
      </c>
      <c r="D194" s="23" t="s">
        <v>2220</v>
      </c>
      <c r="E194" s="23" t="s">
        <v>2232</v>
      </c>
      <c r="F194" s="23" t="s">
        <v>809</v>
      </c>
      <c r="G194" s="23" t="s">
        <v>810</v>
      </c>
      <c r="H194" s="9">
        <v>45897</v>
      </c>
      <c r="I194" s="10">
        <v>2</v>
      </c>
      <c r="J194" s="10">
        <v>0</v>
      </c>
      <c r="K194" s="10">
        <v>2</v>
      </c>
      <c r="L194" s="11">
        <v>35</v>
      </c>
    </row>
    <row r="195" spans="1:12" x14ac:dyDescent="0.3">
      <c r="A195" s="7">
        <v>1065</v>
      </c>
      <c r="B195" s="8">
        <v>45889</v>
      </c>
      <c r="C195" s="23" t="s">
        <v>2578</v>
      </c>
      <c r="D195" s="23" t="s">
        <v>2220</v>
      </c>
      <c r="E195" s="23" t="s">
        <v>2232</v>
      </c>
      <c r="F195" s="23" t="s">
        <v>486</v>
      </c>
      <c r="G195" s="23" t="s">
        <v>487</v>
      </c>
      <c r="H195" s="9">
        <v>45897</v>
      </c>
      <c r="I195" s="10">
        <v>5</v>
      </c>
      <c r="J195" s="10">
        <v>0</v>
      </c>
      <c r="K195" s="10">
        <v>5</v>
      </c>
      <c r="L195" s="11">
        <v>35</v>
      </c>
    </row>
    <row r="196" spans="1:12" x14ac:dyDescent="0.3">
      <c r="A196" s="7">
        <v>1066</v>
      </c>
      <c r="B196" s="8">
        <v>45889</v>
      </c>
      <c r="C196" s="23" t="s">
        <v>1813</v>
      </c>
      <c r="D196" s="23" t="s">
        <v>2220</v>
      </c>
      <c r="E196" s="23" t="s">
        <v>2232</v>
      </c>
      <c r="F196" s="23" t="s">
        <v>741</v>
      </c>
      <c r="G196" s="23" t="s">
        <v>742</v>
      </c>
      <c r="H196" s="9">
        <v>45891</v>
      </c>
      <c r="I196" s="10">
        <v>2000</v>
      </c>
      <c r="J196" s="10">
        <v>0</v>
      </c>
      <c r="K196" s="10">
        <v>2000</v>
      </c>
      <c r="L196" s="11">
        <v>34</v>
      </c>
    </row>
    <row r="197" spans="1:12" x14ac:dyDescent="0.3">
      <c r="A197" s="7">
        <v>1066</v>
      </c>
      <c r="B197" s="8">
        <v>45889</v>
      </c>
      <c r="C197" s="23" t="s">
        <v>1813</v>
      </c>
      <c r="D197" s="23" t="s">
        <v>2220</v>
      </c>
      <c r="E197" s="23" t="s">
        <v>2232</v>
      </c>
      <c r="F197" s="23" t="s">
        <v>828</v>
      </c>
      <c r="G197" s="23" t="s">
        <v>829</v>
      </c>
      <c r="H197" s="9">
        <v>45894</v>
      </c>
      <c r="I197" s="10">
        <v>10000</v>
      </c>
      <c r="J197" s="10">
        <v>0</v>
      </c>
      <c r="K197" s="10">
        <v>10000</v>
      </c>
      <c r="L197" s="11">
        <v>35</v>
      </c>
    </row>
    <row r="198" spans="1:12" x14ac:dyDescent="0.3">
      <c r="A198" s="7">
        <v>1066</v>
      </c>
      <c r="B198" s="8">
        <v>45889</v>
      </c>
      <c r="C198" s="23" t="s">
        <v>1813</v>
      </c>
      <c r="D198" s="23" t="s">
        <v>2220</v>
      </c>
      <c r="E198" s="23" t="s">
        <v>2232</v>
      </c>
      <c r="F198" s="23" t="s">
        <v>830</v>
      </c>
      <c r="G198" s="23" t="s">
        <v>831</v>
      </c>
      <c r="H198" s="9">
        <v>45894</v>
      </c>
      <c r="I198" s="10">
        <v>10000</v>
      </c>
      <c r="J198" s="10">
        <v>0</v>
      </c>
      <c r="K198" s="10">
        <v>10000</v>
      </c>
      <c r="L198" s="11">
        <v>35</v>
      </c>
    </row>
    <row r="199" spans="1:12" x14ac:dyDescent="0.3">
      <c r="A199" s="7">
        <v>1066</v>
      </c>
      <c r="B199" s="8">
        <v>45889</v>
      </c>
      <c r="C199" s="23" t="s">
        <v>1813</v>
      </c>
      <c r="D199" s="23" t="s">
        <v>2220</v>
      </c>
      <c r="E199" s="23" t="s">
        <v>2232</v>
      </c>
      <c r="F199" s="23" t="s">
        <v>743</v>
      </c>
      <c r="G199" s="23" t="s">
        <v>744</v>
      </c>
      <c r="H199" s="9">
        <v>45894</v>
      </c>
      <c r="I199" s="10">
        <v>7000</v>
      </c>
      <c r="J199" s="10">
        <v>0</v>
      </c>
      <c r="K199" s="10">
        <v>7000</v>
      </c>
      <c r="L199" s="11">
        <v>35</v>
      </c>
    </row>
    <row r="200" spans="1:12" x14ac:dyDescent="0.3">
      <c r="A200" s="7">
        <v>1067</v>
      </c>
      <c r="B200" s="8">
        <v>45889</v>
      </c>
      <c r="C200" s="23" t="s">
        <v>1804</v>
      </c>
      <c r="D200" s="23" t="s">
        <v>2220</v>
      </c>
      <c r="E200" s="23" t="s">
        <v>2232</v>
      </c>
      <c r="F200" s="23" t="s">
        <v>1471</v>
      </c>
      <c r="G200" s="23" t="s">
        <v>1472</v>
      </c>
      <c r="H200" s="9">
        <v>45889</v>
      </c>
      <c r="I200" s="10">
        <v>1300</v>
      </c>
      <c r="J200" s="10">
        <v>0</v>
      </c>
      <c r="K200" s="10">
        <v>1300</v>
      </c>
      <c r="L200" s="11">
        <v>34</v>
      </c>
    </row>
    <row r="201" spans="1:12" x14ac:dyDescent="0.3">
      <c r="A201" s="7">
        <v>1068</v>
      </c>
      <c r="B201" s="8">
        <v>45889</v>
      </c>
      <c r="C201" s="23" t="s">
        <v>2578</v>
      </c>
      <c r="D201" s="23" t="s">
        <v>2220</v>
      </c>
      <c r="E201" s="23" t="s">
        <v>2232</v>
      </c>
      <c r="F201" s="23" t="s">
        <v>304</v>
      </c>
      <c r="G201" s="23" t="s">
        <v>305</v>
      </c>
      <c r="H201" s="9">
        <v>45895</v>
      </c>
      <c r="I201" s="10">
        <v>100</v>
      </c>
      <c r="J201" s="10">
        <v>0</v>
      </c>
      <c r="K201" s="10">
        <v>100</v>
      </c>
      <c r="L201" s="11">
        <v>35</v>
      </c>
    </row>
    <row r="202" spans="1:12" x14ac:dyDescent="0.3">
      <c r="A202" s="7">
        <v>1069</v>
      </c>
      <c r="B202" s="8">
        <v>45889</v>
      </c>
      <c r="C202" s="23" t="s">
        <v>1841</v>
      </c>
      <c r="D202" s="23" t="s">
        <v>2220</v>
      </c>
      <c r="E202" s="23" t="s">
        <v>2232</v>
      </c>
      <c r="F202" s="23" t="s">
        <v>648</v>
      </c>
      <c r="G202" s="23" t="s">
        <v>649</v>
      </c>
      <c r="H202" s="9">
        <v>45902</v>
      </c>
      <c r="I202" s="10">
        <v>120</v>
      </c>
      <c r="J202" s="10">
        <v>0</v>
      </c>
      <c r="K202" s="10">
        <v>120</v>
      </c>
      <c r="L202" s="11">
        <v>36</v>
      </c>
    </row>
    <row r="203" spans="1:12" x14ac:dyDescent="0.3">
      <c r="A203" s="7">
        <v>1070</v>
      </c>
      <c r="B203" s="8">
        <v>45889</v>
      </c>
      <c r="C203" s="23" t="s">
        <v>2579</v>
      </c>
      <c r="D203" s="23" t="s">
        <v>2220</v>
      </c>
      <c r="E203" s="23" t="s">
        <v>2232</v>
      </c>
      <c r="F203" s="23" t="s">
        <v>96</v>
      </c>
      <c r="G203" s="23" t="s">
        <v>97</v>
      </c>
      <c r="H203" s="9">
        <v>45897</v>
      </c>
      <c r="I203" s="10">
        <v>5</v>
      </c>
      <c r="J203" s="10">
        <v>0</v>
      </c>
      <c r="K203" s="10">
        <v>5</v>
      </c>
      <c r="L203" s="11">
        <v>35</v>
      </c>
    </row>
    <row r="204" spans="1:12" x14ac:dyDescent="0.3">
      <c r="A204" s="7">
        <v>1071</v>
      </c>
      <c r="B204" s="8">
        <v>45889</v>
      </c>
      <c r="C204" s="23" t="s">
        <v>2234</v>
      </c>
      <c r="D204" s="23" t="s">
        <v>2220</v>
      </c>
      <c r="E204" s="23" t="s">
        <v>2232</v>
      </c>
      <c r="F204" s="23" t="s">
        <v>1729</v>
      </c>
      <c r="G204" s="23" t="s">
        <v>1730</v>
      </c>
      <c r="H204" s="9">
        <v>45896</v>
      </c>
      <c r="I204" s="10">
        <v>25</v>
      </c>
      <c r="J204" s="10">
        <v>0</v>
      </c>
      <c r="K204" s="10">
        <v>25</v>
      </c>
      <c r="L204" s="11">
        <v>35</v>
      </c>
    </row>
    <row r="205" spans="1:12" x14ac:dyDescent="0.3">
      <c r="A205" s="7">
        <v>1072</v>
      </c>
      <c r="B205" s="8">
        <v>45889</v>
      </c>
      <c r="C205" s="23" t="s">
        <v>2233</v>
      </c>
      <c r="D205" s="23" t="s">
        <v>2220</v>
      </c>
      <c r="E205" s="23" t="s">
        <v>2232</v>
      </c>
      <c r="F205" s="23" t="s">
        <v>76</v>
      </c>
      <c r="G205" s="23" t="s">
        <v>77</v>
      </c>
      <c r="H205" s="9">
        <v>45894</v>
      </c>
      <c r="I205" s="10">
        <v>25</v>
      </c>
      <c r="J205" s="10">
        <v>0</v>
      </c>
      <c r="K205" s="10">
        <v>25</v>
      </c>
      <c r="L205" s="11">
        <v>35</v>
      </c>
    </row>
    <row r="206" spans="1:12" x14ac:dyDescent="0.3">
      <c r="A206" s="7">
        <v>1073</v>
      </c>
      <c r="B206" s="8">
        <v>45889</v>
      </c>
      <c r="C206" s="23" t="s">
        <v>1820</v>
      </c>
      <c r="D206" s="23" t="s">
        <v>2220</v>
      </c>
      <c r="E206" s="23" t="s">
        <v>2232</v>
      </c>
      <c r="F206" s="23" t="s">
        <v>957</v>
      </c>
      <c r="G206" s="23" t="s">
        <v>958</v>
      </c>
      <c r="H206" s="9">
        <v>45890</v>
      </c>
      <c r="I206" s="10">
        <v>200</v>
      </c>
      <c r="J206" s="10">
        <v>0</v>
      </c>
      <c r="K206" s="10">
        <v>200</v>
      </c>
      <c r="L206" s="11">
        <v>34</v>
      </c>
    </row>
    <row r="207" spans="1:12" x14ac:dyDescent="0.3">
      <c r="A207" s="7">
        <v>1073</v>
      </c>
      <c r="B207" s="8">
        <v>45889</v>
      </c>
      <c r="C207" s="23" t="s">
        <v>1820</v>
      </c>
      <c r="D207" s="23" t="s">
        <v>2220</v>
      </c>
      <c r="E207" s="23" t="s">
        <v>2232</v>
      </c>
      <c r="F207" s="23" t="s">
        <v>957</v>
      </c>
      <c r="G207" s="23" t="s">
        <v>958</v>
      </c>
      <c r="H207" s="9">
        <v>45902</v>
      </c>
      <c r="I207" s="10">
        <v>1300</v>
      </c>
      <c r="J207" s="10">
        <v>0</v>
      </c>
      <c r="K207" s="10">
        <v>1300</v>
      </c>
      <c r="L207" s="11">
        <v>36</v>
      </c>
    </row>
    <row r="208" spans="1:12" x14ac:dyDescent="0.3">
      <c r="A208" s="7">
        <v>1074</v>
      </c>
      <c r="B208" s="8">
        <v>45889</v>
      </c>
      <c r="C208" s="23" t="s">
        <v>2233</v>
      </c>
      <c r="D208" s="23" t="s">
        <v>2220</v>
      </c>
      <c r="E208" s="23" t="s">
        <v>2232</v>
      </c>
      <c r="F208" s="23" t="s">
        <v>1087</v>
      </c>
      <c r="G208" s="23" t="s">
        <v>1088</v>
      </c>
      <c r="H208" s="9">
        <v>45894</v>
      </c>
      <c r="I208" s="10">
        <v>75</v>
      </c>
      <c r="J208" s="10">
        <v>0</v>
      </c>
      <c r="K208" s="10">
        <v>75</v>
      </c>
      <c r="L208" s="11">
        <v>35</v>
      </c>
    </row>
    <row r="209" spans="1:12" x14ac:dyDescent="0.3">
      <c r="A209" s="7">
        <v>1075</v>
      </c>
      <c r="B209" s="8">
        <v>45889</v>
      </c>
      <c r="C209" s="23" t="s">
        <v>2233</v>
      </c>
      <c r="D209" s="23" t="s">
        <v>2220</v>
      </c>
      <c r="E209" s="23" t="s">
        <v>2232</v>
      </c>
      <c r="F209" s="23" t="s">
        <v>1129</v>
      </c>
      <c r="G209" s="23" t="s">
        <v>1130</v>
      </c>
      <c r="H209" s="9">
        <v>45894</v>
      </c>
      <c r="I209" s="10">
        <v>75</v>
      </c>
      <c r="J209" s="10">
        <v>0</v>
      </c>
      <c r="K209" s="10">
        <v>75</v>
      </c>
      <c r="L209" s="11">
        <v>35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1"/>
  <sheetViews>
    <sheetView showGridLines="0" workbookViewId="0">
      <selection sqref="A1:C69"/>
    </sheetView>
  </sheetViews>
  <sheetFormatPr baseColWidth="10" defaultRowHeight="14.4" x14ac:dyDescent="0.3"/>
  <cols>
    <col min="1" max="1" width="11.109375" bestFit="1" customWidth="1"/>
    <col min="2" max="2" width="41.5546875" bestFit="1" customWidth="1"/>
    <col min="3" max="3" width="12.21875" bestFit="1" customWidth="1"/>
  </cols>
  <sheetData>
    <row r="1" spans="1:3" x14ac:dyDescent="0.3">
      <c r="A1" t="s">
        <v>2088</v>
      </c>
      <c r="B1" t="s">
        <v>2089</v>
      </c>
      <c r="C1" t="s">
        <v>2090</v>
      </c>
    </row>
    <row r="2" spans="1:3" x14ac:dyDescent="0.3">
      <c r="A2" s="35" t="s">
        <v>100</v>
      </c>
      <c r="B2" s="35" t="s">
        <v>101</v>
      </c>
      <c r="C2">
        <v>10</v>
      </c>
    </row>
    <row r="3" spans="1:3" x14ac:dyDescent="0.3">
      <c r="A3" s="35" t="s">
        <v>1325</v>
      </c>
      <c r="B3" s="35" t="s">
        <v>1326</v>
      </c>
      <c r="C3">
        <v>25</v>
      </c>
    </row>
    <row r="4" spans="1:3" x14ac:dyDescent="0.3">
      <c r="A4" s="35" t="s">
        <v>98</v>
      </c>
      <c r="B4" s="35" t="s">
        <v>99</v>
      </c>
      <c r="C4">
        <v>10</v>
      </c>
    </row>
    <row r="5" spans="1:3" x14ac:dyDescent="0.3">
      <c r="A5" s="35" t="s">
        <v>80</v>
      </c>
      <c r="B5" s="35" t="s">
        <v>81</v>
      </c>
      <c r="C5">
        <v>25</v>
      </c>
    </row>
    <row r="6" spans="1:3" x14ac:dyDescent="0.3">
      <c r="A6" s="35" t="s">
        <v>1010</v>
      </c>
      <c r="B6" s="35" t="s">
        <v>1011</v>
      </c>
      <c r="C6">
        <v>96</v>
      </c>
    </row>
    <row r="7" spans="1:3" x14ac:dyDescent="0.3">
      <c r="A7" s="35" t="s">
        <v>211</v>
      </c>
      <c r="B7" s="35" t="s">
        <v>212</v>
      </c>
      <c r="C7">
        <v>1</v>
      </c>
    </row>
    <row r="8" spans="1:3" x14ac:dyDescent="0.3">
      <c r="A8" s="35" t="s">
        <v>1673</v>
      </c>
      <c r="B8" s="35" t="s">
        <v>1674</v>
      </c>
      <c r="C8">
        <v>2</v>
      </c>
    </row>
    <row r="9" spans="1:3" x14ac:dyDescent="0.3">
      <c r="A9" s="35" t="s">
        <v>213</v>
      </c>
      <c r="B9" s="35" t="s">
        <v>214</v>
      </c>
      <c r="C9">
        <v>5</v>
      </c>
    </row>
    <row r="10" spans="1:3" x14ac:dyDescent="0.3">
      <c r="A10" s="35" t="s">
        <v>1519</v>
      </c>
      <c r="B10" s="35" t="s">
        <v>1520</v>
      </c>
      <c r="C10">
        <v>20</v>
      </c>
    </row>
    <row r="11" spans="1:3" x14ac:dyDescent="0.3">
      <c r="A11" s="35" t="s">
        <v>229</v>
      </c>
      <c r="B11" s="35" t="s">
        <v>230</v>
      </c>
      <c r="C11">
        <v>1</v>
      </c>
    </row>
    <row r="12" spans="1:3" x14ac:dyDescent="0.3">
      <c r="A12" s="35" t="s">
        <v>290</v>
      </c>
      <c r="B12" s="35" t="s">
        <v>291</v>
      </c>
      <c r="C12">
        <v>100</v>
      </c>
    </row>
    <row r="13" spans="1:3" x14ac:dyDescent="0.3">
      <c r="A13" s="35" t="s">
        <v>253</v>
      </c>
      <c r="B13" s="35" t="s">
        <v>254</v>
      </c>
      <c r="C13">
        <v>2010</v>
      </c>
    </row>
    <row r="14" spans="1:3" x14ac:dyDescent="0.3">
      <c r="A14" s="35" t="s">
        <v>567</v>
      </c>
      <c r="B14" s="35" t="s">
        <v>568</v>
      </c>
      <c r="C14">
        <v>25</v>
      </c>
    </row>
    <row r="15" spans="1:3" x14ac:dyDescent="0.3">
      <c r="A15" s="35" t="s">
        <v>152</v>
      </c>
      <c r="B15" s="35" t="s">
        <v>153</v>
      </c>
      <c r="C15">
        <v>100</v>
      </c>
    </row>
    <row r="16" spans="1:3" x14ac:dyDescent="0.3">
      <c r="A16" s="35" t="s">
        <v>789</v>
      </c>
      <c r="B16" s="35" t="s">
        <v>790</v>
      </c>
      <c r="C16">
        <v>50</v>
      </c>
    </row>
    <row r="17" spans="1:3" x14ac:dyDescent="0.3">
      <c r="A17" s="35" t="s">
        <v>2095</v>
      </c>
      <c r="B17" s="35" t="s">
        <v>819</v>
      </c>
      <c r="C17">
        <v>1550</v>
      </c>
    </row>
    <row r="18" spans="1:3" x14ac:dyDescent="0.3">
      <c r="A18" s="35" t="s">
        <v>1177</v>
      </c>
      <c r="B18" s="35" t="s">
        <v>1178</v>
      </c>
      <c r="C18">
        <v>121</v>
      </c>
    </row>
    <row r="19" spans="1:3" x14ac:dyDescent="0.3">
      <c r="A19" s="35" t="s">
        <v>1175</v>
      </c>
      <c r="B19" s="35" t="s">
        <v>1176</v>
      </c>
      <c r="C19">
        <v>300</v>
      </c>
    </row>
    <row r="20" spans="1:3" x14ac:dyDescent="0.3">
      <c r="A20" s="35" t="s">
        <v>82</v>
      </c>
      <c r="B20" s="35" t="s">
        <v>83</v>
      </c>
      <c r="C20">
        <v>275</v>
      </c>
    </row>
    <row r="21" spans="1:3" x14ac:dyDescent="0.3">
      <c r="A21" s="35" t="s">
        <v>415</v>
      </c>
      <c r="B21" s="35" t="s">
        <v>416</v>
      </c>
      <c r="C21">
        <v>280.64</v>
      </c>
    </row>
    <row r="22" spans="1:3" x14ac:dyDescent="0.3">
      <c r="A22" s="35" t="s">
        <v>126</v>
      </c>
      <c r="B22" s="35" t="s">
        <v>127</v>
      </c>
      <c r="C22">
        <v>5.36</v>
      </c>
    </row>
    <row r="23" spans="1:3" x14ac:dyDescent="0.3">
      <c r="A23" s="35" t="s">
        <v>413</v>
      </c>
      <c r="B23" s="35" t="s">
        <v>414</v>
      </c>
      <c r="C23">
        <v>200</v>
      </c>
    </row>
    <row r="24" spans="1:3" x14ac:dyDescent="0.3">
      <c r="A24" s="35" t="s">
        <v>2098</v>
      </c>
      <c r="B24" s="35" t="s">
        <v>2099</v>
      </c>
      <c r="C24">
        <v>100</v>
      </c>
    </row>
    <row r="25" spans="1:3" x14ac:dyDescent="0.3">
      <c r="A25" s="35" t="s">
        <v>791</v>
      </c>
      <c r="B25" s="35" t="s">
        <v>792</v>
      </c>
      <c r="C25">
        <v>50</v>
      </c>
    </row>
    <row r="26" spans="1:3" x14ac:dyDescent="0.3">
      <c r="A26" s="35" t="s">
        <v>809</v>
      </c>
      <c r="B26" s="35" t="s">
        <v>810</v>
      </c>
      <c r="C26">
        <v>2</v>
      </c>
    </row>
    <row r="27" spans="1:3" x14ac:dyDescent="0.3">
      <c r="A27" s="35" t="s">
        <v>468</v>
      </c>
      <c r="B27" s="35" t="s">
        <v>469</v>
      </c>
      <c r="C27">
        <v>675</v>
      </c>
    </row>
    <row r="28" spans="1:3" x14ac:dyDescent="0.3">
      <c r="A28" s="35" t="s">
        <v>466</v>
      </c>
      <c r="B28" s="35" t="s">
        <v>467</v>
      </c>
      <c r="C28">
        <v>675</v>
      </c>
    </row>
    <row r="29" spans="1:3" x14ac:dyDescent="0.3">
      <c r="A29" s="35" t="s">
        <v>328</v>
      </c>
      <c r="B29" s="35" t="s">
        <v>329</v>
      </c>
      <c r="C29">
        <v>350</v>
      </c>
    </row>
    <row r="30" spans="1:3" x14ac:dyDescent="0.3">
      <c r="A30" s="35" t="s">
        <v>613</v>
      </c>
      <c r="B30" s="35" t="s">
        <v>614</v>
      </c>
      <c r="C30">
        <v>200</v>
      </c>
    </row>
    <row r="31" spans="1:3" x14ac:dyDescent="0.3">
      <c r="A31" s="35" t="s">
        <v>1445</v>
      </c>
      <c r="B31" s="35" t="s">
        <v>1446</v>
      </c>
      <c r="C31">
        <v>25</v>
      </c>
    </row>
    <row r="32" spans="1:3" x14ac:dyDescent="0.3">
      <c r="A32" s="35" t="s">
        <v>931</v>
      </c>
      <c r="B32" s="35" t="s">
        <v>932</v>
      </c>
      <c r="C32">
        <v>500</v>
      </c>
    </row>
    <row r="33" spans="1:3" x14ac:dyDescent="0.3">
      <c r="A33" s="35" t="s">
        <v>559</v>
      </c>
      <c r="B33" s="35" t="s">
        <v>560</v>
      </c>
      <c r="C33">
        <v>5</v>
      </c>
    </row>
    <row r="34" spans="1:3" x14ac:dyDescent="0.3">
      <c r="A34" s="35" t="s">
        <v>168</v>
      </c>
      <c r="B34" s="35" t="s">
        <v>169</v>
      </c>
      <c r="C34">
        <v>67</v>
      </c>
    </row>
    <row r="35" spans="1:3" x14ac:dyDescent="0.3">
      <c r="A35" s="35" t="s">
        <v>815</v>
      </c>
      <c r="B35" s="35" t="s">
        <v>816</v>
      </c>
      <c r="C35">
        <v>200</v>
      </c>
    </row>
    <row r="36" spans="1:3" x14ac:dyDescent="0.3">
      <c r="A36" s="35" t="s">
        <v>813</v>
      </c>
      <c r="B36" s="35" t="s">
        <v>814</v>
      </c>
      <c r="C36">
        <v>60</v>
      </c>
    </row>
    <row r="37" spans="1:3" x14ac:dyDescent="0.3">
      <c r="A37" s="35" t="s">
        <v>1331</v>
      </c>
      <c r="B37" s="35" t="s">
        <v>1332</v>
      </c>
      <c r="C37">
        <v>2</v>
      </c>
    </row>
    <row r="38" spans="1:3" x14ac:dyDescent="0.3">
      <c r="A38" s="35" t="s">
        <v>739</v>
      </c>
      <c r="B38" s="35" t="s">
        <v>740</v>
      </c>
      <c r="C38">
        <v>150</v>
      </c>
    </row>
    <row r="39" spans="1:3" x14ac:dyDescent="0.3">
      <c r="A39" s="35" t="s">
        <v>1052</v>
      </c>
      <c r="B39" s="35" t="s">
        <v>1053</v>
      </c>
      <c r="C39">
        <v>98.4</v>
      </c>
    </row>
    <row r="40" spans="1:3" x14ac:dyDescent="0.3">
      <c r="A40" s="35" t="s">
        <v>845</v>
      </c>
      <c r="B40" s="35" t="s">
        <v>846</v>
      </c>
      <c r="C40">
        <v>839.16000000000008</v>
      </c>
    </row>
    <row r="41" spans="1:3" x14ac:dyDescent="0.3">
      <c r="A41" s="35" t="s">
        <v>1529</v>
      </c>
      <c r="B41" s="35" t="s">
        <v>1530</v>
      </c>
      <c r="C41">
        <v>103.2</v>
      </c>
    </row>
    <row r="42" spans="1:3" x14ac:dyDescent="0.3">
      <c r="A42" s="35" t="s">
        <v>721</v>
      </c>
      <c r="B42" s="35" t="s">
        <v>722</v>
      </c>
      <c r="C42">
        <v>1907.6100000000001</v>
      </c>
    </row>
    <row r="43" spans="1:3" x14ac:dyDescent="0.3">
      <c r="A43" s="35" t="s">
        <v>2537</v>
      </c>
      <c r="B43" s="35" t="s">
        <v>2538</v>
      </c>
      <c r="C43">
        <v>360</v>
      </c>
    </row>
    <row r="44" spans="1:3" x14ac:dyDescent="0.3">
      <c r="A44" s="35" t="s">
        <v>1397</v>
      </c>
      <c r="B44" s="35" t="s">
        <v>1398</v>
      </c>
      <c r="C44">
        <v>267.05</v>
      </c>
    </row>
    <row r="45" spans="1:3" x14ac:dyDescent="0.3">
      <c r="A45" s="35" t="s">
        <v>1405</v>
      </c>
      <c r="B45" s="35" t="s">
        <v>1406</v>
      </c>
      <c r="C45">
        <v>269</v>
      </c>
    </row>
    <row r="46" spans="1:3" x14ac:dyDescent="0.3">
      <c r="A46" s="35" t="s">
        <v>725</v>
      </c>
      <c r="B46" s="35" t="s">
        <v>726</v>
      </c>
      <c r="C46">
        <v>9795</v>
      </c>
    </row>
    <row r="47" spans="1:3" x14ac:dyDescent="0.3">
      <c r="A47" s="35" t="s">
        <v>1641</v>
      </c>
      <c r="B47" s="35" t="s">
        <v>1642</v>
      </c>
      <c r="C47">
        <v>36289</v>
      </c>
    </row>
    <row r="48" spans="1:3" x14ac:dyDescent="0.3">
      <c r="A48" s="35" t="s">
        <v>1631</v>
      </c>
      <c r="B48" s="35" t="s">
        <v>1632</v>
      </c>
      <c r="C48">
        <v>907</v>
      </c>
    </row>
    <row r="49" spans="1:3" x14ac:dyDescent="0.3">
      <c r="A49" s="35" t="s">
        <v>255</v>
      </c>
      <c r="B49" s="35" t="s">
        <v>256</v>
      </c>
      <c r="C49">
        <v>894000</v>
      </c>
    </row>
    <row r="50" spans="1:3" x14ac:dyDescent="0.3">
      <c r="A50" s="35" t="s">
        <v>185</v>
      </c>
      <c r="B50" s="35" t="s">
        <v>186</v>
      </c>
      <c r="C50">
        <v>525000</v>
      </c>
    </row>
    <row r="51" spans="1:3" x14ac:dyDescent="0.3">
      <c r="A51" s="35" t="s">
        <v>178</v>
      </c>
      <c r="B51" s="35" t="s">
        <v>179</v>
      </c>
      <c r="C51">
        <v>75000</v>
      </c>
    </row>
    <row r="52" spans="1:3" x14ac:dyDescent="0.3">
      <c r="A52" s="35" t="s">
        <v>686</v>
      </c>
      <c r="B52" s="35" t="s">
        <v>687</v>
      </c>
      <c r="C52">
        <v>3000</v>
      </c>
    </row>
    <row r="53" spans="1:3" x14ac:dyDescent="0.3">
      <c r="A53" s="35" t="s">
        <v>1511</v>
      </c>
      <c r="B53" s="35" t="s">
        <v>1512</v>
      </c>
      <c r="C53">
        <v>12225</v>
      </c>
    </row>
    <row r="54" spans="1:3" x14ac:dyDescent="0.3">
      <c r="A54" s="35" t="s">
        <v>1717</v>
      </c>
      <c r="B54" s="35" t="s">
        <v>1718</v>
      </c>
      <c r="C54">
        <v>2000</v>
      </c>
    </row>
    <row r="55" spans="1:3" x14ac:dyDescent="0.3">
      <c r="A55" s="35" t="s">
        <v>1607</v>
      </c>
      <c r="B55" s="35" t="s">
        <v>1608</v>
      </c>
      <c r="C55">
        <v>3000</v>
      </c>
    </row>
    <row r="56" spans="1:3" x14ac:dyDescent="0.3">
      <c r="A56" s="35" t="s">
        <v>2275</v>
      </c>
      <c r="B56" s="35" t="s">
        <v>2276</v>
      </c>
      <c r="C56">
        <v>50</v>
      </c>
    </row>
    <row r="57" spans="1:3" x14ac:dyDescent="0.3">
      <c r="A57" s="35" t="s">
        <v>421</v>
      </c>
      <c r="B57" s="35" t="s">
        <v>422</v>
      </c>
      <c r="C57">
        <v>160</v>
      </c>
    </row>
    <row r="58" spans="1:3" x14ac:dyDescent="0.3">
      <c r="A58" s="35" t="s">
        <v>995</v>
      </c>
      <c r="B58" s="35" t="s">
        <v>996</v>
      </c>
      <c r="C58">
        <v>400</v>
      </c>
    </row>
    <row r="59" spans="1:3" x14ac:dyDescent="0.3">
      <c r="A59" s="35" t="s">
        <v>668</v>
      </c>
      <c r="B59" s="35" t="s">
        <v>669</v>
      </c>
      <c r="C59">
        <v>108</v>
      </c>
    </row>
    <row r="60" spans="1:3" x14ac:dyDescent="0.3">
      <c r="A60" s="35" t="s">
        <v>1014</v>
      </c>
      <c r="B60" s="35" t="s">
        <v>1015</v>
      </c>
      <c r="C60">
        <v>25</v>
      </c>
    </row>
    <row r="61" spans="1:3" x14ac:dyDescent="0.3">
      <c r="A61" s="35" t="s">
        <v>741</v>
      </c>
      <c r="B61" s="35" t="s">
        <v>742</v>
      </c>
      <c r="C61">
        <v>4040</v>
      </c>
    </row>
    <row r="62" spans="1:3" x14ac:dyDescent="0.3">
      <c r="A62" s="35" t="s">
        <v>526</v>
      </c>
      <c r="B62" s="35" t="s">
        <v>527</v>
      </c>
      <c r="C62">
        <v>191371</v>
      </c>
    </row>
    <row r="63" spans="1:3" x14ac:dyDescent="0.3">
      <c r="A63" s="35" t="s">
        <v>2250</v>
      </c>
      <c r="B63" s="35" t="s">
        <v>2251</v>
      </c>
      <c r="C63">
        <v>29902</v>
      </c>
    </row>
    <row r="64" spans="1:3" x14ac:dyDescent="0.3">
      <c r="A64" s="35" t="s">
        <v>2273</v>
      </c>
      <c r="B64" s="35" t="s">
        <v>2274</v>
      </c>
      <c r="C64">
        <v>540000</v>
      </c>
    </row>
    <row r="65" spans="1:3" x14ac:dyDescent="0.3">
      <c r="A65" s="35" t="s">
        <v>759</v>
      </c>
      <c r="B65" s="35" t="s">
        <v>760</v>
      </c>
      <c r="C65">
        <v>493.95</v>
      </c>
    </row>
    <row r="66" spans="1:3" x14ac:dyDescent="0.3">
      <c r="A66" s="35" t="s">
        <v>342</v>
      </c>
      <c r="B66" s="35" t="s">
        <v>343</v>
      </c>
      <c r="C66">
        <v>28</v>
      </c>
    </row>
    <row r="67" spans="1:3" x14ac:dyDescent="0.3">
      <c r="A67" s="35" t="s">
        <v>344</v>
      </c>
      <c r="B67" s="35" t="s">
        <v>345</v>
      </c>
      <c r="C67">
        <v>25</v>
      </c>
    </row>
    <row r="68" spans="1:3" x14ac:dyDescent="0.3">
      <c r="A68" s="35" t="s">
        <v>354</v>
      </c>
      <c r="B68" s="35" t="s">
        <v>355</v>
      </c>
      <c r="C68">
        <v>1</v>
      </c>
    </row>
    <row r="69" spans="1:3" x14ac:dyDescent="0.3">
      <c r="A69" s="35" t="s">
        <v>2539</v>
      </c>
      <c r="B69" s="35" t="s">
        <v>2540</v>
      </c>
      <c r="C69">
        <v>42500</v>
      </c>
    </row>
    <row r="70" spans="1:3" x14ac:dyDescent="0.3">
      <c r="A70" s="35" t="s">
        <v>1605</v>
      </c>
      <c r="B70" s="35" t="s">
        <v>1606</v>
      </c>
      <c r="C70">
        <v>300000</v>
      </c>
    </row>
    <row r="71" spans="1:3" x14ac:dyDescent="0.3">
      <c r="A71" s="35" t="s">
        <v>539</v>
      </c>
      <c r="B71" s="35" t="s">
        <v>540</v>
      </c>
      <c r="C71">
        <v>760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6"/>
  <sheetViews>
    <sheetView showGridLines="0" zoomScaleNormal="100" workbookViewId="0">
      <selection sqref="A1:C586"/>
    </sheetView>
  </sheetViews>
  <sheetFormatPr baseColWidth="10" defaultColWidth="11.5546875" defaultRowHeight="10.199999999999999" x14ac:dyDescent="0.2"/>
  <cols>
    <col min="1" max="1" width="11.109375" style="2" bestFit="1" customWidth="1"/>
    <col min="2" max="2" width="38.21875" style="2" bestFit="1" customWidth="1"/>
    <col min="3" max="3" width="12.21875" style="2" bestFit="1" customWidth="1"/>
    <col min="4" max="16384" width="11.5546875" style="2"/>
  </cols>
  <sheetData>
    <row r="1" spans="1:3" ht="14.4" x14ac:dyDescent="0.3">
      <c r="A1" t="s">
        <v>2088</v>
      </c>
      <c r="B1" t="s">
        <v>2089</v>
      </c>
      <c r="C1" t="s">
        <v>2090</v>
      </c>
    </row>
    <row r="2" spans="1:3" x14ac:dyDescent="0.2">
      <c r="A2" s="34" t="s">
        <v>118</v>
      </c>
      <c r="B2" s="34" t="s">
        <v>119</v>
      </c>
      <c r="C2" s="34">
        <v>44.7254</v>
      </c>
    </row>
    <row r="3" spans="1:3" x14ac:dyDescent="0.2">
      <c r="A3" s="34" t="s">
        <v>205</v>
      </c>
      <c r="B3" s="34" t="s">
        <v>206</v>
      </c>
      <c r="C3" s="34">
        <v>8</v>
      </c>
    </row>
    <row r="4" spans="1:3" x14ac:dyDescent="0.2">
      <c r="A4" s="34" t="s">
        <v>120</v>
      </c>
      <c r="B4" s="34" t="s">
        <v>121</v>
      </c>
      <c r="C4" s="34">
        <v>7.4769000000000005</v>
      </c>
    </row>
    <row r="5" spans="1:3" x14ac:dyDescent="0.2">
      <c r="A5" s="34" t="s">
        <v>1727</v>
      </c>
      <c r="B5" s="34" t="s">
        <v>1728</v>
      </c>
      <c r="C5" s="34">
        <v>10</v>
      </c>
    </row>
    <row r="6" spans="1:3" x14ac:dyDescent="0.2">
      <c r="A6" s="34" t="s">
        <v>1729</v>
      </c>
      <c r="B6" s="34" t="s">
        <v>1730</v>
      </c>
      <c r="C6" s="34">
        <v>19</v>
      </c>
    </row>
    <row r="7" spans="1:3" x14ac:dyDescent="0.2">
      <c r="A7" s="34" t="s">
        <v>1479</v>
      </c>
      <c r="B7" s="34" t="s">
        <v>1480</v>
      </c>
      <c r="C7" s="34">
        <v>65.72</v>
      </c>
    </row>
    <row r="8" spans="1:3" x14ac:dyDescent="0.2">
      <c r="A8" s="34" t="s">
        <v>356</v>
      </c>
      <c r="B8" s="34" t="s">
        <v>357</v>
      </c>
      <c r="C8" s="34">
        <v>965.29</v>
      </c>
    </row>
    <row r="9" spans="1:3" x14ac:dyDescent="0.2">
      <c r="A9" s="34" t="s">
        <v>219</v>
      </c>
      <c r="B9" s="34" t="s">
        <v>220</v>
      </c>
      <c r="C9" s="34">
        <v>5</v>
      </c>
    </row>
    <row r="10" spans="1:3" x14ac:dyDescent="0.2">
      <c r="A10" s="34" t="s">
        <v>128</v>
      </c>
      <c r="B10" s="34" t="s">
        <v>129</v>
      </c>
      <c r="C10" s="34">
        <v>6.21305</v>
      </c>
    </row>
    <row r="11" spans="1:3" x14ac:dyDescent="0.2">
      <c r="A11" s="34" t="s">
        <v>1083</v>
      </c>
      <c r="B11" s="34" t="s">
        <v>1084</v>
      </c>
      <c r="C11" s="34">
        <v>368.87580000000003</v>
      </c>
    </row>
    <row r="12" spans="1:3" x14ac:dyDescent="0.2">
      <c r="A12" s="34" t="s">
        <v>100</v>
      </c>
      <c r="B12" s="34" t="s">
        <v>101</v>
      </c>
      <c r="C12" s="34">
        <v>1.0860000000000001</v>
      </c>
    </row>
    <row r="13" spans="1:3" x14ac:dyDescent="0.2">
      <c r="A13" s="34" t="s">
        <v>444</v>
      </c>
      <c r="B13" s="34" t="s">
        <v>445</v>
      </c>
      <c r="C13" s="34">
        <v>140</v>
      </c>
    </row>
    <row r="14" spans="1:3" x14ac:dyDescent="0.2">
      <c r="A14" s="34" t="s">
        <v>1575</v>
      </c>
      <c r="B14" s="34" t="s">
        <v>1576</v>
      </c>
      <c r="C14" s="34">
        <v>5</v>
      </c>
    </row>
    <row r="15" spans="1:3" x14ac:dyDescent="0.2">
      <c r="A15" s="34" t="s">
        <v>1541</v>
      </c>
      <c r="B15" s="34" t="s">
        <v>1542</v>
      </c>
      <c r="C15" s="34">
        <v>27.405899999999999</v>
      </c>
    </row>
    <row r="16" spans="1:3" x14ac:dyDescent="0.2">
      <c r="A16" s="34" t="s">
        <v>94</v>
      </c>
      <c r="B16" s="34" t="s">
        <v>95</v>
      </c>
      <c r="C16" s="34">
        <v>36</v>
      </c>
    </row>
    <row r="17" spans="1:3" x14ac:dyDescent="0.2">
      <c r="A17" s="34" t="s">
        <v>1325</v>
      </c>
      <c r="B17" s="34" t="s">
        <v>1326</v>
      </c>
      <c r="C17" s="34">
        <v>20.3596</v>
      </c>
    </row>
    <row r="18" spans="1:3" x14ac:dyDescent="0.2">
      <c r="A18" s="34" t="s">
        <v>98</v>
      </c>
      <c r="B18" s="34" t="s">
        <v>99</v>
      </c>
      <c r="C18" s="34">
        <v>20</v>
      </c>
    </row>
    <row r="19" spans="1:3" x14ac:dyDescent="0.2">
      <c r="A19" s="34" t="s">
        <v>326</v>
      </c>
      <c r="B19" s="34" t="s">
        <v>327</v>
      </c>
      <c r="C19" s="34">
        <v>10.289</v>
      </c>
    </row>
    <row r="20" spans="1:3" x14ac:dyDescent="0.2">
      <c r="A20" s="34" t="s">
        <v>80</v>
      </c>
      <c r="B20" s="34" t="s">
        <v>81</v>
      </c>
      <c r="C20" s="34">
        <v>25</v>
      </c>
    </row>
    <row r="21" spans="1:3" x14ac:dyDescent="0.2">
      <c r="A21" s="34" t="s">
        <v>84</v>
      </c>
      <c r="B21" s="34" t="s">
        <v>85</v>
      </c>
      <c r="C21" s="34">
        <v>22.2</v>
      </c>
    </row>
    <row r="22" spans="1:3" x14ac:dyDescent="0.2">
      <c r="A22" s="34" t="s">
        <v>442</v>
      </c>
      <c r="B22" s="34" t="s">
        <v>443</v>
      </c>
      <c r="C22" s="34">
        <v>139</v>
      </c>
    </row>
    <row r="23" spans="1:3" x14ac:dyDescent="0.2">
      <c r="A23" s="34" t="s">
        <v>221</v>
      </c>
      <c r="B23" s="34" t="s">
        <v>222</v>
      </c>
      <c r="C23" s="34">
        <v>2.5</v>
      </c>
    </row>
    <row r="24" spans="1:3" x14ac:dyDescent="0.2">
      <c r="A24" s="34" t="s">
        <v>849</v>
      </c>
      <c r="B24" s="34" t="s">
        <v>850</v>
      </c>
      <c r="C24" s="34">
        <v>442</v>
      </c>
    </row>
    <row r="25" spans="1:3" x14ac:dyDescent="0.2">
      <c r="A25" s="34" t="s">
        <v>92</v>
      </c>
      <c r="B25" s="34" t="s">
        <v>93</v>
      </c>
      <c r="C25" s="34">
        <v>649.97699999999998</v>
      </c>
    </row>
    <row r="26" spans="1:3" x14ac:dyDescent="0.2">
      <c r="A26" s="34" t="s">
        <v>1731</v>
      </c>
      <c r="B26" s="34" t="s">
        <v>1732</v>
      </c>
      <c r="C26" s="34">
        <v>21.6</v>
      </c>
    </row>
    <row r="27" spans="1:3" x14ac:dyDescent="0.2">
      <c r="A27" s="34" t="s">
        <v>96</v>
      </c>
      <c r="B27" s="34" t="s">
        <v>97</v>
      </c>
      <c r="C27" s="34">
        <v>4</v>
      </c>
    </row>
    <row r="28" spans="1:3" x14ac:dyDescent="0.2">
      <c r="A28" s="34" t="s">
        <v>217</v>
      </c>
      <c r="B28" s="34" t="s">
        <v>218</v>
      </c>
      <c r="C28" s="34">
        <v>2.5</v>
      </c>
    </row>
    <row r="29" spans="1:3" x14ac:dyDescent="0.2">
      <c r="A29" s="34" t="s">
        <v>211</v>
      </c>
      <c r="B29" s="34" t="s">
        <v>212</v>
      </c>
      <c r="C29" s="34">
        <v>1.25</v>
      </c>
    </row>
    <row r="30" spans="1:3" x14ac:dyDescent="0.2">
      <c r="A30" s="34" t="s">
        <v>346</v>
      </c>
      <c r="B30" s="34" t="s">
        <v>347</v>
      </c>
      <c r="C30" s="34">
        <v>42.364000000000004</v>
      </c>
    </row>
    <row r="31" spans="1:3" x14ac:dyDescent="0.2">
      <c r="A31" s="34" t="s">
        <v>209</v>
      </c>
      <c r="B31" s="34" t="s">
        <v>210</v>
      </c>
      <c r="C31" s="34">
        <v>5.91</v>
      </c>
    </row>
    <row r="32" spans="1:3" x14ac:dyDescent="0.2">
      <c r="A32" s="34" t="s">
        <v>1539</v>
      </c>
      <c r="B32" s="34" t="s">
        <v>1540</v>
      </c>
      <c r="C32" s="34">
        <v>4.88</v>
      </c>
    </row>
    <row r="33" spans="1:3" x14ac:dyDescent="0.2">
      <c r="A33" s="34" t="s">
        <v>1433</v>
      </c>
      <c r="B33" s="34" t="s">
        <v>1434</v>
      </c>
      <c r="C33" s="34">
        <v>44.674999999999997</v>
      </c>
    </row>
    <row r="34" spans="1:3" x14ac:dyDescent="0.2">
      <c r="A34" s="34" t="s">
        <v>176</v>
      </c>
      <c r="B34" s="34" t="s">
        <v>177</v>
      </c>
      <c r="C34" s="34">
        <v>4.9940499999999997</v>
      </c>
    </row>
    <row r="35" spans="1:3" x14ac:dyDescent="0.2">
      <c r="A35" s="34" t="s">
        <v>332</v>
      </c>
      <c r="B35" s="34" t="s">
        <v>333</v>
      </c>
      <c r="C35" s="34">
        <v>12.4</v>
      </c>
    </row>
    <row r="36" spans="1:3" x14ac:dyDescent="0.2">
      <c r="A36" s="34" t="s">
        <v>670</v>
      </c>
      <c r="B36" s="34" t="s">
        <v>671</v>
      </c>
      <c r="C36" s="34">
        <v>5</v>
      </c>
    </row>
    <row r="37" spans="1:3" x14ac:dyDescent="0.2">
      <c r="A37" s="34" t="s">
        <v>1519</v>
      </c>
      <c r="B37" s="34" t="s">
        <v>1520</v>
      </c>
      <c r="C37" s="34">
        <v>20</v>
      </c>
    </row>
    <row r="38" spans="1:3" x14ac:dyDescent="0.2">
      <c r="A38" s="34" t="s">
        <v>149</v>
      </c>
      <c r="B38" s="34" t="s">
        <v>150</v>
      </c>
      <c r="C38" s="34">
        <v>102.639</v>
      </c>
    </row>
    <row r="39" spans="1:3" x14ac:dyDescent="0.2">
      <c r="A39" s="34" t="s">
        <v>112</v>
      </c>
      <c r="B39" s="34" t="s">
        <v>113</v>
      </c>
      <c r="C39" s="34">
        <v>11.0206</v>
      </c>
    </row>
    <row r="40" spans="1:3" x14ac:dyDescent="0.2">
      <c r="A40" s="34" t="s">
        <v>715</v>
      </c>
      <c r="B40" s="34" t="s">
        <v>716</v>
      </c>
      <c r="C40" s="34">
        <v>601.96461599999998</v>
      </c>
    </row>
    <row r="41" spans="1:3" x14ac:dyDescent="0.2">
      <c r="A41" s="34" t="s">
        <v>470</v>
      </c>
      <c r="B41" s="34" t="s">
        <v>471</v>
      </c>
      <c r="C41" s="34">
        <v>904.26104999999995</v>
      </c>
    </row>
    <row r="42" spans="1:3" x14ac:dyDescent="0.2">
      <c r="A42" s="34" t="s">
        <v>108</v>
      </c>
      <c r="B42" s="34" t="s">
        <v>109</v>
      </c>
      <c r="C42" s="34">
        <v>25.638000000000002</v>
      </c>
    </row>
    <row r="43" spans="1:3" x14ac:dyDescent="0.2">
      <c r="A43" s="34" t="s">
        <v>292</v>
      </c>
      <c r="B43" s="34" t="s">
        <v>293</v>
      </c>
      <c r="C43" s="34">
        <v>73.52</v>
      </c>
    </row>
    <row r="44" spans="1:3" x14ac:dyDescent="0.2">
      <c r="A44" s="34" t="s">
        <v>106</v>
      </c>
      <c r="B44" s="34" t="s">
        <v>107</v>
      </c>
      <c r="C44" s="34">
        <v>13.992000000000001</v>
      </c>
    </row>
    <row r="45" spans="1:3" x14ac:dyDescent="0.2">
      <c r="A45" s="34" t="s">
        <v>88</v>
      </c>
      <c r="B45" s="34" t="s">
        <v>89</v>
      </c>
      <c r="C45" s="34">
        <v>5</v>
      </c>
    </row>
    <row r="46" spans="1:3" x14ac:dyDescent="0.2">
      <c r="A46" s="34" t="s">
        <v>316</v>
      </c>
      <c r="B46" s="34" t="s">
        <v>317</v>
      </c>
      <c r="C46" s="34">
        <v>145.76</v>
      </c>
    </row>
    <row r="47" spans="1:3" x14ac:dyDescent="0.2">
      <c r="A47" s="34" t="s">
        <v>116</v>
      </c>
      <c r="B47" s="34" t="s">
        <v>117</v>
      </c>
      <c r="C47" s="34">
        <v>50.548900000000003</v>
      </c>
    </row>
    <row r="48" spans="1:3" x14ac:dyDescent="0.2">
      <c r="A48" s="34" t="s">
        <v>86</v>
      </c>
      <c r="B48" s="34" t="s">
        <v>87</v>
      </c>
      <c r="C48" s="34">
        <v>142.45600000000002</v>
      </c>
    </row>
    <row r="49" spans="1:3" x14ac:dyDescent="0.2">
      <c r="A49" s="34" t="s">
        <v>90</v>
      </c>
      <c r="B49" s="34" t="s">
        <v>91</v>
      </c>
      <c r="C49" s="34">
        <v>38.7408</v>
      </c>
    </row>
    <row r="50" spans="1:3" x14ac:dyDescent="0.2">
      <c r="A50" s="34" t="s">
        <v>110</v>
      </c>
      <c r="B50" s="34" t="s">
        <v>111</v>
      </c>
      <c r="C50" s="34">
        <v>25.311</v>
      </c>
    </row>
    <row r="51" spans="1:3" x14ac:dyDescent="0.2">
      <c r="A51" s="34" t="s">
        <v>290</v>
      </c>
      <c r="B51" s="34" t="s">
        <v>291</v>
      </c>
      <c r="C51" s="34">
        <v>95.557999999999993</v>
      </c>
    </row>
    <row r="52" spans="1:3" x14ac:dyDescent="0.2">
      <c r="A52" s="34" t="s">
        <v>143</v>
      </c>
      <c r="B52" s="34" t="s">
        <v>144</v>
      </c>
      <c r="C52" s="34">
        <v>2.5460000000000001E-3</v>
      </c>
    </row>
    <row r="53" spans="1:3" x14ac:dyDescent="0.2">
      <c r="A53" s="34" t="s">
        <v>74</v>
      </c>
      <c r="B53" s="34" t="s">
        <v>75</v>
      </c>
      <c r="C53" s="34">
        <v>138.80360000000002</v>
      </c>
    </row>
    <row r="54" spans="1:3" x14ac:dyDescent="0.2">
      <c r="A54" s="34" t="s">
        <v>227</v>
      </c>
      <c r="B54" s="34" t="s">
        <v>228</v>
      </c>
      <c r="C54" s="34">
        <v>0.34587000000000001</v>
      </c>
    </row>
    <row r="55" spans="1:3" x14ac:dyDescent="0.2">
      <c r="A55" s="34" t="s">
        <v>617</v>
      </c>
      <c r="B55" s="34" t="s">
        <v>618</v>
      </c>
      <c r="C55" s="34">
        <v>4.13</v>
      </c>
    </row>
    <row r="56" spans="1:3" x14ac:dyDescent="0.2">
      <c r="A56" s="34" t="s">
        <v>446</v>
      </c>
      <c r="B56" s="34" t="s">
        <v>447</v>
      </c>
      <c r="C56" s="34">
        <v>100</v>
      </c>
    </row>
    <row r="57" spans="1:3" x14ac:dyDescent="0.2">
      <c r="A57" s="34" t="s">
        <v>201</v>
      </c>
      <c r="B57" s="34" t="s">
        <v>202</v>
      </c>
      <c r="C57" s="34">
        <v>5</v>
      </c>
    </row>
    <row r="58" spans="1:3" x14ac:dyDescent="0.2">
      <c r="A58" s="34" t="s">
        <v>1741</v>
      </c>
      <c r="B58" s="34" t="s">
        <v>1742</v>
      </c>
      <c r="C58" s="34">
        <v>150</v>
      </c>
    </row>
    <row r="59" spans="1:3" x14ac:dyDescent="0.2">
      <c r="A59" s="34" t="s">
        <v>1743</v>
      </c>
      <c r="B59" s="34" t="s">
        <v>1744</v>
      </c>
      <c r="C59" s="34">
        <v>145</v>
      </c>
    </row>
    <row r="60" spans="1:3" x14ac:dyDescent="0.2">
      <c r="A60" s="34" t="s">
        <v>78</v>
      </c>
      <c r="B60" s="34" t="s">
        <v>79</v>
      </c>
      <c r="C60" s="34">
        <v>688.37571200000002</v>
      </c>
    </row>
    <row r="61" spans="1:3" x14ac:dyDescent="0.2">
      <c r="A61" s="34" t="s">
        <v>124</v>
      </c>
      <c r="B61" s="34" t="s">
        <v>125</v>
      </c>
      <c r="C61" s="34">
        <v>0.90004000000000006</v>
      </c>
    </row>
    <row r="62" spans="1:3" x14ac:dyDescent="0.2">
      <c r="A62" s="34" t="s">
        <v>1319</v>
      </c>
      <c r="B62" s="34" t="s">
        <v>1320</v>
      </c>
      <c r="C62" s="34">
        <v>4.5259999999999998</v>
      </c>
    </row>
    <row r="63" spans="1:3" x14ac:dyDescent="0.2">
      <c r="A63" s="34" t="s">
        <v>2091</v>
      </c>
      <c r="B63" s="34" t="s">
        <v>2092</v>
      </c>
      <c r="C63" s="34">
        <v>25</v>
      </c>
    </row>
    <row r="64" spans="1:3" x14ac:dyDescent="0.2">
      <c r="A64" s="34" t="s">
        <v>611</v>
      </c>
      <c r="B64" s="34" t="s">
        <v>612</v>
      </c>
      <c r="C64" s="34">
        <v>45.06</v>
      </c>
    </row>
    <row r="65" spans="1:3" x14ac:dyDescent="0.2">
      <c r="A65" s="34" t="s">
        <v>1745</v>
      </c>
      <c r="B65" s="34" t="s">
        <v>1746</v>
      </c>
      <c r="C65" s="34">
        <v>2</v>
      </c>
    </row>
    <row r="66" spans="1:3" x14ac:dyDescent="0.2">
      <c r="A66" s="34" t="s">
        <v>1173</v>
      </c>
      <c r="B66" s="34" t="s">
        <v>1174</v>
      </c>
      <c r="C66" s="34">
        <v>1459.25</v>
      </c>
    </row>
    <row r="67" spans="1:3" x14ac:dyDescent="0.2">
      <c r="A67" s="34" t="s">
        <v>253</v>
      </c>
      <c r="B67" s="34" t="s">
        <v>254</v>
      </c>
      <c r="C67" s="34">
        <v>4086.232</v>
      </c>
    </row>
    <row r="68" spans="1:3" x14ac:dyDescent="0.2">
      <c r="A68" s="34" t="s">
        <v>1050</v>
      </c>
      <c r="B68" s="34" t="s">
        <v>1051</v>
      </c>
      <c r="C68" s="34">
        <v>56</v>
      </c>
    </row>
    <row r="69" spans="1:3" x14ac:dyDescent="0.2">
      <c r="A69" s="34" t="s">
        <v>567</v>
      </c>
      <c r="B69" s="34" t="s">
        <v>568</v>
      </c>
      <c r="C69" s="34">
        <v>25</v>
      </c>
    </row>
    <row r="70" spans="1:3" x14ac:dyDescent="0.2">
      <c r="A70" s="34" t="s">
        <v>152</v>
      </c>
      <c r="B70" s="34" t="s">
        <v>153</v>
      </c>
      <c r="C70" s="34">
        <v>133.82</v>
      </c>
    </row>
    <row r="71" spans="1:3" x14ac:dyDescent="0.2">
      <c r="A71" s="34" t="s">
        <v>789</v>
      </c>
      <c r="B71" s="34" t="s">
        <v>790</v>
      </c>
      <c r="C71" s="34">
        <v>4.8201000000000001</v>
      </c>
    </row>
    <row r="72" spans="1:3" x14ac:dyDescent="0.2">
      <c r="A72" s="34" t="s">
        <v>314</v>
      </c>
      <c r="B72" s="34" t="s">
        <v>315</v>
      </c>
      <c r="C72" s="34">
        <v>94.677580000000006</v>
      </c>
    </row>
    <row r="73" spans="1:3" x14ac:dyDescent="0.2">
      <c r="A73" s="34" t="s">
        <v>627</v>
      </c>
      <c r="B73" s="34" t="s">
        <v>628</v>
      </c>
      <c r="C73" s="34">
        <v>25</v>
      </c>
    </row>
    <row r="74" spans="1:3" x14ac:dyDescent="0.2">
      <c r="A74" s="34" t="s">
        <v>391</v>
      </c>
      <c r="B74" s="34" t="s">
        <v>392</v>
      </c>
      <c r="C74" s="34">
        <v>61.440000000000005</v>
      </c>
    </row>
    <row r="75" spans="1:3" x14ac:dyDescent="0.2">
      <c r="A75" s="34" t="s">
        <v>302</v>
      </c>
      <c r="B75" s="34" t="s">
        <v>303</v>
      </c>
      <c r="C75" s="34">
        <v>44.085000000000001</v>
      </c>
    </row>
    <row r="76" spans="1:3" x14ac:dyDescent="0.2">
      <c r="A76" s="34" t="s">
        <v>294</v>
      </c>
      <c r="B76" s="34" t="s">
        <v>295</v>
      </c>
      <c r="C76" s="34">
        <v>92.5</v>
      </c>
    </row>
    <row r="77" spans="1:3" x14ac:dyDescent="0.2">
      <c r="A77" s="34" t="s">
        <v>419</v>
      </c>
      <c r="B77" s="34" t="s">
        <v>420</v>
      </c>
      <c r="C77" s="34">
        <v>50</v>
      </c>
    </row>
    <row r="78" spans="1:3" x14ac:dyDescent="0.2">
      <c r="A78" s="34" t="s">
        <v>2093</v>
      </c>
      <c r="B78" s="34" t="s">
        <v>2094</v>
      </c>
      <c r="C78" s="34">
        <v>50</v>
      </c>
    </row>
    <row r="79" spans="1:3" x14ac:dyDescent="0.2">
      <c r="A79" s="34" t="s">
        <v>1485</v>
      </c>
      <c r="B79" s="34" t="s">
        <v>1486</v>
      </c>
      <c r="C79" s="34">
        <v>44.19</v>
      </c>
    </row>
    <row r="80" spans="1:3" x14ac:dyDescent="0.2">
      <c r="A80" s="34" t="s">
        <v>172</v>
      </c>
      <c r="B80" s="34" t="s">
        <v>173</v>
      </c>
      <c r="C80" s="34">
        <v>14.52</v>
      </c>
    </row>
    <row r="81" spans="1:3" x14ac:dyDescent="0.2">
      <c r="A81" s="34" t="s">
        <v>2095</v>
      </c>
      <c r="B81" s="34" t="s">
        <v>819</v>
      </c>
      <c r="C81" s="34">
        <v>1593.694</v>
      </c>
    </row>
    <row r="82" spans="1:3" x14ac:dyDescent="0.2">
      <c r="A82" s="34" t="s">
        <v>1177</v>
      </c>
      <c r="B82" s="34" t="s">
        <v>1178</v>
      </c>
      <c r="C82" s="34">
        <v>19.68</v>
      </c>
    </row>
    <row r="83" spans="1:3" x14ac:dyDescent="0.2">
      <c r="A83" s="34" t="s">
        <v>1175</v>
      </c>
      <c r="B83" s="34" t="s">
        <v>1176</v>
      </c>
      <c r="C83" s="34">
        <v>66.875</v>
      </c>
    </row>
    <row r="84" spans="1:3" x14ac:dyDescent="0.2">
      <c r="A84" s="34" t="s">
        <v>1489</v>
      </c>
      <c r="B84" s="34" t="s">
        <v>1490</v>
      </c>
      <c r="C84" s="34">
        <v>22.84</v>
      </c>
    </row>
    <row r="85" spans="1:3" x14ac:dyDescent="0.2">
      <c r="A85" s="34" t="s">
        <v>223</v>
      </c>
      <c r="B85" s="34" t="s">
        <v>224</v>
      </c>
      <c r="C85" s="34">
        <v>5</v>
      </c>
    </row>
    <row r="86" spans="1:3" x14ac:dyDescent="0.2">
      <c r="A86" s="34" t="s">
        <v>82</v>
      </c>
      <c r="B86" s="34" t="s">
        <v>83</v>
      </c>
      <c r="C86" s="34">
        <v>499.31809999999996</v>
      </c>
    </row>
    <row r="87" spans="1:3" x14ac:dyDescent="0.2">
      <c r="A87" s="34" t="s">
        <v>251</v>
      </c>
      <c r="B87" s="34" t="s">
        <v>252</v>
      </c>
      <c r="C87" s="34">
        <v>227.11180000000002</v>
      </c>
    </row>
    <row r="88" spans="1:3" x14ac:dyDescent="0.2">
      <c r="A88" s="34" t="s">
        <v>364</v>
      </c>
      <c r="B88" s="34" t="s">
        <v>365</v>
      </c>
      <c r="C88" s="34">
        <v>194.23939999999999</v>
      </c>
    </row>
    <row r="89" spans="1:3" x14ac:dyDescent="0.2">
      <c r="A89" s="34" t="s">
        <v>415</v>
      </c>
      <c r="B89" s="34" t="s">
        <v>416</v>
      </c>
      <c r="C89" s="34">
        <v>5.6369999999999996</v>
      </c>
    </row>
    <row r="90" spans="1:3" x14ac:dyDescent="0.2">
      <c r="A90" s="34" t="s">
        <v>2096</v>
      </c>
      <c r="B90" s="34" t="s">
        <v>2097</v>
      </c>
      <c r="C90" s="34">
        <v>54</v>
      </c>
    </row>
    <row r="91" spans="1:3" x14ac:dyDescent="0.2">
      <c r="A91" s="34" t="s">
        <v>975</v>
      </c>
      <c r="B91" s="34" t="s">
        <v>976</v>
      </c>
      <c r="C91" s="34">
        <v>13.044</v>
      </c>
    </row>
    <row r="92" spans="1:3" x14ac:dyDescent="0.2">
      <c r="A92" s="34" t="s">
        <v>993</v>
      </c>
      <c r="B92" s="34" t="s">
        <v>994</v>
      </c>
      <c r="C92" s="34">
        <v>15.27</v>
      </c>
    </row>
    <row r="93" spans="1:3" x14ac:dyDescent="0.2">
      <c r="A93" s="34" t="s">
        <v>215</v>
      </c>
      <c r="B93" s="34" t="s">
        <v>216</v>
      </c>
      <c r="C93" s="34">
        <v>34.795999999999999</v>
      </c>
    </row>
    <row r="94" spans="1:3" x14ac:dyDescent="0.2">
      <c r="A94" s="34" t="s">
        <v>126</v>
      </c>
      <c r="B94" s="34" t="s">
        <v>127</v>
      </c>
      <c r="C94" s="34">
        <v>12.54139</v>
      </c>
    </row>
    <row r="95" spans="1:3" x14ac:dyDescent="0.2">
      <c r="A95" s="34" t="s">
        <v>225</v>
      </c>
      <c r="B95" s="34" t="s">
        <v>226</v>
      </c>
      <c r="C95" s="34">
        <v>25</v>
      </c>
    </row>
    <row r="96" spans="1:3" x14ac:dyDescent="0.2">
      <c r="A96" s="34" t="s">
        <v>1087</v>
      </c>
      <c r="B96" s="34" t="s">
        <v>1088</v>
      </c>
      <c r="C96" s="34">
        <v>272.31</v>
      </c>
    </row>
    <row r="97" spans="1:3" x14ac:dyDescent="0.2">
      <c r="A97" s="34" t="s">
        <v>1129</v>
      </c>
      <c r="B97" s="34" t="s">
        <v>1130</v>
      </c>
      <c r="C97" s="34">
        <v>169.334</v>
      </c>
    </row>
    <row r="98" spans="1:3" x14ac:dyDescent="0.2">
      <c r="A98" s="34" t="s">
        <v>1131</v>
      </c>
      <c r="B98" s="34" t="s">
        <v>1132</v>
      </c>
      <c r="C98" s="34">
        <v>60.5</v>
      </c>
    </row>
    <row r="99" spans="1:3" x14ac:dyDescent="0.2">
      <c r="A99" s="34" t="s">
        <v>482</v>
      </c>
      <c r="B99" s="34" t="s">
        <v>483</v>
      </c>
      <c r="C99" s="34">
        <v>1.6</v>
      </c>
    </row>
    <row r="100" spans="1:3" x14ac:dyDescent="0.2">
      <c r="A100" s="34" t="s">
        <v>484</v>
      </c>
      <c r="B100" s="34" t="s">
        <v>485</v>
      </c>
      <c r="C100" s="34">
        <v>16.306000000000001</v>
      </c>
    </row>
    <row r="101" spans="1:3" x14ac:dyDescent="0.2">
      <c r="A101" s="34" t="s">
        <v>939</v>
      </c>
      <c r="B101" s="34" t="s">
        <v>940</v>
      </c>
      <c r="C101" s="34">
        <v>11575</v>
      </c>
    </row>
    <row r="102" spans="1:3" x14ac:dyDescent="0.2">
      <c r="A102" s="34" t="s">
        <v>372</v>
      </c>
      <c r="B102" s="34" t="s">
        <v>373</v>
      </c>
      <c r="C102" s="34">
        <v>956.11413999999991</v>
      </c>
    </row>
    <row r="103" spans="1:3" x14ac:dyDescent="0.2">
      <c r="A103" s="34" t="s">
        <v>820</v>
      </c>
      <c r="B103" s="34" t="s">
        <v>821</v>
      </c>
      <c r="C103" s="34">
        <v>915.91388000000006</v>
      </c>
    </row>
    <row r="104" spans="1:3" x14ac:dyDescent="0.2">
      <c r="A104" s="34" t="s">
        <v>2098</v>
      </c>
      <c r="B104" s="34" t="s">
        <v>2099</v>
      </c>
      <c r="C104" s="34">
        <v>209.89400000000001</v>
      </c>
    </row>
    <row r="105" spans="1:3" x14ac:dyDescent="0.2">
      <c r="A105" s="34" t="s">
        <v>775</v>
      </c>
      <c r="B105" s="34" t="s">
        <v>776</v>
      </c>
      <c r="C105" s="34">
        <v>1178.20101</v>
      </c>
    </row>
    <row r="106" spans="1:3" x14ac:dyDescent="0.2">
      <c r="A106" s="34" t="s">
        <v>2100</v>
      </c>
      <c r="B106" s="34" t="s">
        <v>2101</v>
      </c>
      <c r="C106" s="34">
        <v>140.505</v>
      </c>
    </row>
    <row r="107" spans="1:3" x14ac:dyDescent="0.2">
      <c r="A107" s="34" t="s">
        <v>2102</v>
      </c>
      <c r="B107" s="34" t="s">
        <v>2103</v>
      </c>
      <c r="C107" s="34">
        <v>32.073500000000003</v>
      </c>
    </row>
    <row r="108" spans="1:3" x14ac:dyDescent="0.2">
      <c r="A108" s="34" t="s">
        <v>787</v>
      </c>
      <c r="B108" s="34" t="s">
        <v>788</v>
      </c>
      <c r="C108" s="34">
        <v>5.65205</v>
      </c>
    </row>
    <row r="109" spans="1:3" x14ac:dyDescent="0.2">
      <c r="A109" s="34" t="s">
        <v>514</v>
      </c>
      <c r="B109" s="34" t="s">
        <v>515</v>
      </c>
      <c r="C109" s="34">
        <v>244.34809999999999</v>
      </c>
    </row>
    <row r="110" spans="1:3" x14ac:dyDescent="0.2">
      <c r="A110" s="34" t="s">
        <v>791</v>
      </c>
      <c r="B110" s="34" t="s">
        <v>792</v>
      </c>
      <c r="C110" s="34">
        <v>0.87009999999999998</v>
      </c>
    </row>
    <row r="111" spans="1:3" x14ac:dyDescent="0.2">
      <c r="A111" s="34" t="s">
        <v>793</v>
      </c>
      <c r="B111" s="34" t="s">
        <v>794</v>
      </c>
      <c r="C111" s="34">
        <v>20.63805</v>
      </c>
    </row>
    <row r="112" spans="1:3" x14ac:dyDescent="0.2">
      <c r="A112" s="34" t="s">
        <v>795</v>
      </c>
      <c r="B112" s="34" t="s">
        <v>796</v>
      </c>
      <c r="C112" s="34">
        <v>20.497050000000002</v>
      </c>
    </row>
    <row r="113" spans="1:3" x14ac:dyDescent="0.2">
      <c r="A113" s="34" t="s">
        <v>797</v>
      </c>
      <c r="B113" s="34" t="s">
        <v>798</v>
      </c>
      <c r="C113" s="34">
        <v>278.71404999999999</v>
      </c>
    </row>
    <row r="114" spans="1:3" x14ac:dyDescent="0.2">
      <c r="A114" s="34" t="s">
        <v>516</v>
      </c>
      <c r="B114" s="34" t="s">
        <v>517</v>
      </c>
      <c r="C114" s="34">
        <v>24.184050000000003</v>
      </c>
    </row>
    <row r="115" spans="1:3" x14ac:dyDescent="0.2">
      <c r="A115" s="34" t="s">
        <v>799</v>
      </c>
      <c r="B115" s="34" t="s">
        <v>800</v>
      </c>
      <c r="C115" s="34">
        <v>92.694050000000004</v>
      </c>
    </row>
    <row r="116" spans="1:3" x14ac:dyDescent="0.2">
      <c r="A116" s="34" t="s">
        <v>801</v>
      </c>
      <c r="B116" s="34" t="s">
        <v>802</v>
      </c>
      <c r="C116" s="34">
        <v>41.00705</v>
      </c>
    </row>
    <row r="117" spans="1:3" x14ac:dyDescent="0.2">
      <c r="A117" s="34" t="s">
        <v>803</v>
      </c>
      <c r="B117" s="34" t="s">
        <v>804</v>
      </c>
      <c r="C117" s="34">
        <v>21.457049999999999</v>
      </c>
    </row>
    <row r="118" spans="1:3" x14ac:dyDescent="0.2">
      <c r="A118" s="34" t="s">
        <v>805</v>
      </c>
      <c r="B118" s="34" t="s">
        <v>806</v>
      </c>
      <c r="C118" s="34">
        <v>10.82405</v>
      </c>
    </row>
    <row r="119" spans="1:3" x14ac:dyDescent="0.2">
      <c r="A119" s="34" t="s">
        <v>807</v>
      </c>
      <c r="B119" s="34" t="s">
        <v>808</v>
      </c>
      <c r="C119" s="34">
        <v>7.0340299999999996</v>
      </c>
    </row>
    <row r="120" spans="1:3" x14ac:dyDescent="0.2">
      <c r="A120" s="34" t="s">
        <v>809</v>
      </c>
      <c r="B120" s="34" t="s">
        <v>810</v>
      </c>
      <c r="C120" s="34">
        <v>1.9660299999999999</v>
      </c>
    </row>
    <row r="121" spans="1:3" x14ac:dyDescent="0.2">
      <c r="A121" s="34" t="s">
        <v>777</v>
      </c>
      <c r="B121" s="34" t="s">
        <v>778</v>
      </c>
      <c r="C121" s="34">
        <v>91.490399999999994</v>
      </c>
    </row>
    <row r="122" spans="1:3" x14ac:dyDescent="0.2">
      <c r="A122" s="34" t="s">
        <v>781</v>
      </c>
      <c r="B122" s="34" t="s">
        <v>782</v>
      </c>
      <c r="C122" s="34">
        <v>93.778050000000007</v>
      </c>
    </row>
    <row r="123" spans="1:3" x14ac:dyDescent="0.2">
      <c r="A123" s="34" t="s">
        <v>783</v>
      </c>
      <c r="B123" s="34" t="s">
        <v>784</v>
      </c>
      <c r="C123" s="34">
        <v>117.46625</v>
      </c>
    </row>
    <row r="124" spans="1:3" x14ac:dyDescent="0.2">
      <c r="A124" s="34" t="s">
        <v>468</v>
      </c>
      <c r="B124" s="34" t="s">
        <v>469</v>
      </c>
      <c r="C124" s="34">
        <v>50.07</v>
      </c>
    </row>
    <row r="125" spans="1:3" x14ac:dyDescent="0.2">
      <c r="A125" s="34" t="s">
        <v>1074</v>
      </c>
      <c r="B125" s="34" t="s">
        <v>1075</v>
      </c>
      <c r="C125" s="34">
        <v>0.8</v>
      </c>
    </row>
    <row r="126" spans="1:3" x14ac:dyDescent="0.2">
      <c r="A126" s="34" t="s">
        <v>2104</v>
      </c>
      <c r="B126" s="34" t="s">
        <v>2105</v>
      </c>
      <c r="C126" s="34">
        <v>2</v>
      </c>
    </row>
    <row r="127" spans="1:3" x14ac:dyDescent="0.2">
      <c r="A127" s="34" t="s">
        <v>543</v>
      </c>
      <c r="B127" s="34" t="s">
        <v>544</v>
      </c>
      <c r="C127" s="34">
        <v>563.85799999999995</v>
      </c>
    </row>
    <row r="128" spans="1:3" x14ac:dyDescent="0.2">
      <c r="A128" s="34" t="s">
        <v>466</v>
      </c>
      <c r="B128" s="34" t="s">
        <v>467</v>
      </c>
      <c r="C128" s="34">
        <v>100.88</v>
      </c>
    </row>
    <row r="129" spans="1:3" x14ac:dyDescent="0.2">
      <c r="A129" s="34" t="s">
        <v>328</v>
      </c>
      <c r="B129" s="34" t="s">
        <v>329</v>
      </c>
      <c r="C129" s="34">
        <v>164.01899999999998</v>
      </c>
    </row>
    <row r="130" spans="1:3" x14ac:dyDescent="0.2">
      <c r="A130" s="34" t="s">
        <v>1441</v>
      </c>
      <c r="B130" s="34" t="s">
        <v>1442</v>
      </c>
      <c r="C130" s="34">
        <v>150</v>
      </c>
    </row>
    <row r="131" spans="1:3" x14ac:dyDescent="0.2">
      <c r="A131" s="34" t="s">
        <v>1443</v>
      </c>
      <c r="B131" s="34" t="s">
        <v>1444</v>
      </c>
      <c r="C131" s="34">
        <v>25</v>
      </c>
    </row>
    <row r="132" spans="1:3" x14ac:dyDescent="0.2">
      <c r="A132" s="34" t="s">
        <v>613</v>
      </c>
      <c r="B132" s="34" t="s">
        <v>614</v>
      </c>
      <c r="C132" s="34">
        <v>95.533000000000001</v>
      </c>
    </row>
    <row r="133" spans="1:3" x14ac:dyDescent="0.2">
      <c r="A133" s="34" t="s">
        <v>1445</v>
      </c>
      <c r="B133" s="34" t="s">
        <v>1446</v>
      </c>
      <c r="C133" s="34">
        <v>21.5</v>
      </c>
    </row>
    <row r="134" spans="1:3" x14ac:dyDescent="0.2">
      <c r="A134" s="34" t="s">
        <v>350</v>
      </c>
      <c r="B134" s="34" t="s">
        <v>351</v>
      </c>
      <c r="C134" s="34">
        <v>31.11</v>
      </c>
    </row>
    <row r="135" spans="1:3" x14ac:dyDescent="0.2">
      <c r="A135" s="34" t="s">
        <v>486</v>
      </c>
      <c r="B135" s="34" t="s">
        <v>487</v>
      </c>
      <c r="C135" s="34">
        <v>1.67</v>
      </c>
    </row>
    <row r="136" spans="1:3" x14ac:dyDescent="0.2">
      <c r="A136" s="34" t="s">
        <v>268</v>
      </c>
      <c r="B136" s="34" t="s">
        <v>269</v>
      </c>
      <c r="C136" s="34">
        <v>90.341399999999993</v>
      </c>
    </row>
    <row r="137" spans="1:3" x14ac:dyDescent="0.2">
      <c r="A137" s="34" t="s">
        <v>735</v>
      </c>
      <c r="B137" s="34" t="s">
        <v>736</v>
      </c>
      <c r="C137" s="34">
        <v>1925</v>
      </c>
    </row>
    <row r="138" spans="1:3" x14ac:dyDescent="0.2">
      <c r="A138" s="34" t="s">
        <v>931</v>
      </c>
      <c r="B138" s="34" t="s">
        <v>932</v>
      </c>
      <c r="C138" s="34">
        <v>500</v>
      </c>
    </row>
    <row r="139" spans="1:3" x14ac:dyDescent="0.2">
      <c r="A139" s="34" t="s">
        <v>557</v>
      </c>
      <c r="B139" s="34" t="s">
        <v>558</v>
      </c>
      <c r="C139" s="34">
        <v>5.4</v>
      </c>
    </row>
    <row r="140" spans="1:3" x14ac:dyDescent="0.2">
      <c r="A140" s="34" t="s">
        <v>559</v>
      </c>
      <c r="B140" s="34" t="s">
        <v>560</v>
      </c>
      <c r="C140" s="34">
        <v>27.5</v>
      </c>
    </row>
    <row r="141" spans="1:3" x14ac:dyDescent="0.2">
      <c r="A141" s="34" t="s">
        <v>1627</v>
      </c>
      <c r="B141" s="34" t="s">
        <v>1628</v>
      </c>
      <c r="C141" s="34">
        <v>216.17699999999999</v>
      </c>
    </row>
    <row r="142" spans="1:3" x14ac:dyDescent="0.2">
      <c r="A142" s="34" t="s">
        <v>168</v>
      </c>
      <c r="B142" s="34" t="s">
        <v>169</v>
      </c>
      <c r="C142" s="34">
        <v>132</v>
      </c>
    </row>
    <row r="143" spans="1:3" x14ac:dyDescent="0.2">
      <c r="A143" s="34" t="s">
        <v>174</v>
      </c>
      <c r="B143" s="34" t="s">
        <v>175</v>
      </c>
      <c r="C143" s="34">
        <v>54.722999999999999</v>
      </c>
    </row>
    <row r="144" spans="1:3" x14ac:dyDescent="0.2">
      <c r="A144" s="34" t="s">
        <v>2106</v>
      </c>
      <c r="B144" s="34" t="s">
        <v>2107</v>
      </c>
      <c r="C144" s="34">
        <v>20</v>
      </c>
    </row>
    <row r="145" spans="1:3" x14ac:dyDescent="0.2">
      <c r="A145" s="34" t="s">
        <v>362</v>
      </c>
      <c r="B145" s="34" t="s">
        <v>363</v>
      </c>
      <c r="C145" s="34">
        <v>20</v>
      </c>
    </row>
    <row r="146" spans="1:3" x14ac:dyDescent="0.2">
      <c r="A146" s="34" t="s">
        <v>817</v>
      </c>
      <c r="B146" s="34" t="s">
        <v>818</v>
      </c>
      <c r="C146" s="34">
        <v>65.585999999999999</v>
      </c>
    </row>
    <row r="147" spans="1:3" x14ac:dyDescent="0.2">
      <c r="A147" s="34" t="s">
        <v>813</v>
      </c>
      <c r="B147" s="34" t="s">
        <v>814</v>
      </c>
      <c r="C147" s="34">
        <v>0.95804999999999996</v>
      </c>
    </row>
    <row r="148" spans="1:3" x14ac:dyDescent="0.2">
      <c r="A148" s="34" t="s">
        <v>324</v>
      </c>
      <c r="B148" s="34" t="s">
        <v>325</v>
      </c>
      <c r="C148" s="34">
        <v>0.79900000000000004</v>
      </c>
    </row>
    <row r="149" spans="1:3" x14ac:dyDescent="0.2">
      <c r="A149" s="34" t="s">
        <v>330</v>
      </c>
      <c r="B149" s="34" t="s">
        <v>331</v>
      </c>
      <c r="C149" s="34">
        <v>5.0289999999999999</v>
      </c>
    </row>
    <row r="150" spans="1:3" x14ac:dyDescent="0.2">
      <c r="A150" s="34" t="s">
        <v>334</v>
      </c>
      <c r="B150" s="34" t="s">
        <v>335</v>
      </c>
      <c r="C150" s="34">
        <v>2.23</v>
      </c>
    </row>
    <row r="151" spans="1:3" x14ac:dyDescent="0.2">
      <c r="A151" s="34" t="s">
        <v>170</v>
      </c>
      <c r="B151" s="34" t="s">
        <v>171</v>
      </c>
      <c r="C151" s="34">
        <v>55.143999999999998</v>
      </c>
    </row>
    <row r="152" spans="1:3" x14ac:dyDescent="0.2">
      <c r="A152" s="34" t="s">
        <v>1089</v>
      </c>
      <c r="B152" s="34" t="s">
        <v>1090</v>
      </c>
      <c r="C152" s="34">
        <v>100</v>
      </c>
    </row>
    <row r="153" spans="1:3" x14ac:dyDescent="0.2">
      <c r="A153" s="34" t="s">
        <v>518</v>
      </c>
      <c r="B153" s="34" t="s">
        <v>519</v>
      </c>
      <c r="C153" s="34">
        <v>3</v>
      </c>
    </row>
    <row r="154" spans="1:3" x14ac:dyDescent="0.2">
      <c r="A154" s="34" t="s">
        <v>635</v>
      </c>
      <c r="B154" s="34" t="s">
        <v>636</v>
      </c>
      <c r="C154" s="34">
        <v>75</v>
      </c>
    </row>
    <row r="155" spans="1:3" x14ac:dyDescent="0.2">
      <c r="A155" s="34" t="s">
        <v>262</v>
      </c>
      <c r="B155" s="34" t="s">
        <v>263</v>
      </c>
      <c r="C155" s="34">
        <v>6</v>
      </c>
    </row>
    <row r="156" spans="1:3" x14ac:dyDescent="0.2">
      <c r="A156" s="34" t="s">
        <v>1216</v>
      </c>
      <c r="B156" s="34" t="s">
        <v>1217</v>
      </c>
      <c r="C156" s="34">
        <v>1.1000000000000001</v>
      </c>
    </row>
    <row r="157" spans="1:3" x14ac:dyDescent="0.2">
      <c r="A157" s="34" t="s">
        <v>847</v>
      </c>
      <c r="B157" s="34" t="s">
        <v>848</v>
      </c>
      <c r="C157" s="34">
        <v>641</v>
      </c>
    </row>
    <row r="158" spans="1:3" x14ac:dyDescent="0.2">
      <c r="A158" s="34" t="s">
        <v>207</v>
      </c>
      <c r="B158" s="34" t="s">
        <v>208</v>
      </c>
      <c r="C158" s="34">
        <v>204.803</v>
      </c>
    </row>
    <row r="159" spans="1:3" x14ac:dyDescent="0.2">
      <c r="A159" s="34" t="s">
        <v>197</v>
      </c>
      <c r="B159" s="34" t="s">
        <v>198</v>
      </c>
      <c r="C159" s="34">
        <v>435.48500000000001</v>
      </c>
    </row>
    <row r="160" spans="1:3" x14ac:dyDescent="0.2">
      <c r="A160" s="34" t="s">
        <v>102</v>
      </c>
      <c r="B160" s="34" t="s">
        <v>103</v>
      </c>
      <c r="C160" s="34">
        <v>14.8</v>
      </c>
    </row>
    <row r="161" spans="1:3" x14ac:dyDescent="0.2">
      <c r="A161" s="34" t="s">
        <v>785</v>
      </c>
      <c r="B161" s="34" t="s">
        <v>786</v>
      </c>
      <c r="C161" s="34">
        <v>39.279020000000003</v>
      </c>
    </row>
    <row r="162" spans="1:3" x14ac:dyDescent="0.2">
      <c r="A162" s="34" t="s">
        <v>700</v>
      </c>
      <c r="B162" s="34" t="s">
        <v>701</v>
      </c>
      <c r="C162" s="34">
        <v>20</v>
      </c>
    </row>
    <row r="163" spans="1:3" x14ac:dyDescent="0.2">
      <c r="A163" s="34" t="s">
        <v>674</v>
      </c>
      <c r="B163" s="34" t="s">
        <v>675</v>
      </c>
      <c r="C163" s="34">
        <v>10</v>
      </c>
    </row>
    <row r="164" spans="1:3" x14ac:dyDescent="0.2">
      <c r="A164" s="34" t="s">
        <v>698</v>
      </c>
      <c r="B164" s="34" t="s">
        <v>699</v>
      </c>
      <c r="C164" s="34">
        <v>85.641199999999998</v>
      </c>
    </row>
    <row r="165" spans="1:3" x14ac:dyDescent="0.2">
      <c r="A165" s="34" t="s">
        <v>676</v>
      </c>
      <c r="B165" s="34" t="s">
        <v>677</v>
      </c>
      <c r="C165" s="34">
        <v>20</v>
      </c>
    </row>
    <row r="166" spans="1:3" x14ac:dyDescent="0.2">
      <c r="A166" s="34" t="s">
        <v>893</v>
      </c>
      <c r="B166" s="34" t="s">
        <v>894</v>
      </c>
      <c r="C166" s="34">
        <v>5.84</v>
      </c>
    </row>
    <row r="167" spans="1:3" x14ac:dyDescent="0.2">
      <c r="A167" s="34" t="s">
        <v>873</v>
      </c>
      <c r="B167" s="34" t="s">
        <v>874</v>
      </c>
      <c r="C167" s="34">
        <v>290.05000999999999</v>
      </c>
    </row>
    <row r="168" spans="1:3" x14ac:dyDescent="0.2">
      <c r="A168" s="34" t="s">
        <v>739</v>
      </c>
      <c r="B168" s="34" t="s">
        <v>740</v>
      </c>
      <c r="C168" s="34">
        <v>33.173999999999999</v>
      </c>
    </row>
    <row r="169" spans="1:3" x14ac:dyDescent="0.2">
      <c r="A169" s="34" t="s">
        <v>1054</v>
      </c>
      <c r="B169" s="34" t="s">
        <v>1055</v>
      </c>
      <c r="C169" s="34">
        <v>9.8699999999999992</v>
      </c>
    </row>
    <row r="170" spans="1:3" x14ac:dyDescent="0.2">
      <c r="A170" s="34" t="s">
        <v>779</v>
      </c>
      <c r="B170" s="34" t="s">
        <v>780</v>
      </c>
      <c r="C170" s="34">
        <v>11.27844</v>
      </c>
    </row>
    <row r="171" spans="1:3" x14ac:dyDescent="0.2">
      <c r="A171" s="34" t="s">
        <v>717</v>
      </c>
      <c r="B171" s="34" t="s">
        <v>718</v>
      </c>
      <c r="C171" s="34">
        <v>1370.6386499999999</v>
      </c>
    </row>
    <row r="172" spans="1:3" x14ac:dyDescent="0.2">
      <c r="A172" s="34" t="s">
        <v>865</v>
      </c>
      <c r="B172" s="34" t="s">
        <v>866</v>
      </c>
      <c r="C172" s="34">
        <v>39.474000000000004</v>
      </c>
    </row>
    <row r="173" spans="1:3" x14ac:dyDescent="0.2">
      <c r="A173" s="34" t="s">
        <v>656</v>
      </c>
      <c r="B173" s="34" t="s">
        <v>657</v>
      </c>
      <c r="C173" s="34">
        <v>48.41</v>
      </c>
    </row>
    <row r="174" spans="1:3" x14ac:dyDescent="0.2">
      <c r="A174" s="34" t="s">
        <v>1052</v>
      </c>
      <c r="B174" s="34" t="s">
        <v>1053</v>
      </c>
      <c r="C174" s="34">
        <v>11.495999999999999</v>
      </c>
    </row>
    <row r="175" spans="1:3" x14ac:dyDescent="0.2">
      <c r="A175" s="34" t="s">
        <v>678</v>
      </c>
      <c r="B175" s="34" t="s">
        <v>679</v>
      </c>
      <c r="C175" s="34">
        <v>50</v>
      </c>
    </row>
    <row r="176" spans="1:3" x14ac:dyDescent="0.2">
      <c r="A176" s="34" t="s">
        <v>694</v>
      </c>
      <c r="B176" s="34" t="s">
        <v>695</v>
      </c>
      <c r="C176" s="34">
        <v>65.536000000000001</v>
      </c>
    </row>
    <row r="177" spans="1:3" x14ac:dyDescent="0.2">
      <c r="A177" s="34" t="s">
        <v>845</v>
      </c>
      <c r="B177" s="34" t="s">
        <v>846</v>
      </c>
      <c r="C177" s="34">
        <v>44.788199999999996</v>
      </c>
    </row>
    <row r="178" spans="1:3" x14ac:dyDescent="0.2">
      <c r="A178" s="34" t="s">
        <v>1006</v>
      </c>
      <c r="B178" s="34" t="s">
        <v>1007</v>
      </c>
      <c r="C178" s="34">
        <v>164.2783</v>
      </c>
    </row>
    <row r="179" spans="1:3" x14ac:dyDescent="0.2">
      <c r="A179" s="34" t="s">
        <v>1008</v>
      </c>
      <c r="B179" s="34" t="s">
        <v>1009</v>
      </c>
      <c r="C179" s="34">
        <v>45.629999999999995</v>
      </c>
    </row>
    <row r="180" spans="1:3" x14ac:dyDescent="0.2">
      <c r="A180" s="34" t="s">
        <v>1012</v>
      </c>
      <c r="B180" s="34" t="s">
        <v>1013</v>
      </c>
      <c r="C180" s="34">
        <v>19.713999999999999</v>
      </c>
    </row>
    <row r="181" spans="1:3" x14ac:dyDescent="0.2">
      <c r="A181" s="34" t="s">
        <v>719</v>
      </c>
      <c r="B181" s="34" t="s">
        <v>720</v>
      </c>
      <c r="C181" s="34">
        <v>66.465000000000003</v>
      </c>
    </row>
    <row r="182" spans="1:3" x14ac:dyDescent="0.2">
      <c r="A182" s="34" t="s">
        <v>851</v>
      </c>
      <c r="B182" s="34" t="s">
        <v>852</v>
      </c>
      <c r="C182" s="34">
        <v>14.741</v>
      </c>
    </row>
    <row r="183" spans="1:3" x14ac:dyDescent="0.2">
      <c r="A183" s="34" t="s">
        <v>203</v>
      </c>
      <c r="B183" s="34" t="s">
        <v>204</v>
      </c>
      <c r="C183" s="34">
        <v>222.339</v>
      </c>
    </row>
    <row r="184" spans="1:3" x14ac:dyDescent="0.2">
      <c r="A184" s="34" t="s">
        <v>1481</v>
      </c>
      <c r="B184" s="34" t="s">
        <v>1482</v>
      </c>
      <c r="C184" s="34">
        <v>99.9</v>
      </c>
    </row>
    <row r="185" spans="1:3" x14ac:dyDescent="0.2">
      <c r="A185" s="34" t="s">
        <v>1483</v>
      </c>
      <c r="B185" s="34" t="s">
        <v>1484</v>
      </c>
      <c r="C185" s="34">
        <v>19.36</v>
      </c>
    </row>
    <row r="186" spans="1:3" x14ac:dyDescent="0.2">
      <c r="A186" s="34" t="s">
        <v>1565</v>
      </c>
      <c r="B186" s="34" t="s">
        <v>1566</v>
      </c>
      <c r="C186" s="34">
        <v>5</v>
      </c>
    </row>
    <row r="187" spans="1:3" x14ac:dyDescent="0.2">
      <c r="A187" s="34" t="s">
        <v>1579</v>
      </c>
      <c r="B187" s="34" t="s">
        <v>1580</v>
      </c>
      <c r="C187" s="34">
        <v>5.0999999999999996</v>
      </c>
    </row>
    <row r="188" spans="1:3" x14ac:dyDescent="0.2">
      <c r="A188" s="34" t="s">
        <v>1635</v>
      </c>
      <c r="B188" s="34" t="s">
        <v>1636</v>
      </c>
      <c r="C188" s="34">
        <v>3.5135000000000001</v>
      </c>
    </row>
    <row r="189" spans="1:3" x14ac:dyDescent="0.2">
      <c r="A189" s="34" t="s">
        <v>615</v>
      </c>
      <c r="B189" s="34" t="s">
        <v>616</v>
      </c>
      <c r="C189" s="34">
        <v>25</v>
      </c>
    </row>
    <row r="190" spans="1:3" x14ac:dyDescent="0.2">
      <c r="A190" s="34" t="s">
        <v>672</v>
      </c>
      <c r="B190" s="34" t="s">
        <v>673</v>
      </c>
      <c r="C190" s="34">
        <v>20</v>
      </c>
    </row>
    <row r="191" spans="1:3" x14ac:dyDescent="0.2">
      <c r="A191" s="34" t="s">
        <v>1581</v>
      </c>
      <c r="B191" s="34" t="s">
        <v>1582</v>
      </c>
      <c r="C191" s="34">
        <v>40</v>
      </c>
    </row>
    <row r="192" spans="1:3" x14ac:dyDescent="0.2">
      <c r="A192" s="34" t="s">
        <v>1637</v>
      </c>
      <c r="B192" s="34" t="s">
        <v>1638</v>
      </c>
      <c r="C192" s="34">
        <v>11.9602</v>
      </c>
    </row>
    <row r="193" spans="1:3" x14ac:dyDescent="0.2">
      <c r="A193" s="34" t="s">
        <v>696</v>
      </c>
      <c r="B193" s="34" t="s">
        <v>697</v>
      </c>
      <c r="C193" s="34">
        <v>96.921559999999999</v>
      </c>
    </row>
    <row r="194" spans="1:3" x14ac:dyDescent="0.2">
      <c r="A194" s="34" t="s">
        <v>1417</v>
      </c>
      <c r="B194" s="34" t="s">
        <v>1418</v>
      </c>
      <c r="C194" s="34">
        <v>54.608000000000004</v>
      </c>
    </row>
    <row r="195" spans="1:3" x14ac:dyDescent="0.2">
      <c r="A195" s="34" t="s">
        <v>1419</v>
      </c>
      <c r="B195" s="34" t="s">
        <v>1420</v>
      </c>
      <c r="C195" s="34">
        <v>1.22</v>
      </c>
    </row>
    <row r="196" spans="1:3" x14ac:dyDescent="0.2">
      <c r="A196" s="34" t="s">
        <v>1157</v>
      </c>
      <c r="B196" s="34" t="s">
        <v>1158</v>
      </c>
      <c r="C196" s="34">
        <v>3.8</v>
      </c>
    </row>
    <row r="197" spans="1:3" x14ac:dyDescent="0.2">
      <c r="A197" s="34" t="s">
        <v>652</v>
      </c>
      <c r="B197" s="34" t="s">
        <v>653</v>
      </c>
      <c r="C197" s="34">
        <v>40.293340000000001</v>
      </c>
    </row>
    <row r="198" spans="1:3" x14ac:dyDescent="0.2">
      <c r="A198" s="34" t="s">
        <v>1733</v>
      </c>
      <c r="B198" s="34" t="s">
        <v>1734</v>
      </c>
      <c r="C198" s="34">
        <v>5.0579999999999998</v>
      </c>
    </row>
    <row r="199" spans="1:3" x14ac:dyDescent="0.2">
      <c r="A199" s="34" t="s">
        <v>658</v>
      </c>
      <c r="B199" s="34" t="s">
        <v>659</v>
      </c>
      <c r="C199" s="34">
        <v>5</v>
      </c>
    </row>
    <row r="200" spans="1:3" x14ac:dyDescent="0.2">
      <c r="A200" s="34" t="s">
        <v>1675</v>
      </c>
      <c r="B200" s="34" t="s">
        <v>1676</v>
      </c>
      <c r="C200" s="34">
        <v>5</v>
      </c>
    </row>
    <row r="201" spans="1:3" x14ac:dyDescent="0.2">
      <c r="A201" s="34" t="s">
        <v>963</v>
      </c>
      <c r="B201" s="34" t="s">
        <v>964</v>
      </c>
      <c r="C201" s="34">
        <v>827.41300000000001</v>
      </c>
    </row>
    <row r="202" spans="1:3" x14ac:dyDescent="0.2">
      <c r="A202" s="34" t="s">
        <v>2108</v>
      </c>
      <c r="B202" s="34" t="s">
        <v>2109</v>
      </c>
      <c r="C202" s="34">
        <v>88.3</v>
      </c>
    </row>
    <row r="203" spans="1:3" x14ac:dyDescent="0.2">
      <c r="A203" s="34" t="s">
        <v>654</v>
      </c>
      <c r="B203" s="34" t="s">
        <v>655</v>
      </c>
      <c r="C203" s="34">
        <v>108</v>
      </c>
    </row>
    <row r="204" spans="1:3" x14ac:dyDescent="0.2">
      <c r="A204" s="34" t="s">
        <v>979</v>
      </c>
      <c r="B204" s="34" t="s">
        <v>980</v>
      </c>
      <c r="C204" s="34">
        <v>1883.6553199999998</v>
      </c>
    </row>
    <row r="205" spans="1:3" x14ac:dyDescent="0.2">
      <c r="A205" s="34" t="s">
        <v>2110</v>
      </c>
      <c r="B205" s="34" t="s">
        <v>2111</v>
      </c>
      <c r="C205" s="34">
        <v>38.56</v>
      </c>
    </row>
    <row r="206" spans="1:3" x14ac:dyDescent="0.2">
      <c r="A206" s="34" t="s">
        <v>336</v>
      </c>
      <c r="B206" s="34" t="s">
        <v>337</v>
      </c>
      <c r="C206" s="34">
        <v>49.780999999999999</v>
      </c>
    </row>
    <row r="207" spans="1:3" x14ac:dyDescent="0.2">
      <c r="A207" s="34" t="s">
        <v>1529</v>
      </c>
      <c r="B207" s="34" t="s">
        <v>1530</v>
      </c>
      <c r="C207" s="34">
        <v>20.479000000000003</v>
      </c>
    </row>
    <row r="208" spans="1:3" x14ac:dyDescent="0.2">
      <c r="A208" s="34" t="s">
        <v>1179</v>
      </c>
      <c r="B208" s="34" t="s">
        <v>1180</v>
      </c>
      <c r="C208" s="34">
        <v>104.5</v>
      </c>
    </row>
    <row r="209" spans="1:3" x14ac:dyDescent="0.2">
      <c r="A209" s="34" t="s">
        <v>1149</v>
      </c>
      <c r="B209" s="34" t="s">
        <v>1150</v>
      </c>
      <c r="C209" s="34">
        <v>14.1</v>
      </c>
    </row>
    <row r="210" spans="1:3" x14ac:dyDescent="0.2">
      <c r="A210" s="34" t="s">
        <v>1495</v>
      </c>
      <c r="B210" s="34" t="s">
        <v>1496</v>
      </c>
      <c r="C210" s="34">
        <v>3.0329999999999999</v>
      </c>
    </row>
    <row r="211" spans="1:3" x14ac:dyDescent="0.2">
      <c r="A211" s="34" t="s">
        <v>1241</v>
      </c>
      <c r="B211" s="34" t="s">
        <v>1242</v>
      </c>
      <c r="C211" s="34">
        <v>36.409999999999997</v>
      </c>
    </row>
    <row r="212" spans="1:3" x14ac:dyDescent="0.2">
      <c r="A212" s="34" t="s">
        <v>1249</v>
      </c>
      <c r="B212" s="34" t="s">
        <v>1250</v>
      </c>
      <c r="C212" s="34">
        <v>101.36</v>
      </c>
    </row>
    <row r="213" spans="1:3" x14ac:dyDescent="0.2">
      <c r="A213" s="34" t="s">
        <v>811</v>
      </c>
      <c r="B213" s="34" t="s">
        <v>812</v>
      </c>
      <c r="C213" s="34">
        <v>21.167999999999999</v>
      </c>
    </row>
    <row r="214" spans="1:3" x14ac:dyDescent="0.2">
      <c r="A214" s="34" t="s">
        <v>1259</v>
      </c>
      <c r="B214" s="34" t="s">
        <v>1260</v>
      </c>
      <c r="C214" s="34">
        <v>10</v>
      </c>
    </row>
    <row r="215" spans="1:3" x14ac:dyDescent="0.2">
      <c r="A215" s="34" t="s">
        <v>1447</v>
      </c>
      <c r="B215" s="34" t="s">
        <v>1448</v>
      </c>
      <c r="C215" s="34">
        <v>200.45</v>
      </c>
    </row>
    <row r="216" spans="1:3" x14ac:dyDescent="0.2">
      <c r="A216" s="34" t="s">
        <v>1133</v>
      </c>
      <c r="B216" s="34" t="s">
        <v>1134</v>
      </c>
      <c r="C216" s="34">
        <v>24.8</v>
      </c>
    </row>
    <row r="217" spans="1:3" x14ac:dyDescent="0.2">
      <c r="A217" s="34" t="s">
        <v>1141</v>
      </c>
      <c r="B217" s="34" t="s">
        <v>1142</v>
      </c>
      <c r="C217" s="34">
        <v>30</v>
      </c>
    </row>
    <row r="218" spans="1:3" x14ac:dyDescent="0.2">
      <c r="A218" s="34" t="s">
        <v>1231</v>
      </c>
      <c r="B218" s="34" t="s">
        <v>1232</v>
      </c>
      <c r="C218" s="34">
        <v>21.41</v>
      </c>
    </row>
    <row r="219" spans="1:3" x14ac:dyDescent="0.2">
      <c r="A219" s="34" t="s">
        <v>1599</v>
      </c>
      <c r="B219" s="34" t="s">
        <v>1600</v>
      </c>
      <c r="C219" s="34">
        <v>786.86</v>
      </c>
    </row>
    <row r="220" spans="1:3" x14ac:dyDescent="0.2">
      <c r="A220" s="34" t="s">
        <v>2112</v>
      </c>
      <c r="B220" s="34" t="s">
        <v>2113</v>
      </c>
      <c r="C220" s="34">
        <v>177.03</v>
      </c>
    </row>
    <row r="221" spans="1:3" x14ac:dyDescent="0.2">
      <c r="A221" s="34" t="s">
        <v>1661</v>
      </c>
      <c r="B221" s="34" t="s">
        <v>1662</v>
      </c>
      <c r="C221" s="34">
        <v>42.1</v>
      </c>
    </row>
    <row r="222" spans="1:3" x14ac:dyDescent="0.2">
      <c r="A222" s="34" t="s">
        <v>1689</v>
      </c>
      <c r="B222" s="34" t="s">
        <v>1690</v>
      </c>
      <c r="C222" s="34">
        <v>10.1</v>
      </c>
    </row>
    <row r="223" spans="1:3" x14ac:dyDescent="0.2">
      <c r="A223" s="34" t="s">
        <v>1550</v>
      </c>
      <c r="B223" s="34" t="s">
        <v>1551</v>
      </c>
      <c r="C223" s="34">
        <v>10.3</v>
      </c>
    </row>
    <row r="224" spans="1:3" x14ac:dyDescent="0.2">
      <c r="A224" s="34" t="s">
        <v>2114</v>
      </c>
      <c r="B224" s="34" t="s">
        <v>2115</v>
      </c>
      <c r="C224" s="34">
        <v>14.2</v>
      </c>
    </row>
    <row r="225" spans="1:3" x14ac:dyDescent="0.2">
      <c r="A225" s="34" t="s">
        <v>2116</v>
      </c>
      <c r="B225" s="34" t="s">
        <v>2117</v>
      </c>
      <c r="C225" s="34">
        <v>140.6</v>
      </c>
    </row>
    <row r="226" spans="1:3" x14ac:dyDescent="0.2">
      <c r="A226" s="34" t="s">
        <v>318</v>
      </c>
      <c r="B226" s="34" t="s">
        <v>319</v>
      </c>
      <c r="C226" s="34">
        <v>10.4</v>
      </c>
    </row>
    <row r="227" spans="1:3" x14ac:dyDescent="0.2">
      <c r="A227" s="34" t="s">
        <v>721</v>
      </c>
      <c r="B227" s="34" t="s">
        <v>722</v>
      </c>
      <c r="C227" s="34">
        <v>305.95999999999998</v>
      </c>
    </row>
    <row r="228" spans="1:3" x14ac:dyDescent="0.2">
      <c r="A228" s="34" t="s">
        <v>731</v>
      </c>
      <c r="B228" s="34" t="s">
        <v>732</v>
      </c>
      <c r="C228" s="34">
        <v>452.86</v>
      </c>
    </row>
    <row r="229" spans="1:3" x14ac:dyDescent="0.2">
      <c r="A229" s="34" t="s">
        <v>1044</v>
      </c>
      <c r="B229" s="34" t="s">
        <v>1045</v>
      </c>
      <c r="C229" s="34">
        <v>496.98</v>
      </c>
    </row>
    <row r="230" spans="1:3" x14ac:dyDescent="0.2">
      <c r="A230" s="34" t="s">
        <v>2118</v>
      </c>
      <c r="B230" s="34" t="s">
        <v>2119</v>
      </c>
      <c r="C230" s="34">
        <v>36</v>
      </c>
    </row>
    <row r="231" spans="1:3" x14ac:dyDescent="0.2">
      <c r="A231" s="34" t="s">
        <v>1218</v>
      </c>
      <c r="B231" s="34" t="s">
        <v>1219</v>
      </c>
      <c r="C231" s="34">
        <v>132.25</v>
      </c>
    </row>
    <row r="232" spans="1:3" x14ac:dyDescent="0.2">
      <c r="A232" s="34" t="s">
        <v>135</v>
      </c>
      <c r="B232" s="34" t="s">
        <v>136</v>
      </c>
      <c r="C232" s="34">
        <v>24</v>
      </c>
    </row>
    <row r="233" spans="1:3" x14ac:dyDescent="0.2">
      <c r="A233" s="34" t="s">
        <v>2120</v>
      </c>
      <c r="B233" s="34" t="s">
        <v>2121</v>
      </c>
      <c r="C233" s="34">
        <v>55.9</v>
      </c>
    </row>
    <row r="234" spans="1:3" x14ac:dyDescent="0.2">
      <c r="A234" s="34" t="s">
        <v>397</v>
      </c>
      <c r="B234" s="34" t="s">
        <v>398</v>
      </c>
      <c r="C234" s="34">
        <v>10.199999999999999</v>
      </c>
    </row>
    <row r="235" spans="1:3" x14ac:dyDescent="0.2">
      <c r="A235" s="34" t="s">
        <v>569</v>
      </c>
      <c r="B235" s="34" t="s">
        <v>570</v>
      </c>
      <c r="C235" s="34">
        <v>10.3</v>
      </c>
    </row>
    <row r="236" spans="1:3" x14ac:dyDescent="0.2">
      <c r="A236" s="34" t="s">
        <v>423</v>
      </c>
      <c r="B236" s="34" t="s">
        <v>424</v>
      </c>
      <c r="C236" s="34">
        <v>28.049999999999997</v>
      </c>
    </row>
    <row r="237" spans="1:3" x14ac:dyDescent="0.2">
      <c r="A237" s="34" t="s">
        <v>401</v>
      </c>
      <c r="B237" s="34" t="s">
        <v>402</v>
      </c>
      <c r="C237" s="34">
        <v>8.1999999999999993</v>
      </c>
    </row>
    <row r="238" spans="1:3" x14ac:dyDescent="0.2">
      <c r="A238" s="34" t="s">
        <v>575</v>
      </c>
      <c r="B238" s="34" t="s">
        <v>576</v>
      </c>
      <c r="C238" s="34">
        <v>19.899999999999999</v>
      </c>
    </row>
    <row r="239" spans="1:3" x14ac:dyDescent="0.2">
      <c r="A239" s="34" t="s">
        <v>429</v>
      </c>
      <c r="B239" s="34" t="s">
        <v>430</v>
      </c>
      <c r="C239" s="34">
        <v>20.6</v>
      </c>
    </row>
    <row r="240" spans="1:3" x14ac:dyDescent="0.2">
      <c r="A240" s="34" t="s">
        <v>1649</v>
      </c>
      <c r="B240" s="34" t="s">
        <v>1650</v>
      </c>
      <c r="C240" s="34">
        <v>20.8</v>
      </c>
    </row>
    <row r="241" spans="1:3" x14ac:dyDescent="0.2">
      <c r="A241" s="34" t="s">
        <v>270</v>
      </c>
      <c r="B241" s="34" t="s">
        <v>271</v>
      </c>
      <c r="C241" s="34">
        <v>20.200000000000003</v>
      </c>
    </row>
    <row r="242" spans="1:3" x14ac:dyDescent="0.2">
      <c r="A242" s="34" t="s">
        <v>280</v>
      </c>
      <c r="B242" s="34" t="s">
        <v>281</v>
      </c>
      <c r="C242" s="34">
        <v>11.5</v>
      </c>
    </row>
    <row r="243" spans="1:3" x14ac:dyDescent="0.2">
      <c r="A243" s="34" t="s">
        <v>973</v>
      </c>
      <c r="B243" s="34" t="s">
        <v>974</v>
      </c>
      <c r="C243" s="34">
        <v>2493</v>
      </c>
    </row>
    <row r="244" spans="1:3" x14ac:dyDescent="0.2">
      <c r="A244" s="34" t="s">
        <v>1437</v>
      </c>
      <c r="B244" s="34" t="s">
        <v>1438</v>
      </c>
      <c r="C244" s="34">
        <v>2400</v>
      </c>
    </row>
    <row r="245" spans="1:3" x14ac:dyDescent="0.2">
      <c r="A245" s="34" t="s">
        <v>997</v>
      </c>
      <c r="B245" s="34" t="s">
        <v>998</v>
      </c>
      <c r="C245" s="34">
        <v>2776</v>
      </c>
    </row>
    <row r="246" spans="1:3" x14ac:dyDescent="0.2">
      <c r="A246" s="34" t="s">
        <v>2122</v>
      </c>
      <c r="B246" s="34" t="s">
        <v>2123</v>
      </c>
      <c r="C246" s="34">
        <v>6297</v>
      </c>
    </row>
    <row r="247" spans="1:3" x14ac:dyDescent="0.2">
      <c r="A247" s="34" t="s">
        <v>2124</v>
      </c>
      <c r="B247" s="34" t="s">
        <v>2125</v>
      </c>
      <c r="C247" s="34">
        <v>205.35</v>
      </c>
    </row>
    <row r="248" spans="1:3" x14ac:dyDescent="0.2">
      <c r="A248" s="34" t="s">
        <v>2126</v>
      </c>
      <c r="B248" s="34" t="s">
        <v>2127</v>
      </c>
      <c r="C248" s="34">
        <v>85.4</v>
      </c>
    </row>
    <row r="249" spans="1:3" x14ac:dyDescent="0.2">
      <c r="A249" s="34" t="s">
        <v>2128</v>
      </c>
      <c r="B249" s="34" t="s">
        <v>2129</v>
      </c>
      <c r="C249" s="34">
        <v>2182</v>
      </c>
    </row>
    <row r="250" spans="1:3" x14ac:dyDescent="0.2">
      <c r="A250" s="34" t="s">
        <v>1151</v>
      </c>
      <c r="B250" s="34" t="s">
        <v>1152</v>
      </c>
      <c r="C250" s="34">
        <v>500</v>
      </c>
    </row>
    <row r="251" spans="1:3" x14ac:dyDescent="0.2">
      <c r="A251" s="34" t="s">
        <v>1497</v>
      </c>
      <c r="B251" s="34" t="s">
        <v>1498</v>
      </c>
      <c r="C251" s="34">
        <v>2130</v>
      </c>
    </row>
    <row r="252" spans="1:3" x14ac:dyDescent="0.2">
      <c r="A252" s="34" t="s">
        <v>1233</v>
      </c>
      <c r="B252" s="34" t="s">
        <v>1234</v>
      </c>
      <c r="C252" s="34">
        <v>305.52999999999997</v>
      </c>
    </row>
    <row r="253" spans="1:3" x14ac:dyDescent="0.2">
      <c r="A253" s="34" t="s">
        <v>1423</v>
      </c>
      <c r="B253" s="34" t="s">
        <v>1424</v>
      </c>
      <c r="C253" s="34">
        <v>175.25</v>
      </c>
    </row>
    <row r="254" spans="1:3" x14ac:dyDescent="0.2">
      <c r="A254" s="34" t="s">
        <v>2130</v>
      </c>
      <c r="B254" s="34" t="s">
        <v>2131</v>
      </c>
      <c r="C254" s="34">
        <v>11.1</v>
      </c>
    </row>
    <row r="255" spans="1:3" x14ac:dyDescent="0.2">
      <c r="A255" s="34" t="s">
        <v>1056</v>
      </c>
      <c r="B255" s="34" t="s">
        <v>1057</v>
      </c>
      <c r="C255" s="34">
        <v>207.83</v>
      </c>
    </row>
    <row r="256" spans="1:3" x14ac:dyDescent="0.2">
      <c r="A256" s="34" t="s">
        <v>2132</v>
      </c>
      <c r="B256" s="34" t="s">
        <v>2133</v>
      </c>
      <c r="C256" s="34">
        <v>16.3</v>
      </c>
    </row>
    <row r="257" spans="1:3" x14ac:dyDescent="0.2">
      <c r="A257" s="34" t="s">
        <v>2134</v>
      </c>
      <c r="B257" s="34" t="s">
        <v>2135</v>
      </c>
      <c r="C257" s="34">
        <v>12.17</v>
      </c>
    </row>
    <row r="258" spans="1:3" x14ac:dyDescent="0.2">
      <c r="A258" s="34" t="s">
        <v>943</v>
      </c>
      <c r="B258" s="34" t="s">
        <v>944</v>
      </c>
      <c r="C258" s="34">
        <v>915.15</v>
      </c>
    </row>
    <row r="259" spans="1:3" x14ac:dyDescent="0.2">
      <c r="A259" s="34" t="s">
        <v>824</v>
      </c>
      <c r="B259" s="34" t="s">
        <v>825</v>
      </c>
      <c r="C259" s="34">
        <v>146.5</v>
      </c>
    </row>
    <row r="260" spans="1:3" x14ac:dyDescent="0.2">
      <c r="A260" s="34" t="s">
        <v>1076</v>
      </c>
      <c r="B260" s="34" t="s">
        <v>1077</v>
      </c>
      <c r="C260" s="34">
        <v>250.25</v>
      </c>
    </row>
    <row r="261" spans="1:3" x14ac:dyDescent="0.2">
      <c r="A261" s="34" t="s">
        <v>1064</v>
      </c>
      <c r="B261" s="34" t="s">
        <v>1065</v>
      </c>
      <c r="C261" s="34">
        <v>41.35</v>
      </c>
    </row>
    <row r="262" spans="1:3" x14ac:dyDescent="0.2">
      <c r="A262" s="34" t="s">
        <v>2136</v>
      </c>
      <c r="B262" s="34" t="s">
        <v>2137</v>
      </c>
      <c r="C262" s="34">
        <v>258</v>
      </c>
    </row>
    <row r="263" spans="1:3" x14ac:dyDescent="0.2">
      <c r="A263" s="34" t="s">
        <v>2138</v>
      </c>
      <c r="B263" s="34" t="s">
        <v>2139</v>
      </c>
      <c r="C263" s="34">
        <v>44.02</v>
      </c>
    </row>
    <row r="264" spans="1:3" x14ac:dyDescent="0.2">
      <c r="A264" s="34" t="s">
        <v>2140</v>
      </c>
      <c r="B264" s="34" t="s">
        <v>2141</v>
      </c>
      <c r="C264" s="34">
        <v>36.75</v>
      </c>
    </row>
    <row r="265" spans="1:3" x14ac:dyDescent="0.2">
      <c r="A265" s="34" t="s">
        <v>1135</v>
      </c>
      <c r="B265" s="34" t="s">
        <v>1136</v>
      </c>
      <c r="C265" s="34">
        <v>101.4</v>
      </c>
    </row>
    <row r="266" spans="1:3" x14ac:dyDescent="0.2">
      <c r="A266" s="34" t="s">
        <v>1143</v>
      </c>
      <c r="B266" s="34" t="s">
        <v>1144</v>
      </c>
      <c r="C266" s="34">
        <v>90</v>
      </c>
    </row>
    <row r="267" spans="1:3" x14ac:dyDescent="0.2">
      <c r="A267" s="34" t="s">
        <v>1465</v>
      </c>
      <c r="B267" s="34" t="s">
        <v>1466</v>
      </c>
      <c r="C267" s="34">
        <v>314.34000000000003</v>
      </c>
    </row>
    <row r="268" spans="1:3" x14ac:dyDescent="0.2">
      <c r="A268" s="34" t="s">
        <v>899</v>
      </c>
      <c r="B268" s="34" t="s">
        <v>900</v>
      </c>
      <c r="C268" s="34">
        <v>291.55</v>
      </c>
    </row>
    <row r="269" spans="1:3" x14ac:dyDescent="0.2">
      <c r="A269" s="34" t="s">
        <v>879</v>
      </c>
      <c r="B269" s="34" t="s">
        <v>880</v>
      </c>
      <c r="C269" s="34">
        <v>197.9</v>
      </c>
    </row>
    <row r="270" spans="1:3" x14ac:dyDescent="0.2">
      <c r="A270" s="34" t="s">
        <v>1093</v>
      </c>
      <c r="B270" s="34" t="s">
        <v>1094</v>
      </c>
      <c r="C270" s="34">
        <v>287.14999999999998</v>
      </c>
    </row>
    <row r="271" spans="1:3" x14ac:dyDescent="0.2">
      <c r="A271" s="34" t="s">
        <v>1103</v>
      </c>
      <c r="B271" s="34" t="s">
        <v>1104</v>
      </c>
      <c r="C271" s="34">
        <v>25.4</v>
      </c>
    </row>
    <row r="272" spans="1:3" x14ac:dyDescent="0.2">
      <c r="A272" s="34" t="s">
        <v>1111</v>
      </c>
      <c r="B272" s="34" t="s">
        <v>1112</v>
      </c>
      <c r="C272" s="34">
        <v>174.49</v>
      </c>
    </row>
    <row r="273" spans="1:3" x14ac:dyDescent="0.2">
      <c r="A273" s="34" t="s">
        <v>1125</v>
      </c>
      <c r="B273" s="34" t="s">
        <v>1126</v>
      </c>
      <c r="C273" s="34">
        <v>298.82</v>
      </c>
    </row>
    <row r="274" spans="1:3" x14ac:dyDescent="0.2">
      <c r="A274" s="34" t="s">
        <v>911</v>
      </c>
      <c r="B274" s="34" t="s">
        <v>912</v>
      </c>
      <c r="C274" s="34">
        <v>363.35</v>
      </c>
    </row>
    <row r="275" spans="1:3" x14ac:dyDescent="0.2">
      <c r="A275" s="34" t="s">
        <v>1373</v>
      </c>
      <c r="B275" s="34" t="s">
        <v>1374</v>
      </c>
      <c r="C275" s="34">
        <v>357.90999999999997</v>
      </c>
    </row>
    <row r="276" spans="1:3" x14ac:dyDescent="0.2">
      <c r="A276" s="34" t="s">
        <v>1357</v>
      </c>
      <c r="B276" s="34" t="s">
        <v>1358</v>
      </c>
      <c r="C276" s="34">
        <v>79.5</v>
      </c>
    </row>
    <row r="277" spans="1:3" x14ac:dyDescent="0.2">
      <c r="A277" s="34" t="s">
        <v>1391</v>
      </c>
      <c r="B277" s="34" t="s">
        <v>1392</v>
      </c>
      <c r="C277" s="34">
        <v>343</v>
      </c>
    </row>
    <row r="278" spans="1:3" x14ac:dyDescent="0.2">
      <c r="A278" s="34" t="s">
        <v>1367</v>
      </c>
      <c r="B278" s="34" t="s">
        <v>1368</v>
      </c>
      <c r="C278" s="34">
        <v>275.91000000000003</v>
      </c>
    </row>
    <row r="279" spans="1:3" x14ac:dyDescent="0.2">
      <c r="A279" s="34" t="s">
        <v>1167</v>
      </c>
      <c r="B279" s="34" t="s">
        <v>1168</v>
      </c>
      <c r="C279" s="34">
        <v>32.25</v>
      </c>
    </row>
    <row r="280" spans="1:3" x14ac:dyDescent="0.2">
      <c r="A280" s="34" t="s">
        <v>1159</v>
      </c>
      <c r="B280" s="34" t="s">
        <v>1160</v>
      </c>
      <c r="C280" s="34">
        <v>54.75</v>
      </c>
    </row>
    <row r="281" spans="1:3" x14ac:dyDescent="0.2">
      <c r="A281" s="34" t="s">
        <v>27</v>
      </c>
      <c r="B281" s="34" t="s">
        <v>28</v>
      </c>
      <c r="C281" s="34">
        <v>1714</v>
      </c>
    </row>
    <row r="282" spans="1:3" x14ac:dyDescent="0.2">
      <c r="A282" s="34" t="s">
        <v>1161</v>
      </c>
      <c r="B282" s="34" t="s">
        <v>1162</v>
      </c>
      <c r="C282" s="34">
        <v>18017</v>
      </c>
    </row>
    <row r="283" spans="1:3" x14ac:dyDescent="0.2">
      <c r="A283" s="34" t="s">
        <v>1169</v>
      </c>
      <c r="B283" s="34" t="s">
        <v>1170</v>
      </c>
      <c r="C283" s="34">
        <v>40856</v>
      </c>
    </row>
    <row r="284" spans="1:3" x14ac:dyDescent="0.2">
      <c r="A284" s="34" t="s">
        <v>1163</v>
      </c>
      <c r="B284" s="34" t="s">
        <v>1164</v>
      </c>
      <c r="C284" s="34">
        <v>687</v>
      </c>
    </row>
    <row r="285" spans="1:3" x14ac:dyDescent="0.2">
      <c r="A285" s="34" t="s">
        <v>66</v>
      </c>
      <c r="B285" s="34" t="s">
        <v>67</v>
      </c>
      <c r="C285" s="34">
        <v>425</v>
      </c>
    </row>
    <row r="286" spans="1:3" x14ac:dyDescent="0.2">
      <c r="A286" s="34" t="s">
        <v>688</v>
      </c>
      <c r="B286" s="34" t="s">
        <v>689</v>
      </c>
      <c r="C286" s="34">
        <v>1338</v>
      </c>
    </row>
    <row r="287" spans="1:3" x14ac:dyDescent="0.2">
      <c r="A287" s="34" t="s">
        <v>1737</v>
      </c>
      <c r="B287" s="34" t="s">
        <v>1738</v>
      </c>
      <c r="C287" s="34">
        <v>6000</v>
      </c>
    </row>
    <row r="288" spans="1:3" x14ac:dyDescent="0.2">
      <c r="A288" s="34" t="s">
        <v>2142</v>
      </c>
      <c r="B288" s="34" t="s">
        <v>2143</v>
      </c>
      <c r="C288" s="34">
        <v>5171</v>
      </c>
    </row>
    <row r="289" spans="1:3" x14ac:dyDescent="0.2">
      <c r="A289" s="34" t="s">
        <v>320</v>
      </c>
      <c r="B289" s="34" t="s">
        <v>321</v>
      </c>
      <c r="C289" s="34">
        <v>15392</v>
      </c>
    </row>
    <row r="290" spans="1:3" x14ac:dyDescent="0.2">
      <c r="A290" s="34" t="s">
        <v>1552</v>
      </c>
      <c r="B290" s="34" t="s">
        <v>1553</v>
      </c>
      <c r="C290" s="34">
        <v>4002</v>
      </c>
    </row>
    <row r="291" spans="1:3" x14ac:dyDescent="0.2">
      <c r="A291" s="34" t="s">
        <v>725</v>
      </c>
      <c r="B291" s="34" t="s">
        <v>726</v>
      </c>
      <c r="C291" s="34">
        <v>13990</v>
      </c>
    </row>
    <row r="292" spans="1:3" x14ac:dyDescent="0.2">
      <c r="A292" s="34" t="s">
        <v>1046</v>
      </c>
      <c r="B292" s="34" t="s">
        <v>1047</v>
      </c>
      <c r="C292" s="34">
        <v>16900</v>
      </c>
    </row>
    <row r="293" spans="1:3" x14ac:dyDescent="0.2">
      <c r="A293" s="34" t="s">
        <v>139</v>
      </c>
      <c r="B293" s="34" t="s">
        <v>140</v>
      </c>
      <c r="C293" s="34">
        <v>1006</v>
      </c>
    </row>
    <row r="294" spans="1:3" x14ac:dyDescent="0.2">
      <c r="A294" s="34" t="s">
        <v>662</v>
      </c>
      <c r="B294" s="34" t="s">
        <v>663</v>
      </c>
      <c r="C294" s="34">
        <v>242</v>
      </c>
    </row>
    <row r="295" spans="1:3" x14ac:dyDescent="0.2">
      <c r="A295" s="34" t="s">
        <v>727</v>
      </c>
      <c r="B295" s="34" t="s">
        <v>728</v>
      </c>
      <c r="C295" s="34">
        <v>1113</v>
      </c>
    </row>
    <row r="296" spans="1:3" x14ac:dyDescent="0.2">
      <c r="A296" s="34" t="s">
        <v>145</v>
      </c>
      <c r="B296" s="34" t="s">
        <v>146</v>
      </c>
      <c r="C296" s="34">
        <v>3985</v>
      </c>
    </row>
    <row r="297" spans="1:3" x14ac:dyDescent="0.2">
      <c r="A297" s="34" t="s">
        <v>137</v>
      </c>
      <c r="B297" s="34" t="s">
        <v>138</v>
      </c>
      <c r="C297" s="34">
        <v>4296</v>
      </c>
    </row>
    <row r="298" spans="1:3" x14ac:dyDescent="0.2">
      <c r="A298" s="34" t="s">
        <v>2144</v>
      </c>
      <c r="B298" s="34" t="s">
        <v>2145</v>
      </c>
      <c r="C298" s="34">
        <v>3250</v>
      </c>
    </row>
    <row r="299" spans="1:3" x14ac:dyDescent="0.2">
      <c r="A299" s="34" t="s">
        <v>1315</v>
      </c>
      <c r="B299" s="34" t="s">
        <v>1316</v>
      </c>
      <c r="C299" s="34">
        <v>510</v>
      </c>
    </row>
    <row r="300" spans="1:3" x14ac:dyDescent="0.2">
      <c r="A300" s="34" t="s">
        <v>25</v>
      </c>
      <c r="B300" s="34" t="s">
        <v>26</v>
      </c>
      <c r="C300" s="34">
        <v>7295</v>
      </c>
    </row>
    <row r="301" spans="1:3" x14ac:dyDescent="0.2">
      <c r="A301" s="34" t="s">
        <v>1224</v>
      </c>
      <c r="B301" s="34" t="s">
        <v>1225</v>
      </c>
      <c r="C301" s="34">
        <v>190</v>
      </c>
    </row>
    <row r="302" spans="1:3" x14ac:dyDescent="0.2">
      <c r="A302" s="34" t="s">
        <v>1641</v>
      </c>
      <c r="B302" s="34" t="s">
        <v>1642</v>
      </c>
      <c r="C302" s="34">
        <v>21600</v>
      </c>
    </row>
    <row r="303" spans="1:3" x14ac:dyDescent="0.2">
      <c r="A303" s="34" t="s">
        <v>2146</v>
      </c>
      <c r="B303" s="34" t="s">
        <v>2147</v>
      </c>
      <c r="C303" s="34">
        <v>6902</v>
      </c>
    </row>
    <row r="304" spans="1:3" x14ac:dyDescent="0.2">
      <c r="A304" s="34" t="s">
        <v>1058</v>
      </c>
      <c r="B304" s="34" t="s">
        <v>1059</v>
      </c>
      <c r="C304" s="34">
        <v>6898</v>
      </c>
    </row>
    <row r="305" spans="1:3" x14ac:dyDescent="0.2">
      <c r="A305" s="34" t="s">
        <v>1060</v>
      </c>
      <c r="B305" s="34" t="s">
        <v>1061</v>
      </c>
      <c r="C305" s="34">
        <v>114</v>
      </c>
    </row>
    <row r="306" spans="1:3" x14ac:dyDescent="0.2">
      <c r="A306" s="34" t="s">
        <v>2148</v>
      </c>
      <c r="B306" s="34" t="s">
        <v>2149</v>
      </c>
      <c r="C306" s="34">
        <v>1971</v>
      </c>
    </row>
    <row r="307" spans="1:3" x14ac:dyDescent="0.2">
      <c r="A307" s="34" t="s">
        <v>286</v>
      </c>
      <c r="B307" s="34" t="s">
        <v>287</v>
      </c>
      <c r="C307" s="34">
        <v>157</v>
      </c>
    </row>
    <row r="308" spans="1:3" x14ac:dyDescent="0.2">
      <c r="A308" s="34" t="s">
        <v>276</v>
      </c>
      <c r="B308" s="34" t="s">
        <v>277</v>
      </c>
      <c r="C308" s="34">
        <v>145</v>
      </c>
    </row>
    <row r="309" spans="1:3" x14ac:dyDescent="0.2">
      <c r="A309" s="34" t="s">
        <v>395</v>
      </c>
      <c r="B309" s="34" t="s">
        <v>396</v>
      </c>
      <c r="C309" s="34">
        <v>12712</v>
      </c>
    </row>
    <row r="310" spans="1:3" x14ac:dyDescent="0.2">
      <c r="A310" s="34" t="s">
        <v>403</v>
      </c>
      <c r="B310" s="34" t="s">
        <v>404</v>
      </c>
      <c r="C310" s="34">
        <v>1454</v>
      </c>
    </row>
    <row r="311" spans="1:3" x14ac:dyDescent="0.2">
      <c r="A311" s="34" t="s">
        <v>274</v>
      </c>
      <c r="B311" s="34" t="s">
        <v>275</v>
      </c>
      <c r="C311" s="34">
        <v>887</v>
      </c>
    </row>
    <row r="312" spans="1:3" x14ac:dyDescent="0.2">
      <c r="A312" s="34" t="s">
        <v>284</v>
      </c>
      <c r="B312" s="34" t="s">
        <v>285</v>
      </c>
      <c r="C312" s="34">
        <v>115</v>
      </c>
    </row>
    <row r="313" spans="1:3" x14ac:dyDescent="0.2">
      <c r="A313" s="34" t="s">
        <v>571</v>
      </c>
      <c r="B313" s="34" t="s">
        <v>572</v>
      </c>
      <c r="C313" s="34">
        <v>15820</v>
      </c>
    </row>
    <row r="314" spans="1:3" x14ac:dyDescent="0.2">
      <c r="A314" s="34" t="s">
        <v>577</v>
      </c>
      <c r="B314" s="34" t="s">
        <v>578</v>
      </c>
      <c r="C314" s="34">
        <v>10800</v>
      </c>
    </row>
    <row r="315" spans="1:3" x14ac:dyDescent="0.2">
      <c r="A315" s="34" t="s">
        <v>425</v>
      </c>
      <c r="B315" s="34" t="s">
        <v>426</v>
      </c>
      <c r="C315" s="34">
        <v>26308</v>
      </c>
    </row>
    <row r="316" spans="1:3" x14ac:dyDescent="0.2">
      <c r="A316" s="34" t="s">
        <v>431</v>
      </c>
      <c r="B316" s="34" t="s">
        <v>432</v>
      </c>
      <c r="C316" s="34">
        <v>38914</v>
      </c>
    </row>
    <row r="317" spans="1:3" x14ac:dyDescent="0.2">
      <c r="A317" s="34" t="s">
        <v>706</v>
      </c>
      <c r="B317" s="34" t="s">
        <v>707</v>
      </c>
      <c r="C317" s="34">
        <v>23700</v>
      </c>
    </row>
    <row r="318" spans="1:3" x14ac:dyDescent="0.2">
      <c r="A318" s="34" t="s">
        <v>2150</v>
      </c>
      <c r="B318" s="34" t="s">
        <v>2151</v>
      </c>
      <c r="C318" s="34">
        <v>188</v>
      </c>
    </row>
    <row r="319" spans="1:3" x14ac:dyDescent="0.2">
      <c r="A319" s="34" t="s">
        <v>2152</v>
      </c>
      <c r="B319" s="34" t="s">
        <v>2153</v>
      </c>
      <c r="C319" s="34">
        <v>1880</v>
      </c>
    </row>
    <row r="320" spans="1:3" x14ac:dyDescent="0.2">
      <c r="A320" s="34" t="s">
        <v>1421</v>
      </c>
      <c r="B320" s="34" t="s">
        <v>1422</v>
      </c>
      <c r="C320" s="34">
        <v>5135</v>
      </c>
    </row>
    <row r="321" spans="1:3" x14ac:dyDescent="0.2">
      <c r="A321" s="34" t="s">
        <v>272</v>
      </c>
      <c r="B321" s="34" t="s">
        <v>273</v>
      </c>
      <c r="C321" s="34">
        <v>11470</v>
      </c>
    </row>
    <row r="322" spans="1:3" x14ac:dyDescent="0.2">
      <c r="A322" s="34" t="s">
        <v>282</v>
      </c>
      <c r="B322" s="34" t="s">
        <v>283</v>
      </c>
      <c r="C322" s="34">
        <v>19577</v>
      </c>
    </row>
    <row r="323" spans="1:3" x14ac:dyDescent="0.2">
      <c r="A323" s="34" t="s">
        <v>1040</v>
      </c>
      <c r="B323" s="34" t="s">
        <v>1041</v>
      </c>
      <c r="C323" s="34">
        <v>5000</v>
      </c>
    </row>
    <row r="324" spans="1:3" x14ac:dyDescent="0.2">
      <c r="A324" s="34" t="s">
        <v>2154</v>
      </c>
      <c r="B324" s="34" t="s">
        <v>2155</v>
      </c>
      <c r="C324" s="34">
        <v>1650</v>
      </c>
    </row>
    <row r="325" spans="1:3" x14ac:dyDescent="0.2">
      <c r="A325" s="34" t="s">
        <v>2156</v>
      </c>
      <c r="B325" s="34" t="s">
        <v>2157</v>
      </c>
      <c r="C325" s="34">
        <v>1728</v>
      </c>
    </row>
    <row r="326" spans="1:3" x14ac:dyDescent="0.2">
      <c r="A326" s="34" t="s">
        <v>2158</v>
      </c>
      <c r="B326" s="34" t="s">
        <v>2159</v>
      </c>
      <c r="C326" s="34">
        <v>219</v>
      </c>
    </row>
    <row r="327" spans="1:3" x14ac:dyDescent="0.2">
      <c r="A327" s="34" t="s">
        <v>2160</v>
      </c>
      <c r="B327" s="34" t="s">
        <v>2161</v>
      </c>
      <c r="C327" s="34">
        <v>1838</v>
      </c>
    </row>
    <row r="328" spans="1:3" x14ac:dyDescent="0.2">
      <c r="A328" s="34" t="s">
        <v>2162</v>
      </c>
      <c r="B328" s="34" t="s">
        <v>2163</v>
      </c>
      <c r="C328" s="34">
        <v>229</v>
      </c>
    </row>
    <row r="329" spans="1:3" x14ac:dyDescent="0.2">
      <c r="A329" s="34" t="s">
        <v>2164</v>
      </c>
      <c r="B329" s="34" t="s">
        <v>2165</v>
      </c>
      <c r="C329" s="34">
        <v>5172</v>
      </c>
    </row>
    <row r="330" spans="1:3" x14ac:dyDescent="0.2">
      <c r="A330" s="34" t="s">
        <v>2166</v>
      </c>
      <c r="B330" s="34" t="s">
        <v>2167</v>
      </c>
      <c r="C330" s="34">
        <v>1085</v>
      </c>
    </row>
    <row r="331" spans="1:3" x14ac:dyDescent="0.2">
      <c r="A331" s="34" t="s">
        <v>2168</v>
      </c>
      <c r="B331" s="34" t="s">
        <v>2169</v>
      </c>
      <c r="C331" s="34">
        <v>397</v>
      </c>
    </row>
    <row r="332" spans="1:3" x14ac:dyDescent="0.2">
      <c r="A332" s="34" t="s">
        <v>2170</v>
      </c>
      <c r="B332" s="34" t="s">
        <v>2171</v>
      </c>
      <c r="C332" s="34">
        <v>148</v>
      </c>
    </row>
    <row r="333" spans="1:3" x14ac:dyDescent="0.2">
      <c r="A333" s="34" t="s">
        <v>1609</v>
      </c>
      <c r="B333" s="34" t="s">
        <v>1610</v>
      </c>
      <c r="C333" s="34">
        <v>878</v>
      </c>
    </row>
    <row r="334" spans="1:3" x14ac:dyDescent="0.2">
      <c r="A334" s="34" t="s">
        <v>2172</v>
      </c>
      <c r="B334" s="34" t="s">
        <v>2173</v>
      </c>
      <c r="C334" s="34">
        <v>362</v>
      </c>
    </row>
    <row r="335" spans="1:3" x14ac:dyDescent="0.2">
      <c r="A335" s="34" t="s">
        <v>2174</v>
      </c>
      <c r="B335" s="34" t="s">
        <v>2175</v>
      </c>
      <c r="C335" s="34">
        <v>409</v>
      </c>
    </row>
    <row r="336" spans="1:3" x14ac:dyDescent="0.2">
      <c r="A336" s="34" t="s">
        <v>2176</v>
      </c>
      <c r="B336" s="34" t="s">
        <v>2177</v>
      </c>
      <c r="C336" s="34">
        <v>214</v>
      </c>
    </row>
    <row r="337" spans="1:3" x14ac:dyDescent="0.2">
      <c r="A337" s="34" t="s">
        <v>1589</v>
      </c>
      <c r="B337" s="34" t="s">
        <v>1590</v>
      </c>
      <c r="C337" s="34">
        <v>11711</v>
      </c>
    </row>
    <row r="338" spans="1:3" x14ac:dyDescent="0.2">
      <c r="A338" s="34" t="s">
        <v>1018</v>
      </c>
      <c r="B338" s="34" t="s">
        <v>1019</v>
      </c>
      <c r="C338" s="34">
        <v>19021</v>
      </c>
    </row>
    <row r="339" spans="1:3" x14ac:dyDescent="0.2">
      <c r="A339" s="34" t="s">
        <v>1027</v>
      </c>
      <c r="B339" s="34" t="s">
        <v>1028</v>
      </c>
      <c r="C339" s="34">
        <v>13379.85</v>
      </c>
    </row>
    <row r="340" spans="1:3" x14ac:dyDescent="0.2">
      <c r="A340" s="34" t="s">
        <v>1029</v>
      </c>
      <c r="B340" s="34" t="s">
        <v>1030</v>
      </c>
      <c r="C340" s="34">
        <v>563</v>
      </c>
    </row>
    <row r="341" spans="1:3" x14ac:dyDescent="0.2">
      <c r="A341" s="34" t="s">
        <v>1591</v>
      </c>
      <c r="B341" s="34" t="s">
        <v>1592</v>
      </c>
      <c r="C341" s="34">
        <v>85</v>
      </c>
    </row>
    <row r="342" spans="1:3" x14ac:dyDescent="0.2">
      <c r="A342" s="34" t="s">
        <v>1183</v>
      </c>
      <c r="B342" s="34" t="s">
        <v>1184</v>
      </c>
      <c r="C342" s="34">
        <v>14787</v>
      </c>
    </row>
    <row r="343" spans="1:3" x14ac:dyDescent="0.2">
      <c r="A343" s="34" t="s">
        <v>29</v>
      </c>
      <c r="B343" s="34" t="s">
        <v>30</v>
      </c>
      <c r="C343" s="34">
        <v>2354</v>
      </c>
    </row>
    <row r="344" spans="1:3" x14ac:dyDescent="0.2">
      <c r="A344" s="34" t="s">
        <v>1235</v>
      </c>
      <c r="B344" s="34" t="s">
        <v>1236</v>
      </c>
      <c r="C344" s="34">
        <v>7975</v>
      </c>
    </row>
    <row r="345" spans="1:3" x14ac:dyDescent="0.2">
      <c r="A345" s="34" t="s">
        <v>1237</v>
      </c>
      <c r="B345" s="34" t="s">
        <v>1238</v>
      </c>
      <c r="C345" s="34">
        <v>4850</v>
      </c>
    </row>
    <row r="346" spans="1:3" x14ac:dyDescent="0.2">
      <c r="A346" s="34" t="s">
        <v>1185</v>
      </c>
      <c r="B346" s="34" t="s">
        <v>1186</v>
      </c>
      <c r="C346" s="34">
        <v>740</v>
      </c>
    </row>
    <row r="347" spans="1:3" x14ac:dyDescent="0.2">
      <c r="A347" s="34" t="s">
        <v>2178</v>
      </c>
      <c r="B347" s="34" t="s">
        <v>2179</v>
      </c>
      <c r="C347" s="34">
        <v>1950</v>
      </c>
    </row>
    <row r="348" spans="1:3" x14ac:dyDescent="0.2">
      <c r="A348" s="34" t="s">
        <v>49</v>
      </c>
      <c r="B348" s="34" t="s">
        <v>50</v>
      </c>
      <c r="C348" s="34">
        <v>1938</v>
      </c>
    </row>
    <row r="349" spans="1:3" x14ac:dyDescent="0.2">
      <c r="A349" s="34" t="s">
        <v>749</v>
      </c>
      <c r="B349" s="34" t="s">
        <v>750</v>
      </c>
      <c r="C349" s="34">
        <v>904</v>
      </c>
    </row>
    <row r="350" spans="1:3" x14ac:dyDescent="0.2">
      <c r="A350" s="34" t="s">
        <v>949</v>
      </c>
      <c r="B350" s="34" t="s">
        <v>950</v>
      </c>
      <c r="C350" s="34">
        <v>2085</v>
      </c>
    </row>
    <row r="351" spans="1:3" x14ac:dyDescent="0.2">
      <c r="A351" s="34" t="s">
        <v>1194</v>
      </c>
      <c r="B351" s="34" t="s">
        <v>1195</v>
      </c>
      <c r="C351" s="34">
        <v>4523</v>
      </c>
    </row>
    <row r="352" spans="1:3" x14ac:dyDescent="0.2">
      <c r="A352" s="34" t="s">
        <v>951</v>
      </c>
      <c r="B352" s="34" t="s">
        <v>952</v>
      </c>
      <c r="C352" s="34">
        <v>1058</v>
      </c>
    </row>
    <row r="353" spans="1:3" x14ac:dyDescent="0.2">
      <c r="A353" s="34" t="s">
        <v>822</v>
      </c>
      <c r="B353" s="34" t="s">
        <v>823</v>
      </c>
      <c r="C353" s="34">
        <v>13569</v>
      </c>
    </row>
    <row r="354" spans="1:3" x14ac:dyDescent="0.2">
      <c r="A354" s="34" t="s">
        <v>452</v>
      </c>
      <c r="B354" s="34" t="s">
        <v>453</v>
      </c>
      <c r="C354" s="34">
        <v>2436</v>
      </c>
    </row>
    <row r="355" spans="1:3" x14ac:dyDescent="0.2">
      <c r="A355" s="34" t="s">
        <v>941</v>
      </c>
      <c r="B355" s="34" t="s">
        <v>942</v>
      </c>
      <c r="C355" s="34">
        <v>154775</v>
      </c>
    </row>
    <row r="356" spans="1:3" x14ac:dyDescent="0.2">
      <c r="A356" s="34" t="s">
        <v>955</v>
      </c>
      <c r="B356" s="34" t="s">
        <v>956</v>
      </c>
      <c r="C356" s="34">
        <v>18417</v>
      </c>
    </row>
    <row r="357" spans="1:3" x14ac:dyDescent="0.2">
      <c r="A357" s="34" t="s">
        <v>1078</v>
      </c>
      <c r="B357" s="34" t="s">
        <v>1079</v>
      </c>
      <c r="C357" s="34">
        <v>1334</v>
      </c>
    </row>
    <row r="358" spans="1:3" x14ac:dyDescent="0.2">
      <c r="A358" s="34" t="s">
        <v>450</v>
      </c>
      <c r="B358" s="34" t="s">
        <v>451</v>
      </c>
      <c r="C358" s="34">
        <v>10300</v>
      </c>
    </row>
    <row r="359" spans="1:3" x14ac:dyDescent="0.2">
      <c r="A359" s="34" t="s">
        <v>763</v>
      </c>
      <c r="B359" s="34" t="s">
        <v>764</v>
      </c>
      <c r="C359" s="34">
        <v>335</v>
      </c>
    </row>
    <row r="360" spans="1:3" x14ac:dyDescent="0.2">
      <c r="A360" s="34" t="s">
        <v>460</v>
      </c>
      <c r="B360" s="34" t="s">
        <v>461</v>
      </c>
      <c r="C360" s="34">
        <v>4499</v>
      </c>
    </row>
    <row r="361" spans="1:3" x14ac:dyDescent="0.2">
      <c r="A361" s="34" t="s">
        <v>881</v>
      </c>
      <c r="B361" s="34" t="s">
        <v>882</v>
      </c>
      <c r="C361" s="34">
        <v>12767</v>
      </c>
    </row>
    <row r="362" spans="1:3" x14ac:dyDescent="0.2">
      <c r="A362" s="34" t="s">
        <v>901</v>
      </c>
      <c r="B362" s="34" t="s">
        <v>902</v>
      </c>
      <c r="C362" s="34">
        <v>3505</v>
      </c>
    </row>
    <row r="363" spans="1:3" x14ac:dyDescent="0.2">
      <c r="A363" s="34" t="s">
        <v>889</v>
      </c>
      <c r="B363" s="34" t="s">
        <v>890</v>
      </c>
      <c r="C363" s="34">
        <v>1552</v>
      </c>
    </row>
    <row r="364" spans="1:3" x14ac:dyDescent="0.2">
      <c r="A364" s="34" t="s">
        <v>1267</v>
      </c>
      <c r="B364" s="34" t="s">
        <v>1268</v>
      </c>
      <c r="C364" s="34">
        <v>466</v>
      </c>
    </row>
    <row r="365" spans="1:3" x14ac:dyDescent="0.2">
      <c r="A365" s="34" t="s">
        <v>1070</v>
      </c>
      <c r="B365" s="34" t="s">
        <v>1071</v>
      </c>
      <c r="C365" s="34">
        <v>4223</v>
      </c>
    </row>
    <row r="366" spans="1:3" x14ac:dyDescent="0.2">
      <c r="A366" s="34" t="s">
        <v>1309</v>
      </c>
      <c r="B366" s="34" t="s">
        <v>1310</v>
      </c>
      <c r="C366" s="34">
        <v>926</v>
      </c>
    </row>
    <row r="367" spans="1:3" x14ac:dyDescent="0.2">
      <c r="A367" s="34" t="s">
        <v>1297</v>
      </c>
      <c r="B367" s="34" t="s">
        <v>1298</v>
      </c>
      <c r="C367" s="34">
        <v>12046</v>
      </c>
    </row>
    <row r="368" spans="1:3" x14ac:dyDescent="0.2">
      <c r="A368" s="34" t="s">
        <v>1291</v>
      </c>
      <c r="B368" s="34" t="s">
        <v>1292</v>
      </c>
      <c r="C368" s="34">
        <v>2632</v>
      </c>
    </row>
    <row r="369" spans="1:3" x14ac:dyDescent="0.2">
      <c r="A369" s="34" t="s">
        <v>1137</v>
      </c>
      <c r="B369" s="34" t="s">
        <v>1138</v>
      </c>
      <c r="C369" s="34">
        <v>17430</v>
      </c>
    </row>
    <row r="370" spans="1:3" x14ac:dyDescent="0.2">
      <c r="A370" s="34" t="s">
        <v>1145</v>
      </c>
      <c r="B370" s="34" t="s">
        <v>1146</v>
      </c>
      <c r="C370" s="34">
        <v>12460</v>
      </c>
    </row>
    <row r="371" spans="1:3" x14ac:dyDescent="0.2">
      <c r="A371" s="34" t="s">
        <v>1343</v>
      </c>
      <c r="B371" s="34" t="s">
        <v>1344</v>
      </c>
      <c r="C371" s="34">
        <v>800</v>
      </c>
    </row>
    <row r="372" spans="1:3" x14ac:dyDescent="0.2">
      <c r="A372" s="34" t="s">
        <v>1313</v>
      </c>
      <c r="B372" s="34" t="s">
        <v>1314</v>
      </c>
      <c r="C372" s="34">
        <v>700</v>
      </c>
    </row>
    <row r="373" spans="1:3" x14ac:dyDescent="0.2">
      <c r="A373" s="34" t="s">
        <v>1323</v>
      </c>
      <c r="B373" s="34" t="s">
        <v>1324</v>
      </c>
      <c r="C373" s="34">
        <v>800</v>
      </c>
    </row>
    <row r="374" spans="1:3" x14ac:dyDescent="0.2">
      <c r="A374" s="34" t="s">
        <v>1337</v>
      </c>
      <c r="B374" s="34" t="s">
        <v>1338</v>
      </c>
      <c r="C374" s="34">
        <v>900</v>
      </c>
    </row>
    <row r="375" spans="1:3" x14ac:dyDescent="0.2">
      <c r="A375" s="34" t="s">
        <v>1329</v>
      </c>
      <c r="B375" s="34" t="s">
        <v>1330</v>
      </c>
      <c r="C375" s="34">
        <v>800</v>
      </c>
    </row>
    <row r="376" spans="1:3" x14ac:dyDescent="0.2">
      <c r="A376" s="34" t="s">
        <v>1347</v>
      </c>
      <c r="B376" s="34" t="s">
        <v>1348</v>
      </c>
      <c r="C376" s="34">
        <v>800</v>
      </c>
    </row>
    <row r="377" spans="1:3" x14ac:dyDescent="0.2">
      <c r="A377" s="34" t="s">
        <v>1353</v>
      </c>
      <c r="B377" s="34" t="s">
        <v>1354</v>
      </c>
      <c r="C377" s="34">
        <v>4570</v>
      </c>
    </row>
    <row r="378" spans="1:3" x14ac:dyDescent="0.2">
      <c r="A378" s="34" t="s">
        <v>1210</v>
      </c>
      <c r="B378" s="34" t="s">
        <v>1211</v>
      </c>
      <c r="C378" s="34">
        <v>270</v>
      </c>
    </row>
    <row r="379" spans="1:3" x14ac:dyDescent="0.2">
      <c r="A379" s="34" t="s">
        <v>1459</v>
      </c>
      <c r="B379" s="34" t="s">
        <v>1460</v>
      </c>
      <c r="C379" s="34">
        <v>678</v>
      </c>
    </row>
    <row r="380" spans="1:3" x14ac:dyDescent="0.2">
      <c r="A380" s="34" t="s">
        <v>1665</v>
      </c>
      <c r="B380" s="34" t="s">
        <v>1666</v>
      </c>
      <c r="C380" s="34">
        <v>2302</v>
      </c>
    </row>
    <row r="381" spans="1:3" x14ac:dyDescent="0.2">
      <c r="A381" s="34" t="s">
        <v>1669</v>
      </c>
      <c r="B381" s="34" t="s">
        <v>1670</v>
      </c>
      <c r="C381" s="34">
        <v>640</v>
      </c>
    </row>
    <row r="382" spans="1:3" x14ac:dyDescent="0.2">
      <c r="A382" s="34" t="s">
        <v>1463</v>
      </c>
      <c r="B382" s="34" t="s">
        <v>1464</v>
      </c>
      <c r="C382" s="34">
        <v>4318</v>
      </c>
    </row>
    <row r="383" spans="1:3" x14ac:dyDescent="0.2">
      <c r="A383" s="34" t="s">
        <v>1703</v>
      </c>
      <c r="B383" s="34" t="s">
        <v>1704</v>
      </c>
      <c r="C383" s="34">
        <v>11120</v>
      </c>
    </row>
    <row r="384" spans="1:3" x14ac:dyDescent="0.2">
      <c r="A384" s="34" t="s">
        <v>919</v>
      </c>
      <c r="B384" s="34" t="s">
        <v>920</v>
      </c>
      <c r="C384" s="34">
        <v>9100</v>
      </c>
    </row>
    <row r="385" spans="1:3" x14ac:dyDescent="0.2">
      <c r="A385" s="34" t="s">
        <v>411</v>
      </c>
      <c r="B385" s="34" t="s">
        <v>412</v>
      </c>
      <c r="C385" s="34">
        <v>951</v>
      </c>
    </row>
    <row r="386" spans="1:3" x14ac:dyDescent="0.2">
      <c r="A386" s="34" t="s">
        <v>2180</v>
      </c>
      <c r="B386" s="34" t="s">
        <v>2181</v>
      </c>
      <c r="C386" s="34">
        <v>520</v>
      </c>
    </row>
    <row r="387" spans="1:3" x14ac:dyDescent="0.2">
      <c r="A387" s="34" t="s">
        <v>1361</v>
      </c>
      <c r="B387" s="34" t="s">
        <v>1362</v>
      </c>
      <c r="C387" s="34">
        <v>1897</v>
      </c>
    </row>
    <row r="388" spans="1:3" x14ac:dyDescent="0.2">
      <c r="A388" s="34" t="s">
        <v>1095</v>
      </c>
      <c r="B388" s="34" t="s">
        <v>1096</v>
      </c>
      <c r="C388" s="34">
        <v>374</v>
      </c>
    </row>
    <row r="389" spans="1:3" x14ac:dyDescent="0.2">
      <c r="A389" s="34" t="s">
        <v>1091</v>
      </c>
      <c r="B389" s="34" t="s">
        <v>1092</v>
      </c>
      <c r="C389" s="34">
        <v>3500</v>
      </c>
    </row>
    <row r="390" spans="1:3" x14ac:dyDescent="0.2">
      <c r="A390" s="34" t="s">
        <v>1101</v>
      </c>
      <c r="B390" s="34" t="s">
        <v>1102</v>
      </c>
      <c r="C390" s="34">
        <v>3230</v>
      </c>
    </row>
    <row r="391" spans="1:3" x14ac:dyDescent="0.2">
      <c r="A391" s="34" t="s">
        <v>1109</v>
      </c>
      <c r="B391" s="34" t="s">
        <v>1110</v>
      </c>
      <c r="C391" s="34">
        <v>3368</v>
      </c>
    </row>
    <row r="392" spans="1:3" x14ac:dyDescent="0.2">
      <c r="A392" s="34" t="s">
        <v>1123</v>
      </c>
      <c r="B392" s="34" t="s">
        <v>1124</v>
      </c>
      <c r="C392" s="34">
        <v>3753</v>
      </c>
    </row>
    <row r="393" spans="1:3" x14ac:dyDescent="0.2">
      <c r="A393" s="34" t="s">
        <v>1389</v>
      </c>
      <c r="B393" s="34" t="s">
        <v>1390</v>
      </c>
      <c r="C393" s="34">
        <v>1848</v>
      </c>
    </row>
    <row r="394" spans="1:3" x14ac:dyDescent="0.2">
      <c r="A394" s="34" t="s">
        <v>1359</v>
      </c>
      <c r="B394" s="34" t="s">
        <v>1360</v>
      </c>
      <c r="C394" s="34">
        <v>1800</v>
      </c>
    </row>
    <row r="395" spans="1:3" x14ac:dyDescent="0.2">
      <c r="A395" s="34" t="s">
        <v>1365</v>
      </c>
      <c r="B395" s="34" t="s">
        <v>1366</v>
      </c>
      <c r="C395" s="34">
        <v>6310</v>
      </c>
    </row>
    <row r="396" spans="1:3" x14ac:dyDescent="0.2">
      <c r="A396" s="34" t="s">
        <v>1371</v>
      </c>
      <c r="B396" s="34" t="s">
        <v>1372</v>
      </c>
      <c r="C396" s="34">
        <v>3800</v>
      </c>
    </row>
    <row r="397" spans="1:3" x14ac:dyDescent="0.2">
      <c r="A397" s="34" t="s">
        <v>915</v>
      </c>
      <c r="B397" s="34" t="s">
        <v>916</v>
      </c>
      <c r="C397" s="34">
        <v>4958</v>
      </c>
    </row>
    <row r="398" spans="1:3" x14ac:dyDescent="0.2">
      <c r="A398" s="34" t="s">
        <v>1395</v>
      </c>
      <c r="B398" s="34" t="s">
        <v>1396</v>
      </c>
      <c r="C398" s="34">
        <v>5000</v>
      </c>
    </row>
    <row r="399" spans="1:3" x14ac:dyDescent="0.2">
      <c r="A399" s="34" t="s">
        <v>1403</v>
      </c>
      <c r="B399" s="34" t="s">
        <v>1404</v>
      </c>
      <c r="C399" s="34">
        <v>5000</v>
      </c>
    </row>
    <row r="400" spans="1:3" x14ac:dyDescent="0.2">
      <c r="A400" s="34" t="s">
        <v>1409</v>
      </c>
      <c r="B400" s="34" t="s">
        <v>1410</v>
      </c>
      <c r="C400" s="34">
        <v>5000</v>
      </c>
    </row>
    <row r="401" spans="1:3" x14ac:dyDescent="0.2">
      <c r="A401" s="34" t="s">
        <v>945</v>
      </c>
      <c r="B401" s="34" t="s">
        <v>946</v>
      </c>
      <c r="C401" s="34">
        <v>3286</v>
      </c>
    </row>
    <row r="402" spans="1:3" x14ac:dyDescent="0.2">
      <c r="A402" s="34" t="s">
        <v>957</v>
      </c>
      <c r="B402" s="34" t="s">
        <v>958</v>
      </c>
      <c r="C402" s="34">
        <v>993</v>
      </c>
    </row>
    <row r="403" spans="1:3" x14ac:dyDescent="0.2">
      <c r="A403" s="34" t="s">
        <v>131</v>
      </c>
      <c r="B403" s="34" t="s">
        <v>132</v>
      </c>
      <c r="C403" s="34">
        <v>240000</v>
      </c>
    </row>
    <row r="404" spans="1:3" x14ac:dyDescent="0.2">
      <c r="A404" s="34" t="s">
        <v>296</v>
      </c>
      <c r="B404" s="34" t="s">
        <v>297</v>
      </c>
      <c r="C404" s="34">
        <v>840880</v>
      </c>
    </row>
    <row r="405" spans="1:3" x14ac:dyDescent="0.2">
      <c r="A405" s="34" t="s">
        <v>522</v>
      </c>
      <c r="B405" s="34" t="s">
        <v>523</v>
      </c>
      <c r="C405" s="34">
        <v>900000</v>
      </c>
    </row>
    <row r="406" spans="1:3" x14ac:dyDescent="0.2">
      <c r="A406" s="34" t="s">
        <v>2182</v>
      </c>
      <c r="B406" s="34" t="s">
        <v>2183</v>
      </c>
      <c r="C406" s="34">
        <v>350000</v>
      </c>
    </row>
    <row r="407" spans="1:3" x14ac:dyDescent="0.2">
      <c r="A407" s="34" t="s">
        <v>185</v>
      </c>
      <c r="B407" s="34" t="s">
        <v>186</v>
      </c>
      <c r="C407" s="34">
        <v>23880.000049999999</v>
      </c>
    </row>
    <row r="408" spans="1:3" x14ac:dyDescent="0.2">
      <c r="A408" s="34" t="s">
        <v>374</v>
      </c>
      <c r="B408" s="34" t="s">
        <v>375</v>
      </c>
      <c r="C408" s="34">
        <v>550000</v>
      </c>
    </row>
    <row r="409" spans="1:3" x14ac:dyDescent="0.2">
      <c r="A409" s="34" t="s">
        <v>178</v>
      </c>
      <c r="B409" s="34" t="s">
        <v>179</v>
      </c>
      <c r="C409" s="34">
        <v>1625550</v>
      </c>
    </row>
    <row r="410" spans="1:3" x14ac:dyDescent="0.2">
      <c r="A410" s="34" t="s">
        <v>393</v>
      </c>
      <c r="B410" s="34" t="s">
        <v>394</v>
      </c>
      <c r="C410" s="34">
        <v>120200</v>
      </c>
    </row>
    <row r="411" spans="1:3" x14ac:dyDescent="0.2">
      <c r="A411" s="34" t="s">
        <v>2184</v>
      </c>
      <c r="B411" s="34" t="s">
        <v>2185</v>
      </c>
      <c r="C411" s="34">
        <v>2000</v>
      </c>
    </row>
    <row r="412" spans="1:3" x14ac:dyDescent="0.2">
      <c r="A412" s="34" t="s">
        <v>1647</v>
      </c>
      <c r="B412" s="34" t="s">
        <v>1648</v>
      </c>
      <c r="C412" s="34">
        <v>6703</v>
      </c>
    </row>
    <row r="413" spans="1:3" x14ac:dyDescent="0.2">
      <c r="A413" s="34" t="s">
        <v>686</v>
      </c>
      <c r="B413" s="34" t="s">
        <v>687</v>
      </c>
      <c r="C413" s="34">
        <v>8000</v>
      </c>
    </row>
    <row r="414" spans="1:3" x14ac:dyDescent="0.2">
      <c r="A414" s="34" t="s">
        <v>1501</v>
      </c>
      <c r="B414" s="34" t="s">
        <v>1502</v>
      </c>
      <c r="C414" s="34">
        <v>10189</v>
      </c>
    </row>
    <row r="415" spans="1:3" x14ac:dyDescent="0.2">
      <c r="A415" s="34" t="s">
        <v>1556</v>
      </c>
      <c r="B415" s="34" t="s">
        <v>1557</v>
      </c>
      <c r="C415" s="34">
        <v>7000</v>
      </c>
    </row>
    <row r="416" spans="1:3" x14ac:dyDescent="0.2">
      <c r="A416" s="34" t="s">
        <v>529</v>
      </c>
      <c r="B416" s="34" t="s">
        <v>530</v>
      </c>
      <c r="C416" s="34">
        <v>6000</v>
      </c>
    </row>
    <row r="417" spans="1:3" x14ac:dyDescent="0.2">
      <c r="A417" s="34" t="s">
        <v>533</v>
      </c>
      <c r="B417" s="34" t="s">
        <v>534</v>
      </c>
      <c r="C417" s="34">
        <v>14390</v>
      </c>
    </row>
    <row r="418" spans="1:3" x14ac:dyDescent="0.2">
      <c r="A418" s="34" t="s">
        <v>1755</v>
      </c>
      <c r="B418" s="34" t="s">
        <v>1756</v>
      </c>
      <c r="C418" s="34">
        <v>3634</v>
      </c>
    </row>
    <row r="419" spans="1:3" x14ac:dyDescent="0.2">
      <c r="A419" s="34" t="s">
        <v>1785</v>
      </c>
      <c r="B419" s="34" t="s">
        <v>1786</v>
      </c>
      <c r="C419" s="34">
        <v>2400</v>
      </c>
    </row>
    <row r="420" spans="1:3" x14ac:dyDescent="0.2">
      <c r="A420" s="34" t="s">
        <v>1595</v>
      </c>
      <c r="B420" s="34" t="s">
        <v>1596</v>
      </c>
      <c r="C420" s="34">
        <v>12000</v>
      </c>
    </row>
    <row r="421" spans="1:3" x14ac:dyDescent="0.2">
      <c r="A421" s="34" t="s">
        <v>1222</v>
      </c>
      <c r="B421" s="34" t="s">
        <v>1223</v>
      </c>
      <c r="C421" s="34">
        <v>3640</v>
      </c>
    </row>
    <row r="422" spans="1:3" x14ac:dyDescent="0.2">
      <c r="A422" s="34" t="s">
        <v>53</v>
      </c>
      <c r="B422" s="34" t="s">
        <v>54</v>
      </c>
      <c r="C422" s="34">
        <v>11863</v>
      </c>
    </row>
    <row r="423" spans="1:3" x14ac:dyDescent="0.2">
      <c r="A423" s="34" t="s">
        <v>702</v>
      </c>
      <c r="B423" s="34" t="s">
        <v>703</v>
      </c>
      <c r="C423" s="34">
        <v>16846</v>
      </c>
    </row>
    <row r="424" spans="1:3" x14ac:dyDescent="0.2">
      <c r="A424" s="34" t="s">
        <v>723</v>
      </c>
      <c r="B424" s="34" t="s">
        <v>724</v>
      </c>
      <c r="C424" s="34">
        <v>107335</v>
      </c>
    </row>
    <row r="425" spans="1:3" x14ac:dyDescent="0.2">
      <c r="A425" s="34" t="s">
        <v>64</v>
      </c>
      <c r="B425" s="34" t="s">
        <v>65</v>
      </c>
      <c r="C425" s="34">
        <v>11600</v>
      </c>
    </row>
    <row r="426" spans="1:3" x14ac:dyDescent="0.2">
      <c r="A426" s="34" t="s">
        <v>591</v>
      </c>
      <c r="B426" s="34" t="s">
        <v>592</v>
      </c>
      <c r="C426" s="34">
        <v>34900</v>
      </c>
    </row>
    <row r="427" spans="1:3" x14ac:dyDescent="0.2">
      <c r="A427" s="34" t="s">
        <v>1677</v>
      </c>
      <c r="B427" s="34" t="s">
        <v>1678</v>
      </c>
      <c r="C427" s="34">
        <v>29000</v>
      </c>
    </row>
    <row r="428" spans="1:3" x14ac:dyDescent="0.2">
      <c r="A428" s="34" t="s">
        <v>597</v>
      </c>
      <c r="B428" s="34" t="s">
        <v>598</v>
      </c>
      <c r="C428" s="34">
        <v>77000</v>
      </c>
    </row>
    <row r="429" spans="1:3" x14ac:dyDescent="0.2">
      <c r="A429" s="34" t="s">
        <v>1639</v>
      </c>
      <c r="B429" s="34" t="s">
        <v>1640</v>
      </c>
      <c r="C429" s="34">
        <v>59750</v>
      </c>
    </row>
    <row r="430" spans="1:3" x14ac:dyDescent="0.2">
      <c r="A430" s="34" t="s">
        <v>1747</v>
      </c>
      <c r="B430" s="34" t="s">
        <v>1748</v>
      </c>
      <c r="C430" s="34">
        <v>57000</v>
      </c>
    </row>
    <row r="431" spans="1:3" x14ac:dyDescent="0.2">
      <c r="A431" s="34" t="s">
        <v>1521</v>
      </c>
      <c r="B431" s="34" t="s">
        <v>1522</v>
      </c>
      <c r="C431" s="34">
        <v>56000</v>
      </c>
    </row>
    <row r="432" spans="1:3" x14ac:dyDescent="0.2">
      <c r="A432" s="34" t="s">
        <v>1567</v>
      </c>
      <c r="B432" s="34" t="s">
        <v>1568</v>
      </c>
      <c r="C432" s="34">
        <v>22000</v>
      </c>
    </row>
    <row r="433" spans="1:3" x14ac:dyDescent="0.2">
      <c r="A433" s="34" t="s">
        <v>306</v>
      </c>
      <c r="B433" s="34" t="s">
        <v>307</v>
      </c>
      <c r="C433" s="34">
        <v>60000</v>
      </c>
    </row>
    <row r="434" spans="1:3" x14ac:dyDescent="0.2">
      <c r="A434" s="34" t="s">
        <v>603</v>
      </c>
      <c r="B434" s="34" t="s">
        <v>604</v>
      </c>
      <c r="C434" s="34">
        <v>26000</v>
      </c>
    </row>
    <row r="435" spans="1:3" x14ac:dyDescent="0.2">
      <c r="A435" s="34" t="s">
        <v>1511</v>
      </c>
      <c r="B435" s="34" t="s">
        <v>1512</v>
      </c>
      <c r="C435" s="34">
        <v>4000</v>
      </c>
    </row>
    <row r="436" spans="1:3" x14ac:dyDescent="0.2">
      <c r="A436" s="34" t="s">
        <v>1653</v>
      </c>
      <c r="B436" s="34" t="s">
        <v>1654</v>
      </c>
      <c r="C436" s="34">
        <v>6429</v>
      </c>
    </row>
    <row r="437" spans="1:3" x14ac:dyDescent="0.2">
      <c r="A437" s="34" t="s">
        <v>298</v>
      </c>
      <c r="B437" s="34" t="s">
        <v>299</v>
      </c>
      <c r="C437" s="34">
        <v>2400</v>
      </c>
    </row>
    <row r="438" spans="1:3" x14ac:dyDescent="0.2">
      <c r="A438" s="34" t="s">
        <v>1771</v>
      </c>
      <c r="B438" s="34" t="s">
        <v>1772</v>
      </c>
      <c r="C438" s="34">
        <v>8235</v>
      </c>
    </row>
    <row r="439" spans="1:3" x14ac:dyDescent="0.2">
      <c r="A439" s="34" t="s">
        <v>257</v>
      </c>
      <c r="B439" s="34" t="s">
        <v>258</v>
      </c>
      <c r="C439" s="34">
        <v>26000</v>
      </c>
    </row>
    <row r="440" spans="1:3" x14ac:dyDescent="0.2">
      <c r="A440" s="34" t="s">
        <v>239</v>
      </c>
      <c r="B440" s="34" t="s">
        <v>240</v>
      </c>
      <c r="C440" s="34">
        <v>2000</v>
      </c>
    </row>
    <row r="441" spans="1:3" x14ac:dyDescent="0.2">
      <c r="A441" s="34" t="s">
        <v>492</v>
      </c>
      <c r="B441" s="34" t="s">
        <v>493</v>
      </c>
      <c r="C441" s="34">
        <v>10820</v>
      </c>
    </row>
    <row r="442" spans="1:3" x14ac:dyDescent="0.2">
      <c r="A442" s="34" t="s">
        <v>376</v>
      </c>
      <c r="B442" s="34" t="s">
        <v>377</v>
      </c>
      <c r="C442" s="34">
        <v>10000</v>
      </c>
    </row>
    <row r="443" spans="1:3" x14ac:dyDescent="0.2">
      <c r="A443" s="34" t="s">
        <v>895</v>
      </c>
      <c r="B443" s="34" t="s">
        <v>896</v>
      </c>
      <c r="C443" s="34">
        <v>54950</v>
      </c>
    </row>
    <row r="444" spans="1:3" x14ac:dyDescent="0.2">
      <c r="A444" s="34" t="s">
        <v>875</v>
      </c>
      <c r="B444" s="34" t="s">
        <v>876</v>
      </c>
      <c r="C444" s="34">
        <v>43345</v>
      </c>
    </row>
    <row r="445" spans="1:3" x14ac:dyDescent="0.2">
      <c r="A445" s="34" t="s">
        <v>583</v>
      </c>
      <c r="B445" s="34" t="s">
        <v>584</v>
      </c>
      <c r="C445" s="34">
        <v>15000</v>
      </c>
    </row>
    <row r="446" spans="1:3" x14ac:dyDescent="0.2">
      <c r="A446" s="34" t="s">
        <v>832</v>
      </c>
      <c r="B446" s="34" t="s">
        <v>833</v>
      </c>
      <c r="C446" s="34">
        <v>63100</v>
      </c>
    </row>
    <row r="447" spans="1:3" x14ac:dyDescent="0.2">
      <c r="A447" s="34" t="s">
        <v>458</v>
      </c>
      <c r="B447" s="34" t="s">
        <v>459</v>
      </c>
      <c r="C447" s="34">
        <v>4560</v>
      </c>
    </row>
    <row r="448" spans="1:3" x14ac:dyDescent="0.2">
      <c r="A448" s="34" t="s">
        <v>387</v>
      </c>
      <c r="B448" s="34" t="s">
        <v>388</v>
      </c>
      <c r="C448" s="34">
        <v>4950</v>
      </c>
    </row>
    <row r="449" spans="1:3" x14ac:dyDescent="0.2">
      <c r="A449" s="34" t="s">
        <v>887</v>
      </c>
      <c r="B449" s="34" t="s">
        <v>888</v>
      </c>
      <c r="C449" s="34">
        <v>43000</v>
      </c>
    </row>
    <row r="450" spans="1:3" x14ac:dyDescent="0.2">
      <c r="A450" s="34" t="s">
        <v>498</v>
      </c>
      <c r="B450" s="34" t="s">
        <v>499</v>
      </c>
      <c r="C450" s="34">
        <v>8437</v>
      </c>
    </row>
    <row r="451" spans="1:3" x14ac:dyDescent="0.2">
      <c r="A451" s="34" t="s">
        <v>1451</v>
      </c>
      <c r="B451" s="34" t="s">
        <v>1452</v>
      </c>
      <c r="C451" s="34">
        <v>31000</v>
      </c>
    </row>
    <row r="452" spans="1:3" x14ac:dyDescent="0.2">
      <c r="A452" s="34" t="s">
        <v>506</v>
      </c>
      <c r="B452" s="34" t="s">
        <v>507</v>
      </c>
      <c r="C452" s="34">
        <v>20166</v>
      </c>
    </row>
    <row r="453" spans="1:3" x14ac:dyDescent="0.2">
      <c r="A453" s="34" t="s">
        <v>160</v>
      </c>
      <c r="B453" s="34" t="s">
        <v>161</v>
      </c>
      <c r="C453" s="34">
        <v>3000</v>
      </c>
    </row>
    <row r="454" spans="1:3" x14ac:dyDescent="0.2">
      <c r="A454" s="34" t="s">
        <v>156</v>
      </c>
      <c r="B454" s="34" t="s">
        <v>157</v>
      </c>
      <c r="C454" s="34">
        <v>3000</v>
      </c>
    </row>
    <row r="455" spans="1:3" x14ac:dyDescent="0.2">
      <c r="A455" s="34" t="s">
        <v>1723</v>
      </c>
      <c r="B455" s="34" t="s">
        <v>1724</v>
      </c>
      <c r="C455" s="34">
        <v>4000</v>
      </c>
    </row>
    <row r="456" spans="1:3" x14ac:dyDescent="0.2">
      <c r="A456" s="34" t="s">
        <v>1759</v>
      </c>
      <c r="B456" s="34" t="s">
        <v>1760</v>
      </c>
      <c r="C456" s="34">
        <v>15300</v>
      </c>
    </row>
    <row r="457" spans="1:3" x14ac:dyDescent="0.2">
      <c r="A457" s="34" t="s">
        <v>1457</v>
      </c>
      <c r="B457" s="34" t="s">
        <v>1458</v>
      </c>
      <c r="C457" s="34">
        <v>71000</v>
      </c>
    </row>
    <row r="458" spans="1:3" x14ac:dyDescent="0.2">
      <c r="A458" s="34" t="s">
        <v>1681</v>
      </c>
      <c r="B458" s="34" t="s">
        <v>1682</v>
      </c>
      <c r="C458" s="34">
        <v>11000</v>
      </c>
    </row>
    <row r="459" spans="1:3" x14ac:dyDescent="0.2">
      <c r="A459" s="34" t="s">
        <v>310</v>
      </c>
      <c r="B459" s="34" t="s">
        <v>311</v>
      </c>
      <c r="C459" s="34">
        <v>6000</v>
      </c>
    </row>
    <row r="460" spans="1:3" x14ac:dyDescent="0.2">
      <c r="A460" s="34" t="s">
        <v>1751</v>
      </c>
      <c r="B460" s="34" t="s">
        <v>1752</v>
      </c>
      <c r="C460" s="34">
        <v>3000</v>
      </c>
    </row>
    <row r="461" spans="1:3" x14ac:dyDescent="0.2">
      <c r="A461" s="34" t="s">
        <v>1709</v>
      </c>
      <c r="B461" s="34" t="s">
        <v>1710</v>
      </c>
      <c r="C461" s="34">
        <v>19000</v>
      </c>
    </row>
    <row r="462" spans="1:3" x14ac:dyDescent="0.2">
      <c r="A462" s="34" t="s">
        <v>1663</v>
      </c>
      <c r="B462" s="34" t="s">
        <v>1664</v>
      </c>
      <c r="C462" s="34">
        <v>25000</v>
      </c>
    </row>
    <row r="463" spans="1:3" x14ac:dyDescent="0.2">
      <c r="A463" s="34" t="s">
        <v>1685</v>
      </c>
      <c r="B463" s="34" t="s">
        <v>1686</v>
      </c>
      <c r="C463" s="34">
        <v>14000</v>
      </c>
    </row>
    <row r="464" spans="1:3" x14ac:dyDescent="0.2">
      <c r="A464" s="34" t="s">
        <v>1691</v>
      </c>
      <c r="B464" s="34" t="s">
        <v>1692</v>
      </c>
      <c r="C464" s="34">
        <v>16000</v>
      </c>
    </row>
    <row r="465" spans="1:3" x14ac:dyDescent="0.2">
      <c r="A465" s="34" t="s">
        <v>607</v>
      </c>
      <c r="B465" s="34" t="s">
        <v>608</v>
      </c>
      <c r="C465" s="34">
        <v>12000</v>
      </c>
    </row>
    <row r="466" spans="1:3" x14ac:dyDescent="0.2">
      <c r="A466" s="34" t="s">
        <v>923</v>
      </c>
      <c r="B466" s="34" t="s">
        <v>924</v>
      </c>
      <c r="C466" s="34">
        <v>32330</v>
      </c>
    </row>
    <row r="467" spans="1:3" x14ac:dyDescent="0.2">
      <c r="A467" s="34" t="s">
        <v>1667</v>
      </c>
      <c r="B467" s="34" t="s">
        <v>1668</v>
      </c>
      <c r="C467" s="34">
        <v>1433</v>
      </c>
    </row>
    <row r="468" spans="1:3" x14ac:dyDescent="0.2">
      <c r="A468" s="34" t="s">
        <v>537</v>
      </c>
      <c r="B468" s="34" t="s">
        <v>538</v>
      </c>
      <c r="C468" s="34">
        <v>17500</v>
      </c>
    </row>
    <row r="469" spans="1:3" x14ac:dyDescent="0.2">
      <c r="A469" s="34" t="s">
        <v>747</v>
      </c>
      <c r="B469" s="34" t="s">
        <v>748</v>
      </c>
      <c r="C469" s="34">
        <v>11000</v>
      </c>
    </row>
    <row r="470" spans="1:3" x14ac:dyDescent="0.2">
      <c r="A470" s="34" t="s">
        <v>1560</v>
      </c>
      <c r="B470" s="34" t="s">
        <v>1561</v>
      </c>
      <c r="C470" s="34">
        <v>6600</v>
      </c>
    </row>
    <row r="471" spans="1:3" x14ac:dyDescent="0.2">
      <c r="A471" s="34" t="s">
        <v>1767</v>
      </c>
      <c r="B471" s="34" t="s">
        <v>1768</v>
      </c>
      <c r="C471" s="34">
        <v>10000</v>
      </c>
    </row>
    <row r="472" spans="1:3" x14ac:dyDescent="0.2">
      <c r="A472" s="34" t="s">
        <v>545</v>
      </c>
      <c r="B472" s="34" t="s">
        <v>546</v>
      </c>
      <c r="C472" s="34">
        <v>13000</v>
      </c>
    </row>
    <row r="473" spans="1:3" x14ac:dyDescent="0.2">
      <c r="A473" s="34" t="s">
        <v>555</v>
      </c>
      <c r="B473" s="34" t="s">
        <v>556</v>
      </c>
      <c r="C473" s="34">
        <v>21000</v>
      </c>
    </row>
    <row r="474" spans="1:3" x14ac:dyDescent="0.2">
      <c r="A474" s="34" t="s">
        <v>1571</v>
      </c>
      <c r="B474" s="34" t="s">
        <v>1572</v>
      </c>
      <c r="C474" s="34">
        <v>6000</v>
      </c>
    </row>
    <row r="475" spans="1:3" x14ac:dyDescent="0.2">
      <c r="A475" s="34" t="s">
        <v>1507</v>
      </c>
      <c r="B475" s="34" t="s">
        <v>1508</v>
      </c>
      <c r="C475" s="34">
        <v>7700</v>
      </c>
    </row>
    <row r="476" spans="1:3" x14ac:dyDescent="0.2">
      <c r="A476" s="34" t="s">
        <v>1775</v>
      </c>
      <c r="B476" s="34" t="s">
        <v>1776</v>
      </c>
      <c r="C476" s="34">
        <v>12000</v>
      </c>
    </row>
    <row r="477" spans="1:3" x14ac:dyDescent="0.2">
      <c r="A477" s="34" t="s">
        <v>1515</v>
      </c>
      <c r="B477" s="34" t="s">
        <v>1516</v>
      </c>
      <c r="C477" s="34">
        <v>18000</v>
      </c>
    </row>
    <row r="478" spans="1:3" x14ac:dyDescent="0.2">
      <c r="A478" s="34" t="s">
        <v>409</v>
      </c>
      <c r="B478" s="34" t="s">
        <v>410</v>
      </c>
      <c r="C478" s="34">
        <v>3000</v>
      </c>
    </row>
    <row r="479" spans="1:3" x14ac:dyDescent="0.2">
      <c r="A479" s="34" t="s">
        <v>2186</v>
      </c>
      <c r="B479" s="34" t="s">
        <v>2187</v>
      </c>
      <c r="C479" s="34">
        <v>5367</v>
      </c>
    </row>
    <row r="480" spans="1:3" x14ac:dyDescent="0.2">
      <c r="A480" s="34" t="s">
        <v>2188</v>
      </c>
      <c r="B480" s="34" t="s">
        <v>2189</v>
      </c>
      <c r="C480" s="34">
        <v>7557</v>
      </c>
    </row>
    <row r="481" spans="1:3" x14ac:dyDescent="0.2">
      <c r="A481" s="34" t="s">
        <v>2190</v>
      </c>
      <c r="B481" s="34" t="s">
        <v>2191</v>
      </c>
      <c r="C481" s="34">
        <v>5601</v>
      </c>
    </row>
    <row r="482" spans="1:3" x14ac:dyDescent="0.2">
      <c r="A482" s="34" t="s">
        <v>247</v>
      </c>
      <c r="B482" s="34" t="s">
        <v>248</v>
      </c>
      <c r="C482" s="34">
        <v>21000</v>
      </c>
    </row>
    <row r="483" spans="1:3" x14ac:dyDescent="0.2">
      <c r="A483" s="34" t="s">
        <v>438</v>
      </c>
      <c r="B483" s="34" t="s">
        <v>439</v>
      </c>
      <c r="C483" s="34">
        <v>14380</v>
      </c>
    </row>
    <row r="484" spans="1:3" x14ac:dyDescent="0.2">
      <c r="A484" s="34" t="s">
        <v>40</v>
      </c>
      <c r="B484" s="34" t="s">
        <v>41</v>
      </c>
      <c r="C484" s="34">
        <v>4000</v>
      </c>
    </row>
    <row r="485" spans="1:3" x14ac:dyDescent="0.2">
      <c r="A485" s="34" t="s">
        <v>166</v>
      </c>
      <c r="B485" s="34" t="s">
        <v>167</v>
      </c>
      <c r="C485" s="34">
        <v>8293</v>
      </c>
    </row>
    <row r="486" spans="1:3" x14ac:dyDescent="0.2">
      <c r="A486" s="34" t="s">
        <v>47</v>
      </c>
      <c r="B486" s="34" t="s">
        <v>48</v>
      </c>
      <c r="C486" s="34">
        <v>38000</v>
      </c>
    </row>
    <row r="487" spans="1:3" x14ac:dyDescent="0.2">
      <c r="A487" s="34" t="s">
        <v>512</v>
      </c>
      <c r="B487" s="34" t="s">
        <v>513</v>
      </c>
      <c r="C487" s="34">
        <v>14000</v>
      </c>
    </row>
    <row r="488" spans="1:3" x14ac:dyDescent="0.2">
      <c r="A488" s="34" t="s">
        <v>1429</v>
      </c>
      <c r="B488" s="34" t="s">
        <v>1430</v>
      </c>
      <c r="C488" s="34">
        <v>1000</v>
      </c>
    </row>
    <row r="489" spans="1:3" x14ac:dyDescent="0.2">
      <c r="A489" s="34" t="s">
        <v>338</v>
      </c>
      <c r="B489" s="34" t="s">
        <v>339</v>
      </c>
      <c r="C489" s="34">
        <v>2000</v>
      </c>
    </row>
    <row r="490" spans="1:3" x14ac:dyDescent="0.2">
      <c r="A490" s="34" t="s">
        <v>2192</v>
      </c>
      <c r="B490" s="34" t="s">
        <v>2193</v>
      </c>
      <c r="C490" s="34">
        <v>4000</v>
      </c>
    </row>
    <row r="491" spans="1:3" x14ac:dyDescent="0.2">
      <c r="A491" s="34" t="s">
        <v>2194</v>
      </c>
      <c r="B491" s="34" t="s">
        <v>2195</v>
      </c>
      <c r="C491" s="34">
        <v>4000</v>
      </c>
    </row>
    <row r="492" spans="1:3" x14ac:dyDescent="0.2">
      <c r="A492" s="34" t="s">
        <v>2196</v>
      </c>
      <c r="B492" s="34" t="s">
        <v>2197</v>
      </c>
      <c r="C492" s="34">
        <v>4000</v>
      </c>
    </row>
    <row r="493" spans="1:3" x14ac:dyDescent="0.2">
      <c r="A493" s="34" t="s">
        <v>2198</v>
      </c>
      <c r="B493" s="34" t="s">
        <v>2199</v>
      </c>
      <c r="C493" s="34">
        <v>4000</v>
      </c>
    </row>
    <row r="494" spans="1:3" x14ac:dyDescent="0.2">
      <c r="A494" s="34" t="s">
        <v>76</v>
      </c>
      <c r="B494" s="34" t="s">
        <v>77</v>
      </c>
      <c r="C494" s="34">
        <v>25</v>
      </c>
    </row>
    <row r="495" spans="1:3" x14ac:dyDescent="0.2">
      <c r="A495" s="34" t="s">
        <v>643</v>
      </c>
      <c r="B495" s="34" t="s">
        <v>644</v>
      </c>
      <c r="C495" s="34">
        <v>2802.16</v>
      </c>
    </row>
    <row r="496" spans="1:3" x14ac:dyDescent="0.2">
      <c r="A496" s="34" t="s">
        <v>646</v>
      </c>
      <c r="B496" s="34" t="s">
        <v>647</v>
      </c>
      <c r="C496" s="34">
        <v>1100</v>
      </c>
    </row>
    <row r="497" spans="1:3" x14ac:dyDescent="0.2">
      <c r="A497" s="34" t="s">
        <v>2275</v>
      </c>
      <c r="B497" s="34" t="s">
        <v>2276</v>
      </c>
      <c r="C497" s="34">
        <v>183.48599999999999</v>
      </c>
    </row>
    <row r="498" spans="1:3" x14ac:dyDescent="0.2">
      <c r="A498" s="34" t="s">
        <v>650</v>
      </c>
      <c r="B498" s="34" t="s">
        <v>651</v>
      </c>
      <c r="C498" s="34">
        <v>96</v>
      </c>
    </row>
    <row r="499" spans="1:3" x14ac:dyDescent="0.2">
      <c r="A499" s="34" t="s">
        <v>70</v>
      </c>
      <c r="B499" s="34" t="s">
        <v>71</v>
      </c>
      <c r="C499" s="34">
        <v>1438.1846</v>
      </c>
    </row>
    <row r="500" spans="1:3" x14ac:dyDescent="0.2">
      <c r="A500" s="34" t="s">
        <v>233</v>
      </c>
      <c r="B500" s="34" t="s">
        <v>234</v>
      </c>
      <c r="C500" s="34">
        <v>117.917</v>
      </c>
    </row>
    <row r="501" spans="1:3" x14ac:dyDescent="0.2">
      <c r="A501" s="34" t="s">
        <v>114</v>
      </c>
      <c r="B501" s="34" t="s">
        <v>115</v>
      </c>
      <c r="C501" s="34">
        <v>51.266300000000001</v>
      </c>
    </row>
    <row r="502" spans="1:3" x14ac:dyDescent="0.2">
      <c r="A502" s="34" t="s">
        <v>104</v>
      </c>
      <c r="B502" s="34" t="s">
        <v>105</v>
      </c>
      <c r="C502" s="34">
        <v>93.093699999999998</v>
      </c>
    </row>
    <row r="503" spans="1:3" x14ac:dyDescent="0.2">
      <c r="A503" s="34" t="s">
        <v>2200</v>
      </c>
      <c r="B503" s="34" t="s">
        <v>2201</v>
      </c>
      <c r="C503" s="34">
        <v>5</v>
      </c>
    </row>
    <row r="504" spans="1:3" x14ac:dyDescent="0.2">
      <c r="A504" s="34" t="s">
        <v>199</v>
      </c>
      <c r="B504" s="34" t="s">
        <v>200</v>
      </c>
      <c r="C504" s="34">
        <v>16.5625</v>
      </c>
    </row>
    <row r="505" spans="1:3" x14ac:dyDescent="0.2">
      <c r="A505" s="34" t="s">
        <v>666</v>
      </c>
      <c r="B505" s="34" t="s">
        <v>667</v>
      </c>
      <c r="C505" s="34">
        <v>540</v>
      </c>
    </row>
    <row r="506" spans="1:3" x14ac:dyDescent="0.2">
      <c r="A506" s="34" t="s">
        <v>421</v>
      </c>
      <c r="B506" s="34" t="s">
        <v>422</v>
      </c>
      <c r="C506" s="34">
        <v>157.00107</v>
      </c>
    </row>
    <row r="507" spans="1:3" x14ac:dyDescent="0.2">
      <c r="A507" s="34" t="s">
        <v>995</v>
      </c>
      <c r="B507" s="34" t="s">
        <v>996</v>
      </c>
      <c r="C507" s="34">
        <v>1.17946</v>
      </c>
    </row>
    <row r="508" spans="1:3" x14ac:dyDescent="0.2">
      <c r="A508" s="34" t="s">
        <v>2202</v>
      </c>
      <c r="B508" s="34" t="s">
        <v>2203</v>
      </c>
      <c r="C508" s="34">
        <v>0.87</v>
      </c>
    </row>
    <row r="509" spans="1:3" x14ac:dyDescent="0.2">
      <c r="A509" s="34" t="s">
        <v>235</v>
      </c>
      <c r="B509" s="34" t="s">
        <v>236</v>
      </c>
      <c r="C509" s="34">
        <v>24.7</v>
      </c>
    </row>
    <row r="510" spans="1:3" x14ac:dyDescent="0.2">
      <c r="A510" s="34" t="s">
        <v>1014</v>
      </c>
      <c r="B510" s="34" t="s">
        <v>1015</v>
      </c>
      <c r="C510" s="34">
        <v>2367.6559699999998</v>
      </c>
    </row>
    <row r="511" spans="1:3" x14ac:dyDescent="0.2">
      <c r="A511" s="34" t="s">
        <v>1251</v>
      </c>
      <c r="B511" s="34" t="s">
        <v>1252</v>
      </c>
      <c r="C511" s="34">
        <v>4.57</v>
      </c>
    </row>
    <row r="512" spans="1:3" x14ac:dyDescent="0.2">
      <c r="A512" s="34" t="s">
        <v>1301</v>
      </c>
      <c r="B512" s="34" t="s">
        <v>1302</v>
      </c>
      <c r="C512" s="34">
        <v>8.0999999999999996E-4</v>
      </c>
    </row>
    <row r="513" spans="1:3" x14ac:dyDescent="0.2">
      <c r="A513" s="34" t="s">
        <v>2204</v>
      </c>
      <c r="B513" s="34" t="s">
        <v>2205</v>
      </c>
      <c r="C513" s="34">
        <v>25</v>
      </c>
    </row>
    <row r="514" spans="1:3" x14ac:dyDescent="0.2">
      <c r="A514" s="34" t="s">
        <v>2206</v>
      </c>
      <c r="B514" s="34" t="s">
        <v>2207</v>
      </c>
      <c r="C514" s="34">
        <v>21.26</v>
      </c>
    </row>
    <row r="515" spans="1:3" x14ac:dyDescent="0.2">
      <c r="A515" s="34" t="s">
        <v>767</v>
      </c>
      <c r="B515" s="34" t="s">
        <v>768</v>
      </c>
      <c r="C515" s="34">
        <v>83.48</v>
      </c>
    </row>
    <row r="516" spans="1:3" x14ac:dyDescent="0.2">
      <c r="A516" s="34" t="s">
        <v>1713</v>
      </c>
      <c r="B516" s="34" t="s">
        <v>1714</v>
      </c>
      <c r="C516" s="34">
        <v>184.23</v>
      </c>
    </row>
    <row r="517" spans="1:3" x14ac:dyDescent="0.2">
      <c r="A517" s="34" t="s">
        <v>961</v>
      </c>
      <c r="B517" s="34" t="s">
        <v>962</v>
      </c>
      <c r="C517" s="34">
        <v>11.1</v>
      </c>
    </row>
    <row r="518" spans="1:3" x14ac:dyDescent="0.2">
      <c r="A518" s="34" t="s">
        <v>1715</v>
      </c>
      <c r="B518" s="34" t="s">
        <v>1716</v>
      </c>
      <c r="C518" s="34">
        <v>1.04</v>
      </c>
    </row>
    <row r="519" spans="1:3" x14ac:dyDescent="0.2">
      <c r="A519" s="34" t="s">
        <v>909</v>
      </c>
      <c r="B519" s="34" t="s">
        <v>910</v>
      </c>
      <c r="C519" s="34">
        <v>4.92</v>
      </c>
    </row>
    <row r="520" spans="1:3" x14ac:dyDescent="0.2">
      <c r="A520" s="34" t="s">
        <v>737</v>
      </c>
      <c r="B520" s="34" t="s">
        <v>738</v>
      </c>
      <c r="C520" s="34">
        <v>201.97</v>
      </c>
    </row>
    <row r="521" spans="1:3" x14ac:dyDescent="0.2">
      <c r="A521" s="34" t="s">
        <v>2208</v>
      </c>
      <c r="B521" s="34" t="s">
        <v>2209</v>
      </c>
      <c r="C521" s="34">
        <v>0.5</v>
      </c>
    </row>
    <row r="522" spans="1:3" x14ac:dyDescent="0.2">
      <c r="A522" s="34" t="s">
        <v>1601</v>
      </c>
      <c r="B522" s="34" t="s">
        <v>1602</v>
      </c>
      <c r="C522" s="34">
        <v>4.6900000000000004</v>
      </c>
    </row>
    <row r="523" spans="1:3" x14ac:dyDescent="0.2">
      <c r="A523" s="34" t="s">
        <v>2210</v>
      </c>
      <c r="B523" s="34" t="s">
        <v>2211</v>
      </c>
      <c r="C523" s="34">
        <v>5</v>
      </c>
    </row>
    <row r="524" spans="1:3" x14ac:dyDescent="0.2">
      <c r="A524" s="34" t="s">
        <v>2212</v>
      </c>
      <c r="B524" s="34" t="s">
        <v>2213</v>
      </c>
      <c r="C524" s="34">
        <v>5.8</v>
      </c>
    </row>
    <row r="525" spans="1:3" x14ac:dyDescent="0.2">
      <c r="A525" s="34" t="s">
        <v>1619</v>
      </c>
      <c r="B525" s="34" t="s">
        <v>1620</v>
      </c>
      <c r="C525" s="34">
        <v>5</v>
      </c>
    </row>
    <row r="526" spans="1:3" x14ac:dyDescent="0.2">
      <c r="A526" s="34" t="s">
        <v>1613</v>
      </c>
      <c r="B526" s="34" t="s">
        <v>1614</v>
      </c>
      <c r="C526" s="34">
        <v>1.6</v>
      </c>
    </row>
    <row r="527" spans="1:3" x14ac:dyDescent="0.2">
      <c r="A527" s="34" t="s">
        <v>1085</v>
      </c>
      <c r="B527" s="34" t="s">
        <v>1086</v>
      </c>
      <c r="C527" s="34">
        <v>15</v>
      </c>
    </row>
    <row r="528" spans="1:3" x14ac:dyDescent="0.2">
      <c r="A528" s="34" t="s">
        <v>1099</v>
      </c>
      <c r="B528" s="34" t="s">
        <v>1100</v>
      </c>
      <c r="C528" s="34">
        <v>13.6</v>
      </c>
    </row>
    <row r="529" spans="1:3" x14ac:dyDescent="0.2">
      <c r="A529" s="34" t="s">
        <v>1317</v>
      </c>
      <c r="B529" s="34" t="s">
        <v>1318</v>
      </c>
      <c r="C529" s="34">
        <v>15</v>
      </c>
    </row>
    <row r="530" spans="1:3" x14ac:dyDescent="0.2">
      <c r="A530" s="34" t="s">
        <v>1333</v>
      </c>
      <c r="B530" s="34" t="s">
        <v>1334</v>
      </c>
      <c r="C530" s="34">
        <v>15</v>
      </c>
    </row>
    <row r="531" spans="1:3" x14ac:dyDescent="0.2">
      <c r="A531" s="34" t="s">
        <v>1351</v>
      </c>
      <c r="B531" s="34" t="s">
        <v>1352</v>
      </c>
      <c r="C531" s="34">
        <v>15</v>
      </c>
    </row>
    <row r="532" spans="1:3" x14ac:dyDescent="0.2">
      <c r="A532" s="34" t="s">
        <v>1339</v>
      </c>
      <c r="B532" s="34" t="s">
        <v>1340</v>
      </c>
      <c r="C532" s="34">
        <v>15</v>
      </c>
    </row>
    <row r="533" spans="1:3" x14ac:dyDescent="0.2">
      <c r="A533" s="34" t="s">
        <v>183</v>
      </c>
      <c r="B533" s="34" t="s">
        <v>184</v>
      </c>
      <c r="C533" s="34">
        <v>274</v>
      </c>
    </row>
    <row r="534" spans="1:3" x14ac:dyDescent="0.2">
      <c r="A534" s="34" t="s">
        <v>1115</v>
      </c>
      <c r="B534" s="34" t="s">
        <v>1116</v>
      </c>
      <c r="C534" s="34">
        <v>30</v>
      </c>
    </row>
    <row r="535" spans="1:3" x14ac:dyDescent="0.2">
      <c r="A535" s="34" t="s">
        <v>2289</v>
      </c>
      <c r="B535" s="34" t="s">
        <v>2290</v>
      </c>
      <c r="C535" s="34">
        <v>25</v>
      </c>
    </row>
    <row r="536" spans="1:3" x14ac:dyDescent="0.2">
      <c r="A536" s="34" t="s">
        <v>1155</v>
      </c>
      <c r="B536" s="34" t="s">
        <v>1156</v>
      </c>
      <c r="C536" s="34">
        <v>10</v>
      </c>
    </row>
    <row r="537" spans="1:3" x14ac:dyDescent="0.2">
      <c r="A537" s="34" t="s">
        <v>682</v>
      </c>
      <c r="B537" s="34" t="s">
        <v>683</v>
      </c>
      <c r="C537" s="34">
        <v>3200</v>
      </c>
    </row>
    <row r="538" spans="1:3" x14ac:dyDescent="0.2">
      <c r="A538" s="34" t="s">
        <v>36</v>
      </c>
      <c r="B538" s="34" t="s">
        <v>37</v>
      </c>
      <c r="C538" s="34">
        <v>19440</v>
      </c>
    </row>
    <row r="539" spans="1:3" x14ac:dyDescent="0.2">
      <c r="A539" s="34" t="s">
        <v>510</v>
      </c>
      <c r="B539" s="34" t="s">
        <v>511</v>
      </c>
      <c r="C539" s="34">
        <v>4680</v>
      </c>
    </row>
    <row r="540" spans="1:3" x14ac:dyDescent="0.2">
      <c r="A540" s="34" t="s">
        <v>708</v>
      </c>
      <c r="B540" s="34" t="s">
        <v>709</v>
      </c>
      <c r="C540" s="34">
        <v>12399</v>
      </c>
    </row>
    <row r="541" spans="1:3" x14ac:dyDescent="0.2">
      <c r="A541" s="34" t="s">
        <v>1583</v>
      </c>
      <c r="B541" s="34" t="s">
        <v>1584</v>
      </c>
      <c r="C541" s="34">
        <v>7200</v>
      </c>
    </row>
    <row r="542" spans="1:3" x14ac:dyDescent="0.2">
      <c r="A542" s="34" t="s">
        <v>17</v>
      </c>
      <c r="B542" s="34" t="s">
        <v>18</v>
      </c>
      <c r="C542" s="34">
        <v>24480</v>
      </c>
    </row>
    <row r="543" spans="1:3" x14ac:dyDescent="0.2">
      <c r="A543" s="34" t="s">
        <v>741</v>
      </c>
      <c r="B543" s="34" t="s">
        <v>742</v>
      </c>
      <c r="C543" s="34">
        <v>11020</v>
      </c>
    </row>
    <row r="544" spans="1:3" x14ac:dyDescent="0.2">
      <c r="A544" s="34" t="s">
        <v>385</v>
      </c>
      <c r="B544" s="34" t="s">
        <v>386</v>
      </c>
      <c r="C544" s="34">
        <v>6244</v>
      </c>
    </row>
    <row r="545" spans="1:3" x14ac:dyDescent="0.2">
      <c r="A545" s="34" t="s">
        <v>496</v>
      </c>
      <c r="B545" s="34" t="s">
        <v>497</v>
      </c>
      <c r="C545" s="34">
        <v>19554</v>
      </c>
    </row>
    <row r="546" spans="1:3" x14ac:dyDescent="0.2">
      <c r="A546" s="34" t="s">
        <v>504</v>
      </c>
      <c r="B546" s="34" t="s">
        <v>505</v>
      </c>
      <c r="C546" s="34">
        <v>10314</v>
      </c>
    </row>
    <row r="547" spans="1:3" x14ac:dyDescent="0.2">
      <c r="A547" s="34" t="s">
        <v>1455</v>
      </c>
      <c r="B547" s="34" t="s">
        <v>1456</v>
      </c>
      <c r="C547" s="34">
        <v>4620</v>
      </c>
    </row>
    <row r="548" spans="1:3" x14ac:dyDescent="0.2">
      <c r="A548" s="34" t="s">
        <v>245</v>
      </c>
      <c r="B548" s="34" t="s">
        <v>246</v>
      </c>
      <c r="C548" s="34">
        <v>10440</v>
      </c>
    </row>
    <row r="549" spans="1:3" x14ac:dyDescent="0.2">
      <c r="A549" s="34" t="s">
        <v>164</v>
      </c>
      <c r="B549" s="34" t="s">
        <v>165</v>
      </c>
      <c r="C549" s="34">
        <v>1768</v>
      </c>
    </row>
    <row r="550" spans="1:3" x14ac:dyDescent="0.2">
      <c r="A550" s="34" t="s">
        <v>1505</v>
      </c>
      <c r="B550" s="34" t="s">
        <v>1506</v>
      </c>
      <c r="C550" s="34">
        <v>900</v>
      </c>
    </row>
    <row r="551" spans="1:3" x14ac:dyDescent="0.2">
      <c r="A551" s="34" t="s">
        <v>45</v>
      </c>
      <c r="B551" s="34" t="s">
        <v>46</v>
      </c>
      <c r="C551" s="34">
        <v>20160</v>
      </c>
    </row>
    <row r="552" spans="1:3" x14ac:dyDescent="0.2">
      <c r="A552" s="34" t="s">
        <v>905</v>
      </c>
      <c r="B552" s="34" t="s">
        <v>906</v>
      </c>
      <c r="C552" s="34">
        <v>33600</v>
      </c>
    </row>
    <row r="553" spans="1:3" x14ac:dyDescent="0.2">
      <c r="A553" s="34" t="s">
        <v>526</v>
      </c>
      <c r="B553" s="34" t="s">
        <v>527</v>
      </c>
      <c r="C553" s="34">
        <v>220000</v>
      </c>
    </row>
    <row r="554" spans="1:3" x14ac:dyDescent="0.2">
      <c r="A554" s="34" t="s">
        <v>12</v>
      </c>
      <c r="B554" s="34" t="s">
        <v>13</v>
      </c>
      <c r="C554" s="34">
        <v>271166.8</v>
      </c>
    </row>
    <row r="555" spans="1:3" x14ac:dyDescent="0.2">
      <c r="A555" s="34" t="s">
        <v>33</v>
      </c>
      <c r="B555" s="34" t="s">
        <v>34</v>
      </c>
      <c r="C555" s="34">
        <v>21340</v>
      </c>
    </row>
    <row r="556" spans="1:3" x14ac:dyDescent="0.2">
      <c r="A556" s="34" t="s">
        <v>51</v>
      </c>
      <c r="B556" s="34" t="s">
        <v>52</v>
      </c>
      <c r="C556" s="34">
        <v>25000</v>
      </c>
    </row>
    <row r="557" spans="1:3" x14ac:dyDescent="0.2">
      <c r="A557" s="34" t="s">
        <v>581</v>
      </c>
      <c r="B557" s="34" t="s">
        <v>582</v>
      </c>
      <c r="C557" s="34">
        <v>60000</v>
      </c>
    </row>
    <row r="558" spans="1:3" x14ac:dyDescent="0.2">
      <c r="A558" s="34" t="s">
        <v>2214</v>
      </c>
      <c r="B558" s="34" t="s">
        <v>2215</v>
      </c>
      <c r="C558" s="34">
        <v>19940</v>
      </c>
    </row>
    <row r="559" spans="1:3" x14ac:dyDescent="0.2">
      <c r="A559" s="34" t="s">
        <v>21</v>
      </c>
      <c r="B559" s="34" t="s">
        <v>22</v>
      </c>
      <c r="C559" s="34">
        <v>196000</v>
      </c>
    </row>
    <row r="560" spans="1:3" x14ac:dyDescent="0.2">
      <c r="A560" s="34" t="s">
        <v>712</v>
      </c>
      <c r="B560" s="34" t="s">
        <v>713</v>
      </c>
      <c r="C560" s="34">
        <v>37.730999999999995</v>
      </c>
    </row>
    <row r="561" spans="1:3" x14ac:dyDescent="0.2">
      <c r="A561" s="34" t="s">
        <v>969</v>
      </c>
      <c r="B561" s="34" t="s">
        <v>970</v>
      </c>
      <c r="C561" s="34">
        <v>1600</v>
      </c>
    </row>
    <row r="562" spans="1:3" x14ac:dyDescent="0.2">
      <c r="A562" s="34" t="s">
        <v>769</v>
      </c>
      <c r="B562" s="34" t="s">
        <v>770</v>
      </c>
      <c r="C562" s="34">
        <v>1600</v>
      </c>
    </row>
    <row r="563" spans="1:3" x14ac:dyDescent="0.2">
      <c r="A563" s="34" t="s">
        <v>965</v>
      </c>
      <c r="B563" s="34" t="s">
        <v>966</v>
      </c>
      <c r="C563" s="34">
        <v>1700</v>
      </c>
    </row>
    <row r="564" spans="1:3" x14ac:dyDescent="0.2">
      <c r="A564" s="34" t="s">
        <v>933</v>
      </c>
      <c r="B564" s="34" t="s">
        <v>934</v>
      </c>
      <c r="C564" s="34">
        <v>20.45</v>
      </c>
    </row>
    <row r="565" spans="1:3" x14ac:dyDescent="0.2">
      <c r="A565" s="34" t="s">
        <v>759</v>
      </c>
      <c r="B565" s="34" t="s">
        <v>760</v>
      </c>
      <c r="C565" s="34">
        <v>410.65</v>
      </c>
    </row>
    <row r="566" spans="1:3" x14ac:dyDescent="0.2">
      <c r="A566" s="34" t="s">
        <v>935</v>
      </c>
      <c r="B566" s="34" t="s">
        <v>936</v>
      </c>
      <c r="C566" s="34">
        <v>11803</v>
      </c>
    </row>
    <row r="567" spans="1:3" x14ac:dyDescent="0.2">
      <c r="A567" s="34" t="s">
        <v>761</v>
      </c>
      <c r="B567" s="34" t="s">
        <v>762</v>
      </c>
      <c r="C567" s="34">
        <v>20509</v>
      </c>
    </row>
    <row r="568" spans="1:3" x14ac:dyDescent="0.2">
      <c r="A568" s="34" t="s">
        <v>243</v>
      </c>
      <c r="B568" s="34" t="s">
        <v>244</v>
      </c>
      <c r="C568" s="34">
        <v>100</v>
      </c>
    </row>
    <row r="569" spans="1:3" x14ac:dyDescent="0.2">
      <c r="A569" s="34" t="s">
        <v>1585</v>
      </c>
      <c r="B569" s="34" t="s">
        <v>1586</v>
      </c>
      <c r="C569" s="34">
        <v>6000</v>
      </c>
    </row>
    <row r="570" spans="1:3" x14ac:dyDescent="0.2">
      <c r="A570" s="34" t="s">
        <v>684</v>
      </c>
      <c r="B570" s="34" t="s">
        <v>685</v>
      </c>
      <c r="C570" s="34">
        <v>6000</v>
      </c>
    </row>
    <row r="571" spans="1:3" x14ac:dyDescent="0.2">
      <c r="A571" s="34" t="s">
        <v>19</v>
      </c>
      <c r="B571" s="34" t="s">
        <v>20</v>
      </c>
      <c r="C571" s="34">
        <v>39498</v>
      </c>
    </row>
    <row r="572" spans="1:3" x14ac:dyDescent="0.2">
      <c r="A572" s="34" t="s">
        <v>490</v>
      </c>
      <c r="B572" s="34" t="s">
        <v>491</v>
      </c>
      <c r="C572" s="34">
        <v>3000</v>
      </c>
    </row>
    <row r="573" spans="1:3" x14ac:dyDescent="0.2">
      <c r="A573" s="34" t="s">
        <v>237</v>
      </c>
      <c r="B573" s="34" t="s">
        <v>238</v>
      </c>
      <c r="C573" s="34">
        <v>30000</v>
      </c>
    </row>
    <row r="574" spans="1:3" x14ac:dyDescent="0.2">
      <c r="A574" s="34" t="s">
        <v>828</v>
      </c>
      <c r="B574" s="34" t="s">
        <v>829</v>
      </c>
      <c r="C574" s="34">
        <v>14200</v>
      </c>
    </row>
    <row r="575" spans="1:3" x14ac:dyDescent="0.2">
      <c r="A575" s="34" t="s">
        <v>1449</v>
      </c>
      <c r="B575" s="34" t="s">
        <v>1450</v>
      </c>
      <c r="C575" s="34">
        <v>7100</v>
      </c>
    </row>
    <row r="576" spans="1:3" x14ac:dyDescent="0.2">
      <c r="A576" s="34" t="s">
        <v>1269</v>
      </c>
      <c r="B576" s="34" t="s">
        <v>1270</v>
      </c>
      <c r="C576" s="34">
        <v>1000</v>
      </c>
    </row>
    <row r="577" spans="1:3" x14ac:dyDescent="0.2">
      <c r="A577" s="34" t="s">
        <v>154</v>
      </c>
      <c r="B577" s="34" t="s">
        <v>155</v>
      </c>
      <c r="C577" s="34">
        <v>34150</v>
      </c>
    </row>
    <row r="578" spans="1:3" x14ac:dyDescent="0.2">
      <c r="A578" s="34" t="s">
        <v>1603</v>
      </c>
      <c r="B578" s="34" t="s">
        <v>1604</v>
      </c>
      <c r="C578" s="34">
        <v>11000</v>
      </c>
    </row>
    <row r="579" spans="1:3" x14ac:dyDescent="0.2">
      <c r="A579" s="34" t="s">
        <v>407</v>
      </c>
      <c r="B579" s="34" t="s">
        <v>408</v>
      </c>
      <c r="C579" s="34">
        <v>2800</v>
      </c>
    </row>
    <row r="580" spans="1:3" x14ac:dyDescent="0.2">
      <c r="A580" s="34" t="s">
        <v>436</v>
      </c>
      <c r="B580" s="34" t="s">
        <v>437</v>
      </c>
      <c r="C580" s="34">
        <v>13295</v>
      </c>
    </row>
    <row r="581" spans="1:3" x14ac:dyDescent="0.2">
      <c r="A581" s="34" t="s">
        <v>885</v>
      </c>
      <c r="B581" s="34" t="s">
        <v>886</v>
      </c>
      <c r="C581" s="34">
        <v>10770</v>
      </c>
    </row>
    <row r="582" spans="1:3" x14ac:dyDescent="0.2">
      <c r="A582" s="34" t="s">
        <v>753</v>
      </c>
      <c r="B582" s="34" t="s">
        <v>754</v>
      </c>
      <c r="C582" s="34">
        <v>5518</v>
      </c>
    </row>
    <row r="583" spans="1:3" x14ac:dyDescent="0.2">
      <c r="A583" s="34" t="s">
        <v>745</v>
      </c>
      <c r="B583" s="34" t="s">
        <v>746</v>
      </c>
      <c r="C583" s="34">
        <v>30000</v>
      </c>
    </row>
    <row r="584" spans="1:3" x14ac:dyDescent="0.2">
      <c r="A584" s="34" t="s">
        <v>704</v>
      </c>
      <c r="B584" s="34" t="s">
        <v>705</v>
      </c>
      <c r="C584" s="34">
        <v>8000</v>
      </c>
    </row>
    <row r="585" spans="1:3" x14ac:dyDescent="0.2">
      <c r="A585" s="34" t="s">
        <v>771</v>
      </c>
      <c r="B585" s="34" t="s">
        <v>772</v>
      </c>
      <c r="C585" s="34">
        <v>1200</v>
      </c>
    </row>
    <row r="586" spans="1:3" x14ac:dyDescent="0.2">
      <c r="A586" s="34" t="s">
        <v>830</v>
      </c>
      <c r="B586" s="34" t="s">
        <v>831</v>
      </c>
      <c r="C586" s="34">
        <v>24675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630"/>
  <sheetViews>
    <sheetView showGridLines="0" workbookViewId="0">
      <selection activeCell="C2638" sqref="C2638"/>
    </sheetView>
  </sheetViews>
  <sheetFormatPr baseColWidth="10" defaultRowHeight="14.4" x14ac:dyDescent="0.3"/>
  <cols>
    <col min="1" max="1" width="12.21875" bestFit="1" customWidth="1"/>
    <col min="2" max="2" width="45.6640625" bestFit="1" customWidth="1"/>
    <col min="3" max="3" width="10.77734375" bestFit="1" customWidth="1"/>
    <col min="4" max="4" width="43.21875" bestFit="1" customWidth="1"/>
    <col min="5" max="5" width="10.33203125" bestFit="1" customWidth="1"/>
    <col min="6" max="6" width="12" bestFit="1" customWidth="1"/>
    <col min="7" max="7" width="7" bestFit="1" customWidth="1"/>
    <col min="8" max="8" width="13.5546875" bestFit="1" customWidth="1"/>
    <col min="9" max="9" width="10.5546875" bestFit="1" customWidth="1"/>
    <col min="10" max="10" width="13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>
        <v>60</v>
      </c>
      <c r="G2" t="s">
        <v>14</v>
      </c>
      <c r="H2" t="s">
        <v>15</v>
      </c>
      <c r="I2" t="s">
        <v>16</v>
      </c>
      <c r="J2">
        <v>3</v>
      </c>
    </row>
    <row r="3" spans="1:10" x14ac:dyDescent="0.3">
      <c r="A3" t="s">
        <v>10</v>
      </c>
      <c r="B3" t="s">
        <v>11</v>
      </c>
      <c r="C3" t="s">
        <v>17</v>
      </c>
      <c r="D3" t="s">
        <v>18</v>
      </c>
      <c r="E3">
        <v>2</v>
      </c>
      <c r="F3">
        <v>1.03</v>
      </c>
      <c r="G3" t="s">
        <v>14</v>
      </c>
      <c r="H3" t="s">
        <v>15</v>
      </c>
      <c r="I3" t="s">
        <v>16</v>
      </c>
      <c r="J3">
        <v>3</v>
      </c>
    </row>
    <row r="4" spans="1:10" x14ac:dyDescent="0.3">
      <c r="A4" t="s">
        <v>10</v>
      </c>
      <c r="B4" t="s">
        <v>11</v>
      </c>
      <c r="C4" t="s">
        <v>19</v>
      </c>
      <c r="D4" t="s">
        <v>20</v>
      </c>
      <c r="E4">
        <v>3</v>
      </c>
      <c r="F4">
        <v>1.03</v>
      </c>
      <c r="G4" t="s">
        <v>14</v>
      </c>
      <c r="H4" t="s">
        <v>15</v>
      </c>
      <c r="I4" t="s">
        <v>16</v>
      </c>
      <c r="J4">
        <v>5</v>
      </c>
    </row>
    <row r="5" spans="1:10" x14ac:dyDescent="0.3">
      <c r="A5" t="s">
        <v>10</v>
      </c>
      <c r="B5" t="s">
        <v>11</v>
      </c>
      <c r="C5" t="s">
        <v>21</v>
      </c>
      <c r="D5" t="s">
        <v>22</v>
      </c>
      <c r="E5">
        <v>4</v>
      </c>
      <c r="F5">
        <v>1.03</v>
      </c>
      <c r="G5" t="s">
        <v>14</v>
      </c>
      <c r="H5" t="s">
        <v>15</v>
      </c>
      <c r="I5" t="s">
        <v>16</v>
      </c>
      <c r="J5">
        <v>2</v>
      </c>
    </row>
    <row r="6" spans="1:10" x14ac:dyDescent="0.3">
      <c r="A6" t="s">
        <v>10</v>
      </c>
      <c r="B6" t="s">
        <v>11</v>
      </c>
      <c r="C6" t="s">
        <v>23</v>
      </c>
      <c r="D6" t="s">
        <v>24</v>
      </c>
      <c r="E6">
        <v>5</v>
      </c>
      <c r="F6">
        <v>1.03</v>
      </c>
      <c r="G6" t="s">
        <v>14</v>
      </c>
      <c r="H6" t="s">
        <v>15</v>
      </c>
      <c r="I6" t="s">
        <v>16</v>
      </c>
      <c r="J6">
        <v>0</v>
      </c>
    </row>
    <row r="7" spans="1:10" x14ac:dyDescent="0.3">
      <c r="A7" t="s">
        <v>10</v>
      </c>
      <c r="B7" t="s">
        <v>11</v>
      </c>
      <c r="C7" t="s">
        <v>25</v>
      </c>
      <c r="D7" t="s">
        <v>26</v>
      </c>
      <c r="E7">
        <v>6</v>
      </c>
      <c r="F7">
        <v>4.3333333333333335E-2</v>
      </c>
      <c r="G7" t="s">
        <v>14</v>
      </c>
      <c r="H7" t="s">
        <v>15</v>
      </c>
      <c r="I7" t="s">
        <v>16</v>
      </c>
      <c r="J7">
        <v>3</v>
      </c>
    </row>
    <row r="8" spans="1:10" x14ac:dyDescent="0.3">
      <c r="A8" t="s">
        <v>10</v>
      </c>
      <c r="B8" t="s">
        <v>11</v>
      </c>
      <c r="C8" t="s">
        <v>27</v>
      </c>
      <c r="D8" t="s">
        <v>28</v>
      </c>
      <c r="E8">
        <v>7</v>
      </c>
      <c r="F8">
        <v>0.02</v>
      </c>
      <c r="G8" t="s">
        <v>14</v>
      </c>
      <c r="H8" t="s">
        <v>15</v>
      </c>
      <c r="I8" t="s">
        <v>16</v>
      </c>
      <c r="J8">
        <v>3</v>
      </c>
    </row>
    <row r="9" spans="1:10" x14ac:dyDescent="0.3">
      <c r="A9" t="s">
        <v>10</v>
      </c>
      <c r="B9" t="s">
        <v>11</v>
      </c>
      <c r="C9" t="s">
        <v>29</v>
      </c>
      <c r="D9" t="s">
        <v>30</v>
      </c>
      <c r="E9">
        <v>8</v>
      </c>
      <c r="F9">
        <v>0.02</v>
      </c>
      <c r="G9" t="s">
        <v>14</v>
      </c>
      <c r="H9" t="s">
        <v>15</v>
      </c>
      <c r="I9" t="s">
        <v>16</v>
      </c>
      <c r="J9">
        <v>3</v>
      </c>
    </row>
    <row r="10" spans="1:10" x14ac:dyDescent="0.3">
      <c r="A10" t="s">
        <v>31</v>
      </c>
      <c r="B10" t="s">
        <v>32</v>
      </c>
      <c r="C10" t="s">
        <v>33</v>
      </c>
      <c r="D10" t="s">
        <v>34</v>
      </c>
      <c r="E10">
        <v>1</v>
      </c>
      <c r="F10">
        <v>60</v>
      </c>
      <c r="G10" t="s">
        <v>14</v>
      </c>
      <c r="H10" t="s">
        <v>35</v>
      </c>
      <c r="I10" t="s">
        <v>16</v>
      </c>
      <c r="J10">
        <v>0</v>
      </c>
    </row>
    <row r="11" spans="1:10" x14ac:dyDescent="0.3">
      <c r="A11" t="s">
        <v>31</v>
      </c>
      <c r="B11" t="s">
        <v>32</v>
      </c>
      <c r="C11" t="s">
        <v>36</v>
      </c>
      <c r="D11" t="s">
        <v>37</v>
      </c>
      <c r="E11">
        <v>2</v>
      </c>
      <c r="F11">
        <v>1.03</v>
      </c>
      <c r="G11" t="s">
        <v>14</v>
      </c>
      <c r="H11" t="s">
        <v>35</v>
      </c>
      <c r="I11" t="s">
        <v>16</v>
      </c>
      <c r="J11">
        <v>3</v>
      </c>
    </row>
    <row r="12" spans="1:10" x14ac:dyDescent="0.3">
      <c r="A12" t="s">
        <v>31</v>
      </c>
      <c r="B12" t="s">
        <v>32</v>
      </c>
      <c r="C12" t="s">
        <v>38</v>
      </c>
      <c r="D12" t="s">
        <v>39</v>
      </c>
      <c r="E12">
        <v>3</v>
      </c>
      <c r="F12">
        <v>1.03</v>
      </c>
      <c r="G12" t="s">
        <v>14</v>
      </c>
      <c r="H12" t="s">
        <v>35</v>
      </c>
      <c r="I12" t="s">
        <v>16</v>
      </c>
      <c r="J12">
        <v>3</v>
      </c>
    </row>
    <row r="13" spans="1:10" x14ac:dyDescent="0.3">
      <c r="A13" t="s">
        <v>31</v>
      </c>
      <c r="B13" t="s">
        <v>32</v>
      </c>
      <c r="C13" t="s">
        <v>40</v>
      </c>
      <c r="D13" t="s">
        <v>41</v>
      </c>
      <c r="E13">
        <v>4</v>
      </c>
      <c r="F13">
        <v>1.03</v>
      </c>
      <c r="G13" t="s">
        <v>14</v>
      </c>
      <c r="H13" t="s">
        <v>35</v>
      </c>
      <c r="I13" t="s">
        <v>16</v>
      </c>
      <c r="J13">
        <v>4</v>
      </c>
    </row>
    <row r="14" spans="1:10" x14ac:dyDescent="0.3">
      <c r="A14" t="s">
        <v>31</v>
      </c>
      <c r="B14" t="s">
        <v>32</v>
      </c>
      <c r="C14" t="s">
        <v>25</v>
      </c>
      <c r="D14" t="s">
        <v>26</v>
      </c>
      <c r="E14">
        <v>5</v>
      </c>
      <c r="F14">
        <v>4.1000000000000002E-2</v>
      </c>
      <c r="G14" t="s">
        <v>14</v>
      </c>
      <c r="H14" t="s">
        <v>35</v>
      </c>
      <c r="I14" t="s">
        <v>16</v>
      </c>
      <c r="J14">
        <v>3</v>
      </c>
    </row>
    <row r="15" spans="1:10" x14ac:dyDescent="0.3">
      <c r="A15" t="s">
        <v>31</v>
      </c>
      <c r="B15" t="s">
        <v>32</v>
      </c>
      <c r="C15" t="s">
        <v>27</v>
      </c>
      <c r="D15" t="s">
        <v>28</v>
      </c>
      <c r="E15">
        <v>6</v>
      </c>
      <c r="F15">
        <v>2.1000000000000001E-2</v>
      </c>
      <c r="G15" t="s">
        <v>14</v>
      </c>
      <c r="H15" t="s">
        <v>35</v>
      </c>
      <c r="I15" t="s">
        <v>16</v>
      </c>
      <c r="J15">
        <v>3</v>
      </c>
    </row>
    <row r="16" spans="1:10" x14ac:dyDescent="0.3">
      <c r="A16" t="s">
        <v>31</v>
      </c>
      <c r="B16" t="s">
        <v>32</v>
      </c>
      <c r="C16" t="s">
        <v>29</v>
      </c>
      <c r="D16" t="s">
        <v>30</v>
      </c>
      <c r="E16">
        <v>7</v>
      </c>
      <c r="F16">
        <v>2.1000000000000001E-2</v>
      </c>
      <c r="G16" t="s">
        <v>14</v>
      </c>
      <c r="H16" t="s">
        <v>35</v>
      </c>
      <c r="I16" t="s">
        <v>16</v>
      </c>
      <c r="J16">
        <v>3</v>
      </c>
    </row>
    <row r="17" spans="1:10" x14ac:dyDescent="0.3">
      <c r="A17" t="s">
        <v>42</v>
      </c>
      <c r="B17" t="s">
        <v>43</v>
      </c>
      <c r="C17" t="s">
        <v>25</v>
      </c>
      <c r="D17" t="s">
        <v>26</v>
      </c>
      <c r="E17">
        <v>1</v>
      </c>
      <c r="F17">
        <v>4.1200000000000001E-2</v>
      </c>
      <c r="G17" t="s">
        <v>14</v>
      </c>
      <c r="H17" t="s">
        <v>44</v>
      </c>
      <c r="I17" t="s">
        <v>16</v>
      </c>
      <c r="J17">
        <v>3</v>
      </c>
    </row>
    <row r="18" spans="1:10" x14ac:dyDescent="0.3">
      <c r="A18" t="s">
        <v>42</v>
      </c>
      <c r="B18" t="s">
        <v>43</v>
      </c>
      <c r="C18" t="s">
        <v>27</v>
      </c>
      <c r="D18" t="s">
        <v>28</v>
      </c>
      <c r="E18">
        <v>2</v>
      </c>
      <c r="F18">
        <v>2.06E-2</v>
      </c>
      <c r="G18" t="s">
        <v>14</v>
      </c>
      <c r="H18" t="s">
        <v>44</v>
      </c>
      <c r="I18" t="s">
        <v>16</v>
      </c>
      <c r="J18">
        <v>3</v>
      </c>
    </row>
    <row r="19" spans="1:10" x14ac:dyDescent="0.3">
      <c r="A19" t="s">
        <v>42</v>
      </c>
      <c r="B19" t="s">
        <v>43</v>
      </c>
      <c r="C19" t="s">
        <v>45</v>
      </c>
      <c r="D19" t="s">
        <v>46</v>
      </c>
      <c r="E19">
        <v>3</v>
      </c>
      <c r="F19">
        <v>1.03</v>
      </c>
      <c r="G19" t="s">
        <v>14</v>
      </c>
      <c r="H19" t="s">
        <v>44</v>
      </c>
      <c r="I19" t="s">
        <v>16</v>
      </c>
      <c r="J19">
        <v>4</v>
      </c>
    </row>
    <row r="20" spans="1:10" x14ac:dyDescent="0.3">
      <c r="A20" t="s">
        <v>42</v>
      </c>
      <c r="B20" t="s">
        <v>43</v>
      </c>
      <c r="C20" t="s">
        <v>19</v>
      </c>
      <c r="D20" t="s">
        <v>20</v>
      </c>
      <c r="E20">
        <v>4</v>
      </c>
      <c r="F20">
        <v>1.03</v>
      </c>
      <c r="G20" t="s">
        <v>14</v>
      </c>
      <c r="H20" t="s">
        <v>44</v>
      </c>
      <c r="I20" t="s">
        <v>16</v>
      </c>
      <c r="J20">
        <v>5</v>
      </c>
    </row>
    <row r="21" spans="1:10" x14ac:dyDescent="0.3">
      <c r="A21" t="s">
        <v>42</v>
      </c>
      <c r="B21" t="s">
        <v>43</v>
      </c>
      <c r="C21" t="s">
        <v>47</v>
      </c>
      <c r="D21" t="s">
        <v>48</v>
      </c>
      <c r="E21">
        <v>5</v>
      </c>
      <c r="F21">
        <v>1.03</v>
      </c>
      <c r="G21" t="s">
        <v>14</v>
      </c>
      <c r="H21" t="s">
        <v>44</v>
      </c>
      <c r="I21" t="s">
        <v>16</v>
      </c>
      <c r="J21">
        <v>4</v>
      </c>
    </row>
    <row r="22" spans="1:10" x14ac:dyDescent="0.3">
      <c r="A22" t="s">
        <v>42</v>
      </c>
      <c r="B22" t="s">
        <v>43</v>
      </c>
      <c r="C22" t="s">
        <v>21</v>
      </c>
      <c r="D22" t="s">
        <v>22</v>
      </c>
      <c r="E22">
        <v>6</v>
      </c>
      <c r="F22">
        <v>1.03</v>
      </c>
      <c r="G22" t="s">
        <v>14</v>
      </c>
      <c r="H22" t="s">
        <v>44</v>
      </c>
      <c r="I22" t="s">
        <v>16</v>
      </c>
      <c r="J22">
        <v>2</v>
      </c>
    </row>
    <row r="23" spans="1:10" x14ac:dyDescent="0.3">
      <c r="A23" t="s">
        <v>42</v>
      </c>
      <c r="B23" t="s">
        <v>43</v>
      </c>
      <c r="C23" t="s">
        <v>49</v>
      </c>
      <c r="D23" t="s">
        <v>50</v>
      </c>
      <c r="E23">
        <v>7</v>
      </c>
      <c r="F23">
        <v>2.06E-2</v>
      </c>
      <c r="G23" t="s">
        <v>14</v>
      </c>
      <c r="H23" t="s">
        <v>44</v>
      </c>
      <c r="I23" t="s">
        <v>16</v>
      </c>
      <c r="J23">
        <v>3</v>
      </c>
    </row>
    <row r="24" spans="1:10" x14ac:dyDescent="0.3">
      <c r="A24" t="s">
        <v>42</v>
      </c>
      <c r="B24" t="s">
        <v>43</v>
      </c>
      <c r="C24" t="s">
        <v>51</v>
      </c>
      <c r="D24" t="s">
        <v>52</v>
      </c>
      <c r="E24">
        <v>8</v>
      </c>
      <c r="F24">
        <v>60</v>
      </c>
      <c r="G24" t="s">
        <v>14</v>
      </c>
      <c r="H24" t="s">
        <v>44</v>
      </c>
      <c r="I24" t="s">
        <v>16</v>
      </c>
      <c r="J24">
        <v>3</v>
      </c>
    </row>
    <row r="25" spans="1:10" x14ac:dyDescent="0.3">
      <c r="A25" t="s">
        <v>42</v>
      </c>
      <c r="B25" t="s">
        <v>43</v>
      </c>
      <c r="C25" t="s">
        <v>53</v>
      </c>
      <c r="D25" t="s">
        <v>54</v>
      </c>
      <c r="E25">
        <v>9</v>
      </c>
      <c r="F25">
        <v>1.03</v>
      </c>
      <c r="G25" t="s">
        <v>14</v>
      </c>
      <c r="H25" t="s">
        <v>44</v>
      </c>
      <c r="I25" t="s">
        <v>16</v>
      </c>
      <c r="J25">
        <v>3</v>
      </c>
    </row>
    <row r="26" spans="1:10" x14ac:dyDescent="0.3">
      <c r="A26" t="s">
        <v>55</v>
      </c>
      <c r="B26" t="s">
        <v>56</v>
      </c>
      <c r="C26" t="s">
        <v>57</v>
      </c>
      <c r="D26" t="s">
        <v>2576</v>
      </c>
      <c r="E26">
        <v>1</v>
      </c>
      <c r="F26">
        <v>30</v>
      </c>
      <c r="G26" t="s">
        <v>58</v>
      </c>
      <c r="H26" t="s">
        <v>59</v>
      </c>
      <c r="I26" t="s">
        <v>16</v>
      </c>
      <c r="J26">
        <v>0</v>
      </c>
    </row>
    <row r="27" spans="1:10" x14ac:dyDescent="0.3">
      <c r="A27" t="s">
        <v>55</v>
      </c>
      <c r="B27" t="s">
        <v>56</v>
      </c>
      <c r="C27" t="s">
        <v>60</v>
      </c>
      <c r="D27" t="s">
        <v>61</v>
      </c>
      <c r="E27">
        <v>2</v>
      </c>
      <c r="F27">
        <v>1</v>
      </c>
      <c r="G27" t="s">
        <v>14</v>
      </c>
      <c r="H27" t="s">
        <v>59</v>
      </c>
      <c r="I27" t="s">
        <v>16</v>
      </c>
      <c r="J27">
        <v>3</v>
      </c>
    </row>
    <row r="28" spans="1:10" x14ac:dyDescent="0.3">
      <c r="A28" t="s">
        <v>55</v>
      </c>
      <c r="B28" t="s">
        <v>56</v>
      </c>
      <c r="C28" t="s">
        <v>21</v>
      </c>
      <c r="D28" t="s">
        <v>22</v>
      </c>
      <c r="E28">
        <v>3</v>
      </c>
      <c r="F28">
        <v>1</v>
      </c>
      <c r="G28" t="s">
        <v>14</v>
      </c>
      <c r="H28" t="s">
        <v>59</v>
      </c>
      <c r="I28" t="s">
        <v>16</v>
      </c>
      <c r="J28">
        <v>2</v>
      </c>
    </row>
    <row r="29" spans="1:10" x14ac:dyDescent="0.3">
      <c r="A29" t="s">
        <v>55</v>
      </c>
      <c r="B29" t="s">
        <v>56</v>
      </c>
      <c r="C29" t="s">
        <v>62</v>
      </c>
      <c r="D29" t="s">
        <v>63</v>
      </c>
      <c r="E29">
        <v>4</v>
      </c>
      <c r="F29">
        <v>1</v>
      </c>
      <c r="G29" t="s">
        <v>14</v>
      </c>
      <c r="H29" t="s">
        <v>59</v>
      </c>
      <c r="I29" t="s">
        <v>16</v>
      </c>
      <c r="J29">
        <v>2</v>
      </c>
    </row>
    <row r="30" spans="1:10" x14ac:dyDescent="0.3">
      <c r="A30" t="s">
        <v>55</v>
      </c>
      <c r="B30" t="s">
        <v>56</v>
      </c>
      <c r="C30" t="s">
        <v>64</v>
      </c>
      <c r="D30" t="s">
        <v>65</v>
      </c>
      <c r="E30">
        <v>5</v>
      </c>
      <c r="F30">
        <v>1</v>
      </c>
      <c r="G30" t="s">
        <v>14</v>
      </c>
      <c r="H30" t="s">
        <v>59</v>
      </c>
      <c r="I30" t="s">
        <v>16</v>
      </c>
      <c r="J30">
        <v>2</v>
      </c>
    </row>
    <row r="31" spans="1:10" x14ac:dyDescent="0.3">
      <c r="A31" t="s">
        <v>55</v>
      </c>
      <c r="B31" t="s">
        <v>56</v>
      </c>
      <c r="C31" t="s">
        <v>53</v>
      </c>
      <c r="D31" t="s">
        <v>54</v>
      </c>
      <c r="E31">
        <v>6</v>
      </c>
      <c r="F31">
        <v>1</v>
      </c>
      <c r="G31" t="s">
        <v>14</v>
      </c>
      <c r="H31" t="s">
        <v>59</v>
      </c>
      <c r="I31" t="s">
        <v>16</v>
      </c>
      <c r="J31">
        <v>3</v>
      </c>
    </row>
    <row r="32" spans="1:10" x14ac:dyDescent="0.3">
      <c r="A32" t="s">
        <v>55</v>
      </c>
      <c r="B32" t="s">
        <v>56</v>
      </c>
      <c r="C32" t="s">
        <v>66</v>
      </c>
      <c r="D32" t="s">
        <v>67</v>
      </c>
      <c r="E32">
        <v>7</v>
      </c>
      <c r="F32">
        <v>9.0820312500000007E-3</v>
      </c>
      <c r="G32" t="s">
        <v>14</v>
      </c>
      <c r="H32" t="s">
        <v>59</v>
      </c>
      <c r="I32" t="s">
        <v>16</v>
      </c>
      <c r="J32">
        <v>3</v>
      </c>
    </row>
    <row r="33" spans="1:10" x14ac:dyDescent="0.3">
      <c r="A33" t="s">
        <v>68</v>
      </c>
      <c r="B33" t="s">
        <v>69</v>
      </c>
      <c r="C33" t="s">
        <v>70</v>
      </c>
      <c r="D33" t="s">
        <v>71</v>
      </c>
      <c r="E33">
        <v>1.01</v>
      </c>
      <c r="F33">
        <v>1.4038921052631579E-2</v>
      </c>
      <c r="G33" t="s">
        <v>72</v>
      </c>
      <c r="H33" t="s">
        <v>73</v>
      </c>
      <c r="I33" t="s">
        <v>16</v>
      </c>
      <c r="J33">
        <v>1</v>
      </c>
    </row>
    <row r="34" spans="1:10" x14ac:dyDescent="0.3">
      <c r="A34" t="s">
        <v>68</v>
      </c>
      <c r="B34" t="s">
        <v>69</v>
      </c>
      <c r="C34" t="s">
        <v>74</v>
      </c>
      <c r="D34" t="s">
        <v>75</v>
      </c>
      <c r="E34">
        <v>1.02</v>
      </c>
      <c r="F34">
        <v>5.6842105263157899E-3</v>
      </c>
      <c r="G34" t="s">
        <v>72</v>
      </c>
      <c r="H34" t="s">
        <v>73</v>
      </c>
      <c r="I34" t="s">
        <v>16</v>
      </c>
      <c r="J34">
        <v>1</v>
      </c>
    </row>
    <row r="35" spans="1:10" x14ac:dyDescent="0.3">
      <c r="A35" t="s">
        <v>68</v>
      </c>
      <c r="B35" t="s">
        <v>69</v>
      </c>
      <c r="C35" t="s">
        <v>76</v>
      </c>
      <c r="D35" t="s">
        <v>77</v>
      </c>
      <c r="E35">
        <v>1.03</v>
      </c>
      <c r="F35">
        <v>5.1157894736842107E-3</v>
      </c>
      <c r="G35" t="s">
        <v>72</v>
      </c>
      <c r="H35" t="s">
        <v>73</v>
      </c>
      <c r="I35" t="s">
        <v>16</v>
      </c>
      <c r="J35">
        <v>4</v>
      </c>
    </row>
    <row r="36" spans="1:10" x14ac:dyDescent="0.3">
      <c r="A36" t="s">
        <v>68</v>
      </c>
      <c r="B36" t="s">
        <v>69</v>
      </c>
      <c r="C36" t="s">
        <v>78</v>
      </c>
      <c r="D36" t="s">
        <v>79</v>
      </c>
      <c r="E36">
        <v>1.04</v>
      </c>
      <c r="F36">
        <v>4.8833421052631573E-3</v>
      </c>
      <c r="G36" t="s">
        <v>72</v>
      </c>
      <c r="H36" t="s">
        <v>73</v>
      </c>
      <c r="I36" t="s">
        <v>16</v>
      </c>
      <c r="J36">
        <v>7</v>
      </c>
    </row>
    <row r="37" spans="1:10" x14ac:dyDescent="0.3">
      <c r="A37" t="s">
        <v>68</v>
      </c>
      <c r="B37" t="s">
        <v>69</v>
      </c>
      <c r="C37" t="s">
        <v>80</v>
      </c>
      <c r="D37" t="s">
        <v>81</v>
      </c>
      <c r="E37">
        <v>1.05</v>
      </c>
      <c r="F37">
        <v>4.7368421052631582E-3</v>
      </c>
      <c r="G37" t="s">
        <v>72</v>
      </c>
      <c r="H37" t="s">
        <v>73</v>
      </c>
      <c r="I37" t="s">
        <v>16</v>
      </c>
      <c r="J37">
        <v>1</v>
      </c>
    </row>
    <row r="38" spans="1:10" x14ac:dyDescent="0.3">
      <c r="A38" t="s">
        <v>68</v>
      </c>
      <c r="B38" t="s">
        <v>69</v>
      </c>
      <c r="C38" t="s">
        <v>82</v>
      </c>
      <c r="D38" t="s">
        <v>83</v>
      </c>
      <c r="E38">
        <v>1.06</v>
      </c>
      <c r="F38">
        <v>2.3684210526315791E-3</v>
      </c>
      <c r="G38" t="s">
        <v>72</v>
      </c>
      <c r="H38" t="s">
        <v>73</v>
      </c>
      <c r="I38" t="s">
        <v>16</v>
      </c>
      <c r="J38">
        <v>1</v>
      </c>
    </row>
    <row r="39" spans="1:10" x14ac:dyDescent="0.3">
      <c r="A39" t="s">
        <v>68</v>
      </c>
      <c r="B39" t="s">
        <v>69</v>
      </c>
      <c r="C39" t="s">
        <v>84</v>
      </c>
      <c r="D39" t="s">
        <v>85</v>
      </c>
      <c r="E39">
        <v>1.07</v>
      </c>
      <c r="F39">
        <v>1.8947368421052633E-3</v>
      </c>
      <c r="G39" t="s">
        <v>72</v>
      </c>
      <c r="H39" t="s">
        <v>73</v>
      </c>
      <c r="I39" t="s">
        <v>16</v>
      </c>
      <c r="J39">
        <v>1</v>
      </c>
    </row>
    <row r="40" spans="1:10" x14ac:dyDescent="0.3">
      <c r="A40" t="s">
        <v>68</v>
      </c>
      <c r="B40" t="s">
        <v>69</v>
      </c>
      <c r="C40" t="s">
        <v>86</v>
      </c>
      <c r="D40" t="s">
        <v>87</v>
      </c>
      <c r="E40">
        <v>1.08</v>
      </c>
      <c r="F40">
        <v>1.8947368421052633E-3</v>
      </c>
      <c r="G40" t="s">
        <v>72</v>
      </c>
      <c r="H40" t="s">
        <v>73</v>
      </c>
      <c r="I40" t="s">
        <v>16</v>
      </c>
      <c r="J40">
        <v>1</v>
      </c>
    </row>
    <row r="41" spans="1:10" x14ac:dyDescent="0.3">
      <c r="A41" t="s">
        <v>68</v>
      </c>
      <c r="B41" t="s">
        <v>69</v>
      </c>
      <c r="C41" t="s">
        <v>88</v>
      </c>
      <c r="D41" t="s">
        <v>89</v>
      </c>
      <c r="E41">
        <v>1.0900000000000001</v>
      </c>
      <c r="F41">
        <v>1.0553684210526315E-3</v>
      </c>
      <c r="G41" t="s">
        <v>72</v>
      </c>
      <c r="H41" t="s">
        <v>73</v>
      </c>
      <c r="I41" t="s">
        <v>16</v>
      </c>
      <c r="J41">
        <v>1</v>
      </c>
    </row>
    <row r="42" spans="1:10" x14ac:dyDescent="0.3">
      <c r="A42" t="s">
        <v>68</v>
      </c>
      <c r="B42" t="s">
        <v>69</v>
      </c>
      <c r="C42" t="s">
        <v>90</v>
      </c>
      <c r="D42" t="s">
        <v>91</v>
      </c>
      <c r="E42">
        <v>1.1000000000000001</v>
      </c>
      <c r="F42">
        <v>9.4736842105263164E-4</v>
      </c>
      <c r="G42" t="s">
        <v>72</v>
      </c>
      <c r="H42" t="s">
        <v>73</v>
      </c>
      <c r="I42" t="s">
        <v>16</v>
      </c>
      <c r="J42">
        <v>1</v>
      </c>
    </row>
    <row r="43" spans="1:10" x14ac:dyDescent="0.3">
      <c r="A43" t="s">
        <v>68</v>
      </c>
      <c r="B43" t="s">
        <v>69</v>
      </c>
      <c r="C43" t="s">
        <v>92</v>
      </c>
      <c r="D43" t="s">
        <v>93</v>
      </c>
      <c r="E43">
        <v>1.1100000000000001</v>
      </c>
      <c r="F43">
        <v>9.4736842105263164E-4</v>
      </c>
      <c r="G43" t="s">
        <v>72</v>
      </c>
      <c r="H43" t="s">
        <v>73</v>
      </c>
      <c r="I43" t="s">
        <v>16</v>
      </c>
      <c r="J43">
        <v>1</v>
      </c>
    </row>
    <row r="44" spans="1:10" x14ac:dyDescent="0.3">
      <c r="A44" t="s">
        <v>68</v>
      </c>
      <c r="B44" t="s">
        <v>69</v>
      </c>
      <c r="C44" t="s">
        <v>94</v>
      </c>
      <c r="D44" t="s">
        <v>95</v>
      </c>
      <c r="E44">
        <v>1.1200000000000001</v>
      </c>
      <c r="F44">
        <v>9.4736842105263164E-4</v>
      </c>
      <c r="G44" t="s">
        <v>72</v>
      </c>
      <c r="H44" t="s">
        <v>73</v>
      </c>
      <c r="I44" t="s">
        <v>16</v>
      </c>
      <c r="J44">
        <v>1</v>
      </c>
    </row>
    <row r="45" spans="1:10" x14ac:dyDescent="0.3">
      <c r="A45" t="s">
        <v>68</v>
      </c>
      <c r="B45" t="s">
        <v>69</v>
      </c>
      <c r="C45" t="s">
        <v>96</v>
      </c>
      <c r="D45" t="s">
        <v>97</v>
      </c>
      <c r="E45">
        <v>1.1299999999999999</v>
      </c>
      <c r="F45">
        <v>9.4736842105263164E-4</v>
      </c>
      <c r="G45" t="s">
        <v>72</v>
      </c>
      <c r="H45" t="s">
        <v>73</v>
      </c>
      <c r="I45" t="s">
        <v>16</v>
      </c>
      <c r="J45">
        <v>1</v>
      </c>
    </row>
    <row r="46" spans="1:10" x14ac:dyDescent="0.3">
      <c r="A46" t="s">
        <v>68</v>
      </c>
      <c r="B46" t="s">
        <v>69</v>
      </c>
      <c r="C46" t="s">
        <v>98</v>
      </c>
      <c r="D46" t="s">
        <v>99</v>
      </c>
      <c r="E46">
        <v>1.1400000000000001</v>
      </c>
      <c r="F46">
        <v>9.4736842105263164E-4</v>
      </c>
      <c r="G46" t="s">
        <v>72</v>
      </c>
      <c r="H46" t="s">
        <v>73</v>
      </c>
      <c r="I46" t="s">
        <v>16</v>
      </c>
      <c r="J46">
        <v>1</v>
      </c>
    </row>
    <row r="47" spans="1:10" x14ac:dyDescent="0.3">
      <c r="A47" t="s">
        <v>68</v>
      </c>
      <c r="B47" t="s">
        <v>69</v>
      </c>
      <c r="C47" t="s">
        <v>100</v>
      </c>
      <c r="D47" t="s">
        <v>101</v>
      </c>
      <c r="E47">
        <v>1.1499999999999999</v>
      </c>
      <c r="F47">
        <v>9.4736842105263164E-4</v>
      </c>
      <c r="G47" t="s">
        <v>72</v>
      </c>
      <c r="H47" t="s">
        <v>73</v>
      </c>
      <c r="I47" t="s">
        <v>16</v>
      </c>
      <c r="J47">
        <v>2</v>
      </c>
    </row>
    <row r="48" spans="1:10" x14ac:dyDescent="0.3">
      <c r="A48" t="s">
        <v>68</v>
      </c>
      <c r="B48" t="s">
        <v>69</v>
      </c>
      <c r="C48" t="s">
        <v>102</v>
      </c>
      <c r="D48" t="s">
        <v>103</v>
      </c>
      <c r="E48">
        <v>1.1599999999999999</v>
      </c>
      <c r="F48">
        <v>5.1157894736842107E-4</v>
      </c>
      <c r="G48" t="s">
        <v>72</v>
      </c>
      <c r="H48" t="s">
        <v>73</v>
      </c>
      <c r="I48" t="s">
        <v>16</v>
      </c>
      <c r="J48">
        <v>1</v>
      </c>
    </row>
    <row r="49" spans="1:10" x14ac:dyDescent="0.3">
      <c r="A49" t="s">
        <v>68</v>
      </c>
      <c r="B49" t="s">
        <v>69</v>
      </c>
      <c r="C49" t="s">
        <v>104</v>
      </c>
      <c r="D49" t="s">
        <v>105</v>
      </c>
      <c r="E49">
        <v>1.17</v>
      </c>
      <c r="F49">
        <v>5.1157894736842107E-4</v>
      </c>
      <c r="G49" t="s">
        <v>72</v>
      </c>
      <c r="H49" t="s">
        <v>73</v>
      </c>
      <c r="I49" t="s">
        <v>16</v>
      </c>
      <c r="J49">
        <v>1</v>
      </c>
    </row>
    <row r="50" spans="1:10" x14ac:dyDescent="0.3">
      <c r="A50" t="s">
        <v>68</v>
      </c>
      <c r="B50" t="s">
        <v>69</v>
      </c>
      <c r="C50" t="s">
        <v>106</v>
      </c>
      <c r="D50" t="s">
        <v>107</v>
      </c>
      <c r="E50">
        <v>1.18</v>
      </c>
      <c r="F50">
        <v>3.2589473684210526E-4</v>
      </c>
      <c r="G50" t="s">
        <v>72</v>
      </c>
      <c r="H50" t="s">
        <v>73</v>
      </c>
      <c r="I50" t="s">
        <v>16</v>
      </c>
      <c r="J50">
        <v>1</v>
      </c>
    </row>
    <row r="51" spans="1:10" x14ac:dyDescent="0.3">
      <c r="A51" t="s">
        <v>68</v>
      </c>
      <c r="B51" t="s">
        <v>69</v>
      </c>
      <c r="C51" t="s">
        <v>108</v>
      </c>
      <c r="D51" t="s">
        <v>109</v>
      </c>
      <c r="E51">
        <v>1.19</v>
      </c>
      <c r="F51">
        <v>2.3873684210526315E-4</v>
      </c>
      <c r="G51" t="s">
        <v>72</v>
      </c>
      <c r="H51" t="s">
        <v>73</v>
      </c>
      <c r="I51" t="s">
        <v>16</v>
      </c>
      <c r="J51">
        <v>1</v>
      </c>
    </row>
    <row r="52" spans="1:10" x14ac:dyDescent="0.3">
      <c r="A52" t="s">
        <v>68</v>
      </c>
      <c r="B52" t="s">
        <v>69</v>
      </c>
      <c r="C52" t="s">
        <v>110</v>
      </c>
      <c r="D52" t="s">
        <v>111</v>
      </c>
      <c r="E52">
        <v>1.2</v>
      </c>
      <c r="F52">
        <v>1.894736842105263E-4</v>
      </c>
      <c r="G52" t="s">
        <v>72</v>
      </c>
      <c r="H52" t="s">
        <v>73</v>
      </c>
      <c r="I52" t="s">
        <v>16</v>
      </c>
      <c r="J52">
        <v>1</v>
      </c>
    </row>
    <row r="53" spans="1:10" x14ac:dyDescent="0.3">
      <c r="A53" t="s">
        <v>68</v>
      </c>
      <c r="B53" t="s">
        <v>69</v>
      </c>
      <c r="C53" t="s">
        <v>112</v>
      </c>
      <c r="D53" t="s">
        <v>113</v>
      </c>
      <c r="E53">
        <v>1.21</v>
      </c>
      <c r="F53">
        <v>1.6105263157894736E-4</v>
      </c>
      <c r="G53" t="s">
        <v>72</v>
      </c>
      <c r="H53" t="s">
        <v>73</v>
      </c>
      <c r="I53" t="s">
        <v>16</v>
      </c>
      <c r="J53">
        <v>1</v>
      </c>
    </row>
    <row r="54" spans="1:10" x14ac:dyDescent="0.3">
      <c r="A54" t="s">
        <v>68</v>
      </c>
      <c r="B54" t="s">
        <v>69</v>
      </c>
      <c r="C54" t="s">
        <v>114</v>
      </c>
      <c r="D54" t="s">
        <v>115</v>
      </c>
      <c r="E54">
        <v>1.22</v>
      </c>
      <c r="F54">
        <v>1.5347368421052634E-4</v>
      </c>
      <c r="G54" t="s">
        <v>72</v>
      </c>
      <c r="H54" t="s">
        <v>73</v>
      </c>
      <c r="I54" t="s">
        <v>16</v>
      </c>
      <c r="J54">
        <v>1</v>
      </c>
    </row>
    <row r="55" spans="1:10" x14ac:dyDescent="0.3">
      <c r="A55" t="s">
        <v>68</v>
      </c>
      <c r="B55" t="s">
        <v>69</v>
      </c>
      <c r="C55" t="s">
        <v>116</v>
      </c>
      <c r="D55" t="s">
        <v>117</v>
      </c>
      <c r="E55">
        <v>1.23</v>
      </c>
      <c r="F55">
        <v>1.4210526315789474E-4</v>
      </c>
      <c r="G55" t="s">
        <v>72</v>
      </c>
      <c r="H55" t="s">
        <v>73</v>
      </c>
      <c r="I55" t="s">
        <v>16</v>
      </c>
      <c r="J55">
        <v>1</v>
      </c>
    </row>
    <row r="56" spans="1:10" x14ac:dyDescent="0.3">
      <c r="A56" t="s">
        <v>68</v>
      </c>
      <c r="B56" t="s">
        <v>69</v>
      </c>
      <c r="C56" t="s">
        <v>118</v>
      </c>
      <c r="D56" t="s">
        <v>119</v>
      </c>
      <c r="E56">
        <v>1.24</v>
      </c>
      <c r="F56">
        <v>9.4736842105263148E-5</v>
      </c>
      <c r="G56" t="s">
        <v>72</v>
      </c>
      <c r="H56" t="s">
        <v>73</v>
      </c>
      <c r="I56" t="s">
        <v>16</v>
      </c>
      <c r="J56">
        <v>2</v>
      </c>
    </row>
    <row r="57" spans="1:10" x14ac:dyDescent="0.3">
      <c r="A57" t="s">
        <v>68</v>
      </c>
      <c r="B57" t="s">
        <v>69</v>
      </c>
      <c r="C57" t="s">
        <v>120</v>
      </c>
      <c r="D57" t="s">
        <v>121</v>
      </c>
      <c r="E57">
        <v>1.25</v>
      </c>
      <c r="F57">
        <v>3.7894736842105262E-5</v>
      </c>
      <c r="G57" t="s">
        <v>72</v>
      </c>
      <c r="H57" t="s">
        <v>73</v>
      </c>
      <c r="I57" t="s">
        <v>16</v>
      </c>
      <c r="J57">
        <v>1</v>
      </c>
    </row>
    <row r="58" spans="1:10" x14ac:dyDescent="0.3">
      <c r="A58" t="s">
        <v>68</v>
      </c>
      <c r="B58" t="s">
        <v>69</v>
      </c>
      <c r="C58" t="s">
        <v>122</v>
      </c>
      <c r="D58" t="s">
        <v>123</v>
      </c>
      <c r="E58">
        <v>1.26</v>
      </c>
      <c r="F58">
        <v>9.3684210526315788E-6</v>
      </c>
      <c r="G58" t="s">
        <v>72</v>
      </c>
      <c r="H58" t="s">
        <v>73</v>
      </c>
      <c r="I58" t="s">
        <v>16</v>
      </c>
      <c r="J58">
        <v>1</v>
      </c>
    </row>
    <row r="59" spans="1:10" x14ac:dyDescent="0.3">
      <c r="A59" t="s">
        <v>68</v>
      </c>
      <c r="B59" t="s">
        <v>69</v>
      </c>
      <c r="C59" t="s">
        <v>124</v>
      </c>
      <c r="D59" t="s">
        <v>125</v>
      </c>
      <c r="E59">
        <v>1.27</v>
      </c>
      <c r="F59">
        <v>2.842105263157895E-6</v>
      </c>
      <c r="G59" t="s">
        <v>72</v>
      </c>
      <c r="H59" t="s">
        <v>73</v>
      </c>
      <c r="I59" t="s">
        <v>16</v>
      </c>
      <c r="J59">
        <v>1</v>
      </c>
    </row>
    <row r="60" spans="1:10" x14ac:dyDescent="0.3">
      <c r="A60" t="s">
        <v>68</v>
      </c>
      <c r="B60" t="s">
        <v>69</v>
      </c>
      <c r="C60" t="s">
        <v>126</v>
      </c>
      <c r="D60" t="s">
        <v>127</v>
      </c>
      <c r="E60">
        <v>1.28</v>
      </c>
      <c r="F60">
        <v>9.4736842105263159E-7</v>
      </c>
      <c r="G60" t="s">
        <v>72</v>
      </c>
      <c r="H60" t="s">
        <v>73</v>
      </c>
      <c r="I60" t="s">
        <v>16</v>
      </c>
      <c r="J60">
        <v>1</v>
      </c>
    </row>
    <row r="61" spans="1:10" x14ac:dyDescent="0.3">
      <c r="A61" t="s">
        <v>68</v>
      </c>
      <c r="B61" t="s">
        <v>69</v>
      </c>
      <c r="C61" t="s">
        <v>128</v>
      </c>
      <c r="D61" t="s">
        <v>129</v>
      </c>
      <c r="E61">
        <v>1.29</v>
      </c>
      <c r="F61">
        <v>5.7894736842105263E-7</v>
      </c>
      <c r="G61" t="s">
        <v>130</v>
      </c>
      <c r="H61" t="s">
        <v>73</v>
      </c>
      <c r="I61" t="s">
        <v>16</v>
      </c>
      <c r="J61">
        <v>1</v>
      </c>
    </row>
    <row r="62" spans="1:10" x14ac:dyDescent="0.3">
      <c r="A62" t="s">
        <v>68</v>
      </c>
      <c r="B62" t="s">
        <v>69</v>
      </c>
      <c r="C62" t="s">
        <v>131</v>
      </c>
      <c r="D62" t="s">
        <v>132</v>
      </c>
      <c r="E62">
        <v>1.3</v>
      </c>
      <c r="F62">
        <v>99.473684210526315</v>
      </c>
      <c r="G62" t="s">
        <v>14</v>
      </c>
      <c r="H62" t="s">
        <v>73</v>
      </c>
      <c r="I62" t="s">
        <v>16</v>
      </c>
      <c r="J62">
        <v>6</v>
      </c>
    </row>
    <row r="63" spans="1:10" x14ac:dyDescent="0.3">
      <c r="A63" t="s">
        <v>68</v>
      </c>
      <c r="B63" t="s">
        <v>69</v>
      </c>
      <c r="C63" t="s">
        <v>133</v>
      </c>
      <c r="D63" t="s">
        <v>134</v>
      </c>
      <c r="E63">
        <v>2</v>
      </c>
      <c r="F63">
        <v>7.4210526315789472E-3</v>
      </c>
      <c r="G63" t="s">
        <v>72</v>
      </c>
      <c r="H63" t="s">
        <v>73</v>
      </c>
      <c r="I63" t="s">
        <v>16</v>
      </c>
      <c r="J63">
        <v>2</v>
      </c>
    </row>
    <row r="64" spans="1:10" x14ac:dyDescent="0.3">
      <c r="A64" t="s">
        <v>68</v>
      </c>
      <c r="B64" t="s">
        <v>69</v>
      </c>
      <c r="C64" t="s">
        <v>135</v>
      </c>
      <c r="D64" t="s">
        <v>136</v>
      </c>
      <c r="E64">
        <v>3</v>
      </c>
      <c r="F64">
        <v>3.7131578947368418E-2</v>
      </c>
      <c r="G64" t="s">
        <v>72</v>
      </c>
      <c r="H64" t="s">
        <v>73</v>
      </c>
      <c r="I64" t="s">
        <v>16</v>
      </c>
      <c r="J64">
        <v>2</v>
      </c>
    </row>
    <row r="65" spans="1:10" x14ac:dyDescent="0.3">
      <c r="A65" t="s">
        <v>68</v>
      </c>
      <c r="B65" t="s">
        <v>69</v>
      </c>
      <c r="C65" t="s">
        <v>137</v>
      </c>
      <c r="D65" t="s">
        <v>138</v>
      </c>
      <c r="E65">
        <v>4</v>
      </c>
      <c r="F65">
        <v>1.0631578947368421</v>
      </c>
      <c r="G65" t="s">
        <v>14</v>
      </c>
      <c r="H65" t="s">
        <v>73</v>
      </c>
      <c r="I65" t="s">
        <v>16</v>
      </c>
      <c r="J65">
        <v>3</v>
      </c>
    </row>
    <row r="66" spans="1:10" x14ac:dyDescent="0.3">
      <c r="A66" t="s">
        <v>68</v>
      </c>
      <c r="B66" t="s">
        <v>69</v>
      </c>
      <c r="C66" t="s">
        <v>139</v>
      </c>
      <c r="D66" t="s">
        <v>140</v>
      </c>
      <c r="E66">
        <v>5</v>
      </c>
      <c r="F66">
        <v>3.6842105263157891E-2</v>
      </c>
      <c r="G66" t="s">
        <v>14</v>
      </c>
      <c r="H66" t="s">
        <v>73</v>
      </c>
      <c r="I66" t="s">
        <v>16</v>
      </c>
      <c r="J66">
        <v>3</v>
      </c>
    </row>
    <row r="67" spans="1:10" x14ac:dyDescent="0.3">
      <c r="A67" t="s">
        <v>141</v>
      </c>
      <c r="B67" t="s">
        <v>142</v>
      </c>
      <c r="C67" t="s">
        <v>70</v>
      </c>
      <c r="D67" t="s">
        <v>71</v>
      </c>
      <c r="E67">
        <v>1.01</v>
      </c>
      <c r="F67">
        <v>4.4456600000000006E-3</v>
      </c>
      <c r="G67" t="s">
        <v>72</v>
      </c>
      <c r="H67" t="s">
        <v>73</v>
      </c>
      <c r="I67" t="s">
        <v>16</v>
      </c>
      <c r="J67">
        <v>1</v>
      </c>
    </row>
    <row r="68" spans="1:10" x14ac:dyDescent="0.3">
      <c r="A68" t="s">
        <v>141</v>
      </c>
      <c r="B68" t="s">
        <v>142</v>
      </c>
      <c r="C68" t="s">
        <v>74</v>
      </c>
      <c r="D68" t="s">
        <v>75</v>
      </c>
      <c r="E68">
        <v>1.02</v>
      </c>
      <c r="F68">
        <v>1.8E-3</v>
      </c>
      <c r="G68" t="s">
        <v>72</v>
      </c>
      <c r="H68" t="s">
        <v>73</v>
      </c>
      <c r="I68" t="s">
        <v>16</v>
      </c>
      <c r="J68">
        <v>1</v>
      </c>
    </row>
    <row r="69" spans="1:10" x14ac:dyDescent="0.3">
      <c r="A69" t="s">
        <v>141</v>
      </c>
      <c r="B69" t="s">
        <v>142</v>
      </c>
      <c r="C69" t="s">
        <v>76</v>
      </c>
      <c r="D69" t="s">
        <v>77</v>
      </c>
      <c r="E69">
        <v>1.03</v>
      </c>
      <c r="F69">
        <v>1.6199999999999999E-3</v>
      </c>
      <c r="G69" t="s">
        <v>72</v>
      </c>
      <c r="H69" t="s">
        <v>73</v>
      </c>
      <c r="I69" t="s">
        <v>16</v>
      </c>
      <c r="J69">
        <v>4</v>
      </c>
    </row>
    <row r="70" spans="1:10" x14ac:dyDescent="0.3">
      <c r="A70" t="s">
        <v>141</v>
      </c>
      <c r="B70" t="s">
        <v>142</v>
      </c>
      <c r="C70" t="s">
        <v>78</v>
      </c>
      <c r="D70" t="s">
        <v>79</v>
      </c>
      <c r="E70">
        <v>1.04</v>
      </c>
      <c r="F70">
        <v>1.5463919999999999E-3</v>
      </c>
      <c r="G70" t="s">
        <v>72</v>
      </c>
      <c r="H70" t="s">
        <v>73</v>
      </c>
      <c r="I70" t="s">
        <v>16</v>
      </c>
      <c r="J70">
        <v>7</v>
      </c>
    </row>
    <row r="71" spans="1:10" x14ac:dyDescent="0.3">
      <c r="A71" t="s">
        <v>141</v>
      </c>
      <c r="B71" t="s">
        <v>142</v>
      </c>
      <c r="C71" t="s">
        <v>80</v>
      </c>
      <c r="D71" t="s">
        <v>81</v>
      </c>
      <c r="E71">
        <v>1.05</v>
      </c>
      <c r="F71">
        <v>1.5E-3</v>
      </c>
      <c r="G71" t="s">
        <v>72</v>
      </c>
      <c r="H71" t="s">
        <v>73</v>
      </c>
      <c r="I71" t="s">
        <v>16</v>
      </c>
      <c r="J71">
        <v>1</v>
      </c>
    </row>
    <row r="72" spans="1:10" x14ac:dyDescent="0.3">
      <c r="A72" t="s">
        <v>141</v>
      </c>
      <c r="B72" t="s">
        <v>142</v>
      </c>
      <c r="C72" t="s">
        <v>84</v>
      </c>
      <c r="D72" t="s">
        <v>85</v>
      </c>
      <c r="E72">
        <v>1.06</v>
      </c>
      <c r="F72">
        <v>5.9999999999999995E-4</v>
      </c>
      <c r="G72" t="s">
        <v>72</v>
      </c>
      <c r="H72" t="s">
        <v>73</v>
      </c>
      <c r="I72" t="s">
        <v>16</v>
      </c>
      <c r="J72">
        <v>1</v>
      </c>
    </row>
    <row r="73" spans="1:10" x14ac:dyDescent="0.3">
      <c r="A73" t="s">
        <v>141</v>
      </c>
      <c r="B73" t="s">
        <v>142</v>
      </c>
      <c r="C73" t="s">
        <v>86</v>
      </c>
      <c r="D73" t="s">
        <v>87</v>
      </c>
      <c r="E73">
        <v>1.07</v>
      </c>
      <c r="F73">
        <v>5.9999999999999995E-4</v>
      </c>
      <c r="G73" t="s">
        <v>72</v>
      </c>
      <c r="H73" t="s">
        <v>73</v>
      </c>
      <c r="I73" t="s">
        <v>16</v>
      </c>
      <c r="J73">
        <v>1</v>
      </c>
    </row>
    <row r="74" spans="1:10" x14ac:dyDescent="0.3">
      <c r="A74" t="s">
        <v>141</v>
      </c>
      <c r="B74" t="s">
        <v>142</v>
      </c>
      <c r="C74" t="s">
        <v>88</v>
      </c>
      <c r="D74" t="s">
        <v>89</v>
      </c>
      <c r="E74">
        <v>1.08</v>
      </c>
      <c r="F74">
        <v>3.3419999999999999E-4</v>
      </c>
      <c r="G74" t="s">
        <v>72</v>
      </c>
      <c r="H74" t="s">
        <v>73</v>
      </c>
      <c r="I74" t="s">
        <v>16</v>
      </c>
      <c r="J74">
        <v>1</v>
      </c>
    </row>
    <row r="75" spans="1:10" x14ac:dyDescent="0.3">
      <c r="A75" t="s">
        <v>141</v>
      </c>
      <c r="B75" t="s">
        <v>142</v>
      </c>
      <c r="C75" t="s">
        <v>90</v>
      </c>
      <c r="D75" t="s">
        <v>91</v>
      </c>
      <c r="E75">
        <v>1.0900000000000001</v>
      </c>
      <c r="F75">
        <v>2.9999999999999997E-4</v>
      </c>
      <c r="G75" t="s">
        <v>72</v>
      </c>
      <c r="H75" t="s">
        <v>73</v>
      </c>
      <c r="I75" t="s">
        <v>16</v>
      </c>
      <c r="J75">
        <v>1</v>
      </c>
    </row>
    <row r="76" spans="1:10" x14ac:dyDescent="0.3">
      <c r="A76" t="s">
        <v>141</v>
      </c>
      <c r="B76" t="s">
        <v>142</v>
      </c>
      <c r="C76" t="s">
        <v>92</v>
      </c>
      <c r="D76" t="s">
        <v>93</v>
      </c>
      <c r="E76">
        <v>1.1000000000000001</v>
      </c>
      <c r="F76">
        <v>2.9999999999999997E-4</v>
      </c>
      <c r="G76" t="s">
        <v>72</v>
      </c>
      <c r="H76" t="s">
        <v>73</v>
      </c>
      <c r="I76" t="s">
        <v>16</v>
      </c>
      <c r="J76">
        <v>1</v>
      </c>
    </row>
    <row r="77" spans="1:10" x14ac:dyDescent="0.3">
      <c r="A77" t="s">
        <v>141</v>
      </c>
      <c r="B77" t="s">
        <v>142</v>
      </c>
      <c r="C77" t="s">
        <v>94</v>
      </c>
      <c r="D77" t="s">
        <v>95</v>
      </c>
      <c r="E77">
        <v>1.1100000000000001</v>
      </c>
      <c r="F77">
        <v>2.9999999999999997E-4</v>
      </c>
      <c r="G77" t="s">
        <v>72</v>
      </c>
      <c r="H77" t="s">
        <v>73</v>
      </c>
      <c r="I77" t="s">
        <v>16</v>
      </c>
      <c r="J77">
        <v>1</v>
      </c>
    </row>
    <row r="78" spans="1:10" x14ac:dyDescent="0.3">
      <c r="A78" t="s">
        <v>141</v>
      </c>
      <c r="B78" t="s">
        <v>142</v>
      </c>
      <c r="C78" t="s">
        <v>96</v>
      </c>
      <c r="D78" t="s">
        <v>97</v>
      </c>
      <c r="E78">
        <v>1.1200000000000001</v>
      </c>
      <c r="F78">
        <v>2.9999999999999997E-4</v>
      </c>
      <c r="G78" t="s">
        <v>72</v>
      </c>
      <c r="H78" t="s">
        <v>73</v>
      </c>
      <c r="I78" t="s">
        <v>16</v>
      </c>
      <c r="J78">
        <v>1</v>
      </c>
    </row>
    <row r="79" spans="1:10" x14ac:dyDescent="0.3">
      <c r="A79" t="s">
        <v>141</v>
      </c>
      <c r="B79" t="s">
        <v>142</v>
      </c>
      <c r="C79" t="s">
        <v>98</v>
      </c>
      <c r="D79" t="s">
        <v>99</v>
      </c>
      <c r="E79">
        <v>1.1299999999999999</v>
      </c>
      <c r="F79">
        <v>2.9999999999999997E-4</v>
      </c>
      <c r="G79" t="s">
        <v>72</v>
      </c>
      <c r="H79" t="s">
        <v>73</v>
      </c>
      <c r="I79" t="s">
        <v>16</v>
      </c>
      <c r="J79">
        <v>1</v>
      </c>
    </row>
    <row r="80" spans="1:10" x14ac:dyDescent="0.3">
      <c r="A80" t="s">
        <v>141</v>
      </c>
      <c r="B80" t="s">
        <v>142</v>
      </c>
      <c r="C80" t="s">
        <v>100</v>
      </c>
      <c r="D80" t="s">
        <v>101</v>
      </c>
      <c r="E80">
        <v>1.1400000000000001</v>
      </c>
      <c r="F80">
        <v>2.9999999999999997E-4</v>
      </c>
      <c r="G80" t="s">
        <v>72</v>
      </c>
      <c r="H80" t="s">
        <v>73</v>
      </c>
      <c r="I80" t="s">
        <v>16</v>
      </c>
      <c r="J80">
        <v>2</v>
      </c>
    </row>
    <row r="81" spans="1:10" x14ac:dyDescent="0.3">
      <c r="A81" t="s">
        <v>141</v>
      </c>
      <c r="B81" t="s">
        <v>142</v>
      </c>
      <c r="C81" t="s">
        <v>104</v>
      </c>
      <c r="D81" t="s">
        <v>105</v>
      </c>
      <c r="E81">
        <v>1.1499999999999999</v>
      </c>
      <c r="F81">
        <v>1.6200000000000001E-4</v>
      </c>
      <c r="G81" t="s">
        <v>72</v>
      </c>
      <c r="H81" t="s">
        <v>73</v>
      </c>
      <c r="I81" t="s">
        <v>16</v>
      </c>
      <c r="J81">
        <v>1</v>
      </c>
    </row>
    <row r="82" spans="1:10" x14ac:dyDescent="0.3">
      <c r="A82" t="s">
        <v>141</v>
      </c>
      <c r="B82" t="s">
        <v>142</v>
      </c>
      <c r="C82" t="s">
        <v>106</v>
      </c>
      <c r="D82" t="s">
        <v>107</v>
      </c>
      <c r="E82">
        <v>1.1599999999999999</v>
      </c>
      <c r="F82">
        <v>1.032E-4</v>
      </c>
      <c r="G82" t="s">
        <v>72</v>
      </c>
      <c r="H82" t="s">
        <v>73</v>
      </c>
      <c r="I82" t="s">
        <v>16</v>
      </c>
      <c r="J82">
        <v>1</v>
      </c>
    </row>
    <row r="83" spans="1:10" x14ac:dyDescent="0.3">
      <c r="A83" t="s">
        <v>141</v>
      </c>
      <c r="B83" t="s">
        <v>142</v>
      </c>
      <c r="C83" t="s">
        <v>108</v>
      </c>
      <c r="D83" t="s">
        <v>109</v>
      </c>
      <c r="E83">
        <v>1.17</v>
      </c>
      <c r="F83">
        <v>7.5599999999999994E-5</v>
      </c>
      <c r="G83" t="s">
        <v>72</v>
      </c>
      <c r="H83" t="s">
        <v>73</v>
      </c>
      <c r="I83" t="s">
        <v>16</v>
      </c>
      <c r="J83">
        <v>1</v>
      </c>
    </row>
    <row r="84" spans="1:10" x14ac:dyDescent="0.3">
      <c r="A84" t="s">
        <v>141</v>
      </c>
      <c r="B84" t="s">
        <v>142</v>
      </c>
      <c r="C84" t="s">
        <v>110</v>
      </c>
      <c r="D84" t="s">
        <v>111</v>
      </c>
      <c r="E84">
        <v>1.18</v>
      </c>
      <c r="F84">
        <v>5.9999999999999995E-5</v>
      </c>
      <c r="G84" t="s">
        <v>72</v>
      </c>
      <c r="H84" t="s">
        <v>73</v>
      </c>
      <c r="I84" t="s">
        <v>16</v>
      </c>
      <c r="J84">
        <v>1</v>
      </c>
    </row>
    <row r="85" spans="1:10" x14ac:dyDescent="0.3">
      <c r="A85" t="s">
        <v>141</v>
      </c>
      <c r="B85" t="s">
        <v>142</v>
      </c>
      <c r="C85" t="s">
        <v>112</v>
      </c>
      <c r="D85" t="s">
        <v>113</v>
      </c>
      <c r="E85">
        <v>1.19</v>
      </c>
      <c r="F85">
        <v>5.1E-5</v>
      </c>
      <c r="G85" t="s">
        <v>72</v>
      </c>
      <c r="H85" t="s">
        <v>73</v>
      </c>
      <c r="I85" t="s">
        <v>16</v>
      </c>
      <c r="J85">
        <v>1</v>
      </c>
    </row>
    <row r="86" spans="1:10" x14ac:dyDescent="0.3">
      <c r="A86" t="s">
        <v>141</v>
      </c>
      <c r="B86" t="s">
        <v>142</v>
      </c>
      <c r="C86" t="s">
        <v>114</v>
      </c>
      <c r="D86" t="s">
        <v>115</v>
      </c>
      <c r="E86">
        <v>1.2</v>
      </c>
      <c r="F86">
        <v>4.8599999999999995E-5</v>
      </c>
      <c r="G86" t="s">
        <v>72</v>
      </c>
      <c r="H86" t="s">
        <v>73</v>
      </c>
      <c r="I86" t="s">
        <v>16</v>
      </c>
      <c r="J86">
        <v>1</v>
      </c>
    </row>
    <row r="87" spans="1:10" x14ac:dyDescent="0.3">
      <c r="A87" t="s">
        <v>141</v>
      </c>
      <c r="B87" t="s">
        <v>142</v>
      </c>
      <c r="C87" t="s">
        <v>116</v>
      </c>
      <c r="D87" t="s">
        <v>117</v>
      </c>
      <c r="E87">
        <v>1.21</v>
      </c>
      <c r="F87">
        <v>4.5000000000000003E-5</v>
      </c>
      <c r="G87" t="s">
        <v>72</v>
      </c>
      <c r="H87" t="s">
        <v>73</v>
      </c>
      <c r="I87" t="s">
        <v>16</v>
      </c>
      <c r="J87">
        <v>1</v>
      </c>
    </row>
    <row r="88" spans="1:10" x14ac:dyDescent="0.3">
      <c r="A88" t="s">
        <v>141</v>
      </c>
      <c r="B88" t="s">
        <v>142</v>
      </c>
      <c r="C88" t="s">
        <v>118</v>
      </c>
      <c r="D88" t="s">
        <v>119</v>
      </c>
      <c r="E88">
        <v>1.22</v>
      </c>
      <c r="F88">
        <v>2.9999999999999997E-5</v>
      </c>
      <c r="G88" t="s">
        <v>72</v>
      </c>
      <c r="H88" t="s">
        <v>73</v>
      </c>
      <c r="I88" t="s">
        <v>16</v>
      </c>
      <c r="J88">
        <v>2</v>
      </c>
    </row>
    <row r="89" spans="1:10" x14ac:dyDescent="0.3">
      <c r="A89" t="s">
        <v>141</v>
      </c>
      <c r="B89" t="s">
        <v>142</v>
      </c>
      <c r="C89" t="s">
        <v>120</v>
      </c>
      <c r="D89" t="s">
        <v>121</v>
      </c>
      <c r="E89">
        <v>1.23</v>
      </c>
      <c r="F89">
        <v>1.2E-5</v>
      </c>
      <c r="G89" t="s">
        <v>72</v>
      </c>
      <c r="H89" t="s">
        <v>73</v>
      </c>
      <c r="I89" t="s">
        <v>16</v>
      </c>
      <c r="J89">
        <v>1</v>
      </c>
    </row>
    <row r="90" spans="1:10" x14ac:dyDescent="0.3">
      <c r="A90" t="s">
        <v>141</v>
      </c>
      <c r="B90" t="s">
        <v>142</v>
      </c>
      <c r="C90" t="s">
        <v>122</v>
      </c>
      <c r="D90" t="s">
        <v>123</v>
      </c>
      <c r="E90">
        <v>1.24</v>
      </c>
      <c r="F90">
        <v>2.9699999999999999E-6</v>
      </c>
      <c r="G90" t="s">
        <v>72</v>
      </c>
      <c r="H90" t="s">
        <v>73</v>
      </c>
      <c r="I90" t="s">
        <v>16</v>
      </c>
      <c r="J90">
        <v>1</v>
      </c>
    </row>
    <row r="91" spans="1:10" x14ac:dyDescent="0.3">
      <c r="A91" t="s">
        <v>141</v>
      </c>
      <c r="B91" t="s">
        <v>142</v>
      </c>
      <c r="C91" t="s">
        <v>124</v>
      </c>
      <c r="D91" t="s">
        <v>125</v>
      </c>
      <c r="E91">
        <v>1.25</v>
      </c>
      <c r="F91">
        <v>8.9999999999999996E-7</v>
      </c>
      <c r="G91" t="s">
        <v>72</v>
      </c>
      <c r="H91" t="s">
        <v>73</v>
      </c>
      <c r="I91" t="s">
        <v>16</v>
      </c>
      <c r="J91">
        <v>1</v>
      </c>
    </row>
    <row r="92" spans="1:10" x14ac:dyDescent="0.3">
      <c r="A92" t="s">
        <v>141</v>
      </c>
      <c r="B92" t="s">
        <v>142</v>
      </c>
      <c r="C92" t="s">
        <v>143</v>
      </c>
      <c r="D92" t="s">
        <v>144</v>
      </c>
      <c r="E92">
        <v>1.26</v>
      </c>
      <c r="F92">
        <v>2.9999999999999999E-7</v>
      </c>
      <c r="G92" t="s">
        <v>72</v>
      </c>
      <c r="H92" t="s">
        <v>73</v>
      </c>
      <c r="I92" t="s">
        <v>16</v>
      </c>
      <c r="J92">
        <v>2</v>
      </c>
    </row>
    <row r="93" spans="1:10" x14ac:dyDescent="0.3">
      <c r="A93" t="s">
        <v>141</v>
      </c>
      <c r="B93" t="s">
        <v>142</v>
      </c>
      <c r="C93" t="s">
        <v>128</v>
      </c>
      <c r="D93" t="s">
        <v>129</v>
      </c>
      <c r="E93">
        <v>1.27</v>
      </c>
      <c r="F93">
        <v>1.8000000000000001E-4</v>
      </c>
      <c r="G93" t="s">
        <v>130</v>
      </c>
      <c r="H93" t="s">
        <v>73</v>
      </c>
      <c r="I93" t="s">
        <v>16</v>
      </c>
      <c r="J93">
        <v>1</v>
      </c>
    </row>
    <row r="94" spans="1:10" x14ac:dyDescent="0.3">
      <c r="A94" t="s">
        <v>141</v>
      </c>
      <c r="B94" t="s">
        <v>142</v>
      </c>
      <c r="C94" t="s">
        <v>131</v>
      </c>
      <c r="D94" t="s">
        <v>132</v>
      </c>
      <c r="E94">
        <v>1.28</v>
      </c>
      <c r="F94">
        <v>31.4</v>
      </c>
      <c r="G94" t="s">
        <v>14</v>
      </c>
      <c r="H94" t="s">
        <v>73</v>
      </c>
      <c r="I94" t="s">
        <v>16</v>
      </c>
      <c r="J94">
        <v>6</v>
      </c>
    </row>
    <row r="95" spans="1:10" x14ac:dyDescent="0.3">
      <c r="A95" t="s">
        <v>141</v>
      </c>
      <c r="B95" t="s">
        <v>142</v>
      </c>
      <c r="C95" t="s">
        <v>102</v>
      </c>
      <c r="D95" t="s">
        <v>103</v>
      </c>
      <c r="E95">
        <v>1.29</v>
      </c>
      <c r="F95">
        <v>1.6200000000000001E-4</v>
      </c>
      <c r="G95" t="s">
        <v>72</v>
      </c>
      <c r="H95" t="s">
        <v>73</v>
      </c>
      <c r="I95" t="s">
        <v>16</v>
      </c>
      <c r="J95">
        <v>1</v>
      </c>
    </row>
    <row r="96" spans="1:10" x14ac:dyDescent="0.3">
      <c r="A96" t="s">
        <v>141</v>
      </c>
      <c r="B96" t="s">
        <v>142</v>
      </c>
      <c r="C96" t="s">
        <v>82</v>
      </c>
      <c r="D96" t="s">
        <v>83</v>
      </c>
      <c r="E96">
        <v>1.3</v>
      </c>
      <c r="F96">
        <v>7.5000000000000002E-4</v>
      </c>
      <c r="G96" t="s">
        <v>72</v>
      </c>
      <c r="H96" t="s">
        <v>73</v>
      </c>
      <c r="I96" t="s">
        <v>16</v>
      </c>
      <c r="J96">
        <v>1</v>
      </c>
    </row>
    <row r="97" spans="1:10" x14ac:dyDescent="0.3">
      <c r="A97" t="s">
        <v>141</v>
      </c>
      <c r="B97" t="s">
        <v>142</v>
      </c>
      <c r="C97" t="s">
        <v>133</v>
      </c>
      <c r="D97" t="s">
        <v>134</v>
      </c>
      <c r="E97">
        <v>2</v>
      </c>
      <c r="F97">
        <v>2.2499999999999998E-3</v>
      </c>
      <c r="G97" t="s">
        <v>72</v>
      </c>
      <c r="H97" t="s">
        <v>73</v>
      </c>
      <c r="I97" t="s">
        <v>16</v>
      </c>
      <c r="J97">
        <v>2</v>
      </c>
    </row>
    <row r="98" spans="1:10" x14ac:dyDescent="0.3">
      <c r="A98" t="s">
        <v>141</v>
      </c>
      <c r="B98" t="s">
        <v>142</v>
      </c>
      <c r="C98" t="s">
        <v>135</v>
      </c>
      <c r="D98" t="s">
        <v>136</v>
      </c>
      <c r="E98">
        <v>3</v>
      </c>
      <c r="F98">
        <v>1.125E-2</v>
      </c>
      <c r="G98" t="s">
        <v>72</v>
      </c>
      <c r="H98" t="s">
        <v>73</v>
      </c>
      <c r="I98" t="s">
        <v>16</v>
      </c>
      <c r="J98">
        <v>2</v>
      </c>
    </row>
    <row r="99" spans="1:10" x14ac:dyDescent="0.3">
      <c r="A99" t="s">
        <v>141</v>
      </c>
      <c r="B99" t="s">
        <v>142</v>
      </c>
      <c r="C99" t="s">
        <v>145</v>
      </c>
      <c r="D99" t="s">
        <v>146</v>
      </c>
      <c r="E99">
        <v>4</v>
      </c>
      <c r="F99">
        <v>1.01</v>
      </c>
      <c r="G99" t="s">
        <v>14</v>
      </c>
      <c r="H99" t="s">
        <v>73</v>
      </c>
      <c r="I99" t="s">
        <v>16</v>
      </c>
      <c r="J99">
        <v>3</v>
      </c>
    </row>
    <row r="100" spans="1:10" x14ac:dyDescent="0.3">
      <c r="A100" t="s">
        <v>141</v>
      </c>
      <c r="B100" t="s">
        <v>142</v>
      </c>
      <c r="C100" t="s">
        <v>139</v>
      </c>
      <c r="D100" t="s">
        <v>140</v>
      </c>
      <c r="E100">
        <v>5</v>
      </c>
      <c r="F100">
        <v>1.0200000000000001E-2</v>
      </c>
      <c r="G100" t="s">
        <v>14</v>
      </c>
      <c r="H100" t="s">
        <v>73</v>
      </c>
      <c r="I100" t="s">
        <v>16</v>
      </c>
      <c r="J100">
        <v>3</v>
      </c>
    </row>
    <row r="101" spans="1:10" x14ac:dyDescent="0.3">
      <c r="A101" t="s">
        <v>1974</v>
      </c>
      <c r="B101" t="s">
        <v>2278</v>
      </c>
      <c r="C101" t="s">
        <v>70</v>
      </c>
      <c r="D101" t="s">
        <v>71</v>
      </c>
      <c r="E101">
        <v>1.01</v>
      </c>
      <c r="F101">
        <v>5.3347899999999998E-3</v>
      </c>
      <c r="G101" t="s">
        <v>72</v>
      </c>
      <c r="H101" t="s">
        <v>73</v>
      </c>
      <c r="I101" t="s">
        <v>16</v>
      </c>
      <c r="J101">
        <v>1</v>
      </c>
    </row>
    <row r="102" spans="1:10" x14ac:dyDescent="0.3">
      <c r="A102" t="s">
        <v>1974</v>
      </c>
      <c r="B102" t="s">
        <v>2278</v>
      </c>
      <c r="C102" t="s">
        <v>74</v>
      </c>
      <c r="D102" t="s">
        <v>75</v>
      </c>
      <c r="E102">
        <v>1.02</v>
      </c>
      <c r="F102">
        <v>2.16E-3</v>
      </c>
      <c r="G102" t="s">
        <v>72</v>
      </c>
      <c r="H102" t="s">
        <v>73</v>
      </c>
      <c r="I102" t="s">
        <v>16</v>
      </c>
      <c r="J102">
        <v>1</v>
      </c>
    </row>
    <row r="103" spans="1:10" x14ac:dyDescent="0.3">
      <c r="A103" t="s">
        <v>1974</v>
      </c>
      <c r="B103" t="s">
        <v>2278</v>
      </c>
      <c r="C103" t="s">
        <v>76</v>
      </c>
      <c r="D103" t="s">
        <v>77</v>
      </c>
      <c r="E103">
        <v>1.03</v>
      </c>
      <c r="F103">
        <v>1.9440000000000002E-3</v>
      </c>
      <c r="G103" t="s">
        <v>72</v>
      </c>
      <c r="H103" t="s">
        <v>73</v>
      </c>
      <c r="I103" t="s">
        <v>16</v>
      </c>
      <c r="J103">
        <v>4</v>
      </c>
    </row>
    <row r="104" spans="1:10" x14ac:dyDescent="0.3">
      <c r="A104" t="s">
        <v>1974</v>
      </c>
      <c r="B104" t="s">
        <v>2278</v>
      </c>
      <c r="C104" t="s">
        <v>78</v>
      </c>
      <c r="D104" t="s">
        <v>79</v>
      </c>
      <c r="E104">
        <v>1.04</v>
      </c>
      <c r="F104">
        <v>1.85567E-3</v>
      </c>
      <c r="G104" t="s">
        <v>72</v>
      </c>
      <c r="H104" t="s">
        <v>73</v>
      </c>
      <c r="I104" t="s">
        <v>16</v>
      </c>
      <c r="J104">
        <v>7</v>
      </c>
    </row>
    <row r="105" spans="1:10" x14ac:dyDescent="0.3">
      <c r="A105" t="s">
        <v>1974</v>
      </c>
      <c r="B105" t="s">
        <v>2278</v>
      </c>
      <c r="C105" t="s">
        <v>80</v>
      </c>
      <c r="D105" t="s">
        <v>81</v>
      </c>
      <c r="E105">
        <v>1.05</v>
      </c>
      <c r="F105">
        <v>1.8E-3</v>
      </c>
      <c r="G105" t="s">
        <v>72</v>
      </c>
      <c r="H105" t="s">
        <v>73</v>
      </c>
      <c r="I105" t="s">
        <v>16</v>
      </c>
      <c r="J105">
        <v>1</v>
      </c>
    </row>
    <row r="106" spans="1:10" x14ac:dyDescent="0.3">
      <c r="A106" t="s">
        <v>1974</v>
      </c>
      <c r="B106" t="s">
        <v>2278</v>
      </c>
      <c r="C106" t="s">
        <v>82</v>
      </c>
      <c r="D106" t="s">
        <v>83</v>
      </c>
      <c r="E106">
        <v>1.06</v>
      </c>
      <c r="F106">
        <v>8.9999999999999998E-4</v>
      </c>
      <c r="G106" t="s">
        <v>72</v>
      </c>
      <c r="H106" t="s">
        <v>73</v>
      </c>
      <c r="I106" t="s">
        <v>16</v>
      </c>
      <c r="J106">
        <v>1</v>
      </c>
    </row>
    <row r="107" spans="1:10" x14ac:dyDescent="0.3">
      <c r="A107" t="s">
        <v>1974</v>
      </c>
      <c r="B107" t="s">
        <v>2278</v>
      </c>
      <c r="C107" t="s">
        <v>84</v>
      </c>
      <c r="D107" t="s">
        <v>85</v>
      </c>
      <c r="E107">
        <v>1.07</v>
      </c>
      <c r="F107">
        <v>7.2000000000000005E-4</v>
      </c>
      <c r="G107" t="s">
        <v>72</v>
      </c>
      <c r="H107" t="s">
        <v>73</v>
      </c>
      <c r="I107" t="s">
        <v>16</v>
      </c>
      <c r="J107">
        <v>1</v>
      </c>
    </row>
    <row r="108" spans="1:10" x14ac:dyDescent="0.3">
      <c r="A108" t="s">
        <v>1974</v>
      </c>
      <c r="B108" t="s">
        <v>2278</v>
      </c>
      <c r="C108" t="s">
        <v>86</v>
      </c>
      <c r="D108" t="s">
        <v>87</v>
      </c>
      <c r="E108">
        <v>1.08</v>
      </c>
      <c r="F108">
        <v>7.2000000000000005E-4</v>
      </c>
      <c r="G108" t="s">
        <v>72</v>
      </c>
      <c r="H108" t="s">
        <v>73</v>
      </c>
      <c r="I108" t="s">
        <v>16</v>
      </c>
      <c r="J108">
        <v>1</v>
      </c>
    </row>
    <row r="109" spans="1:10" x14ac:dyDescent="0.3">
      <c r="A109" t="s">
        <v>1974</v>
      </c>
      <c r="B109" t="s">
        <v>2278</v>
      </c>
      <c r="C109" t="s">
        <v>88</v>
      </c>
      <c r="D109" t="s">
        <v>89</v>
      </c>
      <c r="E109">
        <v>1.0900000000000001</v>
      </c>
      <c r="F109">
        <v>4.0103999999999997E-4</v>
      </c>
      <c r="G109" t="s">
        <v>72</v>
      </c>
      <c r="H109" t="s">
        <v>73</v>
      </c>
      <c r="I109" t="s">
        <v>16</v>
      </c>
      <c r="J109">
        <v>1</v>
      </c>
    </row>
    <row r="110" spans="1:10" x14ac:dyDescent="0.3">
      <c r="A110" t="s">
        <v>1974</v>
      </c>
      <c r="B110" t="s">
        <v>2278</v>
      </c>
      <c r="C110" t="s">
        <v>90</v>
      </c>
      <c r="D110" t="s">
        <v>91</v>
      </c>
      <c r="E110">
        <v>1.1000000000000001</v>
      </c>
      <c r="F110">
        <v>3.6000000000000002E-4</v>
      </c>
      <c r="G110" t="s">
        <v>72</v>
      </c>
      <c r="H110" t="s">
        <v>73</v>
      </c>
      <c r="I110" t="s">
        <v>16</v>
      </c>
      <c r="J110">
        <v>1</v>
      </c>
    </row>
    <row r="111" spans="1:10" x14ac:dyDescent="0.3">
      <c r="A111" t="s">
        <v>1974</v>
      </c>
      <c r="B111" t="s">
        <v>2278</v>
      </c>
      <c r="C111" t="s">
        <v>92</v>
      </c>
      <c r="D111" t="s">
        <v>93</v>
      </c>
      <c r="E111">
        <v>1.1100000000000001</v>
      </c>
      <c r="F111">
        <v>3.6000000000000002E-4</v>
      </c>
      <c r="G111" t="s">
        <v>72</v>
      </c>
      <c r="H111" t="s">
        <v>73</v>
      </c>
      <c r="I111" t="s">
        <v>16</v>
      </c>
      <c r="J111">
        <v>1</v>
      </c>
    </row>
    <row r="112" spans="1:10" x14ac:dyDescent="0.3">
      <c r="A112" t="s">
        <v>1974</v>
      </c>
      <c r="B112" t="s">
        <v>2278</v>
      </c>
      <c r="C112" t="s">
        <v>94</v>
      </c>
      <c r="D112" t="s">
        <v>95</v>
      </c>
      <c r="E112">
        <v>1.1200000000000001</v>
      </c>
      <c r="F112">
        <v>3.6000000000000002E-4</v>
      </c>
      <c r="G112" t="s">
        <v>72</v>
      </c>
      <c r="H112" t="s">
        <v>73</v>
      </c>
      <c r="I112" t="s">
        <v>16</v>
      </c>
      <c r="J112">
        <v>1</v>
      </c>
    </row>
    <row r="113" spans="1:10" x14ac:dyDescent="0.3">
      <c r="A113" t="s">
        <v>1974</v>
      </c>
      <c r="B113" t="s">
        <v>2278</v>
      </c>
      <c r="C113" t="s">
        <v>96</v>
      </c>
      <c r="D113" t="s">
        <v>97</v>
      </c>
      <c r="E113">
        <v>1.1299999999999999</v>
      </c>
      <c r="F113">
        <v>3.6000000000000002E-4</v>
      </c>
      <c r="G113" t="s">
        <v>72</v>
      </c>
      <c r="H113" t="s">
        <v>73</v>
      </c>
      <c r="I113" t="s">
        <v>16</v>
      </c>
      <c r="J113">
        <v>1</v>
      </c>
    </row>
    <row r="114" spans="1:10" x14ac:dyDescent="0.3">
      <c r="A114" t="s">
        <v>1974</v>
      </c>
      <c r="B114" t="s">
        <v>2278</v>
      </c>
      <c r="C114" t="s">
        <v>98</v>
      </c>
      <c r="D114" t="s">
        <v>99</v>
      </c>
      <c r="E114">
        <v>1.1400000000000001</v>
      </c>
      <c r="F114">
        <v>3.6000000000000002E-4</v>
      </c>
      <c r="G114" t="s">
        <v>72</v>
      </c>
      <c r="H114" t="s">
        <v>73</v>
      </c>
      <c r="I114" t="s">
        <v>16</v>
      </c>
      <c r="J114">
        <v>1</v>
      </c>
    </row>
    <row r="115" spans="1:10" x14ac:dyDescent="0.3">
      <c r="A115" t="s">
        <v>1974</v>
      </c>
      <c r="B115" t="s">
        <v>2278</v>
      </c>
      <c r="C115" t="s">
        <v>100</v>
      </c>
      <c r="D115" t="s">
        <v>101</v>
      </c>
      <c r="E115">
        <v>1.1499999999999999</v>
      </c>
      <c r="F115">
        <v>3.6000000000000002E-4</v>
      </c>
      <c r="G115" t="s">
        <v>72</v>
      </c>
      <c r="H115" t="s">
        <v>73</v>
      </c>
      <c r="I115" t="s">
        <v>16</v>
      </c>
      <c r="J115">
        <v>2</v>
      </c>
    </row>
    <row r="116" spans="1:10" x14ac:dyDescent="0.3">
      <c r="A116" t="s">
        <v>1974</v>
      </c>
      <c r="B116" t="s">
        <v>2278</v>
      </c>
      <c r="C116" t="s">
        <v>102</v>
      </c>
      <c r="D116" t="s">
        <v>103</v>
      </c>
      <c r="E116">
        <v>1.1599999999999999</v>
      </c>
      <c r="F116">
        <v>1.9439999999999998E-4</v>
      </c>
      <c r="G116" t="s">
        <v>72</v>
      </c>
      <c r="H116" t="s">
        <v>73</v>
      </c>
      <c r="I116" t="s">
        <v>16</v>
      </c>
      <c r="J116">
        <v>1</v>
      </c>
    </row>
    <row r="117" spans="1:10" x14ac:dyDescent="0.3">
      <c r="A117" t="s">
        <v>1974</v>
      </c>
      <c r="B117" t="s">
        <v>2278</v>
      </c>
      <c r="C117" t="s">
        <v>104</v>
      </c>
      <c r="D117" t="s">
        <v>105</v>
      </c>
      <c r="E117">
        <v>1.17</v>
      </c>
      <c r="F117">
        <v>1.9439999999999998E-4</v>
      </c>
      <c r="G117" t="s">
        <v>72</v>
      </c>
      <c r="H117" t="s">
        <v>73</v>
      </c>
      <c r="I117" t="s">
        <v>16</v>
      </c>
      <c r="J117">
        <v>1</v>
      </c>
    </row>
    <row r="118" spans="1:10" x14ac:dyDescent="0.3">
      <c r="A118" t="s">
        <v>1974</v>
      </c>
      <c r="B118" t="s">
        <v>2278</v>
      </c>
      <c r="C118" t="s">
        <v>106</v>
      </c>
      <c r="D118" t="s">
        <v>107</v>
      </c>
      <c r="E118">
        <v>1.18</v>
      </c>
      <c r="F118">
        <v>1.2384000000000001E-4</v>
      </c>
      <c r="G118" t="s">
        <v>72</v>
      </c>
      <c r="H118" t="s">
        <v>73</v>
      </c>
      <c r="I118" t="s">
        <v>16</v>
      </c>
      <c r="J118">
        <v>1</v>
      </c>
    </row>
    <row r="119" spans="1:10" x14ac:dyDescent="0.3">
      <c r="A119" t="s">
        <v>1974</v>
      </c>
      <c r="B119" t="s">
        <v>2278</v>
      </c>
      <c r="C119" t="s">
        <v>108</v>
      </c>
      <c r="D119" t="s">
        <v>109</v>
      </c>
      <c r="E119">
        <v>1.19</v>
      </c>
      <c r="F119">
        <v>9.0719999999999999E-5</v>
      </c>
      <c r="G119" t="s">
        <v>72</v>
      </c>
      <c r="H119" t="s">
        <v>73</v>
      </c>
      <c r="I119" t="s">
        <v>16</v>
      </c>
      <c r="J119">
        <v>1</v>
      </c>
    </row>
    <row r="120" spans="1:10" x14ac:dyDescent="0.3">
      <c r="A120" t="s">
        <v>1974</v>
      </c>
      <c r="B120" t="s">
        <v>2278</v>
      </c>
      <c r="C120" t="s">
        <v>110</v>
      </c>
      <c r="D120" t="s">
        <v>111</v>
      </c>
      <c r="E120">
        <v>1.2</v>
      </c>
      <c r="F120">
        <v>7.2000000000000002E-5</v>
      </c>
      <c r="G120" t="s">
        <v>72</v>
      </c>
      <c r="H120" t="s">
        <v>73</v>
      </c>
      <c r="I120" t="s">
        <v>16</v>
      </c>
      <c r="J120">
        <v>1</v>
      </c>
    </row>
    <row r="121" spans="1:10" x14ac:dyDescent="0.3">
      <c r="A121" t="s">
        <v>1974</v>
      </c>
      <c r="B121" t="s">
        <v>2278</v>
      </c>
      <c r="C121" t="s">
        <v>112</v>
      </c>
      <c r="D121" t="s">
        <v>113</v>
      </c>
      <c r="E121">
        <v>1.21</v>
      </c>
      <c r="F121">
        <v>6.1199999999999997E-5</v>
      </c>
      <c r="G121" t="s">
        <v>72</v>
      </c>
      <c r="H121" t="s">
        <v>73</v>
      </c>
      <c r="I121" t="s">
        <v>16</v>
      </c>
      <c r="J121">
        <v>1</v>
      </c>
    </row>
    <row r="122" spans="1:10" x14ac:dyDescent="0.3">
      <c r="A122" t="s">
        <v>1974</v>
      </c>
      <c r="B122" t="s">
        <v>2278</v>
      </c>
      <c r="C122" t="s">
        <v>114</v>
      </c>
      <c r="D122" t="s">
        <v>115</v>
      </c>
      <c r="E122">
        <v>1.22</v>
      </c>
      <c r="F122">
        <v>5.8320000000000004E-5</v>
      </c>
      <c r="G122" t="s">
        <v>72</v>
      </c>
      <c r="H122" t="s">
        <v>73</v>
      </c>
      <c r="I122" t="s">
        <v>16</v>
      </c>
      <c r="J122">
        <v>1</v>
      </c>
    </row>
    <row r="123" spans="1:10" x14ac:dyDescent="0.3">
      <c r="A123" t="s">
        <v>1974</v>
      </c>
      <c r="B123" t="s">
        <v>2278</v>
      </c>
      <c r="C123" t="s">
        <v>116</v>
      </c>
      <c r="D123" t="s">
        <v>117</v>
      </c>
      <c r="E123">
        <v>1.23</v>
      </c>
      <c r="F123">
        <v>5.4000000000000005E-5</v>
      </c>
      <c r="G123" t="s">
        <v>72</v>
      </c>
      <c r="H123" t="s">
        <v>73</v>
      </c>
      <c r="I123" t="s">
        <v>16</v>
      </c>
      <c r="J123">
        <v>1</v>
      </c>
    </row>
    <row r="124" spans="1:10" x14ac:dyDescent="0.3">
      <c r="A124" t="s">
        <v>1974</v>
      </c>
      <c r="B124" t="s">
        <v>2278</v>
      </c>
      <c r="C124" t="s">
        <v>118</v>
      </c>
      <c r="D124" t="s">
        <v>119</v>
      </c>
      <c r="E124">
        <v>1.24</v>
      </c>
      <c r="F124">
        <v>3.6000000000000001E-5</v>
      </c>
      <c r="G124" t="s">
        <v>72</v>
      </c>
      <c r="H124" t="s">
        <v>73</v>
      </c>
      <c r="I124" t="s">
        <v>16</v>
      </c>
      <c r="J124">
        <v>2</v>
      </c>
    </row>
    <row r="125" spans="1:10" x14ac:dyDescent="0.3">
      <c r="A125" t="s">
        <v>1974</v>
      </c>
      <c r="B125" t="s">
        <v>2278</v>
      </c>
      <c r="C125" t="s">
        <v>120</v>
      </c>
      <c r="D125" t="s">
        <v>121</v>
      </c>
      <c r="E125">
        <v>1.25</v>
      </c>
      <c r="F125">
        <v>1.4399999999999999E-5</v>
      </c>
      <c r="G125" t="s">
        <v>72</v>
      </c>
      <c r="H125" t="s">
        <v>73</v>
      </c>
      <c r="I125" t="s">
        <v>16</v>
      </c>
      <c r="J125">
        <v>1</v>
      </c>
    </row>
    <row r="126" spans="1:10" x14ac:dyDescent="0.3">
      <c r="A126" t="s">
        <v>1974</v>
      </c>
      <c r="B126" t="s">
        <v>2278</v>
      </c>
      <c r="C126" t="s">
        <v>122</v>
      </c>
      <c r="D126" t="s">
        <v>123</v>
      </c>
      <c r="E126">
        <v>1.26</v>
      </c>
      <c r="F126">
        <v>3.5599999999999998E-6</v>
      </c>
      <c r="G126" t="s">
        <v>72</v>
      </c>
      <c r="H126" t="s">
        <v>73</v>
      </c>
      <c r="I126" t="s">
        <v>16</v>
      </c>
      <c r="J126">
        <v>1</v>
      </c>
    </row>
    <row r="127" spans="1:10" x14ac:dyDescent="0.3">
      <c r="A127" t="s">
        <v>1974</v>
      </c>
      <c r="B127" t="s">
        <v>2278</v>
      </c>
      <c r="C127" t="s">
        <v>124</v>
      </c>
      <c r="D127" t="s">
        <v>125</v>
      </c>
      <c r="E127">
        <v>1.27</v>
      </c>
      <c r="F127">
        <v>1.08E-6</v>
      </c>
      <c r="G127" t="s">
        <v>72</v>
      </c>
      <c r="H127" t="s">
        <v>73</v>
      </c>
      <c r="I127" t="s">
        <v>16</v>
      </c>
      <c r="J127">
        <v>1</v>
      </c>
    </row>
    <row r="128" spans="1:10" x14ac:dyDescent="0.3">
      <c r="A128" t="s">
        <v>1974</v>
      </c>
      <c r="B128" t="s">
        <v>2278</v>
      </c>
      <c r="C128" t="s">
        <v>126</v>
      </c>
      <c r="D128" t="s">
        <v>127</v>
      </c>
      <c r="E128">
        <v>1.28</v>
      </c>
      <c r="F128">
        <v>3.5999999999999999E-7</v>
      </c>
      <c r="G128" t="s">
        <v>72</v>
      </c>
      <c r="H128" t="s">
        <v>73</v>
      </c>
      <c r="I128" t="s">
        <v>16</v>
      </c>
      <c r="J128">
        <v>1</v>
      </c>
    </row>
    <row r="129" spans="1:10" x14ac:dyDescent="0.3">
      <c r="A129" t="s">
        <v>1974</v>
      </c>
      <c r="B129" t="s">
        <v>2278</v>
      </c>
      <c r="C129" t="s">
        <v>128</v>
      </c>
      <c r="D129" t="s">
        <v>129</v>
      </c>
      <c r="E129">
        <v>1.29</v>
      </c>
      <c r="F129">
        <v>2.2000000000000001E-7</v>
      </c>
      <c r="G129" t="s">
        <v>130</v>
      </c>
      <c r="H129" t="s">
        <v>73</v>
      </c>
      <c r="I129" t="s">
        <v>16</v>
      </c>
      <c r="J129">
        <v>1</v>
      </c>
    </row>
    <row r="130" spans="1:10" x14ac:dyDescent="0.3">
      <c r="A130" t="s">
        <v>1974</v>
      </c>
      <c r="B130" t="s">
        <v>2278</v>
      </c>
      <c r="C130" t="s">
        <v>131</v>
      </c>
      <c r="D130" t="s">
        <v>132</v>
      </c>
      <c r="E130">
        <v>1.3</v>
      </c>
      <c r="F130">
        <v>37.799999999999997</v>
      </c>
      <c r="G130" t="s">
        <v>14</v>
      </c>
      <c r="H130" t="s">
        <v>73</v>
      </c>
      <c r="I130" t="s">
        <v>16</v>
      </c>
      <c r="J130">
        <v>6</v>
      </c>
    </row>
    <row r="131" spans="1:10" x14ac:dyDescent="0.3">
      <c r="A131" t="s">
        <v>1974</v>
      </c>
      <c r="B131" t="s">
        <v>2278</v>
      </c>
      <c r="C131" t="s">
        <v>133</v>
      </c>
      <c r="D131" t="s">
        <v>134</v>
      </c>
      <c r="E131">
        <v>2</v>
      </c>
      <c r="F131">
        <v>1.6059999999999998E-3</v>
      </c>
      <c r="G131" t="s">
        <v>72</v>
      </c>
      <c r="H131" t="s">
        <v>73</v>
      </c>
      <c r="I131" t="s">
        <v>16</v>
      </c>
      <c r="J131">
        <v>2</v>
      </c>
    </row>
    <row r="132" spans="1:10" x14ac:dyDescent="0.3">
      <c r="A132" t="s">
        <v>1974</v>
      </c>
      <c r="B132" t="s">
        <v>2278</v>
      </c>
      <c r="C132" t="s">
        <v>135</v>
      </c>
      <c r="D132" t="s">
        <v>136</v>
      </c>
      <c r="E132">
        <v>3</v>
      </c>
      <c r="F132">
        <v>8.0319999999999992E-3</v>
      </c>
      <c r="G132" t="s">
        <v>72</v>
      </c>
      <c r="H132" t="s">
        <v>73</v>
      </c>
      <c r="I132" t="s">
        <v>16</v>
      </c>
      <c r="J132">
        <v>2</v>
      </c>
    </row>
    <row r="133" spans="1:10" x14ac:dyDescent="0.3">
      <c r="A133" t="s">
        <v>1974</v>
      </c>
      <c r="B133" t="s">
        <v>2278</v>
      </c>
      <c r="C133" t="s">
        <v>2279</v>
      </c>
      <c r="D133" t="s">
        <v>2280</v>
      </c>
      <c r="E133">
        <v>4</v>
      </c>
      <c r="F133">
        <v>1.01</v>
      </c>
      <c r="G133" t="s">
        <v>14</v>
      </c>
      <c r="H133" t="s">
        <v>73</v>
      </c>
      <c r="I133" t="s">
        <v>16</v>
      </c>
      <c r="J133">
        <v>2</v>
      </c>
    </row>
    <row r="134" spans="1:10" x14ac:dyDescent="0.3">
      <c r="A134" t="s">
        <v>1974</v>
      </c>
      <c r="B134" t="s">
        <v>2278</v>
      </c>
      <c r="C134" t="s">
        <v>139</v>
      </c>
      <c r="D134" t="s">
        <v>140</v>
      </c>
      <c r="E134">
        <v>5</v>
      </c>
      <c r="F134">
        <v>2.2000000000000001E-3</v>
      </c>
      <c r="G134" t="s">
        <v>14</v>
      </c>
      <c r="H134" t="s">
        <v>73</v>
      </c>
      <c r="I134" t="s">
        <v>16</v>
      </c>
      <c r="J134">
        <v>3</v>
      </c>
    </row>
    <row r="135" spans="1:10" x14ac:dyDescent="0.3">
      <c r="A135" t="s">
        <v>147</v>
      </c>
      <c r="B135" t="s">
        <v>148</v>
      </c>
      <c r="C135" t="s">
        <v>149</v>
      </c>
      <c r="D135" t="s">
        <v>150</v>
      </c>
      <c r="E135">
        <v>1.01</v>
      </c>
      <c r="F135">
        <v>3.0000000000000001E-3</v>
      </c>
      <c r="G135" t="s">
        <v>72</v>
      </c>
      <c r="H135" t="s">
        <v>151</v>
      </c>
      <c r="I135" t="s">
        <v>16</v>
      </c>
      <c r="J135">
        <v>15</v>
      </c>
    </row>
    <row r="136" spans="1:10" x14ac:dyDescent="0.3">
      <c r="A136" t="s">
        <v>147</v>
      </c>
      <c r="B136" t="s">
        <v>148</v>
      </c>
      <c r="C136" t="s">
        <v>128</v>
      </c>
      <c r="D136" t="s">
        <v>129</v>
      </c>
      <c r="E136">
        <v>1.02</v>
      </c>
      <c r="F136">
        <v>1.8E-7</v>
      </c>
      <c r="G136" t="s">
        <v>130</v>
      </c>
      <c r="H136" t="s">
        <v>151</v>
      </c>
      <c r="I136" t="s">
        <v>16</v>
      </c>
      <c r="J136">
        <v>1</v>
      </c>
    </row>
    <row r="137" spans="1:10" x14ac:dyDescent="0.3">
      <c r="A137" t="s">
        <v>147</v>
      </c>
      <c r="B137" t="s">
        <v>148</v>
      </c>
      <c r="C137" t="s">
        <v>152</v>
      </c>
      <c r="D137" t="s">
        <v>153</v>
      </c>
      <c r="E137">
        <v>1.03</v>
      </c>
      <c r="F137">
        <v>3.0000000000000001E-3</v>
      </c>
      <c r="G137" t="s">
        <v>72</v>
      </c>
      <c r="H137" t="s">
        <v>151</v>
      </c>
      <c r="I137" t="s">
        <v>16</v>
      </c>
      <c r="J137">
        <v>1</v>
      </c>
    </row>
    <row r="138" spans="1:10" x14ac:dyDescent="0.3">
      <c r="A138" t="s">
        <v>147</v>
      </c>
      <c r="B138" t="s">
        <v>148</v>
      </c>
      <c r="C138" t="s">
        <v>114</v>
      </c>
      <c r="D138" t="s">
        <v>115</v>
      </c>
      <c r="E138">
        <v>1.04</v>
      </c>
      <c r="F138">
        <v>9.0000000000000006E-5</v>
      </c>
      <c r="G138" t="s">
        <v>72</v>
      </c>
      <c r="H138" t="s">
        <v>151</v>
      </c>
      <c r="I138" t="s">
        <v>16</v>
      </c>
      <c r="J138">
        <v>1</v>
      </c>
    </row>
    <row r="139" spans="1:10" x14ac:dyDescent="0.3">
      <c r="A139" t="s">
        <v>147</v>
      </c>
      <c r="B139" t="s">
        <v>148</v>
      </c>
      <c r="C139" t="s">
        <v>104</v>
      </c>
      <c r="D139" t="s">
        <v>105</v>
      </c>
      <c r="E139">
        <v>1.05</v>
      </c>
      <c r="F139">
        <v>9.0000000000000006E-5</v>
      </c>
      <c r="G139" t="s">
        <v>72</v>
      </c>
      <c r="H139" t="s">
        <v>151</v>
      </c>
      <c r="I139" t="s">
        <v>16</v>
      </c>
      <c r="J139">
        <v>1</v>
      </c>
    </row>
    <row r="140" spans="1:10" x14ac:dyDescent="0.3">
      <c r="A140" t="s">
        <v>147</v>
      </c>
      <c r="B140" t="s">
        <v>148</v>
      </c>
      <c r="C140" t="s">
        <v>82</v>
      </c>
      <c r="D140" t="s">
        <v>83</v>
      </c>
      <c r="E140">
        <v>1.06</v>
      </c>
      <c r="F140">
        <v>1.26E-2</v>
      </c>
      <c r="G140" t="s">
        <v>72</v>
      </c>
      <c r="H140" t="s">
        <v>151</v>
      </c>
      <c r="I140" t="s">
        <v>16</v>
      </c>
      <c r="J140">
        <v>1</v>
      </c>
    </row>
    <row r="141" spans="1:10" x14ac:dyDescent="0.3">
      <c r="A141" t="s">
        <v>147</v>
      </c>
      <c r="B141" t="s">
        <v>148</v>
      </c>
      <c r="C141" t="s">
        <v>131</v>
      </c>
      <c r="D141" t="s">
        <v>132</v>
      </c>
      <c r="E141">
        <v>1.07</v>
      </c>
      <c r="F141">
        <v>30</v>
      </c>
      <c r="G141" t="s">
        <v>14</v>
      </c>
      <c r="H141" t="s">
        <v>151</v>
      </c>
      <c r="I141" t="s">
        <v>16</v>
      </c>
      <c r="J141">
        <v>6</v>
      </c>
    </row>
    <row r="142" spans="1:10" x14ac:dyDescent="0.3">
      <c r="A142" t="s">
        <v>147</v>
      </c>
      <c r="B142" t="s">
        <v>148</v>
      </c>
      <c r="C142" t="s">
        <v>70</v>
      </c>
      <c r="D142" t="s">
        <v>71</v>
      </c>
      <c r="E142">
        <v>1.08</v>
      </c>
      <c r="F142">
        <v>7.2000000000000005E-4</v>
      </c>
      <c r="G142" t="s">
        <v>72</v>
      </c>
      <c r="H142" t="s">
        <v>151</v>
      </c>
      <c r="I142" t="s">
        <v>16</v>
      </c>
      <c r="J142">
        <v>1</v>
      </c>
    </row>
    <row r="143" spans="1:10" x14ac:dyDescent="0.3">
      <c r="A143" t="s">
        <v>147</v>
      </c>
      <c r="B143" t="s">
        <v>148</v>
      </c>
      <c r="C143" t="s">
        <v>36</v>
      </c>
      <c r="D143" t="s">
        <v>37</v>
      </c>
      <c r="E143">
        <v>2</v>
      </c>
      <c r="F143">
        <v>1.03</v>
      </c>
      <c r="G143" t="s">
        <v>14</v>
      </c>
      <c r="H143" t="s">
        <v>151</v>
      </c>
      <c r="I143" t="s">
        <v>16</v>
      </c>
      <c r="J143">
        <v>3</v>
      </c>
    </row>
    <row r="144" spans="1:10" x14ac:dyDescent="0.3">
      <c r="A144" t="s">
        <v>147</v>
      </c>
      <c r="B144" t="s">
        <v>148</v>
      </c>
      <c r="C144" t="s">
        <v>154</v>
      </c>
      <c r="D144" t="s">
        <v>155</v>
      </c>
      <c r="E144">
        <v>3</v>
      </c>
      <c r="F144">
        <v>1.03</v>
      </c>
      <c r="G144" t="s">
        <v>14</v>
      </c>
      <c r="H144" t="s">
        <v>151</v>
      </c>
      <c r="I144" t="s">
        <v>16</v>
      </c>
      <c r="J144">
        <v>3</v>
      </c>
    </row>
    <row r="145" spans="1:10" x14ac:dyDescent="0.3">
      <c r="A145" t="s">
        <v>147</v>
      </c>
      <c r="B145" t="s">
        <v>148</v>
      </c>
      <c r="C145" t="s">
        <v>156</v>
      </c>
      <c r="D145" t="s">
        <v>157</v>
      </c>
      <c r="E145">
        <v>4</v>
      </c>
      <c r="F145">
        <v>1.03</v>
      </c>
      <c r="G145" t="s">
        <v>14</v>
      </c>
      <c r="H145" t="s">
        <v>151</v>
      </c>
      <c r="I145" t="s">
        <v>16</v>
      </c>
      <c r="J145">
        <v>4</v>
      </c>
    </row>
    <row r="146" spans="1:10" x14ac:dyDescent="0.3">
      <c r="A146" t="s">
        <v>147</v>
      </c>
      <c r="B146" t="s">
        <v>148</v>
      </c>
      <c r="C146" t="s">
        <v>21</v>
      </c>
      <c r="D146" t="s">
        <v>22</v>
      </c>
      <c r="E146">
        <v>5</v>
      </c>
      <c r="F146">
        <v>1.03</v>
      </c>
      <c r="G146" t="s">
        <v>14</v>
      </c>
      <c r="H146" t="s">
        <v>151</v>
      </c>
      <c r="I146" t="s">
        <v>16</v>
      </c>
      <c r="J146">
        <v>2</v>
      </c>
    </row>
    <row r="147" spans="1:10" x14ac:dyDescent="0.3">
      <c r="A147" t="s">
        <v>147</v>
      </c>
      <c r="B147" t="s">
        <v>148</v>
      </c>
      <c r="C147" t="s">
        <v>25</v>
      </c>
      <c r="D147" t="s">
        <v>26</v>
      </c>
      <c r="E147">
        <v>6</v>
      </c>
      <c r="F147">
        <v>4.1200000000000001E-2</v>
      </c>
      <c r="G147" t="s">
        <v>14</v>
      </c>
      <c r="H147" t="s">
        <v>151</v>
      </c>
      <c r="I147" t="s">
        <v>16</v>
      </c>
      <c r="J147">
        <v>3</v>
      </c>
    </row>
    <row r="148" spans="1:10" x14ac:dyDescent="0.3">
      <c r="A148" t="s">
        <v>147</v>
      </c>
      <c r="B148" t="s">
        <v>148</v>
      </c>
      <c r="C148" t="s">
        <v>27</v>
      </c>
      <c r="D148" t="s">
        <v>28</v>
      </c>
      <c r="E148">
        <v>7</v>
      </c>
      <c r="F148">
        <v>2.06E-2</v>
      </c>
      <c r="G148" t="s">
        <v>14</v>
      </c>
      <c r="H148" t="s">
        <v>151</v>
      </c>
      <c r="I148" t="s">
        <v>16</v>
      </c>
      <c r="J148">
        <v>3</v>
      </c>
    </row>
    <row r="149" spans="1:10" x14ac:dyDescent="0.3">
      <c r="A149" t="s">
        <v>147</v>
      </c>
      <c r="B149" t="s">
        <v>148</v>
      </c>
      <c r="C149" t="s">
        <v>29</v>
      </c>
      <c r="D149" t="s">
        <v>30</v>
      </c>
      <c r="E149">
        <v>8</v>
      </c>
      <c r="F149">
        <v>2.06E-2</v>
      </c>
      <c r="G149" t="s">
        <v>14</v>
      </c>
      <c r="H149" t="s">
        <v>151</v>
      </c>
      <c r="I149" t="s">
        <v>16</v>
      </c>
      <c r="J149">
        <v>3</v>
      </c>
    </row>
    <row r="150" spans="1:10" x14ac:dyDescent="0.3">
      <c r="A150" t="s">
        <v>158</v>
      </c>
      <c r="B150" t="s">
        <v>159</v>
      </c>
      <c r="C150" t="s">
        <v>149</v>
      </c>
      <c r="D150" t="s">
        <v>150</v>
      </c>
      <c r="E150">
        <v>1.01</v>
      </c>
      <c r="F150">
        <v>6.0000000000000001E-3</v>
      </c>
      <c r="G150" t="s">
        <v>72</v>
      </c>
      <c r="H150" t="s">
        <v>151</v>
      </c>
      <c r="I150" t="s">
        <v>16</v>
      </c>
      <c r="J150">
        <v>15</v>
      </c>
    </row>
    <row r="151" spans="1:10" x14ac:dyDescent="0.3">
      <c r="A151" t="s">
        <v>158</v>
      </c>
      <c r="B151" t="s">
        <v>159</v>
      </c>
      <c r="C151" t="s">
        <v>128</v>
      </c>
      <c r="D151" t="s">
        <v>129</v>
      </c>
      <c r="E151">
        <v>1.02</v>
      </c>
      <c r="F151">
        <v>3.5999999999999999E-7</v>
      </c>
      <c r="G151" t="s">
        <v>130</v>
      </c>
      <c r="H151" t="s">
        <v>151</v>
      </c>
      <c r="I151" t="s">
        <v>16</v>
      </c>
      <c r="J151">
        <v>1</v>
      </c>
    </row>
    <row r="152" spans="1:10" x14ac:dyDescent="0.3">
      <c r="A152" t="s">
        <v>158</v>
      </c>
      <c r="B152" t="s">
        <v>159</v>
      </c>
      <c r="C152" t="s">
        <v>152</v>
      </c>
      <c r="D152" t="s">
        <v>153</v>
      </c>
      <c r="E152">
        <v>1.03</v>
      </c>
      <c r="F152">
        <v>6.0000000000000001E-3</v>
      </c>
      <c r="G152" t="s">
        <v>72</v>
      </c>
      <c r="H152" t="s">
        <v>151</v>
      </c>
      <c r="I152" t="s">
        <v>16</v>
      </c>
      <c r="J152">
        <v>1</v>
      </c>
    </row>
    <row r="153" spans="1:10" x14ac:dyDescent="0.3">
      <c r="A153" t="s">
        <v>158</v>
      </c>
      <c r="B153" t="s">
        <v>159</v>
      </c>
      <c r="C153" t="s">
        <v>114</v>
      </c>
      <c r="D153" t="s">
        <v>115</v>
      </c>
      <c r="E153">
        <v>1.04</v>
      </c>
      <c r="F153">
        <v>1.8000000000000001E-4</v>
      </c>
      <c r="G153" t="s">
        <v>72</v>
      </c>
      <c r="H153" t="s">
        <v>151</v>
      </c>
      <c r="I153" t="s">
        <v>16</v>
      </c>
      <c r="J153">
        <v>1</v>
      </c>
    </row>
    <row r="154" spans="1:10" x14ac:dyDescent="0.3">
      <c r="A154" t="s">
        <v>158</v>
      </c>
      <c r="B154" t="s">
        <v>159</v>
      </c>
      <c r="C154" t="s">
        <v>104</v>
      </c>
      <c r="D154" t="s">
        <v>105</v>
      </c>
      <c r="E154">
        <v>1.05</v>
      </c>
      <c r="F154">
        <v>1.8000000000000001E-4</v>
      </c>
      <c r="G154" t="s">
        <v>72</v>
      </c>
      <c r="H154" t="s">
        <v>151</v>
      </c>
      <c r="I154" t="s">
        <v>16</v>
      </c>
      <c r="J154">
        <v>1</v>
      </c>
    </row>
    <row r="155" spans="1:10" x14ac:dyDescent="0.3">
      <c r="A155" t="s">
        <v>158</v>
      </c>
      <c r="B155" t="s">
        <v>159</v>
      </c>
      <c r="C155" t="s">
        <v>82</v>
      </c>
      <c r="D155" t="s">
        <v>83</v>
      </c>
      <c r="E155">
        <v>1.06</v>
      </c>
      <c r="F155">
        <v>2.52E-2</v>
      </c>
      <c r="G155" t="s">
        <v>72</v>
      </c>
      <c r="H155" t="s">
        <v>151</v>
      </c>
      <c r="I155" t="s">
        <v>16</v>
      </c>
      <c r="J155">
        <v>1</v>
      </c>
    </row>
    <row r="156" spans="1:10" x14ac:dyDescent="0.3">
      <c r="A156" t="s">
        <v>158</v>
      </c>
      <c r="B156" t="s">
        <v>159</v>
      </c>
      <c r="C156" t="s">
        <v>131</v>
      </c>
      <c r="D156" t="s">
        <v>132</v>
      </c>
      <c r="E156">
        <v>1.07</v>
      </c>
      <c r="F156">
        <v>60</v>
      </c>
      <c r="G156" t="s">
        <v>14</v>
      </c>
      <c r="H156" t="s">
        <v>151</v>
      </c>
      <c r="I156" t="s">
        <v>16</v>
      </c>
      <c r="J156">
        <v>6</v>
      </c>
    </row>
    <row r="157" spans="1:10" x14ac:dyDescent="0.3">
      <c r="A157" t="s">
        <v>158</v>
      </c>
      <c r="B157" t="s">
        <v>159</v>
      </c>
      <c r="C157" t="s">
        <v>70</v>
      </c>
      <c r="D157" t="s">
        <v>71</v>
      </c>
      <c r="E157">
        <v>1.08</v>
      </c>
      <c r="F157">
        <v>1.4400000000000001E-3</v>
      </c>
      <c r="G157" t="s">
        <v>72</v>
      </c>
      <c r="H157" t="s">
        <v>151</v>
      </c>
      <c r="I157" t="s">
        <v>16</v>
      </c>
      <c r="J157">
        <v>1</v>
      </c>
    </row>
    <row r="158" spans="1:10" x14ac:dyDescent="0.3">
      <c r="A158" t="s">
        <v>158</v>
      </c>
      <c r="B158" t="s">
        <v>159</v>
      </c>
      <c r="C158" t="s">
        <v>36</v>
      </c>
      <c r="D158" t="s">
        <v>37</v>
      </c>
      <c r="E158">
        <v>2</v>
      </c>
      <c r="F158">
        <v>1.03</v>
      </c>
      <c r="G158" t="s">
        <v>14</v>
      </c>
      <c r="H158" t="s">
        <v>151</v>
      </c>
      <c r="I158" t="s">
        <v>16</v>
      </c>
      <c r="J158">
        <v>3</v>
      </c>
    </row>
    <row r="159" spans="1:10" x14ac:dyDescent="0.3">
      <c r="A159" t="s">
        <v>158</v>
      </c>
      <c r="B159" t="s">
        <v>159</v>
      </c>
      <c r="C159" t="s">
        <v>154</v>
      </c>
      <c r="D159" t="s">
        <v>155</v>
      </c>
      <c r="E159">
        <v>3</v>
      </c>
      <c r="F159">
        <v>1.03</v>
      </c>
      <c r="G159" t="s">
        <v>14</v>
      </c>
      <c r="H159" t="s">
        <v>151</v>
      </c>
      <c r="I159" t="s">
        <v>16</v>
      </c>
      <c r="J159">
        <v>3</v>
      </c>
    </row>
    <row r="160" spans="1:10" x14ac:dyDescent="0.3">
      <c r="A160" t="s">
        <v>158</v>
      </c>
      <c r="B160" t="s">
        <v>159</v>
      </c>
      <c r="C160" t="s">
        <v>21</v>
      </c>
      <c r="D160" t="s">
        <v>22</v>
      </c>
      <c r="E160">
        <v>4</v>
      </c>
      <c r="F160">
        <v>1.03</v>
      </c>
      <c r="G160" t="s">
        <v>14</v>
      </c>
      <c r="H160" t="s">
        <v>151</v>
      </c>
      <c r="I160" t="s">
        <v>16</v>
      </c>
      <c r="J160">
        <v>2</v>
      </c>
    </row>
    <row r="161" spans="1:10" x14ac:dyDescent="0.3">
      <c r="A161" t="s">
        <v>158</v>
      </c>
      <c r="B161" t="s">
        <v>159</v>
      </c>
      <c r="C161" t="s">
        <v>25</v>
      </c>
      <c r="D161" t="s">
        <v>26</v>
      </c>
      <c r="E161">
        <v>5</v>
      </c>
      <c r="F161">
        <v>4.1200000000000001E-2</v>
      </c>
      <c r="G161" t="s">
        <v>14</v>
      </c>
      <c r="H161" t="s">
        <v>151</v>
      </c>
      <c r="I161" t="s">
        <v>16</v>
      </c>
      <c r="J161">
        <v>3</v>
      </c>
    </row>
    <row r="162" spans="1:10" x14ac:dyDescent="0.3">
      <c r="A162" t="s">
        <v>158</v>
      </c>
      <c r="B162" t="s">
        <v>159</v>
      </c>
      <c r="C162" t="s">
        <v>27</v>
      </c>
      <c r="D162" t="s">
        <v>28</v>
      </c>
      <c r="E162">
        <v>6</v>
      </c>
      <c r="F162">
        <v>2.0799999999999999E-2</v>
      </c>
      <c r="G162" t="s">
        <v>14</v>
      </c>
      <c r="H162" t="s">
        <v>151</v>
      </c>
      <c r="I162" t="s">
        <v>16</v>
      </c>
      <c r="J162">
        <v>3</v>
      </c>
    </row>
    <row r="163" spans="1:10" x14ac:dyDescent="0.3">
      <c r="A163" t="s">
        <v>158</v>
      </c>
      <c r="B163" t="s">
        <v>159</v>
      </c>
      <c r="C163" t="s">
        <v>160</v>
      </c>
      <c r="D163" t="s">
        <v>161</v>
      </c>
      <c r="E163">
        <v>7</v>
      </c>
      <c r="F163">
        <v>1.03</v>
      </c>
      <c r="G163" t="s">
        <v>14</v>
      </c>
      <c r="H163" t="s">
        <v>151</v>
      </c>
      <c r="I163" t="s">
        <v>16</v>
      </c>
      <c r="J163">
        <v>5</v>
      </c>
    </row>
    <row r="164" spans="1:10" x14ac:dyDescent="0.3">
      <c r="A164" t="s">
        <v>158</v>
      </c>
      <c r="B164" t="s">
        <v>159</v>
      </c>
      <c r="C164" t="s">
        <v>29</v>
      </c>
      <c r="D164" t="s">
        <v>30</v>
      </c>
      <c r="E164">
        <v>8</v>
      </c>
      <c r="F164">
        <v>2.0799999999999999E-2</v>
      </c>
      <c r="G164" t="s">
        <v>14</v>
      </c>
      <c r="H164" t="s">
        <v>151</v>
      </c>
      <c r="I164" t="s">
        <v>16</v>
      </c>
      <c r="J164">
        <v>3</v>
      </c>
    </row>
    <row r="165" spans="1:10" x14ac:dyDescent="0.3">
      <c r="A165" t="s">
        <v>162</v>
      </c>
      <c r="B165" t="s">
        <v>163</v>
      </c>
      <c r="C165" t="s">
        <v>164</v>
      </c>
      <c r="D165" t="s">
        <v>165</v>
      </c>
      <c r="E165">
        <v>1</v>
      </c>
      <c r="F165">
        <v>1.05</v>
      </c>
      <c r="G165" t="s">
        <v>14</v>
      </c>
      <c r="H165" t="s">
        <v>44</v>
      </c>
      <c r="I165" t="s">
        <v>16</v>
      </c>
      <c r="J165">
        <v>5</v>
      </c>
    </row>
    <row r="166" spans="1:10" x14ac:dyDescent="0.3">
      <c r="A166" t="s">
        <v>162</v>
      </c>
      <c r="B166" t="s">
        <v>163</v>
      </c>
      <c r="C166" t="s">
        <v>19</v>
      </c>
      <c r="D166" t="s">
        <v>20</v>
      </c>
      <c r="E166">
        <v>2</v>
      </c>
      <c r="F166">
        <v>1.05</v>
      </c>
      <c r="G166" t="s">
        <v>14</v>
      </c>
      <c r="H166" t="s">
        <v>44</v>
      </c>
      <c r="I166" t="s">
        <v>16</v>
      </c>
      <c r="J166">
        <v>5</v>
      </c>
    </row>
    <row r="167" spans="1:10" x14ac:dyDescent="0.3">
      <c r="A167" t="s">
        <v>162</v>
      </c>
      <c r="B167" t="s">
        <v>163</v>
      </c>
      <c r="C167" t="s">
        <v>21</v>
      </c>
      <c r="D167" t="s">
        <v>22</v>
      </c>
      <c r="E167">
        <v>3</v>
      </c>
      <c r="F167">
        <v>1.05</v>
      </c>
      <c r="G167" t="s">
        <v>14</v>
      </c>
      <c r="H167" t="s">
        <v>44</v>
      </c>
      <c r="I167" t="s">
        <v>16</v>
      </c>
      <c r="J167">
        <v>2</v>
      </c>
    </row>
    <row r="168" spans="1:10" x14ac:dyDescent="0.3">
      <c r="A168" t="s">
        <v>162</v>
      </c>
      <c r="B168" t="s">
        <v>163</v>
      </c>
      <c r="C168" t="s">
        <v>166</v>
      </c>
      <c r="D168" t="s">
        <v>167</v>
      </c>
      <c r="E168">
        <v>4</v>
      </c>
      <c r="F168">
        <v>1.05</v>
      </c>
      <c r="G168" t="s">
        <v>14</v>
      </c>
      <c r="H168" t="s">
        <v>44</v>
      </c>
      <c r="I168" t="s">
        <v>16</v>
      </c>
      <c r="J168">
        <v>3</v>
      </c>
    </row>
    <row r="169" spans="1:10" x14ac:dyDescent="0.3">
      <c r="A169" t="s">
        <v>162</v>
      </c>
      <c r="B169" t="s">
        <v>163</v>
      </c>
      <c r="C169" t="s">
        <v>139</v>
      </c>
      <c r="D169" t="s">
        <v>140</v>
      </c>
      <c r="E169">
        <v>5</v>
      </c>
      <c r="F169">
        <v>1.6799999999999999E-2</v>
      </c>
      <c r="G169" t="s">
        <v>14</v>
      </c>
      <c r="H169" t="s">
        <v>44</v>
      </c>
      <c r="I169" t="s">
        <v>16</v>
      </c>
      <c r="J169">
        <v>3</v>
      </c>
    </row>
    <row r="170" spans="1:10" x14ac:dyDescent="0.3">
      <c r="A170" t="s">
        <v>162</v>
      </c>
      <c r="B170" t="s">
        <v>163</v>
      </c>
      <c r="C170" t="s">
        <v>168</v>
      </c>
      <c r="D170" t="s">
        <v>169</v>
      </c>
      <c r="E170">
        <v>6.01</v>
      </c>
      <c r="F170">
        <v>2.0400000000000001E-2</v>
      </c>
      <c r="G170" t="s">
        <v>72</v>
      </c>
      <c r="H170" t="s">
        <v>44</v>
      </c>
      <c r="I170" t="s">
        <v>16</v>
      </c>
      <c r="J170">
        <v>1</v>
      </c>
    </row>
    <row r="171" spans="1:10" x14ac:dyDescent="0.3">
      <c r="A171" t="s">
        <v>162</v>
      </c>
      <c r="B171" t="s">
        <v>163</v>
      </c>
      <c r="C171" t="s">
        <v>170</v>
      </c>
      <c r="D171" t="s">
        <v>171</v>
      </c>
      <c r="E171">
        <v>6.02</v>
      </c>
      <c r="F171">
        <v>9.5999999999999992E-3</v>
      </c>
      <c r="G171" t="s">
        <v>72</v>
      </c>
      <c r="H171" t="s">
        <v>44</v>
      </c>
      <c r="I171" t="s">
        <v>16</v>
      </c>
      <c r="J171">
        <v>1</v>
      </c>
    </row>
    <row r="172" spans="1:10" x14ac:dyDescent="0.3">
      <c r="A172" t="s">
        <v>162</v>
      </c>
      <c r="B172" t="s">
        <v>163</v>
      </c>
      <c r="C172" t="s">
        <v>172</v>
      </c>
      <c r="D172" t="s">
        <v>173</v>
      </c>
      <c r="E172">
        <v>6.03</v>
      </c>
      <c r="F172">
        <v>1.6199999999999999E-2</v>
      </c>
      <c r="G172" t="s">
        <v>72</v>
      </c>
      <c r="H172" t="s">
        <v>44</v>
      </c>
      <c r="I172" t="s">
        <v>16</v>
      </c>
      <c r="J172">
        <v>1</v>
      </c>
    </row>
    <row r="173" spans="1:10" x14ac:dyDescent="0.3">
      <c r="A173" t="s">
        <v>162</v>
      </c>
      <c r="B173" t="s">
        <v>163</v>
      </c>
      <c r="C173" t="s">
        <v>174</v>
      </c>
      <c r="D173" t="s">
        <v>175</v>
      </c>
      <c r="E173">
        <v>6.04</v>
      </c>
      <c r="F173">
        <v>5.9999999999999995E-4</v>
      </c>
      <c r="G173" t="s">
        <v>72</v>
      </c>
      <c r="H173" t="s">
        <v>44</v>
      </c>
      <c r="I173" t="s">
        <v>16</v>
      </c>
      <c r="J173">
        <v>2</v>
      </c>
    </row>
    <row r="174" spans="1:10" x14ac:dyDescent="0.3">
      <c r="A174" t="s">
        <v>162</v>
      </c>
      <c r="B174" t="s">
        <v>163</v>
      </c>
      <c r="C174" t="s">
        <v>74</v>
      </c>
      <c r="D174" t="s">
        <v>75</v>
      </c>
      <c r="E174">
        <v>6.05</v>
      </c>
      <c r="F174">
        <v>2.3999999999999998E-3</v>
      </c>
      <c r="G174" t="s">
        <v>72</v>
      </c>
      <c r="H174" t="s">
        <v>44</v>
      </c>
      <c r="I174" t="s">
        <v>16</v>
      </c>
      <c r="J174">
        <v>1</v>
      </c>
    </row>
    <row r="175" spans="1:10" x14ac:dyDescent="0.3">
      <c r="A175" t="s">
        <v>162</v>
      </c>
      <c r="B175" t="s">
        <v>163</v>
      </c>
      <c r="C175" t="s">
        <v>176</v>
      </c>
      <c r="D175" t="s">
        <v>177</v>
      </c>
      <c r="E175">
        <v>6.06</v>
      </c>
      <c r="F175">
        <v>1.2E-5</v>
      </c>
      <c r="G175" t="s">
        <v>72</v>
      </c>
      <c r="H175" t="s">
        <v>44</v>
      </c>
      <c r="I175" t="s">
        <v>16</v>
      </c>
      <c r="J175">
        <v>2</v>
      </c>
    </row>
    <row r="176" spans="1:10" x14ac:dyDescent="0.3">
      <c r="A176" t="s">
        <v>162</v>
      </c>
      <c r="B176" t="s">
        <v>163</v>
      </c>
      <c r="C176" t="s">
        <v>104</v>
      </c>
      <c r="D176" t="s">
        <v>105</v>
      </c>
      <c r="E176">
        <v>6.07</v>
      </c>
      <c r="F176">
        <v>2.9999999999999997E-4</v>
      </c>
      <c r="G176" t="s">
        <v>72</v>
      </c>
      <c r="H176" t="s">
        <v>44</v>
      </c>
      <c r="I176" t="s">
        <v>16</v>
      </c>
      <c r="J176">
        <v>1</v>
      </c>
    </row>
    <row r="177" spans="1:10" x14ac:dyDescent="0.3">
      <c r="A177" t="s">
        <v>162</v>
      </c>
      <c r="B177" t="s">
        <v>163</v>
      </c>
      <c r="C177" t="s">
        <v>70</v>
      </c>
      <c r="D177" t="s">
        <v>71</v>
      </c>
      <c r="E177">
        <v>6.08</v>
      </c>
      <c r="F177">
        <v>1.1687999999999999E-2</v>
      </c>
      <c r="G177" t="s">
        <v>72</v>
      </c>
      <c r="H177" t="s">
        <v>44</v>
      </c>
      <c r="I177" t="s">
        <v>16</v>
      </c>
      <c r="J177">
        <v>1</v>
      </c>
    </row>
    <row r="178" spans="1:10" x14ac:dyDescent="0.3">
      <c r="A178" t="s">
        <v>162</v>
      </c>
      <c r="B178" t="s">
        <v>163</v>
      </c>
      <c r="C178" t="s">
        <v>178</v>
      </c>
      <c r="D178" t="s">
        <v>179</v>
      </c>
      <c r="E178">
        <v>6.09</v>
      </c>
      <c r="F178">
        <v>126</v>
      </c>
      <c r="G178" t="s">
        <v>58</v>
      </c>
      <c r="H178" t="s">
        <v>44</v>
      </c>
      <c r="I178" t="s">
        <v>16</v>
      </c>
      <c r="J178">
        <v>6</v>
      </c>
    </row>
    <row r="179" spans="1:10" x14ac:dyDescent="0.3">
      <c r="A179" t="s">
        <v>180</v>
      </c>
      <c r="B179" t="s">
        <v>181</v>
      </c>
      <c r="C179" t="s">
        <v>168</v>
      </c>
      <c r="D179" t="s">
        <v>169</v>
      </c>
      <c r="E179">
        <v>1.01</v>
      </c>
      <c r="F179">
        <v>9.5999999999999992E-4</v>
      </c>
      <c r="G179" t="s">
        <v>72</v>
      </c>
      <c r="H179" t="s">
        <v>182</v>
      </c>
      <c r="I179" t="s">
        <v>16</v>
      </c>
      <c r="J179">
        <v>1</v>
      </c>
    </row>
    <row r="180" spans="1:10" x14ac:dyDescent="0.3">
      <c r="A180" t="s">
        <v>180</v>
      </c>
      <c r="B180" t="s">
        <v>181</v>
      </c>
      <c r="C180" t="s">
        <v>183</v>
      </c>
      <c r="D180" t="s">
        <v>184</v>
      </c>
      <c r="E180">
        <v>1.02</v>
      </c>
      <c r="F180">
        <v>4.4399999999999995E-2</v>
      </c>
      <c r="G180" t="s">
        <v>72</v>
      </c>
      <c r="H180" t="s">
        <v>182</v>
      </c>
      <c r="I180" t="s">
        <v>16</v>
      </c>
      <c r="J180">
        <v>1</v>
      </c>
    </row>
    <row r="181" spans="1:10" x14ac:dyDescent="0.3">
      <c r="A181" t="s">
        <v>180</v>
      </c>
      <c r="B181" t="s">
        <v>181</v>
      </c>
      <c r="C181" t="s">
        <v>104</v>
      </c>
      <c r="D181" t="s">
        <v>105</v>
      </c>
      <c r="E181">
        <v>1.03</v>
      </c>
      <c r="F181">
        <v>3.6000000000000002E-4</v>
      </c>
      <c r="G181" t="s">
        <v>72</v>
      </c>
      <c r="H181" t="s">
        <v>182</v>
      </c>
      <c r="I181" t="s">
        <v>16</v>
      </c>
      <c r="J181">
        <v>1</v>
      </c>
    </row>
    <row r="182" spans="1:10" x14ac:dyDescent="0.3">
      <c r="A182" t="s">
        <v>180</v>
      </c>
      <c r="B182" t="s">
        <v>181</v>
      </c>
      <c r="C182" t="s">
        <v>82</v>
      </c>
      <c r="D182" t="s">
        <v>83</v>
      </c>
      <c r="E182">
        <v>1.04</v>
      </c>
      <c r="F182">
        <v>2.3400000000000001E-2</v>
      </c>
      <c r="G182" t="s">
        <v>72</v>
      </c>
      <c r="H182" t="s">
        <v>182</v>
      </c>
      <c r="I182" t="s">
        <v>16</v>
      </c>
      <c r="J182">
        <v>1</v>
      </c>
    </row>
    <row r="183" spans="1:10" x14ac:dyDescent="0.3">
      <c r="A183" t="s">
        <v>180</v>
      </c>
      <c r="B183" t="s">
        <v>181</v>
      </c>
      <c r="C183" t="s">
        <v>114</v>
      </c>
      <c r="D183" t="s">
        <v>115</v>
      </c>
      <c r="E183">
        <v>1.05</v>
      </c>
      <c r="F183">
        <v>4.7999999999999996E-4</v>
      </c>
      <c r="G183" t="s">
        <v>72</v>
      </c>
      <c r="H183" t="s">
        <v>182</v>
      </c>
      <c r="I183" t="s">
        <v>16</v>
      </c>
      <c r="J183">
        <v>1</v>
      </c>
    </row>
    <row r="184" spans="1:10" x14ac:dyDescent="0.3">
      <c r="A184" t="s">
        <v>180</v>
      </c>
      <c r="B184" t="s">
        <v>181</v>
      </c>
      <c r="C184" t="s">
        <v>185</v>
      </c>
      <c r="D184" t="s">
        <v>186</v>
      </c>
      <c r="E184">
        <v>1.06</v>
      </c>
      <c r="F184">
        <v>120</v>
      </c>
      <c r="G184" t="s">
        <v>14</v>
      </c>
      <c r="H184" t="s">
        <v>182</v>
      </c>
      <c r="I184" t="s">
        <v>16</v>
      </c>
      <c r="J184">
        <v>6</v>
      </c>
    </row>
    <row r="185" spans="1:10" x14ac:dyDescent="0.3">
      <c r="A185" t="s">
        <v>180</v>
      </c>
      <c r="B185" t="s">
        <v>181</v>
      </c>
      <c r="C185" t="s">
        <v>187</v>
      </c>
      <c r="D185" t="s">
        <v>2283</v>
      </c>
      <c r="E185">
        <v>2</v>
      </c>
      <c r="F185">
        <v>1.03</v>
      </c>
      <c r="G185" t="s">
        <v>14</v>
      </c>
      <c r="H185" t="s">
        <v>182</v>
      </c>
      <c r="I185" t="s">
        <v>16</v>
      </c>
      <c r="J185">
        <v>0</v>
      </c>
    </row>
    <row r="186" spans="1:10" x14ac:dyDescent="0.3">
      <c r="A186" t="s">
        <v>180</v>
      </c>
      <c r="B186" t="s">
        <v>181</v>
      </c>
      <c r="C186" t="s">
        <v>21</v>
      </c>
      <c r="D186" t="s">
        <v>22</v>
      </c>
      <c r="E186">
        <v>3</v>
      </c>
      <c r="F186">
        <v>1.03</v>
      </c>
      <c r="G186" t="s">
        <v>14</v>
      </c>
      <c r="H186" t="s">
        <v>182</v>
      </c>
      <c r="I186" t="s">
        <v>16</v>
      </c>
      <c r="J186">
        <v>2</v>
      </c>
    </row>
    <row r="187" spans="1:10" x14ac:dyDescent="0.3">
      <c r="A187" t="s">
        <v>180</v>
      </c>
      <c r="B187" t="s">
        <v>181</v>
      </c>
      <c r="C187" t="s">
        <v>188</v>
      </c>
      <c r="D187" t="s">
        <v>189</v>
      </c>
      <c r="E187">
        <v>4</v>
      </c>
      <c r="F187">
        <v>1.03</v>
      </c>
      <c r="G187" t="s">
        <v>14</v>
      </c>
      <c r="H187" t="s">
        <v>182</v>
      </c>
      <c r="I187" t="s">
        <v>16</v>
      </c>
      <c r="J187">
        <v>0</v>
      </c>
    </row>
    <row r="188" spans="1:10" x14ac:dyDescent="0.3">
      <c r="A188" t="s">
        <v>180</v>
      </c>
      <c r="B188" t="s">
        <v>181</v>
      </c>
      <c r="C188" t="s">
        <v>190</v>
      </c>
      <c r="D188" t="s">
        <v>191</v>
      </c>
      <c r="E188">
        <v>5</v>
      </c>
      <c r="F188">
        <v>1.03</v>
      </c>
      <c r="G188" t="s">
        <v>14</v>
      </c>
      <c r="H188" t="s">
        <v>182</v>
      </c>
      <c r="I188" t="s">
        <v>16</v>
      </c>
      <c r="J188">
        <v>0</v>
      </c>
    </row>
    <row r="189" spans="1:10" x14ac:dyDescent="0.3">
      <c r="A189" t="s">
        <v>180</v>
      </c>
      <c r="B189" t="s">
        <v>181</v>
      </c>
      <c r="C189" t="s">
        <v>192</v>
      </c>
      <c r="D189" t="s">
        <v>193</v>
      </c>
      <c r="E189">
        <v>6</v>
      </c>
      <c r="F189">
        <v>6.4666666666666664E-2</v>
      </c>
      <c r="G189" t="s">
        <v>14</v>
      </c>
      <c r="H189" t="s">
        <v>182</v>
      </c>
      <c r="I189" t="s">
        <v>16</v>
      </c>
      <c r="J189">
        <v>0</v>
      </c>
    </row>
    <row r="190" spans="1:10" x14ac:dyDescent="0.3">
      <c r="A190" t="s">
        <v>194</v>
      </c>
      <c r="B190" t="s">
        <v>195</v>
      </c>
      <c r="C190" t="s">
        <v>78</v>
      </c>
      <c r="D190" t="s">
        <v>79</v>
      </c>
      <c r="E190">
        <v>1.01</v>
      </c>
      <c r="F190">
        <v>4.9500000000000004E-3</v>
      </c>
      <c r="G190" t="s">
        <v>72</v>
      </c>
      <c r="H190" t="s">
        <v>196</v>
      </c>
      <c r="I190" t="s">
        <v>16</v>
      </c>
      <c r="J190">
        <v>7</v>
      </c>
    </row>
    <row r="191" spans="1:10" x14ac:dyDescent="0.3">
      <c r="A191" t="s">
        <v>194</v>
      </c>
      <c r="B191" t="s">
        <v>195</v>
      </c>
      <c r="C191" t="s">
        <v>82</v>
      </c>
      <c r="D191" t="s">
        <v>83</v>
      </c>
      <c r="E191">
        <v>1.02</v>
      </c>
      <c r="F191">
        <v>3.0000000000000001E-3</v>
      </c>
      <c r="G191" t="s">
        <v>72</v>
      </c>
      <c r="H191" t="s">
        <v>196</v>
      </c>
      <c r="I191" t="s">
        <v>16</v>
      </c>
      <c r="J191">
        <v>1</v>
      </c>
    </row>
    <row r="192" spans="1:10" x14ac:dyDescent="0.3">
      <c r="A192" t="s">
        <v>194</v>
      </c>
      <c r="B192" t="s">
        <v>195</v>
      </c>
      <c r="C192" t="s">
        <v>197</v>
      </c>
      <c r="D192" t="s">
        <v>198</v>
      </c>
      <c r="E192">
        <v>1.03</v>
      </c>
      <c r="F192">
        <v>1.075E-3</v>
      </c>
      <c r="G192" t="s">
        <v>72</v>
      </c>
      <c r="H192" t="s">
        <v>196</v>
      </c>
      <c r="I192" t="s">
        <v>16</v>
      </c>
      <c r="J192">
        <v>2</v>
      </c>
    </row>
    <row r="193" spans="1:10" x14ac:dyDescent="0.3">
      <c r="A193" t="s">
        <v>194</v>
      </c>
      <c r="B193" t="s">
        <v>195</v>
      </c>
      <c r="C193" t="s">
        <v>199</v>
      </c>
      <c r="D193" t="s">
        <v>200</v>
      </c>
      <c r="E193">
        <v>1.04</v>
      </c>
      <c r="F193">
        <v>1.6850000000000001E-3</v>
      </c>
      <c r="G193" t="s">
        <v>72</v>
      </c>
      <c r="H193" t="s">
        <v>196</v>
      </c>
      <c r="I193" t="s">
        <v>16</v>
      </c>
      <c r="J193">
        <v>1</v>
      </c>
    </row>
    <row r="194" spans="1:10" x14ac:dyDescent="0.3">
      <c r="A194" t="s">
        <v>194</v>
      </c>
      <c r="B194" t="s">
        <v>195</v>
      </c>
      <c r="C194" t="s">
        <v>201</v>
      </c>
      <c r="D194" t="s">
        <v>202</v>
      </c>
      <c r="E194">
        <v>1.05</v>
      </c>
      <c r="F194">
        <v>1.6850000000000001E-3</v>
      </c>
      <c r="G194" t="s">
        <v>72</v>
      </c>
      <c r="H194" t="s">
        <v>196</v>
      </c>
      <c r="I194" t="s">
        <v>16</v>
      </c>
      <c r="J194">
        <v>1</v>
      </c>
    </row>
    <row r="195" spans="1:10" x14ac:dyDescent="0.3">
      <c r="A195" t="s">
        <v>194</v>
      </c>
      <c r="B195" t="s">
        <v>195</v>
      </c>
      <c r="C195" t="s">
        <v>98</v>
      </c>
      <c r="D195" t="s">
        <v>99</v>
      </c>
      <c r="E195">
        <v>1.06</v>
      </c>
      <c r="F195">
        <v>1.6850000000000001E-3</v>
      </c>
      <c r="G195" t="s">
        <v>72</v>
      </c>
      <c r="H195" t="s">
        <v>196</v>
      </c>
      <c r="I195" t="s">
        <v>16</v>
      </c>
      <c r="J195">
        <v>1</v>
      </c>
    </row>
    <row r="196" spans="1:10" x14ac:dyDescent="0.3">
      <c r="A196" t="s">
        <v>194</v>
      </c>
      <c r="B196" t="s">
        <v>195</v>
      </c>
      <c r="C196" t="s">
        <v>203</v>
      </c>
      <c r="D196" t="s">
        <v>204</v>
      </c>
      <c r="E196">
        <v>1.07</v>
      </c>
      <c r="F196">
        <v>1.6200000000000001E-3</v>
      </c>
      <c r="G196" t="s">
        <v>72</v>
      </c>
      <c r="H196" t="s">
        <v>196</v>
      </c>
      <c r="I196" t="s">
        <v>16</v>
      </c>
      <c r="J196">
        <v>1</v>
      </c>
    </row>
    <row r="197" spans="1:10" x14ac:dyDescent="0.3">
      <c r="A197" t="s">
        <v>194</v>
      </c>
      <c r="B197" t="s">
        <v>195</v>
      </c>
      <c r="C197" t="s">
        <v>205</v>
      </c>
      <c r="D197" t="s">
        <v>206</v>
      </c>
      <c r="E197">
        <v>1.08</v>
      </c>
      <c r="F197">
        <v>3.7500000000000001E-4</v>
      </c>
      <c r="G197" t="s">
        <v>72</v>
      </c>
      <c r="H197" t="s">
        <v>196</v>
      </c>
      <c r="I197" t="s">
        <v>16</v>
      </c>
      <c r="J197">
        <v>2</v>
      </c>
    </row>
    <row r="198" spans="1:10" x14ac:dyDescent="0.3">
      <c r="A198" t="s">
        <v>194</v>
      </c>
      <c r="B198" t="s">
        <v>195</v>
      </c>
      <c r="C198" t="s">
        <v>207</v>
      </c>
      <c r="D198" t="s">
        <v>208</v>
      </c>
      <c r="E198">
        <v>1.0900000000000001</v>
      </c>
      <c r="F198">
        <v>1.4999999999999999E-4</v>
      </c>
      <c r="G198" t="s">
        <v>72</v>
      </c>
      <c r="H198" t="s">
        <v>196</v>
      </c>
      <c r="I198" t="s">
        <v>16</v>
      </c>
      <c r="J198">
        <v>1</v>
      </c>
    </row>
    <row r="199" spans="1:10" x14ac:dyDescent="0.3">
      <c r="A199" t="s">
        <v>194</v>
      </c>
      <c r="B199" t="s">
        <v>195</v>
      </c>
      <c r="C199" t="s">
        <v>209</v>
      </c>
      <c r="D199" t="s">
        <v>210</v>
      </c>
      <c r="E199">
        <v>1.1000000000000001</v>
      </c>
      <c r="F199">
        <v>7.5000000000000002E-4</v>
      </c>
      <c r="G199" t="s">
        <v>72</v>
      </c>
      <c r="H199" t="s">
        <v>196</v>
      </c>
      <c r="I199" t="s">
        <v>16</v>
      </c>
      <c r="J199">
        <v>1</v>
      </c>
    </row>
    <row r="200" spans="1:10" x14ac:dyDescent="0.3">
      <c r="A200" t="s">
        <v>194</v>
      </c>
      <c r="B200" t="s">
        <v>195</v>
      </c>
      <c r="C200" t="s">
        <v>211</v>
      </c>
      <c r="D200" t="s">
        <v>212</v>
      </c>
      <c r="E200">
        <v>1.1100000000000001</v>
      </c>
      <c r="F200">
        <v>7.5000000000000002E-4</v>
      </c>
      <c r="G200" t="s">
        <v>72</v>
      </c>
      <c r="H200" t="s">
        <v>196</v>
      </c>
      <c r="I200" t="s">
        <v>16</v>
      </c>
      <c r="J200">
        <v>1</v>
      </c>
    </row>
    <row r="201" spans="1:10" x14ac:dyDescent="0.3">
      <c r="A201" t="s">
        <v>194</v>
      </c>
      <c r="B201" t="s">
        <v>195</v>
      </c>
      <c r="C201" t="s">
        <v>213</v>
      </c>
      <c r="D201" t="s">
        <v>214</v>
      </c>
      <c r="E201">
        <v>1.1200000000000001</v>
      </c>
      <c r="F201">
        <v>7.5000000000000002E-4</v>
      </c>
      <c r="G201" t="s">
        <v>72</v>
      </c>
      <c r="H201" t="s">
        <v>196</v>
      </c>
      <c r="I201" t="s">
        <v>16</v>
      </c>
      <c r="J201">
        <v>1</v>
      </c>
    </row>
    <row r="202" spans="1:10" x14ac:dyDescent="0.3">
      <c r="A202" t="s">
        <v>194</v>
      </c>
      <c r="B202" t="s">
        <v>195</v>
      </c>
      <c r="C202" t="s">
        <v>215</v>
      </c>
      <c r="D202" t="s">
        <v>216</v>
      </c>
      <c r="E202">
        <v>1.1299999999999999</v>
      </c>
      <c r="F202">
        <v>7.5000000000000002E-4</v>
      </c>
      <c r="G202" t="s">
        <v>72</v>
      </c>
      <c r="H202" t="s">
        <v>196</v>
      </c>
      <c r="I202" t="s">
        <v>16</v>
      </c>
      <c r="J202">
        <v>1</v>
      </c>
    </row>
    <row r="203" spans="1:10" x14ac:dyDescent="0.3">
      <c r="A203" t="s">
        <v>194</v>
      </c>
      <c r="B203" t="s">
        <v>195</v>
      </c>
      <c r="C203" t="s">
        <v>86</v>
      </c>
      <c r="D203" t="s">
        <v>87</v>
      </c>
      <c r="E203">
        <v>1.1400000000000001</v>
      </c>
      <c r="F203">
        <v>6.7500000000000004E-4</v>
      </c>
      <c r="G203" t="s">
        <v>72</v>
      </c>
      <c r="H203" t="s">
        <v>196</v>
      </c>
      <c r="I203" t="s">
        <v>16</v>
      </c>
      <c r="J203">
        <v>1</v>
      </c>
    </row>
    <row r="204" spans="1:10" x14ac:dyDescent="0.3">
      <c r="A204" t="s">
        <v>194</v>
      </c>
      <c r="B204" t="s">
        <v>195</v>
      </c>
      <c r="C204" t="s">
        <v>74</v>
      </c>
      <c r="D204" t="s">
        <v>75</v>
      </c>
      <c r="E204">
        <v>1.1499999999999999</v>
      </c>
      <c r="F204">
        <v>5.9499999999999993E-4</v>
      </c>
      <c r="G204" t="s">
        <v>72</v>
      </c>
      <c r="H204" t="s">
        <v>196</v>
      </c>
      <c r="I204" t="s">
        <v>16</v>
      </c>
      <c r="J204">
        <v>1</v>
      </c>
    </row>
    <row r="205" spans="1:10" x14ac:dyDescent="0.3">
      <c r="A205" t="s">
        <v>194</v>
      </c>
      <c r="B205" t="s">
        <v>195</v>
      </c>
      <c r="C205" t="s">
        <v>90</v>
      </c>
      <c r="D205" t="s">
        <v>91</v>
      </c>
      <c r="E205">
        <v>1.1599999999999999</v>
      </c>
      <c r="F205">
        <v>5.4000000000000001E-4</v>
      </c>
      <c r="G205" t="s">
        <v>72</v>
      </c>
      <c r="H205" t="s">
        <v>196</v>
      </c>
      <c r="I205" t="s">
        <v>16</v>
      </c>
      <c r="J205">
        <v>1</v>
      </c>
    </row>
    <row r="206" spans="1:10" x14ac:dyDescent="0.3">
      <c r="A206" t="s">
        <v>194</v>
      </c>
      <c r="B206" t="s">
        <v>195</v>
      </c>
      <c r="C206" t="s">
        <v>80</v>
      </c>
      <c r="D206" t="s">
        <v>81</v>
      </c>
      <c r="E206">
        <v>1.17</v>
      </c>
      <c r="F206">
        <v>5.4000000000000001E-4</v>
      </c>
      <c r="G206" t="s">
        <v>72</v>
      </c>
      <c r="H206" t="s">
        <v>196</v>
      </c>
      <c r="I206" t="s">
        <v>16</v>
      </c>
      <c r="J206">
        <v>1</v>
      </c>
    </row>
    <row r="207" spans="1:10" x14ac:dyDescent="0.3">
      <c r="A207" t="s">
        <v>194</v>
      </c>
      <c r="B207" t="s">
        <v>195</v>
      </c>
      <c r="C207" t="s">
        <v>217</v>
      </c>
      <c r="D207" t="s">
        <v>218</v>
      </c>
      <c r="E207">
        <v>1.18</v>
      </c>
      <c r="F207">
        <v>2.9999999999999997E-4</v>
      </c>
      <c r="G207" t="s">
        <v>72</v>
      </c>
      <c r="H207" t="s">
        <v>196</v>
      </c>
      <c r="I207" t="s">
        <v>16</v>
      </c>
      <c r="J207">
        <v>1</v>
      </c>
    </row>
    <row r="208" spans="1:10" x14ac:dyDescent="0.3">
      <c r="A208" t="s">
        <v>194</v>
      </c>
      <c r="B208" t="s">
        <v>195</v>
      </c>
      <c r="C208" t="s">
        <v>219</v>
      </c>
      <c r="D208" t="s">
        <v>220</v>
      </c>
      <c r="E208">
        <v>1.19</v>
      </c>
      <c r="F208">
        <v>2.9999999999999997E-4</v>
      </c>
      <c r="G208" t="s">
        <v>72</v>
      </c>
      <c r="H208" t="s">
        <v>196</v>
      </c>
      <c r="I208" t="s">
        <v>16</v>
      </c>
      <c r="J208">
        <v>1</v>
      </c>
    </row>
    <row r="209" spans="1:10" x14ac:dyDescent="0.3">
      <c r="A209" t="s">
        <v>194</v>
      </c>
      <c r="B209" t="s">
        <v>195</v>
      </c>
      <c r="C209" t="s">
        <v>221</v>
      </c>
      <c r="D209" t="s">
        <v>222</v>
      </c>
      <c r="E209">
        <v>1.2</v>
      </c>
      <c r="F209">
        <v>2.9999999999999997E-4</v>
      </c>
      <c r="G209" t="s">
        <v>72</v>
      </c>
      <c r="H209" t="s">
        <v>196</v>
      </c>
      <c r="I209" t="s">
        <v>16</v>
      </c>
      <c r="J209">
        <v>1</v>
      </c>
    </row>
    <row r="210" spans="1:10" x14ac:dyDescent="0.3">
      <c r="A210" t="s">
        <v>194</v>
      </c>
      <c r="B210" t="s">
        <v>195</v>
      </c>
      <c r="C210" t="s">
        <v>223</v>
      </c>
      <c r="D210" t="s">
        <v>224</v>
      </c>
      <c r="E210">
        <v>1.21</v>
      </c>
      <c r="F210">
        <v>2.9999999999999997E-4</v>
      </c>
      <c r="G210" t="s">
        <v>72</v>
      </c>
      <c r="H210" t="s">
        <v>196</v>
      </c>
      <c r="I210" t="s">
        <v>16</v>
      </c>
      <c r="J210">
        <v>1</v>
      </c>
    </row>
    <row r="211" spans="1:10" x14ac:dyDescent="0.3">
      <c r="A211" t="s">
        <v>194</v>
      </c>
      <c r="B211" t="s">
        <v>195</v>
      </c>
      <c r="C211" t="s">
        <v>112</v>
      </c>
      <c r="D211" t="s">
        <v>113</v>
      </c>
      <c r="E211">
        <v>1.22</v>
      </c>
      <c r="F211">
        <v>2.7E-4</v>
      </c>
      <c r="G211" t="s">
        <v>72</v>
      </c>
      <c r="H211" t="s">
        <v>196</v>
      </c>
      <c r="I211" t="s">
        <v>16</v>
      </c>
      <c r="J211">
        <v>1</v>
      </c>
    </row>
    <row r="212" spans="1:10" x14ac:dyDescent="0.3">
      <c r="A212" t="s">
        <v>194</v>
      </c>
      <c r="B212" t="s">
        <v>195</v>
      </c>
      <c r="C212" t="s">
        <v>116</v>
      </c>
      <c r="D212" t="s">
        <v>117</v>
      </c>
      <c r="E212">
        <v>1.23</v>
      </c>
      <c r="F212">
        <v>2.2499999999999999E-4</v>
      </c>
      <c r="G212" t="s">
        <v>72</v>
      </c>
      <c r="H212" t="s">
        <v>196</v>
      </c>
      <c r="I212" t="s">
        <v>16</v>
      </c>
      <c r="J212">
        <v>1</v>
      </c>
    </row>
    <row r="213" spans="1:10" x14ac:dyDescent="0.3">
      <c r="A213" t="s">
        <v>194</v>
      </c>
      <c r="B213" t="s">
        <v>195</v>
      </c>
      <c r="C213" t="s">
        <v>225</v>
      </c>
      <c r="D213" t="s">
        <v>226</v>
      </c>
      <c r="E213">
        <v>1.24</v>
      </c>
      <c r="F213">
        <v>1.4999999999999999E-4</v>
      </c>
      <c r="G213" t="s">
        <v>72</v>
      </c>
      <c r="H213" t="s">
        <v>196</v>
      </c>
      <c r="I213" t="s">
        <v>16</v>
      </c>
      <c r="J213">
        <v>2</v>
      </c>
    </row>
    <row r="214" spans="1:10" x14ac:dyDescent="0.3">
      <c r="A214" t="s">
        <v>194</v>
      </c>
      <c r="B214" t="s">
        <v>195</v>
      </c>
      <c r="C214" t="s">
        <v>110</v>
      </c>
      <c r="D214" t="s">
        <v>111</v>
      </c>
      <c r="E214">
        <v>1.25</v>
      </c>
      <c r="F214">
        <v>1.4999999999999999E-4</v>
      </c>
      <c r="G214" t="s">
        <v>72</v>
      </c>
      <c r="H214" t="s">
        <v>196</v>
      </c>
      <c r="I214" t="s">
        <v>16</v>
      </c>
      <c r="J214">
        <v>1</v>
      </c>
    </row>
    <row r="215" spans="1:10" x14ac:dyDescent="0.3">
      <c r="A215" t="s">
        <v>194</v>
      </c>
      <c r="B215" t="s">
        <v>195</v>
      </c>
      <c r="C215" t="s">
        <v>106</v>
      </c>
      <c r="D215" t="s">
        <v>107</v>
      </c>
      <c r="E215">
        <v>1.26</v>
      </c>
      <c r="F215">
        <v>2.9999999999999997E-5</v>
      </c>
      <c r="G215" t="s">
        <v>72</v>
      </c>
      <c r="H215" t="s">
        <v>196</v>
      </c>
      <c r="I215" t="s">
        <v>16</v>
      </c>
      <c r="J215">
        <v>1</v>
      </c>
    </row>
    <row r="216" spans="1:10" x14ac:dyDescent="0.3">
      <c r="A216" t="s">
        <v>194</v>
      </c>
      <c r="B216" t="s">
        <v>195</v>
      </c>
      <c r="C216" t="s">
        <v>108</v>
      </c>
      <c r="D216" t="s">
        <v>109</v>
      </c>
      <c r="E216">
        <v>1.27</v>
      </c>
      <c r="F216">
        <v>2.9999999999999997E-5</v>
      </c>
      <c r="G216" t="s">
        <v>72</v>
      </c>
      <c r="H216" t="s">
        <v>196</v>
      </c>
      <c r="I216" t="s">
        <v>16</v>
      </c>
      <c r="J216">
        <v>1</v>
      </c>
    </row>
    <row r="217" spans="1:10" x14ac:dyDescent="0.3">
      <c r="A217" t="s">
        <v>194</v>
      </c>
      <c r="B217" t="s">
        <v>195</v>
      </c>
      <c r="C217" t="s">
        <v>122</v>
      </c>
      <c r="D217" t="s">
        <v>123</v>
      </c>
      <c r="E217">
        <v>1.28</v>
      </c>
      <c r="F217">
        <v>1.4999999999999999E-5</v>
      </c>
      <c r="G217" t="s">
        <v>72</v>
      </c>
      <c r="H217" t="s">
        <v>196</v>
      </c>
      <c r="I217" t="s">
        <v>16</v>
      </c>
      <c r="J217">
        <v>1</v>
      </c>
    </row>
    <row r="218" spans="1:10" x14ac:dyDescent="0.3">
      <c r="A218" t="s">
        <v>194</v>
      </c>
      <c r="B218" t="s">
        <v>195</v>
      </c>
      <c r="C218" t="s">
        <v>118</v>
      </c>
      <c r="D218" t="s">
        <v>119</v>
      </c>
      <c r="E218">
        <v>1.29</v>
      </c>
      <c r="F218">
        <v>1.0000000000000001E-5</v>
      </c>
      <c r="G218" t="s">
        <v>72</v>
      </c>
      <c r="H218" t="s">
        <v>196</v>
      </c>
      <c r="I218" t="s">
        <v>16</v>
      </c>
      <c r="J218">
        <v>2</v>
      </c>
    </row>
    <row r="219" spans="1:10" x14ac:dyDescent="0.3">
      <c r="A219" t="s">
        <v>194</v>
      </c>
      <c r="B219" t="s">
        <v>195</v>
      </c>
      <c r="C219" t="s">
        <v>120</v>
      </c>
      <c r="D219" t="s">
        <v>121</v>
      </c>
      <c r="E219">
        <v>1.3</v>
      </c>
      <c r="F219">
        <v>5.0000000000000004E-6</v>
      </c>
      <c r="G219" t="s">
        <v>72</v>
      </c>
      <c r="H219" t="s">
        <v>196</v>
      </c>
      <c r="I219" t="s">
        <v>16</v>
      </c>
      <c r="J219">
        <v>1</v>
      </c>
    </row>
    <row r="220" spans="1:10" x14ac:dyDescent="0.3">
      <c r="A220" t="s">
        <v>194</v>
      </c>
      <c r="B220" t="s">
        <v>195</v>
      </c>
      <c r="C220" t="s">
        <v>227</v>
      </c>
      <c r="D220" t="s">
        <v>228</v>
      </c>
      <c r="E220">
        <v>1.31</v>
      </c>
      <c r="F220">
        <v>5.0000000000000004E-6</v>
      </c>
      <c r="G220" t="s">
        <v>72</v>
      </c>
      <c r="H220" t="s">
        <v>196</v>
      </c>
      <c r="I220" t="s">
        <v>16</v>
      </c>
      <c r="J220">
        <v>1</v>
      </c>
    </row>
    <row r="221" spans="1:10" x14ac:dyDescent="0.3">
      <c r="A221" t="s">
        <v>194</v>
      </c>
      <c r="B221" t="s">
        <v>195</v>
      </c>
      <c r="C221" t="s">
        <v>229</v>
      </c>
      <c r="D221" t="s">
        <v>230</v>
      </c>
      <c r="E221">
        <v>1.32</v>
      </c>
      <c r="F221">
        <v>1.7999999999999999E-6</v>
      </c>
      <c r="G221" t="s">
        <v>72</v>
      </c>
      <c r="H221" t="s">
        <v>196</v>
      </c>
      <c r="I221" t="s">
        <v>16</v>
      </c>
      <c r="J221">
        <v>1</v>
      </c>
    </row>
    <row r="222" spans="1:10" x14ac:dyDescent="0.3">
      <c r="A222" t="s">
        <v>194</v>
      </c>
      <c r="B222" t="s">
        <v>195</v>
      </c>
      <c r="C222" t="s">
        <v>231</v>
      </c>
      <c r="D222" t="s">
        <v>232</v>
      </c>
      <c r="E222">
        <v>1.33</v>
      </c>
      <c r="F222">
        <v>1.1999999999999999E-6</v>
      </c>
      <c r="G222" t="s">
        <v>72</v>
      </c>
      <c r="H222" t="s">
        <v>196</v>
      </c>
      <c r="I222" t="s">
        <v>16</v>
      </c>
      <c r="J222">
        <v>1</v>
      </c>
    </row>
    <row r="223" spans="1:10" x14ac:dyDescent="0.3">
      <c r="A223" t="s">
        <v>194</v>
      </c>
      <c r="B223" t="s">
        <v>195</v>
      </c>
      <c r="C223" t="s">
        <v>128</v>
      </c>
      <c r="D223" t="s">
        <v>129</v>
      </c>
      <c r="E223">
        <v>1.34</v>
      </c>
      <c r="F223">
        <v>1.8000000000000002E-7</v>
      </c>
      <c r="G223" t="s">
        <v>130</v>
      </c>
      <c r="H223" t="s">
        <v>196</v>
      </c>
      <c r="I223" t="s">
        <v>16</v>
      </c>
      <c r="J223">
        <v>1</v>
      </c>
    </row>
    <row r="224" spans="1:10" x14ac:dyDescent="0.3">
      <c r="A224" t="s">
        <v>194</v>
      </c>
      <c r="B224" t="s">
        <v>195</v>
      </c>
      <c r="C224" t="s">
        <v>126</v>
      </c>
      <c r="D224" t="s">
        <v>127</v>
      </c>
      <c r="E224">
        <v>1.35</v>
      </c>
      <c r="F224">
        <v>2.0000000000000002E-7</v>
      </c>
      <c r="G224" t="s">
        <v>72</v>
      </c>
      <c r="H224" t="s">
        <v>196</v>
      </c>
      <c r="I224" t="s">
        <v>16</v>
      </c>
      <c r="J224">
        <v>1</v>
      </c>
    </row>
    <row r="225" spans="1:10" x14ac:dyDescent="0.3">
      <c r="A225" t="s">
        <v>194</v>
      </c>
      <c r="B225" t="s">
        <v>195</v>
      </c>
      <c r="C225" t="s">
        <v>104</v>
      </c>
      <c r="D225" t="s">
        <v>105</v>
      </c>
      <c r="E225">
        <v>1.3599999999999999</v>
      </c>
      <c r="F225">
        <v>9.8999999999999999E-4</v>
      </c>
      <c r="G225" t="s">
        <v>72</v>
      </c>
      <c r="H225" t="s">
        <v>196</v>
      </c>
      <c r="I225" t="s">
        <v>16</v>
      </c>
      <c r="J225">
        <v>1</v>
      </c>
    </row>
    <row r="226" spans="1:10" x14ac:dyDescent="0.3">
      <c r="A226" t="s">
        <v>194</v>
      </c>
      <c r="B226" t="s">
        <v>195</v>
      </c>
      <c r="C226" t="s">
        <v>233</v>
      </c>
      <c r="D226" t="s">
        <v>234</v>
      </c>
      <c r="E226">
        <v>1.37</v>
      </c>
      <c r="F226">
        <v>9.8999999999999999E-4</v>
      </c>
      <c r="G226" t="s">
        <v>72</v>
      </c>
      <c r="H226" t="s">
        <v>196</v>
      </c>
      <c r="I226" t="s">
        <v>16</v>
      </c>
      <c r="J226">
        <v>1</v>
      </c>
    </row>
    <row r="227" spans="1:10" x14ac:dyDescent="0.3">
      <c r="A227" t="s">
        <v>194</v>
      </c>
      <c r="B227" t="s">
        <v>195</v>
      </c>
      <c r="C227" t="s">
        <v>114</v>
      </c>
      <c r="D227" t="s">
        <v>115</v>
      </c>
      <c r="E227">
        <v>1.38</v>
      </c>
      <c r="F227">
        <v>3.3E-4</v>
      </c>
      <c r="G227" t="s">
        <v>72</v>
      </c>
      <c r="H227" t="s">
        <v>196</v>
      </c>
      <c r="I227" t="s">
        <v>16</v>
      </c>
      <c r="J227">
        <v>1</v>
      </c>
    </row>
    <row r="228" spans="1:10" x14ac:dyDescent="0.3">
      <c r="A228" t="s">
        <v>194</v>
      </c>
      <c r="B228" t="s">
        <v>195</v>
      </c>
      <c r="C228" t="s">
        <v>235</v>
      </c>
      <c r="D228" t="s">
        <v>236</v>
      </c>
      <c r="E228">
        <v>1.3900000000000001</v>
      </c>
      <c r="F228">
        <v>7.6500000000000005E-3</v>
      </c>
      <c r="G228" t="s">
        <v>72</v>
      </c>
      <c r="H228" t="s">
        <v>196</v>
      </c>
      <c r="I228" t="s">
        <v>16</v>
      </c>
      <c r="J228">
        <v>7</v>
      </c>
    </row>
    <row r="229" spans="1:10" x14ac:dyDescent="0.3">
      <c r="A229" t="s">
        <v>194</v>
      </c>
      <c r="B229" t="s">
        <v>195</v>
      </c>
      <c r="C229" t="s">
        <v>70</v>
      </c>
      <c r="D229" t="s">
        <v>71</v>
      </c>
      <c r="E229">
        <v>1.4</v>
      </c>
      <c r="F229">
        <v>7.4700000000000001E-3</v>
      </c>
      <c r="G229" t="s">
        <v>72</v>
      </c>
      <c r="H229" t="s">
        <v>196</v>
      </c>
      <c r="I229" t="s">
        <v>16</v>
      </c>
      <c r="J229">
        <v>1</v>
      </c>
    </row>
    <row r="230" spans="1:10" x14ac:dyDescent="0.3">
      <c r="A230" t="s">
        <v>194</v>
      </c>
      <c r="B230" t="s">
        <v>195</v>
      </c>
      <c r="C230" t="s">
        <v>131</v>
      </c>
      <c r="D230" t="s">
        <v>132</v>
      </c>
      <c r="E230">
        <v>1.41</v>
      </c>
      <c r="F230">
        <v>60</v>
      </c>
      <c r="G230" t="s">
        <v>14</v>
      </c>
      <c r="H230" t="s">
        <v>196</v>
      </c>
      <c r="I230" t="s">
        <v>16</v>
      </c>
      <c r="J230">
        <v>6</v>
      </c>
    </row>
    <row r="231" spans="1:10" x14ac:dyDescent="0.3">
      <c r="A231" t="s">
        <v>194</v>
      </c>
      <c r="B231" t="s">
        <v>195</v>
      </c>
      <c r="C231" t="s">
        <v>17</v>
      </c>
      <c r="D231" t="s">
        <v>18</v>
      </c>
      <c r="E231">
        <v>2</v>
      </c>
      <c r="F231">
        <v>1.03</v>
      </c>
      <c r="G231" t="s">
        <v>14</v>
      </c>
      <c r="H231" t="s">
        <v>196</v>
      </c>
      <c r="I231" t="s">
        <v>16</v>
      </c>
      <c r="J231">
        <v>3</v>
      </c>
    </row>
    <row r="232" spans="1:10" x14ac:dyDescent="0.3">
      <c r="A232" t="s">
        <v>194</v>
      </c>
      <c r="B232" t="s">
        <v>195</v>
      </c>
      <c r="C232" t="s">
        <v>237</v>
      </c>
      <c r="D232" t="s">
        <v>238</v>
      </c>
      <c r="E232">
        <v>3</v>
      </c>
      <c r="F232">
        <v>1.03</v>
      </c>
      <c r="G232" t="s">
        <v>14</v>
      </c>
      <c r="H232" t="s">
        <v>196</v>
      </c>
      <c r="I232" t="s">
        <v>16</v>
      </c>
      <c r="J232">
        <v>4</v>
      </c>
    </row>
    <row r="233" spans="1:10" x14ac:dyDescent="0.3">
      <c r="A233" t="s">
        <v>194</v>
      </c>
      <c r="B233" t="s">
        <v>195</v>
      </c>
      <c r="C233" t="s">
        <v>21</v>
      </c>
      <c r="D233" t="s">
        <v>22</v>
      </c>
      <c r="E233">
        <v>4</v>
      </c>
      <c r="F233">
        <v>1.03</v>
      </c>
      <c r="G233" t="s">
        <v>14</v>
      </c>
      <c r="H233" t="s">
        <v>196</v>
      </c>
      <c r="I233" t="s">
        <v>16</v>
      </c>
      <c r="J233">
        <v>2</v>
      </c>
    </row>
    <row r="234" spans="1:10" x14ac:dyDescent="0.3">
      <c r="A234" t="s">
        <v>194</v>
      </c>
      <c r="B234" t="s">
        <v>195</v>
      </c>
      <c r="C234" t="s">
        <v>239</v>
      </c>
      <c r="D234" t="s">
        <v>240</v>
      </c>
      <c r="E234">
        <v>5</v>
      </c>
      <c r="F234">
        <v>1.03</v>
      </c>
      <c r="G234" t="s">
        <v>14</v>
      </c>
      <c r="H234" t="s">
        <v>196</v>
      </c>
      <c r="I234" t="s">
        <v>16</v>
      </c>
      <c r="J234">
        <v>4</v>
      </c>
    </row>
    <row r="235" spans="1:10" x14ac:dyDescent="0.3">
      <c r="A235" t="s">
        <v>194</v>
      </c>
      <c r="B235" t="s">
        <v>195</v>
      </c>
      <c r="C235" t="s">
        <v>25</v>
      </c>
      <c r="D235" t="s">
        <v>26</v>
      </c>
      <c r="E235">
        <v>6</v>
      </c>
      <c r="F235">
        <v>4.1000000000000002E-2</v>
      </c>
      <c r="G235" t="s">
        <v>14</v>
      </c>
      <c r="H235" t="s">
        <v>196</v>
      </c>
      <c r="I235" t="s">
        <v>16</v>
      </c>
      <c r="J235">
        <v>3</v>
      </c>
    </row>
    <row r="236" spans="1:10" x14ac:dyDescent="0.3">
      <c r="A236" t="s">
        <v>194</v>
      </c>
      <c r="B236" t="s">
        <v>195</v>
      </c>
      <c r="C236" t="s">
        <v>27</v>
      </c>
      <c r="D236" t="s">
        <v>28</v>
      </c>
      <c r="E236">
        <v>7</v>
      </c>
      <c r="F236">
        <v>2.0500000000000001E-2</v>
      </c>
      <c r="G236" t="s">
        <v>14</v>
      </c>
      <c r="H236" t="s">
        <v>196</v>
      </c>
      <c r="I236" t="s">
        <v>16</v>
      </c>
      <c r="J236">
        <v>3</v>
      </c>
    </row>
    <row r="237" spans="1:10" x14ac:dyDescent="0.3">
      <c r="A237" t="s">
        <v>194</v>
      </c>
      <c r="B237" t="s">
        <v>195</v>
      </c>
      <c r="C237" t="s">
        <v>29</v>
      </c>
      <c r="D237" t="s">
        <v>30</v>
      </c>
      <c r="E237">
        <v>8</v>
      </c>
      <c r="F237">
        <v>2.0500000000000001E-2</v>
      </c>
      <c r="G237" t="s">
        <v>14</v>
      </c>
      <c r="H237" t="s">
        <v>196</v>
      </c>
      <c r="I237" t="s">
        <v>16</v>
      </c>
      <c r="J237">
        <v>3</v>
      </c>
    </row>
    <row r="238" spans="1:10" x14ac:dyDescent="0.3">
      <c r="A238" t="s">
        <v>241</v>
      </c>
      <c r="B238" t="s">
        <v>242</v>
      </c>
      <c r="C238" t="s">
        <v>243</v>
      </c>
      <c r="D238" t="s">
        <v>244</v>
      </c>
      <c r="E238">
        <v>1.01</v>
      </c>
      <c r="F238">
        <v>7.798461538461538E-3</v>
      </c>
      <c r="G238" t="s">
        <v>72</v>
      </c>
      <c r="H238" t="s">
        <v>44</v>
      </c>
      <c r="I238" t="s">
        <v>16</v>
      </c>
      <c r="J238">
        <v>1</v>
      </c>
    </row>
    <row r="239" spans="1:10" x14ac:dyDescent="0.3">
      <c r="A239" t="s">
        <v>241</v>
      </c>
      <c r="B239" t="s">
        <v>242</v>
      </c>
      <c r="C239" t="s">
        <v>86</v>
      </c>
      <c r="D239" t="s">
        <v>87</v>
      </c>
      <c r="E239">
        <v>1.02</v>
      </c>
      <c r="F239">
        <v>7.4923076923076929E-4</v>
      </c>
      <c r="G239" t="s">
        <v>72</v>
      </c>
      <c r="H239" t="s">
        <v>44</v>
      </c>
      <c r="I239" t="s">
        <v>16</v>
      </c>
      <c r="J239">
        <v>1</v>
      </c>
    </row>
    <row r="240" spans="1:10" x14ac:dyDescent="0.3">
      <c r="A240" t="s">
        <v>241</v>
      </c>
      <c r="B240" t="s">
        <v>242</v>
      </c>
      <c r="C240" t="s">
        <v>90</v>
      </c>
      <c r="D240" t="s">
        <v>91</v>
      </c>
      <c r="E240">
        <v>1.03</v>
      </c>
      <c r="F240">
        <v>5.9999999999999995E-4</v>
      </c>
      <c r="G240" t="s">
        <v>72</v>
      </c>
      <c r="H240" t="s">
        <v>44</v>
      </c>
      <c r="I240" t="s">
        <v>16</v>
      </c>
      <c r="J240">
        <v>1</v>
      </c>
    </row>
    <row r="241" spans="1:10" x14ac:dyDescent="0.3">
      <c r="A241" t="s">
        <v>241</v>
      </c>
      <c r="B241" t="s">
        <v>242</v>
      </c>
      <c r="C241" t="s">
        <v>116</v>
      </c>
      <c r="D241" t="s">
        <v>117</v>
      </c>
      <c r="E241">
        <v>1.04</v>
      </c>
      <c r="F241">
        <v>4.492307692307692E-4</v>
      </c>
      <c r="G241" t="s">
        <v>72</v>
      </c>
      <c r="H241" t="s">
        <v>44</v>
      </c>
      <c r="I241" t="s">
        <v>16</v>
      </c>
      <c r="J241">
        <v>1</v>
      </c>
    </row>
    <row r="242" spans="1:10" x14ac:dyDescent="0.3">
      <c r="A242" t="s">
        <v>241</v>
      </c>
      <c r="B242" t="s">
        <v>242</v>
      </c>
      <c r="C242" t="s">
        <v>110</v>
      </c>
      <c r="D242" t="s">
        <v>111</v>
      </c>
      <c r="E242">
        <v>1.05</v>
      </c>
      <c r="F242">
        <v>2.9999999999999997E-4</v>
      </c>
      <c r="G242" t="s">
        <v>72</v>
      </c>
      <c r="H242" t="s">
        <v>44</v>
      </c>
      <c r="I242" t="s">
        <v>16</v>
      </c>
      <c r="J242">
        <v>1</v>
      </c>
    </row>
    <row r="243" spans="1:10" x14ac:dyDescent="0.3">
      <c r="A243" t="s">
        <v>241</v>
      </c>
      <c r="B243" t="s">
        <v>242</v>
      </c>
      <c r="C243" t="s">
        <v>227</v>
      </c>
      <c r="D243" t="s">
        <v>228</v>
      </c>
      <c r="E243">
        <v>1.06</v>
      </c>
      <c r="F243">
        <v>8.9230769230769229E-6</v>
      </c>
      <c r="G243" t="s">
        <v>72</v>
      </c>
      <c r="H243" t="s">
        <v>44</v>
      </c>
      <c r="I243" t="s">
        <v>16</v>
      </c>
      <c r="J243">
        <v>1</v>
      </c>
    </row>
    <row r="244" spans="1:10" x14ac:dyDescent="0.3">
      <c r="A244" t="s">
        <v>241</v>
      </c>
      <c r="B244" t="s">
        <v>242</v>
      </c>
      <c r="C244" t="s">
        <v>128</v>
      </c>
      <c r="D244" t="s">
        <v>129</v>
      </c>
      <c r="E244">
        <v>1.07</v>
      </c>
      <c r="F244">
        <v>3.5999999999999997E-4</v>
      </c>
      <c r="G244" t="s">
        <v>130</v>
      </c>
      <c r="H244" t="s">
        <v>44</v>
      </c>
      <c r="I244" t="s">
        <v>16</v>
      </c>
      <c r="J244">
        <v>1</v>
      </c>
    </row>
    <row r="245" spans="1:10" x14ac:dyDescent="0.3">
      <c r="A245" t="s">
        <v>241</v>
      </c>
      <c r="B245" t="s">
        <v>242</v>
      </c>
      <c r="C245" t="s">
        <v>120</v>
      </c>
      <c r="D245" t="s">
        <v>121</v>
      </c>
      <c r="E245">
        <v>1.08</v>
      </c>
      <c r="F245">
        <v>1.2E-5</v>
      </c>
      <c r="G245" t="s">
        <v>72</v>
      </c>
      <c r="H245" t="s">
        <v>44</v>
      </c>
      <c r="I245" t="s">
        <v>16</v>
      </c>
      <c r="J245">
        <v>1</v>
      </c>
    </row>
    <row r="246" spans="1:10" x14ac:dyDescent="0.3">
      <c r="A246" t="s">
        <v>241</v>
      </c>
      <c r="B246" t="s">
        <v>242</v>
      </c>
      <c r="C246" t="s">
        <v>112</v>
      </c>
      <c r="D246" t="s">
        <v>113</v>
      </c>
      <c r="E246">
        <v>1.0900000000000001</v>
      </c>
      <c r="F246">
        <v>5.4000000000000001E-4</v>
      </c>
      <c r="G246" t="s">
        <v>72</v>
      </c>
      <c r="H246" t="s">
        <v>44</v>
      </c>
      <c r="I246" t="s">
        <v>16</v>
      </c>
      <c r="J246">
        <v>1</v>
      </c>
    </row>
    <row r="247" spans="1:10" x14ac:dyDescent="0.3">
      <c r="A247" t="s">
        <v>241</v>
      </c>
      <c r="B247" t="s">
        <v>242</v>
      </c>
      <c r="C247" t="s">
        <v>104</v>
      </c>
      <c r="D247" t="s">
        <v>105</v>
      </c>
      <c r="E247">
        <v>1.1000000000000001</v>
      </c>
      <c r="F247">
        <v>6.7538461538461532E-5</v>
      </c>
      <c r="G247" t="s">
        <v>72</v>
      </c>
      <c r="H247" t="s">
        <v>44</v>
      </c>
      <c r="I247" t="s">
        <v>16</v>
      </c>
      <c r="J247">
        <v>1</v>
      </c>
    </row>
    <row r="248" spans="1:10" x14ac:dyDescent="0.3">
      <c r="A248" t="s">
        <v>241</v>
      </c>
      <c r="B248" t="s">
        <v>242</v>
      </c>
      <c r="C248" t="s">
        <v>114</v>
      </c>
      <c r="D248" t="s">
        <v>115</v>
      </c>
      <c r="E248">
        <v>1.1100000000000001</v>
      </c>
      <c r="F248">
        <v>4.0461538461538464E-5</v>
      </c>
      <c r="G248" t="s">
        <v>72</v>
      </c>
      <c r="H248" t="s">
        <v>44</v>
      </c>
      <c r="I248" t="s">
        <v>16</v>
      </c>
      <c r="J248">
        <v>1</v>
      </c>
    </row>
    <row r="249" spans="1:10" x14ac:dyDescent="0.3">
      <c r="A249" t="s">
        <v>241</v>
      </c>
      <c r="B249" t="s">
        <v>242</v>
      </c>
      <c r="C249" t="s">
        <v>70</v>
      </c>
      <c r="D249" t="s">
        <v>71</v>
      </c>
      <c r="E249">
        <v>1.1200000000000001</v>
      </c>
      <c r="F249">
        <v>2.9309230769230766E-3</v>
      </c>
      <c r="G249" t="s">
        <v>72</v>
      </c>
      <c r="H249" t="s">
        <v>44</v>
      </c>
      <c r="I249" t="s">
        <v>16</v>
      </c>
      <c r="J249">
        <v>1</v>
      </c>
    </row>
    <row r="250" spans="1:10" x14ac:dyDescent="0.3">
      <c r="A250" t="s">
        <v>241</v>
      </c>
      <c r="B250" t="s">
        <v>242</v>
      </c>
      <c r="C250" t="s">
        <v>178</v>
      </c>
      <c r="D250" t="s">
        <v>179</v>
      </c>
      <c r="E250">
        <v>1.1299999999999999</v>
      </c>
      <c r="F250">
        <v>30</v>
      </c>
      <c r="G250" t="s">
        <v>58</v>
      </c>
      <c r="H250" t="s">
        <v>44</v>
      </c>
      <c r="I250" t="s">
        <v>16</v>
      </c>
      <c r="J250">
        <v>6</v>
      </c>
    </row>
    <row r="251" spans="1:10" x14ac:dyDescent="0.3">
      <c r="A251" t="s">
        <v>241</v>
      </c>
      <c r="B251" t="s">
        <v>242</v>
      </c>
      <c r="C251" t="s">
        <v>245</v>
      </c>
      <c r="D251" t="s">
        <v>246</v>
      </c>
      <c r="E251">
        <v>2</v>
      </c>
      <c r="F251">
        <v>1</v>
      </c>
      <c r="G251" t="s">
        <v>14</v>
      </c>
      <c r="H251" t="s">
        <v>44</v>
      </c>
      <c r="I251" t="s">
        <v>16</v>
      </c>
      <c r="J251">
        <v>3</v>
      </c>
    </row>
    <row r="252" spans="1:10" x14ac:dyDescent="0.3">
      <c r="A252" t="s">
        <v>241</v>
      </c>
      <c r="B252" t="s">
        <v>242</v>
      </c>
      <c r="C252" t="s">
        <v>19</v>
      </c>
      <c r="D252" t="s">
        <v>20</v>
      </c>
      <c r="E252">
        <v>3</v>
      </c>
      <c r="F252">
        <v>1</v>
      </c>
      <c r="G252" t="s">
        <v>14</v>
      </c>
      <c r="H252" t="s">
        <v>44</v>
      </c>
      <c r="I252" t="s">
        <v>16</v>
      </c>
      <c r="J252">
        <v>5</v>
      </c>
    </row>
    <row r="253" spans="1:10" x14ac:dyDescent="0.3">
      <c r="A253" t="s">
        <v>241</v>
      </c>
      <c r="B253" t="s">
        <v>242</v>
      </c>
      <c r="C253" t="s">
        <v>247</v>
      </c>
      <c r="D253" t="s">
        <v>248</v>
      </c>
      <c r="E253">
        <v>4</v>
      </c>
      <c r="F253">
        <v>1</v>
      </c>
      <c r="G253" t="s">
        <v>14</v>
      </c>
      <c r="H253" t="s">
        <v>44</v>
      </c>
      <c r="I253" t="s">
        <v>16</v>
      </c>
      <c r="J253">
        <v>3</v>
      </c>
    </row>
    <row r="254" spans="1:10" x14ac:dyDescent="0.3">
      <c r="A254" t="s">
        <v>241</v>
      </c>
      <c r="B254" t="s">
        <v>242</v>
      </c>
      <c r="C254" t="s">
        <v>21</v>
      </c>
      <c r="D254" t="s">
        <v>22</v>
      </c>
      <c r="E254">
        <v>5</v>
      </c>
      <c r="F254">
        <v>1</v>
      </c>
      <c r="G254" t="s">
        <v>14</v>
      </c>
      <c r="H254" t="s">
        <v>44</v>
      </c>
      <c r="I254" t="s">
        <v>16</v>
      </c>
      <c r="J254">
        <v>2</v>
      </c>
    </row>
    <row r="255" spans="1:10" x14ac:dyDescent="0.3">
      <c r="A255" t="s">
        <v>241</v>
      </c>
      <c r="B255" t="s">
        <v>242</v>
      </c>
      <c r="C255" t="s">
        <v>27</v>
      </c>
      <c r="D255" t="s">
        <v>28</v>
      </c>
      <c r="E255">
        <v>6</v>
      </c>
      <c r="F255">
        <v>0.02</v>
      </c>
      <c r="G255" t="s">
        <v>14</v>
      </c>
      <c r="H255" t="s">
        <v>44</v>
      </c>
      <c r="I255" t="s">
        <v>16</v>
      </c>
      <c r="J255">
        <v>3</v>
      </c>
    </row>
    <row r="256" spans="1:10" x14ac:dyDescent="0.3">
      <c r="A256" t="s">
        <v>241</v>
      </c>
      <c r="B256" t="s">
        <v>242</v>
      </c>
      <c r="C256" t="s">
        <v>25</v>
      </c>
      <c r="D256" t="s">
        <v>26</v>
      </c>
      <c r="E256">
        <v>7</v>
      </c>
      <c r="F256">
        <v>0.04</v>
      </c>
      <c r="G256" t="s">
        <v>14</v>
      </c>
      <c r="H256" t="s">
        <v>44</v>
      </c>
      <c r="I256" t="s">
        <v>16</v>
      </c>
      <c r="J256">
        <v>3</v>
      </c>
    </row>
    <row r="257" spans="1:10" x14ac:dyDescent="0.3">
      <c r="A257" t="s">
        <v>241</v>
      </c>
      <c r="B257" t="s">
        <v>242</v>
      </c>
      <c r="C257" t="s">
        <v>49</v>
      </c>
      <c r="D257" t="s">
        <v>50</v>
      </c>
      <c r="E257">
        <v>8</v>
      </c>
      <c r="F257">
        <v>0.02</v>
      </c>
      <c r="G257" t="s">
        <v>14</v>
      </c>
      <c r="H257" t="s">
        <v>44</v>
      </c>
      <c r="I257" t="s">
        <v>16</v>
      </c>
      <c r="J257">
        <v>3</v>
      </c>
    </row>
    <row r="258" spans="1:10" x14ac:dyDescent="0.3">
      <c r="A258" t="s">
        <v>241</v>
      </c>
      <c r="B258" t="s">
        <v>242</v>
      </c>
      <c r="C258" t="s">
        <v>53</v>
      </c>
      <c r="D258" t="s">
        <v>54</v>
      </c>
      <c r="E258">
        <v>9</v>
      </c>
      <c r="F258">
        <v>1</v>
      </c>
      <c r="G258" t="s">
        <v>14</v>
      </c>
      <c r="H258" t="s">
        <v>44</v>
      </c>
      <c r="I258" t="s">
        <v>16</v>
      </c>
      <c r="J258">
        <v>3</v>
      </c>
    </row>
    <row r="259" spans="1:10" x14ac:dyDescent="0.3">
      <c r="A259" t="s">
        <v>249</v>
      </c>
      <c r="B259" t="s">
        <v>250</v>
      </c>
      <c r="C259" t="s">
        <v>82</v>
      </c>
      <c r="D259" t="s">
        <v>83</v>
      </c>
      <c r="E259">
        <v>1.01</v>
      </c>
      <c r="F259">
        <v>1.7999999999999999E-2</v>
      </c>
      <c r="G259" t="s">
        <v>72</v>
      </c>
      <c r="H259" t="s">
        <v>196</v>
      </c>
      <c r="I259" t="s">
        <v>16</v>
      </c>
      <c r="J259">
        <v>1</v>
      </c>
    </row>
    <row r="260" spans="1:10" x14ac:dyDescent="0.3">
      <c r="A260" t="s">
        <v>249</v>
      </c>
      <c r="B260" t="s">
        <v>250</v>
      </c>
      <c r="C260" t="s">
        <v>70</v>
      </c>
      <c r="D260" t="s">
        <v>71</v>
      </c>
      <c r="E260">
        <v>1.02</v>
      </c>
      <c r="F260">
        <v>5.9269799999999992E-3</v>
      </c>
      <c r="G260" t="s">
        <v>72</v>
      </c>
      <c r="H260" t="s">
        <v>196</v>
      </c>
      <c r="I260" t="s">
        <v>16</v>
      </c>
      <c r="J260">
        <v>1</v>
      </c>
    </row>
    <row r="261" spans="1:10" x14ac:dyDescent="0.3">
      <c r="A261" t="s">
        <v>249</v>
      </c>
      <c r="B261" t="s">
        <v>250</v>
      </c>
      <c r="C261" t="s">
        <v>251</v>
      </c>
      <c r="D261" t="s">
        <v>252</v>
      </c>
      <c r="E261">
        <v>1.03</v>
      </c>
      <c r="F261">
        <v>4.5599999999999998E-3</v>
      </c>
      <c r="G261" t="s">
        <v>72</v>
      </c>
      <c r="H261" t="s">
        <v>196</v>
      </c>
      <c r="I261" t="s">
        <v>16</v>
      </c>
      <c r="J261">
        <v>13</v>
      </c>
    </row>
    <row r="262" spans="1:10" x14ac:dyDescent="0.3">
      <c r="A262" t="s">
        <v>249</v>
      </c>
      <c r="B262" t="s">
        <v>250</v>
      </c>
      <c r="C262" t="s">
        <v>253</v>
      </c>
      <c r="D262" t="s">
        <v>254</v>
      </c>
      <c r="E262">
        <v>1.04</v>
      </c>
      <c r="F262">
        <v>3.0000000000000001E-3</v>
      </c>
      <c r="G262" t="s">
        <v>72</v>
      </c>
      <c r="H262" t="s">
        <v>196</v>
      </c>
      <c r="I262" t="s">
        <v>16</v>
      </c>
      <c r="J262">
        <v>5</v>
      </c>
    </row>
    <row r="263" spans="1:10" x14ac:dyDescent="0.3">
      <c r="A263" t="s">
        <v>249</v>
      </c>
      <c r="B263" t="s">
        <v>250</v>
      </c>
      <c r="C263" t="s">
        <v>233</v>
      </c>
      <c r="D263" t="s">
        <v>234</v>
      </c>
      <c r="E263">
        <v>1.05</v>
      </c>
      <c r="F263">
        <v>1.8319199999999999E-3</v>
      </c>
      <c r="G263" t="s">
        <v>72</v>
      </c>
      <c r="H263" t="s">
        <v>196</v>
      </c>
      <c r="I263" t="s">
        <v>16</v>
      </c>
      <c r="J263">
        <v>1</v>
      </c>
    </row>
    <row r="264" spans="1:10" x14ac:dyDescent="0.3">
      <c r="A264" t="s">
        <v>249</v>
      </c>
      <c r="B264" t="s">
        <v>250</v>
      </c>
      <c r="C264" t="s">
        <v>104</v>
      </c>
      <c r="D264" t="s">
        <v>105</v>
      </c>
      <c r="E264">
        <v>1.06</v>
      </c>
      <c r="F264">
        <v>6.9894E-4</v>
      </c>
      <c r="G264" t="s">
        <v>72</v>
      </c>
      <c r="H264" t="s">
        <v>196</v>
      </c>
      <c r="I264" t="s">
        <v>16</v>
      </c>
      <c r="J264">
        <v>1</v>
      </c>
    </row>
    <row r="265" spans="1:10" x14ac:dyDescent="0.3">
      <c r="A265" t="s">
        <v>249</v>
      </c>
      <c r="B265" t="s">
        <v>250</v>
      </c>
      <c r="C265" t="s">
        <v>114</v>
      </c>
      <c r="D265" t="s">
        <v>115</v>
      </c>
      <c r="E265">
        <v>1.07</v>
      </c>
      <c r="F265">
        <v>3.4685E-4</v>
      </c>
      <c r="G265" t="s">
        <v>72</v>
      </c>
      <c r="H265" t="s">
        <v>196</v>
      </c>
      <c r="I265" t="s">
        <v>16</v>
      </c>
      <c r="J265">
        <v>1</v>
      </c>
    </row>
    <row r="266" spans="1:10" x14ac:dyDescent="0.3">
      <c r="A266" t="s">
        <v>249</v>
      </c>
      <c r="B266" t="s">
        <v>250</v>
      </c>
      <c r="C266" t="s">
        <v>126</v>
      </c>
      <c r="D266" t="s">
        <v>127</v>
      </c>
      <c r="E266">
        <v>1.08</v>
      </c>
      <c r="F266">
        <v>3.1530000000000002E-4</v>
      </c>
      <c r="G266" t="s">
        <v>72</v>
      </c>
      <c r="H266" t="s">
        <v>196</v>
      </c>
      <c r="I266" t="s">
        <v>16</v>
      </c>
      <c r="J266">
        <v>1</v>
      </c>
    </row>
    <row r="267" spans="1:10" x14ac:dyDescent="0.3">
      <c r="A267" t="s">
        <v>249</v>
      </c>
      <c r="B267" t="s">
        <v>250</v>
      </c>
      <c r="C267" t="s">
        <v>255</v>
      </c>
      <c r="D267" t="s">
        <v>256</v>
      </c>
      <c r="E267">
        <v>1.0900000000000001</v>
      </c>
      <c r="F267">
        <v>60</v>
      </c>
      <c r="G267" t="s">
        <v>14</v>
      </c>
      <c r="H267" t="s">
        <v>196</v>
      </c>
      <c r="I267" t="s">
        <v>16</v>
      </c>
      <c r="J267">
        <v>6</v>
      </c>
    </row>
    <row r="268" spans="1:10" x14ac:dyDescent="0.3">
      <c r="A268" t="s">
        <v>249</v>
      </c>
      <c r="B268" t="s">
        <v>250</v>
      </c>
      <c r="C268" t="s">
        <v>17</v>
      </c>
      <c r="D268" t="s">
        <v>18</v>
      </c>
      <c r="E268">
        <v>2</v>
      </c>
      <c r="F268">
        <v>1</v>
      </c>
      <c r="G268" t="s">
        <v>14</v>
      </c>
      <c r="H268" t="s">
        <v>196</v>
      </c>
      <c r="I268" t="s">
        <v>16</v>
      </c>
      <c r="J268">
        <v>3</v>
      </c>
    </row>
    <row r="269" spans="1:10" x14ac:dyDescent="0.3">
      <c r="A269" t="s">
        <v>249</v>
      </c>
      <c r="B269" t="s">
        <v>250</v>
      </c>
      <c r="C269" t="s">
        <v>237</v>
      </c>
      <c r="D269" t="s">
        <v>238</v>
      </c>
      <c r="E269">
        <v>3</v>
      </c>
      <c r="F269">
        <v>1</v>
      </c>
      <c r="G269" t="s">
        <v>14</v>
      </c>
      <c r="H269" t="s">
        <v>196</v>
      </c>
      <c r="I269" t="s">
        <v>16</v>
      </c>
      <c r="J269">
        <v>4</v>
      </c>
    </row>
    <row r="270" spans="1:10" x14ac:dyDescent="0.3">
      <c r="A270" t="s">
        <v>249</v>
      </c>
      <c r="B270" t="s">
        <v>250</v>
      </c>
      <c r="C270" t="s">
        <v>21</v>
      </c>
      <c r="D270" t="s">
        <v>22</v>
      </c>
      <c r="E270">
        <v>4</v>
      </c>
      <c r="F270">
        <v>1</v>
      </c>
      <c r="G270" t="s">
        <v>14</v>
      </c>
      <c r="H270" t="s">
        <v>196</v>
      </c>
      <c r="I270" t="s">
        <v>16</v>
      </c>
      <c r="J270">
        <v>2</v>
      </c>
    </row>
    <row r="271" spans="1:10" x14ac:dyDescent="0.3">
      <c r="A271" t="s">
        <v>249</v>
      </c>
      <c r="B271" t="s">
        <v>250</v>
      </c>
      <c r="C271" t="s">
        <v>257</v>
      </c>
      <c r="D271" t="s">
        <v>258</v>
      </c>
      <c r="E271">
        <v>5</v>
      </c>
      <c r="F271">
        <v>1</v>
      </c>
      <c r="G271" t="s">
        <v>14</v>
      </c>
      <c r="H271" t="s">
        <v>196</v>
      </c>
      <c r="I271" t="s">
        <v>16</v>
      </c>
      <c r="J271">
        <v>4</v>
      </c>
    </row>
    <row r="272" spans="1:10" x14ac:dyDescent="0.3">
      <c r="A272" t="s">
        <v>249</v>
      </c>
      <c r="B272" t="s">
        <v>250</v>
      </c>
      <c r="C272" t="s">
        <v>25</v>
      </c>
      <c r="D272" t="s">
        <v>26</v>
      </c>
      <c r="E272">
        <v>6</v>
      </c>
      <c r="F272">
        <v>0.04</v>
      </c>
      <c r="G272" t="s">
        <v>14</v>
      </c>
      <c r="H272" t="s">
        <v>196</v>
      </c>
      <c r="I272" t="s">
        <v>16</v>
      </c>
      <c r="J272">
        <v>3</v>
      </c>
    </row>
    <row r="273" spans="1:10" x14ac:dyDescent="0.3">
      <c r="A273" t="s">
        <v>249</v>
      </c>
      <c r="B273" t="s">
        <v>250</v>
      </c>
      <c r="C273" t="s">
        <v>27</v>
      </c>
      <c r="D273" t="s">
        <v>28</v>
      </c>
      <c r="E273">
        <v>7</v>
      </c>
      <c r="F273">
        <v>0.02</v>
      </c>
      <c r="G273" t="s">
        <v>14</v>
      </c>
      <c r="H273" t="s">
        <v>196</v>
      </c>
      <c r="I273" t="s">
        <v>16</v>
      </c>
      <c r="J273">
        <v>3</v>
      </c>
    </row>
    <row r="274" spans="1:10" x14ac:dyDescent="0.3">
      <c r="A274" t="s">
        <v>249</v>
      </c>
      <c r="B274" t="s">
        <v>250</v>
      </c>
      <c r="C274" t="s">
        <v>29</v>
      </c>
      <c r="D274" t="s">
        <v>30</v>
      </c>
      <c r="E274">
        <v>8</v>
      </c>
      <c r="F274">
        <v>0.02</v>
      </c>
      <c r="G274" t="s">
        <v>14</v>
      </c>
      <c r="H274" t="s">
        <v>196</v>
      </c>
      <c r="I274" t="s">
        <v>16</v>
      </c>
      <c r="J274">
        <v>3</v>
      </c>
    </row>
    <row r="275" spans="1:10" x14ac:dyDescent="0.3">
      <c r="A275" t="s">
        <v>259</v>
      </c>
      <c r="B275" t="s">
        <v>260</v>
      </c>
      <c r="C275" t="s">
        <v>70</v>
      </c>
      <c r="D275" t="s">
        <v>71</v>
      </c>
      <c r="E275">
        <v>1.01</v>
      </c>
      <c r="F275">
        <v>1.99E-3</v>
      </c>
      <c r="G275" t="s">
        <v>72</v>
      </c>
      <c r="H275" t="s">
        <v>261</v>
      </c>
      <c r="I275" t="s">
        <v>16</v>
      </c>
      <c r="J275">
        <v>1</v>
      </c>
    </row>
    <row r="276" spans="1:10" x14ac:dyDescent="0.3">
      <c r="A276" t="s">
        <v>259</v>
      </c>
      <c r="B276" t="s">
        <v>260</v>
      </c>
      <c r="C276" t="s">
        <v>262</v>
      </c>
      <c r="D276" t="s">
        <v>263</v>
      </c>
      <c r="E276">
        <v>1.02</v>
      </c>
      <c r="F276">
        <v>8.5999999999999998E-4</v>
      </c>
      <c r="G276" t="s">
        <v>72</v>
      </c>
      <c r="H276" t="s">
        <v>261</v>
      </c>
      <c r="I276" t="s">
        <v>16</v>
      </c>
      <c r="J276">
        <v>6</v>
      </c>
    </row>
    <row r="277" spans="1:10" x14ac:dyDescent="0.3">
      <c r="A277" t="s">
        <v>259</v>
      </c>
      <c r="B277" t="s">
        <v>260</v>
      </c>
      <c r="C277" t="s">
        <v>264</v>
      </c>
      <c r="D277" t="s">
        <v>265</v>
      </c>
      <c r="E277">
        <v>1.03</v>
      </c>
      <c r="F277">
        <v>7.5000000000000002E-4</v>
      </c>
      <c r="G277" t="s">
        <v>72</v>
      </c>
      <c r="H277" t="s">
        <v>261</v>
      </c>
      <c r="I277" t="s">
        <v>16</v>
      </c>
      <c r="J277">
        <v>2</v>
      </c>
    </row>
    <row r="278" spans="1:10" x14ac:dyDescent="0.3">
      <c r="A278" t="s">
        <v>259</v>
      </c>
      <c r="B278" t="s">
        <v>260</v>
      </c>
      <c r="C278" t="s">
        <v>104</v>
      </c>
      <c r="D278" t="s">
        <v>105</v>
      </c>
      <c r="E278">
        <v>1.04</v>
      </c>
      <c r="F278">
        <v>3.0000000000000003E-4</v>
      </c>
      <c r="G278" t="s">
        <v>72</v>
      </c>
      <c r="H278" t="s">
        <v>261</v>
      </c>
      <c r="I278" t="s">
        <v>16</v>
      </c>
      <c r="J278">
        <v>1</v>
      </c>
    </row>
    <row r="279" spans="1:10" x14ac:dyDescent="0.3">
      <c r="A279" t="s">
        <v>259</v>
      </c>
      <c r="B279" t="s">
        <v>260</v>
      </c>
      <c r="C279" t="s">
        <v>266</v>
      </c>
      <c r="D279" t="s">
        <v>267</v>
      </c>
      <c r="E279">
        <v>1.05</v>
      </c>
      <c r="F279">
        <v>30.6</v>
      </c>
      <c r="G279" t="s">
        <v>14</v>
      </c>
      <c r="H279" t="s">
        <v>261</v>
      </c>
      <c r="I279" t="s">
        <v>16</v>
      </c>
      <c r="J279">
        <v>1</v>
      </c>
    </row>
    <row r="280" spans="1:10" x14ac:dyDescent="0.3">
      <c r="A280" t="s">
        <v>259</v>
      </c>
      <c r="B280" t="s">
        <v>260</v>
      </c>
      <c r="C280" t="s">
        <v>268</v>
      </c>
      <c r="D280" t="s">
        <v>269</v>
      </c>
      <c r="E280">
        <v>1.06</v>
      </c>
      <c r="F280">
        <v>7.4999999999999997E-3</v>
      </c>
      <c r="G280" t="s">
        <v>72</v>
      </c>
      <c r="H280" t="s">
        <v>261</v>
      </c>
      <c r="I280" t="s">
        <v>16</v>
      </c>
      <c r="J280">
        <v>5</v>
      </c>
    </row>
    <row r="281" spans="1:10" x14ac:dyDescent="0.3">
      <c r="A281" t="s">
        <v>259</v>
      </c>
      <c r="B281" t="s">
        <v>260</v>
      </c>
      <c r="C281" t="s">
        <v>270</v>
      </c>
      <c r="D281" t="s">
        <v>271</v>
      </c>
      <c r="E281">
        <v>2</v>
      </c>
      <c r="F281">
        <v>7.6499999999999995E-4</v>
      </c>
      <c r="G281" t="s">
        <v>72</v>
      </c>
      <c r="H281" t="s">
        <v>261</v>
      </c>
      <c r="I281" t="s">
        <v>16</v>
      </c>
      <c r="J281">
        <v>2</v>
      </c>
    </row>
    <row r="282" spans="1:10" x14ac:dyDescent="0.3">
      <c r="A282" t="s">
        <v>259</v>
      </c>
      <c r="B282" t="s">
        <v>260</v>
      </c>
      <c r="C282" t="s">
        <v>135</v>
      </c>
      <c r="D282" t="s">
        <v>136</v>
      </c>
      <c r="E282">
        <v>3</v>
      </c>
      <c r="F282">
        <v>3.5700000000000003E-3</v>
      </c>
      <c r="G282" t="s">
        <v>72</v>
      </c>
      <c r="H282" t="s">
        <v>261</v>
      </c>
      <c r="I282" t="s">
        <v>16</v>
      </c>
      <c r="J282">
        <v>2</v>
      </c>
    </row>
    <row r="283" spans="1:10" x14ac:dyDescent="0.3">
      <c r="A283" t="s">
        <v>259</v>
      </c>
      <c r="B283" t="s">
        <v>260</v>
      </c>
      <c r="C283" t="s">
        <v>272</v>
      </c>
      <c r="D283" t="s">
        <v>273</v>
      </c>
      <c r="E283">
        <v>4</v>
      </c>
      <c r="F283">
        <v>1.02</v>
      </c>
      <c r="G283" t="s">
        <v>14</v>
      </c>
      <c r="H283" t="s">
        <v>261</v>
      </c>
      <c r="I283" t="s">
        <v>16</v>
      </c>
      <c r="J283">
        <v>4</v>
      </c>
    </row>
    <row r="284" spans="1:10" x14ac:dyDescent="0.3">
      <c r="A284" t="s">
        <v>259</v>
      </c>
      <c r="B284" t="s">
        <v>260</v>
      </c>
      <c r="C284" t="s">
        <v>274</v>
      </c>
      <c r="D284" t="s">
        <v>275</v>
      </c>
      <c r="E284">
        <v>5</v>
      </c>
      <c r="F284">
        <v>2.8333333333333332E-2</v>
      </c>
      <c r="G284" t="s">
        <v>14</v>
      </c>
      <c r="H284" t="s">
        <v>261</v>
      </c>
      <c r="I284" t="s">
        <v>16</v>
      </c>
      <c r="J284">
        <v>3</v>
      </c>
    </row>
    <row r="285" spans="1:10" x14ac:dyDescent="0.3">
      <c r="A285" t="s">
        <v>259</v>
      </c>
      <c r="B285" t="s">
        <v>260</v>
      </c>
      <c r="C285" t="s">
        <v>276</v>
      </c>
      <c r="D285" t="s">
        <v>277</v>
      </c>
      <c r="E285">
        <v>6</v>
      </c>
      <c r="F285">
        <v>3.6666666666666666E-3</v>
      </c>
      <c r="G285" t="s">
        <v>14</v>
      </c>
      <c r="H285" t="s">
        <v>261</v>
      </c>
      <c r="I285" t="s">
        <v>16</v>
      </c>
      <c r="J285">
        <v>3</v>
      </c>
    </row>
    <row r="286" spans="1:10" x14ac:dyDescent="0.3">
      <c r="A286" t="s">
        <v>278</v>
      </c>
      <c r="B286" t="s">
        <v>279</v>
      </c>
      <c r="C286" t="s">
        <v>70</v>
      </c>
      <c r="D286" t="s">
        <v>71</v>
      </c>
      <c r="E286">
        <v>1.01</v>
      </c>
      <c r="F286">
        <v>1.3262222222222222E-4</v>
      </c>
      <c r="G286" t="s">
        <v>72</v>
      </c>
      <c r="H286" t="s">
        <v>261</v>
      </c>
      <c r="I286" t="s">
        <v>16</v>
      </c>
      <c r="J286">
        <v>1</v>
      </c>
    </row>
    <row r="287" spans="1:10" x14ac:dyDescent="0.3">
      <c r="A287" t="s">
        <v>278</v>
      </c>
      <c r="B287" t="s">
        <v>279</v>
      </c>
      <c r="C287" t="s">
        <v>262</v>
      </c>
      <c r="D287" t="s">
        <v>263</v>
      </c>
      <c r="E287">
        <v>1.02</v>
      </c>
      <c r="F287">
        <v>5.7342222222222226E-5</v>
      </c>
      <c r="G287" t="s">
        <v>72</v>
      </c>
      <c r="H287" t="s">
        <v>261</v>
      </c>
      <c r="I287" t="s">
        <v>16</v>
      </c>
      <c r="J287">
        <v>6</v>
      </c>
    </row>
    <row r="288" spans="1:10" x14ac:dyDescent="0.3">
      <c r="A288" t="s">
        <v>278</v>
      </c>
      <c r="B288" t="s">
        <v>279</v>
      </c>
      <c r="C288" t="s">
        <v>264</v>
      </c>
      <c r="D288" t="s">
        <v>265</v>
      </c>
      <c r="E288">
        <v>1.03</v>
      </c>
      <c r="F288">
        <v>5.0000000000000002E-5</v>
      </c>
      <c r="G288" t="s">
        <v>72</v>
      </c>
      <c r="H288" t="s">
        <v>261</v>
      </c>
      <c r="I288" t="s">
        <v>16</v>
      </c>
      <c r="J288">
        <v>2</v>
      </c>
    </row>
    <row r="289" spans="1:10" x14ac:dyDescent="0.3">
      <c r="A289" t="s">
        <v>278</v>
      </c>
      <c r="B289" t="s">
        <v>279</v>
      </c>
      <c r="C289" t="s">
        <v>104</v>
      </c>
      <c r="D289" t="s">
        <v>105</v>
      </c>
      <c r="E289">
        <v>1.04</v>
      </c>
      <c r="F289">
        <v>2.0000000000000002E-5</v>
      </c>
      <c r="G289" t="s">
        <v>72</v>
      </c>
      <c r="H289" t="s">
        <v>261</v>
      </c>
      <c r="I289" t="s">
        <v>16</v>
      </c>
      <c r="J289">
        <v>1</v>
      </c>
    </row>
    <row r="290" spans="1:10" x14ac:dyDescent="0.3">
      <c r="A290" t="s">
        <v>278</v>
      </c>
      <c r="B290" t="s">
        <v>279</v>
      </c>
      <c r="C290" t="s">
        <v>266</v>
      </c>
      <c r="D290" t="s">
        <v>267</v>
      </c>
      <c r="E290">
        <v>1.05</v>
      </c>
      <c r="F290">
        <v>2.04</v>
      </c>
      <c r="G290" t="s">
        <v>14</v>
      </c>
      <c r="H290" t="s">
        <v>261</v>
      </c>
      <c r="I290" t="s">
        <v>16</v>
      </c>
      <c r="J290">
        <v>1</v>
      </c>
    </row>
    <row r="291" spans="1:10" x14ac:dyDescent="0.3">
      <c r="A291" t="s">
        <v>278</v>
      </c>
      <c r="B291" t="s">
        <v>279</v>
      </c>
      <c r="C291" t="s">
        <v>268</v>
      </c>
      <c r="D291" t="s">
        <v>269</v>
      </c>
      <c r="E291">
        <v>1.06</v>
      </c>
      <c r="F291">
        <v>5.0000000000000001E-4</v>
      </c>
      <c r="G291" t="s">
        <v>72</v>
      </c>
      <c r="H291" t="s">
        <v>261</v>
      </c>
      <c r="I291" t="s">
        <v>16</v>
      </c>
      <c r="J291">
        <v>5</v>
      </c>
    </row>
    <row r="292" spans="1:10" x14ac:dyDescent="0.3">
      <c r="A292" t="s">
        <v>278</v>
      </c>
      <c r="B292" t="s">
        <v>279</v>
      </c>
      <c r="C292" t="s">
        <v>280</v>
      </c>
      <c r="D292" t="s">
        <v>281</v>
      </c>
      <c r="E292">
        <v>2</v>
      </c>
      <c r="F292">
        <v>3.8248888888888887E-4</v>
      </c>
      <c r="G292" t="s">
        <v>72</v>
      </c>
      <c r="H292" t="s">
        <v>261</v>
      </c>
      <c r="I292" t="s">
        <v>16</v>
      </c>
      <c r="J292">
        <v>2</v>
      </c>
    </row>
    <row r="293" spans="1:10" x14ac:dyDescent="0.3">
      <c r="A293" t="s">
        <v>278</v>
      </c>
      <c r="B293" t="s">
        <v>279</v>
      </c>
      <c r="C293" t="s">
        <v>135</v>
      </c>
      <c r="D293" t="s">
        <v>136</v>
      </c>
      <c r="E293">
        <v>3</v>
      </c>
      <c r="F293">
        <v>1.785022222222222E-3</v>
      </c>
      <c r="G293" t="s">
        <v>72</v>
      </c>
      <c r="H293" t="s">
        <v>261</v>
      </c>
      <c r="I293" t="s">
        <v>16</v>
      </c>
      <c r="J293">
        <v>2</v>
      </c>
    </row>
    <row r="294" spans="1:10" x14ac:dyDescent="0.3">
      <c r="A294" t="s">
        <v>278</v>
      </c>
      <c r="B294" t="s">
        <v>279</v>
      </c>
      <c r="C294" t="s">
        <v>282</v>
      </c>
      <c r="D294" t="s">
        <v>283</v>
      </c>
      <c r="E294">
        <v>4</v>
      </c>
      <c r="F294">
        <v>1.02</v>
      </c>
      <c r="G294" t="s">
        <v>14</v>
      </c>
      <c r="H294" t="s">
        <v>261</v>
      </c>
      <c r="I294" t="s">
        <v>16</v>
      </c>
      <c r="J294">
        <v>4</v>
      </c>
    </row>
    <row r="295" spans="1:10" x14ac:dyDescent="0.3">
      <c r="A295" t="s">
        <v>278</v>
      </c>
      <c r="B295" t="s">
        <v>279</v>
      </c>
      <c r="C295" t="s">
        <v>284</v>
      </c>
      <c r="D295" t="s">
        <v>285</v>
      </c>
      <c r="E295">
        <v>5</v>
      </c>
      <c r="F295">
        <v>2.12E-2</v>
      </c>
      <c r="G295" t="s">
        <v>14</v>
      </c>
      <c r="H295" t="s">
        <v>261</v>
      </c>
      <c r="I295" t="s">
        <v>16</v>
      </c>
      <c r="J295">
        <v>3</v>
      </c>
    </row>
    <row r="296" spans="1:10" x14ac:dyDescent="0.3">
      <c r="A296" t="s">
        <v>278</v>
      </c>
      <c r="B296" t="s">
        <v>279</v>
      </c>
      <c r="C296" t="s">
        <v>286</v>
      </c>
      <c r="D296" t="s">
        <v>287</v>
      </c>
      <c r="E296">
        <v>6</v>
      </c>
      <c r="F296">
        <v>1.3333333333333333E-3</v>
      </c>
      <c r="G296" t="s">
        <v>14</v>
      </c>
      <c r="H296" t="s">
        <v>261</v>
      </c>
      <c r="I296" t="s">
        <v>16</v>
      </c>
      <c r="J296">
        <v>3</v>
      </c>
    </row>
    <row r="297" spans="1:10" x14ac:dyDescent="0.3">
      <c r="A297" t="s">
        <v>288</v>
      </c>
      <c r="B297" t="s">
        <v>289</v>
      </c>
      <c r="C297" t="s">
        <v>82</v>
      </c>
      <c r="D297" t="s">
        <v>83</v>
      </c>
      <c r="E297">
        <v>1.01</v>
      </c>
      <c r="F297">
        <v>8.2500000000000004E-3</v>
      </c>
      <c r="G297" t="s">
        <v>72</v>
      </c>
      <c r="H297" t="s">
        <v>196</v>
      </c>
      <c r="I297" t="s">
        <v>16</v>
      </c>
      <c r="J297">
        <v>1</v>
      </c>
    </row>
    <row r="298" spans="1:10" x14ac:dyDescent="0.3">
      <c r="A298" t="s">
        <v>288</v>
      </c>
      <c r="B298" t="s">
        <v>289</v>
      </c>
      <c r="C298" t="s">
        <v>92</v>
      </c>
      <c r="D298" t="s">
        <v>93</v>
      </c>
      <c r="E298">
        <v>1.02</v>
      </c>
      <c r="F298">
        <v>1.098E-3</v>
      </c>
      <c r="G298" t="s">
        <v>72</v>
      </c>
      <c r="H298" t="s">
        <v>196</v>
      </c>
      <c r="I298" t="s">
        <v>16</v>
      </c>
      <c r="J298">
        <v>1</v>
      </c>
    </row>
    <row r="299" spans="1:10" x14ac:dyDescent="0.3">
      <c r="A299" t="s">
        <v>288</v>
      </c>
      <c r="B299" t="s">
        <v>289</v>
      </c>
      <c r="C299" t="s">
        <v>290</v>
      </c>
      <c r="D299" t="s">
        <v>291</v>
      </c>
      <c r="E299">
        <v>1.03</v>
      </c>
      <c r="F299">
        <v>1.8000000000000002E-3</v>
      </c>
      <c r="G299" t="s">
        <v>72</v>
      </c>
      <c r="H299" t="s">
        <v>196</v>
      </c>
      <c r="I299" t="s">
        <v>16</v>
      </c>
      <c r="J299">
        <v>1</v>
      </c>
    </row>
    <row r="300" spans="1:10" x14ac:dyDescent="0.3">
      <c r="A300" t="s">
        <v>288</v>
      </c>
      <c r="B300" t="s">
        <v>289</v>
      </c>
      <c r="C300" t="s">
        <v>292</v>
      </c>
      <c r="D300" t="s">
        <v>293</v>
      </c>
      <c r="E300">
        <v>1.04</v>
      </c>
      <c r="F300">
        <v>1.6200000000000001E-3</v>
      </c>
      <c r="G300" t="s">
        <v>72</v>
      </c>
      <c r="H300" t="s">
        <v>196</v>
      </c>
      <c r="I300" t="s">
        <v>16</v>
      </c>
      <c r="J300">
        <v>1</v>
      </c>
    </row>
    <row r="301" spans="1:10" x14ac:dyDescent="0.3">
      <c r="A301" t="s">
        <v>288</v>
      </c>
      <c r="B301" t="s">
        <v>289</v>
      </c>
      <c r="C301" t="s">
        <v>100</v>
      </c>
      <c r="D301" t="s">
        <v>101</v>
      </c>
      <c r="E301">
        <v>1.05</v>
      </c>
      <c r="F301">
        <v>1.2000000000000001E-3</v>
      </c>
      <c r="G301" t="s">
        <v>72</v>
      </c>
      <c r="H301" t="s">
        <v>196</v>
      </c>
      <c r="I301" t="s">
        <v>16</v>
      </c>
      <c r="J301">
        <v>2</v>
      </c>
    </row>
    <row r="302" spans="1:10" x14ac:dyDescent="0.3">
      <c r="A302" t="s">
        <v>288</v>
      </c>
      <c r="B302" t="s">
        <v>289</v>
      </c>
      <c r="C302" t="s">
        <v>70</v>
      </c>
      <c r="D302" t="s">
        <v>71</v>
      </c>
      <c r="E302">
        <v>1.06</v>
      </c>
      <c r="F302">
        <v>1.4733333333333332E-3</v>
      </c>
      <c r="G302" t="s">
        <v>72</v>
      </c>
      <c r="H302" t="s">
        <v>196</v>
      </c>
      <c r="I302" t="s">
        <v>16</v>
      </c>
      <c r="J302">
        <v>1</v>
      </c>
    </row>
    <row r="303" spans="1:10" x14ac:dyDescent="0.3">
      <c r="A303" t="s">
        <v>288</v>
      </c>
      <c r="B303" t="s">
        <v>289</v>
      </c>
      <c r="C303" t="s">
        <v>86</v>
      </c>
      <c r="D303" t="s">
        <v>87</v>
      </c>
      <c r="E303">
        <v>1.07</v>
      </c>
      <c r="F303">
        <v>6.0000000000000006E-4</v>
      </c>
      <c r="G303" t="s">
        <v>72</v>
      </c>
      <c r="H303" t="s">
        <v>196</v>
      </c>
      <c r="I303" t="s">
        <v>16</v>
      </c>
      <c r="J303">
        <v>1</v>
      </c>
    </row>
    <row r="304" spans="1:10" x14ac:dyDescent="0.3">
      <c r="A304" t="s">
        <v>288</v>
      </c>
      <c r="B304" t="s">
        <v>289</v>
      </c>
      <c r="C304" t="s">
        <v>74</v>
      </c>
      <c r="D304" t="s">
        <v>75</v>
      </c>
      <c r="E304">
        <v>1.08</v>
      </c>
      <c r="F304">
        <v>4.5000000000000004E-4</v>
      </c>
      <c r="G304" t="s">
        <v>72</v>
      </c>
      <c r="H304" t="s">
        <v>196</v>
      </c>
      <c r="I304" t="s">
        <v>16</v>
      </c>
      <c r="J304">
        <v>1</v>
      </c>
    </row>
    <row r="305" spans="1:10" x14ac:dyDescent="0.3">
      <c r="A305" t="s">
        <v>288</v>
      </c>
      <c r="B305" t="s">
        <v>289</v>
      </c>
      <c r="C305" t="s">
        <v>116</v>
      </c>
      <c r="D305" t="s">
        <v>117</v>
      </c>
      <c r="E305">
        <v>1.0900000000000001</v>
      </c>
      <c r="F305">
        <v>4.5000000000000004E-4</v>
      </c>
      <c r="G305" t="s">
        <v>72</v>
      </c>
      <c r="H305" t="s">
        <v>196</v>
      </c>
      <c r="I305" t="s">
        <v>16</v>
      </c>
      <c r="J305">
        <v>1</v>
      </c>
    </row>
    <row r="306" spans="1:10" x14ac:dyDescent="0.3">
      <c r="A306" t="s">
        <v>288</v>
      </c>
      <c r="B306" t="s">
        <v>289</v>
      </c>
      <c r="C306" t="s">
        <v>104</v>
      </c>
      <c r="D306" t="s">
        <v>105</v>
      </c>
      <c r="E306">
        <v>1.1000000000000001</v>
      </c>
      <c r="F306">
        <v>4.5000000000000004E-4</v>
      </c>
      <c r="G306" t="s">
        <v>72</v>
      </c>
      <c r="H306" t="s">
        <v>196</v>
      </c>
      <c r="I306" t="s">
        <v>16</v>
      </c>
      <c r="J306">
        <v>1</v>
      </c>
    </row>
    <row r="307" spans="1:10" x14ac:dyDescent="0.3">
      <c r="A307" t="s">
        <v>288</v>
      </c>
      <c r="B307" t="s">
        <v>289</v>
      </c>
      <c r="C307" t="s">
        <v>102</v>
      </c>
      <c r="D307" t="s">
        <v>103</v>
      </c>
      <c r="E307">
        <v>1.1100000000000001</v>
      </c>
      <c r="F307">
        <v>3.0000000000000003E-4</v>
      </c>
      <c r="G307" t="s">
        <v>72</v>
      </c>
      <c r="H307" t="s">
        <v>196</v>
      </c>
      <c r="I307" t="s">
        <v>16</v>
      </c>
      <c r="J307">
        <v>1</v>
      </c>
    </row>
    <row r="308" spans="1:10" x14ac:dyDescent="0.3">
      <c r="A308" t="s">
        <v>288</v>
      </c>
      <c r="B308" t="s">
        <v>289</v>
      </c>
      <c r="C308" t="s">
        <v>110</v>
      </c>
      <c r="D308" t="s">
        <v>111</v>
      </c>
      <c r="E308">
        <v>1.1200000000000001</v>
      </c>
      <c r="F308">
        <v>3.0000000000000003E-4</v>
      </c>
      <c r="G308" t="s">
        <v>72</v>
      </c>
      <c r="H308" t="s">
        <v>196</v>
      </c>
      <c r="I308" t="s">
        <v>16</v>
      </c>
      <c r="J308">
        <v>1</v>
      </c>
    </row>
    <row r="309" spans="1:10" x14ac:dyDescent="0.3">
      <c r="A309" t="s">
        <v>288</v>
      </c>
      <c r="B309" t="s">
        <v>289</v>
      </c>
      <c r="C309" t="s">
        <v>90</v>
      </c>
      <c r="D309" t="s">
        <v>91</v>
      </c>
      <c r="E309">
        <v>1.1299999999999999</v>
      </c>
      <c r="F309">
        <v>1.5000000000000001E-4</v>
      </c>
      <c r="G309" t="s">
        <v>72</v>
      </c>
      <c r="H309" t="s">
        <v>196</v>
      </c>
      <c r="I309" t="s">
        <v>16</v>
      </c>
      <c r="J309">
        <v>1</v>
      </c>
    </row>
    <row r="310" spans="1:10" x14ac:dyDescent="0.3">
      <c r="A310" t="s">
        <v>288</v>
      </c>
      <c r="B310" t="s">
        <v>289</v>
      </c>
      <c r="C310" t="s">
        <v>294</v>
      </c>
      <c r="D310" t="s">
        <v>295</v>
      </c>
      <c r="E310">
        <v>1.1400000000000001</v>
      </c>
      <c r="F310">
        <v>1.5000000000000001E-4</v>
      </c>
      <c r="G310" t="s">
        <v>72</v>
      </c>
      <c r="H310" t="s">
        <v>196</v>
      </c>
      <c r="I310" t="s">
        <v>16</v>
      </c>
      <c r="J310">
        <v>1</v>
      </c>
    </row>
    <row r="311" spans="1:10" x14ac:dyDescent="0.3">
      <c r="A311" t="s">
        <v>288</v>
      </c>
      <c r="B311" t="s">
        <v>289</v>
      </c>
      <c r="C311" t="s">
        <v>112</v>
      </c>
      <c r="D311" t="s">
        <v>113</v>
      </c>
      <c r="E311">
        <v>1.1499999999999999</v>
      </c>
      <c r="F311">
        <v>1.1999999999999999E-4</v>
      </c>
      <c r="G311" t="s">
        <v>72</v>
      </c>
      <c r="H311" t="s">
        <v>196</v>
      </c>
      <c r="I311" t="s">
        <v>16</v>
      </c>
      <c r="J311">
        <v>1</v>
      </c>
    </row>
    <row r="312" spans="1:10" x14ac:dyDescent="0.3">
      <c r="A312" t="s">
        <v>288</v>
      </c>
      <c r="B312" t="s">
        <v>289</v>
      </c>
      <c r="C312" t="s">
        <v>118</v>
      </c>
      <c r="D312" t="s">
        <v>119</v>
      </c>
      <c r="E312">
        <v>1.1599999999999999</v>
      </c>
      <c r="F312">
        <v>2.1819999999999999E-4</v>
      </c>
      <c r="G312" t="s">
        <v>72</v>
      </c>
      <c r="H312" t="s">
        <v>196</v>
      </c>
      <c r="I312" t="s">
        <v>16</v>
      </c>
      <c r="J312">
        <v>2</v>
      </c>
    </row>
    <row r="313" spans="1:10" x14ac:dyDescent="0.3">
      <c r="A313" t="s">
        <v>288</v>
      </c>
      <c r="B313" t="s">
        <v>289</v>
      </c>
      <c r="C313" t="s">
        <v>128</v>
      </c>
      <c r="D313" t="s">
        <v>129</v>
      </c>
      <c r="E313">
        <v>1.17</v>
      </c>
      <c r="F313">
        <v>3.6000000000000002E-4</v>
      </c>
      <c r="G313" t="s">
        <v>130</v>
      </c>
      <c r="H313" t="s">
        <v>196</v>
      </c>
      <c r="I313" t="s">
        <v>16</v>
      </c>
      <c r="J313">
        <v>1</v>
      </c>
    </row>
    <row r="314" spans="1:10" x14ac:dyDescent="0.3">
      <c r="A314" t="s">
        <v>288</v>
      </c>
      <c r="B314" t="s">
        <v>289</v>
      </c>
      <c r="C314" t="s">
        <v>126</v>
      </c>
      <c r="D314" t="s">
        <v>127</v>
      </c>
      <c r="E314">
        <v>1.18</v>
      </c>
      <c r="F314">
        <v>1.1999999999999999E-4</v>
      </c>
      <c r="G314" t="s">
        <v>72</v>
      </c>
      <c r="H314" t="s">
        <v>196</v>
      </c>
      <c r="I314" t="s">
        <v>16</v>
      </c>
      <c r="J314">
        <v>1</v>
      </c>
    </row>
    <row r="315" spans="1:10" x14ac:dyDescent="0.3">
      <c r="A315" t="s">
        <v>288</v>
      </c>
      <c r="B315" t="s">
        <v>289</v>
      </c>
      <c r="C315" t="s">
        <v>296</v>
      </c>
      <c r="D315" t="s">
        <v>297</v>
      </c>
      <c r="E315">
        <v>1.19</v>
      </c>
      <c r="F315">
        <v>31.5</v>
      </c>
      <c r="G315" t="s">
        <v>14</v>
      </c>
      <c r="H315" t="s">
        <v>196</v>
      </c>
      <c r="I315" t="s">
        <v>16</v>
      </c>
      <c r="J315">
        <v>6</v>
      </c>
    </row>
    <row r="316" spans="1:10" x14ac:dyDescent="0.3">
      <c r="A316" t="s">
        <v>288</v>
      </c>
      <c r="B316" t="s">
        <v>289</v>
      </c>
      <c r="C316" t="s">
        <v>17</v>
      </c>
      <c r="D316" t="s">
        <v>18</v>
      </c>
      <c r="E316">
        <v>2</v>
      </c>
      <c r="F316">
        <v>1</v>
      </c>
      <c r="G316" t="s">
        <v>14</v>
      </c>
      <c r="H316" t="s">
        <v>196</v>
      </c>
      <c r="I316" t="s">
        <v>16</v>
      </c>
      <c r="J316">
        <v>3</v>
      </c>
    </row>
    <row r="317" spans="1:10" x14ac:dyDescent="0.3">
      <c r="A317" t="s">
        <v>288</v>
      </c>
      <c r="B317" t="s">
        <v>289</v>
      </c>
      <c r="C317" t="s">
        <v>237</v>
      </c>
      <c r="D317" t="s">
        <v>238</v>
      </c>
      <c r="E317">
        <v>3</v>
      </c>
      <c r="F317">
        <v>1</v>
      </c>
      <c r="G317" t="s">
        <v>14</v>
      </c>
      <c r="H317" t="s">
        <v>196</v>
      </c>
      <c r="I317" t="s">
        <v>16</v>
      </c>
      <c r="J317">
        <v>4</v>
      </c>
    </row>
    <row r="318" spans="1:10" x14ac:dyDescent="0.3">
      <c r="A318" t="s">
        <v>288</v>
      </c>
      <c r="B318" t="s">
        <v>289</v>
      </c>
      <c r="C318" t="s">
        <v>21</v>
      </c>
      <c r="D318" t="s">
        <v>22</v>
      </c>
      <c r="E318">
        <v>4</v>
      </c>
      <c r="F318">
        <v>1</v>
      </c>
      <c r="G318" t="s">
        <v>14</v>
      </c>
      <c r="H318" t="s">
        <v>196</v>
      </c>
      <c r="I318" t="s">
        <v>16</v>
      </c>
      <c r="J318">
        <v>2</v>
      </c>
    </row>
    <row r="319" spans="1:10" x14ac:dyDescent="0.3">
      <c r="A319" t="s">
        <v>288</v>
      </c>
      <c r="B319" t="s">
        <v>289</v>
      </c>
      <c r="C319" t="s">
        <v>298</v>
      </c>
      <c r="D319" t="s">
        <v>299</v>
      </c>
      <c r="E319">
        <v>5</v>
      </c>
      <c r="F319">
        <v>1</v>
      </c>
      <c r="G319" t="s">
        <v>14</v>
      </c>
      <c r="H319" t="s">
        <v>196</v>
      </c>
      <c r="I319" t="s">
        <v>16</v>
      </c>
      <c r="J319">
        <v>4</v>
      </c>
    </row>
    <row r="320" spans="1:10" x14ac:dyDescent="0.3">
      <c r="A320" t="s">
        <v>288</v>
      </c>
      <c r="B320" t="s">
        <v>289</v>
      </c>
      <c r="C320" t="s">
        <v>25</v>
      </c>
      <c r="D320" t="s">
        <v>26</v>
      </c>
      <c r="E320">
        <v>6</v>
      </c>
      <c r="F320">
        <v>4.2000000000000003E-2</v>
      </c>
      <c r="G320" t="s">
        <v>14</v>
      </c>
      <c r="H320" t="s">
        <v>196</v>
      </c>
      <c r="I320" t="s">
        <v>16</v>
      </c>
      <c r="J320">
        <v>3</v>
      </c>
    </row>
    <row r="321" spans="1:10" x14ac:dyDescent="0.3">
      <c r="A321" t="s">
        <v>288</v>
      </c>
      <c r="B321" t="s">
        <v>289</v>
      </c>
      <c r="C321" t="s">
        <v>27</v>
      </c>
      <c r="D321" t="s">
        <v>28</v>
      </c>
      <c r="E321">
        <v>7</v>
      </c>
      <c r="F321">
        <v>2.1333333333333333E-2</v>
      </c>
      <c r="G321" t="s">
        <v>14</v>
      </c>
      <c r="H321" t="s">
        <v>196</v>
      </c>
      <c r="I321" t="s">
        <v>16</v>
      </c>
      <c r="J321">
        <v>3</v>
      </c>
    </row>
    <row r="322" spans="1:10" x14ac:dyDescent="0.3">
      <c r="A322" t="s">
        <v>288</v>
      </c>
      <c r="B322" t="s">
        <v>289</v>
      </c>
      <c r="C322" t="s">
        <v>29</v>
      </c>
      <c r="D322" t="s">
        <v>30</v>
      </c>
      <c r="E322">
        <v>8</v>
      </c>
      <c r="F322">
        <v>2.1333333333333333E-2</v>
      </c>
      <c r="G322" t="s">
        <v>14</v>
      </c>
      <c r="H322" t="s">
        <v>196</v>
      </c>
      <c r="I322" t="s">
        <v>16</v>
      </c>
      <c r="J322">
        <v>3</v>
      </c>
    </row>
    <row r="323" spans="1:10" x14ac:dyDescent="0.3">
      <c r="A323" t="s">
        <v>300</v>
      </c>
      <c r="B323" t="s">
        <v>301</v>
      </c>
      <c r="C323" t="s">
        <v>70</v>
      </c>
      <c r="D323" t="s">
        <v>71</v>
      </c>
      <c r="E323">
        <v>1.01</v>
      </c>
      <c r="F323">
        <v>3.15E-3</v>
      </c>
      <c r="G323" t="s">
        <v>72</v>
      </c>
      <c r="H323" t="s">
        <v>151</v>
      </c>
      <c r="I323" t="s">
        <v>16</v>
      </c>
      <c r="J323">
        <v>1</v>
      </c>
    </row>
    <row r="324" spans="1:10" x14ac:dyDescent="0.3">
      <c r="A324" t="s">
        <v>300</v>
      </c>
      <c r="B324" t="s">
        <v>301</v>
      </c>
      <c r="C324" t="s">
        <v>104</v>
      </c>
      <c r="D324" t="s">
        <v>105</v>
      </c>
      <c r="E324">
        <v>1.02</v>
      </c>
      <c r="F324">
        <v>2.9999999999999997E-4</v>
      </c>
      <c r="G324" t="s">
        <v>72</v>
      </c>
      <c r="H324" t="s">
        <v>151</v>
      </c>
      <c r="I324" t="s">
        <v>16</v>
      </c>
      <c r="J324">
        <v>1</v>
      </c>
    </row>
    <row r="325" spans="1:10" x14ac:dyDescent="0.3">
      <c r="A325" t="s">
        <v>300</v>
      </c>
      <c r="B325" t="s">
        <v>301</v>
      </c>
      <c r="C325" t="s">
        <v>255</v>
      </c>
      <c r="D325" t="s">
        <v>256</v>
      </c>
      <c r="E325">
        <v>1.03</v>
      </c>
      <c r="F325">
        <v>31.5</v>
      </c>
      <c r="G325" t="s">
        <v>14</v>
      </c>
      <c r="H325" t="s">
        <v>151</v>
      </c>
      <c r="I325" t="s">
        <v>16</v>
      </c>
      <c r="J325">
        <v>6</v>
      </c>
    </row>
    <row r="326" spans="1:10" x14ac:dyDescent="0.3">
      <c r="A326" t="s">
        <v>300</v>
      </c>
      <c r="B326" t="s">
        <v>301</v>
      </c>
      <c r="C326" t="s">
        <v>302</v>
      </c>
      <c r="D326" t="s">
        <v>303</v>
      </c>
      <c r="E326">
        <v>1.04</v>
      </c>
      <c r="F326">
        <v>4.4999999999999999E-4</v>
      </c>
      <c r="G326" t="s">
        <v>72</v>
      </c>
      <c r="H326" t="s">
        <v>151</v>
      </c>
      <c r="I326" t="s">
        <v>16</v>
      </c>
      <c r="J326">
        <v>1</v>
      </c>
    </row>
    <row r="327" spans="1:10" x14ac:dyDescent="0.3">
      <c r="A327" t="s">
        <v>300</v>
      </c>
      <c r="B327" t="s">
        <v>301</v>
      </c>
      <c r="C327" t="s">
        <v>268</v>
      </c>
      <c r="D327" t="s">
        <v>269</v>
      </c>
      <c r="E327">
        <v>1.05</v>
      </c>
      <c r="F327">
        <v>7.4999999999999997E-3</v>
      </c>
      <c r="G327" t="s">
        <v>72</v>
      </c>
      <c r="H327" t="s">
        <v>151</v>
      </c>
      <c r="I327" t="s">
        <v>16</v>
      </c>
      <c r="J327">
        <v>5</v>
      </c>
    </row>
    <row r="328" spans="1:10" x14ac:dyDescent="0.3">
      <c r="A328" t="s">
        <v>300</v>
      </c>
      <c r="B328" t="s">
        <v>301</v>
      </c>
      <c r="C328" t="s">
        <v>304</v>
      </c>
      <c r="D328" t="s">
        <v>305</v>
      </c>
      <c r="E328">
        <v>1.06</v>
      </c>
      <c r="F328">
        <v>5.9999999999999995E-4</v>
      </c>
      <c r="G328" t="s">
        <v>72</v>
      </c>
      <c r="H328" t="s">
        <v>151</v>
      </c>
      <c r="I328" t="s">
        <v>16</v>
      </c>
      <c r="J328">
        <v>2</v>
      </c>
    </row>
    <row r="329" spans="1:10" x14ac:dyDescent="0.3">
      <c r="A329" t="s">
        <v>300</v>
      </c>
      <c r="B329" t="s">
        <v>301</v>
      </c>
      <c r="C329" t="s">
        <v>36</v>
      </c>
      <c r="D329" t="s">
        <v>37</v>
      </c>
      <c r="E329">
        <v>2</v>
      </c>
      <c r="F329">
        <v>1.05</v>
      </c>
      <c r="G329" t="s">
        <v>14</v>
      </c>
      <c r="H329" t="s">
        <v>151</v>
      </c>
      <c r="I329" t="s">
        <v>16</v>
      </c>
      <c r="J329">
        <v>3</v>
      </c>
    </row>
    <row r="330" spans="1:10" x14ac:dyDescent="0.3">
      <c r="A330" t="s">
        <v>300</v>
      </c>
      <c r="B330" t="s">
        <v>301</v>
      </c>
      <c r="C330" t="s">
        <v>154</v>
      </c>
      <c r="D330" t="s">
        <v>155</v>
      </c>
      <c r="E330">
        <v>3</v>
      </c>
      <c r="F330">
        <v>1</v>
      </c>
      <c r="G330" t="s">
        <v>14</v>
      </c>
      <c r="H330" t="s">
        <v>151</v>
      </c>
      <c r="I330" t="s">
        <v>16</v>
      </c>
      <c r="J330">
        <v>3</v>
      </c>
    </row>
    <row r="331" spans="1:10" x14ac:dyDescent="0.3">
      <c r="A331" t="s">
        <v>300</v>
      </c>
      <c r="B331" t="s">
        <v>301</v>
      </c>
      <c r="C331" t="s">
        <v>306</v>
      </c>
      <c r="D331" t="s">
        <v>307</v>
      </c>
      <c r="E331">
        <v>4</v>
      </c>
      <c r="F331">
        <v>1.05</v>
      </c>
      <c r="G331" t="s">
        <v>14</v>
      </c>
      <c r="H331" t="s">
        <v>151</v>
      </c>
      <c r="I331" t="s">
        <v>16</v>
      </c>
      <c r="J331">
        <v>4</v>
      </c>
    </row>
    <row r="332" spans="1:10" x14ac:dyDescent="0.3">
      <c r="A332" t="s">
        <v>300</v>
      </c>
      <c r="B332" t="s">
        <v>301</v>
      </c>
      <c r="C332" t="s">
        <v>21</v>
      </c>
      <c r="D332" t="s">
        <v>22</v>
      </c>
      <c r="E332">
        <v>5</v>
      </c>
      <c r="F332">
        <v>1.05</v>
      </c>
      <c r="G332" t="s">
        <v>14</v>
      </c>
      <c r="H332" t="s">
        <v>151</v>
      </c>
      <c r="I332" t="s">
        <v>16</v>
      </c>
      <c r="J332">
        <v>2</v>
      </c>
    </row>
    <row r="333" spans="1:10" x14ac:dyDescent="0.3">
      <c r="A333" t="s">
        <v>300</v>
      </c>
      <c r="B333" t="s">
        <v>301</v>
      </c>
      <c r="C333" t="s">
        <v>29</v>
      </c>
      <c r="D333" t="s">
        <v>30</v>
      </c>
      <c r="E333">
        <v>6</v>
      </c>
      <c r="F333">
        <v>2.1000000000000001E-2</v>
      </c>
      <c r="G333" t="s">
        <v>14</v>
      </c>
      <c r="H333" t="s">
        <v>151</v>
      </c>
      <c r="I333" t="s">
        <v>16</v>
      </c>
      <c r="J333">
        <v>3</v>
      </c>
    </row>
    <row r="334" spans="1:10" x14ac:dyDescent="0.3">
      <c r="A334" t="s">
        <v>300</v>
      </c>
      <c r="B334" t="s">
        <v>301</v>
      </c>
      <c r="C334" t="s">
        <v>27</v>
      </c>
      <c r="D334" t="s">
        <v>28</v>
      </c>
      <c r="E334">
        <v>7</v>
      </c>
      <c r="F334">
        <v>2.1000000000000001E-2</v>
      </c>
      <c r="G334" t="s">
        <v>14</v>
      </c>
      <c r="H334" t="s">
        <v>151</v>
      </c>
      <c r="I334" t="s">
        <v>16</v>
      </c>
      <c r="J334">
        <v>3</v>
      </c>
    </row>
    <row r="335" spans="1:10" x14ac:dyDescent="0.3">
      <c r="A335" t="s">
        <v>300</v>
      </c>
      <c r="B335" t="s">
        <v>301</v>
      </c>
      <c r="C335" t="s">
        <v>25</v>
      </c>
      <c r="D335" t="s">
        <v>26</v>
      </c>
      <c r="E335">
        <v>8</v>
      </c>
      <c r="F335">
        <v>4.2000000000000003E-2</v>
      </c>
      <c r="G335" t="s">
        <v>14</v>
      </c>
      <c r="H335" t="s">
        <v>151</v>
      </c>
      <c r="I335" t="s">
        <v>16</v>
      </c>
      <c r="J335">
        <v>3</v>
      </c>
    </row>
    <row r="336" spans="1:10" x14ac:dyDescent="0.3">
      <c r="A336" t="s">
        <v>308</v>
      </c>
      <c r="B336" t="s">
        <v>309</v>
      </c>
      <c r="C336" t="s">
        <v>70</v>
      </c>
      <c r="D336" t="s">
        <v>71</v>
      </c>
      <c r="E336">
        <v>1.01</v>
      </c>
      <c r="F336">
        <v>6.3E-3</v>
      </c>
      <c r="G336" t="s">
        <v>72</v>
      </c>
      <c r="H336" t="s">
        <v>151</v>
      </c>
      <c r="I336" t="s">
        <v>16</v>
      </c>
      <c r="J336">
        <v>1</v>
      </c>
    </row>
    <row r="337" spans="1:10" x14ac:dyDescent="0.3">
      <c r="A337" t="s">
        <v>308</v>
      </c>
      <c r="B337" t="s">
        <v>309</v>
      </c>
      <c r="C337" t="s">
        <v>104</v>
      </c>
      <c r="D337" t="s">
        <v>105</v>
      </c>
      <c r="E337">
        <v>1.02</v>
      </c>
      <c r="F337">
        <v>5.9999999999999995E-4</v>
      </c>
      <c r="G337" t="s">
        <v>72</v>
      </c>
      <c r="H337" t="s">
        <v>151</v>
      </c>
      <c r="I337" t="s">
        <v>16</v>
      </c>
      <c r="J337">
        <v>1</v>
      </c>
    </row>
    <row r="338" spans="1:10" x14ac:dyDescent="0.3">
      <c r="A338" t="s">
        <v>308</v>
      </c>
      <c r="B338" t="s">
        <v>309</v>
      </c>
      <c r="C338" t="s">
        <v>255</v>
      </c>
      <c r="D338" t="s">
        <v>256</v>
      </c>
      <c r="E338">
        <v>1.03</v>
      </c>
      <c r="F338">
        <v>63</v>
      </c>
      <c r="G338" t="s">
        <v>14</v>
      </c>
      <c r="H338" t="s">
        <v>151</v>
      </c>
      <c r="I338" t="s">
        <v>16</v>
      </c>
      <c r="J338">
        <v>6</v>
      </c>
    </row>
    <row r="339" spans="1:10" x14ac:dyDescent="0.3">
      <c r="A339" t="s">
        <v>308</v>
      </c>
      <c r="B339" t="s">
        <v>309</v>
      </c>
      <c r="C339" t="s">
        <v>302</v>
      </c>
      <c r="D339" t="s">
        <v>303</v>
      </c>
      <c r="E339">
        <v>1.04</v>
      </c>
      <c r="F339">
        <v>8.9999999999999998E-4</v>
      </c>
      <c r="G339" t="s">
        <v>72</v>
      </c>
      <c r="H339" t="s">
        <v>151</v>
      </c>
      <c r="I339" t="s">
        <v>16</v>
      </c>
      <c r="J339">
        <v>1</v>
      </c>
    </row>
    <row r="340" spans="1:10" x14ac:dyDescent="0.3">
      <c r="A340" t="s">
        <v>308</v>
      </c>
      <c r="B340" t="s">
        <v>309</v>
      </c>
      <c r="C340" t="s">
        <v>268</v>
      </c>
      <c r="D340" t="s">
        <v>269</v>
      </c>
      <c r="E340">
        <v>1.05</v>
      </c>
      <c r="F340">
        <v>1.4999999999999999E-2</v>
      </c>
      <c r="G340" t="s">
        <v>72</v>
      </c>
      <c r="H340" t="s">
        <v>151</v>
      </c>
      <c r="I340" t="s">
        <v>16</v>
      </c>
      <c r="J340">
        <v>5</v>
      </c>
    </row>
    <row r="341" spans="1:10" x14ac:dyDescent="0.3">
      <c r="A341" t="s">
        <v>308</v>
      </c>
      <c r="B341" t="s">
        <v>309</v>
      </c>
      <c r="C341" t="s">
        <v>304</v>
      </c>
      <c r="D341" t="s">
        <v>305</v>
      </c>
      <c r="E341">
        <v>1.06</v>
      </c>
      <c r="F341">
        <v>1.1999999999999999E-3</v>
      </c>
      <c r="G341" t="s">
        <v>72</v>
      </c>
      <c r="H341" t="s">
        <v>151</v>
      </c>
      <c r="I341" t="s">
        <v>16</v>
      </c>
      <c r="J341">
        <v>2</v>
      </c>
    </row>
    <row r="342" spans="1:10" x14ac:dyDescent="0.3">
      <c r="A342" t="s">
        <v>308</v>
      </c>
      <c r="B342" t="s">
        <v>309</v>
      </c>
      <c r="C342" t="s">
        <v>21</v>
      </c>
      <c r="D342" t="s">
        <v>22</v>
      </c>
      <c r="E342">
        <v>2</v>
      </c>
      <c r="F342">
        <v>1.03</v>
      </c>
      <c r="G342" t="s">
        <v>14</v>
      </c>
      <c r="H342" t="s">
        <v>151</v>
      </c>
      <c r="I342" t="s">
        <v>16</v>
      </c>
      <c r="J342">
        <v>2</v>
      </c>
    </row>
    <row r="343" spans="1:10" x14ac:dyDescent="0.3">
      <c r="A343" t="s">
        <v>308</v>
      </c>
      <c r="B343" t="s">
        <v>309</v>
      </c>
      <c r="C343" t="s">
        <v>25</v>
      </c>
      <c r="D343" t="s">
        <v>26</v>
      </c>
      <c r="E343">
        <v>3</v>
      </c>
      <c r="F343">
        <v>4.1200000000000001E-2</v>
      </c>
      <c r="G343" t="s">
        <v>14</v>
      </c>
      <c r="H343" t="s">
        <v>151</v>
      </c>
      <c r="I343" t="s">
        <v>16</v>
      </c>
      <c r="J343">
        <v>3</v>
      </c>
    </row>
    <row r="344" spans="1:10" x14ac:dyDescent="0.3">
      <c r="A344" t="s">
        <v>308</v>
      </c>
      <c r="B344" t="s">
        <v>309</v>
      </c>
      <c r="C344" t="s">
        <v>27</v>
      </c>
      <c r="D344" t="s">
        <v>28</v>
      </c>
      <c r="E344">
        <v>4</v>
      </c>
      <c r="F344">
        <v>2.06E-2</v>
      </c>
      <c r="G344" t="s">
        <v>14</v>
      </c>
      <c r="H344" t="s">
        <v>151</v>
      </c>
      <c r="I344" t="s">
        <v>16</v>
      </c>
      <c r="J344">
        <v>3</v>
      </c>
    </row>
    <row r="345" spans="1:10" x14ac:dyDescent="0.3">
      <c r="A345" t="s">
        <v>308</v>
      </c>
      <c r="B345" t="s">
        <v>309</v>
      </c>
      <c r="C345" t="s">
        <v>36</v>
      </c>
      <c r="D345" t="s">
        <v>37</v>
      </c>
      <c r="E345">
        <v>5</v>
      </c>
      <c r="F345">
        <v>1.03</v>
      </c>
      <c r="G345" t="s">
        <v>14</v>
      </c>
      <c r="H345" t="s">
        <v>151</v>
      </c>
      <c r="I345" t="s">
        <v>16</v>
      </c>
      <c r="J345">
        <v>3</v>
      </c>
    </row>
    <row r="346" spans="1:10" x14ac:dyDescent="0.3">
      <c r="A346" t="s">
        <v>308</v>
      </c>
      <c r="B346" t="s">
        <v>309</v>
      </c>
      <c r="C346" t="s">
        <v>29</v>
      </c>
      <c r="D346" t="s">
        <v>30</v>
      </c>
      <c r="E346">
        <v>6</v>
      </c>
      <c r="F346">
        <v>2.06E-2</v>
      </c>
      <c r="G346" t="s">
        <v>14</v>
      </c>
      <c r="H346" t="s">
        <v>151</v>
      </c>
      <c r="I346" t="s">
        <v>16</v>
      </c>
      <c r="J346">
        <v>3</v>
      </c>
    </row>
    <row r="347" spans="1:10" x14ac:dyDescent="0.3">
      <c r="A347" t="s">
        <v>308</v>
      </c>
      <c r="B347" t="s">
        <v>309</v>
      </c>
      <c r="C347" t="s">
        <v>154</v>
      </c>
      <c r="D347" t="s">
        <v>155</v>
      </c>
      <c r="E347">
        <v>7</v>
      </c>
      <c r="F347">
        <v>1.03</v>
      </c>
      <c r="G347" t="s">
        <v>14</v>
      </c>
      <c r="H347" t="s">
        <v>151</v>
      </c>
      <c r="I347" t="s">
        <v>16</v>
      </c>
      <c r="J347">
        <v>3</v>
      </c>
    </row>
    <row r="348" spans="1:10" x14ac:dyDescent="0.3">
      <c r="A348" t="s">
        <v>308</v>
      </c>
      <c r="B348" t="s">
        <v>309</v>
      </c>
      <c r="C348" t="s">
        <v>310</v>
      </c>
      <c r="D348" t="s">
        <v>311</v>
      </c>
      <c r="E348">
        <v>8</v>
      </c>
      <c r="F348">
        <v>1.03</v>
      </c>
      <c r="G348" t="s">
        <v>14</v>
      </c>
      <c r="H348" t="s">
        <v>151</v>
      </c>
      <c r="I348" t="s">
        <v>16</v>
      </c>
      <c r="J348">
        <v>4</v>
      </c>
    </row>
    <row r="349" spans="1:10" x14ac:dyDescent="0.3">
      <c r="A349" t="s">
        <v>312</v>
      </c>
      <c r="B349" t="s">
        <v>313</v>
      </c>
      <c r="C349" t="s">
        <v>82</v>
      </c>
      <c r="D349" t="s">
        <v>83</v>
      </c>
      <c r="E349">
        <v>1.01</v>
      </c>
      <c r="F349">
        <v>6.65943E-3</v>
      </c>
      <c r="G349" t="s">
        <v>72</v>
      </c>
      <c r="H349" t="s">
        <v>151</v>
      </c>
      <c r="I349" t="s">
        <v>16</v>
      </c>
      <c r="J349">
        <v>1</v>
      </c>
    </row>
    <row r="350" spans="1:10" x14ac:dyDescent="0.3">
      <c r="A350" t="s">
        <v>312</v>
      </c>
      <c r="B350" t="s">
        <v>313</v>
      </c>
      <c r="C350" t="s">
        <v>314</v>
      </c>
      <c r="D350" t="s">
        <v>315</v>
      </c>
      <c r="E350">
        <v>1.02</v>
      </c>
      <c r="F350">
        <v>3.97986E-3</v>
      </c>
      <c r="G350" t="s">
        <v>72</v>
      </c>
      <c r="H350" t="s">
        <v>151</v>
      </c>
      <c r="I350" t="s">
        <v>16</v>
      </c>
      <c r="J350">
        <v>1</v>
      </c>
    </row>
    <row r="351" spans="1:10" x14ac:dyDescent="0.3">
      <c r="A351" t="s">
        <v>312</v>
      </c>
      <c r="B351" t="s">
        <v>313</v>
      </c>
      <c r="C351" t="s">
        <v>205</v>
      </c>
      <c r="D351" t="s">
        <v>206</v>
      </c>
      <c r="E351">
        <v>1.03</v>
      </c>
      <c r="F351">
        <v>3.0000000000000001E-3</v>
      </c>
      <c r="G351" t="s">
        <v>72</v>
      </c>
      <c r="H351" t="s">
        <v>151</v>
      </c>
      <c r="I351" t="s">
        <v>16</v>
      </c>
      <c r="J351">
        <v>2</v>
      </c>
    </row>
    <row r="352" spans="1:10" x14ac:dyDescent="0.3">
      <c r="A352" t="s">
        <v>312</v>
      </c>
      <c r="B352" t="s">
        <v>313</v>
      </c>
      <c r="C352" t="s">
        <v>74</v>
      </c>
      <c r="D352" t="s">
        <v>75</v>
      </c>
      <c r="E352">
        <v>1.04</v>
      </c>
      <c r="F352">
        <v>3.0000000000000001E-3</v>
      </c>
      <c r="G352" t="s">
        <v>72</v>
      </c>
      <c r="H352" t="s">
        <v>151</v>
      </c>
      <c r="I352" t="s">
        <v>16</v>
      </c>
      <c r="J352">
        <v>1</v>
      </c>
    </row>
    <row r="353" spans="1:10" x14ac:dyDescent="0.3">
      <c r="A353" t="s">
        <v>312</v>
      </c>
      <c r="B353" t="s">
        <v>313</v>
      </c>
      <c r="C353" t="s">
        <v>316</v>
      </c>
      <c r="D353" t="s">
        <v>317</v>
      </c>
      <c r="E353">
        <v>1.05</v>
      </c>
      <c r="F353">
        <v>1.9791599999999998E-3</v>
      </c>
      <c r="G353" t="s">
        <v>72</v>
      </c>
      <c r="H353" t="s">
        <v>151</v>
      </c>
      <c r="I353" t="s">
        <v>16</v>
      </c>
      <c r="J353">
        <v>1</v>
      </c>
    </row>
    <row r="354" spans="1:10" x14ac:dyDescent="0.3">
      <c r="A354" t="s">
        <v>312</v>
      </c>
      <c r="B354" t="s">
        <v>313</v>
      </c>
      <c r="C354" t="s">
        <v>78</v>
      </c>
      <c r="D354" t="s">
        <v>79</v>
      </c>
      <c r="E354">
        <v>1.06</v>
      </c>
      <c r="F354">
        <v>1.85568E-3</v>
      </c>
      <c r="G354" t="s">
        <v>72</v>
      </c>
      <c r="H354" t="s">
        <v>151</v>
      </c>
      <c r="I354" t="s">
        <v>16</v>
      </c>
      <c r="J354">
        <v>7</v>
      </c>
    </row>
    <row r="355" spans="1:10" x14ac:dyDescent="0.3">
      <c r="A355" t="s">
        <v>312</v>
      </c>
      <c r="B355" t="s">
        <v>313</v>
      </c>
      <c r="C355" t="s">
        <v>294</v>
      </c>
      <c r="D355" t="s">
        <v>295</v>
      </c>
      <c r="E355">
        <v>1.07</v>
      </c>
      <c r="F355">
        <v>1.5E-3</v>
      </c>
      <c r="G355" t="s">
        <v>72</v>
      </c>
      <c r="H355" t="s">
        <v>151</v>
      </c>
      <c r="I355" t="s">
        <v>16</v>
      </c>
      <c r="J355">
        <v>1</v>
      </c>
    </row>
    <row r="356" spans="1:10" x14ac:dyDescent="0.3">
      <c r="A356" t="s">
        <v>312</v>
      </c>
      <c r="B356" t="s">
        <v>313</v>
      </c>
      <c r="C356" t="s">
        <v>104</v>
      </c>
      <c r="D356" t="s">
        <v>105</v>
      </c>
      <c r="E356">
        <v>1.08</v>
      </c>
      <c r="F356">
        <v>2.265E-4</v>
      </c>
      <c r="G356" t="s">
        <v>72</v>
      </c>
      <c r="H356" t="s">
        <v>151</v>
      </c>
      <c r="I356" t="s">
        <v>16</v>
      </c>
      <c r="J356">
        <v>1</v>
      </c>
    </row>
    <row r="357" spans="1:10" x14ac:dyDescent="0.3">
      <c r="A357" t="s">
        <v>312</v>
      </c>
      <c r="B357" t="s">
        <v>313</v>
      </c>
      <c r="C357" t="s">
        <v>116</v>
      </c>
      <c r="D357" t="s">
        <v>117</v>
      </c>
      <c r="E357">
        <v>1.0900000000000001</v>
      </c>
      <c r="F357">
        <v>1.4999999999999999E-4</v>
      </c>
      <c r="G357" t="s">
        <v>72</v>
      </c>
      <c r="H357" t="s">
        <v>151</v>
      </c>
      <c r="I357" t="s">
        <v>16</v>
      </c>
      <c r="J357">
        <v>1</v>
      </c>
    </row>
    <row r="358" spans="1:10" x14ac:dyDescent="0.3">
      <c r="A358" t="s">
        <v>312</v>
      </c>
      <c r="B358" t="s">
        <v>313</v>
      </c>
      <c r="C358" t="s">
        <v>70</v>
      </c>
      <c r="D358" t="s">
        <v>71</v>
      </c>
      <c r="E358">
        <v>1.1000000000000001</v>
      </c>
      <c r="F358">
        <v>1.1301E-4</v>
      </c>
      <c r="G358" t="s">
        <v>72</v>
      </c>
      <c r="H358" t="s">
        <v>151</v>
      </c>
      <c r="I358" t="s">
        <v>16</v>
      </c>
      <c r="J358">
        <v>1</v>
      </c>
    </row>
    <row r="359" spans="1:10" x14ac:dyDescent="0.3">
      <c r="A359" t="s">
        <v>312</v>
      </c>
      <c r="B359" t="s">
        <v>313</v>
      </c>
      <c r="C359" t="s">
        <v>114</v>
      </c>
      <c r="D359" t="s">
        <v>115</v>
      </c>
      <c r="E359">
        <v>1.1100000000000001</v>
      </c>
      <c r="F359">
        <v>6.7500000000000001E-5</v>
      </c>
      <c r="G359" t="s">
        <v>72</v>
      </c>
      <c r="H359" t="s">
        <v>151</v>
      </c>
      <c r="I359" t="s">
        <v>16</v>
      </c>
      <c r="J359">
        <v>1</v>
      </c>
    </row>
    <row r="360" spans="1:10" x14ac:dyDescent="0.3">
      <c r="A360" t="s">
        <v>312</v>
      </c>
      <c r="B360" t="s">
        <v>313</v>
      </c>
      <c r="C360" t="s">
        <v>110</v>
      </c>
      <c r="D360" t="s">
        <v>111</v>
      </c>
      <c r="E360">
        <v>1.1200000000000001</v>
      </c>
      <c r="F360">
        <v>5.9999999999999995E-5</v>
      </c>
      <c r="G360" t="s">
        <v>72</v>
      </c>
      <c r="H360" t="s">
        <v>151</v>
      </c>
      <c r="I360" t="s">
        <v>16</v>
      </c>
      <c r="J360">
        <v>1</v>
      </c>
    </row>
    <row r="361" spans="1:10" x14ac:dyDescent="0.3">
      <c r="A361" t="s">
        <v>312</v>
      </c>
      <c r="B361" t="s">
        <v>313</v>
      </c>
      <c r="C361" t="s">
        <v>118</v>
      </c>
      <c r="D361" t="s">
        <v>119</v>
      </c>
      <c r="E361">
        <v>1.1299999999999999</v>
      </c>
      <c r="F361">
        <v>2.9999999999999997E-5</v>
      </c>
      <c r="G361" t="s">
        <v>72</v>
      </c>
      <c r="H361" t="s">
        <v>151</v>
      </c>
      <c r="I361" t="s">
        <v>16</v>
      </c>
      <c r="J361">
        <v>2</v>
      </c>
    </row>
    <row r="362" spans="1:10" x14ac:dyDescent="0.3">
      <c r="A362" t="s">
        <v>312</v>
      </c>
      <c r="B362" t="s">
        <v>313</v>
      </c>
      <c r="C362" t="s">
        <v>176</v>
      </c>
      <c r="D362" t="s">
        <v>177</v>
      </c>
      <c r="E362">
        <v>1.1400000000000001</v>
      </c>
      <c r="F362">
        <v>1.206E-5</v>
      </c>
      <c r="G362" t="s">
        <v>72</v>
      </c>
      <c r="H362" t="s">
        <v>151</v>
      </c>
      <c r="I362" t="s">
        <v>16</v>
      </c>
      <c r="J362">
        <v>2</v>
      </c>
    </row>
    <row r="363" spans="1:10" x14ac:dyDescent="0.3">
      <c r="A363" t="s">
        <v>312</v>
      </c>
      <c r="B363" t="s">
        <v>313</v>
      </c>
      <c r="C363" t="s">
        <v>120</v>
      </c>
      <c r="D363" t="s">
        <v>121</v>
      </c>
      <c r="E363">
        <v>1.1499999999999999</v>
      </c>
      <c r="F363">
        <v>1.2E-5</v>
      </c>
      <c r="G363" t="s">
        <v>72</v>
      </c>
      <c r="H363" t="s">
        <v>151</v>
      </c>
      <c r="I363" t="s">
        <v>16</v>
      </c>
      <c r="J363">
        <v>1</v>
      </c>
    </row>
    <row r="364" spans="1:10" x14ac:dyDescent="0.3">
      <c r="A364" t="s">
        <v>312</v>
      </c>
      <c r="B364" t="s">
        <v>313</v>
      </c>
      <c r="C364" t="s">
        <v>229</v>
      </c>
      <c r="D364" t="s">
        <v>230</v>
      </c>
      <c r="E364">
        <v>1.1599999999999999</v>
      </c>
      <c r="F364">
        <v>4.5900000000000001E-6</v>
      </c>
      <c r="G364" t="s">
        <v>72</v>
      </c>
      <c r="H364" t="s">
        <v>151</v>
      </c>
      <c r="I364" t="s">
        <v>16</v>
      </c>
      <c r="J364">
        <v>1</v>
      </c>
    </row>
    <row r="365" spans="1:10" x14ac:dyDescent="0.3">
      <c r="A365" t="s">
        <v>312</v>
      </c>
      <c r="B365" t="s">
        <v>313</v>
      </c>
      <c r="C365" t="s">
        <v>143</v>
      </c>
      <c r="D365" t="s">
        <v>144</v>
      </c>
      <c r="E365">
        <v>1.17</v>
      </c>
      <c r="F365">
        <v>1.4999999999999999E-7</v>
      </c>
      <c r="G365" t="s">
        <v>72</v>
      </c>
      <c r="H365" t="s">
        <v>151</v>
      </c>
      <c r="I365" t="s">
        <v>16</v>
      </c>
      <c r="J365">
        <v>2</v>
      </c>
    </row>
    <row r="366" spans="1:10" x14ac:dyDescent="0.3">
      <c r="A366" t="s">
        <v>312</v>
      </c>
      <c r="B366" t="s">
        <v>313</v>
      </c>
      <c r="C366" t="s">
        <v>128</v>
      </c>
      <c r="D366" t="s">
        <v>129</v>
      </c>
      <c r="E366">
        <v>1.18</v>
      </c>
      <c r="F366">
        <v>5.9999999999999995E-8</v>
      </c>
      <c r="G366" t="s">
        <v>130</v>
      </c>
      <c r="H366" t="s">
        <v>151</v>
      </c>
      <c r="I366" t="s">
        <v>16</v>
      </c>
      <c r="J366">
        <v>1</v>
      </c>
    </row>
    <row r="367" spans="1:10" x14ac:dyDescent="0.3">
      <c r="A367" t="s">
        <v>312</v>
      </c>
      <c r="B367" t="s">
        <v>313</v>
      </c>
      <c r="C367" t="s">
        <v>131</v>
      </c>
      <c r="D367" t="s">
        <v>132</v>
      </c>
      <c r="E367">
        <v>1.19</v>
      </c>
      <c r="F367">
        <v>30</v>
      </c>
      <c r="G367" t="s">
        <v>14</v>
      </c>
      <c r="H367" t="s">
        <v>151</v>
      </c>
      <c r="I367" t="s">
        <v>16</v>
      </c>
      <c r="J367">
        <v>6</v>
      </c>
    </row>
    <row r="368" spans="1:10" x14ac:dyDescent="0.3">
      <c r="A368" t="s">
        <v>312</v>
      </c>
      <c r="B368" t="s">
        <v>313</v>
      </c>
      <c r="C368" t="s">
        <v>318</v>
      </c>
      <c r="D368" t="s">
        <v>319</v>
      </c>
      <c r="E368">
        <v>2</v>
      </c>
      <c r="F368">
        <v>3.6899999999999997E-3</v>
      </c>
      <c r="G368" t="s">
        <v>72</v>
      </c>
      <c r="H368" t="s">
        <v>151</v>
      </c>
      <c r="I368" t="s">
        <v>16</v>
      </c>
      <c r="J368">
        <v>2</v>
      </c>
    </row>
    <row r="369" spans="1:10" x14ac:dyDescent="0.3">
      <c r="A369" t="s">
        <v>312</v>
      </c>
      <c r="B369" t="s">
        <v>313</v>
      </c>
      <c r="C369" t="s">
        <v>135</v>
      </c>
      <c r="D369" t="s">
        <v>136</v>
      </c>
      <c r="E369">
        <v>3</v>
      </c>
      <c r="F369">
        <v>1.35E-2</v>
      </c>
      <c r="G369" t="s">
        <v>72</v>
      </c>
      <c r="H369" t="s">
        <v>151</v>
      </c>
      <c r="I369" t="s">
        <v>16</v>
      </c>
      <c r="J369">
        <v>2</v>
      </c>
    </row>
    <row r="370" spans="1:10" x14ac:dyDescent="0.3">
      <c r="A370" t="s">
        <v>312</v>
      </c>
      <c r="B370" t="s">
        <v>313</v>
      </c>
      <c r="C370" t="s">
        <v>320</v>
      </c>
      <c r="D370" t="s">
        <v>321</v>
      </c>
      <c r="E370">
        <v>4</v>
      </c>
      <c r="F370">
        <v>1</v>
      </c>
      <c r="G370" t="s">
        <v>14</v>
      </c>
      <c r="H370" t="s">
        <v>151</v>
      </c>
      <c r="I370" t="s">
        <v>16</v>
      </c>
      <c r="J370">
        <v>4</v>
      </c>
    </row>
    <row r="371" spans="1:10" x14ac:dyDescent="0.3">
      <c r="A371" t="s">
        <v>312</v>
      </c>
      <c r="B371" t="s">
        <v>313</v>
      </c>
      <c r="C371" t="s">
        <v>139</v>
      </c>
      <c r="D371" t="s">
        <v>140</v>
      </c>
      <c r="E371">
        <v>5</v>
      </c>
      <c r="F371">
        <v>1.4800000000000001E-2</v>
      </c>
      <c r="G371" t="s">
        <v>14</v>
      </c>
      <c r="H371" t="s">
        <v>151</v>
      </c>
      <c r="I371" t="s">
        <v>16</v>
      </c>
      <c r="J371">
        <v>3</v>
      </c>
    </row>
    <row r="372" spans="1:10" x14ac:dyDescent="0.3">
      <c r="A372" t="s">
        <v>322</v>
      </c>
      <c r="B372" t="s">
        <v>323</v>
      </c>
      <c r="C372" t="s">
        <v>324</v>
      </c>
      <c r="D372" t="s">
        <v>325</v>
      </c>
      <c r="E372">
        <v>1.01</v>
      </c>
      <c r="F372">
        <v>7.4999999999999997E-3</v>
      </c>
      <c r="G372" t="s">
        <v>72</v>
      </c>
      <c r="H372" t="s">
        <v>35</v>
      </c>
      <c r="I372" t="s">
        <v>16</v>
      </c>
      <c r="J372">
        <v>2</v>
      </c>
    </row>
    <row r="373" spans="1:10" x14ac:dyDescent="0.3">
      <c r="A373" t="s">
        <v>322</v>
      </c>
      <c r="B373" t="s">
        <v>323</v>
      </c>
      <c r="C373" t="s">
        <v>149</v>
      </c>
      <c r="D373" t="s">
        <v>150</v>
      </c>
      <c r="E373">
        <v>1.02</v>
      </c>
      <c r="F373">
        <v>6.0000000000000001E-3</v>
      </c>
      <c r="G373" t="s">
        <v>72</v>
      </c>
      <c r="H373" t="s">
        <v>35</v>
      </c>
      <c r="I373" t="s">
        <v>16</v>
      </c>
      <c r="J373">
        <v>15</v>
      </c>
    </row>
    <row r="374" spans="1:10" x14ac:dyDescent="0.3">
      <c r="A374" t="s">
        <v>322</v>
      </c>
      <c r="B374" t="s">
        <v>323</v>
      </c>
      <c r="C374" t="s">
        <v>326</v>
      </c>
      <c r="D374" t="s">
        <v>327</v>
      </c>
      <c r="E374">
        <v>1.03</v>
      </c>
      <c r="F374">
        <v>6.0000000000000001E-3</v>
      </c>
      <c r="G374" t="s">
        <v>72</v>
      </c>
      <c r="H374" t="s">
        <v>35</v>
      </c>
      <c r="I374" t="s">
        <v>16</v>
      </c>
      <c r="J374">
        <v>3</v>
      </c>
    </row>
    <row r="375" spans="1:10" x14ac:dyDescent="0.3">
      <c r="A375" t="s">
        <v>322</v>
      </c>
      <c r="B375" t="s">
        <v>323</v>
      </c>
      <c r="C375" t="s">
        <v>328</v>
      </c>
      <c r="D375" t="s">
        <v>329</v>
      </c>
      <c r="E375">
        <v>1.04</v>
      </c>
      <c r="F375">
        <v>6.0000000000000001E-3</v>
      </c>
      <c r="G375" t="s">
        <v>72</v>
      </c>
      <c r="H375" t="s">
        <v>35</v>
      </c>
      <c r="I375" t="s">
        <v>16</v>
      </c>
      <c r="J375">
        <v>1</v>
      </c>
    </row>
    <row r="376" spans="1:10" x14ac:dyDescent="0.3">
      <c r="A376" t="s">
        <v>322</v>
      </c>
      <c r="B376" t="s">
        <v>323</v>
      </c>
      <c r="C376" t="s">
        <v>330</v>
      </c>
      <c r="D376" t="s">
        <v>331</v>
      </c>
      <c r="E376">
        <v>1.05</v>
      </c>
      <c r="F376">
        <v>4.4999999999999997E-3</v>
      </c>
      <c r="G376" t="s">
        <v>72</v>
      </c>
      <c r="H376" t="s">
        <v>35</v>
      </c>
      <c r="I376" t="s">
        <v>16</v>
      </c>
      <c r="J376">
        <v>4</v>
      </c>
    </row>
    <row r="377" spans="1:10" x14ac:dyDescent="0.3">
      <c r="A377" t="s">
        <v>322</v>
      </c>
      <c r="B377" t="s">
        <v>323</v>
      </c>
      <c r="C377" t="s">
        <v>332</v>
      </c>
      <c r="D377" t="s">
        <v>333</v>
      </c>
      <c r="E377">
        <v>1.06</v>
      </c>
      <c r="F377">
        <v>3.0000000000000001E-3</v>
      </c>
      <c r="G377" t="s">
        <v>72</v>
      </c>
      <c r="H377" t="s">
        <v>35</v>
      </c>
      <c r="I377" t="s">
        <v>16</v>
      </c>
      <c r="J377">
        <v>1</v>
      </c>
    </row>
    <row r="378" spans="1:10" x14ac:dyDescent="0.3">
      <c r="A378" t="s">
        <v>322</v>
      </c>
      <c r="B378" t="s">
        <v>323</v>
      </c>
      <c r="C378" t="s">
        <v>334</v>
      </c>
      <c r="D378" t="s">
        <v>335</v>
      </c>
      <c r="E378">
        <v>1.07</v>
      </c>
      <c r="F378">
        <v>1.5E-3</v>
      </c>
      <c r="G378" t="s">
        <v>72</v>
      </c>
      <c r="H378" t="s">
        <v>35</v>
      </c>
      <c r="I378" t="s">
        <v>16</v>
      </c>
      <c r="J378">
        <v>5</v>
      </c>
    </row>
    <row r="379" spans="1:10" x14ac:dyDescent="0.3">
      <c r="A379" t="s">
        <v>322</v>
      </c>
      <c r="B379" t="s">
        <v>323</v>
      </c>
      <c r="C379" t="s">
        <v>152</v>
      </c>
      <c r="D379" t="s">
        <v>153</v>
      </c>
      <c r="E379">
        <v>1.08</v>
      </c>
      <c r="F379">
        <v>1.5E-3</v>
      </c>
      <c r="G379" t="s">
        <v>72</v>
      </c>
      <c r="H379" t="s">
        <v>35</v>
      </c>
      <c r="I379" t="s">
        <v>16</v>
      </c>
      <c r="J379">
        <v>1</v>
      </c>
    </row>
    <row r="380" spans="1:10" x14ac:dyDescent="0.3">
      <c r="A380" t="s">
        <v>322</v>
      </c>
      <c r="B380" t="s">
        <v>323</v>
      </c>
      <c r="C380" t="s">
        <v>110</v>
      </c>
      <c r="D380" t="s">
        <v>111</v>
      </c>
      <c r="E380">
        <v>1.0900000000000001</v>
      </c>
      <c r="F380">
        <v>5.9999999999999995E-5</v>
      </c>
      <c r="G380" t="s">
        <v>72</v>
      </c>
      <c r="H380" t="s">
        <v>35</v>
      </c>
      <c r="I380" t="s">
        <v>16</v>
      </c>
      <c r="J380">
        <v>1</v>
      </c>
    </row>
    <row r="381" spans="1:10" x14ac:dyDescent="0.3">
      <c r="A381" t="s">
        <v>322</v>
      </c>
      <c r="B381" t="s">
        <v>323</v>
      </c>
      <c r="C381" t="s">
        <v>2289</v>
      </c>
      <c r="D381" t="s">
        <v>2290</v>
      </c>
      <c r="E381">
        <v>1.1000000000000001</v>
      </c>
      <c r="F381">
        <v>1.98E-3</v>
      </c>
      <c r="G381" t="s">
        <v>72</v>
      </c>
      <c r="H381" t="s">
        <v>35</v>
      </c>
      <c r="I381" t="s">
        <v>16</v>
      </c>
      <c r="J381">
        <v>0</v>
      </c>
    </row>
    <row r="382" spans="1:10" x14ac:dyDescent="0.3">
      <c r="A382" t="s">
        <v>322</v>
      </c>
      <c r="B382" t="s">
        <v>323</v>
      </c>
      <c r="C382" t="s">
        <v>70</v>
      </c>
      <c r="D382" t="s">
        <v>71</v>
      </c>
      <c r="E382">
        <v>1.1100000000000001</v>
      </c>
      <c r="F382">
        <v>1.356E-3</v>
      </c>
      <c r="G382" t="s">
        <v>72</v>
      </c>
      <c r="H382" t="s">
        <v>35</v>
      </c>
      <c r="I382" t="s">
        <v>16</v>
      </c>
      <c r="J382">
        <v>1</v>
      </c>
    </row>
    <row r="383" spans="1:10" x14ac:dyDescent="0.3">
      <c r="A383" t="s">
        <v>322</v>
      </c>
      <c r="B383" t="s">
        <v>323</v>
      </c>
      <c r="C383" t="s">
        <v>104</v>
      </c>
      <c r="D383" t="s">
        <v>105</v>
      </c>
      <c r="E383">
        <v>1.1200000000000001</v>
      </c>
      <c r="F383">
        <v>3.5999999999999997E-4</v>
      </c>
      <c r="G383" t="s">
        <v>72</v>
      </c>
      <c r="H383" t="s">
        <v>35</v>
      </c>
      <c r="I383" t="s">
        <v>16</v>
      </c>
      <c r="J383">
        <v>1</v>
      </c>
    </row>
    <row r="384" spans="1:10" x14ac:dyDescent="0.3">
      <c r="A384" t="s">
        <v>322</v>
      </c>
      <c r="B384" t="s">
        <v>323</v>
      </c>
      <c r="C384" t="s">
        <v>114</v>
      </c>
      <c r="D384" t="s">
        <v>115</v>
      </c>
      <c r="E384">
        <v>1.1299999999999999</v>
      </c>
      <c r="F384">
        <v>1.4399999999999998E-4</v>
      </c>
      <c r="G384" t="s">
        <v>72</v>
      </c>
      <c r="H384" t="s">
        <v>35</v>
      </c>
      <c r="I384" t="s">
        <v>16</v>
      </c>
      <c r="J384">
        <v>1</v>
      </c>
    </row>
    <row r="385" spans="1:10" x14ac:dyDescent="0.3">
      <c r="A385" t="s">
        <v>322</v>
      </c>
      <c r="B385" t="s">
        <v>323</v>
      </c>
      <c r="C385" t="s">
        <v>185</v>
      </c>
      <c r="D385" t="s">
        <v>186</v>
      </c>
      <c r="E385">
        <v>1.1400000000000001</v>
      </c>
      <c r="F385">
        <v>61.8</v>
      </c>
      <c r="G385" t="s">
        <v>14</v>
      </c>
      <c r="H385" t="s">
        <v>35</v>
      </c>
      <c r="I385" t="s">
        <v>16</v>
      </c>
      <c r="J385">
        <v>6</v>
      </c>
    </row>
    <row r="386" spans="1:10" x14ac:dyDescent="0.3">
      <c r="A386" t="s">
        <v>322</v>
      </c>
      <c r="B386" t="s">
        <v>323</v>
      </c>
      <c r="C386" t="s">
        <v>36</v>
      </c>
      <c r="D386" t="s">
        <v>37</v>
      </c>
      <c r="E386">
        <v>2</v>
      </c>
      <c r="F386">
        <v>1.03</v>
      </c>
      <c r="G386" t="s">
        <v>14</v>
      </c>
      <c r="H386" t="s">
        <v>35</v>
      </c>
      <c r="I386" t="s">
        <v>16</v>
      </c>
      <c r="J386">
        <v>3</v>
      </c>
    </row>
    <row r="387" spans="1:10" x14ac:dyDescent="0.3">
      <c r="A387" t="s">
        <v>322</v>
      </c>
      <c r="B387" t="s">
        <v>323</v>
      </c>
      <c r="C387" t="s">
        <v>38</v>
      </c>
      <c r="D387" t="s">
        <v>39</v>
      </c>
      <c r="E387">
        <v>3</v>
      </c>
      <c r="F387">
        <v>1.03</v>
      </c>
      <c r="G387" t="s">
        <v>14</v>
      </c>
      <c r="H387" t="s">
        <v>35</v>
      </c>
      <c r="I387" t="s">
        <v>16</v>
      </c>
      <c r="J387">
        <v>3</v>
      </c>
    </row>
    <row r="388" spans="1:10" x14ac:dyDescent="0.3">
      <c r="A388" t="s">
        <v>322</v>
      </c>
      <c r="B388" t="s">
        <v>323</v>
      </c>
      <c r="C388" t="s">
        <v>21</v>
      </c>
      <c r="D388" t="s">
        <v>22</v>
      </c>
      <c r="E388">
        <v>4</v>
      </c>
      <c r="F388">
        <v>1.03</v>
      </c>
      <c r="G388" t="s">
        <v>14</v>
      </c>
      <c r="H388" t="s">
        <v>35</v>
      </c>
      <c r="I388" t="s">
        <v>16</v>
      </c>
      <c r="J388">
        <v>2</v>
      </c>
    </row>
    <row r="389" spans="1:10" x14ac:dyDescent="0.3">
      <c r="A389" t="s">
        <v>322</v>
      </c>
      <c r="B389" t="s">
        <v>323</v>
      </c>
      <c r="C389" t="s">
        <v>338</v>
      </c>
      <c r="D389" t="s">
        <v>339</v>
      </c>
      <c r="E389">
        <v>5</v>
      </c>
      <c r="F389">
        <v>1.03</v>
      </c>
      <c r="G389" t="s">
        <v>14</v>
      </c>
      <c r="H389" t="s">
        <v>35</v>
      </c>
      <c r="I389" t="s">
        <v>16</v>
      </c>
      <c r="J389">
        <v>5</v>
      </c>
    </row>
    <row r="390" spans="1:10" x14ac:dyDescent="0.3">
      <c r="A390" t="s">
        <v>322</v>
      </c>
      <c r="B390" t="s">
        <v>323</v>
      </c>
      <c r="C390" t="s">
        <v>25</v>
      </c>
      <c r="D390" t="s">
        <v>26</v>
      </c>
      <c r="E390">
        <v>6</v>
      </c>
      <c r="F390">
        <v>4.1000000000000002E-2</v>
      </c>
      <c r="G390" t="s">
        <v>14</v>
      </c>
      <c r="H390" t="s">
        <v>35</v>
      </c>
      <c r="I390" t="s">
        <v>16</v>
      </c>
      <c r="J390">
        <v>3</v>
      </c>
    </row>
    <row r="391" spans="1:10" x14ac:dyDescent="0.3">
      <c r="A391" t="s">
        <v>322</v>
      </c>
      <c r="B391" t="s">
        <v>323</v>
      </c>
      <c r="C391" t="s">
        <v>27</v>
      </c>
      <c r="D391" t="s">
        <v>28</v>
      </c>
      <c r="E391">
        <v>7</v>
      </c>
      <c r="F391">
        <v>2.1000000000000001E-2</v>
      </c>
      <c r="G391" t="s">
        <v>14</v>
      </c>
      <c r="H391" t="s">
        <v>35</v>
      </c>
      <c r="I391" t="s">
        <v>16</v>
      </c>
      <c r="J391">
        <v>3</v>
      </c>
    </row>
    <row r="392" spans="1:10" x14ac:dyDescent="0.3">
      <c r="A392" t="s">
        <v>322</v>
      </c>
      <c r="B392" t="s">
        <v>323</v>
      </c>
      <c r="C392" t="s">
        <v>29</v>
      </c>
      <c r="D392" t="s">
        <v>30</v>
      </c>
      <c r="E392">
        <v>8</v>
      </c>
      <c r="F392">
        <v>2.1000000000000001E-2</v>
      </c>
      <c r="G392" t="s">
        <v>14</v>
      </c>
      <c r="H392" t="s">
        <v>35</v>
      </c>
      <c r="I392" t="s">
        <v>16</v>
      </c>
      <c r="J392">
        <v>3</v>
      </c>
    </row>
    <row r="393" spans="1:10" x14ac:dyDescent="0.3">
      <c r="A393" t="s">
        <v>340</v>
      </c>
      <c r="B393" t="s">
        <v>341</v>
      </c>
      <c r="C393" t="s">
        <v>342</v>
      </c>
      <c r="D393" t="s">
        <v>343</v>
      </c>
      <c r="E393">
        <v>1.01</v>
      </c>
      <c r="F393">
        <v>1.3349999999999999E-2</v>
      </c>
      <c r="G393" t="s">
        <v>72</v>
      </c>
      <c r="H393" t="s">
        <v>35</v>
      </c>
      <c r="I393" t="s">
        <v>16</v>
      </c>
      <c r="J393">
        <v>1</v>
      </c>
    </row>
    <row r="394" spans="1:10" x14ac:dyDescent="0.3">
      <c r="A394" t="s">
        <v>340</v>
      </c>
      <c r="B394" t="s">
        <v>341</v>
      </c>
      <c r="C394" t="s">
        <v>344</v>
      </c>
      <c r="D394" t="s">
        <v>345</v>
      </c>
      <c r="E394">
        <v>1.02</v>
      </c>
      <c r="F394">
        <v>8.9999999999999993E-3</v>
      </c>
      <c r="G394" t="s">
        <v>72</v>
      </c>
      <c r="H394" t="s">
        <v>35</v>
      </c>
      <c r="I394" t="s">
        <v>16</v>
      </c>
      <c r="J394">
        <v>1</v>
      </c>
    </row>
    <row r="395" spans="1:10" x14ac:dyDescent="0.3">
      <c r="A395" t="s">
        <v>340</v>
      </c>
      <c r="B395" t="s">
        <v>341</v>
      </c>
      <c r="C395" t="s">
        <v>346</v>
      </c>
      <c r="D395" t="s">
        <v>347</v>
      </c>
      <c r="E395">
        <v>1.03</v>
      </c>
      <c r="F395">
        <v>3.0000000000000001E-3</v>
      </c>
      <c r="G395" t="s">
        <v>72</v>
      </c>
      <c r="H395" t="s">
        <v>35</v>
      </c>
      <c r="I395" t="s">
        <v>16</v>
      </c>
      <c r="J395">
        <v>2</v>
      </c>
    </row>
    <row r="396" spans="1:10" x14ac:dyDescent="0.3">
      <c r="A396" t="s">
        <v>340</v>
      </c>
      <c r="B396" t="s">
        <v>341</v>
      </c>
      <c r="C396" t="s">
        <v>348</v>
      </c>
      <c r="D396" t="s">
        <v>349</v>
      </c>
      <c r="E396">
        <v>1.04</v>
      </c>
      <c r="F396">
        <v>2.8799999999999997E-3</v>
      </c>
      <c r="G396" t="s">
        <v>72</v>
      </c>
      <c r="H396" t="s">
        <v>35</v>
      </c>
      <c r="I396" t="s">
        <v>16</v>
      </c>
      <c r="J396">
        <v>0</v>
      </c>
    </row>
    <row r="397" spans="1:10" x14ac:dyDescent="0.3">
      <c r="A397" t="s">
        <v>340</v>
      </c>
      <c r="B397" t="s">
        <v>341</v>
      </c>
      <c r="C397" t="s">
        <v>350</v>
      </c>
      <c r="D397" t="s">
        <v>351</v>
      </c>
      <c r="E397">
        <v>1.05</v>
      </c>
      <c r="F397">
        <v>1.4999999999999999E-4</v>
      </c>
      <c r="G397" t="s">
        <v>72</v>
      </c>
      <c r="H397" t="s">
        <v>35</v>
      </c>
      <c r="I397" t="s">
        <v>16</v>
      </c>
      <c r="J397">
        <v>2</v>
      </c>
    </row>
    <row r="398" spans="1:10" x14ac:dyDescent="0.3">
      <c r="A398" t="s">
        <v>340</v>
      </c>
      <c r="B398" t="s">
        <v>341</v>
      </c>
      <c r="C398" t="s">
        <v>352</v>
      </c>
      <c r="D398" t="s">
        <v>353</v>
      </c>
      <c r="E398">
        <v>1.06</v>
      </c>
      <c r="F398">
        <v>1.4299999999999998E-4</v>
      </c>
      <c r="G398" t="s">
        <v>72</v>
      </c>
      <c r="H398" t="s">
        <v>35</v>
      </c>
      <c r="I398" t="s">
        <v>16</v>
      </c>
      <c r="J398">
        <v>0</v>
      </c>
    </row>
    <row r="399" spans="1:10" x14ac:dyDescent="0.3">
      <c r="A399" t="s">
        <v>340</v>
      </c>
      <c r="B399" t="s">
        <v>341</v>
      </c>
      <c r="C399" t="s">
        <v>354</v>
      </c>
      <c r="D399" t="s">
        <v>355</v>
      </c>
      <c r="E399">
        <v>1.07</v>
      </c>
      <c r="F399">
        <v>1.2E-5</v>
      </c>
      <c r="G399" t="s">
        <v>72</v>
      </c>
      <c r="H399" t="s">
        <v>35</v>
      </c>
      <c r="I399" t="s">
        <v>16</v>
      </c>
      <c r="J399">
        <v>0</v>
      </c>
    </row>
    <row r="400" spans="1:10" x14ac:dyDescent="0.3">
      <c r="A400" t="s">
        <v>340</v>
      </c>
      <c r="B400" t="s">
        <v>341</v>
      </c>
      <c r="C400" t="s">
        <v>70</v>
      </c>
      <c r="D400" t="s">
        <v>71</v>
      </c>
      <c r="E400">
        <v>1.08</v>
      </c>
      <c r="F400">
        <v>6.2659999999999999E-3</v>
      </c>
      <c r="G400" t="s">
        <v>72</v>
      </c>
      <c r="H400" t="s">
        <v>35</v>
      </c>
      <c r="I400" t="s">
        <v>16</v>
      </c>
      <c r="J400">
        <v>1</v>
      </c>
    </row>
    <row r="401" spans="1:10" x14ac:dyDescent="0.3">
      <c r="A401" t="s">
        <v>340</v>
      </c>
      <c r="B401" t="s">
        <v>341</v>
      </c>
      <c r="C401" t="s">
        <v>356</v>
      </c>
      <c r="D401" t="s">
        <v>357</v>
      </c>
      <c r="E401">
        <v>1.0900000000000001</v>
      </c>
      <c r="F401">
        <v>2.3400000000000001E-3</v>
      </c>
      <c r="G401" t="s">
        <v>72</v>
      </c>
      <c r="H401" t="s">
        <v>35</v>
      </c>
      <c r="I401" t="s">
        <v>16</v>
      </c>
      <c r="J401">
        <v>1</v>
      </c>
    </row>
    <row r="402" spans="1:10" x14ac:dyDescent="0.3">
      <c r="A402" t="s">
        <v>340</v>
      </c>
      <c r="B402" t="s">
        <v>341</v>
      </c>
      <c r="C402" t="s">
        <v>2289</v>
      </c>
      <c r="D402" t="s">
        <v>2290</v>
      </c>
      <c r="E402">
        <v>1.1000000000000001</v>
      </c>
      <c r="F402">
        <v>1.98E-3</v>
      </c>
      <c r="G402" t="s">
        <v>72</v>
      </c>
      <c r="H402" t="s">
        <v>35</v>
      </c>
      <c r="I402" t="s">
        <v>16</v>
      </c>
      <c r="J402">
        <v>0</v>
      </c>
    </row>
    <row r="403" spans="1:10" x14ac:dyDescent="0.3">
      <c r="A403" t="s">
        <v>340</v>
      </c>
      <c r="B403" t="s">
        <v>341</v>
      </c>
      <c r="C403" t="s">
        <v>104</v>
      </c>
      <c r="D403" t="s">
        <v>105</v>
      </c>
      <c r="E403">
        <v>1.1100000000000001</v>
      </c>
      <c r="F403">
        <v>4.1999999999999996E-4</v>
      </c>
      <c r="G403" t="s">
        <v>72</v>
      </c>
      <c r="H403" t="s">
        <v>35</v>
      </c>
      <c r="I403" t="s">
        <v>16</v>
      </c>
      <c r="J403">
        <v>1</v>
      </c>
    </row>
    <row r="404" spans="1:10" x14ac:dyDescent="0.3">
      <c r="A404" t="s">
        <v>340</v>
      </c>
      <c r="B404" t="s">
        <v>341</v>
      </c>
      <c r="C404" t="s">
        <v>114</v>
      </c>
      <c r="D404" t="s">
        <v>115</v>
      </c>
      <c r="E404">
        <v>1.1200000000000001</v>
      </c>
      <c r="F404">
        <v>3.5999999999999997E-4</v>
      </c>
      <c r="G404" t="s">
        <v>72</v>
      </c>
      <c r="H404" t="s">
        <v>35</v>
      </c>
      <c r="I404" t="s">
        <v>16</v>
      </c>
      <c r="J404">
        <v>1</v>
      </c>
    </row>
    <row r="405" spans="1:10" x14ac:dyDescent="0.3">
      <c r="A405" t="s">
        <v>340</v>
      </c>
      <c r="B405" t="s">
        <v>341</v>
      </c>
      <c r="C405" t="s">
        <v>185</v>
      </c>
      <c r="D405" t="s">
        <v>186</v>
      </c>
      <c r="E405">
        <v>1.1299999999999999</v>
      </c>
      <c r="F405">
        <v>61.8</v>
      </c>
      <c r="G405" t="s">
        <v>14</v>
      </c>
      <c r="H405" t="s">
        <v>35</v>
      </c>
      <c r="I405" t="s">
        <v>16</v>
      </c>
      <c r="J405">
        <v>6</v>
      </c>
    </row>
    <row r="406" spans="1:10" x14ac:dyDescent="0.3">
      <c r="A406" t="s">
        <v>340</v>
      </c>
      <c r="B406" t="s">
        <v>341</v>
      </c>
      <c r="C406" t="s">
        <v>36</v>
      </c>
      <c r="D406" t="s">
        <v>37</v>
      </c>
      <c r="E406">
        <v>2</v>
      </c>
      <c r="F406">
        <v>1.03</v>
      </c>
      <c r="G406" t="s">
        <v>14</v>
      </c>
      <c r="H406" t="s">
        <v>35</v>
      </c>
      <c r="I406" t="s">
        <v>16</v>
      </c>
      <c r="J406">
        <v>3</v>
      </c>
    </row>
    <row r="407" spans="1:10" x14ac:dyDescent="0.3">
      <c r="A407" t="s">
        <v>340</v>
      </c>
      <c r="B407" t="s">
        <v>341</v>
      </c>
      <c r="C407" t="s">
        <v>38</v>
      </c>
      <c r="D407" t="s">
        <v>39</v>
      </c>
      <c r="E407">
        <v>3</v>
      </c>
      <c r="F407">
        <v>1.03</v>
      </c>
      <c r="G407" t="s">
        <v>14</v>
      </c>
      <c r="H407" t="s">
        <v>35</v>
      </c>
      <c r="I407" t="s">
        <v>16</v>
      </c>
      <c r="J407">
        <v>3</v>
      </c>
    </row>
    <row r="408" spans="1:10" x14ac:dyDescent="0.3">
      <c r="A408" t="s">
        <v>340</v>
      </c>
      <c r="B408" t="s">
        <v>341</v>
      </c>
      <c r="C408" t="s">
        <v>21</v>
      </c>
      <c r="D408" t="s">
        <v>22</v>
      </c>
      <c r="E408">
        <v>4</v>
      </c>
      <c r="F408">
        <v>1.03</v>
      </c>
      <c r="G408" t="s">
        <v>14</v>
      </c>
      <c r="H408" t="s">
        <v>35</v>
      </c>
      <c r="I408" t="s">
        <v>16</v>
      </c>
      <c r="J408">
        <v>2</v>
      </c>
    </row>
    <row r="409" spans="1:10" x14ac:dyDescent="0.3">
      <c r="A409" t="s">
        <v>340</v>
      </c>
      <c r="B409" t="s">
        <v>341</v>
      </c>
      <c r="C409" t="s">
        <v>358</v>
      </c>
      <c r="D409" t="s">
        <v>359</v>
      </c>
      <c r="E409">
        <v>5</v>
      </c>
      <c r="F409">
        <v>1.03</v>
      </c>
      <c r="G409" t="s">
        <v>14</v>
      </c>
      <c r="H409" t="s">
        <v>35</v>
      </c>
      <c r="I409" t="s">
        <v>16</v>
      </c>
      <c r="J409">
        <v>0</v>
      </c>
    </row>
    <row r="410" spans="1:10" x14ac:dyDescent="0.3">
      <c r="A410" t="s">
        <v>340</v>
      </c>
      <c r="B410" t="s">
        <v>341</v>
      </c>
      <c r="C410" t="s">
        <v>25</v>
      </c>
      <c r="D410" t="s">
        <v>26</v>
      </c>
      <c r="E410">
        <v>6</v>
      </c>
      <c r="F410">
        <v>4.1000000000000002E-2</v>
      </c>
      <c r="G410" t="s">
        <v>14</v>
      </c>
      <c r="H410" t="s">
        <v>35</v>
      </c>
      <c r="I410" t="s">
        <v>16</v>
      </c>
      <c r="J410">
        <v>3</v>
      </c>
    </row>
    <row r="411" spans="1:10" x14ac:dyDescent="0.3">
      <c r="A411" t="s">
        <v>340</v>
      </c>
      <c r="B411" t="s">
        <v>341</v>
      </c>
      <c r="C411" t="s">
        <v>27</v>
      </c>
      <c r="D411" t="s">
        <v>28</v>
      </c>
      <c r="E411">
        <v>7</v>
      </c>
      <c r="F411">
        <v>2.1000000000000001E-2</v>
      </c>
      <c r="G411" t="s">
        <v>14</v>
      </c>
      <c r="H411" t="s">
        <v>35</v>
      </c>
      <c r="I411" t="s">
        <v>16</v>
      </c>
      <c r="J411">
        <v>3</v>
      </c>
    </row>
    <row r="412" spans="1:10" x14ac:dyDescent="0.3">
      <c r="A412" t="s">
        <v>340</v>
      </c>
      <c r="B412" t="s">
        <v>341</v>
      </c>
      <c r="C412" t="s">
        <v>29</v>
      </c>
      <c r="D412" t="s">
        <v>30</v>
      </c>
      <c r="E412">
        <v>8</v>
      </c>
      <c r="F412">
        <v>2.1000000000000001E-2</v>
      </c>
      <c r="G412" t="s">
        <v>14</v>
      </c>
      <c r="H412" t="s">
        <v>35</v>
      </c>
      <c r="I412" t="s">
        <v>16</v>
      </c>
      <c r="J412">
        <v>3</v>
      </c>
    </row>
    <row r="413" spans="1:10" x14ac:dyDescent="0.3">
      <c r="A413" t="s">
        <v>360</v>
      </c>
      <c r="B413" t="s">
        <v>361</v>
      </c>
      <c r="C413" t="s">
        <v>342</v>
      </c>
      <c r="D413" t="s">
        <v>343</v>
      </c>
      <c r="E413">
        <v>1.01</v>
      </c>
      <c r="F413">
        <v>1.3349999999999999E-2</v>
      </c>
      <c r="G413" t="s">
        <v>72</v>
      </c>
      <c r="H413" t="s">
        <v>35</v>
      </c>
      <c r="I413" t="s">
        <v>16</v>
      </c>
      <c r="J413">
        <v>1</v>
      </c>
    </row>
    <row r="414" spans="1:10" x14ac:dyDescent="0.3">
      <c r="A414" t="s">
        <v>360</v>
      </c>
      <c r="B414" t="s">
        <v>361</v>
      </c>
      <c r="C414" t="s">
        <v>344</v>
      </c>
      <c r="D414" t="s">
        <v>345</v>
      </c>
      <c r="E414">
        <v>1.02</v>
      </c>
      <c r="F414">
        <v>8.9999999999999993E-3</v>
      </c>
      <c r="G414" t="s">
        <v>72</v>
      </c>
      <c r="H414" t="s">
        <v>35</v>
      </c>
      <c r="I414" t="s">
        <v>16</v>
      </c>
      <c r="J414">
        <v>1</v>
      </c>
    </row>
    <row r="415" spans="1:10" x14ac:dyDescent="0.3">
      <c r="A415" t="s">
        <v>360</v>
      </c>
      <c r="B415" t="s">
        <v>361</v>
      </c>
      <c r="C415" t="s">
        <v>362</v>
      </c>
      <c r="D415" t="s">
        <v>363</v>
      </c>
      <c r="E415">
        <v>1.03</v>
      </c>
      <c r="F415">
        <v>4.4999999999999997E-3</v>
      </c>
      <c r="G415" t="s">
        <v>72</v>
      </c>
      <c r="H415" t="s">
        <v>35</v>
      </c>
      <c r="I415" t="s">
        <v>16</v>
      </c>
      <c r="J415">
        <v>6</v>
      </c>
    </row>
    <row r="416" spans="1:10" x14ac:dyDescent="0.3">
      <c r="A416" t="s">
        <v>360</v>
      </c>
      <c r="B416" t="s">
        <v>361</v>
      </c>
      <c r="C416" t="s">
        <v>346</v>
      </c>
      <c r="D416" t="s">
        <v>347</v>
      </c>
      <c r="E416">
        <v>1.04</v>
      </c>
      <c r="F416">
        <v>3.0000000000000001E-3</v>
      </c>
      <c r="G416" t="s">
        <v>72</v>
      </c>
      <c r="H416" t="s">
        <v>35</v>
      </c>
      <c r="I416" t="s">
        <v>16</v>
      </c>
      <c r="J416">
        <v>2</v>
      </c>
    </row>
    <row r="417" spans="1:10" x14ac:dyDescent="0.3">
      <c r="A417" t="s">
        <v>360</v>
      </c>
      <c r="B417" t="s">
        <v>361</v>
      </c>
      <c r="C417" t="s">
        <v>219</v>
      </c>
      <c r="D417" t="s">
        <v>220</v>
      </c>
      <c r="E417">
        <v>1.05</v>
      </c>
      <c r="F417">
        <v>3.0000000000000001E-3</v>
      </c>
      <c r="G417" t="s">
        <v>72</v>
      </c>
      <c r="H417" t="s">
        <v>35</v>
      </c>
      <c r="I417" t="s">
        <v>16</v>
      </c>
      <c r="J417">
        <v>1</v>
      </c>
    </row>
    <row r="418" spans="1:10" x14ac:dyDescent="0.3">
      <c r="A418" t="s">
        <v>360</v>
      </c>
      <c r="B418" t="s">
        <v>361</v>
      </c>
      <c r="C418" t="s">
        <v>348</v>
      </c>
      <c r="D418" t="s">
        <v>349</v>
      </c>
      <c r="E418">
        <v>1.06</v>
      </c>
      <c r="F418">
        <v>2.8799999999999997E-3</v>
      </c>
      <c r="G418" t="s">
        <v>72</v>
      </c>
      <c r="H418" t="s">
        <v>35</v>
      </c>
      <c r="I418" t="s">
        <v>16</v>
      </c>
      <c r="J418">
        <v>0</v>
      </c>
    </row>
    <row r="419" spans="1:10" x14ac:dyDescent="0.3">
      <c r="A419" t="s">
        <v>360</v>
      </c>
      <c r="B419" t="s">
        <v>361</v>
      </c>
      <c r="C419" t="s">
        <v>364</v>
      </c>
      <c r="D419" t="s">
        <v>365</v>
      </c>
      <c r="E419">
        <v>1.07</v>
      </c>
      <c r="F419">
        <v>1.17E-3</v>
      </c>
      <c r="G419" t="s">
        <v>72</v>
      </c>
      <c r="H419" t="s">
        <v>35</v>
      </c>
      <c r="I419" t="s">
        <v>16</v>
      </c>
      <c r="J419">
        <v>15</v>
      </c>
    </row>
    <row r="420" spans="1:10" x14ac:dyDescent="0.3">
      <c r="A420" t="s">
        <v>360</v>
      </c>
      <c r="B420" t="s">
        <v>361</v>
      </c>
      <c r="C420" t="s">
        <v>350</v>
      </c>
      <c r="D420" t="s">
        <v>351</v>
      </c>
      <c r="E420">
        <v>1.08</v>
      </c>
      <c r="F420">
        <v>1.4999999999999999E-4</v>
      </c>
      <c r="G420" t="s">
        <v>72</v>
      </c>
      <c r="H420" t="s">
        <v>35</v>
      </c>
      <c r="I420" t="s">
        <v>16</v>
      </c>
      <c r="J420">
        <v>2</v>
      </c>
    </row>
    <row r="421" spans="1:10" x14ac:dyDescent="0.3">
      <c r="A421" t="s">
        <v>360</v>
      </c>
      <c r="B421" t="s">
        <v>361</v>
      </c>
      <c r="C421" t="s">
        <v>352</v>
      </c>
      <c r="D421" t="s">
        <v>353</v>
      </c>
      <c r="E421">
        <v>1.0900000000000001</v>
      </c>
      <c r="F421">
        <v>1.4299999999999998E-4</v>
      </c>
      <c r="G421" t="s">
        <v>72</v>
      </c>
      <c r="H421" t="s">
        <v>35</v>
      </c>
      <c r="I421" t="s">
        <v>16</v>
      </c>
      <c r="J421">
        <v>0</v>
      </c>
    </row>
    <row r="422" spans="1:10" x14ac:dyDescent="0.3">
      <c r="A422" t="s">
        <v>360</v>
      </c>
      <c r="B422" t="s">
        <v>361</v>
      </c>
      <c r="C422" t="s">
        <v>354</v>
      </c>
      <c r="D422" t="s">
        <v>355</v>
      </c>
      <c r="E422">
        <v>1.1000000000000001</v>
      </c>
      <c r="F422">
        <v>1.2E-5</v>
      </c>
      <c r="G422" t="s">
        <v>72</v>
      </c>
      <c r="H422" t="s">
        <v>35</v>
      </c>
      <c r="I422" t="s">
        <v>16</v>
      </c>
      <c r="J422">
        <v>0</v>
      </c>
    </row>
    <row r="423" spans="1:10" x14ac:dyDescent="0.3">
      <c r="A423" t="s">
        <v>360</v>
      </c>
      <c r="B423" t="s">
        <v>361</v>
      </c>
      <c r="C423" t="s">
        <v>2289</v>
      </c>
      <c r="D423" t="s">
        <v>2290</v>
      </c>
      <c r="E423">
        <v>1.1100000000000001</v>
      </c>
      <c r="F423">
        <v>2.052E-3</v>
      </c>
      <c r="G423" t="s">
        <v>72</v>
      </c>
      <c r="H423" t="s">
        <v>35</v>
      </c>
      <c r="I423" t="s">
        <v>16</v>
      </c>
      <c r="J423">
        <v>0</v>
      </c>
    </row>
    <row r="424" spans="1:10" x14ac:dyDescent="0.3">
      <c r="A424" t="s">
        <v>360</v>
      </c>
      <c r="B424" t="s">
        <v>361</v>
      </c>
      <c r="C424" t="s">
        <v>70</v>
      </c>
      <c r="D424" t="s">
        <v>71</v>
      </c>
      <c r="E424">
        <v>1.1200000000000001</v>
      </c>
      <c r="F424">
        <v>1.1230000000000001E-3</v>
      </c>
      <c r="G424" t="s">
        <v>72</v>
      </c>
      <c r="H424" t="s">
        <v>35</v>
      </c>
      <c r="I424" t="s">
        <v>16</v>
      </c>
      <c r="J424">
        <v>1</v>
      </c>
    </row>
    <row r="425" spans="1:10" x14ac:dyDescent="0.3">
      <c r="A425" t="s">
        <v>360</v>
      </c>
      <c r="B425" t="s">
        <v>361</v>
      </c>
      <c r="C425" t="s">
        <v>104</v>
      </c>
      <c r="D425" t="s">
        <v>105</v>
      </c>
      <c r="E425">
        <v>1.1299999999999999</v>
      </c>
      <c r="F425">
        <v>4.1999999999999996E-4</v>
      </c>
      <c r="G425" t="s">
        <v>72</v>
      </c>
      <c r="H425" t="s">
        <v>35</v>
      </c>
      <c r="I425" t="s">
        <v>16</v>
      </c>
      <c r="J425">
        <v>1</v>
      </c>
    </row>
    <row r="426" spans="1:10" x14ac:dyDescent="0.3">
      <c r="A426" t="s">
        <v>360</v>
      </c>
      <c r="B426" t="s">
        <v>361</v>
      </c>
      <c r="C426" t="s">
        <v>114</v>
      </c>
      <c r="D426" t="s">
        <v>115</v>
      </c>
      <c r="E426">
        <v>1.1400000000000001</v>
      </c>
      <c r="F426">
        <v>2.9999999999999997E-4</v>
      </c>
      <c r="G426" t="s">
        <v>72</v>
      </c>
      <c r="H426" t="s">
        <v>35</v>
      </c>
      <c r="I426" t="s">
        <v>16</v>
      </c>
      <c r="J426">
        <v>1</v>
      </c>
    </row>
    <row r="427" spans="1:10" x14ac:dyDescent="0.3">
      <c r="A427" t="s">
        <v>360</v>
      </c>
      <c r="B427" t="s">
        <v>361</v>
      </c>
      <c r="C427" t="s">
        <v>185</v>
      </c>
      <c r="D427" t="s">
        <v>186</v>
      </c>
      <c r="E427">
        <v>1.1499999999999999</v>
      </c>
      <c r="F427">
        <v>61.8</v>
      </c>
      <c r="G427" t="s">
        <v>14</v>
      </c>
      <c r="H427" t="s">
        <v>35</v>
      </c>
      <c r="I427" t="s">
        <v>16</v>
      </c>
      <c r="J427">
        <v>6</v>
      </c>
    </row>
    <row r="428" spans="1:10" x14ac:dyDescent="0.3">
      <c r="A428" t="s">
        <v>360</v>
      </c>
      <c r="B428" t="s">
        <v>361</v>
      </c>
      <c r="C428" t="s">
        <v>36</v>
      </c>
      <c r="D428" t="s">
        <v>37</v>
      </c>
      <c r="E428">
        <v>2</v>
      </c>
      <c r="F428">
        <v>1.03</v>
      </c>
      <c r="G428" t="s">
        <v>14</v>
      </c>
      <c r="H428" t="s">
        <v>35</v>
      </c>
      <c r="I428" t="s">
        <v>16</v>
      </c>
      <c r="J428">
        <v>3</v>
      </c>
    </row>
    <row r="429" spans="1:10" x14ac:dyDescent="0.3">
      <c r="A429" t="s">
        <v>360</v>
      </c>
      <c r="B429" t="s">
        <v>361</v>
      </c>
      <c r="C429" t="s">
        <v>38</v>
      </c>
      <c r="D429" t="s">
        <v>39</v>
      </c>
      <c r="E429">
        <v>3</v>
      </c>
      <c r="F429">
        <v>1.03</v>
      </c>
      <c r="G429" t="s">
        <v>14</v>
      </c>
      <c r="H429" t="s">
        <v>35</v>
      </c>
      <c r="I429" t="s">
        <v>16</v>
      </c>
      <c r="J429">
        <v>3</v>
      </c>
    </row>
    <row r="430" spans="1:10" x14ac:dyDescent="0.3">
      <c r="A430" t="s">
        <v>360</v>
      </c>
      <c r="B430" t="s">
        <v>361</v>
      </c>
      <c r="C430" t="s">
        <v>21</v>
      </c>
      <c r="D430" t="s">
        <v>22</v>
      </c>
      <c r="E430">
        <v>4</v>
      </c>
      <c r="F430">
        <v>1.03</v>
      </c>
      <c r="G430" t="s">
        <v>14</v>
      </c>
      <c r="H430" t="s">
        <v>35</v>
      </c>
      <c r="I430" t="s">
        <v>16</v>
      </c>
      <c r="J430">
        <v>2</v>
      </c>
    </row>
    <row r="431" spans="1:10" x14ac:dyDescent="0.3">
      <c r="A431" t="s">
        <v>360</v>
      </c>
      <c r="B431" t="s">
        <v>361</v>
      </c>
      <c r="C431" t="s">
        <v>366</v>
      </c>
      <c r="D431" t="s">
        <v>367</v>
      </c>
      <c r="E431">
        <v>5</v>
      </c>
      <c r="F431">
        <v>1.03</v>
      </c>
      <c r="G431" t="s">
        <v>14</v>
      </c>
      <c r="H431" t="s">
        <v>35</v>
      </c>
      <c r="I431" t="s">
        <v>16</v>
      </c>
      <c r="J431">
        <v>0</v>
      </c>
    </row>
    <row r="432" spans="1:10" x14ac:dyDescent="0.3">
      <c r="A432" t="s">
        <v>360</v>
      </c>
      <c r="B432" t="s">
        <v>361</v>
      </c>
      <c r="C432" t="s">
        <v>25</v>
      </c>
      <c r="D432" t="s">
        <v>26</v>
      </c>
      <c r="E432">
        <v>6</v>
      </c>
      <c r="F432">
        <v>4.1000000000000002E-2</v>
      </c>
      <c r="G432" t="s">
        <v>14</v>
      </c>
      <c r="H432" t="s">
        <v>35</v>
      </c>
      <c r="I432" t="s">
        <v>16</v>
      </c>
      <c r="J432">
        <v>3</v>
      </c>
    </row>
    <row r="433" spans="1:10" x14ac:dyDescent="0.3">
      <c r="A433" t="s">
        <v>360</v>
      </c>
      <c r="B433" t="s">
        <v>361</v>
      </c>
      <c r="C433" t="s">
        <v>27</v>
      </c>
      <c r="D433" t="s">
        <v>28</v>
      </c>
      <c r="E433">
        <v>7</v>
      </c>
      <c r="F433">
        <v>2.1000000000000001E-2</v>
      </c>
      <c r="G433" t="s">
        <v>14</v>
      </c>
      <c r="H433" t="s">
        <v>35</v>
      </c>
      <c r="I433" t="s">
        <v>16</v>
      </c>
      <c r="J433">
        <v>3</v>
      </c>
    </row>
    <row r="434" spans="1:10" x14ac:dyDescent="0.3">
      <c r="A434" t="s">
        <v>360</v>
      </c>
      <c r="B434" t="s">
        <v>361</v>
      </c>
      <c r="C434" t="s">
        <v>29</v>
      </c>
      <c r="D434" t="s">
        <v>30</v>
      </c>
      <c r="E434">
        <v>8</v>
      </c>
      <c r="F434">
        <v>2.1000000000000001E-2</v>
      </c>
      <c r="G434" t="s">
        <v>14</v>
      </c>
      <c r="H434" t="s">
        <v>35</v>
      </c>
      <c r="I434" t="s">
        <v>16</v>
      </c>
      <c r="J434">
        <v>3</v>
      </c>
    </row>
    <row r="435" spans="1:10" x14ac:dyDescent="0.3">
      <c r="A435" t="s">
        <v>368</v>
      </c>
      <c r="B435" t="s">
        <v>369</v>
      </c>
      <c r="C435" t="s">
        <v>370</v>
      </c>
      <c r="D435" t="s">
        <v>371</v>
      </c>
      <c r="E435">
        <v>1.01</v>
      </c>
      <c r="F435">
        <v>3.1714285714285715E-4</v>
      </c>
      <c r="G435" t="s">
        <v>72</v>
      </c>
      <c r="H435" t="s">
        <v>44</v>
      </c>
      <c r="I435" t="s">
        <v>16</v>
      </c>
      <c r="J435">
        <v>6</v>
      </c>
    </row>
    <row r="436" spans="1:10" x14ac:dyDescent="0.3">
      <c r="A436" t="s">
        <v>368</v>
      </c>
      <c r="B436" t="s">
        <v>369</v>
      </c>
      <c r="C436" t="s">
        <v>372</v>
      </c>
      <c r="D436" t="s">
        <v>373</v>
      </c>
      <c r="E436">
        <v>1.02</v>
      </c>
      <c r="F436">
        <v>2.142857142857143E-3</v>
      </c>
      <c r="G436" t="s">
        <v>72</v>
      </c>
      <c r="H436" t="s">
        <v>44</v>
      </c>
      <c r="I436" t="s">
        <v>16</v>
      </c>
      <c r="J436">
        <v>5</v>
      </c>
    </row>
    <row r="437" spans="1:10" x14ac:dyDescent="0.3">
      <c r="A437" t="s">
        <v>368</v>
      </c>
      <c r="B437" t="s">
        <v>369</v>
      </c>
      <c r="C437" t="s">
        <v>223</v>
      </c>
      <c r="D437" t="s">
        <v>224</v>
      </c>
      <c r="E437">
        <v>1.03</v>
      </c>
      <c r="F437">
        <v>2.8571428571428574E-4</v>
      </c>
      <c r="G437" t="s">
        <v>72</v>
      </c>
      <c r="H437" t="s">
        <v>44</v>
      </c>
      <c r="I437" t="s">
        <v>16</v>
      </c>
      <c r="J437">
        <v>1</v>
      </c>
    </row>
    <row r="438" spans="1:10" x14ac:dyDescent="0.3">
      <c r="A438" t="s">
        <v>368</v>
      </c>
      <c r="B438" t="s">
        <v>369</v>
      </c>
      <c r="C438" t="s">
        <v>126</v>
      </c>
      <c r="D438" t="s">
        <v>127</v>
      </c>
      <c r="E438">
        <v>1.04</v>
      </c>
      <c r="F438">
        <v>1.4285714285714285E-7</v>
      </c>
      <c r="G438" t="s">
        <v>72</v>
      </c>
      <c r="H438" t="s">
        <v>44</v>
      </c>
      <c r="I438" t="s">
        <v>16</v>
      </c>
      <c r="J438">
        <v>1</v>
      </c>
    </row>
    <row r="439" spans="1:10" x14ac:dyDescent="0.3">
      <c r="A439" t="s">
        <v>368</v>
      </c>
      <c r="B439" t="s">
        <v>369</v>
      </c>
      <c r="C439" t="s">
        <v>104</v>
      </c>
      <c r="D439" t="s">
        <v>105</v>
      </c>
      <c r="E439">
        <v>1.05</v>
      </c>
      <c r="F439">
        <v>8.5714285714285713E-5</v>
      </c>
      <c r="G439" t="s">
        <v>72</v>
      </c>
      <c r="H439" t="s">
        <v>44</v>
      </c>
      <c r="I439" t="s">
        <v>16</v>
      </c>
      <c r="J439">
        <v>1</v>
      </c>
    </row>
    <row r="440" spans="1:10" x14ac:dyDescent="0.3">
      <c r="A440" t="s">
        <v>368</v>
      </c>
      <c r="B440" t="s">
        <v>369</v>
      </c>
      <c r="C440" t="s">
        <v>114</v>
      </c>
      <c r="D440" t="s">
        <v>115</v>
      </c>
      <c r="E440">
        <v>1.06</v>
      </c>
      <c r="F440">
        <v>2.8571428571428571E-5</v>
      </c>
      <c r="G440" t="s">
        <v>72</v>
      </c>
      <c r="H440" t="s">
        <v>44</v>
      </c>
      <c r="I440" t="s">
        <v>16</v>
      </c>
      <c r="J440">
        <v>1</v>
      </c>
    </row>
    <row r="441" spans="1:10" x14ac:dyDescent="0.3">
      <c r="A441" t="s">
        <v>368</v>
      </c>
      <c r="B441" t="s">
        <v>369</v>
      </c>
      <c r="C441" t="s">
        <v>70</v>
      </c>
      <c r="D441" t="s">
        <v>71</v>
      </c>
      <c r="E441">
        <v>1.07</v>
      </c>
      <c r="F441">
        <v>4.2112857142857143E-3</v>
      </c>
      <c r="G441" t="s">
        <v>72</v>
      </c>
      <c r="H441" t="s">
        <v>44</v>
      </c>
      <c r="I441" t="s">
        <v>16</v>
      </c>
      <c r="J441">
        <v>1</v>
      </c>
    </row>
    <row r="442" spans="1:10" x14ac:dyDescent="0.3">
      <c r="A442" t="s">
        <v>368</v>
      </c>
      <c r="B442" t="s">
        <v>369</v>
      </c>
      <c r="C442" t="s">
        <v>374</v>
      </c>
      <c r="D442" t="s">
        <v>375</v>
      </c>
      <c r="E442">
        <v>1.08</v>
      </c>
      <c r="F442">
        <v>14.714285714285714</v>
      </c>
      <c r="G442" t="s">
        <v>14</v>
      </c>
      <c r="H442" t="s">
        <v>44</v>
      </c>
      <c r="I442" t="s">
        <v>16</v>
      </c>
      <c r="J442">
        <v>6</v>
      </c>
    </row>
    <row r="443" spans="1:10" x14ac:dyDescent="0.3">
      <c r="A443" t="s">
        <v>368</v>
      </c>
      <c r="B443" t="s">
        <v>369</v>
      </c>
      <c r="C443" t="s">
        <v>17</v>
      </c>
      <c r="D443" t="s">
        <v>18</v>
      </c>
      <c r="E443">
        <v>2</v>
      </c>
      <c r="F443">
        <v>0.5</v>
      </c>
      <c r="G443" t="s">
        <v>14</v>
      </c>
      <c r="H443" t="s">
        <v>44</v>
      </c>
      <c r="I443" t="s">
        <v>16</v>
      </c>
      <c r="J443">
        <v>3</v>
      </c>
    </row>
    <row r="444" spans="1:10" x14ac:dyDescent="0.3">
      <c r="A444" t="s">
        <v>368</v>
      </c>
      <c r="B444" t="s">
        <v>369</v>
      </c>
      <c r="C444" t="s">
        <v>19</v>
      </c>
      <c r="D444" t="s">
        <v>20</v>
      </c>
      <c r="E444">
        <v>3</v>
      </c>
      <c r="F444">
        <v>0.5</v>
      </c>
      <c r="G444" t="s">
        <v>14</v>
      </c>
      <c r="H444" t="s">
        <v>44</v>
      </c>
      <c r="I444" t="s">
        <v>16</v>
      </c>
      <c r="J444">
        <v>5</v>
      </c>
    </row>
    <row r="445" spans="1:10" x14ac:dyDescent="0.3">
      <c r="A445" t="s">
        <v>368</v>
      </c>
      <c r="B445" t="s">
        <v>369</v>
      </c>
      <c r="C445" t="s">
        <v>21</v>
      </c>
      <c r="D445" t="s">
        <v>22</v>
      </c>
      <c r="E445">
        <v>4</v>
      </c>
      <c r="F445">
        <v>0.5</v>
      </c>
      <c r="G445" t="s">
        <v>14</v>
      </c>
      <c r="H445" t="s">
        <v>44</v>
      </c>
      <c r="I445" t="s">
        <v>16</v>
      </c>
      <c r="J445">
        <v>2</v>
      </c>
    </row>
    <row r="446" spans="1:10" x14ac:dyDescent="0.3">
      <c r="A446" t="s">
        <v>368</v>
      </c>
      <c r="B446" t="s">
        <v>369</v>
      </c>
      <c r="C446" t="s">
        <v>376</v>
      </c>
      <c r="D446" t="s">
        <v>377</v>
      </c>
      <c r="E446">
        <v>5</v>
      </c>
      <c r="F446">
        <v>0.5</v>
      </c>
      <c r="G446" t="s">
        <v>14</v>
      </c>
      <c r="H446" t="s">
        <v>44</v>
      </c>
      <c r="I446" t="s">
        <v>16</v>
      </c>
      <c r="J446">
        <v>3</v>
      </c>
    </row>
    <row r="447" spans="1:10" x14ac:dyDescent="0.3">
      <c r="A447" t="s">
        <v>368</v>
      </c>
      <c r="B447" t="s">
        <v>369</v>
      </c>
      <c r="C447" t="s">
        <v>27</v>
      </c>
      <c r="D447" t="s">
        <v>28</v>
      </c>
      <c r="E447">
        <v>6</v>
      </c>
      <c r="F447">
        <v>1.0476190476190476E-2</v>
      </c>
      <c r="G447" t="s">
        <v>14</v>
      </c>
      <c r="H447" t="s">
        <v>44</v>
      </c>
      <c r="I447" t="s">
        <v>16</v>
      </c>
      <c r="J447">
        <v>3</v>
      </c>
    </row>
    <row r="448" spans="1:10" x14ac:dyDescent="0.3">
      <c r="A448" t="s">
        <v>368</v>
      </c>
      <c r="B448" t="s">
        <v>369</v>
      </c>
      <c r="C448" t="s">
        <v>25</v>
      </c>
      <c r="D448" t="s">
        <v>26</v>
      </c>
      <c r="E448">
        <v>7</v>
      </c>
      <c r="F448">
        <v>2.1047619047619048E-2</v>
      </c>
      <c r="G448" t="s">
        <v>14</v>
      </c>
      <c r="H448" t="s">
        <v>44</v>
      </c>
      <c r="I448" t="s">
        <v>16</v>
      </c>
      <c r="J448">
        <v>3</v>
      </c>
    </row>
    <row r="449" spans="1:10" x14ac:dyDescent="0.3">
      <c r="A449" t="s">
        <v>368</v>
      </c>
      <c r="B449" t="s">
        <v>369</v>
      </c>
      <c r="C449" t="s">
        <v>29</v>
      </c>
      <c r="D449" t="s">
        <v>30</v>
      </c>
      <c r="E449">
        <v>8</v>
      </c>
      <c r="F449">
        <v>1.0476190476190476E-2</v>
      </c>
      <c r="G449" t="s">
        <v>14</v>
      </c>
      <c r="H449" t="s">
        <v>44</v>
      </c>
      <c r="I449" t="s">
        <v>16</v>
      </c>
      <c r="J449">
        <v>3</v>
      </c>
    </row>
    <row r="450" spans="1:10" x14ac:dyDescent="0.3">
      <c r="A450" t="s">
        <v>378</v>
      </c>
      <c r="B450" t="s">
        <v>379</v>
      </c>
      <c r="C450" t="s">
        <v>370</v>
      </c>
      <c r="D450" t="s">
        <v>371</v>
      </c>
      <c r="E450">
        <v>1.01</v>
      </c>
      <c r="F450">
        <v>6.6600000000000003E-4</v>
      </c>
      <c r="G450" t="s">
        <v>72</v>
      </c>
      <c r="H450" t="s">
        <v>44</v>
      </c>
      <c r="I450" t="s">
        <v>380</v>
      </c>
      <c r="J450">
        <v>6</v>
      </c>
    </row>
    <row r="451" spans="1:10" x14ac:dyDescent="0.3">
      <c r="A451" t="s">
        <v>378</v>
      </c>
      <c r="B451" t="s">
        <v>379</v>
      </c>
      <c r="C451" t="s">
        <v>372</v>
      </c>
      <c r="D451" t="s">
        <v>373</v>
      </c>
      <c r="E451">
        <v>1.02</v>
      </c>
      <c r="F451">
        <v>4.4999999999999997E-3</v>
      </c>
      <c r="G451" t="s">
        <v>72</v>
      </c>
      <c r="H451" t="s">
        <v>44</v>
      </c>
      <c r="I451" t="s">
        <v>380</v>
      </c>
      <c r="J451">
        <v>5</v>
      </c>
    </row>
    <row r="452" spans="1:10" x14ac:dyDescent="0.3">
      <c r="A452" t="s">
        <v>378</v>
      </c>
      <c r="B452" t="s">
        <v>379</v>
      </c>
      <c r="C452" t="s">
        <v>223</v>
      </c>
      <c r="D452" t="s">
        <v>224</v>
      </c>
      <c r="E452">
        <v>1.03</v>
      </c>
      <c r="F452">
        <v>5.9999999999999995E-4</v>
      </c>
      <c r="G452" t="s">
        <v>72</v>
      </c>
      <c r="H452" t="s">
        <v>44</v>
      </c>
      <c r="I452" t="s">
        <v>380</v>
      </c>
      <c r="J452">
        <v>1</v>
      </c>
    </row>
    <row r="453" spans="1:10" x14ac:dyDescent="0.3">
      <c r="A453" t="s">
        <v>378</v>
      </c>
      <c r="B453" t="s">
        <v>379</v>
      </c>
      <c r="C453" t="s">
        <v>126</v>
      </c>
      <c r="D453" t="s">
        <v>127</v>
      </c>
      <c r="E453">
        <v>1.04</v>
      </c>
      <c r="F453">
        <v>2.9999999999999999E-7</v>
      </c>
      <c r="G453" t="s">
        <v>72</v>
      </c>
      <c r="H453" t="s">
        <v>44</v>
      </c>
      <c r="I453" t="s">
        <v>380</v>
      </c>
      <c r="J453">
        <v>1</v>
      </c>
    </row>
    <row r="454" spans="1:10" x14ac:dyDescent="0.3">
      <c r="A454" t="s">
        <v>378</v>
      </c>
      <c r="B454" t="s">
        <v>379</v>
      </c>
      <c r="C454" t="s">
        <v>104</v>
      </c>
      <c r="D454" t="s">
        <v>105</v>
      </c>
      <c r="E454">
        <v>1.05</v>
      </c>
      <c r="F454">
        <v>1.8000000000000001E-4</v>
      </c>
      <c r="G454" t="s">
        <v>72</v>
      </c>
      <c r="H454" t="s">
        <v>44</v>
      </c>
      <c r="I454" t="s">
        <v>380</v>
      </c>
      <c r="J454">
        <v>1</v>
      </c>
    </row>
    <row r="455" spans="1:10" x14ac:dyDescent="0.3">
      <c r="A455" t="s">
        <v>378</v>
      </c>
      <c r="B455" t="s">
        <v>379</v>
      </c>
      <c r="C455" t="s">
        <v>114</v>
      </c>
      <c r="D455" t="s">
        <v>115</v>
      </c>
      <c r="E455">
        <v>1.06</v>
      </c>
      <c r="F455">
        <v>5.9999999999999995E-5</v>
      </c>
      <c r="G455" t="s">
        <v>72</v>
      </c>
      <c r="H455" t="s">
        <v>44</v>
      </c>
      <c r="I455" t="s">
        <v>380</v>
      </c>
      <c r="J455">
        <v>1</v>
      </c>
    </row>
    <row r="456" spans="1:10" x14ac:dyDescent="0.3">
      <c r="A456" t="s">
        <v>378</v>
      </c>
      <c r="B456" t="s">
        <v>379</v>
      </c>
      <c r="C456" t="s">
        <v>70</v>
      </c>
      <c r="D456" t="s">
        <v>71</v>
      </c>
      <c r="E456">
        <v>1.07</v>
      </c>
      <c r="F456">
        <v>8.8438000000000006E-3</v>
      </c>
      <c r="G456" t="s">
        <v>72</v>
      </c>
      <c r="H456" t="s">
        <v>44</v>
      </c>
      <c r="I456" t="s">
        <v>380</v>
      </c>
      <c r="J456">
        <v>1</v>
      </c>
    </row>
    <row r="457" spans="1:10" x14ac:dyDescent="0.3">
      <c r="A457" t="s">
        <v>378</v>
      </c>
      <c r="B457" t="s">
        <v>379</v>
      </c>
      <c r="C457" t="s">
        <v>374</v>
      </c>
      <c r="D457" t="s">
        <v>375</v>
      </c>
      <c r="E457">
        <v>1.08</v>
      </c>
      <c r="F457">
        <v>30.9</v>
      </c>
      <c r="G457" t="s">
        <v>14</v>
      </c>
      <c r="H457" t="s">
        <v>44</v>
      </c>
      <c r="I457" t="s">
        <v>380</v>
      </c>
      <c r="J457">
        <v>6</v>
      </c>
    </row>
    <row r="458" spans="1:10" x14ac:dyDescent="0.3">
      <c r="A458" t="s">
        <v>378</v>
      </c>
      <c r="B458" t="s">
        <v>379</v>
      </c>
      <c r="C458" t="s">
        <v>17</v>
      </c>
      <c r="D458" t="s">
        <v>18</v>
      </c>
      <c r="E458">
        <v>2</v>
      </c>
      <c r="F458">
        <v>1.05</v>
      </c>
      <c r="G458" t="s">
        <v>14</v>
      </c>
      <c r="H458" t="s">
        <v>44</v>
      </c>
      <c r="I458" t="s">
        <v>380</v>
      </c>
      <c r="J458">
        <v>3</v>
      </c>
    </row>
    <row r="459" spans="1:10" x14ac:dyDescent="0.3">
      <c r="A459" t="s">
        <v>378</v>
      </c>
      <c r="B459" t="s">
        <v>379</v>
      </c>
      <c r="C459" t="s">
        <v>19</v>
      </c>
      <c r="D459" t="s">
        <v>20</v>
      </c>
      <c r="E459">
        <v>3</v>
      </c>
      <c r="F459">
        <v>1.05</v>
      </c>
      <c r="G459" t="s">
        <v>14</v>
      </c>
      <c r="H459" t="s">
        <v>44</v>
      </c>
      <c r="I459" t="s">
        <v>380</v>
      </c>
      <c r="J459">
        <v>5</v>
      </c>
    </row>
    <row r="460" spans="1:10" x14ac:dyDescent="0.3">
      <c r="A460" t="s">
        <v>378</v>
      </c>
      <c r="B460" t="s">
        <v>379</v>
      </c>
      <c r="C460" t="s">
        <v>21</v>
      </c>
      <c r="D460" t="s">
        <v>22</v>
      </c>
      <c r="E460">
        <v>4</v>
      </c>
      <c r="F460">
        <v>1.05</v>
      </c>
      <c r="G460" t="s">
        <v>381</v>
      </c>
      <c r="H460" t="s">
        <v>44</v>
      </c>
      <c r="I460" t="s">
        <v>380</v>
      </c>
      <c r="J460">
        <v>2</v>
      </c>
    </row>
    <row r="461" spans="1:10" x14ac:dyDescent="0.3">
      <c r="A461" t="s">
        <v>378</v>
      </c>
      <c r="B461" t="s">
        <v>379</v>
      </c>
      <c r="C461" t="s">
        <v>376</v>
      </c>
      <c r="D461" t="s">
        <v>377</v>
      </c>
      <c r="E461">
        <v>5</v>
      </c>
      <c r="F461">
        <v>1.05</v>
      </c>
      <c r="G461" t="s">
        <v>382</v>
      </c>
      <c r="H461" t="s">
        <v>44</v>
      </c>
      <c r="I461" t="s">
        <v>380</v>
      </c>
      <c r="J461">
        <v>3</v>
      </c>
    </row>
    <row r="462" spans="1:10" x14ac:dyDescent="0.3">
      <c r="A462" t="s">
        <v>378</v>
      </c>
      <c r="B462" t="s">
        <v>379</v>
      </c>
      <c r="C462" t="s">
        <v>27</v>
      </c>
      <c r="D462" t="s">
        <v>28</v>
      </c>
      <c r="E462">
        <v>6</v>
      </c>
      <c r="F462">
        <v>2.1999999999999999E-2</v>
      </c>
      <c r="G462" t="s">
        <v>14</v>
      </c>
      <c r="H462" t="s">
        <v>44</v>
      </c>
      <c r="I462" t="s">
        <v>380</v>
      </c>
      <c r="J462">
        <v>3</v>
      </c>
    </row>
    <row r="463" spans="1:10" x14ac:dyDescent="0.3">
      <c r="A463" t="s">
        <v>378</v>
      </c>
      <c r="B463" t="s">
        <v>379</v>
      </c>
      <c r="C463" t="s">
        <v>25</v>
      </c>
      <c r="D463" t="s">
        <v>26</v>
      </c>
      <c r="E463">
        <v>7</v>
      </c>
      <c r="F463">
        <v>4.4200000000000003E-2</v>
      </c>
      <c r="G463" t="s">
        <v>14</v>
      </c>
      <c r="H463" t="s">
        <v>44</v>
      </c>
      <c r="I463" t="s">
        <v>380</v>
      </c>
      <c r="J463">
        <v>3</v>
      </c>
    </row>
    <row r="464" spans="1:10" x14ac:dyDescent="0.3">
      <c r="A464" t="s">
        <v>378</v>
      </c>
      <c r="B464" t="s">
        <v>379</v>
      </c>
      <c r="C464" t="s">
        <v>29</v>
      </c>
      <c r="D464" t="s">
        <v>30</v>
      </c>
      <c r="E464">
        <v>8</v>
      </c>
      <c r="F464">
        <v>2.1999999999999999E-2</v>
      </c>
      <c r="G464" t="s">
        <v>382</v>
      </c>
      <c r="H464" t="s">
        <v>44</v>
      </c>
      <c r="I464" t="s">
        <v>380</v>
      </c>
      <c r="J464">
        <v>3</v>
      </c>
    </row>
    <row r="465" spans="1:10" x14ac:dyDescent="0.3">
      <c r="A465" t="s">
        <v>383</v>
      </c>
      <c r="B465" t="s">
        <v>384</v>
      </c>
      <c r="C465" t="s">
        <v>370</v>
      </c>
      <c r="D465" t="s">
        <v>371</v>
      </c>
      <c r="E465">
        <v>1.01</v>
      </c>
      <c r="F465">
        <v>1.3320000000000001E-3</v>
      </c>
      <c r="G465" t="s">
        <v>72</v>
      </c>
      <c r="H465" t="s">
        <v>44</v>
      </c>
      <c r="I465" t="s">
        <v>16</v>
      </c>
      <c r="J465">
        <v>6</v>
      </c>
    </row>
    <row r="466" spans="1:10" x14ac:dyDescent="0.3">
      <c r="A466" t="s">
        <v>383</v>
      </c>
      <c r="B466" t="s">
        <v>384</v>
      </c>
      <c r="C466" t="s">
        <v>372</v>
      </c>
      <c r="D466" t="s">
        <v>373</v>
      </c>
      <c r="E466">
        <v>1.02</v>
      </c>
      <c r="F466">
        <v>8.9999999999999993E-3</v>
      </c>
      <c r="G466" t="s">
        <v>72</v>
      </c>
      <c r="H466" t="s">
        <v>44</v>
      </c>
      <c r="I466" t="s">
        <v>16</v>
      </c>
      <c r="J466">
        <v>5</v>
      </c>
    </row>
    <row r="467" spans="1:10" x14ac:dyDescent="0.3">
      <c r="A467" t="s">
        <v>383</v>
      </c>
      <c r="B467" t="s">
        <v>384</v>
      </c>
      <c r="C467" t="s">
        <v>223</v>
      </c>
      <c r="D467" t="s">
        <v>224</v>
      </c>
      <c r="E467">
        <v>1.03</v>
      </c>
      <c r="F467">
        <v>1.1999999999999999E-3</v>
      </c>
      <c r="G467" t="s">
        <v>72</v>
      </c>
      <c r="H467" t="s">
        <v>44</v>
      </c>
      <c r="I467" t="s">
        <v>16</v>
      </c>
      <c r="J467">
        <v>1</v>
      </c>
    </row>
    <row r="468" spans="1:10" x14ac:dyDescent="0.3">
      <c r="A468" t="s">
        <v>383</v>
      </c>
      <c r="B468" t="s">
        <v>384</v>
      </c>
      <c r="C468" t="s">
        <v>126</v>
      </c>
      <c r="D468" t="s">
        <v>127</v>
      </c>
      <c r="E468">
        <v>1.04</v>
      </c>
      <c r="F468">
        <v>5.9999999999999997E-7</v>
      </c>
      <c r="G468" t="s">
        <v>72</v>
      </c>
      <c r="H468" t="s">
        <v>44</v>
      </c>
      <c r="I468" t="s">
        <v>16</v>
      </c>
      <c r="J468">
        <v>1</v>
      </c>
    </row>
    <row r="469" spans="1:10" x14ac:dyDescent="0.3">
      <c r="A469" t="s">
        <v>383</v>
      </c>
      <c r="B469" t="s">
        <v>384</v>
      </c>
      <c r="C469" t="s">
        <v>104</v>
      </c>
      <c r="D469" t="s">
        <v>105</v>
      </c>
      <c r="E469">
        <v>1.05</v>
      </c>
      <c r="F469">
        <v>3.6000000000000002E-4</v>
      </c>
      <c r="G469" t="s">
        <v>72</v>
      </c>
      <c r="H469" t="s">
        <v>44</v>
      </c>
      <c r="I469" t="s">
        <v>16</v>
      </c>
      <c r="J469">
        <v>1</v>
      </c>
    </row>
    <row r="470" spans="1:10" x14ac:dyDescent="0.3">
      <c r="A470" t="s">
        <v>383</v>
      </c>
      <c r="B470" t="s">
        <v>384</v>
      </c>
      <c r="C470" t="s">
        <v>114</v>
      </c>
      <c r="D470" t="s">
        <v>115</v>
      </c>
      <c r="E470">
        <v>1.06</v>
      </c>
      <c r="F470">
        <v>1.1999999999999999E-4</v>
      </c>
      <c r="G470" t="s">
        <v>72</v>
      </c>
      <c r="H470" t="s">
        <v>44</v>
      </c>
      <c r="I470" t="s">
        <v>16</v>
      </c>
      <c r="J470">
        <v>1</v>
      </c>
    </row>
    <row r="471" spans="1:10" x14ac:dyDescent="0.3">
      <c r="A471" t="s">
        <v>383</v>
      </c>
      <c r="B471" t="s">
        <v>384</v>
      </c>
      <c r="C471" t="s">
        <v>70</v>
      </c>
      <c r="D471" t="s">
        <v>71</v>
      </c>
      <c r="E471">
        <v>1.07</v>
      </c>
      <c r="F471">
        <v>1.7687399999999999E-2</v>
      </c>
      <c r="G471" t="s">
        <v>72</v>
      </c>
      <c r="H471" t="s">
        <v>44</v>
      </c>
      <c r="I471" t="s">
        <v>16</v>
      </c>
      <c r="J471">
        <v>1</v>
      </c>
    </row>
    <row r="472" spans="1:10" x14ac:dyDescent="0.3">
      <c r="A472" t="s">
        <v>383</v>
      </c>
      <c r="B472" t="s">
        <v>384</v>
      </c>
      <c r="C472" t="s">
        <v>374</v>
      </c>
      <c r="D472" t="s">
        <v>375</v>
      </c>
      <c r="E472">
        <v>1.08</v>
      </c>
      <c r="F472">
        <v>61.8</v>
      </c>
      <c r="G472" t="s">
        <v>14</v>
      </c>
      <c r="H472" t="s">
        <v>44</v>
      </c>
      <c r="I472" t="s">
        <v>16</v>
      </c>
      <c r="J472">
        <v>6</v>
      </c>
    </row>
    <row r="473" spans="1:10" x14ac:dyDescent="0.3">
      <c r="A473" t="s">
        <v>383</v>
      </c>
      <c r="B473" t="s">
        <v>384</v>
      </c>
      <c r="C473" t="s">
        <v>385</v>
      </c>
      <c r="D473" t="s">
        <v>386</v>
      </c>
      <c r="E473">
        <v>2</v>
      </c>
      <c r="F473">
        <v>1.05</v>
      </c>
      <c r="G473" t="s">
        <v>14</v>
      </c>
      <c r="H473" t="s">
        <v>44</v>
      </c>
      <c r="I473" t="s">
        <v>16</v>
      </c>
      <c r="J473">
        <v>5</v>
      </c>
    </row>
    <row r="474" spans="1:10" x14ac:dyDescent="0.3">
      <c r="A474" t="s">
        <v>383</v>
      </c>
      <c r="B474" t="s">
        <v>384</v>
      </c>
      <c r="C474" t="s">
        <v>19</v>
      </c>
      <c r="D474" t="s">
        <v>20</v>
      </c>
      <c r="E474">
        <v>3</v>
      </c>
      <c r="F474">
        <v>1.05</v>
      </c>
      <c r="G474" t="s">
        <v>14</v>
      </c>
      <c r="H474" t="s">
        <v>44</v>
      </c>
      <c r="I474" t="s">
        <v>16</v>
      </c>
      <c r="J474">
        <v>5</v>
      </c>
    </row>
    <row r="475" spans="1:10" x14ac:dyDescent="0.3">
      <c r="A475" t="s">
        <v>383</v>
      </c>
      <c r="B475" t="s">
        <v>384</v>
      </c>
      <c r="C475" t="s">
        <v>21</v>
      </c>
      <c r="D475" t="s">
        <v>22</v>
      </c>
      <c r="E475">
        <v>4</v>
      </c>
      <c r="F475">
        <v>1.05</v>
      </c>
      <c r="G475" t="s">
        <v>14</v>
      </c>
      <c r="H475" t="s">
        <v>44</v>
      </c>
      <c r="I475" t="s">
        <v>16</v>
      </c>
      <c r="J475">
        <v>2</v>
      </c>
    </row>
    <row r="476" spans="1:10" x14ac:dyDescent="0.3">
      <c r="A476" t="s">
        <v>383</v>
      </c>
      <c r="B476" t="s">
        <v>384</v>
      </c>
      <c r="C476" t="s">
        <v>387</v>
      </c>
      <c r="D476" t="s">
        <v>388</v>
      </c>
      <c r="E476">
        <v>5</v>
      </c>
      <c r="F476">
        <v>1.05</v>
      </c>
      <c r="G476" t="s">
        <v>14</v>
      </c>
      <c r="H476" t="s">
        <v>44</v>
      </c>
      <c r="I476" t="s">
        <v>16</v>
      </c>
      <c r="J476">
        <v>3</v>
      </c>
    </row>
    <row r="477" spans="1:10" x14ac:dyDescent="0.3">
      <c r="A477" t="s">
        <v>383</v>
      </c>
      <c r="B477" t="s">
        <v>384</v>
      </c>
      <c r="C477" t="s">
        <v>49</v>
      </c>
      <c r="D477" t="s">
        <v>50</v>
      </c>
      <c r="E477">
        <v>6</v>
      </c>
      <c r="F477">
        <v>4.36E-2</v>
      </c>
      <c r="G477" t="s">
        <v>14</v>
      </c>
      <c r="H477" t="s">
        <v>44</v>
      </c>
      <c r="I477" t="s">
        <v>16</v>
      </c>
      <c r="J477">
        <v>3</v>
      </c>
    </row>
    <row r="478" spans="1:10" x14ac:dyDescent="0.3">
      <c r="A478" t="s">
        <v>383</v>
      </c>
      <c r="B478" t="s">
        <v>384</v>
      </c>
      <c r="C478" t="s">
        <v>27</v>
      </c>
      <c r="D478" t="s">
        <v>28</v>
      </c>
      <c r="E478">
        <v>7</v>
      </c>
      <c r="F478">
        <v>4.36E-2</v>
      </c>
      <c r="G478" t="s">
        <v>14</v>
      </c>
      <c r="H478" t="s">
        <v>44</v>
      </c>
      <c r="I478" t="s">
        <v>16</v>
      </c>
      <c r="J478">
        <v>3</v>
      </c>
    </row>
    <row r="479" spans="1:10" x14ac:dyDescent="0.3">
      <c r="A479" t="s">
        <v>383</v>
      </c>
      <c r="B479" t="s">
        <v>384</v>
      </c>
      <c r="C479" t="s">
        <v>25</v>
      </c>
      <c r="D479" t="s">
        <v>26</v>
      </c>
      <c r="E479">
        <v>8</v>
      </c>
      <c r="F479">
        <v>4.3999999999999997E-2</v>
      </c>
      <c r="G479" t="s">
        <v>14</v>
      </c>
      <c r="H479" t="s">
        <v>44</v>
      </c>
      <c r="I479" t="s">
        <v>16</v>
      </c>
      <c r="J479">
        <v>3</v>
      </c>
    </row>
    <row r="480" spans="1:10" x14ac:dyDescent="0.3">
      <c r="A480" t="s">
        <v>389</v>
      </c>
      <c r="B480" t="s">
        <v>390</v>
      </c>
      <c r="C480" t="s">
        <v>391</v>
      </c>
      <c r="D480" t="s">
        <v>392</v>
      </c>
      <c r="E480">
        <v>1.01</v>
      </c>
      <c r="F480">
        <v>3.5000000000000001E-3</v>
      </c>
      <c r="G480" t="s">
        <v>72</v>
      </c>
      <c r="H480" t="s">
        <v>261</v>
      </c>
      <c r="I480" t="s">
        <v>16</v>
      </c>
      <c r="J480">
        <v>3</v>
      </c>
    </row>
    <row r="481" spans="1:10" x14ac:dyDescent="0.3">
      <c r="A481" t="s">
        <v>389</v>
      </c>
      <c r="B481" t="s">
        <v>390</v>
      </c>
      <c r="C481" t="s">
        <v>70</v>
      </c>
      <c r="D481" t="s">
        <v>71</v>
      </c>
      <c r="E481">
        <v>1.02</v>
      </c>
      <c r="F481">
        <v>6.1810000000000001E-4</v>
      </c>
      <c r="G481" t="s">
        <v>72</v>
      </c>
      <c r="H481" t="s">
        <v>261</v>
      </c>
      <c r="I481" t="s">
        <v>16</v>
      </c>
      <c r="J481">
        <v>1</v>
      </c>
    </row>
    <row r="482" spans="1:10" x14ac:dyDescent="0.3">
      <c r="A482" t="s">
        <v>389</v>
      </c>
      <c r="B482" t="s">
        <v>390</v>
      </c>
      <c r="C482" t="s">
        <v>104</v>
      </c>
      <c r="D482" t="s">
        <v>105</v>
      </c>
      <c r="E482">
        <v>1.03</v>
      </c>
      <c r="F482">
        <v>6.3E-5</v>
      </c>
      <c r="G482" t="s">
        <v>72</v>
      </c>
      <c r="H482" t="s">
        <v>261</v>
      </c>
      <c r="I482" t="s">
        <v>16</v>
      </c>
      <c r="J482">
        <v>1</v>
      </c>
    </row>
    <row r="483" spans="1:10" x14ac:dyDescent="0.3">
      <c r="A483" t="s">
        <v>389</v>
      </c>
      <c r="B483" t="s">
        <v>390</v>
      </c>
      <c r="C483" t="s">
        <v>114</v>
      </c>
      <c r="D483" t="s">
        <v>115</v>
      </c>
      <c r="E483">
        <v>1.04</v>
      </c>
      <c r="F483">
        <v>1.8899999999999999E-5</v>
      </c>
      <c r="G483" t="s">
        <v>72</v>
      </c>
      <c r="H483" t="s">
        <v>261</v>
      </c>
      <c r="I483" t="s">
        <v>16</v>
      </c>
      <c r="J483">
        <v>1</v>
      </c>
    </row>
    <row r="484" spans="1:10" x14ac:dyDescent="0.3">
      <c r="A484" t="s">
        <v>389</v>
      </c>
      <c r="B484" t="s">
        <v>390</v>
      </c>
      <c r="C484" t="s">
        <v>393</v>
      </c>
      <c r="D484" t="s">
        <v>394</v>
      </c>
      <c r="E484">
        <v>1.05</v>
      </c>
      <c r="F484">
        <v>14</v>
      </c>
      <c r="G484" t="s">
        <v>14</v>
      </c>
      <c r="H484" t="s">
        <v>261</v>
      </c>
      <c r="I484" t="s">
        <v>16</v>
      </c>
      <c r="J484">
        <v>6</v>
      </c>
    </row>
    <row r="485" spans="1:10" x14ac:dyDescent="0.3">
      <c r="A485" t="s">
        <v>389</v>
      </c>
      <c r="B485" t="s">
        <v>390</v>
      </c>
      <c r="C485" t="s">
        <v>268</v>
      </c>
      <c r="D485" t="s">
        <v>269</v>
      </c>
      <c r="E485">
        <v>1.06</v>
      </c>
      <c r="F485">
        <v>1.6799999999999999E-3</v>
      </c>
      <c r="G485" t="s">
        <v>72</v>
      </c>
      <c r="H485" t="s">
        <v>261</v>
      </c>
      <c r="I485" t="s">
        <v>16</v>
      </c>
      <c r="J485">
        <v>5</v>
      </c>
    </row>
    <row r="486" spans="1:10" x14ac:dyDescent="0.3">
      <c r="A486" t="s">
        <v>389</v>
      </c>
      <c r="B486" t="s">
        <v>390</v>
      </c>
      <c r="C486" t="s">
        <v>395</v>
      </c>
      <c r="D486" t="s">
        <v>396</v>
      </c>
      <c r="E486">
        <v>2</v>
      </c>
      <c r="F486">
        <v>1.02</v>
      </c>
      <c r="G486" t="s">
        <v>14</v>
      </c>
      <c r="H486" t="s">
        <v>261</v>
      </c>
      <c r="I486" t="s">
        <v>16</v>
      </c>
      <c r="J486">
        <v>4</v>
      </c>
    </row>
    <row r="487" spans="1:10" x14ac:dyDescent="0.3">
      <c r="A487" t="s">
        <v>389</v>
      </c>
      <c r="B487" t="s">
        <v>390</v>
      </c>
      <c r="C487" t="s">
        <v>274</v>
      </c>
      <c r="D487" t="s">
        <v>275</v>
      </c>
      <c r="E487">
        <v>3</v>
      </c>
      <c r="F487">
        <v>2.8500000000000001E-2</v>
      </c>
      <c r="G487" t="s">
        <v>14</v>
      </c>
      <c r="H487" t="s">
        <v>261</v>
      </c>
      <c r="I487" t="s">
        <v>16</v>
      </c>
      <c r="J487">
        <v>3</v>
      </c>
    </row>
    <row r="488" spans="1:10" x14ac:dyDescent="0.3">
      <c r="A488" t="s">
        <v>389</v>
      </c>
      <c r="B488" t="s">
        <v>390</v>
      </c>
      <c r="C488" t="s">
        <v>397</v>
      </c>
      <c r="D488" t="s">
        <v>398</v>
      </c>
      <c r="E488">
        <v>4</v>
      </c>
      <c r="F488">
        <v>1.0300000000000001E-3</v>
      </c>
      <c r="G488" t="s">
        <v>72</v>
      </c>
      <c r="H488" t="s">
        <v>261</v>
      </c>
      <c r="I488" t="s">
        <v>16</v>
      </c>
      <c r="J488">
        <v>2</v>
      </c>
    </row>
    <row r="489" spans="1:10" x14ac:dyDescent="0.3">
      <c r="A489" t="s">
        <v>389</v>
      </c>
      <c r="B489" t="s">
        <v>390</v>
      </c>
      <c r="C489" t="s">
        <v>135</v>
      </c>
      <c r="D489" t="s">
        <v>136</v>
      </c>
      <c r="E489">
        <v>5</v>
      </c>
      <c r="F489">
        <v>3.5699999999999998E-3</v>
      </c>
      <c r="G489" t="s">
        <v>72</v>
      </c>
      <c r="H489" t="s">
        <v>261</v>
      </c>
      <c r="I489" t="s">
        <v>16</v>
      </c>
      <c r="J489">
        <v>2</v>
      </c>
    </row>
    <row r="490" spans="1:10" x14ac:dyDescent="0.3">
      <c r="A490" t="s">
        <v>389</v>
      </c>
      <c r="B490" t="s">
        <v>390</v>
      </c>
      <c r="C490" t="s">
        <v>276</v>
      </c>
      <c r="D490" t="s">
        <v>277</v>
      </c>
      <c r="E490">
        <v>6</v>
      </c>
      <c r="F490">
        <v>3.5000000000000001E-3</v>
      </c>
      <c r="G490" t="s">
        <v>14</v>
      </c>
      <c r="H490" t="s">
        <v>261</v>
      </c>
      <c r="I490" t="s">
        <v>16</v>
      </c>
      <c r="J490">
        <v>3</v>
      </c>
    </row>
    <row r="491" spans="1:10" x14ac:dyDescent="0.3">
      <c r="A491" t="s">
        <v>399</v>
      </c>
      <c r="B491" t="s">
        <v>400</v>
      </c>
      <c r="C491" t="s">
        <v>391</v>
      </c>
      <c r="D491" t="s">
        <v>392</v>
      </c>
      <c r="E491">
        <v>1.01</v>
      </c>
      <c r="F491">
        <v>1.1666666666666668E-3</v>
      </c>
      <c r="G491" t="s">
        <v>72</v>
      </c>
      <c r="H491" t="s">
        <v>261</v>
      </c>
      <c r="I491" t="s">
        <v>16</v>
      </c>
      <c r="J491">
        <v>3</v>
      </c>
    </row>
    <row r="492" spans="1:10" x14ac:dyDescent="0.3">
      <c r="A492" t="s">
        <v>399</v>
      </c>
      <c r="B492" t="s">
        <v>400</v>
      </c>
      <c r="C492" t="s">
        <v>70</v>
      </c>
      <c r="D492" t="s">
        <v>71</v>
      </c>
      <c r="E492">
        <v>1.02</v>
      </c>
      <c r="F492">
        <v>2.0603333333333332E-4</v>
      </c>
      <c r="G492" t="s">
        <v>72</v>
      </c>
      <c r="H492" t="s">
        <v>261</v>
      </c>
      <c r="I492" t="s">
        <v>16</v>
      </c>
      <c r="J492">
        <v>1</v>
      </c>
    </row>
    <row r="493" spans="1:10" x14ac:dyDescent="0.3">
      <c r="A493" t="s">
        <v>399</v>
      </c>
      <c r="B493" t="s">
        <v>400</v>
      </c>
      <c r="C493" t="s">
        <v>104</v>
      </c>
      <c r="D493" t="s">
        <v>105</v>
      </c>
      <c r="E493">
        <v>1.03</v>
      </c>
      <c r="F493">
        <v>2.0999999999999999E-5</v>
      </c>
      <c r="G493" t="s">
        <v>72</v>
      </c>
      <c r="H493" t="s">
        <v>261</v>
      </c>
      <c r="I493" t="s">
        <v>16</v>
      </c>
      <c r="J493">
        <v>1</v>
      </c>
    </row>
    <row r="494" spans="1:10" x14ac:dyDescent="0.3">
      <c r="A494" t="s">
        <v>399</v>
      </c>
      <c r="B494" t="s">
        <v>400</v>
      </c>
      <c r="C494" t="s">
        <v>114</v>
      </c>
      <c r="D494" t="s">
        <v>115</v>
      </c>
      <c r="E494">
        <v>1.04</v>
      </c>
      <c r="F494">
        <v>6.2999999999999998E-6</v>
      </c>
      <c r="G494" t="s">
        <v>72</v>
      </c>
      <c r="H494" t="s">
        <v>261</v>
      </c>
      <c r="I494" t="s">
        <v>16</v>
      </c>
      <c r="J494">
        <v>1</v>
      </c>
    </row>
    <row r="495" spans="1:10" x14ac:dyDescent="0.3">
      <c r="A495" t="s">
        <v>399</v>
      </c>
      <c r="B495" t="s">
        <v>400</v>
      </c>
      <c r="C495" t="s">
        <v>393</v>
      </c>
      <c r="D495" t="s">
        <v>394</v>
      </c>
      <c r="E495">
        <v>1.05</v>
      </c>
      <c r="F495">
        <v>4.666666666666667</v>
      </c>
      <c r="G495" t="s">
        <v>14</v>
      </c>
      <c r="H495" t="s">
        <v>261</v>
      </c>
      <c r="I495" t="s">
        <v>16</v>
      </c>
      <c r="J495">
        <v>6</v>
      </c>
    </row>
    <row r="496" spans="1:10" x14ac:dyDescent="0.3">
      <c r="A496" t="s">
        <v>399</v>
      </c>
      <c r="B496" t="s">
        <v>400</v>
      </c>
      <c r="C496" t="s">
        <v>268</v>
      </c>
      <c r="D496" t="s">
        <v>269</v>
      </c>
      <c r="E496">
        <v>1.06</v>
      </c>
      <c r="F496">
        <v>5.5999999999999995E-4</v>
      </c>
      <c r="G496" t="s">
        <v>72</v>
      </c>
      <c r="H496" t="s">
        <v>261</v>
      </c>
      <c r="I496" t="s">
        <v>16</v>
      </c>
      <c r="J496">
        <v>5</v>
      </c>
    </row>
    <row r="497" spans="1:10" x14ac:dyDescent="0.3">
      <c r="A497" t="s">
        <v>399</v>
      </c>
      <c r="B497" t="s">
        <v>400</v>
      </c>
      <c r="C497" t="s">
        <v>401</v>
      </c>
      <c r="D497" t="s">
        <v>402</v>
      </c>
      <c r="E497">
        <v>2</v>
      </c>
      <c r="F497">
        <v>1.6825000000000002E-3</v>
      </c>
      <c r="G497" t="s">
        <v>72</v>
      </c>
      <c r="H497" t="s">
        <v>261</v>
      </c>
      <c r="I497" t="s">
        <v>16</v>
      </c>
      <c r="J497">
        <v>2</v>
      </c>
    </row>
    <row r="498" spans="1:10" x14ac:dyDescent="0.3">
      <c r="A498" t="s">
        <v>399</v>
      </c>
      <c r="B498" t="s">
        <v>400</v>
      </c>
      <c r="C498" t="s">
        <v>135</v>
      </c>
      <c r="D498" t="s">
        <v>136</v>
      </c>
      <c r="E498">
        <v>3</v>
      </c>
      <c r="F498">
        <v>8.1666666666666658E-3</v>
      </c>
      <c r="G498" t="s">
        <v>72</v>
      </c>
      <c r="H498" t="s">
        <v>261</v>
      </c>
      <c r="I498" t="s">
        <v>16</v>
      </c>
      <c r="J498">
        <v>2</v>
      </c>
    </row>
    <row r="499" spans="1:10" x14ac:dyDescent="0.3">
      <c r="A499" t="s">
        <v>399</v>
      </c>
      <c r="B499" t="s">
        <v>400</v>
      </c>
      <c r="C499" t="s">
        <v>403</v>
      </c>
      <c r="D499" t="s">
        <v>404</v>
      </c>
      <c r="E499">
        <v>4</v>
      </c>
      <c r="F499">
        <v>2.38</v>
      </c>
      <c r="G499" t="s">
        <v>14</v>
      </c>
      <c r="H499" t="s">
        <v>261</v>
      </c>
      <c r="I499" t="s">
        <v>16</v>
      </c>
      <c r="J499">
        <v>4</v>
      </c>
    </row>
    <row r="500" spans="1:10" x14ac:dyDescent="0.3">
      <c r="A500" t="s">
        <v>399</v>
      </c>
      <c r="B500" t="s">
        <v>400</v>
      </c>
      <c r="C500" t="s">
        <v>284</v>
      </c>
      <c r="D500" t="s">
        <v>285</v>
      </c>
      <c r="E500">
        <v>5</v>
      </c>
      <c r="F500">
        <v>5.0083333333333334E-2</v>
      </c>
      <c r="G500" t="s">
        <v>14</v>
      </c>
      <c r="H500" t="s">
        <v>261</v>
      </c>
      <c r="I500" t="s">
        <v>16</v>
      </c>
      <c r="J500">
        <v>3</v>
      </c>
    </row>
    <row r="501" spans="1:10" x14ac:dyDescent="0.3">
      <c r="A501" t="s">
        <v>399</v>
      </c>
      <c r="B501" t="s">
        <v>400</v>
      </c>
      <c r="C501" t="s">
        <v>286</v>
      </c>
      <c r="D501" t="s">
        <v>287</v>
      </c>
      <c r="E501">
        <v>6</v>
      </c>
      <c r="F501">
        <v>3.1666666666666666E-3</v>
      </c>
      <c r="G501" t="s">
        <v>14</v>
      </c>
      <c r="H501" t="s">
        <v>261</v>
      </c>
      <c r="I501" t="s">
        <v>16</v>
      </c>
      <c r="J501">
        <v>3</v>
      </c>
    </row>
    <row r="502" spans="1:10" x14ac:dyDescent="0.3">
      <c r="A502" t="s">
        <v>405</v>
      </c>
      <c r="B502" t="s">
        <v>406</v>
      </c>
      <c r="C502" t="s">
        <v>245</v>
      </c>
      <c r="D502" t="s">
        <v>246</v>
      </c>
      <c r="E502">
        <v>1</v>
      </c>
      <c r="F502">
        <v>1.03</v>
      </c>
      <c r="G502" t="s">
        <v>14</v>
      </c>
      <c r="H502" t="s">
        <v>44</v>
      </c>
      <c r="I502" t="s">
        <v>16</v>
      </c>
      <c r="J502">
        <v>3</v>
      </c>
    </row>
    <row r="503" spans="1:10" x14ac:dyDescent="0.3">
      <c r="A503" t="s">
        <v>405</v>
      </c>
      <c r="B503" t="s">
        <v>406</v>
      </c>
      <c r="C503" t="s">
        <v>407</v>
      </c>
      <c r="D503" t="s">
        <v>408</v>
      </c>
      <c r="E503">
        <v>2</v>
      </c>
      <c r="F503">
        <v>1.03</v>
      </c>
      <c r="G503" t="s">
        <v>14</v>
      </c>
      <c r="H503" t="s">
        <v>44</v>
      </c>
      <c r="I503" t="s">
        <v>16</v>
      </c>
      <c r="J503">
        <v>3</v>
      </c>
    </row>
    <row r="504" spans="1:10" x14ac:dyDescent="0.3">
      <c r="A504" t="s">
        <v>405</v>
      </c>
      <c r="B504" t="s">
        <v>406</v>
      </c>
      <c r="C504" t="s">
        <v>409</v>
      </c>
      <c r="D504" t="s">
        <v>410</v>
      </c>
      <c r="E504">
        <v>3</v>
      </c>
      <c r="F504">
        <v>1.03</v>
      </c>
      <c r="G504" t="s">
        <v>14</v>
      </c>
      <c r="H504" t="s">
        <v>44</v>
      </c>
      <c r="I504" t="s">
        <v>16</v>
      </c>
      <c r="J504">
        <v>4</v>
      </c>
    </row>
    <row r="505" spans="1:10" x14ac:dyDescent="0.3">
      <c r="A505" t="s">
        <v>405</v>
      </c>
      <c r="B505" t="s">
        <v>406</v>
      </c>
      <c r="C505" t="s">
        <v>21</v>
      </c>
      <c r="D505" t="s">
        <v>22</v>
      </c>
      <c r="E505">
        <v>4</v>
      </c>
      <c r="F505">
        <v>1.03</v>
      </c>
      <c r="G505" t="s">
        <v>14</v>
      </c>
      <c r="H505" t="s">
        <v>44</v>
      </c>
      <c r="I505" t="s">
        <v>16</v>
      </c>
      <c r="J505">
        <v>2</v>
      </c>
    </row>
    <row r="506" spans="1:10" x14ac:dyDescent="0.3">
      <c r="A506" t="s">
        <v>405</v>
      </c>
      <c r="B506" t="s">
        <v>406</v>
      </c>
      <c r="C506" t="s">
        <v>25</v>
      </c>
      <c r="D506" t="s">
        <v>26</v>
      </c>
      <c r="E506">
        <v>5</v>
      </c>
      <c r="F506">
        <v>4.123809523809524E-2</v>
      </c>
      <c r="G506" t="s">
        <v>14</v>
      </c>
      <c r="H506" t="s">
        <v>44</v>
      </c>
      <c r="I506" t="s">
        <v>16</v>
      </c>
      <c r="J506">
        <v>3</v>
      </c>
    </row>
    <row r="507" spans="1:10" x14ac:dyDescent="0.3">
      <c r="A507" t="s">
        <v>405</v>
      </c>
      <c r="B507" t="s">
        <v>406</v>
      </c>
      <c r="C507" t="s">
        <v>27</v>
      </c>
      <c r="D507" t="s">
        <v>28</v>
      </c>
      <c r="E507">
        <v>6</v>
      </c>
      <c r="F507">
        <v>2.057142857142857E-2</v>
      </c>
      <c r="G507" t="s">
        <v>14</v>
      </c>
      <c r="H507" t="s">
        <v>44</v>
      </c>
      <c r="I507" t="s">
        <v>16</v>
      </c>
      <c r="J507">
        <v>3</v>
      </c>
    </row>
    <row r="508" spans="1:10" x14ac:dyDescent="0.3">
      <c r="A508" t="s">
        <v>405</v>
      </c>
      <c r="B508" t="s">
        <v>406</v>
      </c>
      <c r="C508" t="s">
        <v>411</v>
      </c>
      <c r="D508" t="s">
        <v>412</v>
      </c>
      <c r="E508">
        <v>7</v>
      </c>
      <c r="F508">
        <v>2.057142857142857E-2</v>
      </c>
      <c r="G508" t="s">
        <v>14</v>
      </c>
      <c r="H508" t="s">
        <v>44</v>
      </c>
      <c r="I508" t="s">
        <v>16</v>
      </c>
      <c r="J508">
        <v>3</v>
      </c>
    </row>
    <row r="509" spans="1:10" x14ac:dyDescent="0.3">
      <c r="A509" t="s">
        <v>405</v>
      </c>
      <c r="B509" t="s">
        <v>406</v>
      </c>
      <c r="C509" t="s">
        <v>413</v>
      </c>
      <c r="D509" t="s">
        <v>414</v>
      </c>
      <c r="E509">
        <v>8.01</v>
      </c>
      <c r="F509">
        <v>6.8640000000000003E-3</v>
      </c>
      <c r="G509" t="s">
        <v>72</v>
      </c>
      <c r="H509" t="s">
        <v>44</v>
      </c>
      <c r="I509" t="s">
        <v>16</v>
      </c>
      <c r="J509">
        <v>3</v>
      </c>
    </row>
    <row r="510" spans="1:10" x14ac:dyDescent="0.3">
      <c r="A510" t="s">
        <v>405</v>
      </c>
      <c r="B510" t="s">
        <v>406</v>
      </c>
      <c r="C510" t="s">
        <v>114</v>
      </c>
      <c r="D510" t="s">
        <v>115</v>
      </c>
      <c r="E510">
        <v>8.02</v>
      </c>
      <c r="F510">
        <v>1.7999999999999998E-4</v>
      </c>
      <c r="G510" t="s">
        <v>72</v>
      </c>
      <c r="H510" t="s">
        <v>44</v>
      </c>
      <c r="I510" t="s">
        <v>16</v>
      </c>
      <c r="J510">
        <v>1</v>
      </c>
    </row>
    <row r="511" spans="1:10" x14ac:dyDescent="0.3">
      <c r="A511" t="s">
        <v>405</v>
      </c>
      <c r="B511" t="s">
        <v>406</v>
      </c>
      <c r="C511" t="s">
        <v>415</v>
      </c>
      <c r="D511" t="s">
        <v>416</v>
      </c>
      <c r="E511">
        <v>8.0299999999999994</v>
      </c>
      <c r="F511">
        <v>6.6059999999999999E-3</v>
      </c>
      <c r="G511" t="s">
        <v>72</v>
      </c>
      <c r="H511" t="s">
        <v>44</v>
      </c>
      <c r="I511" t="s">
        <v>16</v>
      </c>
      <c r="J511">
        <v>1</v>
      </c>
    </row>
    <row r="512" spans="1:10" x14ac:dyDescent="0.3">
      <c r="A512" t="s">
        <v>405</v>
      </c>
      <c r="B512" t="s">
        <v>406</v>
      </c>
      <c r="C512" t="s">
        <v>70</v>
      </c>
      <c r="D512" t="s">
        <v>71</v>
      </c>
      <c r="E512">
        <v>8.0399999999999991</v>
      </c>
      <c r="F512">
        <v>2.0400000000000001E-3</v>
      </c>
      <c r="G512" t="s">
        <v>72</v>
      </c>
      <c r="H512" t="s">
        <v>44</v>
      </c>
      <c r="I512" t="s">
        <v>16</v>
      </c>
      <c r="J512">
        <v>1</v>
      </c>
    </row>
    <row r="513" spans="1:10" x14ac:dyDescent="0.3">
      <c r="A513" t="s">
        <v>405</v>
      </c>
      <c r="B513" t="s">
        <v>406</v>
      </c>
      <c r="C513" t="s">
        <v>104</v>
      </c>
      <c r="D513" t="s">
        <v>105</v>
      </c>
      <c r="E513">
        <v>8.0500000000000007</v>
      </c>
      <c r="F513">
        <v>2.1000000000000001E-4</v>
      </c>
      <c r="G513" t="s">
        <v>72</v>
      </c>
      <c r="H513" t="s">
        <v>44</v>
      </c>
      <c r="I513" t="s">
        <v>16</v>
      </c>
      <c r="J513">
        <v>1</v>
      </c>
    </row>
    <row r="514" spans="1:10" x14ac:dyDescent="0.3">
      <c r="A514" t="s">
        <v>405</v>
      </c>
      <c r="B514" t="s">
        <v>406</v>
      </c>
      <c r="C514" t="s">
        <v>178</v>
      </c>
      <c r="D514" t="s">
        <v>179</v>
      </c>
      <c r="E514">
        <v>8.06</v>
      </c>
      <c r="F514">
        <v>30.9</v>
      </c>
      <c r="G514" t="s">
        <v>58</v>
      </c>
      <c r="H514" t="s">
        <v>44</v>
      </c>
      <c r="I514" t="s">
        <v>16</v>
      </c>
      <c r="J514">
        <v>6</v>
      </c>
    </row>
    <row r="515" spans="1:10" x14ac:dyDescent="0.3">
      <c r="A515" t="s">
        <v>417</v>
      </c>
      <c r="B515" t="s">
        <v>418</v>
      </c>
      <c r="C515" t="s">
        <v>419</v>
      </c>
      <c r="D515" t="s">
        <v>420</v>
      </c>
      <c r="E515">
        <v>1.01</v>
      </c>
      <c r="F515">
        <v>1.1339E-2</v>
      </c>
      <c r="G515" t="s">
        <v>72</v>
      </c>
      <c r="H515" t="s">
        <v>261</v>
      </c>
      <c r="I515" t="s">
        <v>16</v>
      </c>
      <c r="J515">
        <v>5</v>
      </c>
    </row>
    <row r="516" spans="1:10" x14ac:dyDescent="0.3">
      <c r="A516" t="s">
        <v>417</v>
      </c>
      <c r="B516" t="s">
        <v>418</v>
      </c>
      <c r="C516" t="s">
        <v>294</v>
      </c>
      <c r="D516" t="s">
        <v>295</v>
      </c>
      <c r="E516">
        <v>1.02</v>
      </c>
      <c r="F516">
        <v>1.0200000000000001E-2</v>
      </c>
      <c r="G516" t="s">
        <v>72</v>
      </c>
      <c r="H516" t="s">
        <v>261</v>
      </c>
      <c r="I516" t="s">
        <v>16</v>
      </c>
      <c r="J516">
        <v>1</v>
      </c>
    </row>
    <row r="517" spans="1:10" x14ac:dyDescent="0.3">
      <c r="A517" t="s">
        <v>417</v>
      </c>
      <c r="B517" t="s">
        <v>418</v>
      </c>
      <c r="C517" t="s">
        <v>421</v>
      </c>
      <c r="D517" t="s">
        <v>422</v>
      </c>
      <c r="E517">
        <v>1.03</v>
      </c>
      <c r="F517">
        <v>5.576E-4</v>
      </c>
      <c r="G517" t="s">
        <v>72</v>
      </c>
      <c r="H517" t="s">
        <v>261</v>
      </c>
      <c r="I517" t="s">
        <v>16</v>
      </c>
      <c r="J517">
        <v>1</v>
      </c>
    </row>
    <row r="518" spans="1:10" x14ac:dyDescent="0.3">
      <c r="A518" t="s">
        <v>417</v>
      </c>
      <c r="B518" t="s">
        <v>418</v>
      </c>
      <c r="C518" t="s">
        <v>114</v>
      </c>
      <c r="D518" t="s">
        <v>115</v>
      </c>
      <c r="E518">
        <v>1.04</v>
      </c>
      <c r="F518">
        <v>5.1E-5</v>
      </c>
      <c r="G518" t="s">
        <v>72</v>
      </c>
      <c r="H518" t="s">
        <v>261</v>
      </c>
      <c r="I518" t="s">
        <v>16</v>
      </c>
      <c r="J518">
        <v>1</v>
      </c>
    </row>
    <row r="519" spans="1:10" x14ac:dyDescent="0.3">
      <c r="A519" t="s">
        <v>417</v>
      </c>
      <c r="B519" t="s">
        <v>418</v>
      </c>
      <c r="C519" t="s">
        <v>104</v>
      </c>
      <c r="D519" t="s">
        <v>105</v>
      </c>
      <c r="E519">
        <v>1.05</v>
      </c>
      <c r="F519">
        <v>1.6999999999999999E-4</v>
      </c>
      <c r="G519" t="s">
        <v>72</v>
      </c>
      <c r="H519" t="s">
        <v>261</v>
      </c>
      <c r="I519" t="s">
        <v>16</v>
      </c>
      <c r="J519">
        <v>1</v>
      </c>
    </row>
    <row r="520" spans="1:10" x14ac:dyDescent="0.3">
      <c r="A520" t="s">
        <v>417</v>
      </c>
      <c r="B520" t="s">
        <v>418</v>
      </c>
      <c r="C520" t="s">
        <v>131</v>
      </c>
      <c r="D520" t="s">
        <v>132</v>
      </c>
      <c r="E520">
        <v>1.06</v>
      </c>
      <c r="F520">
        <v>34</v>
      </c>
      <c r="G520" t="s">
        <v>14</v>
      </c>
      <c r="H520" t="s">
        <v>261</v>
      </c>
      <c r="I520" t="s">
        <v>16</v>
      </c>
      <c r="J520">
        <v>6</v>
      </c>
    </row>
    <row r="521" spans="1:10" x14ac:dyDescent="0.3">
      <c r="A521" t="s">
        <v>417</v>
      </c>
      <c r="B521" t="s">
        <v>418</v>
      </c>
      <c r="C521" t="s">
        <v>423</v>
      </c>
      <c r="D521" t="s">
        <v>424</v>
      </c>
      <c r="E521">
        <v>2</v>
      </c>
      <c r="F521">
        <v>1.7686800000000001E-3</v>
      </c>
      <c r="G521" t="s">
        <v>72</v>
      </c>
      <c r="H521" t="s">
        <v>261</v>
      </c>
      <c r="I521" t="s">
        <v>16</v>
      </c>
      <c r="J521">
        <v>2</v>
      </c>
    </row>
    <row r="522" spans="1:10" x14ac:dyDescent="0.3">
      <c r="A522" t="s">
        <v>417</v>
      </c>
      <c r="B522" t="s">
        <v>418</v>
      </c>
      <c r="C522" t="s">
        <v>135</v>
      </c>
      <c r="D522" t="s">
        <v>136</v>
      </c>
      <c r="E522">
        <v>3</v>
      </c>
      <c r="F522">
        <v>8.8433999999999995E-3</v>
      </c>
      <c r="G522" t="s">
        <v>72</v>
      </c>
      <c r="H522" t="s">
        <v>261</v>
      </c>
      <c r="I522" t="s">
        <v>16</v>
      </c>
      <c r="J522">
        <v>2</v>
      </c>
    </row>
    <row r="523" spans="1:10" x14ac:dyDescent="0.3">
      <c r="A523" t="s">
        <v>417</v>
      </c>
      <c r="B523" t="s">
        <v>418</v>
      </c>
      <c r="C523" t="s">
        <v>425</v>
      </c>
      <c r="D523" t="s">
        <v>426</v>
      </c>
      <c r="E523">
        <v>4</v>
      </c>
      <c r="F523">
        <v>1.1559999999999999</v>
      </c>
      <c r="G523" t="s">
        <v>14</v>
      </c>
      <c r="H523" t="s">
        <v>261</v>
      </c>
      <c r="I523" t="s">
        <v>16</v>
      </c>
      <c r="J523">
        <v>4</v>
      </c>
    </row>
    <row r="524" spans="1:10" x14ac:dyDescent="0.3">
      <c r="A524" t="s">
        <v>417</v>
      </c>
      <c r="B524" t="s">
        <v>418</v>
      </c>
      <c r="C524" t="s">
        <v>274</v>
      </c>
      <c r="D524" t="s">
        <v>275</v>
      </c>
      <c r="E524">
        <v>5</v>
      </c>
      <c r="F524">
        <v>3.2199999999999999E-2</v>
      </c>
      <c r="G524" t="s">
        <v>14</v>
      </c>
      <c r="H524" t="s">
        <v>261</v>
      </c>
      <c r="I524" t="s">
        <v>16</v>
      </c>
      <c r="J524">
        <v>3</v>
      </c>
    </row>
    <row r="525" spans="1:10" x14ac:dyDescent="0.3">
      <c r="A525" t="s">
        <v>417</v>
      </c>
      <c r="B525" t="s">
        <v>418</v>
      </c>
      <c r="C525" t="s">
        <v>276</v>
      </c>
      <c r="D525" t="s">
        <v>277</v>
      </c>
      <c r="E525">
        <v>6</v>
      </c>
      <c r="F525">
        <v>4.1999999999999997E-3</v>
      </c>
      <c r="G525" t="s">
        <v>14</v>
      </c>
      <c r="H525" t="s">
        <v>261</v>
      </c>
      <c r="I525" t="s">
        <v>16</v>
      </c>
      <c r="J525">
        <v>3</v>
      </c>
    </row>
    <row r="526" spans="1:10" x14ac:dyDescent="0.3">
      <c r="A526" t="s">
        <v>427</v>
      </c>
      <c r="B526" t="s">
        <v>428</v>
      </c>
      <c r="C526" t="s">
        <v>419</v>
      </c>
      <c r="D526" t="s">
        <v>420</v>
      </c>
      <c r="E526">
        <v>1.01</v>
      </c>
      <c r="F526">
        <v>6.6699999999999995E-4</v>
      </c>
      <c r="G526" t="s">
        <v>72</v>
      </c>
      <c r="H526" t="s">
        <v>261</v>
      </c>
      <c r="I526" t="s">
        <v>16</v>
      </c>
      <c r="J526">
        <v>5</v>
      </c>
    </row>
    <row r="527" spans="1:10" x14ac:dyDescent="0.3">
      <c r="A527" t="s">
        <v>427</v>
      </c>
      <c r="B527" t="s">
        <v>428</v>
      </c>
      <c r="C527" t="s">
        <v>294</v>
      </c>
      <c r="D527" t="s">
        <v>295</v>
      </c>
      <c r="E527">
        <v>1.02</v>
      </c>
      <c r="F527">
        <v>5.9999999999999995E-4</v>
      </c>
      <c r="G527" t="s">
        <v>72</v>
      </c>
      <c r="H527" t="s">
        <v>261</v>
      </c>
      <c r="I527" t="s">
        <v>16</v>
      </c>
      <c r="J527">
        <v>1</v>
      </c>
    </row>
    <row r="528" spans="1:10" x14ac:dyDescent="0.3">
      <c r="A528" t="s">
        <v>427</v>
      </c>
      <c r="B528" t="s">
        <v>428</v>
      </c>
      <c r="C528" t="s">
        <v>421</v>
      </c>
      <c r="D528" t="s">
        <v>422</v>
      </c>
      <c r="E528">
        <v>1.03</v>
      </c>
      <c r="F528">
        <v>3.2800000000000004E-5</v>
      </c>
      <c r="G528" t="s">
        <v>72</v>
      </c>
      <c r="H528" t="s">
        <v>261</v>
      </c>
      <c r="I528" t="s">
        <v>16</v>
      </c>
      <c r="J528">
        <v>1</v>
      </c>
    </row>
    <row r="529" spans="1:10" x14ac:dyDescent="0.3">
      <c r="A529" t="s">
        <v>427</v>
      </c>
      <c r="B529" t="s">
        <v>428</v>
      </c>
      <c r="C529" t="s">
        <v>104</v>
      </c>
      <c r="D529" t="s">
        <v>105</v>
      </c>
      <c r="E529">
        <v>1.04</v>
      </c>
      <c r="F529">
        <v>1.0000000000000001E-5</v>
      </c>
      <c r="G529" t="s">
        <v>72</v>
      </c>
      <c r="H529" t="s">
        <v>261</v>
      </c>
      <c r="I529" t="s">
        <v>16</v>
      </c>
      <c r="J529">
        <v>1</v>
      </c>
    </row>
    <row r="530" spans="1:10" x14ac:dyDescent="0.3">
      <c r="A530" t="s">
        <v>427</v>
      </c>
      <c r="B530" t="s">
        <v>428</v>
      </c>
      <c r="C530" t="s">
        <v>114</v>
      </c>
      <c r="D530" t="s">
        <v>115</v>
      </c>
      <c r="E530">
        <v>1.05</v>
      </c>
      <c r="F530">
        <v>3.0000000000000001E-6</v>
      </c>
      <c r="G530" t="s">
        <v>72</v>
      </c>
      <c r="H530" t="s">
        <v>261</v>
      </c>
      <c r="I530" t="s">
        <v>16</v>
      </c>
      <c r="J530">
        <v>1</v>
      </c>
    </row>
    <row r="531" spans="1:10" x14ac:dyDescent="0.3">
      <c r="A531" t="s">
        <v>427</v>
      </c>
      <c r="B531" t="s">
        <v>428</v>
      </c>
      <c r="C531" t="s">
        <v>131</v>
      </c>
      <c r="D531" t="s">
        <v>132</v>
      </c>
      <c r="E531">
        <v>1.06</v>
      </c>
      <c r="F531">
        <v>2</v>
      </c>
      <c r="G531" t="s">
        <v>14</v>
      </c>
      <c r="H531" t="s">
        <v>261</v>
      </c>
      <c r="I531" t="s">
        <v>16</v>
      </c>
      <c r="J531">
        <v>6</v>
      </c>
    </row>
    <row r="532" spans="1:10" x14ac:dyDescent="0.3">
      <c r="A532" t="s">
        <v>427</v>
      </c>
      <c r="B532" t="s">
        <v>428</v>
      </c>
      <c r="C532" t="s">
        <v>429</v>
      </c>
      <c r="D532" t="s">
        <v>430</v>
      </c>
      <c r="E532">
        <v>2</v>
      </c>
      <c r="F532">
        <v>3.79E-4</v>
      </c>
      <c r="G532" t="s">
        <v>72</v>
      </c>
      <c r="H532" t="s">
        <v>261</v>
      </c>
      <c r="I532" t="s">
        <v>16</v>
      </c>
      <c r="J532">
        <v>2</v>
      </c>
    </row>
    <row r="533" spans="1:10" x14ac:dyDescent="0.3">
      <c r="A533" t="s">
        <v>427</v>
      </c>
      <c r="B533" t="s">
        <v>428</v>
      </c>
      <c r="C533" t="s">
        <v>135</v>
      </c>
      <c r="D533" t="s">
        <v>136</v>
      </c>
      <c r="E533">
        <v>3</v>
      </c>
      <c r="F533">
        <v>1.7544000000000001E-3</v>
      </c>
      <c r="G533" t="s">
        <v>72</v>
      </c>
      <c r="H533" t="s">
        <v>261</v>
      </c>
      <c r="I533" t="s">
        <v>16</v>
      </c>
      <c r="J533">
        <v>2</v>
      </c>
    </row>
    <row r="534" spans="1:10" x14ac:dyDescent="0.3">
      <c r="A534" t="s">
        <v>427</v>
      </c>
      <c r="B534" t="s">
        <v>428</v>
      </c>
      <c r="C534" t="s">
        <v>431</v>
      </c>
      <c r="D534" t="s">
        <v>432</v>
      </c>
      <c r="E534">
        <v>4</v>
      </c>
      <c r="F534">
        <v>1.02</v>
      </c>
      <c r="G534" t="s">
        <v>14</v>
      </c>
      <c r="H534" t="s">
        <v>261</v>
      </c>
      <c r="I534" t="s">
        <v>16</v>
      </c>
      <c r="J534">
        <v>4</v>
      </c>
    </row>
    <row r="535" spans="1:10" x14ac:dyDescent="0.3">
      <c r="A535" t="s">
        <v>427</v>
      </c>
      <c r="B535" t="s">
        <v>428</v>
      </c>
      <c r="C535" t="s">
        <v>284</v>
      </c>
      <c r="D535" t="s">
        <v>285</v>
      </c>
      <c r="E535">
        <v>5</v>
      </c>
      <c r="F535">
        <v>2.12E-2</v>
      </c>
      <c r="G535" t="s">
        <v>14</v>
      </c>
      <c r="H535" t="s">
        <v>261</v>
      </c>
      <c r="I535" t="s">
        <v>16</v>
      </c>
      <c r="J535">
        <v>3</v>
      </c>
    </row>
    <row r="536" spans="1:10" x14ac:dyDescent="0.3">
      <c r="A536" t="s">
        <v>427</v>
      </c>
      <c r="B536" t="s">
        <v>428</v>
      </c>
      <c r="C536" t="s">
        <v>286</v>
      </c>
      <c r="D536" t="s">
        <v>287</v>
      </c>
      <c r="E536">
        <v>6</v>
      </c>
      <c r="F536">
        <v>3.5999999999999999E-3</v>
      </c>
      <c r="G536" t="s">
        <v>14</v>
      </c>
      <c r="H536" t="s">
        <v>261</v>
      </c>
      <c r="I536" t="s">
        <v>16</v>
      </c>
      <c r="J536">
        <v>3</v>
      </c>
    </row>
    <row r="537" spans="1:10" x14ac:dyDescent="0.3">
      <c r="A537" t="s">
        <v>433</v>
      </c>
      <c r="B537" t="s">
        <v>434</v>
      </c>
      <c r="C537" t="s">
        <v>36</v>
      </c>
      <c r="D537" t="s">
        <v>37</v>
      </c>
      <c r="E537">
        <v>1</v>
      </c>
      <c r="F537">
        <v>1</v>
      </c>
      <c r="G537" t="s">
        <v>14</v>
      </c>
      <c r="H537" t="s">
        <v>435</v>
      </c>
      <c r="I537" t="s">
        <v>16</v>
      </c>
      <c r="J537">
        <v>3</v>
      </c>
    </row>
    <row r="538" spans="1:10" x14ac:dyDescent="0.3">
      <c r="A538" t="s">
        <v>433</v>
      </c>
      <c r="B538" t="s">
        <v>434</v>
      </c>
      <c r="C538" t="s">
        <v>436</v>
      </c>
      <c r="D538" t="s">
        <v>437</v>
      </c>
      <c r="E538">
        <v>2</v>
      </c>
      <c r="F538">
        <v>1</v>
      </c>
      <c r="G538" t="s">
        <v>14</v>
      </c>
      <c r="H538" t="s">
        <v>435</v>
      </c>
      <c r="I538" t="s">
        <v>16</v>
      </c>
      <c r="J538">
        <v>5</v>
      </c>
    </row>
    <row r="539" spans="1:10" x14ac:dyDescent="0.3">
      <c r="A539" t="s">
        <v>433</v>
      </c>
      <c r="B539" t="s">
        <v>434</v>
      </c>
      <c r="C539" t="s">
        <v>438</v>
      </c>
      <c r="D539" t="s">
        <v>439</v>
      </c>
      <c r="E539">
        <v>3</v>
      </c>
      <c r="F539">
        <v>1</v>
      </c>
      <c r="G539" t="s">
        <v>14</v>
      </c>
      <c r="H539" t="s">
        <v>435</v>
      </c>
      <c r="I539" t="s">
        <v>16</v>
      </c>
      <c r="J539">
        <v>4</v>
      </c>
    </row>
    <row r="540" spans="1:10" x14ac:dyDescent="0.3">
      <c r="A540" t="s">
        <v>433</v>
      </c>
      <c r="B540" t="s">
        <v>434</v>
      </c>
      <c r="C540" t="s">
        <v>21</v>
      </c>
      <c r="D540" t="s">
        <v>22</v>
      </c>
      <c r="E540">
        <v>4</v>
      </c>
      <c r="F540">
        <v>1</v>
      </c>
      <c r="G540" t="s">
        <v>14</v>
      </c>
      <c r="H540" t="s">
        <v>435</v>
      </c>
      <c r="I540" t="s">
        <v>16</v>
      </c>
      <c r="J540">
        <v>2</v>
      </c>
    </row>
    <row r="541" spans="1:10" x14ac:dyDescent="0.3">
      <c r="A541" t="s">
        <v>433</v>
      </c>
      <c r="B541" t="s">
        <v>434</v>
      </c>
      <c r="C541" t="s">
        <v>178</v>
      </c>
      <c r="D541" t="s">
        <v>179</v>
      </c>
      <c r="E541">
        <v>5.01</v>
      </c>
      <c r="F541">
        <v>30</v>
      </c>
      <c r="G541" t="s">
        <v>58</v>
      </c>
      <c r="H541" t="s">
        <v>435</v>
      </c>
      <c r="I541" t="s">
        <v>16</v>
      </c>
      <c r="J541">
        <v>6</v>
      </c>
    </row>
    <row r="542" spans="1:10" x14ac:dyDescent="0.3">
      <c r="A542" t="s">
        <v>433</v>
      </c>
      <c r="B542" t="s">
        <v>434</v>
      </c>
      <c r="C542" t="s">
        <v>114</v>
      </c>
      <c r="D542" t="s">
        <v>115</v>
      </c>
      <c r="E542">
        <v>5.0199999999999996</v>
      </c>
      <c r="F542">
        <v>1.1999999999999999E-4</v>
      </c>
      <c r="G542" t="s">
        <v>72</v>
      </c>
      <c r="H542" t="s">
        <v>435</v>
      </c>
      <c r="I542" t="s">
        <v>16</v>
      </c>
      <c r="J542">
        <v>1</v>
      </c>
    </row>
    <row r="543" spans="1:10" x14ac:dyDescent="0.3">
      <c r="A543" t="s">
        <v>433</v>
      </c>
      <c r="B543" t="s">
        <v>434</v>
      </c>
      <c r="C543" t="s">
        <v>104</v>
      </c>
      <c r="D543" t="s">
        <v>105</v>
      </c>
      <c r="E543">
        <v>5.03</v>
      </c>
      <c r="F543">
        <v>2.7E-4</v>
      </c>
      <c r="G543" t="s">
        <v>72</v>
      </c>
      <c r="H543" t="s">
        <v>435</v>
      </c>
      <c r="I543" t="s">
        <v>16</v>
      </c>
      <c r="J543">
        <v>1</v>
      </c>
    </row>
    <row r="544" spans="1:10" x14ac:dyDescent="0.3">
      <c r="A544" t="s">
        <v>433</v>
      </c>
      <c r="B544" t="s">
        <v>434</v>
      </c>
      <c r="C544" t="s">
        <v>70</v>
      </c>
      <c r="D544" t="s">
        <v>71</v>
      </c>
      <c r="E544">
        <v>5.04</v>
      </c>
      <c r="F544">
        <v>4.1099999999999999E-3</v>
      </c>
      <c r="G544" t="s">
        <v>72</v>
      </c>
      <c r="H544" t="s">
        <v>435</v>
      </c>
      <c r="I544" t="s">
        <v>16</v>
      </c>
      <c r="J544">
        <v>1</v>
      </c>
    </row>
    <row r="545" spans="1:10" x14ac:dyDescent="0.3">
      <c r="A545" t="s">
        <v>433</v>
      </c>
      <c r="B545" t="s">
        <v>434</v>
      </c>
      <c r="C545" t="s">
        <v>328</v>
      </c>
      <c r="D545" t="s">
        <v>329</v>
      </c>
      <c r="E545">
        <v>5.05</v>
      </c>
      <c r="F545">
        <v>1.2E-2</v>
      </c>
      <c r="G545" t="s">
        <v>72</v>
      </c>
      <c r="H545" t="s">
        <v>435</v>
      </c>
      <c r="I545" t="s">
        <v>16</v>
      </c>
      <c r="J545">
        <v>1</v>
      </c>
    </row>
    <row r="546" spans="1:10" x14ac:dyDescent="0.3">
      <c r="A546" t="s">
        <v>433</v>
      </c>
      <c r="B546" t="s">
        <v>434</v>
      </c>
      <c r="C546" t="s">
        <v>27</v>
      </c>
      <c r="D546" t="s">
        <v>28</v>
      </c>
      <c r="E546">
        <v>6</v>
      </c>
      <c r="F546">
        <v>0.02</v>
      </c>
      <c r="G546" t="s">
        <v>14</v>
      </c>
      <c r="H546" t="s">
        <v>435</v>
      </c>
      <c r="I546" t="s">
        <v>16</v>
      </c>
      <c r="J546">
        <v>3</v>
      </c>
    </row>
    <row r="547" spans="1:10" x14ac:dyDescent="0.3">
      <c r="A547" t="s">
        <v>433</v>
      </c>
      <c r="B547" t="s">
        <v>434</v>
      </c>
      <c r="C547" t="s">
        <v>25</v>
      </c>
      <c r="D547" t="s">
        <v>26</v>
      </c>
      <c r="E547">
        <v>7</v>
      </c>
      <c r="F547">
        <v>0.04</v>
      </c>
      <c r="G547" t="s">
        <v>14</v>
      </c>
      <c r="H547" t="s">
        <v>435</v>
      </c>
      <c r="I547" t="s">
        <v>16</v>
      </c>
      <c r="J547">
        <v>3</v>
      </c>
    </row>
    <row r="548" spans="1:10" x14ac:dyDescent="0.3">
      <c r="A548" t="s">
        <v>433</v>
      </c>
      <c r="B548" t="s">
        <v>434</v>
      </c>
      <c r="C548" t="s">
        <v>29</v>
      </c>
      <c r="D548" t="s">
        <v>30</v>
      </c>
      <c r="E548">
        <v>8</v>
      </c>
      <c r="F548">
        <v>0.02</v>
      </c>
      <c r="G548" t="s">
        <v>14</v>
      </c>
      <c r="H548" t="s">
        <v>435</v>
      </c>
      <c r="I548" t="s">
        <v>16</v>
      </c>
      <c r="J548">
        <v>3</v>
      </c>
    </row>
    <row r="549" spans="1:10" x14ac:dyDescent="0.3">
      <c r="A549" t="s">
        <v>440</v>
      </c>
      <c r="B549" t="s">
        <v>441</v>
      </c>
      <c r="C549" t="s">
        <v>253</v>
      </c>
      <c r="D549" t="s">
        <v>254</v>
      </c>
      <c r="E549">
        <v>1.01</v>
      </c>
      <c r="F549">
        <v>8.9999999999999993E-3</v>
      </c>
      <c r="G549" t="s">
        <v>72</v>
      </c>
      <c r="H549" t="s">
        <v>151</v>
      </c>
      <c r="I549" t="s">
        <v>16</v>
      </c>
      <c r="J549">
        <v>5</v>
      </c>
    </row>
    <row r="550" spans="1:10" x14ac:dyDescent="0.3">
      <c r="A550" t="s">
        <v>440</v>
      </c>
      <c r="B550" t="s">
        <v>441</v>
      </c>
      <c r="C550" t="s">
        <v>442</v>
      </c>
      <c r="D550" t="s">
        <v>443</v>
      </c>
      <c r="E550">
        <v>1.02</v>
      </c>
      <c r="F550">
        <v>8.2500000000000004E-3</v>
      </c>
      <c r="G550" t="s">
        <v>72</v>
      </c>
      <c r="H550" t="s">
        <v>151</v>
      </c>
      <c r="I550" t="s">
        <v>16</v>
      </c>
      <c r="J550">
        <v>1</v>
      </c>
    </row>
    <row r="551" spans="1:10" x14ac:dyDescent="0.3">
      <c r="A551" t="s">
        <v>440</v>
      </c>
      <c r="B551" t="s">
        <v>441</v>
      </c>
      <c r="C551" t="s">
        <v>444</v>
      </c>
      <c r="D551" t="s">
        <v>445</v>
      </c>
      <c r="E551">
        <v>1.03</v>
      </c>
      <c r="F551">
        <v>5.2499999999999995E-3</v>
      </c>
      <c r="G551" t="s">
        <v>72</v>
      </c>
      <c r="H551" t="s">
        <v>151</v>
      </c>
      <c r="I551" t="s">
        <v>16</v>
      </c>
      <c r="J551">
        <v>1</v>
      </c>
    </row>
    <row r="552" spans="1:10" x14ac:dyDescent="0.3">
      <c r="A552" t="s">
        <v>440</v>
      </c>
      <c r="B552" t="s">
        <v>441</v>
      </c>
      <c r="C552" t="s">
        <v>446</v>
      </c>
      <c r="D552" t="s">
        <v>447</v>
      </c>
      <c r="E552">
        <v>1.04</v>
      </c>
      <c r="F552">
        <v>3.0000000000000001E-3</v>
      </c>
      <c r="G552" t="s">
        <v>72</v>
      </c>
      <c r="H552" t="s">
        <v>151</v>
      </c>
      <c r="I552" t="s">
        <v>16</v>
      </c>
      <c r="J552">
        <v>1</v>
      </c>
    </row>
    <row r="553" spans="1:10" x14ac:dyDescent="0.3">
      <c r="A553" t="s">
        <v>440</v>
      </c>
      <c r="B553" t="s">
        <v>441</v>
      </c>
      <c r="C553" t="s">
        <v>290</v>
      </c>
      <c r="D553" t="s">
        <v>291</v>
      </c>
      <c r="E553">
        <v>1.05</v>
      </c>
      <c r="F553">
        <v>3.0000000000000001E-3</v>
      </c>
      <c r="G553" t="s">
        <v>72</v>
      </c>
      <c r="H553" t="s">
        <v>151</v>
      </c>
      <c r="I553" t="s">
        <v>16</v>
      </c>
      <c r="J553">
        <v>1</v>
      </c>
    </row>
    <row r="554" spans="1:10" x14ac:dyDescent="0.3">
      <c r="A554" t="s">
        <v>440</v>
      </c>
      <c r="B554" t="s">
        <v>441</v>
      </c>
      <c r="C554" t="s">
        <v>70</v>
      </c>
      <c r="D554" t="s">
        <v>71</v>
      </c>
      <c r="E554">
        <v>1.06</v>
      </c>
      <c r="F554">
        <v>7.5030149253731346E-3</v>
      </c>
      <c r="G554" t="s">
        <v>72</v>
      </c>
      <c r="H554" t="s">
        <v>151</v>
      </c>
      <c r="I554" t="s">
        <v>16</v>
      </c>
      <c r="J554">
        <v>1</v>
      </c>
    </row>
    <row r="555" spans="1:10" x14ac:dyDescent="0.3">
      <c r="A555" t="s">
        <v>440</v>
      </c>
      <c r="B555" t="s">
        <v>441</v>
      </c>
      <c r="C555" t="s">
        <v>104</v>
      </c>
      <c r="D555" t="s">
        <v>105</v>
      </c>
      <c r="E555">
        <v>1.07</v>
      </c>
      <c r="F555">
        <v>3.8999999999999999E-4</v>
      </c>
      <c r="G555" t="s">
        <v>72</v>
      </c>
      <c r="H555" t="s">
        <v>151</v>
      </c>
      <c r="I555" t="s">
        <v>16</v>
      </c>
      <c r="J555">
        <v>1</v>
      </c>
    </row>
    <row r="556" spans="1:10" x14ac:dyDescent="0.3">
      <c r="A556" t="s">
        <v>440</v>
      </c>
      <c r="B556" t="s">
        <v>441</v>
      </c>
      <c r="C556" t="s">
        <v>102</v>
      </c>
      <c r="D556" t="s">
        <v>103</v>
      </c>
      <c r="E556">
        <v>1.08</v>
      </c>
      <c r="F556">
        <v>3.8999999999999999E-4</v>
      </c>
      <c r="G556" t="s">
        <v>72</v>
      </c>
      <c r="H556" t="s">
        <v>151</v>
      </c>
      <c r="I556" t="s">
        <v>16</v>
      </c>
      <c r="J556">
        <v>1</v>
      </c>
    </row>
    <row r="557" spans="1:10" x14ac:dyDescent="0.3">
      <c r="A557" t="s">
        <v>440</v>
      </c>
      <c r="B557" t="s">
        <v>441</v>
      </c>
      <c r="C557" t="s">
        <v>114</v>
      </c>
      <c r="D557" t="s">
        <v>115</v>
      </c>
      <c r="E557">
        <v>1.0900000000000001</v>
      </c>
      <c r="F557">
        <v>1.1701492537313434E-4</v>
      </c>
      <c r="G557" t="s">
        <v>72</v>
      </c>
      <c r="H557" t="s">
        <v>151</v>
      </c>
      <c r="I557" t="s">
        <v>16</v>
      </c>
      <c r="J557">
        <v>1</v>
      </c>
    </row>
    <row r="558" spans="1:10" x14ac:dyDescent="0.3">
      <c r="A558" t="s">
        <v>440</v>
      </c>
      <c r="B558" t="s">
        <v>441</v>
      </c>
      <c r="C558" t="s">
        <v>131</v>
      </c>
      <c r="D558" t="s">
        <v>132</v>
      </c>
      <c r="E558">
        <v>1.1000000000000001</v>
      </c>
      <c r="F558">
        <v>60</v>
      </c>
      <c r="G558" t="s">
        <v>14</v>
      </c>
      <c r="H558" t="s">
        <v>151</v>
      </c>
      <c r="I558" t="s">
        <v>16</v>
      </c>
      <c r="J558">
        <v>6</v>
      </c>
    </row>
    <row r="559" spans="1:10" x14ac:dyDescent="0.3">
      <c r="A559" t="s">
        <v>440</v>
      </c>
      <c r="B559" t="s">
        <v>441</v>
      </c>
      <c r="C559" t="s">
        <v>36</v>
      </c>
      <c r="D559" t="s">
        <v>37</v>
      </c>
      <c r="E559">
        <v>2</v>
      </c>
      <c r="F559">
        <v>1.0101492537313432</v>
      </c>
      <c r="G559" t="s">
        <v>14</v>
      </c>
      <c r="H559" t="s">
        <v>151</v>
      </c>
      <c r="I559" t="s">
        <v>16</v>
      </c>
      <c r="J559">
        <v>3</v>
      </c>
    </row>
    <row r="560" spans="1:10" x14ac:dyDescent="0.3">
      <c r="A560" t="s">
        <v>440</v>
      </c>
      <c r="B560" t="s">
        <v>441</v>
      </c>
      <c r="C560" t="s">
        <v>448</v>
      </c>
      <c r="D560" t="s">
        <v>449</v>
      </c>
      <c r="E560">
        <v>3</v>
      </c>
      <c r="F560">
        <v>1.0101492537313432</v>
      </c>
      <c r="G560" t="s">
        <v>14</v>
      </c>
      <c r="H560" t="s">
        <v>151</v>
      </c>
      <c r="I560" t="s">
        <v>16</v>
      </c>
      <c r="J560">
        <v>4</v>
      </c>
    </row>
    <row r="561" spans="1:10" x14ac:dyDescent="0.3">
      <c r="A561" t="s">
        <v>440</v>
      </c>
      <c r="B561" t="s">
        <v>441</v>
      </c>
      <c r="C561" t="s">
        <v>450</v>
      </c>
      <c r="D561" t="s">
        <v>451</v>
      </c>
      <c r="E561">
        <v>4</v>
      </c>
      <c r="F561">
        <v>1.0101492537313432</v>
      </c>
      <c r="G561" t="s">
        <v>14</v>
      </c>
      <c r="H561" t="s">
        <v>151</v>
      </c>
      <c r="I561" t="s">
        <v>16</v>
      </c>
      <c r="J561">
        <v>4</v>
      </c>
    </row>
    <row r="562" spans="1:10" x14ac:dyDescent="0.3">
      <c r="A562" t="s">
        <v>440</v>
      </c>
      <c r="B562" t="s">
        <v>441</v>
      </c>
      <c r="C562" t="s">
        <v>452</v>
      </c>
      <c r="D562" t="s">
        <v>453</v>
      </c>
      <c r="E562">
        <v>5</v>
      </c>
      <c r="F562">
        <v>1.0101492537313432</v>
      </c>
      <c r="G562" t="s">
        <v>14</v>
      </c>
      <c r="H562" t="s">
        <v>151</v>
      </c>
      <c r="I562" t="s">
        <v>16</v>
      </c>
      <c r="J562">
        <v>4</v>
      </c>
    </row>
    <row r="563" spans="1:10" x14ac:dyDescent="0.3">
      <c r="A563" t="s">
        <v>440</v>
      </c>
      <c r="B563" t="s">
        <v>441</v>
      </c>
      <c r="C563" t="s">
        <v>21</v>
      </c>
      <c r="D563" t="s">
        <v>22</v>
      </c>
      <c r="E563">
        <v>6</v>
      </c>
      <c r="F563">
        <v>1.0101492537313432</v>
      </c>
      <c r="G563" t="s">
        <v>14</v>
      </c>
      <c r="H563" t="s">
        <v>151</v>
      </c>
      <c r="I563" t="s">
        <v>16</v>
      </c>
      <c r="J563">
        <v>2</v>
      </c>
    </row>
    <row r="564" spans="1:10" x14ac:dyDescent="0.3">
      <c r="A564" t="s">
        <v>440</v>
      </c>
      <c r="B564" t="s">
        <v>441</v>
      </c>
      <c r="C564" t="s">
        <v>139</v>
      </c>
      <c r="D564" t="s">
        <v>140</v>
      </c>
      <c r="E564">
        <v>7</v>
      </c>
      <c r="F564">
        <v>2.5373134328358207E-2</v>
      </c>
      <c r="G564" t="s">
        <v>14</v>
      </c>
      <c r="H564" t="s">
        <v>151</v>
      </c>
      <c r="I564" t="s">
        <v>16</v>
      </c>
      <c r="J564">
        <v>3</v>
      </c>
    </row>
    <row r="565" spans="1:10" x14ac:dyDescent="0.3">
      <c r="A565" t="s">
        <v>440</v>
      </c>
      <c r="B565" t="s">
        <v>441</v>
      </c>
      <c r="C565" t="s">
        <v>454</v>
      </c>
      <c r="D565" t="s">
        <v>455</v>
      </c>
      <c r="E565">
        <v>8</v>
      </c>
      <c r="F565">
        <v>1.0101492537313432</v>
      </c>
      <c r="G565" t="s">
        <v>14</v>
      </c>
      <c r="H565" t="s">
        <v>151</v>
      </c>
      <c r="I565" t="s">
        <v>16</v>
      </c>
      <c r="J565">
        <v>3</v>
      </c>
    </row>
    <row r="566" spans="1:10" x14ac:dyDescent="0.3">
      <c r="A566" t="s">
        <v>456</v>
      </c>
      <c r="B566" t="s">
        <v>457</v>
      </c>
      <c r="C566" t="s">
        <v>253</v>
      </c>
      <c r="D566" t="s">
        <v>254</v>
      </c>
      <c r="E566">
        <v>1.01</v>
      </c>
      <c r="F566">
        <v>4.4999999999999997E-3</v>
      </c>
      <c r="G566" t="s">
        <v>72</v>
      </c>
      <c r="H566" t="s">
        <v>151</v>
      </c>
      <c r="I566" t="s">
        <v>16</v>
      </c>
      <c r="J566">
        <v>5</v>
      </c>
    </row>
    <row r="567" spans="1:10" x14ac:dyDescent="0.3">
      <c r="A567" t="s">
        <v>456</v>
      </c>
      <c r="B567" t="s">
        <v>457</v>
      </c>
      <c r="C567" t="s">
        <v>442</v>
      </c>
      <c r="D567" t="s">
        <v>443</v>
      </c>
      <c r="E567">
        <v>1.02</v>
      </c>
      <c r="F567">
        <v>4.1250000000000002E-3</v>
      </c>
      <c r="G567" t="s">
        <v>72</v>
      </c>
      <c r="H567" t="s">
        <v>151</v>
      </c>
      <c r="I567" t="s">
        <v>16</v>
      </c>
      <c r="J567">
        <v>1</v>
      </c>
    </row>
    <row r="568" spans="1:10" x14ac:dyDescent="0.3">
      <c r="A568" t="s">
        <v>456</v>
      </c>
      <c r="B568" t="s">
        <v>457</v>
      </c>
      <c r="C568" t="s">
        <v>444</v>
      </c>
      <c r="D568" t="s">
        <v>445</v>
      </c>
      <c r="E568">
        <v>1.03</v>
      </c>
      <c r="F568">
        <v>2.6249999999999997E-3</v>
      </c>
      <c r="G568" t="s">
        <v>72</v>
      </c>
      <c r="H568" t="s">
        <v>151</v>
      </c>
      <c r="I568" t="s">
        <v>16</v>
      </c>
      <c r="J568">
        <v>1</v>
      </c>
    </row>
    <row r="569" spans="1:10" x14ac:dyDescent="0.3">
      <c r="A569" t="s">
        <v>456</v>
      </c>
      <c r="B569" t="s">
        <v>457</v>
      </c>
      <c r="C569" t="s">
        <v>446</v>
      </c>
      <c r="D569" t="s">
        <v>447</v>
      </c>
      <c r="E569">
        <v>1.04</v>
      </c>
      <c r="F569">
        <v>1.5E-3</v>
      </c>
      <c r="G569" t="s">
        <v>72</v>
      </c>
      <c r="H569" t="s">
        <v>151</v>
      </c>
      <c r="I569" t="s">
        <v>16</v>
      </c>
      <c r="J569">
        <v>1</v>
      </c>
    </row>
    <row r="570" spans="1:10" x14ac:dyDescent="0.3">
      <c r="A570" t="s">
        <v>456</v>
      </c>
      <c r="B570" t="s">
        <v>457</v>
      </c>
      <c r="C570" t="s">
        <v>290</v>
      </c>
      <c r="D570" t="s">
        <v>291</v>
      </c>
      <c r="E570">
        <v>1.05</v>
      </c>
      <c r="F570">
        <v>1.5E-3</v>
      </c>
      <c r="G570" t="s">
        <v>72</v>
      </c>
      <c r="H570" t="s">
        <v>151</v>
      </c>
      <c r="I570" t="s">
        <v>16</v>
      </c>
      <c r="J570">
        <v>1</v>
      </c>
    </row>
    <row r="571" spans="1:10" x14ac:dyDescent="0.3">
      <c r="A571" t="s">
        <v>456</v>
      </c>
      <c r="B571" t="s">
        <v>457</v>
      </c>
      <c r="C571" t="s">
        <v>70</v>
      </c>
      <c r="D571" t="s">
        <v>71</v>
      </c>
      <c r="E571">
        <v>1.06</v>
      </c>
      <c r="F571">
        <v>3.7515074626865673E-3</v>
      </c>
      <c r="G571" t="s">
        <v>72</v>
      </c>
      <c r="H571" t="s">
        <v>151</v>
      </c>
      <c r="I571" t="s">
        <v>16</v>
      </c>
      <c r="J571">
        <v>1</v>
      </c>
    </row>
    <row r="572" spans="1:10" x14ac:dyDescent="0.3">
      <c r="A572" t="s">
        <v>456</v>
      </c>
      <c r="B572" t="s">
        <v>457</v>
      </c>
      <c r="C572" t="s">
        <v>104</v>
      </c>
      <c r="D572" t="s">
        <v>105</v>
      </c>
      <c r="E572">
        <v>1.07</v>
      </c>
      <c r="F572">
        <v>1.95E-4</v>
      </c>
      <c r="G572" t="s">
        <v>72</v>
      </c>
      <c r="H572" t="s">
        <v>151</v>
      </c>
      <c r="I572" t="s">
        <v>16</v>
      </c>
      <c r="J572">
        <v>1</v>
      </c>
    </row>
    <row r="573" spans="1:10" x14ac:dyDescent="0.3">
      <c r="A573" t="s">
        <v>456</v>
      </c>
      <c r="B573" t="s">
        <v>457</v>
      </c>
      <c r="C573" t="s">
        <v>102</v>
      </c>
      <c r="D573" t="s">
        <v>103</v>
      </c>
      <c r="E573">
        <v>1.08</v>
      </c>
      <c r="F573">
        <v>1.95E-4</v>
      </c>
      <c r="G573" t="s">
        <v>72</v>
      </c>
      <c r="H573" t="s">
        <v>151</v>
      </c>
      <c r="I573" t="s">
        <v>16</v>
      </c>
      <c r="J573">
        <v>1</v>
      </c>
    </row>
    <row r="574" spans="1:10" x14ac:dyDescent="0.3">
      <c r="A574" t="s">
        <v>456</v>
      </c>
      <c r="B574" t="s">
        <v>457</v>
      </c>
      <c r="C574" t="s">
        <v>114</v>
      </c>
      <c r="D574" t="s">
        <v>115</v>
      </c>
      <c r="E574">
        <v>1.0900000000000001</v>
      </c>
      <c r="F574">
        <v>5.8507462686567168E-5</v>
      </c>
      <c r="G574" t="s">
        <v>72</v>
      </c>
      <c r="H574" t="s">
        <v>151</v>
      </c>
      <c r="I574" t="s">
        <v>16</v>
      </c>
      <c r="J574">
        <v>1</v>
      </c>
    </row>
    <row r="575" spans="1:10" x14ac:dyDescent="0.3">
      <c r="A575" t="s">
        <v>456</v>
      </c>
      <c r="B575" t="s">
        <v>457</v>
      </c>
      <c r="C575" t="s">
        <v>131</v>
      </c>
      <c r="D575" t="s">
        <v>132</v>
      </c>
      <c r="E575">
        <v>1.1000000000000001</v>
      </c>
      <c r="F575">
        <v>30</v>
      </c>
      <c r="G575" t="s">
        <v>14</v>
      </c>
      <c r="H575" t="s">
        <v>151</v>
      </c>
      <c r="I575" t="s">
        <v>16</v>
      </c>
      <c r="J575">
        <v>6</v>
      </c>
    </row>
    <row r="576" spans="1:10" x14ac:dyDescent="0.3">
      <c r="A576" t="s">
        <v>456</v>
      </c>
      <c r="B576" t="s">
        <v>457</v>
      </c>
      <c r="C576" t="s">
        <v>36</v>
      </c>
      <c r="D576" t="s">
        <v>37</v>
      </c>
      <c r="E576">
        <v>2</v>
      </c>
      <c r="F576">
        <v>1.01</v>
      </c>
      <c r="G576" t="s">
        <v>14</v>
      </c>
      <c r="H576" t="s">
        <v>151</v>
      </c>
      <c r="I576" t="s">
        <v>16</v>
      </c>
      <c r="J576">
        <v>3</v>
      </c>
    </row>
    <row r="577" spans="1:10" x14ac:dyDescent="0.3">
      <c r="A577" t="s">
        <v>456</v>
      </c>
      <c r="B577" t="s">
        <v>457</v>
      </c>
      <c r="C577" t="s">
        <v>450</v>
      </c>
      <c r="D577" t="s">
        <v>451</v>
      </c>
      <c r="E577">
        <v>3</v>
      </c>
      <c r="F577">
        <v>1.01</v>
      </c>
      <c r="G577" t="s">
        <v>14</v>
      </c>
      <c r="H577" t="s">
        <v>151</v>
      </c>
      <c r="I577" t="s">
        <v>16</v>
      </c>
      <c r="J577">
        <v>4</v>
      </c>
    </row>
    <row r="578" spans="1:10" x14ac:dyDescent="0.3">
      <c r="A578" t="s">
        <v>456</v>
      </c>
      <c r="B578" t="s">
        <v>457</v>
      </c>
      <c r="C578" t="s">
        <v>21</v>
      </c>
      <c r="D578" t="s">
        <v>22</v>
      </c>
      <c r="E578">
        <v>4</v>
      </c>
      <c r="F578">
        <v>1.01</v>
      </c>
      <c r="G578" t="s">
        <v>14</v>
      </c>
      <c r="H578" t="s">
        <v>151</v>
      </c>
      <c r="I578" t="s">
        <v>16</v>
      </c>
      <c r="J578">
        <v>2</v>
      </c>
    </row>
    <row r="579" spans="1:10" x14ac:dyDescent="0.3">
      <c r="A579" t="s">
        <v>456</v>
      </c>
      <c r="B579" t="s">
        <v>457</v>
      </c>
      <c r="C579" t="s">
        <v>139</v>
      </c>
      <c r="D579" t="s">
        <v>140</v>
      </c>
      <c r="E579">
        <v>5</v>
      </c>
      <c r="F579">
        <v>2.5373134328358207E-2</v>
      </c>
      <c r="G579" t="s">
        <v>14</v>
      </c>
      <c r="H579" t="s">
        <v>151</v>
      </c>
      <c r="I579" t="s">
        <v>16</v>
      </c>
      <c r="J579">
        <v>3</v>
      </c>
    </row>
    <row r="580" spans="1:10" x14ac:dyDescent="0.3">
      <c r="A580" t="s">
        <v>456</v>
      </c>
      <c r="B580" t="s">
        <v>457</v>
      </c>
      <c r="C580" t="s">
        <v>458</v>
      </c>
      <c r="D580" t="s">
        <v>459</v>
      </c>
      <c r="E580">
        <v>6</v>
      </c>
      <c r="F580">
        <v>1.01</v>
      </c>
      <c r="G580" t="s">
        <v>14</v>
      </c>
      <c r="H580" t="s">
        <v>151</v>
      </c>
      <c r="I580" t="s">
        <v>16</v>
      </c>
      <c r="J580">
        <v>4</v>
      </c>
    </row>
    <row r="581" spans="1:10" x14ac:dyDescent="0.3">
      <c r="A581" t="s">
        <v>456</v>
      </c>
      <c r="B581" t="s">
        <v>457</v>
      </c>
      <c r="C581" t="s">
        <v>460</v>
      </c>
      <c r="D581" t="s">
        <v>461</v>
      </c>
      <c r="E581">
        <v>7</v>
      </c>
      <c r="F581">
        <v>1.01</v>
      </c>
      <c r="G581" t="s">
        <v>14</v>
      </c>
      <c r="H581" t="s">
        <v>151</v>
      </c>
      <c r="I581" t="s">
        <v>16</v>
      </c>
      <c r="J581">
        <v>4</v>
      </c>
    </row>
    <row r="582" spans="1:10" x14ac:dyDescent="0.3">
      <c r="A582" t="s">
        <v>456</v>
      </c>
      <c r="B582" t="s">
        <v>457</v>
      </c>
      <c r="C582" t="s">
        <v>154</v>
      </c>
      <c r="D582" t="s">
        <v>155</v>
      </c>
      <c r="E582">
        <v>8</v>
      </c>
      <c r="F582">
        <v>1.01</v>
      </c>
      <c r="G582" t="s">
        <v>14</v>
      </c>
      <c r="H582" t="s">
        <v>151</v>
      </c>
      <c r="I582" t="s">
        <v>16</v>
      </c>
      <c r="J582">
        <v>3</v>
      </c>
    </row>
    <row r="583" spans="1:10" x14ac:dyDescent="0.3">
      <c r="A583" t="s">
        <v>462</v>
      </c>
      <c r="B583" t="s">
        <v>463</v>
      </c>
      <c r="C583" t="s">
        <v>17</v>
      </c>
      <c r="D583" t="s">
        <v>18</v>
      </c>
      <c r="E583">
        <v>1</v>
      </c>
      <c r="F583">
        <v>1</v>
      </c>
      <c r="G583" t="s">
        <v>14</v>
      </c>
      <c r="H583" t="s">
        <v>15</v>
      </c>
      <c r="I583" t="s">
        <v>16</v>
      </c>
      <c r="J583">
        <v>3</v>
      </c>
    </row>
    <row r="584" spans="1:10" x14ac:dyDescent="0.3">
      <c r="A584" t="s">
        <v>462</v>
      </c>
      <c r="B584" t="s">
        <v>463</v>
      </c>
      <c r="C584" t="s">
        <v>19</v>
      </c>
      <c r="D584" t="s">
        <v>20</v>
      </c>
      <c r="E584">
        <v>2</v>
      </c>
      <c r="F584">
        <v>1</v>
      </c>
      <c r="G584" t="s">
        <v>14</v>
      </c>
      <c r="H584" t="s">
        <v>15</v>
      </c>
      <c r="I584" t="s">
        <v>16</v>
      </c>
      <c r="J584">
        <v>5</v>
      </c>
    </row>
    <row r="585" spans="1:10" x14ac:dyDescent="0.3">
      <c r="A585" t="s">
        <v>462</v>
      </c>
      <c r="B585" t="s">
        <v>463</v>
      </c>
      <c r="C585" t="s">
        <v>21</v>
      </c>
      <c r="D585" t="s">
        <v>22</v>
      </c>
      <c r="E585">
        <v>3</v>
      </c>
      <c r="F585">
        <v>1</v>
      </c>
      <c r="G585" t="s">
        <v>14</v>
      </c>
      <c r="H585" t="s">
        <v>15</v>
      </c>
      <c r="I585" t="s">
        <v>16</v>
      </c>
      <c r="J585">
        <v>2</v>
      </c>
    </row>
    <row r="586" spans="1:10" x14ac:dyDescent="0.3">
      <c r="A586" t="s">
        <v>462</v>
      </c>
      <c r="B586" t="s">
        <v>463</v>
      </c>
      <c r="C586" t="s">
        <v>464</v>
      </c>
      <c r="D586" t="s">
        <v>465</v>
      </c>
      <c r="E586">
        <v>4</v>
      </c>
      <c r="F586">
        <v>1</v>
      </c>
      <c r="G586" t="s">
        <v>14</v>
      </c>
      <c r="H586" t="s">
        <v>15</v>
      </c>
      <c r="I586" t="s">
        <v>16</v>
      </c>
      <c r="J586">
        <v>0</v>
      </c>
    </row>
    <row r="587" spans="1:10" x14ac:dyDescent="0.3">
      <c r="A587" t="s">
        <v>462</v>
      </c>
      <c r="B587" t="s">
        <v>463</v>
      </c>
      <c r="C587" t="s">
        <v>25</v>
      </c>
      <c r="D587" t="s">
        <v>26</v>
      </c>
      <c r="E587">
        <v>5</v>
      </c>
      <c r="F587">
        <v>0.04</v>
      </c>
      <c r="G587" t="s">
        <v>14</v>
      </c>
      <c r="H587" t="s">
        <v>15</v>
      </c>
      <c r="I587" t="s">
        <v>16</v>
      </c>
      <c r="J587">
        <v>3</v>
      </c>
    </row>
    <row r="588" spans="1:10" x14ac:dyDescent="0.3">
      <c r="A588" t="s">
        <v>462</v>
      </c>
      <c r="B588" t="s">
        <v>463</v>
      </c>
      <c r="C588" t="s">
        <v>27</v>
      </c>
      <c r="D588" t="s">
        <v>28</v>
      </c>
      <c r="E588">
        <v>6</v>
      </c>
      <c r="F588">
        <v>0.02</v>
      </c>
      <c r="G588" t="s">
        <v>14</v>
      </c>
      <c r="H588" t="s">
        <v>15</v>
      </c>
      <c r="I588" t="s">
        <v>16</v>
      </c>
      <c r="J588">
        <v>3</v>
      </c>
    </row>
    <row r="589" spans="1:10" x14ac:dyDescent="0.3">
      <c r="A589" t="s">
        <v>462</v>
      </c>
      <c r="B589" t="s">
        <v>463</v>
      </c>
      <c r="C589" t="s">
        <v>29</v>
      </c>
      <c r="D589" t="s">
        <v>30</v>
      </c>
      <c r="E589">
        <v>7</v>
      </c>
      <c r="F589">
        <v>0.02</v>
      </c>
      <c r="G589" t="s">
        <v>14</v>
      </c>
      <c r="H589" t="s">
        <v>15</v>
      </c>
      <c r="I589" t="s">
        <v>16</v>
      </c>
      <c r="J589">
        <v>3</v>
      </c>
    </row>
    <row r="590" spans="1:10" x14ac:dyDescent="0.3">
      <c r="A590" t="s">
        <v>462</v>
      </c>
      <c r="B590" t="s">
        <v>463</v>
      </c>
      <c r="C590" t="s">
        <v>466</v>
      </c>
      <c r="D590" t="s">
        <v>467</v>
      </c>
      <c r="E590">
        <v>8.01</v>
      </c>
      <c r="F590">
        <v>0.27604000000000001</v>
      </c>
      <c r="G590" t="s">
        <v>72</v>
      </c>
      <c r="H590" t="s">
        <v>15</v>
      </c>
      <c r="I590" t="s">
        <v>16</v>
      </c>
      <c r="J590">
        <v>1</v>
      </c>
    </row>
    <row r="591" spans="1:10" x14ac:dyDescent="0.3">
      <c r="A591" t="s">
        <v>462</v>
      </c>
      <c r="B591" t="s">
        <v>463</v>
      </c>
      <c r="C591" t="s">
        <v>468</v>
      </c>
      <c r="D591" t="s">
        <v>469</v>
      </c>
      <c r="E591">
        <v>8.02</v>
      </c>
      <c r="F591">
        <v>0.27604000000000001</v>
      </c>
      <c r="G591" t="s">
        <v>72</v>
      </c>
      <c r="H591" t="s">
        <v>15</v>
      </c>
      <c r="I591" t="s">
        <v>16</v>
      </c>
      <c r="J591">
        <v>1</v>
      </c>
    </row>
    <row r="592" spans="1:10" x14ac:dyDescent="0.3">
      <c r="A592" t="s">
        <v>462</v>
      </c>
      <c r="B592" t="s">
        <v>463</v>
      </c>
      <c r="C592" t="s">
        <v>470</v>
      </c>
      <c r="D592" t="s">
        <v>471</v>
      </c>
      <c r="E592">
        <v>8.0299999999999994</v>
      </c>
      <c r="F592">
        <v>0.20703000000000002</v>
      </c>
      <c r="G592" t="s">
        <v>72</v>
      </c>
      <c r="H592" t="s">
        <v>15</v>
      </c>
      <c r="I592" t="s">
        <v>16</v>
      </c>
      <c r="J592">
        <v>2</v>
      </c>
    </row>
    <row r="593" spans="1:10" x14ac:dyDescent="0.3">
      <c r="A593" t="s">
        <v>462</v>
      </c>
      <c r="B593" t="s">
        <v>463</v>
      </c>
      <c r="C593" t="s">
        <v>328</v>
      </c>
      <c r="D593" t="s">
        <v>329</v>
      </c>
      <c r="E593">
        <v>8.0399999999999991</v>
      </c>
      <c r="F593">
        <v>0.13802</v>
      </c>
      <c r="G593" t="s">
        <v>72</v>
      </c>
      <c r="H593" t="s">
        <v>15</v>
      </c>
      <c r="I593" t="s">
        <v>16</v>
      </c>
      <c r="J593">
        <v>1</v>
      </c>
    </row>
    <row r="594" spans="1:10" x14ac:dyDescent="0.3">
      <c r="A594" t="s">
        <v>462</v>
      </c>
      <c r="B594" t="s">
        <v>463</v>
      </c>
      <c r="C594" t="s">
        <v>70</v>
      </c>
      <c r="D594" t="s">
        <v>71</v>
      </c>
      <c r="E594">
        <v>8.0500000000000007</v>
      </c>
      <c r="F594">
        <v>4.5125666666666661E-2</v>
      </c>
      <c r="G594" t="s">
        <v>72</v>
      </c>
      <c r="H594" t="s">
        <v>15</v>
      </c>
      <c r="I594" t="s">
        <v>16</v>
      </c>
      <c r="J594">
        <v>1</v>
      </c>
    </row>
    <row r="595" spans="1:10" x14ac:dyDescent="0.3">
      <c r="A595" t="s">
        <v>462</v>
      </c>
      <c r="B595" t="s">
        <v>463</v>
      </c>
      <c r="C595" t="s">
        <v>104</v>
      </c>
      <c r="D595" t="s">
        <v>105</v>
      </c>
      <c r="E595">
        <v>8.06</v>
      </c>
      <c r="F595">
        <v>1.9046666666666667E-2</v>
      </c>
      <c r="G595" t="s">
        <v>72</v>
      </c>
      <c r="H595" t="s">
        <v>15</v>
      </c>
      <c r="I595" t="s">
        <v>16</v>
      </c>
      <c r="J595">
        <v>1</v>
      </c>
    </row>
    <row r="596" spans="1:10" x14ac:dyDescent="0.3">
      <c r="A596" t="s">
        <v>462</v>
      </c>
      <c r="B596" t="s">
        <v>463</v>
      </c>
      <c r="C596" t="s">
        <v>114</v>
      </c>
      <c r="D596" t="s">
        <v>115</v>
      </c>
      <c r="E596">
        <v>8.07</v>
      </c>
      <c r="F596">
        <v>4.8306666666666671E-3</v>
      </c>
      <c r="G596" t="s">
        <v>72</v>
      </c>
      <c r="H596" t="s">
        <v>15</v>
      </c>
      <c r="I596" t="s">
        <v>16</v>
      </c>
      <c r="J596">
        <v>1</v>
      </c>
    </row>
    <row r="597" spans="1:10" x14ac:dyDescent="0.3">
      <c r="A597" t="s">
        <v>462</v>
      </c>
      <c r="B597" t="s">
        <v>463</v>
      </c>
      <c r="C597" t="s">
        <v>126</v>
      </c>
      <c r="D597" t="s">
        <v>127</v>
      </c>
      <c r="E597">
        <v>8.08</v>
      </c>
      <c r="F597">
        <v>6.9999999999999999E-6</v>
      </c>
      <c r="G597" t="s">
        <v>72</v>
      </c>
      <c r="H597" t="s">
        <v>15</v>
      </c>
      <c r="I597" t="s">
        <v>16</v>
      </c>
      <c r="J597">
        <v>1</v>
      </c>
    </row>
    <row r="598" spans="1:10" x14ac:dyDescent="0.3">
      <c r="A598" t="s">
        <v>462</v>
      </c>
      <c r="B598" t="s">
        <v>463</v>
      </c>
      <c r="C598" t="s">
        <v>185</v>
      </c>
      <c r="D598" t="s">
        <v>186</v>
      </c>
      <c r="E598">
        <v>8.09</v>
      </c>
      <c r="F598">
        <v>1380.2</v>
      </c>
      <c r="G598" t="s">
        <v>14</v>
      </c>
      <c r="H598" t="s">
        <v>15</v>
      </c>
      <c r="I598" t="s">
        <v>16</v>
      </c>
      <c r="J598">
        <v>6</v>
      </c>
    </row>
    <row r="599" spans="1:10" x14ac:dyDescent="0.3">
      <c r="A599" t="s">
        <v>472</v>
      </c>
      <c r="B599" t="s">
        <v>473</v>
      </c>
      <c r="C599" t="s">
        <v>17</v>
      </c>
      <c r="D599" t="s">
        <v>18</v>
      </c>
      <c r="E599">
        <v>1</v>
      </c>
      <c r="F599">
        <v>0.33333333333333331</v>
      </c>
      <c r="G599" t="s">
        <v>14</v>
      </c>
      <c r="H599" t="s">
        <v>15</v>
      </c>
      <c r="I599" t="s">
        <v>16</v>
      </c>
      <c r="J599">
        <v>3</v>
      </c>
    </row>
    <row r="600" spans="1:10" x14ac:dyDescent="0.3">
      <c r="A600" t="s">
        <v>472</v>
      </c>
      <c r="B600" t="s">
        <v>473</v>
      </c>
      <c r="C600" t="s">
        <v>19</v>
      </c>
      <c r="D600" t="s">
        <v>20</v>
      </c>
      <c r="E600">
        <v>2</v>
      </c>
      <c r="F600">
        <v>0.33333333333333331</v>
      </c>
      <c r="G600" t="s">
        <v>14</v>
      </c>
      <c r="H600" t="s">
        <v>15</v>
      </c>
      <c r="I600" t="s">
        <v>16</v>
      </c>
      <c r="J600">
        <v>5</v>
      </c>
    </row>
    <row r="601" spans="1:10" x14ac:dyDescent="0.3">
      <c r="A601" t="s">
        <v>472</v>
      </c>
      <c r="B601" t="s">
        <v>473</v>
      </c>
      <c r="C601" t="s">
        <v>21</v>
      </c>
      <c r="D601" t="s">
        <v>22</v>
      </c>
      <c r="E601">
        <v>3</v>
      </c>
      <c r="F601">
        <v>0.33333333333333331</v>
      </c>
      <c r="G601" t="s">
        <v>14</v>
      </c>
      <c r="H601" t="s">
        <v>15</v>
      </c>
      <c r="I601" t="s">
        <v>16</v>
      </c>
      <c r="J601">
        <v>2</v>
      </c>
    </row>
    <row r="602" spans="1:10" x14ac:dyDescent="0.3">
      <c r="A602" t="s">
        <v>472</v>
      </c>
      <c r="B602" t="s">
        <v>473</v>
      </c>
      <c r="C602" t="s">
        <v>474</v>
      </c>
      <c r="D602" t="s">
        <v>475</v>
      </c>
      <c r="E602">
        <v>4</v>
      </c>
      <c r="F602">
        <v>0.33333333333333331</v>
      </c>
      <c r="G602" t="s">
        <v>14</v>
      </c>
      <c r="H602" t="s">
        <v>15</v>
      </c>
      <c r="I602" t="s">
        <v>16</v>
      </c>
      <c r="J602">
        <v>0</v>
      </c>
    </row>
    <row r="603" spans="1:10" x14ac:dyDescent="0.3">
      <c r="A603" t="s">
        <v>472</v>
      </c>
      <c r="B603" t="s">
        <v>473</v>
      </c>
      <c r="C603" t="s">
        <v>29</v>
      </c>
      <c r="D603" t="s">
        <v>30</v>
      </c>
      <c r="E603">
        <v>5</v>
      </c>
      <c r="F603">
        <v>6.6666666666666671E-3</v>
      </c>
      <c r="G603" t="s">
        <v>14</v>
      </c>
      <c r="H603" t="s">
        <v>15</v>
      </c>
      <c r="I603" t="s">
        <v>16</v>
      </c>
      <c r="J603">
        <v>3</v>
      </c>
    </row>
    <row r="604" spans="1:10" x14ac:dyDescent="0.3">
      <c r="A604" t="s">
        <v>472</v>
      </c>
      <c r="B604" t="s">
        <v>473</v>
      </c>
      <c r="C604" t="s">
        <v>27</v>
      </c>
      <c r="D604" t="s">
        <v>28</v>
      </c>
      <c r="E604">
        <v>6</v>
      </c>
      <c r="F604">
        <v>6.6666666666666671E-3</v>
      </c>
      <c r="G604" t="s">
        <v>14</v>
      </c>
      <c r="H604" t="s">
        <v>15</v>
      </c>
      <c r="I604" t="s">
        <v>16</v>
      </c>
      <c r="J604">
        <v>3</v>
      </c>
    </row>
    <row r="605" spans="1:10" x14ac:dyDescent="0.3">
      <c r="A605" t="s">
        <v>472</v>
      </c>
      <c r="B605" t="s">
        <v>473</v>
      </c>
      <c r="C605" t="s">
        <v>25</v>
      </c>
      <c r="D605" t="s">
        <v>26</v>
      </c>
      <c r="E605">
        <v>7</v>
      </c>
      <c r="F605">
        <v>1.3333333333333334E-2</v>
      </c>
      <c r="G605" t="s">
        <v>14</v>
      </c>
      <c r="H605" t="s">
        <v>15</v>
      </c>
      <c r="I605" t="s">
        <v>16</v>
      </c>
      <c r="J605">
        <v>3</v>
      </c>
    </row>
    <row r="606" spans="1:10" x14ac:dyDescent="0.3">
      <c r="A606" t="s">
        <v>472</v>
      </c>
      <c r="B606" t="s">
        <v>473</v>
      </c>
      <c r="C606" t="s">
        <v>70</v>
      </c>
      <c r="D606" t="s">
        <v>71</v>
      </c>
      <c r="E606">
        <v>8.01</v>
      </c>
      <c r="F606">
        <v>0.105</v>
      </c>
      <c r="G606" t="s">
        <v>72</v>
      </c>
      <c r="H606" t="s">
        <v>15</v>
      </c>
      <c r="I606" t="s">
        <v>16</v>
      </c>
      <c r="J606">
        <v>1</v>
      </c>
    </row>
    <row r="607" spans="1:10" x14ac:dyDescent="0.3">
      <c r="A607" t="s">
        <v>472</v>
      </c>
      <c r="B607" t="s">
        <v>473</v>
      </c>
      <c r="C607" t="s">
        <v>104</v>
      </c>
      <c r="D607" t="s">
        <v>105</v>
      </c>
      <c r="E607">
        <v>8.02</v>
      </c>
      <c r="F607">
        <v>0.01</v>
      </c>
      <c r="G607" t="s">
        <v>72</v>
      </c>
      <c r="H607" t="s">
        <v>15</v>
      </c>
      <c r="I607" t="s">
        <v>16</v>
      </c>
      <c r="J607">
        <v>1</v>
      </c>
    </row>
    <row r="608" spans="1:10" x14ac:dyDescent="0.3">
      <c r="A608" t="s">
        <v>472</v>
      </c>
      <c r="B608" t="s">
        <v>473</v>
      </c>
      <c r="C608" t="s">
        <v>255</v>
      </c>
      <c r="D608" t="s">
        <v>256</v>
      </c>
      <c r="E608">
        <v>8.0299999999999994</v>
      </c>
      <c r="F608">
        <v>1050</v>
      </c>
      <c r="G608" t="s">
        <v>14</v>
      </c>
      <c r="H608" t="s">
        <v>15</v>
      </c>
      <c r="I608" t="s">
        <v>16</v>
      </c>
      <c r="J608">
        <v>6</v>
      </c>
    </row>
    <row r="609" spans="1:10" x14ac:dyDescent="0.3">
      <c r="A609" t="s">
        <v>472</v>
      </c>
      <c r="B609" t="s">
        <v>473</v>
      </c>
      <c r="C609" t="s">
        <v>302</v>
      </c>
      <c r="D609" t="s">
        <v>303</v>
      </c>
      <c r="E609">
        <v>8.0399999999999991</v>
      </c>
      <c r="F609">
        <v>1.4999999999999999E-2</v>
      </c>
      <c r="G609" t="s">
        <v>72</v>
      </c>
      <c r="H609" t="s">
        <v>15</v>
      </c>
      <c r="I609" t="s">
        <v>16</v>
      </c>
      <c r="J609">
        <v>1</v>
      </c>
    </row>
    <row r="610" spans="1:10" x14ac:dyDescent="0.3">
      <c r="A610" t="s">
        <v>472</v>
      </c>
      <c r="B610" t="s">
        <v>473</v>
      </c>
      <c r="C610" t="s">
        <v>268</v>
      </c>
      <c r="D610" t="s">
        <v>269</v>
      </c>
      <c r="E610">
        <v>8.0500000000000007</v>
      </c>
      <c r="F610">
        <v>0.25</v>
      </c>
      <c r="G610" t="s">
        <v>72</v>
      </c>
      <c r="H610" t="s">
        <v>15</v>
      </c>
      <c r="I610" t="s">
        <v>16</v>
      </c>
      <c r="J610">
        <v>5</v>
      </c>
    </row>
    <row r="611" spans="1:10" x14ac:dyDescent="0.3">
      <c r="A611" t="s">
        <v>472</v>
      </c>
      <c r="B611" t="s">
        <v>473</v>
      </c>
      <c r="C611" t="s">
        <v>304</v>
      </c>
      <c r="D611" t="s">
        <v>305</v>
      </c>
      <c r="E611">
        <v>8.06</v>
      </c>
      <c r="F611">
        <v>0.02</v>
      </c>
      <c r="G611" t="s">
        <v>72</v>
      </c>
      <c r="H611" t="s">
        <v>15</v>
      </c>
      <c r="I611" t="s">
        <v>16</v>
      </c>
      <c r="J611">
        <v>2</v>
      </c>
    </row>
    <row r="612" spans="1:10" x14ac:dyDescent="0.3">
      <c r="A612" t="s">
        <v>476</v>
      </c>
      <c r="B612" t="s">
        <v>477</v>
      </c>
      <c r="C612" t="s">
        <v>17</v>
      </c>
      <c r="D612" t="s">
        <v>18</v>
      </c>
      <c r="E612">
        <v>1</v>
      </c>
      <c r="F612">
        <v>0.33333333333333331</v>
      </c>
      <c r="G612" t="s">
        <v>14</v>
      </c>
      <c r="H612" t="s">
        <v>15</v>
      </c>
      <c r="I612" t="s">
        <v>16</v>
      </c>
      <c r="J612">
        <v>3</v>
      </c>
    </row>
    <row r="613" spans="1:10" x14ac:dyDescent="0.3">
      <c r="A613" t="s">
        <v>476</v>
      </c>
      <c r="B613" t="s">
        <v>477</v>
      </c>
      <c r="C613" t="s">
        <v>19</v>
      </c>
      <c r="D613" t="s">
        <v>20</v>
      </c>
      <c r="E613">
        <v>2</v>
      </c>
      <c r="F613">
        <v>0.33333333333333331</v>
      </c>
      <c r="G613" t="s">
        <v>14</v>
      </c>
      <c r="H613" t="s">
        <v>15</v>
      </c>
      <c r="I613" t="s">
        <v>16</v>
      </c>
      <c r="J613">
        <v>5</v>
      </c>
    </row>
    <row r="614" spans="1:10" x14ac:dyDescent="0.3">
      <c r="A614" t="s">
        <v>476</v>
      </c>
      <c r="B614" t="s">
        <v>477</v>
      </c>
      <c r="C614" t="s">
        <v>21</v>
      </c>
      <c r="D614" t="s">
        <v>22</v>
      </c>
      <c r="E614">
        <v>3</v>
      </c>
      <c r="F614">
        <v>0.33333333333333331</v>
      </c>
      <c r="G614" t="s">
        <v>14</v>
      </c>
      <c r="H614" t="s">
        <v>15</v>
      </c>
      <c r="I614" t="s">
        <v>16</v>
      </c>
      <c r="J614">
        <v>2</v>
      </c>
    </row>
    <row r="615" spans="1:10" x14ac:dyDescent="0.3">
      <c r="A615" t="s">
        <v>476</v>
      </c>
      <c r="B615" t="s">
        <v>477</v>
      </c>
      <c r="C615" t="s">
        <v>478</v>
      </c>
      <c r="D615" t="s">
        <v>479</v>
      </c>
      <c r="E615">
        <v>4</v>
      </c>
      <c r="F615">
        <v>0.33333333333333331</v>
      </c>
      <c r="G615" t="s">
        <v>14</v>
      </c>
      <c r="H615" t="s">
        <v>15</v>
      </c>
      <c r="I615" t="s">
        <v>16</v>
      </c>
      <c r="J615">
        <v>0</v>
      </c>
    </row>
    <row r="616" spans="1:10" x14ac:dyDescent="0.3">
      <c r="A616" t="s">
        <v>476</v>
      </c>
      <c r="B616" t="s">
        <v>477</v>
      </c>
      <c r="C616" t="s">
        <v>25</v>
      </c>
      <c r="D616" t="s">
        <v>26</v>
      </c>
      <c r="E616">
        <v>5</v>
      </c>
      <c r="F616">
        <v>1.3333333333333334E-2</v>
      </c>
      <c r="G616" t="s">
        <v>14</v>
      </c>
      <c r="H616" t="s">
        <v>15</v>
      </c>
      <c r="I616" t="s">
        <v>16</v>
      </c>
      <c r="J616">
        <v>3</v>
      </c>
    </row>
    <row r="617" spans="1:10" x14ac:dyDescent="0.3">
      <c r="A617" t="s">
        <v>476</v>
      </c>
      <c r="B617" t="s">
        <v>477</v>
      </c>
      <c r="C617" t="s">
        <v>27</v>
      </c>
      <c r="D617" t="s">
        <v>28</v>
      </c>
      <c r="E617">
        <v>6</v>
      </c>
      <c r="F617">
        <v>6.6666666666666671E-3</v>
      </c>
      <c r="G617" t="s">
        <v>14</v>
      </c>
      <c r="H617" t="s">
        <v>15</v>
      </c>
      <c r="I617" t="s">
        <v>16</v>
      </c>
      <c r="J617">
        <v>3</v>
      </c>
    </row>
    <row r="618" spans="1:10" x14ac:dyDescent="0.3">
      <c r="A618" t="s">
        <v>476</v>
      </c>
      <c r="B618" t="s">
        <v>477</v>
      </c>
      <c r="C618" t="s">
        <v>29</v>
      </c>
      <c r="D618" t="s">
        <v>30</v>
      </c>
      <c r="E618">
        <v>7</v>
      </c>
      <c r="F618">
        <v>6.6666666666666671E-3</v>
      </c>
      <c r="G618" t="s">
        <v>14</v>
      </c>
      <c r="H618" t="s">
        <v>15</v>
      </c>
      <c r="I618" t="s">
        <v>16</v>
      </c>
      <c r="J618">
        <v>3</v>
      </c>
    </row>
    <row r="619" spans="1:10" x14ac:dyDescent="0.3">
      <c r="A619" t="s">
        <v>476</v>
      </c>
      <c r="B619" t="s">
        <v>477</v>
      </c>
      <c r="C619" t="s">
        <v>149</v>
      </c>
      <c r="D619" t="s">
        <v>150</v>
      </c>
      <c r="E619">
        <v>8.01</v>
      </c>
      <c r="F619">
        <v>0.05</v>
      </c>
      <c r="G619" t="s">
        <v>72</v>
      </c>
      <c r="H619" t="s">
        <v>15</v>
      </c>
      <c r="I619" t="s">
        <v>16</v>
      </c>
      <c r="J619">
        <v>15</v>
      </c>
    </row>
    <row r="620" spans="1:10" x14ac:dyDescent="0.3">
      <c r="A620" t="s">
        <v>476</v>
      </c>
      <c r="B620" t="s">
        <v>477</v>
      </c>
      <c r="C620" t="s">
        <v>128</v>
      </c>
      <c r="D620" t="s">
        <v>129</v>
      </c>
      <c r="E620">
        <v>8.02</v>
      </c>
      <c r="F620">
        <v>3.0000000000000001E-6</v>
      </c>
      <c r="G620" t="s">
        <v>130</v>
      </c>
      <c r="H620" t="s">
        <v>15</v>
      </c>
      <c r="I620" t="s">
        <v>16</v>
      </c>
      <c r="J620">
        <v>1</v>
      </c>
    </row>
    <row r="621" spans="1:10" x14ac:dyDescent="0.3">
      <c r="A621" t="s">
        <v>476</v>
      </c>
      <c r="B621" t="s">
        <v>477</v>
      </c>
      <c r="C621" t="s">
        <v>152</v>
      </c>
      <c r="D621" t="s">
        <v>153</v>
      </c>
      <c r="E621">
        <v>8.0299999999999994</v>
      </c>
      <c r="F621">
        <v>0.05</v>
      </c>
      <c r="G621" t="s">
        <v>72</v>
      </c>
      <c r="H621" t="s">
        <v>15</v>
      </c>
      <c r="I621" t="s">
        <v>16</v>
      </c>
      <c r="J621">
        <v>1</v>
      </c>
    </row>
    <row r="622" spans="1:10" x14ac:dyDescent="0.3">
      <c r="A622" t="s">
        <v>476</v>
      </c>
      <c r="B622" t="s">
        <v>477</v>
      </c>
      <c r="C622" t="s">
        <v>114</v>
      </c>
      <c r="D622" t="s">
        <v>115</v>
      </c>
      <c r="E622">
        <v>8.0399999999999991</v>
      </c>
      <c r="F622">
        <v>1.5E-3</v>
      </c>
      <c r="G622" t="s">
        <v>72</v>
      </c>
      <c r="H622" t="s">
        <v>15</v>
      </c>
      <c r="I622" t="s">
        <v>16</v>
      </c>
      <c r="J622">
        <v>1</v>
      </c>
    </row>
    <row r="623" spans="1:10" x14ac:dyDescent="0.3">
      <c r="A623" t="s">
        <v>476</v>
      </c>
      <c r="B623" t="s">
        <v>477</v>
      </c>
      <c r="C623" t="s">
        <v>104</v>
      </c>
      <c r="D623" t="s">
        <v>105</v>
      </c>
      <c r="E623">
        <v>8.0500000000000007</v>
      </c>
      <c r="F623">
        <v>1.5E-3</v>
      </c>
      <c r="G623" t="s">
        <v>72</v>
      </c>
      <c r="H623" t="s">
        <v>15</v>
      </c>
      <c r="I623" t="s">
        <v>16</v>
      </c>
      <c r="J623">
        <v>1</v>
      </c>
    </row>
    <row r="624" spans="1:10" x14ac:dyDescent="0.3">
      <c r="A624" t="s">
        <v>476</v>
      </c>
      <c r="B624" t="s">
        <v>477</v>
      </c>
      <c r="C624" t="s">
        <v>82</v>
      </c>
      <c r="D624" t="s">
        <v>83</v>
      </c>
      <c r="E624">
        <v>8.06</v>
      </c>
      <c r="F624">
        <v>0.21</v>
      </c>
      <c r="G624" t="s">
        <v>72</v>
      </c>
      <c r="H624" t="s">
        <v>15</v>
      </c>
      <c r="I624" t="s">
        <v>16</v>
      </c>
      <c r="J624">
        <v>1</v>
      </c>
    </row>
    <row r="625" spans="1:10" x14ac:dyDescent="0.3">
      <c r="A625" t="s">
        <v>476</v>
      </c>
      <c r="B625" t="s">
        <v>477</v>
      </c>
      <c r="C625" t="s">
        <v>131</v>
      </c>
      <c r="D625" t="s">
        <v>132</v>
      </c>
      <c r="E625">
        <v>8.07</v>
      </c>
      <c r="F625">
        <v>500</v>
      </c>
      <c r="G625" t="s">
        <v>14</v>
      </c>
      <c r="H625" t="s">
        <v>15</v>
      </c>
      <c r="I625" t="s">
        <v>16</v>
      </c>
      <c r="J625">
        <v>6</v>
      </c>
    </row>
    <row r="626" spans="1:10" x14ac:dyDescent="0.3">
      <c r="A626" t="s">
        <v>476</v>
      </c>
      <c r="B626" t="s">
        <v>477</v>
      </c>
      <c r="C626" t="s">
        <v>70</v>
      </c>
      <c r="D626" t="s">
        <v>71</v>
      </c>
      <c r="E626">
        <v>8.08</v>
      </c>
      <c r="F626">
        <v>1.2E-2</v>
      </c>
      <c r="G626" t="s">
        <v>72</v>
      </c>
      <c r="H626" t="s">
        <v>15</v>
      </c>
      <c r="I626" t="s">
        <v>16</v>
      </c>
      <c r="J626">
        <v>1</v>
      </c>
    </row>
    <row r="627" spans="1:10" x14ac:dyDescent="0.3">
      <c r="A627" t="s">
        <v>480</v>
      </c>
      <c r="B627" t="s">
        <v>481</v>
      </c>
      <c r="C627" t="s">
        <v>482</v>
      </c>
      <c r="D627" t="s">
        <v>483</v>
      </c>
      <c r="E627">
        <v>1.01</v>
      </c>
      <c r="F627">
        <v>3.5714285714285714E-4</v>
      </c>
      <c r="G627" t="s">
        <v>72</v>
      </c>
      <c r="H627" t="s">
        <v>44</v>
      </c>
      <c r="I627" t="s">
        <v>16</v>
      </c>
      <c r="J627">
        <v>3</v>
      </c>
    </row>
    <row r="628" spans="1:10" x14ac:dyDescent="0.3">
      <c r="A628" t="s">
        <v>480</v>
      </c>
      <c r="B628" t="s">
        <v>481</v>
      </c>
      <c r="C628" t="s">
        <v>484</v>
      </c>
      <c r="D628" t="s">
        <v>485</v>
      </c>
      <c r="E628">
        <v>1.02</v>
      </c>
      <c r="F628">
        <v>1.4285714285714286E-3</v>
      </c>
      <c r="G628" t="s">
        <v>72</v>
      </c>
      <c r="H628" t="s">
        <v>44</v>
      </c>
      <c r="I628" t="s">
        <v>16</v>
      </c>
      <c r="J628">
        <v>3</v>
      </c>
    </row>
    <row r="629" spans="1:10" x14ac:dyDescent="0.3">
      <c r="A629" t="s">
        <v>480</v>
      </c>
      <c r="B629" t="s">
        <v>481</v>
      </c>
      <c r="C629" t="s">
        <v>486</v>
      </c>
      <c r="D629" t="s">
        <v>487</v>
      </c>
      <c r="E629">
        <v>1.03</v>
      </c>
      <c r="F629">
        <v>1.4285714285714286E-3</v>
      </c>
      <c r="G629" t="s">
        <v>72</v>
      </c>
      <c r="H629" t="s">
        <v>44</v>
      </c>
      <c r="I629" t="s">
        <v>16</v>
      </c>
      <c r="J629">
        <v>3</v>
      </c>
    </row>
    <row r="630" spans="1:10" x14ac:dyDescent="0.3">
      <c r="A630" t="s">
        <v>480</v>
      </c>
      <c r="B630" t="s">
        <v>481</v>
      </c>
      <c r="C630" t="s">
        <v>372</v>
      </c>
      <c r="D630" t="s">
        <v>373</v>
      </c>
      <c r="E630">
        <v>1.04</v>
      </c>
      <c r="F630">
        <v>4.2857142857142859E-3</v>
      </c>
      <c r="G630" t="s">
        <v>72</v>
      </c>
      <c r="H630" t="s">
        <v>44</v>
      </c>
      <c r="I630" t="s">
        <v>16</v>
      </c>
      <c r="J630">
        <v>5</v>
      </c>
    </row>
    <row r="631" spans="1:10" x14ac:dyDescent="0.3">
      <c r="A631" t="s">
        <v>480</v>
      </c>
      <c r="B631" t="s">
        <v>481</v>
      </c>
      <c r="C631" t="s">
        <v>143</v>
      </c>
      <c r="D631" t="s">
        <v>144</v>
      </c>
      <c r="E631">
        <v>1.05</v>
      </c>
      <c r="F631">
        <v>2.8571428571428569E-7</v>
      </c>
      <c r="G631" t="s">
        <v>72</v>
      </c>
      <c r="H631" t="s">
        <v>44</v>
      </c>
      <c r="I631" t="s">
        <v>16</v>
      </c>
      <c r="J631">
        <v>2</v>
      </c>
    </row>
    <row r="632" spans="1:10" x14ac:dyDescent="0.3">
      <c r="A632" t="s">
        <v>480</v>
      </c>
      <c r="B632" t="s">
        <v>481</v>
      </c>
      <c r="C632" t="s">
        <v>104</v>
      </c>
      <c r="D632" t="s">
        <v>105</v>
      </c>
      <c r="E632">
        <v>1.06</v>
      </c>
      <c r="F632">
        <v>1.4285714285714287E-4</v>
      </c>
      <c r="G632" t="s">
        <v>72</v>
      </c>
      <c r="H632" t="s">
        <v>44</v>
      </c>
      <c r="I632" t="s">
        <v>16</v>
      </c>
      <c r="J632">
        <v>1</v>
      </c>
    </row>
    <row r="633" spans="1:10" x14ac:dyDescent="0.3">
      <c r="A633" t="s">
        <v>480</v>
      </c>
      <c r="B633" t="s">
        <v>481</v>
      </c>
      <c r="C633" t="s">
        <v>114</v>
      </c>
      <c r="D633" t="s">
        <v>115</v>
      </c>
      <c r="E633">
        <v>1.07</v>
      </c>
      <c r="F633">
        <v>1.1428571428571428E-4</v>
      </c>
      <c r="G633" t="s">
        <v>72</v>
      </c>
      <c r="H633" t="s">
        <v>44</v>
      </c>
      <c r="I633" t="s">
        <v>16</v>
      </c>
      <c r="J633">
        <v>1</v>
      </c>
    </row>
    <row r="634" spans="1:10" x14ac:dyDescent="0.3">
      <c r="A634" t="s">
        <v>480</v>
      </c>
      <c r="B634" t="s">
        <v>481</v>
      </c>
      <c r="C634" t="s">
        <v>233</v>
      </c>
      <c r="D634" t="s">
        <v>234</v>
      </c>
      <c r="E634">
        <v>1.08</v>
      </c>
      <c r="F634">
        <v>2.2857142857142857E-4</v>
      </c>
      <c r="G634" t="s">
        <v>72</v>
      </c>
      <c r="H634" t="s">
        <v>44</v>
      </c>
      <c r="I634" t="s">
        <v>16</v>
      </c>
      <c r="J634">
        <v>1</v>
      </c>
    </row>
    <row r="635" spans="1:10" x14ac:dyDescent="0.3">
      <c r="A635" t="s">
        <v>480</v>
      </c>
      <c r="B635" t="s">
        <v>481</v>
      </c>
      <c r="C635" t="s">
        <v>70</v>
      </c>
      <c r="D635" t="s">
        <v>71</v>
      </c>
      <c r="E635">
        <v>1.0900000000000001</v>
      </c>
      <c r="F635">
        <v>3.479047619047619E-3</v>
      </c>
      <c r="G635" t="s">
        <v>72</v>
      </c>
      <c r="H635" t="s">
        <v>44</v>
      </c>
      <c r="I635" t="s">
        <v>16</v>
      </c>
      <c r="J635">
        <v>1</v>
      </c>
    </row>
    <row r="636" spans="1:10" x14ac:dyDescent="0.3">
      <c r="A636" t="s">
        <v>480</v>
      </c>
      <c r="B636" t="s">
        <v>481</v>
      </c>
      <c r="C636" t="s">
        <v>488</v>
      </c>
      <c r="D636" t="s">
        <v>489</v>
      </c>
      <c r="E636">
        <v>1.1000000000000001</v>
      </c>
      <c r="F636">
        <v>28.571428571428573</v>
      </c>
      <c r="G636" t="s">
        <v>14</v>
      </c>
      <c r="H636" t="s">
        <v>44</v>
      </c>
      <c r="I636" t="s">
        <v>16</v>
      </c>
      <c r="J636">
        <v>0</v>
      </c>
    </row>
    <row r="637" spans="1:10" x14ac:dyDescent="0.3">
      <c r="A637" t="s">
        <v>480</v>
      </c>
      <c r="B637" t="s">
        <v>481</v>
      </c>
      <c r="C637" t="s">
        <v>17</v>
      </c>
      <c r="D637" t="s">
        <v>18</v>
      </c>
      <c r="E637">
        <v>2</v>
      </c>
      <c r="F637">
        <v>1</v>
      </c>
      <c r="G637" t="s">
        <v>14</v>
      </c>
      <c r="H637" t="s">
        <v>44</v>
      </c>
      <c r="I637" t="s">
        <v>16</v>
      </c>
      <c r="J637">
        <v>3</v>
      </c>
    </row>
    <row r="638" spans="1:10" x14ac:dyDescent="0.3">
      <c r="A638" t="s">
        <v>480</v>
      </c>
      <c r="B638" t="s">
        <v>481</v>
      </c>
      <c r="C638" t="s">
        <v>490</v>
      </c>
      <c r="D638" t="s">
        <v>491</v>
      </c>
      <c r="E638">
        <v>3</v>
      </c>
      <c r="F638">
        <v>1</v>
      </c>
      <c r="G638" t="s">
        <v>14</v>
      </c>
      <c r="H638" t="s">
        <v>44</v>
      </c>
      <c r="I638" t="s">
        <v>16</v>
      </c>
      <c r="J638">
        <v>2</v>
      </c>
    </row>
    <row r="639" spans="1:10" x14ac:dyDescent="0.3">
      <c r="A639" t="s">
        <v>480</v>
      </c>
      <c r="B639" t="s">
        <v>481</v>
      </c>
      <c r="C639" t="s">
        <v>21</v>
      </c>
      <c r="D639" t="s">
        <v>22</v>
      </c>
      <c r="E639">
        <v>4</v>
      </c>
      <c r="F639">
        <v>1</v>
      </c>
      <c r="G639" t="s">
        <v>14</v>
      </c>
      <c r="H639" t="s">
        <v>44</v>
      </c>
      <c r="I639" t="s">
        <v>16</v>
      </c>
      <c r="J639">
        <v>2</v>
      </c>
    </row>
    <row r="640" spans="1:10" x14ac:dyDescent="0.3">
      <c r="A640" t="s">
        <v>480</v>
      </c>
      <c r="B640" t="s">
        <v>481</v>
      </c>
      <c r="C640" t="s">
        <v>492</v>
      </c>
      <c r="D640" t="s">
        <v>493</v>
      </c>
      <c r="E640">
        <v>5</v>
      </c>
      <c r="F640">
        <v>1</v>
      </c>
      <c r="G640" t="s">
        <v>14</v>
      </c>
      <c r="H640" t="s">
        <v>44</v>
      </c>
      <c r="I640" t="s">
        <v>16</v>
      </c>
      <c r="J640">
        <v>3</v>
      </c>
    </row>
    <row r="641" spans="1:10" x14ac:dyDescent="0.3">
      <c r="A641" t="s">
        <v>480</v>
      </c>
      <c r="B641" t="s">
        <v>481</v>
      </c>
      <c r="C641" t="s">
        <v>25</v>
      </c>
      <c r="D641" t="s">
        <v>26</v>
      </c>
      <c r="E641">
        <v>6</v>
      </c>
      <c r="F641">
        <v>4.1904761904761903E-2</v>
      </c>
      <c r="G641" t="s">
        <v>14</v>
      </c>
      <c r="H641" t="s">
        <v>44</v>
      </c>
      <c r="I641" t="s">
        <v>16</v>
      </c>
      <c r="J641">
        <v>3</v>
      </c>
    </row>
    <row r="642" spans="1:10" x14ac:dyDescent="0.3">
      <c r="A642" t="s">
        <v>480</v>
      </c>
      <c r="B642" t="s">
        <v>481</v>
      </c>
      <c r="C642" t="s">
        <v>27</v>
      </c>
      <c r="D642" t="s">
        <v>28</v>
      </c>
      <c r="E642">
        <v>7</v>
      </c>
      <c r="F642">
        <v>2.0952380952380951E-2</v>
      </c>
      <c r="G642" t="s">
        <v>14</v>
      </c>
      <c r="H642" t="s">
        <v>44</v>
      </c>
      <c r="I642" t="s">
        <v>16</v>
      </c>
      <c r="J642">
        <v>3</v>
      </c>
    </row>
    <row r="643" spans="1:10" x14ac:dyDescent="0.3">
      <c r="A643" t="s">
        <v>480</v>
      </c>
      <c r="B643" t="s">
        <v>481</v>
      </c>
      <c r="C643" t="s">
        <v>49</v>
      </c>
      <c r="D643" t="s">
        <v>50</v>
      </c>
      <c r="E643">
        <v>8</v>
      </c>
      <c r="F643">
        <v>2.0952380952380951E-2</v>
      </c>
      <c r="G643" t="s">
        <v>14</v>
      </c>
      <c r="H643" t="s">
        <v>44</v>
      </c>
      <c r="I643" t="s">
        <v>16</v>
      </c>
      <c r="J643">
        <v>3</v>
      </c>
    </row>
    <row r="644" spans="1:10" x14ac:dyDescent="0.3">
      <c r="A644" t="s">
        <v>494</v>
      </c>
      <c r="B644" t="s">
        <v>495</v>
      </c>
      <c r="C644" t="s">
        <v>466</v>
      </c>
      <c r="D644" t="s">
        <v>467</v>
      </c>
      <c r="E644">
        <v>1.01</v>
      </c>
      <c r="F644">
        <v>2.4719999999999999E-2</v>
      </c>
      <c r="G644" t="s">
        <v>72</v>
      </c>
      <c r="H644" t="s">
        <v>44</v>
      </c>
      <c r="I644" t="s">
        <v>16</v>
      </c>
      <c r="J644">
        <v>1</v>
      </c>
    </row>
    <row r="645" spans="1:10" x14ac:dyDescent="0.3">
      <c r="A645" t="s">
        <v>494</v>
      </c>
      <c r="B645" t="s">
        <v>495</v>
      </c>
      <c r="C645" t="s">
        <v>468</v>
      </c>
      <c r="D645" t="s">
        <v>469</v>
      </c>
      <c r="E645">
        <v>1.02</v>
      </c>
      <c r="F645">
        <v>2.4719999999999999E-2</v>
      </c>
      <c r="G645" t="s">
        <v>72</v>
      </c>
      <c r="H645" t="s">
        <v>44</v>
      </c>
      <c r="I645" t="s">
        <v>16</v>
      </c>
      <c r="J645">
        <v>1</v>
      </c>
    </row>
    <row r="646" spans="1:10" x14ac:dyDescent="0.3">
      <c r="A646" t="s">
        <v>494</v>
      </c>
      <c r="B646" t="s">
        <v>495</v>
      </c>
      <c r="C646" t="s">
        <v>470</v>
      </c>
      <c r="D646" t="s">
        <v>471</v>
      </c>
      <c r="E646">
        <v>1.03</v>
      </c>
      <c r="F646">
        <v>1.8540000000000001E-2</v>
      </c>
      <c r="G646" t="s">
        <v>72</v>
      </c>
      <c r="H646" t="s">
        <v>44</v>
      </c>
      <c r="I646" t="s">
        <v>16</v>
      </c>
      <c r="J646">
        <v>2</v>
      </c>
    </row>
    <row r="647" spans="1:10" x14ac:dyDescent="0.3">
      <c r="A647" t="s">
        <v>494</v>
      </c>
      <c r="B647" t="s">
        <v>495</v>
      </c>
      <c r="C647" t="s">
        <v>328</v>
      </c>
      <c r="D647" t="s">
        <v>329</v>
      </c>
      <c r="E647">
        <v>1.04</v>
      </c>
      <c r="F647">
        <v>1.2359999999999999E-2</v>
      </c>
      <c r="G647" t="s">
        <v>72</v>
      </c>
      <c r="H647" t="s">
        <v>44</v>
      </c>
      <c r="I647" t="s">
        <v>16</v>
      </c>
      <c r="J647">
        <v>1</v>
      </c>
    </row>
    <row r="648" spans="1:10" x14ac:dyDescent="0.3">
      <c r="A648" t="s">
        <v>494</v>
      </c>
      <c r="B648" t="s">
        <v>495</v>
      </c>
      <c r="C648" t="s">
        <v>70</v>
      </c>
      <c r="D648" t="s">
        <v>71</v>
      </c>
      <c r="E648">
        <v>1.05</v>
      </c>
      <c r="F648">
        <v>4.0411044776119398E-3</v>
      </c>
      <c r="G648" t="s">
        <v>72</v>
      </c>
      <c r="H648" t="s">
        <v>44</v>
      </c>
      <c r="I648" t="s">
        <v>16</v>
      </c>
      <c r="J648">
        <v>1</v>
      </c>
    </row>
    <row r="649" spans="1:10" x14ac:dyDescent="0.3">
      <c r="A649" t="s">
        <v>494</v>
      </c>
      <c r="B649" t="s">
        <v>495</v>
      </c>
      <c r="C649" t="s">
        <v>104</v>
      </c>
      <c r="D649" t="s">
        <v>105</v>
      </c>
      <c r="E649">
        <v>1.06</v>
      </c>
      <c r="F649">
        <v>1.705671641791045E-3</v>
      </c>
      <c r="G649" t="s">
        <v>72</v>
      </c>
      <c r="H649" t="s">
        <v>44</v>
      </c>
      <c r="I649" t="s">
        <v>16</v>
      </c>
      <c r="J649">
        <v>1</v>
      </c>
    </row>
    <row r="650" spans="1:10" x14ac:dyDescent="0.3">
      <c r="A650" t="s">
        <v>494</v>
      </c>
      <c r="B650" t="s">
        <v>495</v>
      </c>
      <c r="C650" t="s">
        <v>114</v>
      </c>
      <c r="D650" t="s">
        <v>115</v>
      </c>
      <c r="E650">
        <v>1.07</v>
      </c>
      <c r="F650">
        <v>4.3259701492537317E-4</v>
      </c>
      <c r="G650" t="s">
        <v>72</v>
      </c>
      <c r="H650" t="s">
        <v>44</v>
      </c>
      <c r="I650" t="s">
        <v>16</v>
      </c>
      <c r="J650">
        <v>1</v>
      </c>
    </row>
    <row r="651" spans="1:10" x14ac:dyDescent="0.3">
      <c r="A651" t="s">
        <v>494</v>
      </c>
      <c r="B651" t="s">
        <v>495</v>
      </c>
      <c r="C651" t="s">
        <v>126</v>
      </c>
      <c r="D651" t="s">
        <v>127</v>
      </c>
      <c r="E651">
        <v>1.08</v>
      </c>
      <c r="F651">
        <v>6.2686567164179101E-7</v>
      </c>
      <c r="G651" t="s">
        <v>72</v>
      </c>
      <c r="H651" t="s">
        <v>44</v>
      </c>
      <c r="I651" t="s">
        <v>16</v>
      </c>
      <c r="J651">
        <v>1</v>
      </c>
    </row>
    <row r="652" spans="1:10" x14ac:dyDescent="0.3">
      <c r="A652" t="s">
        <v>494</v>
      </c>
      <c r="B652" t="s">
        <v>495</v>
      </c>
      <c r="C652" t="s">
        <v>185</v>
      </c>
      <c r="D652" t="s">
        <v>186</v>
      </c>
      <c r="E652">
        <v>1.0900000000000001</v>
      </c>
      <c r="F652">
        <v>123.6</v>
      </c>
      <c r="G652" t="s">
        <v>14</v>
      </c>
      <c r="H652" t="s">
        <v>44</v>
      </c>
      <c r="I652" t="s">
        <v>16</v>
      </c>
      <c r="J652">
        <v>6</v>
      </c>
    </row>
    <row r="653" spans="1:10" x14ac:dyDescent="0.3">
      <c r="A653" t="s">
        <v>494</v>
      </c>
      <c r="B653" t="s">
        <v>495</v>
      </c>
      <c r="C653" t="s">
        <v>496</v>
      </c>
      <c r="D653" t="s">
        <v>497</v>
      </c>
      <c r="E653">
        <v>2</v>
      </c>
      <c r="F653">
        <v>1.02</v>
      </c>
      <c r="G653" t="s">
        <v>14</v>
      </c>
      <c r="H653" t="s">
        <v>44</v>
      </c>
      <c r="I653" t="s">
        <v>16</v>
      </c>
      <c r="J653">
        <v>5</v>
      </c>
    </row>
    <row r="654" spans="1:10" x14ac:dyDescent="0.3">
      <c r="A654" t="s">
        <v>494</v>
      </c>
      <c r="B654" t="s">
        <v>495</v>
      </c>
      <c r="C654" t="s">
        <v>19</v>
      </c>
      <c r="D654" t="s">
        <v>20</v>
      </c>
      <c r="E654">
        <v>3</v>
      </c>
      <c r="F654">
        <v>1.02</v>
      </c>
      <c r="G654" t="s">
        <v>14</v>
      </c>
      <c r="H654" t="s">
        <v>44</v>
      </c>
      <c r="I654" t="s">
        <v>16</v>
      </c>
      <c r="J654">
        <v>5</v>
      </c>
    </row>
    <row r="655" spans="1:10" x14ac:dyDescent="0.3">
      <c r="A655" t="s">
        <v>494</v>
      </c>
      <c r="B655" t="s">
        <v>495</v>
      </c>
      <c r="C655" t="s">
        <v>498</v>
      </c>
      <c r="D655" t="s">
        <v>499</v>
      </c>
      <c r="E655">
        <v>4</v>
      </c>
      <c r="F655">
        <v>1.0501492537313433</v>
      </c>
      <c r="G655" t="s">
        <v>14</v>
      </c>
      <c r="H655" t="s">
        <v>44</v>
      </c>
      <c r="I655" t="s">
        <v>16</v>
      </c>
      <c r="J655">
        <v>4</v>
      </c>
    </row>
    <row r="656" spans="1:10" x14ac:dyDescent="0.3">
      <c r="A656" t="s">
        <v>494</v>
      </c>
      <c r="B656" t="s">
        <v>495</v>
      </c>
      <c r="C656" t="s">
        <v>21</v>
      </c>
      <c r="D656" t="s">
        <v>22</v>
      </c>
      <c r="E656">
        <v>5</v>
      </c>
      <c r="F656">
        <v>1.02</v>
      </c>
      <c r="G656" t="s">
        <v>14</v>
      </c>
      <c r="H656" t="s">
        <v>44</v>
      </c>
      <c r="I656" t="s">
        <v>16</v>
      </c>
      <c r="J656">
        <v>2</v>
      </c>
    </row>
    <row r="657" spans="1:10" x14ac:dyDescent="0.3">
      <c r="A657" t="s">
        <v>494</v>
      </c>
      <c r="B657" t="s">
        <v>495</v>
      </c>
      <c r="C657" t="s">
        <v>500</v>
      </c>
      <c r="D657" t="s">
        <v>501</v>
      </c>
      <c r="E657">
        <v>6</v>
      </c>
      <c r="F657">
        <v>5.1044776119402988E-2</v>
      </c>
      <c r="G657" t="s">
        <v>14</v>
      </c>
      <c r="H657" t="s">
        <v>44</v>
      </c>
      <c r="I657" t="s">
        <v>16</v>
      </c>
      <c r="J657">
        <v>2</v>
      </c>
    </row>
    <row r="658" spans="1:10" x14ac:dyDescent="0.3">
      <c r="A658" t="s">
        <v>502</v>
      </c>
      <c r="B658" t="s">
        <v>503</v>
      </c>
      <c r="C658" t="s">
        <v>466</v>
      </c>
      <c r="D658" t="s">
        <v>467</v>
      </c>
      <c r="E658">
        <v>1.01</v>
      </c>
      <c r="F658">
        <v>1.2359999999999999E-2</v>
      </c>
      <c r="G658" t="s">
        <v>72</v>
      </c>
      <c r="H658" t="s">
        <v>44</v>
      </c>
      <c r="I658" t="s">
        <v>16</v>
      </c>
      <c r="J658">
        <v>1</v>
      </c>
    </row>
    <row r="659" spans="1:10" x14ac:dyDescent="0.3">
      <c r="A659" t="s">
        <v>502</v>
      </c>
      <c r="B659" t="s">
        <v>503</v>
      </c>
      <c r="C659" t="s">
        <v>468</v>
      </c>
      <c r="D659" t="s">
        <v>469</v>
      </c>
      <c r="E659">
        <v>1.02</v>
      </c>
      <c r="F659">
        <v>1.2359999999999999E-2</v>
      </c>
      <c r="G659" t="s">
        <v>72</v>
      </c>
      <c r="H659" t="s">
        <v>44</v>
      </c>
      <c r="I659" t="s">
        <v>16</v>
      </c>
      <c r="J659">
        <v>1</v>
      </c>
    </row>
    <row r="660" spans="1:10" x14ac:dyDescent="0.3">
      <c r="A660" t="s">
        <v>502</v>
      </c>
      <c r="B660" t="s">
        <v>503</v>
      </c>
      <c r="C660" t="s">
        <v>470</v>
      </c>
      <c r="D660" t="s">
        <v>471</v>
      </c>
      <c r="E660">
        <v>1.03</v>
      </c>
      <c r="F660">
        <v>9.2700000000000005E-3</v>
      </c>
      <c r="G660" t="s">
        <v>72</v>
      </c>
      <c r="H660" t="s">
        <v>44</v>
      </c>
      <c r="I660" t="s">
        <v>16</v>
      </c>
      <c r="J660">
        <v>2</v>
      </c>
    </row>
    <row r="661" spans="1:10" x14ac:dyDescent="0.3">
      <c r="A661" t="s">
        <v>502</v>
      </c>
      <c r="B661" t="s">
        <v>503</v>
      </c>
      <c r="C661" t="s">
        <v>328</v>
      </c>
      <c r="D661" t="s">
        <v>329</v>
      </c>
      <c r="E661">
        <v>1.04</v>
      </c>
      <c r="F661">
        <v>6.1799999999999997E-3</v>
      </c>
      <c r="G661" t="s">
        <v>72</v>
      </c>
      <c r="H661" t="s">
        <v>44</v>
      </c>
      <c r="I661" t="s">
        <v>16</v>
      </c>
      <c r="J661">
        <v>1</v>
      </c>
    </row>
    <row r="662" spans="1:10" x14ac:dyDescent="0.3">
      <c r="A662" t="s">
        <v>502</v>
      </c>
      <c r="B662" t="s">
        <v>503</v>
      </c>
      <c r="C662" t="s">
        <v>70</v>
      </c>
      <c r="D662" t="s">
        <v>71</v>
      </c>
      <c r="E662">
        <v>1.05</v>
      </c>
      <c r="F662">
        <v>2.0205522388059699E-3</v>
      </c>
      <c r="G662" t="s">
        <v>72</v>
      </c>
      <c r="H662" t="s">
        <v>44</v>
      </c>
      <c r="I662" t="s">
        <v>16</v>
      </c>
      <c r="J662">
        <v>1</v>
      </c>
    </row>
    <row r="663" spans="1:10" x14ac:dyDescent="0.3">
      <c r="A663" t="s">
        <v>502</v>
      </c>
      <c r="B663" t="s">
        <v>503</v>
      </c>
      <c r="C663" t="s">
        <v>104</v>
      </c>
      <c r="D663" t="s">
        <v>105</v>
      </c>
      <c r="E663">
        <v>1.06</v>
      </c>
      <c r="F663">
        <v>8.5283582089552249E-4</v>
      </c>
      <c r="G663" t="s">
        <v>72</v>
      </c>
      <c r="H663" t="s">
        <v>44</v>
      </c>
      <c r="I663" t="s">
        <v>16</v>
      </c>
      <c r="J663">
        <v>1</v>
      </c>
    </row>
    <row r="664" spans="1:10" x14ac:dyDescent="0.3">
      <c r="A664" t="s">
        <v>502</v>
      </c>
      <c r="B664" t="s">
        <v>503</v>
      </c>
      <c r="C664" t="s">
        <v>114</v>
      </c>
      <c r="D664" t="s">
        <v>115</v>
      </c>
      <c r="E664">
        <v>1.07</v>
      </c>
      <c r="F664">
        <v>2.1629850746268659E-4</v>
      </c>
      <c r="G664" t="s">
        <v>72</v>
      </c>
      <c r="H664" t="s">
        <v>44</v>
      </c>
      <c r="I664" t="s">
        <v>16</v>
      </c>
      <c r="J664">
        <v>1</v>
      </c>
    </row>
    <row r="665" spans="1:10" x14ac:dyDescent="0.3">
      <c r="A665" t="s">
        <v>502</v>
      </c>
      <c r="B665" t="s">
        <v>503</v>
      </c>
      <c r="C665" t="s">
        <v>126</v>
      </c>
      <c r="D665" t="s">
        <v>127</v>
      </c>
      <c r="E665">
        <v>1.08</v>
      </c>
      <c r="F665">
        <v>3.134328358208955E-7</v>
      </c>
      <c r="G665" t="s">
        <v>72</v>
      </c>
      <c r="H665" t="s">
        <v>44</v>
      </c>
      <c r="I665" t="s">
        <v>16</v>
      </c>
      <c r="J665">
        <v>1</v>
      </c>
    </row>
    <row r="666" spans="1:10" x14ac:dyDescent="0.3">
      <c r="A666" t="s">
        <v>502</v>
      </c>
      <c r="B666" t="s">
        <v>503</v>
      </c>
      <c r="C666" t="s">
        <v>185</v>
      </c>
      <c r="D666" t="s">
        <v>186</v>
      </c>
      <c r="E666">
        <v>1.0900000000000001</v>
      </c>
      <c r="F666">
        <v>61.8</v>
      </c>
      <c r="G666" t="s">
        <v>14</v>
      </c>
      <c r="H666" t="s">
        <v>44</v>
      </c>
      <c r="I666" t="s">
        <v>16</v>
      </c>
      <c r="J666">
        <v>6</v>
      </c>
    </row>
    <row r="667" spans="1:10" x14ac:dyDescent="0.3">
      <c r="A667" t="s">
        <v>502</v>
      </c>
      <c r="B667" t="s">
        <v>503</v>
      </c>
      <c r="C667" t="s">
        <v>504</v>
      </c>
      <c r="D667" t="s">
        <v>505</v>
      </c>
      <c r="E667">
        <v>2</v>
      </c>
      <c r="F667">
        <v>1.02</v>
      </c>
      <c r="G667" t="s">
        <v>14</v>
      </c>
      <c r="H667" t="s">
        <v>44</v>
      </c>
      <c r="I667" t="s">
        <v>16</v>
      </c>
      <c r="J667">
        <v>5</v>
      </c>
    </row>
    <row r="668" spans="1:10" x14ac:dyDescent="0.3">
      <c r="A668" t="s">
        <v>502</v>
      </c>
      <c r="B668" t="s">
        <v>503</v>
      </c>
      <c r="C668" t="s">
        <v>19</v>
      </c>
      <c r="D668" t="s">
        <v>20</v>
      </c>
      <c r="E668">
        <v>3</v>
      </c>
      <c r="F668">
        <v>1.02</v>
      </c>
      <c r="G668" t="s">
        <v>14</v>
      </c>
      <c r="H668" t="s">
        <v>44</v>
      </c>
      <c r="I668" t="s">
        <v>16</v>
      </c>
      <c r="J668">
        <v>5</v>
      </c>
    </row>
    <row r="669" spans="1:10" x14ac:dyDescent="0.3">
      <c r="A669" t="s">
        <v>502</v>
      </c>
      <c r="B669" t="s">
        <v>503</v>
      </c>
      <c r="C669" t="s">
        <v>506</v>
      </c>
      <c r="D669" t="s">
        <v>507</v>
      </c>
      <c r="E669">
        <v>4</v>
      </c>
      <c r="F669">
        <v>1.05</v>
      </c>
      <c r="G669" t="s">
        <v>14</v>
      </c>
      <c r="H669" t="s">
        <v>44</v>
      </c>
      <c r="I669" t="s">
        <v>16</v>
      </c>
      <c r="J669">
        <v>4</v>
      </c>
    </row>
    <row r="670" spans="1:10" x14ac:dyDescent="0.3">
      <c r="A670" t="s">
        <v>502</v>
      </c>
      <c r="B670" t="s">
        <v>503</v>
      </c>
      <c r="C670" t="s">
        <v>21</v>
      </c>
      <c r="D670" t="s">
        <v>22</v>
      </c>
      <c r="E670">
        <v>5</v>
      </c>
      <c r="F670">
        <v>1.02</v>
      </c>
      <c r="G670" t="s">
        <v>14</v>
      </c>
      <c r="H670" t="s">
        <v>44</v>
      </c>
      <c r="I670" t="s">
        <v>16</v>
      </c>
      <c r="J670">
        <v>2</v>
      </c>
    </row>
    <row r="671" spans="1:10" x14ac:dyDescent="0.3">
      <c r="A671" t="s">
        <v>502</v>
      </c>
      <c r="B671" t="s">
        <v>503</v>
      </c>
      <c r="C671" t="s">
        <v>25</v>
      </c>
      <c r="D671" t="s">
        <v>26</v>
      </c>
      <c r="E671">
        <v>6</v>
      </c>
      <c r="F671">
        <v>4.074626865671642E-2</v>
      </c>
      <c r="G671" t="s">
        <v>14</v>
      </c>
      <c r="H671" t="s">
        <v>44</v>
      </c>
      <c r="I671" t="s">
        <v>16</v>
      </c>
      <c r="J671">
        <v>3</v>
      </c>
    </row>
    <row r="672" spans="1:10" x14ac:dyDescent="0.3">
      <c r="A672" t="s">
        <v>502</v>
      </c>
      <c r="B672" t="s">
        <v>503</v>
      </c>
      <c r="C672" t="s">
        <v>27</v>
      </c>
      <c r="D672" t="s">
        <v>28</v>
      </c>
      <c r="E672">
        <v>7</v>
      </c>
      <c r="F672">
        <v>2.044776119402985E-2</v>
      </c>
      <c r="G672" t="s">
        <v>14</v>
      </c>
      <c r="H672" t="s">
        <v>44</v>
      </c>
      <c r="I672" t="s">
        <v>16</v>
      </c>
      <c r="J672">
        <v>3</v>
      </c>
    </row>
    <row r="673" spans="1:10" x14ac:dyDescent="0.3">
      <c r="A673" t="s">
        <v>502</v>
      </c>
      <c r="B673" t="s">
        <v>503</v>
      </c>
      <c r="C673" t="s">
        <v>49</v>
      </c>
      <c r="D673" t="s">
        <v>50</v>
      </c>
      <c r="E673">
        <v>8</v>
      </c>
      <c r="F673">
        <v>2.044776119402985E-2</v>
      </c>
      <c r="G673" t="s">
        <v>14</v>
      </c>
      <c r="H673" t="s">
        <v>44</v>
      </c>
      <c r="I673" t="s">
        <v>16</v>
      </c>
      <c r="J673">
        <v>3</v>
      </c>
    </row>
    <row r="674" spans="1:10" x14ac:dyDescent="0.3">
      <c r="A674" t="s">
        <v>502</v>
      </c>
      <c r="B674" t="s">
        <v>503</v>
      </c>
      <c r="C674" t="s">
        <v>53</v>
      </c>
      <c r="D674" t="s">
        <v>54</v>
      </c>
      <c r="E674">
        <v>9</v>
      </c>
      <c r="F674">
        <v>1.02</v>
      </c>
      <c r="G674" t="s">
        <v>14</v>
      </c>
      <c r="H674" t="s">
        <v>44</v>
      </c>
      <c r="I674" t="s">
        <v>16</v>
      </c>
      <c r="J674">
        <v>3</v>
      </c>
    </row>
    <row r="675" spans="1:10" x14ac:dyDescent="0.3">
      <c r="A675" t="s">
        <v>508</v>
      </c>
      <c r="B675" t="s">
        <v>509</v>
      </c>
      <c r="C675" t="s">
        <v>510</v>
      </c>
      <c r="D675" t="s">
        <v>511</v>
      </c>
      <c r="E675">
        <v>1</v>
      </c>
      <c r="F675">
        <v>1.03</v>
      </c>
      <c r="G675" t="s">
        <v>14</v>
      </c>
      <c r="H675" t="s">
        <v>44</v>
      </c>
      <c r="I675" t="s">
        <v>16</v>
      </c>
      <c r="J675">
        <v>3</v>
      </c>
    </row>
    <row r="676" spans="1:10" x14ac:dyDescent="0.3">
      <c r="A676" t="s">
        <v>508</v>
      </c>
      <c r="B676" t="s">
        <v>509</v>
      </c>
      <c r="C676" t="s">
        <v>19</v>
      </c>
      <c r="D676" t="s">
        <v>20</v>
      </c>
      <c r="E676">
        <v>2</v>
      </c>
      <c r="F676">
        <v>1.03</v>
      </c>
      <c r="G676" t="s">
        <v>14</v>
      </c>
      <c r="H676" t="s">
        <v>44</v>
      </c>
      <c r="I676" t="s">
        <v>16</v>
      </c>
      <c r="J676">
        <v>5</v>
      </c>
    </row>
    <row r="677" spans="1:10" x14ac:dyDescent="0.3">
      <c r="A677" t="s">
        <v>508</v>
      </c>
      <c r="B677" t="s">
        <v>509</v>
      </c>
      <c r="C677" t="s">
        <v>21</v>
      </c>
      <c r="D677" t="s">
        <v>22</v>
      </c>
      <c r="E677">
        <v>3</v>
      </c>
      <c r="F677">
        <v>1.03</v>
      </c>
      <c r="G677" t="s">
        <v>14</v>
      </c>
      <c r="H677" t="s">
        <v>44</v>
      </c>
      <c r="I677" t="s">
        <v>16</v>
      </c>
      <c r="J677">
        <v>2</v>
      </c>
    </row>
    <row r="678" spans="1:10" x14ac:dyDescent="0.3">
      <c r="A678" t="s">
        <v>508</v>
      </c>
      <c r="B678" t="s">
        <v>509</v>
      </c>
      <c r="C678" t="s">
        <v>25</v>
      </c>
      <c r="D678" t="s">
        <v>26</v>
      </c>
      <c r="E678">
        <v>4</v>
      </c>
      <c r="F678">
        <v>4.1200000000000001E-2</v>
      </c>
      <c r="G678" t="s">
        <v>14</v>
      </c>
      <c r="H678" t="s">
        <v>44</v>
      </c>
      <c r="I678" t="s">
        <v>16</v>
      </c>
      <c r="J678">
        <v>3</v>
      </c>
    </row>
    <row r="679" spans="1:10" x14ac:dyDescent="0.3">
      <c r="A679" t="s">
        <v>508</v>
      </c>
      <c r="B679" t="s">
        <v>509</v>
      </c>
      <c r="C679" t="s">
        <v>27</v>
      </c>
      <c r="D679" t="s">
        <v>28</v>
      </c>
      <c r="E679">
        <v>5</v>
      </c>
      <c r="F679">
        <v>2.06E-2</v>
      </c>
      <c r="G679" t="s">
        <v>14</v>
      </c>
      <c r="H679" t="s">
        <v>44</v>
      </c>
      <c r="I679" t="s">
        <v>16</v>
      </c>
      <c r="J679">
        <v>3</v>
      </c>
    </row>
    <row r="680" spans="1:10" x14ac:dyDescent="0.3">
      <c r="A680" t="s">
        <v>508</v>
      </c>
      <c r="B680" t="s">
        <v>509</v>
      </c>
      <c r="C680" t="s">
        <v>512</v>
      </c>
      <c r="D680" t="s">
        <v>513</v>
      </c>
      <c r="E680">
        <v>6</v>
      </c>
      <c r="F680">
        <v>1.03</v>
      </c>
      <c r="G680" t="s">
        <v>14</v>
      </c>
      <c r="H680" t="s">
        <v>44</v>
      </c>
      <c r="I680" t="s">
        <v>16</v>
      </c>
      <c r="J680">
        <v>4</v>
      </c>
    </row>
    <row r="681" spans="1:10" x14ac:dyDescent="0.3">
      <c r="A681" t="s">
        <v>508</v>
      </c>
      <c r="B681" t="s">
        <v>509</v>
      </c>
      <c r="C681" t="s">
        <v>183</v>
      </c>
      <c r="D681" t="s">
        <v>184</v>
      </c>
      <c r="E681">
        <v>7.01</v>
      </c>
      <c r="F681">
        <v>5.9999999999999995E-5</v>
      </c>
      <c r="G681" t="s">
        <v>72</v>
      </c>
      <c r="H681" t="s">
        <v>44</v>
      </c>
      <c r="I681" t="s">
        <v>16</v>
      </c>
      <c r="J681">
        <v>1</v>
      </c>
    </row>
    <row r="682" spans="1:10" x14ac:dyDescent="0.3">
      <c r="A682" t="s">
        <v>508</v>
      </c>
      <c r="B682" t="s">
        <v>509</v>
      </c>
      <c r="C682" t="s">
        <v>78</v>
      </c>
      <c r="D682" t="s">
        <v>79</v>
      </c>
      <c r="E682">
        <v>7.02</v>
      </c>
      <c r="F682">
        <v>3.0000000000000001E-3</v>
      </c>
      <c r="G682" t="s">
        <v>72</v>
      </c>
      <c r="H682" t="s">
        <v>44</v>
      </c>
      <c r="I682" t="s">
        <v>16</v>
      </c>
      <c r="J682">
        <v>7</v>
      </c>
    </row>
    <row r="683" spans="1:10" x14ac:dyDescent="0.3">
      <c r="A683" t="s">
        <v>508</v>
      </c>
      <c r="B683" t="s">
        <v>509</v>
      </c>
      <c r="C683" t="s">
        <v>126</v>
      </c>
      <c r="D683" t="s">
        <v>127</v>
      </c>
      <c r="E683">
        <v>7.03</v>
      </c>
      <c r="F683">
        <v>1.1999999999999999E-4</v>
      </c>
      <c r="G683" t="s">
        <v>72</v>
      </c>
      <c r="H683" t="s">
        <v>44</v>
      </c>
      <c r="I683" t="s">
        <v>16</v>
      </c>
      <c r="J683">
        <v>1</v>
      </c>
    </row>
    <row r="684" spans="1:10" x14ac:dyDescent="0.3">
      <c r="A684" t="s">
        <v>508</v>
      </c>
      <c r="B684" t="s">
        <v>509</v>
      </c>
      <c r="C684" t="s">
        <v>253</v>
      </c>
      <c r="D684" t="s">
        <v>254</v>
      </c>
      <c r="E684">
        <v>7.04</v>
      </c>
      <c r="F684">
        <v>4.7999999999999996E-3</v>
      </c>
      <c r="G684" t="s">
        <v>72</v>
      </c>
      <c r="H684" t="s">
        <v>44</v>
      </c>
      <c r="I684" t="s">
        <v>16</v>
      </c>
      <c r="J684">
        <v>5</v>
      </c>
    </row>
    <row r="685" spans="1:10" x14ac:dyDescent="0.3">
      <c r="A685" t="s">
        <v>508</v>
      </c>
      <c r="B685" t="s">
        <v>509</v>
      </c>
      <c r="C685" t="s">
        <v>227</v>
      </c>
      <c r="D685" t="s">
        <v>228</v>
      </c>
      <c r="E685">
        <v>7.05</v>
      </c>
      <c r="F685">
        <v>9.0000000000000002E-6</v>
      </c>
      <c r="G685" t="s">
        <v>72</v>
      </c>
      <c r="H685" t="s">
        <v>44</v>
      </c>
      <c r="I685" t="s">
        <v>16</v>
      </c>
      <c r="J685">
        <v>1</v>
      </c>
    </row>
    <row r="686" spans="1:10" x14ac:dyDescent="0.3">
      <c r="A686" t="s">
        <v>508</v>
      </c>
      <c r="B686" t="s">
        <v>509</v>
      </c>
      <c r="C686" t="s">
        <v>74</v>
      </c>
      <c r="D686" t="s">
        <v>75</v>
      </c>
      <c r="E686">
        <v>7.06</v>
      </c>
      <c r="F686">
        <v>3.0000000000000001E-3</v>
      </c>
      <c r="G686" t="s">
        <v>72</v>
      </c>
      <c r="H686" t="s">
        <v>44</v>
      </c>
      <c r="I686" t="s">
        <v>16</v>
      </c>
      <c r="J686">
        <v>1</v>
      </c>
    </row>
    <row r="687" spans="1:10" x14ac:dyDescent="0.3">
      <c r="A687" t="s">
        <v>508</v>
      </c>
      <c r="B687" t="s">
        <v>509</v>
      </c>
      <c r="C687" t="s">
        <v>356</v>
      </c>
      <c r="D687" t="s">
        <v>357</v>
      </c>
      <c r="E687">
        <v>7.07</v>
      </c>
      <c r="F687">
        <v>6.3600000000000002E-3</v>
      </c>
      <c r="G687" t="s">
        <v>72</v>
      </c>
      <c r="H687" t="s">
        <v>44</v>
      </c>
      <c r="I687" t="s">
        <v>16</v>
      </c>
      <c r="J687">
        <v>1</v>
      </c>
    </row>
    <row r="688" spans="1:10" x14ac:dyDescent="0.3">
      <c r="A688" t="s">
        <v>508</v>
      </c>
      <c r="B688" t="s">
        <v>509</v>
      </c>
      <c r="C688" t="s">
        <v>415</v>
      </c>
      <c r="D688" t="s">
        <v>416</v>
      </c>
      <c r="E688">
        <v>7.08</v>
      </c>
      <c r="F688">
        <v>7.5900000000000004E-3</v>
      </c>
      <c r="G688" t="s">
        <v>72</v>
      </c>
      <c r="H688" t="s">
        <v>44</v>
      </c>
      <c r="I688" t="s">
        <v>16</v>
      </c>
      <c r="J688">
        <v>1</v>
      </c>
    </row>
    <row r="689" spans="1:10" x14ac:dyDescent="0.3">
      <c r="A689" t="s">
        <v>508</v>
      </c>
      <c r="B689" t="s">
        <v>509</v>
      </c>
      <c r="C689" t="s">
        <v>514</v>
      </c>
      <c r="D689" t="s">
        <v>515</v>
      </c>
      <c r="E689">
        <v>7.09</v>
      </c>
      <c r="F689">
        <v>1.4400000000000001E-3</v>
      </c>
      <c r="G689" t="s">
        <v>72</v>
      </c>
      <c r="H689" t="s">
        <v>44</v>
      </c>
      <c r="I689" t="s">
        <v>16</v>
      </c>
      <c r="J689">
        <v>15</v>
      </c>
    </row>
    <row r="690" spans="1:10" x14ac:dyDescent="0.3">
      <c r="A690" t="s">
        <v>508</v>
      </c>
      <c r="B690" t="s">
        <v>509</v>
      </c>
      <c r="C690" t="s">
        <v>516</v>
      </c>
      <c r="D690" t="s">
        <v>517</v>
      </c>
      <c r="E690">
        <v>7.1</v>
      </c>
      <c r="F690">
        <v>1.4400000000000001E-3</v>
      </c>
      <c r="G690" t="s">
        <v>72</v>
      </c>
      <c r="H690" t="s">
        <v>44</v>
      </c>
      <c r="I690" t="s">
        <v>16</v>
      </c>
      <c r="J690">
        <v>15</v>
      </c>
    </row>
    <row r="691" spans="1:10" x14ac:dyDescent="0.3">
      <c r="A691" t="s">
        <v>508</v>
      </c>
      <c r="B691" t="s">
        <v>509</v>
      </c>
      <c r="C691" t="s">
        <v>518</v>
      </c>
      <c r="D691" t="s">
        <v>519</v>
      </c>
      <c r="E691">
        <v>7.11</v>
      </c>
      <c r="F691">
        <v>1.4400000000000001E-3</v>
      </c>
      <c r="G691" t="s">
        <v>72</v>
      </c>
      <c r="H691" t="s">
        <v>44</v>
      </c>
      <c r="I691" t="s">
        <v>16</v>
      </c>
      <c r="J691">
        <v>1</v>
      </c>
    </row>
    <row r="692" spans="1:10" x14ac:dyDescent="0.3">
      <c r="A692" t="s">
        <v>508</v>
      </c>
      <c r="B692" t="s">
        <v>509</v>
      </c>
      <c r="C692" t="s">
        <v>114</v>
      </c>
      <c r="D692" t="s">
        <v>115</v>
      </c>
      <c r="E692">
        <v>7.12</v>
      </c>
      <c r="F692">
        <v>1.4999999999999999E-4</v>
      </c>
      <c r="G692" t="s">
        <v>72</v>
      </c>
      <c r="H692" t="s">
        <v>44</v>
      </c>
      <c r="I692" t="s">
        <v>16</v>
      </c>
      <c r="J692">
        <v>1</v>
      </c>
    </row>
    <row r="693" spans="1:10" x14ac:dyDescent="0.3">
      <c r="A693" t="s">
        <v>508</v>
      </c>
      <c r="B693" t="s">
        <v>509</v>
      </c>
      <c r="C693" t="s">
        <v>520</v>
      </c>
      <c r="D693" t="s">
        <v>521</v>
      </c>
      <c r="E693">
        <v>7.13</v>
      </c>
      <c r="F693">
        <v>5.7600000000000001E-4</v>
      </c>
      <c r="G693" t="s">
        <v>72</v>
      </c>
      <c r="H693" t="s">
        <v>44</v>
      </c>
      <c r="I693" t="s">
        <v>16</v>
      </c>
      <c r="J693">
        <v>1</v>
      </c>
    </row>
    <row r="694" spans="1:10" x14ac:dyDescent="0.3">
      <c r="A694" t="s">
        <v>508</v>
      </c>
      <c r="B694" t="s">
        <v>509</v>
      </c>
      <c r="C694" t="s">
        <v>104</v>
      </c>
      <c r="D694" t="s">
        <v>105</v>
      </c>
      <c r="E694">
        <v>7.14</v>
      </c>
      <c r="F694">
        <v>7.2000000000000002E-5</v>
      </c>
      <c r="G694" t="s">
        <v>72</v>
      </c>
      <c r="H694" t="s">
        <v>44</v>
      </c>
      <c r="I694" t="s">
        <v>16</v>
      </c>
      <c r="J694">
        <v>1</v>
      </c>
    </row>
    <row r="695" spans="1:10" x14ac:dyDescent="0.3">
      <c r="A695" t="s">
        <v>508</v>
      </c>
      <c r="B695" t="s">
        <v>509</v>
      </c>
      <c r="C695" t="s">
        <v>100</v>
      </c>
      <c r="D695" t="s">
        <v>101</v>
      </c>
      <c r="E695">
        <v>7.15</v>
      </c>
      <c r="F695">
        <v>2.8000000000000003E-5</v>
      </c>
      <c r="G695" t="s">
        <v>72</v>
      </c>
      <c r="H695" t="s">
        <v>44</v>
      </c>
      <c r="I695" t="s">
        <v>16</v>
      </c>
      <c r="J695">
        <v>2</v>
      </c>
    </row>
    <row r="696" spans="1:10" x14ac:dyDescent="0.3">
      <c r="A696" t="s">
        <v>508</v>
      </c>
      <c r="B696" t="s">
        <v>509</v>
      </c>
      <c r="C696" t="s">
        <v>522</v>
      </c>
      <c r="D696" t="s">
        <v>523</v>
      </c>
      <c r="E696">
        <v>7.16</v>
      </c>
      <c r="F696">
        <v>60</v>
      </c>
      <c r="G696" t="s">
        <v>14</v>
      </c>
      <c r="H696" t="s">
        <v>44</v>
      </c>
      <c r="I696" t="s">
        <v>16</v>
      </c>
      <c r="J696">
        <v>6</v>
      </c>
    </row>
    <row r="697" spans="1:10" x14ac:dyDescent="0.3">
      <c r="A697" t="s">
        <v>508</v>
      </c>
      <c r="B697" t="s">
        <v>509</v>
      </c>
      <c r="C697" t="s">
        <v>49</v>
      </c>
      <c r="D697" t="s">
        <v>50</v>
      </c>
      <c r="E697">
        <v>8</v>
      </c>
      <c r="F697">
        <v>2.06E-2</v>
      </c>
      <c r="G697" t="s">
        <v>14</v>
      </c>
      <c r="H697" t="s">
        <v>44</v>
      </c>
      <c r="I697" t="s">
        <v>16</v>
      </c>
      <c r="J697">
        <v>3</v>
      </c>
    </row>
    <row r="698" spans="1:10" x14ac:dyDescent="0.3">
      <c r="A698" t="s">
        <v>524</v>
      </c>
      <c r="B698" t="s">
        <v>525</v>
      </c>
      <c r="C698" t="s">
        <v>526</v>
      </c>
      <c r="D698" t="s">
        <v>527</v>
      </c>
      <c r="E698">
        <v>1</v>
      </c>
      <c r="F698">
        <v>60.034305317324183</v>
      </c>
      <c r="G698" t="s">
        <v>14</v>
      </c>
      <c r="H698" t="s">
        <v>528</v>
      </c>
      <c r="I698" t="s">
        <v>16</v>
      </c>
      <c r="J698">
        <v>4</v>
      </c>
    </row>
    <row r="699" spans="1:10" x14ac:dyDescent="0.3">
      <c r="A699" t="s">
        <v>524</v>
      </c>
      <c r="B699" t="s">
        <v>525</v>
      </c>
      <c r="C699" t="s">
        <v>36</v>
      </c>
      <c r="D699" t="s">
        <v>37</v>
      </c>
      <c r="E699">
        <v>2</v>
      </c>
      <c r="F699">
        <v>1.0605488850771869</v>
      </c>
      <c r="G699" t="s">
        <v>14</v>
      </c>
      <c r="H699" t="s">
        <v>528</v>
      </c>
      <c r="I699" t="s">
        <v>16</v>
      </c>
      <c r="J699">
        <v>3</v>
      </c>
    </row>
    <row r="700" spans="1:10" x14ac:dyDescent="0.3">
      <c r="A700" t="s">
        <v>524</v>
      </c>
      <c r="B700" t="s">
        <v>525</v>
      </c>
      <c r="C700" t="s">
        <v>19</v>
      </c>
      <c r="D700" t="s">
        <v>20</v>
      </c>
      <c r="E700">
        <v>3</v>
      </c>
      <c r="F700">
        <v>1.0605488850771869</v>
      </c>
      <c r="G700" t="s">
        <v>14</v>
      </c>
      <c r="H700" t="s">
        <v>528</v>
      </c>
      <c r="I700" t="s">
        <v>16</v>
      </c>
      <c r="J700">
        <v>5</v>
      </c>
    </row>
    <row r="701" spans="1:10" x14ac:dyDescent="0.3">
      <c r="A701" t="s">
        <v>524</v>
      </c>
      <c r="B701" t="s">
        <v>525</v>
      </c>
      <c r="C701" t="s">
        <v>21</v>
      </c>
      <c r="D701" t="s">
        <v>22</v>
      </c>
      <c r="E701">
        <v>4</v>
      </c>
      <c r="F701">
        <v>1.0605488850771869</v>
      </c>
      <c r="G701" t="s">
        <v>14</v>
      </c>
      <c r="H701" t="s">
        <v>528</v>
      </c>
      <c r="I701" t="s">
        <v>16</v>
      </c>
      <c r="J701">
        <v>2</v>
      </c>
    </row>
    <row r="702" spans="1:10" x14ac:dyDescent="0.3">
      <c r="A702" t="s">
        <v>524</v>
      </c>
      <c r="B702" t="s">
        <v>525</v>
      </c>
      <c r="C702" t="s">
        <v>529</v>
      </c>
      <c r="D702" t="s">
        <v>530</v>
      </c>
      <c r="E702">
        <v>5</v>
      </c>
      <c r="F702">
        <v>1.0605488850771869</v>
      </c>
      <c r="G702" t="s">
        <v>14</v>
      </c>
      <c r="H702" t="s">
        <v>528</v>
      </c>
      <c r="I702" t="s">
        <v>16</v>
      </c>
      <c r="J702">
        <v>4</v>
      </c>
    </row>
    <row r="703" spans="1:10" x14ac:dyDescent="0.3">
      <c r="A703" t="s">
        <v>524</v>
      </c>
      <c r="B703" t="s">
        <v>525</v>
      </c>
      <c r="C703" t="s">
        <v>25</v>
      </c>
      <c r="D703" t="s">
        <v>26</v>
      </c>
      <c r="E703">
        <v>6</v>
      </c>
      <c r="F703">
        <v>4.2367066895368781E-2</v>
      </c>
      <c r="G703" t="s">
        <v>14</v>
      </c>
      <c r="H703" t="s">
        <v>528</v>
      </c>
      <c r="I703" t="s">
        <v>16</v>
      </c>
      <c r="J703">
        <v>3</v>
      </c>
    </row>
    <row r="704" spans="1:10" x14ac:dyDescent="0.3">
      <c r="A704" t="s">
        <v>524</v>
      </c>
      <c r="B704" t="s">
        <v>525</v>
      </c>
      <c r="C704" t="s">
        <v>27</v>
      </c>
      <c r="D704" t="s">
        <v>28</v>
      </c>
      <c r="E704">
        <v>7</v>
      </c>
      <c r="F704">
        <v>2.1269296740994856E-2</v>
      </c>
      <c r="G704" t="s">
        <v>14</v>
      </c>
      <c r="H704" t="s">
        <v>528</v>
      </c>
      <c r="I704" t="s">
        <v>16</v>
      </c>
      <c r="J704">
        <v>3</v>
      </c>
    </row>
    <row r="705" spans="1:10" x14ac:dyDescent="0.3">
      <c r="A705" t="s">
        <v>524</v>
      </c>
      <c r="B705" t="s">
        <v>525</v>
      </c>
      <c r="C705" t="s">
        <v>29</v>
      </c>
      <c r="D705" t="s">
        <v>30</v>
      </c>
      <c r="E705">
        <v>8</v>
      </c>
      <c r="F705">
        <v>2.1269296740994856E-2</v>
      </c>
      <c r="G705" t="s">
        <v>14</v>
      </c>
      <c r="H705" t="s">
        <v>528</v>
      </c>
      <c r="I705" t="s">
        <v>16</v>
      </c>
      <c r="J705">
        <v>3</v>
      </c>
    </row>
    <row r="706" spans="1:10" x14ac:dyDescent="0.3">
      <c r="A706" t="s">
        <v>531</v>
      </c>
      <c r="B706" t="s">
        <v>532</v>
      </c>
      <c r="C706" t="s">
        <v>36</v>
      </c>
      <c r="D706" t="s">
        <v>37</v>
      </c>
      <c r="E706">
        <v>1</v>
      </c>
      <c r="F706">
        <v>1.0605488850771869</v>
      </c>
      <c r="G706" t="s">
        <v>14</v>
      </c>
      <c r="H706" t="s">
        <v>528</v>
      </c>
      <c r="I706" t="s">
        <v>16</v>
      </c>
      <c r="J706">
        <v>3</v>
      </c>
    </row>
    <row r="707" spans="1:10" x14ac:dyDescent="0.3">
      <c r="A707" t="s">
        <v>531</v>
      </c>
      <c r="B707" t="s">
        <v>532</v>
      </c>
      <c r="C707" t="s">
        <v>19</v>
      </c>
      <c r="D707" t="s">
        <v>20</v>
      </c>
      <c r="E707">
        <v>2</v>
      </c>
      <c r="F707">
        <v>1.0605488850771869</v>
      </c>
      <c r="G707" t="s">
        <v>14</v>
      </c>
      <c r="H707" t="s">
        <v>528</v>
      </c>
      <c r="I707" t="s">
        <v>16</v>
      </c>
      <c r="J707">
        <v>5</v>
      </c>
    </row>
    <row r="708" spans="1:10" x14ac:dyDescent="0.3">
      <c r="A708" t="s">
        <v>531</v>
      </c>
      <c r="B708" t="s">
        <v>532</v>
      </c>
      <c r="C708" t="s">
        <v>21</v>
      </c>
      <c r="D708" t="s">
        <v>22</v>
      </c>
      <c r="E708">
        <v>3</v>
      </c>
      <c r="F708">
        <v>1.0605488850771869</v>
      </c>
      <c r="G708" t="s">
        <v>14</v>
      </c>
      <c r="H708" t="s">
        <v>528</v>
      </c>
      <c r="I708" t="s">
        <v>16</v>
      </c>
      <c r="J708">
        <v>2</v>
      </c>
    </row>
    <row r="709" spans="1:10" x14ac:dyDescent="0.3">
      <c r="A709" t="s">
        <v>531</v>
      </c>
      <c r="B709" t="s">
        <v>532</v>
      </c>
      <c r="C709" t="s">
        <v>533</v>
      </c>
      <c r="D709" t="s">
        <v>534</v>
      </c>
      <c r="E709">
        <v>4</v>
      </c>
      <c r="F709">
        <v>1.0605488850771869</v>
      </c>
      <c r="G709" t="s">
        <v>14</v>
      </c>
      <c r="H709" t="s">
        <v>528</v>
      </c>
      <c r="I709" t="s">
        <v>16</v>
      </c>
      <c r="J709">
        <v>4</v>
      </c>
    </row>
    <row r="710" spans="1:10" x14ac:dyDescent="0.3">
      <c r="A710" t="s">
        <v>531</v>
      </c>
      <c r="B710" t="s">
        <v>532</v>
      </c>
      <c r="C710" t="s">
        <v>25</v>
      </c>
      <c r="D710" t="s">
        <v>26</v>
      </c>
      <c r="E710">
        <v>5</v>
      </c>
      <c r="F710">
        <v>4.2367066895368781E-2</v>
      </c>
      <c r="G710" t="s">
        <v>14</v>
      </c>
      <c r="H710" t="s">
        <v>528</v>
      </c>
      <c r="I710" t="s">
        <v>16</v>
      </c>
      <c r="J710">
        <v>3</v>
      </c>
    </row>
    <row r="711" spans="1:10" x14ac:dyDescent="0.3">
      <c r="A711" t="s">
        <v>531</v>
      </c>
      <c r="B711" t="s">
        <v>532</v>
      </c>
      <c r="C711" t="s">
        <v>27</v>
      </c>
      <c r="D711" t="s">
        <v>28</v>
      </c>
      <c r="E711">
        <v>6</v>
      </c>
      <c r="F711">
        <v>2.1269296740994856E-2</v>
      </c>
      <c r="G711" t="s">
        <v>14</v>
      </c>
      <c r="H711" t="s">
        <v>528</v>
      </c>
      <c r="I711" t="s">
        <v>16</v>
      </c>
      <c r="J711">
        <v>3</v>
      </c>
    </row>
    <row r="712" spans="1:10" x14ac:dyDescent="0.3">
      <c r="A712" t="s">
        <v>531</v>
      </c>
      <c r="B712" t="s">
        <v>532</v>
      </c>
      <c r="C712" t="s">
        <v>29</v>
      </c>
      <c r="D712" t="s">
        <v>30</v>
      </c>
      <c r="E712">
        <v>7</v>
      </c>
      <c r="F712">
        <v>2.1269296740994856E-2</v>
      </c>
      <c r="G712" t="s">
        <v>14</v>
      </c>
      <c r="H712" t="s">
        <v>528</v>
      </c>
      <c r="I712" t="s">
        <v>16</v>
      </c>
      <c r="J712">
        <v>3</v>
      </c>
    </row>
    <row r="713" spans="1:10" x14ac:dyDescent="0.3">
      <c r="A713" t="s">
        <v>531</v>
      </c>
      <c r="B713" t="s">
        <v>532</v>
      </c>
      <c r="C713" t="s">
        <v>12</v>
      </c>
      <c r="D713" t="s">
        <v>13</v>
      </c>
      <c r="E713">
        <v>8</v>
      </c>
      <c r="F713">
        <v>60.03087478559177</v>
      </c>
      <c r="G713" t="s">
        <v>14</v>
      </c>
      <c r="H713" t="s">
        <v>528</v>
      </c>
      <c r="I713" t="s">
        <v>16</v>
      </c>
      <c r="J713">
        <v>3</v>
      </c>
    </row>
    <row r="714" spans="1:10" x14ac:dyDescent="0.3">
      <c r="A714" t="s">
        <v>535</v>
      </c>
      <c r="B714" t="s">
        <v>536</v>
      </c>
      <c r="C714" t="s">
        <v>12</v>
      </c>
      <c r="D714" t="s">
        <v>13</v>
      </c>
      <c r="E714">
        <v>1</v>
      </c>
      <c r="F714">
        <v>30</v>
      </c>
      <c r="G714" t="s">
        <v>14</v>
      </c>
      <c r="H714" t="s">
        <v>435</v>
      </c>
      <c r="I714" t="s">
        <v>16</v>
      </c>
      <c r="J714">
        <v>3</v>
      </c>
    </row>
    <row r="715" spans="1:10" x14ac:dyDescent="0.3">
      <c r="A715" t="s">
        <v>535</v>
      </c>
      <c r="B715" t="s">
        <v>536</v>
      </c>
      <c r="C715" t="s">
        <v>36</v>
      </c>
      <c r="D715" t="s">
        <v>37</v>
      </c>
      <c r="E715">
        <v>2</v>
      </c>
      <c r="F715">
        <v>1.03</v>
      </c>
      <c r="G715" t="s">
        <v>14</v>
      </c>
      <c r="H715" t="s">
        <v>435</v>
      </c>
      <c r="I715" t="s">
        <v>16</v>
      </c>
      <c r="J715">
        <v>3</v>
      </c>
    </row>
    <row r="716" spans="1:10" x14ac:dyDescent="0.3">
      <c r="A716" t="s">
        <v>535</v>
      </c>
      <c r="B716" t="s">
        <v>536</v>
      </c>
      <c r="C716" t="s">
        <v>436</v>
      </c>
      <c r="D716" t="s">
        <v>437</v>
      </c>
      <c r="E716">
        <v>3</v>
      </c>
      <c r="F716">
        <v>1.03</v>
      </c>
      <c r="G716" t="s">
        <v>14</v>
      </c>
      <c r="H716" t="s">
        <v>435</v>
      </c>
      <c r="I716" t="s">
        <v>16</v>
      </c>
      <c r="J716">
        <v>5</v>
      </c>
    </row>
    <row r="717" spans="1:10" x14ac:dyDescent="0.3">
      <c r="A717" t="s">
        <v>535</v>
      </c>
      <c r="B717" t="s">
        <v>536</v>
      </c>
      <c r="C717" t="s">
        <v>21</v>
      </c>
      <c r="D717" t="s">
        <v>22</v>
      </c>
      <c r="E717">
        <v>4</v>
      </c>
      <c r="F717">
        <v>1.03</v>
      </c>
      <c r="G717" t="s">
        <v>14</v>
      </c>
      <c r="H717" t="s">
        <v>435</v>
      </c>
      <c r="I717" t="s">
        <v>16</v>
      </c>
      <c r="J717">
        <v>2</v>
      </c>
    </row>
    <row r="718" spans="1:10" x14ac:dyDescent="0.3">
      <c r="A718" t="s">
        <v>535</v>
      </c>
      <c r="B718" t="s">
        <v>536</v>
      </c>
      <c r="C718" t="s">
        <v>537</v>
      </c>
      <c r="D718" t="s">
        <v>538</v>
      </c>
      <c r="E718">
        <v>5</v>
      </c>
      <c r="F718">
        <v>1.03</v>
      </c>
      <c r="G718" t="s">
        <v>14</v>
      </c>
      <c r="H718" t="s">
        <v>435</v>
      </c>
      <c r="I718" t="s">
        <v>16</v>
      </c>
      <c r="J718">
        <v>4</v>
      </c>
    </row>
    <row r="719" spans="1:10" x14ac:dyDescent="0.3">
      <c r="A719" t="s">
        <v>535</v>
      </c>
      <c r="B719" t="s">
        <v>536</v>
      </c>
      <c r="C719" t="s">
        <v>25</v>
      </c>
      <c r="D719" t="s">
        <v>26</v>
      </c>
      <c r="E719">
        <v>6</v>
      </c>
      <c r="F719">
        <v>4.1200000000000001E-2</v>
      </c>
      <c r="G719" t="s">
        <v>14</v>
      </c>
      <c r="H719" t="s">
        <v>435</v>
      </c>
      <c r="I719" t="s">
        <v>16</v>
      </c>
      <c r="J719">
        <v>3</v>
      </c>
    </row>
    <row r="720" spans="1:10" x14ac:dyDescent="0.3">
      <c r="A720" t="s">
        <v>535</v>
      </c>
      <c r="B720" t="s">
        <v>536</v>
      </c>
      <c r="C720" t="s">
        <v>27</v>
      </c>
      <c r="D720" t="s">
        <v>28</v>
      </c>
      <c r="E720">
        <v>7</v>
      </c>
      <c r="F720">
        <v>2.06E-2</v>
      </c>
      <c r="G720" t="s">
        <v>14</v>
      </c>
      <c r="H720" t="s">
        <v>435</v>
      </c>
      <c r="I720" t="s">
        <v>16</v>
      </c>
      <c r="J720">
        <v>3</v>
      </c>
    </row>
    <row r="721" spans="1:12" x14ac:dyDescent="0.3">
      <c r="A721" t="s">
        <v>535</v>
      </c>
      <c r="B721" t="s">
        <v>536</v>
      </c>
      <c r="C721" t="s">
        <v>29</v>
      </c>
      <c r="D721" t="s">
        <v>30</v>
      </c>
      <c r="E721">
        <v>8</v>
      </c>
      <c r="F721">
        <v>2.06E-2</v>
      </c>
      <c r="G721" t="s">
        <v>14</v>
      </c>
      <c r="H721" t="s">
        <v>435</v>
      </c>
      <c r="I721" t="s">
        <v>16</v>
      </c>
      <c r="J721">
        <v>3</v>
      </c>
    </row>
    <row r="722" spans="1:12" x14ac:dyDescent="0.3">
      <c r="A722" t="s">
        <v>535</v>
      </c>
      <c r="B722" t="s">
        <v>536</v>
      </c>
      <c r="C722" t="s">
        <v>539</v>
      </c>
      <c r="D722" t="s">
        <v>540</v>
      </c>
      <c r="E722">
        <v>9</v>
      </c>
      <c r="F722">
        <v>0.03</v>
      </c>
      <c r="G722" t="s">
        <v>72</v>
      </c>
      <c r="H722" t="s">
        <v>435</v>
      </c>
      <c r="I722" t="s">
        <v>16</v>
      </c>
      <c r="J722">
        <v>10</v>
      </c>
    </row>
    <row r="723" spans="1:12" x14ac:dyDescent="0.3">
      <c r="A723" t="s">
        <v>541</v>
      </c>
      <c r="B723" t="s">
        <v>542</v>
      </c>
      <c r="C723" t="s">
        <v>543</v>
      </c>
      <c r="D723" t="s">
        <v>544</v>
      </c>
      <c r="E723">
        <v>1.01</v>
      </c>
      <c r="F723">
        <v>1.0971428571428571E-3</v>
      </c>
      <c r="G723" t="s">
        <v>72</v>
      </c>
      <c r="H723" t="s">
        <v>44</v>
      </c>
      <c r="I723" t="s">
        <v>16</v>
      </c>
      <c r="J723">
        <v>3</v>
      </c>
    </row>
    <row r="724" spans="1:12" x14ac:dyDescent="0.3">
      <c r="A724" t="s">
        <v>541</v>
      </c>
      <c r="B724" t="s">
        <v>542</v>
      </c>
      <c r="C724" t="s">
        <v>391</v>
      </c>
      <c r="D724" t="s">
        <v>392</v>
      </c>
      <c r="E724">
        <v>1.02</v>
      </c>
      <c r="F724">
        <v>5.6914285714285712E-3</v>
      </c>
      <c r="G724" t="s">
        <v>72</v>
      </c>
      <c r="H724" t="s">
        <v>44</v>
      </c>
      <c r="I724" t="s">
        <v>16</v>
      </c>
      <c r="J724">
        <v>3</v>
      </c>
    </row>
    <row r="725" spans="1:12" x14ac:dyDescent="0.3">
      <c r="A725" t="s">
        <v>541</v>
      </c>
      <c r="B725" t="s">
        <v>542</v>
      </c>
      <c r="C725" t="s">
        <v>484</v>
      </c>
      <c r="D725" t="s">
        <v>485</v>
      </c>
      <c r="E725">
        <v>1.03</v>
      </c>
      <c r="F725">
        <v>1.5702857142857142E-3</v>
      </c>
      <c r="G725" t="s">
        <v>72</v>
      </c>
      <c r="H725" t="s">
        <v>44</v>
      </c>
      <c r="I725" t="s">
        <v>16</v>
      </c>
      <c r="J725">
        <v>3</v>
      </c>
    </row>
    <row r="726" spans="1:12" x14ac:dyDescent="0.3">
      <c r="A726" t="s">
        <v>541</v>
      </c>
      <c r="B726" t="s">
        <v>542</v>
      </c>
      <c r="C726" t="s">
        <v>482</v>
      </c>
      <c r="D726" t="s">
        <v>483</v>
      </c>
      <c r="E726">
        <v>1.04</v>
      </c>
      <c r="F726">
        <v>1.7142857142857143E-4</v>
      </c>
      <c r="G726" t="s">
        <v>72</v>
      </c>
      <c r="H726" t="s">
        <v>44</v>
      </c>
      <c r="I726" t="s">
        <v>16</v>
      </c>
      <c r="J726">
        <v>3</v>
      </c>
    </row>
    <row r="727" spans="1:12" x14ac:dyDescent="0.3">
      <c r="A727" t="s">
        <v>541</v>
      </c>
      <c r="B727" t="s">
        <v>542</v>
      </c>
      <c r="C727" t="s">
        <v>486</v>
      </c>
      <c r="D727" t="s">
        <v>487</v>
      </c>
      <c r="E727">
        <v>1.05</v>
      </c>
      <c r="F727">
        <v>4.1142857142857143E-4</v>
      </c>
      <c r="G727" t="s">
        <v>72</v>
      </c>
      <c r="H727" t="s">
        <v>44</v>
      </c>
      <c r="I727" t="s">
        <v>16</v>
      </c>
      <c r="J727">
        <v>3</v>
      </c>
    </row>
    <row r="728" spans="1:12" x14ac:dyDescent="0.3">
      <c r="A728" t="s">
        <v>541</v>
      </c>
      <c r="B728" t="s">
        <v>542</v>
      </c>
      <c r="C728" t="s">
        <v>268</v>
      </c>
      <c r="D728" t="s">
        <v>269</v>
      </c>
      <c r="E728">
        <v>1.06</v>
      </c>
      <c r="F728">
        <v>1.7142857142857142E-3</v>
      </c>
      <c r="G728" t="s">
        <v>72</v>
      </c>
      <c r="H728" t="s">
        <v>44</v>
      </c>
      <c r="I728" t="s">
        <v>16</v>
      </c>
      <c r="J728">
        <v>5</v>
      </c>
    </row>
    <row r="729" spans="1:12" x14ac:dyDescent="0.3">
      <c r="A729" t="s">
        <v>541</v>
      </c>
      <c r="B729" t="s">
        <v>542</v>
      </c>
      <c r="C729" t="s">
        <v>104</v>
      </c>
      <c r="D729" t="s">
        <v>105</v>
      </c>
      <c r="E729">
        <v>1.07</v>
      </c>
      <c r="F729">
        <v>2.0571428571428572E-4</v>
      </c>
      <c r="G729" t="s">
        <v>72</v>
      </c>
      <c r="H729" t="s">
        <v>44</v>
      </c>
      <c r="I729" t="s">
        <v>16</v>
      </c>
      <c r="J729">
        <v>1</v>
      </c>
    </row>
    <row r="730" spans="1:12" x14ac:dyDescent="0.3">
      <c r="A730" t="s">
        <v>541</v>
      </c>
      <c r="B730" t="s">
        <v>542</v>
      </c>
      <c r="C730" t="s">
        <v>114</v>
      </c>
      <c r="D730" t="s">
        <v>115</v>
      </c>
      <c r="E730">
        <v>1.08</v>
      </c>
      <c r="F730">
        <v>2.5714285714285715E-4</v>
      </c>
      <c r="G730" t="s">
        <v>72</v>
      </c>
      <c r="H730" t="s">
        <v>44</v>
      </c>
      <c r="I730" t="s">
        <v>16</v>
      </c>
      <c r="J730">
        <v>1</v>
      </c>
    </row>
    <row r="731" spans="1:12" x14ac:dyDescent="0.3">
      <c r="A731" t="s">
        <v>541</v>
      </c>
      <c r="B731" t="s">
        <v>542</v>
      </c>
      <c r="C731" t="s">
        <v>70</v>
      </c>
      <c r="D731" t="s">
        <v>71</v>
      </c>
      <c r="E731">
        <v>1.0900000000000001</v>
      </c>
      <c r="F731">
        <v>9.7954285714285712E-3</v>
      </c>
      <c r="G731" t="s">
        <v>72</v>
      </c>
      <c r="H731" t="s">
        <v>44</v>
      </c>
      <c r="I731" t="s">
        <v>16</v>
      </c>
      <c r="J731">
        <v>1</v>
      </c>
    </row>
    <row r="732" spans="1:12" x14ac:dyDescent="0.3">
      <c r="A732" t="s">
        <v>541</v>
      </c>
      <c r="B732" t="s">
        <v>542</v>
      </c>
      <c r="C732" t="s">
        <v>131</v>
      </c>
      <c r="D732" t="s">
        <v>132</v>
      </c>
      <c r="E732">
        <v>1.1000000000000001</v>
      </c>
      <c r="F732">
        <v>34.285714285714285</v>
      </c>
      <c r="G732" t="s">
        <v>14</v>
      </c>
      <c r="H732" t="s">
        <v>44</v>
      </c>
      <c r="I732" t="s">
        <v>16</v>
      </c>
      <c r="J732">
        <v>6</v>
      </c>
      <c r="L732">
        <f>DIM_BOM[[#This Row],[CANTIDAD]]*10500</f>
        <v>360000</v>
      </c>
    </row>
    <row r="733" spans="1:12" x14ac:dyDescent="0.3">
      <c r="A733" t="s">
        <v>541</v>
      </c>
      <c r="B733" t="s">
        <v>542</v>
      </c>
      <c r="C733" t="s">
        <v>245</v>
      </c>
      <c r="D733" t="s">
        <v>246</v>
      </c>
      <c r="E733">
        <v>2</v>
      </c>
      <c r="F733">
        <v>1.177142857142857</v>
      </c>
      <c r="G733" t="s">
        <v>14</v>
      </c>
      <c r="H733" t="s">
        <v>44</v>
      </c>
      <c r="I733" t="s">
        <v>16</v>
      </c>
      <c r="J733">
        <v>3</v>
      </c>
    </row>
    <row r="734" spans="1:12" x14ac:dyDescent="0.3">
      <c r="A734" t="s">
        <v>541</v>
      </c>
      <c r="B734" t="s">
        <v>542</v>
      </c>
      <c r="C734" t="s">
        <v>407</v>
      </c>
      <c r="D734" t="s">
        <v>408</v>
      </c>
      <c r="E734">
        <v>3</v>
      </c>
      <c r="F734">
        <v>1.177142857142857</v>
      </c>
      <c r="G734" t="s">
        <v>14</v>
      </c>
      <c r="H734" t="s">
        <v>44</v>
      </c>
      <c r="I734" t="s">
        <v>16</v>
      </c>
      <c r="J734">
        <v>3</v>
      </c>
    </row>
    <row r="735" spans="1:12" x14ac:dyDescent="0.3">
      <c r="A735" t="s">
        <v>541</v>
      </c>
      <c r="B735" t="s">
        <v>542</v>
      </c>
      <c r="C735" t="s">
        <v>545</v>
      </c>
      <c r="D735" t="s">
        <v>546</v>
      </c>
      <c r="E735">
        <v>4</v>
      </c>
      <c r="F735">
        <v>1.177142857142857</v>
      </c>
      <c r="G735" t="s">
        <v>14</v>
      </c>
      <c r="H735" t="s">
        <v>44</v>
      </c>
      <c r="I735" t="s">
        <v>16</v>
      </c>
      <c r="J735">
        <v>4</v>
      </c>
    </row>
    <row r="736" spans="1:12" x14ac:dyDescent="0.3">
      <c r="A736" t="s">
        <v>541</v>
      </c>
      <c r="B736" t="s">
        <v>542</v>
      </c>
      <c r="C736" t="s">
        <v>21</v>
      </c>
      <c r="D736" t="s">
        <v>22</v>
      </c>
      <c r="E736">
        <v>5</v>
      </c>
      <c r="F736">
        <v>1.177142857142857</v>
      </c>
      <c r="G736" t="s">
        <v>14</v>
      </c>
      <c r="H736" t="s">
        <v>44</v>
      </c>
      <c r="I736" t="s">
        <v>16</v>
      </c>
      <c r="J736">
        <v>2</v>
      </c>
    </row>
    <row r="737" spans="1:10" x14ac:dyDescent="0.3">
      <c r="A737" t="s">
        <v>541</v>
      </c>
      <c r="B737" t="s">
        <v>542</v>
      </c>
      <c r="C737" t="s">
        <v>25</v>
      </c>
      <c r="D737" t="s">
        <v>26</v>
      </c>
      <c r="E737">
        <v>6</v>
      </c>
      <c r="F737">
        <v>4.7047619047619046E-2</v>
      </c>
      <c r="G737" t="s">
        <v>14</v>
      </c>
      <c r="H737" t="s">
        <v>44</v>
      </c>
      <c r="I737" t="s">
        <v>16</v>
      </c>
      <c r="J737">
        <v>3</v>
      </c>
    </row>
    <row r="738" spans="1:10" x14ac:dyDescent="0.3">
      <c r="A738" t="s">
        <v>541</v>
      </c>
      <c r="B738" t="s">
        <v>542</v>
      </c>
      <c r="C738" t="s">
        <v>27</v>
      </c>
      <c r="D738" t="s">
        <v>28</v>
      </c>
      <c r="E738">
        <v>7</v>
      </c>
      <c r="F738">
        <v>2.3523809523809523E-2</v>
      </c>
      <c r="G738" t="s">
        <v>14</v>
      </c>
      <c r="H738" t="s">
        <v>44</v>
      </c>
      <c r="I738" t="s">
        <v>16</v>
      </c>
      <c r="J738">
        <v>3</v>
      </c>
    </row>
    <row r="739" spans="1:10" x14ac:dyDescent="0.3">
      <c r="A739" t="s">
        <v>541</v>
      </c>
      <c r="B739" t="s">
        <v>542</v>
      </c>
      <c r="C739" t="s">
        <v>411</v>
      </c>
      <c r="D739" t="s">
        <v>412</v>
      </c>
      <c r="E739">
        <v>8</v>
      </c>
      <c r="F739">
        <v>2.3523809523809523E-2</v>
      </c>
      <c r="G739" t="s">
        <v>14</v>
      </c>
      <c r="H739" t="s">
        <v>44</v>
      </c>
      <c r="I739" t="s">
        <v>16</v>
      </c>
      <c r="J739">
        <v>3</v>
      </c>
    </row>
    <row r="740" spans="1:10" x14ac:dyDescent="0.3">
      <c r="A740" t="s">
        <v>547</v>
      </c>
      <c r="B740" t="s">
        <v>548</v>
      </c>
      <c r="C740" t="s">
        <v>549</v>
      </c>
      <c r="D740" t="s">
        <v>550</v>
      </c>
      <c r="E740">
        <v>1</v>
      </c>
      <c r="F740">
        <v>30</v>
      </c>
      <c r="G740" t="s">
        <v>58</v>
      </c>
      <c r="H740" t="s">
        <v>59</v>
      </c>
      <c r="I740" t="s">
        <v>16</v>
      </c>
      <c r="J740">
        <v>2</v>
      </c>
    </row>
    <row r="741" spans="1:10" x14ac:dyDescent="0.3">
      <c r="A741" t="s">
        <v>547</v>
      </c>
      <c r="B741" t="s">
        <v>548</v>
      </c>
      <c r="C741" t="s">
        <v>60</v>
      </c>
      <c r="D741" t="s">
        <v>61</v>
      </c>
      <c r="E741">
        <v>2</v>
      </c>
      <c r="F741">
        <v>1.02</v>
      </c>
      <c r="G741" t="s">
        <v>14</v>
      </c>
      <c r="H741" t="s">
        <v>59</v>
      </c>
      <c r="I741" t="s">
        <v>16</v>
      </c>
      <c r="J741">
        <v>3</v>
      </c>
    </row>
    <row r="742" spans="1:10" x14ac:dyDescent="0.3">
      <c r="A742" t="s">
        <v>547</v>
      </c>
      <c r="B742" t="s">
        <v>548</v>
      </c>
      <c r="C742" t="s">
        <v>21</v>
      </c>
      <c r="D742" t="s">
        <v>22</v>
      </c>
      <c r="E742">
        <v>3</v>
      </c>
      <c r="F742">
        <v>1.02</v>
      </c>
      <c r="G742" t="s">
        <v>14</v>
      </c>
      <c r="H742" t="s">
        <v>59</v>
      </c>
      <c r="I742" t="s">
        <v>16</v>
      </c>
      <c r="J742">
        <v>2</v>
      </c>
    </row>
    <row r="743" spans="1:10" x14ac:dyDescent="0.3">
      <c r="A743" t="s">
        <v>547</v>
      </c>
      <c r="B743" t="s">
        <v>548</v>
      </c>
      <c r="C743" t="s">
        <v>62</v>
      </c>
      <c r="D743" t="s">
        <v>63</v>
      </c>
      <c r="E743">
        <v>4</v>
      </c>
      <c r="F743">
        <v>1.02</v>
      </c>
      <c r="G743" t="s">
        <v>14</v>
      </c>
      <c r="H743" t="s">
        <v>59</v>
      </c>
      <c r="I743" t="s">
        <v>16</v>
      </c>
      <c r="J743">
        <v>2</v>
      </c>
    </row>
    <row r="744" spans="1:10" x14ac:dyDescent="0.3">
      <c r="A744" t="s">
        <v>547</v>
      </c>
      <c r="B744" t="s">
        <v>548</v>
      </c>
      <c r="C744" t="s">
        <v>551</v>
      </c>
      <c r="D744" t="s">
        <v>552</v>
      </c>
      <c r="E744">
        <v>5</v>
      </c>
      <c r="F744">
        <v>1.02</v>
      </c>
      <c r="G744" t="s">
        <v>14</v>
      </c>
      <c r="H744" t="s">
        <v>59</v>
      </c>
      <c r="I744" t="s">
        <v>16</v>
      </c>
      <c r="J744">
        <v>4</v>
      </c>
    </row>
    <row r="745" spans="1:10" x14ac:dyDescent="0.3">
      <c r="A745" t="s">
        <v>547</v>
      </c>
      <c r="B745" t="s">
        <v>548</v>
      </c>
      <c r="C745" t="s">
        <v>53</v>
      </c>
      <c r="D745" t="s">
        <v>54</v>
      </c>
      <c r="E745">
        <v>6</v>
      </c>
      <c r="F745">
        <v>1.02</v>
      </c>
      <c r="G745" t="s">
        <v>14</v>
      </c>
      <c r="H745" t="s">
        <v>59</v>
      </c>
      <c r="I745" t="s">
        <v>16</v>
      </c>
      <c r="J745">
        <v>3</v>
      </c>
    </row>
    <row r="746" spans="1:10" x14ac:dyDescent="0.3">
      <c r="A746" t="s">
        <v>547</v>
      </c>
      <c r="B746" t="s">
        <v>548</v>
      </c>
      <c r="C746" t="s">
        <v>66</v>
      </c>
      <c r="D746" t="s">
        <v>67</v>
      </c>
      <c r="E746">
        <v>7</v>
      </c>
      <c r="F746">
        <v>0.01</v>
      </c>
      <c r="G746" t="s">
        <v>14</v>
      </c>
      <c r="H746" t="s">
        <v>59</v>
      </c>
      <c r="I746" t="s">
        <v>16</v>
      </c>
      <c r="J746">
        <v>3</v>
      </c>
    </row>
    <row r="747" spans="1:10" x14ac:dyDescent="0.3">
      <c r="A747" t="s">
        <v>553</v>
      </c>
      <c r="B747" t="s">
        <v>554</v>
      </c>
      <c r="C747" t="s">
        <v>245</v>
      </c>
      <c r="D747" t="s">
        <v>246</v>
      </c>
      <c r="E747">
        <v>1</v>
      </c>
      <c r="F747">
        <v>1.03</v>
      </c>
      <c r="G747" t="s">
        <v>14</v>
      </c>
      <c r="H747" t="s">
        <v>44</v>
      </c>
      <c r="I747" t="s">
        <v>16</v>
      </c>
      <c r="J747">
        <v>3</v>
      </c>
    </row>
    <row r="748" spans="1:10" x14ac:dyDescent="0.3">
      <c r="A748" t="s">
        <v>553</v>
      </c>
      <c r="B748" t="s">
        <v>554</v>
      </c>
      <c r="C748" t="s">
        <v>407</v>
      </c>
      <c r="D748" t="s">
        <v>408</v>
      </c>
      <c r="E748">
        <v>2</v>
      </c>
      <c r="F748">
        <v>1.03</v>
      </c>
      <c r="G748" t="s">
        <v>14</v>
      </c>
      <c r="H748" t="s">
        <v>44</v>
      </c>
      <c r="I748" t="s">
        <v>16</v>
      </c>
      <c r="J748">
        <v>3</v>
      </c>
    </row>
    <row r="749" spans="1:10" x14ac:dyDescent="0.3">
      <c r="A749" t="s">
        <v>553</v>
      </c>
      <c r="B749" t="s">
        <v>554</v>
      </c>
      <c r="C749" t="s">
        <v>555</v>
      </c>
      <c r="D749" t="s">
        <v>556</v>
      </c>
      <c r="E749">
        <v>3</v>
      </c>
      <c r="F749">
        <v>1.03</v>
      </c>
      <c r="G749" t="s">
        <v>14</v>
      </c>
      <c r="H749" t="s">
        <v>44</v>
      </c>
      <c r="I749" t="s">
        <v>16</v>
      </c>
      <c r="J749">
        <v>4</v>
      </c>
    </row>
    <row r="750" spans="1:10" x14ac:dyDescent="0.3">
      <c r="A750" t="s">
        <v>553</v>
      </c>
      <c r="B750" t="s">
        <v>554</v>
      </c>
      <c r="C750" t="s">
        <v>21</v>
      </c>
      <c r="D750" t="s">
        <v>22</v>
      </c>
      <c r="E750">
        <v>4</v>
      </c>
      <c r="F750">
        <v>1.03</v>
      </c>
      <c r="G750" t="s">
        <v>14</v>
      </c>
      <c r="H750" t="s">
        <v>44</v>
      </c>
      <c r="I750" t="s">
        <v>16</v>
      </c>
      <c r="J750">
        <v>2</v>
      </c>
    </row>
    <row r="751" spans="1:10" x14ac:dyDescent="0.3">
      <c r="A751" t="s">
        <v>553</v>
      </c>
      <c r="B751" t="s">
        <v>554</v>
      </c>
      <c r="C751" t="s">
        <v>25</v>
      </c>
      <c r="D751" t="s">
        <v>26</v>
      </c>
      <c r="E751">
        <v>5</v>
      </c>
      <c r="F751">
        <v>4.1200000000000001E-2</v>
      </c>
      <c r="G751" t="s">
        <v>14</v>
      </c>
      <c r="H751" t="s">
        <v>44</v>
      </c>
      <c r="I751" t="s">
        <v>16</v>
      </c>
      <c r="J751">
        <v>3</v>
      </c>
    </row>
    <row r="752" spans="1:10" x14ac:dyDescent="0.3">
      <c r="A752" t="s">
        <v>553</v>
      </c>
      <c r="B752" t="s">
        <v>554</v>
      </c>
      <c r="C752" t="s">
        <v>27</v>
      </c>
      <c r="D752" t="s">
        <v>28</v>
      </c>
      <c r="E752">
        <v>6</v>
      </c>
      <c r="F752">
        <v>2.06E-2</v>
      </c>
      <c r="G752" t="s">
        <v>14</v>
      </c>
      <c r="H752" t="s">
        <v>44</v>
      </c>
      <c r="I752" t="s">
        <v>16</v>
      </c>
      <c r="J752">
        <v>3</v>
      </c>
    </row>
    <row r="753" spans="1:10" x14ac:dyDescent="0.3">
      <c r="A753" t="s">
        <v>553</v>
      </c>
      <c r="B753" t="s">
        <v>554</v>
      </c>
      <c r="C753" t="s">
        <v>411</v>
      </c>
      <c r="D753" t="s">
        <v>412</v>
      </c>
      <c r="E753">
        <v>7</v>
      </c>
      <c r="F753">
        <v>2.06E-2</v>
      </c>
      <c r="G753" t="s">
        <v>14</v>
      </c>
      <c r="H753" t="s">
        <v>44</v>
      </c>
      <c r="I753" t="s">
        <v>16</v>
      </c>
      <c r="J753">
        <v>3</v>
      </c>
    </row>
    <row r="754" spans="1:10" x14ac:dyDescent="0.3">
      <c r="A754" t="s">
        <v>553</v>
      </c>
      <c r="B754" t="s">
        <v>554</v>
      </c>
      <c r="C754" t="s">
        <v>557</v>
      </c>
      <c r="D754" t="s">
        <v>558</v>
      </c>
      <c r="E754">
        <v>8.01</v>
      </c>
      <c r="F754">
        <v>3.6000000000000002E-4</v>
      </c>
      <c r="G754" t="s">
        <v>72</v>
      </c>
      <c r="H754" t="s">
        <v>44</v>
      </c>
      <c r="I754" t="s">
        <v>16</v>
      </c>
      <c r="J754">
        <v>2</v>
      </c>
    </row>
    <row r="755" spans="1:10" x14ac:dyDescent="0.3">
      <c r="A755" t="s">
        <v>553</v>
      </c>
      <c r="B755" t="s">
        <v>554</v>
      </c>
      <c r="C755" t="s">
        <v>559</v>
      </c>
      <c r="D755" t="s">
        <v>560</v>
      </c>
      <c r="E755">
        <v>8.02</v>
      </c>
      <c r="F755">
        <v>1.3500000000000001E-3</v>
      </c>
      <c r="G755" t="s">
        <v>72</v>
      </c>
      <c r="H755" t="s">
        <v>44</v>
      </c>
      <c r="I755" t="s">
        <v>16</v>
      </c>
      <c r="J755">
        <v>5</v>
      </c>
    </row>
    <row r="756" spans="1:10" x14ac:dyDescent="0.3">
      <c r="A756" t="s">
        <v>553</v>
      </c>
      <c r="B756" t="s">
        <v>554</v>
      </c>
      <c r="C756" t="s">
        <v>516</v>
      </c>
      <c r="D756" t="s">
        <v>517</v>
      </c>
      <c r="E756">
        <v>8.0299999999999994</v>
      </c>
      <c r="F756">
        <v>1.08E-3</v>
      </c>
      <c r="G756" t="s">
        <v>72</v>
      </c>
      <c r="H756" t="s">
        <v>44</v>
      </c>
      <c r="I756" t="s">
        <v>16</v>
      </c>
      <c r="J756">
        <v>15</v>
      </c>
    </row>
    <row r="757" spans="1:10" x14ac:dyDescent="0.3">
      <c r="A757" t="s">
        <v>553</v>
      </c>
      <c r="B757" t="s">
        <v>554</v>
      </c>
      <c r="C757" t="s">
        <v>112</v>
      </c>
      <c r="D757" t="s">
        <v>113</v>
      </c>
      <c r="E757">
        <v>8.0399999999999991</v>
      </c>
      <c r="F757">
        <v>1.26E-5</v>
      </c>
      <c r="G757" t="s">
        <v>72</v>
      </c>
      <c r="H757" t="s">
        <v>44</v>
      </c>
      <c r="I757" t="s">
        <v>16</v>
      </c>
      <c r="J757">
        <v>1</v>
      </c>
    </row>
    <row r="758" spans="1:10" x14ac:dyDescent="0.3">
      <c r="A758" t="s">
        <v>553</v>
      </c>
      <c r="B758" t="s">
        <v>554</v>
      </c>
      <c r="C758" t="s">
        <v>78</v>
      </c>
      <c r="D758" t="s">
        <v>79</v>
      </c>
      <c r="E758">
        <v>8.0500000000000007</v>
      </c>
      <c r="F758">
        <v>1.8E-3</v>
      </c>
      <c r="G758" t="s">
        <v>72</v>
      </c>
      <c r="H758" t="s">
        <v>44</v>
      </c>
      <c r="I758" t="s">
        <v>16</v>
      </c>
      <c r="J758">
        <v>7</v>
      </c>
    </row>
    <row r="759" spans="1:10" x14ac:dyDescent="0.3">
      <c r="A759" t="s">
        <v>553</v>
      </c>
      <c r="B759" t="s">
        <v>554</v>
      </c>
      <c r="C759" t="s">
        <v>120</v>
      </c>
      <c r="D759" t="s">
        <v>121</v>
      </c>
      <c r="E759">
        <v>8.06</v>
      </c>
      <c r="F759">
        <v>1.2E-5</v>
      </c>
      <c r="G759" t="s">
        <v>72</v>
      </c>
      <c r="H759" t="s">
        <v>44</v>
      </c>
      <c r="I759" t="s">
        <v>16</v>
      </c>
      <c r="J759">
        <v>1</v>
      </c>
    </row>
    <row r="760" spans="1:10" x14ac:dyDescent="0.3">
      <c r="A760" t="s">
        <v>553</v>
      </c>
      <c r="B760" t="s">
        <v>554</v>
      </c>
      <c r="C760" t="s">
        <v>268</v>
      </c>
      <c r="D760" t="s">
        <v>269</v>
      </c>
      <c r="E760">
        <v>8.07</v>
      </c>
      <c r="F760">
        <v>3.0000000000000001E-3</v>
      </c>
      <c r="G760" t="s">
        <v>72</v>
      </c>
      <c r="H760" t="s">
        <v>44</v>
      </c>
      <c r="I760" t="s">
        <v>16</v>
      </c>
      <c r="J760">
        <v>5</v>
      </c>
    </row>
    <row r="761" spans="1:10" x14ac:dyDescent="0.3">
      <c r="A761" t="s">
        <v>553</v>
      </c>
      <c r="B761" t="s">
        <v>554</v>
      </c>
      <c r="C761" t="s">
        <v>104</v>
      </c>
      <c r="D761" t="s">
        <v>105</v>
      </c>
      <c r="E761">
        <v>8.08</v>
      </c>
      <c r="F761">
        <v>1.8000000000000001E-4</v>
      </c>
      <c r="G761" t="s">
        <v>72</v>
      </c>
      <c r="H761" t="s">
        <v>44</v>
      </c>
      <c r="I761" t="s">
        <v>16</v>
      </c>
      <c r="J761">
        <v>1</v>
      </c>
    </row>
    <row r="762" spans="1:10" x14ac:dyDescent="0.3">
      <c r="A762" t="s">
        <v>553</v>
      </c>
      <c r="B762" t="s">
        <v>554</v>
      </c>
      <c r="C762" t="s">
        <v>114</v>
      </c>
      <c r="D762" t="s">
        <v>115</v>
      </c>
      <c r="E762">
        <v>8.09</v>
      </c>
      <c r="F762">
        <v>1.1999999999999999E-4</v>
      </c>
      <c r="G762" t="s">
        <v>72</v>
      </c>
      <c r="H762" t="s">
        <v>44</v>
      </c>
      <c r="I762" t="s">
        <v>16</v>
      </c>
      <c r="J762">
        <v>1</v>
      </c>
    </row>
    <row r="763" spans="1:10" x14ac:dyDescent="0.3">
      <c r="A763" t="s">
        <v>553</v>
      </c>
      <c r="B763" t="s">
        <v>554</v>
      </c>
      <c r="C763" t="s">
        <v>70</v>
      </c>
      <c r="D763" t="s">
        <v>71</v>
      </c>
      <c r="E763">
        <v>8.1</v>
      </c>
      <c r="F763">
        <v>4.0854000000000003E-3</v>
      </c>
      <c r="G763" t="s">
        <v>72</v>
      </c>
      <c r="H763" t="s">
        <v>44</v>
      </c>
      <c r="I763" t="s">
        <v>16</v>
      </c>
      <c r="J763">
        <v>1</v>
      </c>
    </row>
    <row r="764" spans="1:10" x14ac:dyDescent="0.3">
      <c r="A764" t="s">
        <v>553</v>
      </c>
      <c r="B764" t="s">
        <v>554</v>
      </c>
      <c r="C764" t="s">
        <v>561</v>
      </c>
      <c r="D764" t="s">
        <v>562</v>
      </c>
      <c r="E764">
        <v>8.11</v>
      </c>
      <c r="F764">
        <v>30.9</v>
      </c>
      <c r="G764" t="s">
        <v>14</v>
      </c>
      <c r="H764" t="s">
        <v>44</v>
      </c>
      <c r="I764" t="s">
        <v>16</v>
      </c>
      <c r="J764">
        <v>6</v>
      </c>
    </row>
    <row r="765" spans="1:10" x14ac:dyDescent="0.3">
      <c r="A765" t="s">
        <v>563</v>
      </c>
      <c r="B765" t="s">
        <v>564</v>
      </c>
      <c r="C765" t="s">
        <v>565</v>
      </c>
      <c r="D765" t="s">
        <v>566</v>
      </c>
      <c r="E765">
        <v>1.01</v>
      </c>
      <c r="F765">
        <v>6.1452499999999997E-3</v>
      </c>
      <c r="G765" t="s">
        <v>72</v>
      </c>
      <c r="H765" t="s">
        <v>261</v>
      </c>
      <c r="I765" t="s">
        <v>16</v>
      </c>
      <c r="J765">
        <v>1</v>
      </c>
    </row>
    <row r="766" spans="1:10" x14ac:dyDescent="0.3">
      <c r="A766" t="s">
        <v>563</v>
      </c>
      <c r="B766" t="s">
        <v>564</v>
      </c>
      <c r="C766" t="s">
        <v>421</v>
      </c>
      <c r="D766" t="s">
        <v>422</v>
      </c>
      <c r="E766">
        <v>1.02</v>
      </c>
      <c r="F766">
        <v>4.9699999999999996E-3</v>
      </c>
      <c r="G766" t="s">
        <v>72</v>
      </c>
      <c r="H766" t="s">
        <v>261</v>
      </c>
      <c r="I766" t="s">
        <v>16</v>
      </c>
      <c r="J766">
        <v>1</v>
      </c>
    </row>
    <row r="767" spans="1:10" x14ac:dyDescent="0.3">
      <c r="A767" t="s">
        <v>563</v>
      </c>
      <c r="B767" t="s">
        <v>564</v>
      </c>
      <c r="C767" t="s">
        <v>567</v>
      </c>
      <c r="D767" t="s">
        <v>568</v>
      </c>
      <c r="E767">
        <v>1.03</v>
      </c>
      <c r="F767">
        <v>8.7500000000000002E-4</v>
      </c>
      <c r="G767" t="s">
        <v>72</v>
      </c>
      <c r="H767" t="s">
        <v>261</v>
      </c>
      <c r="I767" t="s">
        <v>16</v>
      </c>
      <c r="J767">
        <v>2</v>
      </c>
    </row>
    <row r="768" spans="1:10" x14ac:dyDescent="0.3">
      <c r="A768" t="s">
        <v>563</v>
      </c>
      <c r="B768" t="s">
        <v>564</v>
      </c>
      <c r="C768" t="s">
        <v>152</v>
      </c>
      <c r="D768" t="s">
        <v>153</v>
      </c>
      <c r="E768">
        <v>1.04</v>
      </c>
      <c r="F768">
        <v>8.7500000000000002E-4</v>
      </c>
      <c r="G768" t="s">
        <v>72</v>
      </c>
      <c r="H768" t="s">
        <v>261</v>
      </c>
      <c r="I768" t="s">
        <v>16</v>
      </c>
      <c r="J768">
        <v>1</v>
      </c>
    </row>
    <row r="769" spans="1:10" x14ac:dyDescent="0.3">
      <c r="A769" t="s">
        <v>563</v>
      </c>
      <c r="B769" t="s">
        <v>564</v>
      </c>
      <c r="C769" t="s">
        <v>292</v>
      </c>
      <c r="D769" t="s">
        <v>293</v>
      </c>
      <c r="E769">
        <v>1.05</v>
      </c>
      <c r="F769">
        <v>8.5475000000000004E-4</v>
      </c>
      <c r="G769" t="s">
        <v>72</v>
      </c>
      <c r="H769" t="s">
        <v>261</v>
      </c>
      <c r="I769" t="s">
        <v>16</v>
      </c>
      <c r="J769">
        <v>1</v>
      </c>
    </row>
    <row r="770" spans="1:10" x14ac:dyDescent="0.3">
      <c r="A770" t="s">
        <v>563</v>
      </c>
      <c r="B770" t="s">
        <v>564</v>
      </c>
      <c r="C770" t="s">
        <v>102</v>
      </c>
      <c r="D770" t="s">
        <v>103</v>
      </c>
      <c r="E770">
        <v>1.06</v>
      </c>
      <c r="F770">
        <v>1.75E-4</v>
      </c>
      <c r="G770" t="s">
        <v>72</v>
      </c>
      <c r="H770" t="s">
        <v>261</v>
      </c>
      <c r="I770" t="s">
        <v>16</v>
      </c>
      <c r="J770">
        <v>1</v>
      </c>
    </row>
    <row r="771" spans="1:10" x14ac:dyDescent="0.3">
      <c r="A771" t="s">
        <v>563</v>
      </c>
      <c r="B771" t="s">
        <v>564</v>
      </c>
      <c r="C771" t="s">
        <v>114</v>
      </c>
      <c r="D771" t="s">
        <v>115</v>
      </c>
      <c r="E771">
        <v>1.07</v>
      </c>
      <c r="F771">
        <v>1.0499999999999999E-4</v>
      </c>
      <c r="G771" t="s">
        <v>72</v>
      </c>
      <c r="H771" t="s">
        <v>261</v>
      </c>
      <c r="I771" t="s">
        <v>16</v>
      </c>
      <c r="J771">
        <v>1</v>
      </c>
    </row>
    <row r="772" spans="1:10" x14ac:dyDescent="0.3">
      <c r="A772" t="s">
        <v>563</v>
      </c>
      <c r="B772" t="s">
        <v>564</v>
      </c>
      <c r="C772" t="s">
        <v>255</v>
      </c>
      <c r="D772" t="s">
        <v>256</v>
      </c>
      <c r="E772">
        <v>1.08</v>
      </c>
      <c r="F772">
        <v>36.049999999999997</v>
      </c>
      <c r="G772" t="s">
        <v>14</v>
      </c>
      <c r="H772" t="s">
        <v>261</v>
      </c>
      <c r="I772" t="s">
        <v>16</v>
      </c>
      <c r="J772">
        <v>6</v>
      </c>
    </row>
    <row r="773" spans="1:10" x14ac:dyDescent="0.3">
      <c r="A773" t="s">
        <v>563</v>
      </c>
      <c r="B773" t="s">
        <v>564</v>
      </c>
      <c r="C773" t="s">
        <v>569</v>
      </c>
      <c r="D773" t="s">
        <v>570</v>
      </c>
      <c r="E773">
        <v>2</v>
      </c>
      <c r="F773">
        <v>1.575E-3</v>
      </c>
      <c r="G773" t="s">
        <v>72</v>
      </c>
      <c r="H773" t="s">
        <v>261</v>
      </c>
      <c r="I773" t="s">
        <v>16</v>
      </c>
      <c r="J773">
        <v>2</v>
      </c>
    </row>
    <row r="774" spans="1:10" x14ac:dyDescent="0.3">
      <c r="A774" t="s">
        <v>563</v>
      </c>
      <c r="B774" t="s">
        <v>564</v>
      </c>
      <c r="C774" t="s">
        <v>135</v>
      </c>
      <c r="D774" t="s">
        <v>136</v>
      </c>
      <c r="E774">
        <v>3</v>
      </c>
      <c r="F774">
        <v>7.8799999999999999E-3</v>
      </c>
      <c r="G774" t="s">
        <v>72</v>
      </c>
      <c r="H774" t="s">
        <v>261</v>
      </c>
      <c r="I774" t="s">
        <v>16</v>
      </c>
      <c r="J774">
        <v>2</v>
      </c>
    </row>
    <row r="775" spans="1:10" x14ac:dyDescent="0.3">
      <c r="A775" t="s">
        <v>563</v>
      </c>
      <c r="B775" t="s">
        <v>564</v>
      </c>
      <c r="C775" t="s">
        <v>571</v>
      </c>
      <c r="D775" t="s">
        <v>572</v>
      </c>
      <c r="E775">
        <v>4</v>
      </c>
      <c r="F775">
        <v>1.03</v>
      </c>
      <c r="G775" t="s">
        <v>14</v>
      </c>
      <c r="H775" t="s">
        <v>261</v>
      </c>
      <c r="I775" t="s">
        <v>16</v>
      </c>
      <c r="J775">
        <v>4</v>
      </c>
    </row>
    <row r="776" spans="1:10" x14ac:dyDescent="0.3">
      <c r="A776" t="s">
        <v>563</v>
      </c>
      <c r="B776" t="s">
        <v>564</v>
      </c>
      <c r="C776" t="s">
        <v>274</v>
      </c>
      <c r="D776" t="s">
        <v>275</v>
      </c>
      <c r="E776">
        <v>5</v>
      </c>
      <c r="F776">
        <v>2.8500000000000001E-2</v>
      </c>
      <c r="G776" t="s">
        <v>14</v>
      </c>
      <c r="H776" t="s">
        <v>261</v>
      </c>
      <c r="I776" t="s">
        <v>16</v>
      </c>
      <c r="J776">
        <v>3</v>
      </c>
    </row>
    <row r="777" spans="1:10" x14ac:dyDescent="0.3">
      <c r="A777" t="s">
        <v>563</v>
      </c>
      <c r="B777" t="s">
        <v>564</v>
      </c>
      <c r="C777" t="s">
        <v>276</v>
      </c>
      <c r="D777" t="s">
        <v>277</v>
      </c>
      <c r="E777">
        <v>6</v>
      </c>
      <c r="F777">
        <v>0</v>
      </c>
      <c r="G777" t="s">
        <v>14</v>
      </c>
      <c r="H777" t="s">
        <v>261</v>
      </c>
      <c r="I777" t="s">
        <v>16</v>
      </c>
      <c r="J777">
        <v>3</v>
      </c>
    </row>
    <row r="778" spans="1:10" x14ac:dyDescent="0.3">
      <c r="A778" t="s">
        <v>573</v>
      </c>
      <c r="B778" t="s">
        <v>574</v>
      </c>
      <c r="C778" t="s">
        <v>565</v>
      </c>
      <c r="D778" t="s">
        <v>566</v>
      </c>
      <c r="E778">
        <v>1.01</v>
      </c>
      <c r="F778">
        <v>2.4581E-3</v>
      </c>
      <c r="G778" t="s">
        <v>72</v>
      </c>
      <c r="H778" t="s">
        <v>261</v>
      </c>
      <c r="I778" t="s">
        <v>16</v>
      </c>
      <c r="J778">
        <v>1</v>
      </c>
    </row>
    <row r="779" spans="1:10" x14ac:dyDescent="0.3">
      <c r="A779" t="s">
        <v>573</v>
      </c>
      <c r="B779" t="s">
        <v>574</v>
      </c>
      <c r="C779" t="s">
        <v>421</v>
      </c>
      <c r="D779" t="s">
        <v>422</v>
      </c>
      <c r="E779">
        <v>1.02</v>
      </c>
      <c r="F779">
        <v>1.9879999999999997E-3</v>
      </c>
      <c r="G779" t="s">
        <v>72</v>
      </c>
      <c r="H779" t="s">
        <v>261</v>
      </c>
      <c r="I779" t="s">
        <v>16</v>
      </c>
      <c r="J779">
        <v>1</v>
      </c>
    </row>
    <row r="780" spans="1:10" x14ac:dyDescent="0.3">
      <c r="A780" t="s">
        <v>573</v>
      </c>
      <c r="B780" t="s">
        <v>574</v>
      </c>
      <c r="C780" t="s">
        <v>567</v>
      </c>
      <c r="D780" t="s">
        <v>568</v>
      </c>
      <c r="E780">
        <v>1.03</v>
      </c>
      <c r="F780">
        <v>3.5E-4</v>
      </c>
      <c r="G780" t="s">
        <v>72</v>
      </c>
      <c r="H780" t="s">
        <v>261</v>
      </c>
      <c r="I780" t="s">
        <v>16</v>
      </c>
      <c r="J780">
        <v>2</v>
      </c>
    </row>
    <row r="781" spans="1:10" x14ac:dyDescent="0.3">
      <c r="A781" t="s">
        <v>573</v>
      </c>
      <c r="B781" t="s">
        <v>574</v>
      </c>
      <c r="C781" t="s">
        <v>152</v>
      </c>
      <c r="D781" t="s">
        <v>153</v>
      </c>
      <c r="E781">
        <v>1.04</v>
      </c>
      <c r="F781">
        <v>3.5E-4</v>
      </c>
      <c r="G781" t="s">
        <v>72</v>
      </c>
      <c r="H781" t="s">
        <v>261</v>
      </c>
      <c r="I781" t="s">
        <v>16</v>
      </c>
      <c r="J781">
        <v>1</v>
      </c>
    </row>
    <row r="782" spans="1:10" x14ac:dyDescent="0.3">
      <c r="A782" t="s">
        <v>573</v>
      </c>
      <c r="B782" t="s">
        <v>574</v>
      </c>
      <c r="C782" t="s">
        <v>292</v>
      </c>
      <c r="D782" t="s">
        <v>293</v>
      </c>
      <c r="E782">
        <v>1.05</v>
      </c>
      <c r="F782">
        <v>3.4190000000000002E-4</v>
      </c>
      <c r="G782" t="s">
        <v>72</v>
      </c>
      <c r="H782" t="s">
        <v>261</v>
      </c>
      <c r="I782" t="s">
        <v>16</v>
      </c>
      <c r="J782">
        <v>1</v>
      </c>
    </row>
    <row r="783" spans="1:10" x14ac:dyDescent="0.3">
      <c r="A783" t="s">
        <v>573</v>
      </c>
      <c r="B783" t="s">
        <v>574</v>
      </c>
      <c r="C783" t="s">
        <v>102</v>
      </c>
      <c r="D783" t="s">
        <v>103</v>
      </c>
      <c r="E783">
        <v>1.06</v>
      </c>
      <c r="F783">
        <v>6.9999999999999994E-5</v>
      </c>
      <c r="G783" t="s">
        <v>72</v>
      </c>
      <c r="H783" t="s">
        <v>261</v>
      </c>
      <c r="I783" t="s">
        <v>16</v>
      </c>
      <c r="J783">
        <v>1</v>
      </c>
    </row>
    <row r="784" spans="1:10" x14ac:dyDescent="0.3">
      <c r="A784" t="s">
        <v>573</v>
      </c>
      <c r="B784" t="s">
        <v>574</v>
      </c>
      <c r="C784" t="s">
        <v>114</v>
      </c>
      <c r="D784" t="s">
        <v>115</v>
      </c>
      <c r="E784">
        <v>1.07</v>
      </c>
      <c r="F784">
        <v>4.1999999999999998E-5</v>
      </c>
      <c r="G784" t="s">
        <v>72</v>
      </c>
      <c r="H784" t="s">
        <v>261</v>
      </c>
      <c r="I784" t="s">
        <v>16</v>
      </c>
      <c r="J784">
        <v>1</v>
      </c>
    </row>
    <row r="785" spans="1:10" x14ac:dyDescent="0.3">
      <c r="A785" t="s">
        <v>573</v>
      </c>
      <c r="B785" t="s">
        <v>574</v>
      </c>
      <c r="C785" t="s">
        <v>255</v>
      </c>
      <c r="D785" t="s">
        <v>256</v>
      </c>
      <c r="E785">
        <v>1.08</v>
      </c>
      <c r="F785">
        <v>14.42</v>
      </c>
      <c r="G785" t="s">
        <v>14</v>
      </c>
      <c r="H785" t="s">
        <v>261</v>
      </c>
      <c r="I785" t="s">
        <v>16</v>
      </c>
      <c r="J785">
        <v>6</v>
      </c>
    </row>
    <row r="786" spans="1:10" x14ac:dyDescent="0.3">
      <c r="A786" t="s">
        <v>573</v>
      </c>
      <c r="B786" t="s">
        <v>574</v>
      </c>
      <c r="C786" t="s">
        <v>575</v>
      </c>
      <c r="D786" t="s">
        <v>576</v>
      </c>
      <c r="E786">
        <v>2</v>
      </c>
      <c r="F786">
        <v>2.2699999999999999E-4</v>
      </c>
      <c r="G786" t="s">
        <v>72</v>
      </c>
      <c r="H786" t="s">
        <v>261</v>
      </c>
      <c r="I786" t="s">
        <v>16</v>
      </c>
      <c r="J786">
        <v>2</v>
      </c>
    </row>
    <row r="787" spans="1:10" x14ac:dyDescent="0.3">
      <c r="A787" t="s">
        <v>573</v>
      </c>
      <c r="B787" t="s">
        <v>574</v>
      </c>
      <c r="C787" t="s">
        <v>135</v>
      </c>
      <c r="D787" t="s">
        <v>136</v>
      </c>
      <c r="E787">
        <v>3</v>
      </c>
      <c r="F787">
        <v>1.1590000000000001E-3</v>
      </c>
      <c r="G787" t="s">
        <v>72</v>
      </c>
      <c r="H787" t="s">
        <v>261</v>
      </c>
      <c r="I787" t="s">
        <v>16</v>
      </c>
      <c r="J787">
        <v>2</v>
      </c>
    </row>
    <row r="788" spans="1:10" x14ac:dyDescent="0.3">
      <c r="A788" t="s">
        <v>573</v>
      </c>
      <c r="B788" t="s">
        <v>574</v>
      </c>
      <c r="C788" t="s">
        <v>577</v>
      </c>
      <c r="D788" t="s">
        <v>578</v>
      </c>
      <c r="E788">
        <v>4</v>
      </c>
      <c r="F788">
        <v>1.03</v>
      </c>
      <c r="G788" t="s">
        <v>14</v>
      </c>
      <c r="H788" t="s">
        <v>261</v>
      </c>
      <c r="I788" t="s">
        <v>16</v>
      </c>
      <c r="J788">
        <v>4</v>
      </c>
    </row>
    <row r="789" spans="1:10" x14ac:dyDescent="0.3">
      <c r="A789" t="s">
        <v>573</v>
      </c>
      <c r="B789" t="s">
        <v>574</v>
      </c>
      <c r="C789" t="s">
        <v>284</v>
      </c>
      <c r="D789" t="s">
        <v>285</v>
      </c>
      <c r="E789">
        <v>5</v>
      </c>
      <c r="F789">
        <v>2.1499999999999998E-2</v>
      </c>
      <c r="G789" t="s">
        <v>14</v>
      </c>
      <c r="H789" t="s">
        <v>261</v>
      </c>
      <c r="I789" t="s">
        <v>16</v>
      </c>
      <c r="J789">
        <v>3</v>
      </c>
    </row>
    <row r="790" spans="1:10" x14ac:dyDescent="0.3">
      <c r="A790" t="s">
        <v>573</v>
      </c>
      <c r="B790" t="s">
        <v>574</v>
      </c>
      <c r="C790" t="s">
        <v>286</v>
      </c>
      <c r="D790" t="s">
        <v>287</v>
      </c>
      <c r="E790">
        <v>6</v>
      </c>
      <c r="F790">
        <v>1.4E-3</v>
      </c>
      <c r="G790" t="s">
        <v>14</v>
      </c>
      <c r="H790" t="s">
        <v>261</v>
      </c>
      <c r="I790" t="s">
        <v>16</v>
      </c>
      <c r="J790">
        <v>3</v>
      </c>
    </row>
    <row r="791" spans="1:10" x14ac:dyDescent="0.3">
      <c r="A791" t="s">
        <v>579</v>
      </c>
      <c r="B791" t="s">
        <v>580</v>
      </c>
      <c r="C791" t="s">
        <v>581</v>
      </c>
      <c r="D791" t="s">
        <v>582</v>
      </c>
      <c r="E791">
        <v>1</v>
      </c>
      <c r="F791">
        <v>30</v>
      </c>
      <c r="G791" t="s">
        <v>14</v>
      </c>
      <c r="H791" t="s">
        <v>196</v>
      </c>
      <c r="I791" t="s">
        <v>16</v>
      </c>
      <c r="J791">
        <v>0</v>
      </c>
    </row>
    <row r="792" spans="1:10" x14ac:dyDescent="0.3">
      <c r="A792" t="s">
        <v>579</v>
      </c>
      <c r="B792" t="s">
        <v>580</v>
      </c>
      <c r="C792" t="s">
        <v>36</v>
      </c>
      <c r="D792" t="s">
        <v>37</v>
      </c>
      <c r="E792">
        <v>2</v>
      </c>
      <c r="F792">
        <v>1.03</v>
      </c>
      <c r="G792" t="s">
        <v>14</v>
      </c>
      <c r="H792" t="s">
        <v>196</v>
      </c>
      <c r="I792" t="s">
        <v>16</v>
      </c>
      <c r="J792">
        <v>3</v>
      </c>
    </row>
    <row r="793" spans="1:10" x14ac:dyDescent="0.3">
      <c r="A793" t="s">
        <v>579</v>
      </c>
      <c r="B793" t="s">
        <v>580</v>
      </c>
      <c r="C793" t="s">
        <v>21</v>
      </c>
      <c r="D793" t="s">
        <v>22</v>
      </c>
      <c r="E793">
        <v>3</v>
      </c>
      <c r="F793">
        <v>1.03</v>
      </c>
      <c r="G793" t="s">
        <v>14</v>
      </c>
      <c r="H793" t="s">
        <v>196</v>
      </c>
      <c r="I793" t="s">
        <v>16</v>
      </c>
      <c r="J793">
        <v>2</v>
      </c>
    </row>
    <row r="794" spans="1:10" x14ac:dyDescent="0.3">
      <c r="A794" t="s">
        <v>579</v>
      </c>
      <c r="B794" t="s">
        <v>580</v>
      </c>
      <c r="C794" t="s">
        <v>583</v>
      </c>
      <c r="D794" t="s">
        <v>584</v>
      </c>
      <c r="E794">
        <v>4</v>
      </c>
      <c r="F794">
        <v>1.03</v>
      </c>
      <c r="G794" t="s">
        <v>14</v>
      </c>
      <c r="H794" t="s">
        <v>196</v>
      </c>
      <c r="I794" t="s">
        <v>16</v>
      </c>
      <c r="J794">
        <v>4</v>
      </c>
    </row>
    <row r="795" spans="1:10" x14ac:dyDescent="0.3">
      <c r="A795" t="s">
        <v>579</v>
      </c>
      <c r="B795" t="s">
        <v>580</v>
      </c>
      <c r="C795" t="s">
        <v>25</v>
      </c>
      <c r="D795" t="s">
        <v>26</v>
      </c>
      <c r="E795">
        <v>5</v>
      </c>
      <c r="F795">
        <v>4.1000000000000002E-2</v>
      </c>
      <c r="G795" t="s">
        <v>14</v>
      </c>
      <c r="H795" t="s">
        <v>196</v>
      </c>
      <c r="I795" t="s">
        <v>16</v>
      </c>
      <c r="J795">
        <v>3</v>
      </c>
    </row>
    <row r="796" spans="1:10" x14ac:dyDescent="0.3">
      <c r="A796" t="s">
        <v>579</v>
      </c>
      <c r="B796" t="s">
        <v>580</v>
      </c>
      <c r="C796" t="s">
        <v>27</v>
      </c>
      <c r="D796" t="s">
        <v>28</v>
      </c>
      <c r="E796">
        <v>6</v>
      </c>
      <c r="F796">
        <v>2.0500000000000001E-2</v>
      </c>
      <c r="G796" t="s">
        <v>14</v>
      </c>
      <c r="H796" t="s">
        <v>196</v>
      </c>
      <c r="I796" t="s">
        <v>16</v>
      </c>
      <c r="J796">
        <v>3</v>
      </c>
    </row>
    <row r="797" spans="1:10" x14ac:dyDescent="0.3">
      <c r="A797" t="s">
        <v>579</v>
      </c>
      <c r="B797" t="s">
        <v>580</v>
      </c>
      <c r="C797" t="s">
        <v>29</v>
      </c>
      <c r="D797" t="s">
        <v>30</v>
      </c>
      <c r="E797">
        <v>7</v>
      </c>
      <c r="F797">
        <v>2.0500000000000001E-2</v>
      </c>
      <c r="G797" t="s">
        <v>14</v>
      </c>
      <c r="H797" t="s">
        <v>196</v>
      </c>
      <c r="I797" t="s">
        <v>16</v>
      </c>
      <c r="J797">
        <v>3</v>
      </c>
    </row>
    <row r="798" spans="1:10" x14ac:dyDescent="0.3">
      <c r="A798" t="s">
        <v>579</v>
      </c>
      <c r="B798" t="s">
        <v>580</v>
      </c>
      <c r="C798" t="s">
        <v>154</v>
      </c>
      <c r="D798" t="s">
        <v>155</v>
      </c>
      <c r="E798">
        <v>8</v>
      </c>
      <c r="F798">
        <v>1.03</v>
      </c>
      <c r="G798" t="s">
        <v>14</v>
      </c>
      <c r="H798" t="s">
        <v>196</v>
      </c>
      <c r="I798" t="s">
        <v>16</v>
      </c>
      <c r="J798">
        <v>3</v>
      </c>
    </row>
    <row r="799" spans="1:10" x14ac:dyDescent="0.3">
      <c r="A799" t="s">
        <v>585</v>
      </c>
      <c r="B799" t="s">
        <v>586</v>
      </c>
      <c r="C799" t="s">
        <v>128</v>
      </c>
      <c r="D799" t="s">
        <v>129</v>
      </c>
      <c r="E799">
        <v>1.01</v>
      </c>
      <c r="F799">
        <v>3.6000000000000005E-7</v>
      </c>
      <c r="G799" t="s">
        <v>130</v>
      </c>
      <c r="H799" t="s">
        <v>196</v>
      </c>
      <c r="I799" t="s">
        <v>16</v>
      </c>
      <c r="J799">
        <v>1</v>
      </c>
    </row>
    <row r="800" spans="1:10" x14ac:dyDescent="0.3">
      <c r="A800" t="s">
        <v>585</v>
      </c>
      <c r="B800" t="s">
        <v>586</v>
      </c>
      <c r="C800" t="s">
        <v>233</v>
      </c>
      <c r="D800" t="s">
        <v>234</v>
      </c>
      <c r="E800">
        <v>1.02</v>
      </c>
      <c r="F800">
        <v>1.7999999999999998E-4</v>
      </c>
      <c r="G800" t="s">
        <v>72</v>
      </c>
      <c r="H800" t="s">
        <v>196</v>
      </c>
      <c r="I800" t="s">
        <v>16</v>
      </c>
      <c r="J800">
        <v>1</v>
      </c>
    </row>
    <row r="801" spans="1:10" x14ac:dyDescent="0.3">
      <c r="A801" t="s">
        <v>585</v>
      </c>
      <c r="B801" t="s">
        <v>586</v>
      </c>
      <c r="C801" t="s">
        <v>114</v>
      </c>
      <c r="D801" t="s">
        <v>115</v>
      </c>
      <c r="E801">
        <v>1.03</v>
      </c>
      <c r="F801">
        <v>7.4999999999999993E-5</v>
      </c>
      <c r="G801" t="s">
        <v>72</v>
      </c>
      <c r="H801" t="s">
        <v>196</v>
      </c>
      <c r="I801" t="s">
        <v>16</v>
      </c>
      <c r="J801">
        <v>1</v>
      </c>
    </row>
    <row r="802" spans="1:10" x14ac:dyDescent="0.3">
      <c r="A802" t="s">
        <v>585</v>
      </c>
      <c r="B802" t="s">
        <v>586</v>
      </c>
      <c r="C802" t="s">
        <v>70</v>
      </c>
      <c r="D802" t="s">
        <v>71</v>
      </c>
      <c r="E802">
        <v>1.04</v>
      </c>
      <c r="F802">
        <v>3.4550000000000002E-3</v>
      </c>
      <c r="G802" t="s">
        <v>72</v>
      </c>
      <c r="H802" t="s">
        <v>196</v>
      </c>
      <c r="I802" t="s">
        <v>16</v>
      </c>
      <c r="J802">
        <v>1</v>
      </c>
    </row>
    <row r="803" spans="1:10" x14ac:dyDescent="0.3">
      <c r="A803" t="s">
        <v>585</v>
      </c>
      <c r="B803" t="s">
        <v>586</v>
      </c>
      <c r="C803" t="s">
        <v>235</v>
      </c>
      <c r="D803" t="s">
        <v>236</v>
      </c>
      <c r="E803">
        <v>1.05</v>
      </c>
      <c r="F803">
        <v>8.1099999999999992E-3</v>
      </c>
      <c r="G803" t="s">
        <v>72</v>
      </c>
      <c r="H803" t="s">
        <v>196</v>
      </c>
      <c r="I803" t="s">
        <v>16</v>
      </c>
      <c r="J803">
        <v>7</v>
      </c>
    </row>
    <row r="804" spans="1:10" x14ac:dyDescent="0.3">
      <c r="A804" t="s">
        <v>585</v>
      </c>
      <c r="B804" t="s">
        <v>586</v>
      </c>
      <c r="C804" t="s">
        <v>104</v>
      </c>
      <c r="D804" t="s">
        <v>105</v>
      </c>
      <c r="E804">
        <v>1.06</v>
      </c>
      <c r="F804">
        <v>1.7999999999999998E-4</v>
      </c>
      <c r="G804" t="s">
        <v>72</v>
      </c>
      <c r="H804" t="s">
        <v>196</v>
      </c>
      <c r="I804" t="s">
        <v>16</v>
      </c>
      <c r="J804">
        <v>1</v>
      </c>
    </row>
    <row r="805" spans="1:10" x14ac:dyDescent="0.3">
      <c r="A805" t="s">
        <v>585</v>
      </c>
      <c r="B805" t="s">
        <v>586</v>
      </c>
      <c r="C805" t="s">
        <v>255</v>
      </c>
      <c r="D805" t="s">
        <v>256</v>
      </c>
      <c r="E805">
        <v>1.07</v>
      </c>
      <c r="F805">
        <v>30</v>
      </c>
      <c r="G805" t="s">
        <v>14</v>
      </c>
      <c r="H805" t="s">
        <v>196</v>
      </c>
      <c r="I805" t="s">
        <v>16</v>
      </c>
      <c r="J805">
        <v>6</v>
      </c>
    </row>
    <row r="806" spans="1:10" x14ac:dyDescent="0.3">
      <c r="A806" t="s">
        <v>585</v>
      </c>
      <c r="B806" t="s">
        <v>586</v>
      </c>
      <c r="C806" t="s">
        <v>17</v>
      </c>
      <c r="D806" t="s">
        <v>18</v>
      </c>
      <c r="E806">
        <v>2</v>
      </c>
      <c r="F806">
        <v>1.03</v>
      </c>
      <c r="G806" t="s">
        <v>14</v>
      </c>
      <c r="H806" t="s">
        <v>196</v>
      </c>
      <c r="I806" t="s">
        <v>16</v>
      </c>
      <c r="J806">
        <v>3</v>
      </c>
    </row>
    <row r="807" spans="1:10" x14ac:dyDescent="0.3">
      <c r="A807" t="s">
        <v>585</v>
      </c>
      <c r="B807" t="s">
        <v>586</v>
      </c>
      <c r="C807" t="s">
        <v>237</v>
      </c>
      <c r="D807" t="s">
        <v>238</v>
      </c>
      <c r="E807">
        <v>3</v>
      </c>
      <c r="F807">
        <v>1.03</v>
      </c>
      <c r="G807" t="s">
        <v>14</v>
      </c>
      <c r="H807" t="s">
        <v>196</v>
      </c>
      <c r="I807" t="s">
        <v>16</v>
      </c>
      <c r="J807">
        <v>4</v>
      </c>
    </row>
    <row r="808" spans="1:10" x14ac:dyDescent="0.3">
      <c r="A808" t="s">
        <v>585</v>
      </c>
      <c r="B808" t="s">
        <v>586</v>
      </c>
      <c r="C808" t="s">
        <v>21</v>
      </c>
      <c r="D808" t="s">
        <v>22</v>
      </c>
      <c r="E808">
        <v>4</v>
      </c>
      <c r="F808">
        <v>1.03</v>
      </c>
      <c r="G808" t="s">
        <v>14</v>
      </c>
      <c r="H808" t="s">
        <v>196</v>
      </c>
      <c r="I808" t="s">
        <v>16</v>
      </c>
      <c r="J808">
        <v>2</v>
      </c>
    </row>
    <row r="809" spans="1:10" x14ac:dyDescent="0.3">
      <c r="A809" t="s">
        <v>585</v>
      </c>
      <c r="B809" t="s">
        <v>586</v>
      </c>
      <c r="C809" t="s">
        <v>587</v>
      </c>
      <c r="D809" t="s">
        <v>588</v>
      </c>
      <c r="E809">
        <v>5</v>
      </c>
      <c r="F809">
        <v>1.03</v>
      </c>
      <c r="G809" t="s">
        <v>14</v>
      </c>
      <c r="H809" t="s">
        <v>196</v>
      </c>
      <c r="I809" t="s">
        <v>16</v>
      </c>
      <c r="J809">
        <v>4</v>
      </c>
    </row>
    <row r="810" spans="1:10" x14ac:dyDescent="0.3">
      <c r="A810" t="s">
        <v>585</v>
      </c>
      <c r="B810" t="s">
        <v>586</v>
      </c>
      <c r="C810" t="s">
        <v>25</v>
      </c>
      <c r="D810" t="s">
        <v>26</v>
      </c>
      <c r="E810">
        <v>6</v>
      </c>
      <c r="F810">
        <v>4.1000000000000002E-2</v>
      </c>
      <c r="G810" t="s">
        <v>14</v>
      </c>
      <c r="H810" t="s">
        <v>196</v>
      </c>
      <c r="I810" t="s">
        <v>16</v>
      </c>
      <c r="J810">
        <v>3</v>
      </c>
    </row>
    <row r="811" spans="1:10" x14ac:dyDescent="0.3">
      <c r="A811" t="s">
        <v>585</v>
      </c>
      <c r="B811" t="s">
        <v>586</v>
      </c>
      <c r="C811" t="s">
        <v>29</v>
      </c>
      <c r="D811" t="s">
        <v>30</v>
      </c>
      <c r="E811">
        <v>7</v>
      </c>
      <c r="F811">
        <v>2.0500000000000001E-2</v>
      </c>
      <c r="G811" t="s">
        <v>14</v>
      </c>
      <c r="H811" t="s">
        <v>196</v>
      </c>
      <c r="I811" t="s">
        <v>16</v>
      </c>
      <c r="J811">
        <v>3</v>
      </c>
    </row>
    <row r="812" spans="1:10" x14ac:dyDescent="0.3">
      <c r="A812" t="s">
        <v>585</v>
      </c>
      <c r="B812" t="s">
        <v>586</v>
      </c>
      <c r="C812" t="s">
        <v>27</v>
      </c>
      <c r="D812" t="s">
        <v>28</v>
      </c>
      <c r="E812">
        <v>8</v>
      </c>
      <c r="F812">
        <v>2.0500000000000001E-2</v>
      </c>
      <c r="G812" t="s">
        <v>14</v>
      </c>
      <c r="H812" t="s">
        <v>196</v>
      </c>
      <c r="I812" t="s">
        <v>16</v>
      </c>
      <c r="J812">
        <v>3</v>
      </c>
    </row>
    <row r="813" spans="1:10" x14ac:dyDescent="0.3">
      <c r="A813" t="s">
        <v>589</v>
      </c>
      <c r="B813" t="s">
        <v>590</v>
      </c>
      <c r="C813" t="s">
        <v>82</v>
      </c>
      <c r="D813" t="s">
        <v>83</v>
      </c>
      <c r="E813">
        <v>1.01</v>
      </c>
      <c r="F813">
        <v>8.2500000000000004E-3</v>
      </c>
      <c r="G813" t="s">
        <v>72</v>
      </c>
      <c r="H813" t="s">
        <v>151</v>
      </c>
      <c r="I813" t="s">
        <v>16</v>
      </c>
      <c r="J813">
        <v>1</v>
      </c>
    </row>
    <row r="814" spans="1:10" x14ac:dyDescent="0.3">
      <c r="A814" t="s">
        <v>589</v>
      </c>
      <c r="B814" t="s">
        <v>590</v>
      </c>
      <c r="C814" t="s">
        <v>128</v>
      </c>
      <c r="D814" t="s">
        <v>129</v>
      </c>
      <c r="E814">
        <v>1.02</v>
      </c>
      <c r="F814">
        <v>3.6000000000000002E-4</v>
      </c>
      <c r="G814" t="s">
        <v>130</v>
      </c>
      <c r="H814" t="s">
        <v>151</v>
      </c>
      <c r="I814" t="s">
        <v>16</v>
      </c>
      <c r="J814">
        <v>1</v>
      </c>
    </row>
    <row r="815" spans="1:10" x14ac:dyDescent="0.3">
      <c r="A815" t="s">
        <v>589</v>
      </c>
      <c r="B815" t="s">
        <v>590</v>
      </c>
      <c r="C815" t="s">
        <v>100</v>
      </c>
      <c r="D815" t="s">
        <v>101</v>
      </c>
      <c r="E815">
        <v>1.03</v>
      </c>
      <c r="F815">
        <v>2.9999999999999997E-4</v>
      </c>
      <c r="G815" t="s">
        <v>72</v>
      </c>
      <c r="H815" t="s">
        <v>151</v>
      </c>
      <c r="I815" t="s">
        <v>16</v>
      </c>
      <c r="J815">
        <v>2</v>
      </c>
    </row>
    <row r="816" spans="1:10" x14ac:dyDescent="0.3">
      <c r="A816" t="s">
        <v>589</v>
      </c>
      <c r="B816" t="s">
        <v>590</v>
      </c>
      <c r="C816" t="s">
        <v>92</v>
      </c>
      <c r="D816" t="s">
        <v>93</v>
      </c>
      <c r="E816">
        <v>1.04</v>
      </c>
      <c r="F816">
        <v>2.0100000000000001E-3</v>
      </c>
      <c r="G816" t="s">
        <v>72</v>
      </c>
      <c r="H816" t="s">
        <v>151</v>
      </c>
      <c r="I816" t="s">
        <v>16</v>
      </c>
      <c r="J816">
        <v>1</v>
      </c>
    </row>
    <row r="817" spans="1:10" x14ac:dyDescent="0.3">
      <c r="A817" t="s">
        <v>589</v>
      </c>
      <c r="B817" t="s">
        <v>590</v>
      </c>
      <c r="C817" t="s">
        <v>112</v>
      </c>
      <c r="D817" t="s">
        <v>113</v>
      </c>
      <c r="E817">
        <v>1.05</v>
      </c>
      <c r="F817">
        <v>1.1999999999999999E-4</v>
      </c>
      <c r="G817" t="s">
        <v>72</v>
      </c>
      <c r="H817" t="s">
        <v>151</v>
      </c>
      <c r="I817" t="s">
        <v>16</v>
      </c>
      <c r="J817">
        <v>1</v>
      </c>
    </row>
    <row r="818" spans="1:10" x14ac:dyDescent="0.3">
      <c r="A818" t="s">
        <v>589</v>
      </c>
      <c r="B818" t="s">
        <v>590</v>
      </c>
      <c r="C818" t="s">
        <v>292</v>
      </c>
      <c r="D818" t="s">
        <v>293</v>
      </c>
      <c r="E818">
        <v>1.06</v>
      </c>
      <c r="F818">
        <v>1.6199999999999999E-3</v>
      </c>
      <c r="G818" t="s">
        <v>72</v>
      </c>
      <c r="H818" t="s">
        <v>151</v>
      </c>
      <c r="I818" t="s">
        <v>16</v>
      </c>
      <c r="J818">
        <v>1</v>
      </c>
    </row>
    <row r="819" spans="1:10" x14ac:dyDescent="0.3">
      <c r="A819" t="s">
        <v>589</v>
      </c>
      <c r="B819" t="s">
        <v>590</v>
      </c>
      <c r="C819" t="s">
        <v>118</v>
      </c>
      <c r="D819" t="s">
        <v>119</v>
      </c>
      <c r="E819">
        <v>1.07</v>
      </c>
      <c r="F819">
        <v>2.9999999999999997E-4</v>
      </c>
      <c r="G819" t="s">
        <v>72</v>
      </c>
      <c r="H819" t="s">
        <v>151</v>
      </c>
      <c r="I819" t="s">
        <v>16</v>
      </c>
      <c r="J819">
        <v>2</v>
      </c>
    </row>
    <row r="820" spans="1:10" x14ac:dyDescent="0.3">
      <c r="A820" t="s">
        <v>589</v>
      </c>
      <c r="B820" t="s">
        <v>590</v>
      </c>
      <c r="C820" t="s">
        <v>116</v>
      </c>
      <c r="D820" t="s">
        <v>117</v>
      </c>
      <c r="E820">
        <v>1.08</v>
      </c>
      <c r="F820">
        <v>4.4999999999999999E-4</v>
      </c>
      <c r="G820" t="s">
        <v>72</v>
      </c>
      <c r="H820" t="s">
        <v>151</v>
      </c>
      <c r="I820" t="s">
        <v>16</v>
      </c>
      <c r="J820">
        <v>1</v>
      </c>
    </row>
    <row r="821" spans="1:10" x14ac:dyDescent="0.3">
      <c r="A821" t="s">
        <v>589</v>
      </c>
      <c r="B821" t="s">
        <v>590</v>
      </c>
      <c r="C821" t="s">
        <v>86</v>
      </c>
      <c r="D821" t="s">
        <v>87</v>
      </c>
      <c r="E821">
        <v>1.0900000000000001</v>
      </c>
      <c r="F821">
        <v>5.9999999999999995E-4</v>
      </c>
      <c r="G821" t="s">
        <v>72</v>
      </c>
      <c r="H821" t="s">
        <v>151</v>
      </c>
      <c r="I821" t="s">
        <v>16</v>
      </c>
      <c r="J821">
        <v>1</v>
      </c>
    </row>
    <row r="822" spans="1:10" x14ac:dyDescent="0.3">
      <c r="A822" t="s">
        <v>589</v>
      </c>
      <c r="B822" t="s">
        <v>590</v>
      </c>
      <c r="C822" t="s">
        <v>90</v>
      </c>
      <c r="D822" t="s">
        <v>91</v>
      </c>
      <c r="E822">
        <v>1.1000000000000001</v>
      </c>
      <c r="F822">
        <v>1.4999999999999999E-4</v>
      </c>
      <c r="G822" t="s">
        <v>72</v>
      </c>
      <c r="H822" t="s">
        <v>151</v>
      </c>
      <c r="I822" t="s">
        <v>16</v>
      </c>
      <c r="J822">
        <v>1</v>
      </c>
    </row>
    <row r="823" spans="1:10" x14ac:dyDescent="0.3">
      <c r="A823" t="s">
        <v>589</v>
      </c>
      <c r="B823" t="s">
        <v>590</v>
      </c>
      <c r="C823" t="s">
        <v>110</v>
      </c>
      <c r="D823" t="s">
        <v>111</v>
      </c>
      <c r="E823">
        <v>1.1100000000000001</v>
      </c>
      <c r="F823">
        <v>2.9999999999999997E-4</v>
      </c>
      <c r="G823" t="s">
        <v>72</v>
      </c>
      <c r="H823" t="s">
        <v>151</v>
      </c>
      <c r="I823" t="s">
        <v>16</v>
      </c>
      <c r="J823">
        <v>1</v>
      </c>
    </row>
    <row r="824" spans="1:10" x14ac:dyDescent="0.3">
      <c r="A824" t="s">
        <v>589</v>
      </c>
      <c r="B824" t="s">
        <v>590</v>
      </c>
      <c r="C824" t="s">
        <v>126</v>
      </c>
      <c r="D824" t="s">
        <v>127</v>
      </c>
      <c r="E824">
        <v>1.1200000000000001</v>
      </c>
      <c r="F824">
        <v>2.9999999999999999E-7</v>
      </c>
      <c r="G824" t="s">
        <v>72</v>
      </c>
      <c r="H824" t="s">
        <v>151</v>
      </c>
      <c r="I824" t="s">
        <v>16</v>
      </c>
      <c r="J824">
        <v>1</v>
      </c>
    </row>
    <row r="825" spans="1:10" x14ac:dyDescent="0.3">
      <c r="A825" t="s">
        <v>589</v>
      </c>
      <c r="B825" t="s">
        <v>590</v>
      </c>
      <c r="C825" t="s">
        <v>74</v>
      </c>
      <c r="D825" t="s">
        <v>75</v>
      </c>
      <c r="E825">
        <v>1.1299999999999999</v>
      </c>
      <c r="F825">
        <v>4.4999999999999999E-4</v>
      </c>
      <c r="G825" t="s">
        <v>72</v>
      </c>
      <c r="H825" t="s">
        <v>151</v>
      </c>
      <c r="I825" t="s">
        <v>16</v>
      </c>
      <c r="J825">
        <v>1</v>
      </c>
    </row>
    <row r="826" spans="1:10" x14ac:dyDescent="0.3">
      <c r="A826" t="s">
        <v>589</v>
      </c>
      <c r="B826" t="s">
        <v>590</v>
      </c>
      <c r="C826" t="s">
        <v>70</v>
      </c>
      <c r="D826" t="s">
        <v>71</v>
      </c>
      <c r="E826">
        <v>1.1400000000000001</v>
      </c>
      <c r="F826">
        <v>1.49934E-3</v>
      </c>
      <c r="G826" t="s">
        <v>72</v>
      </c>
      <c r="H826" t="s">
        <v>151</v>
      </c>
      <c r="I826" t="s">
        <v>16</v>
      </c>
      <c r="J826">
        <v>1</v>
      </c>
    </row>
    <row r="827" spans="1:10" x14ac:dyDescent="0.3">
      <c r="A827" t="s">
        <v>589</v>
      </c>
      <c r="B827" t="s">
        <v>590</v>
      </c>
      <c r="C827" t="s">
        <v>102</v>
      </c>
      <c r="D827" t="s">
        <v>103</v>
      </c>
      <c r="E827">
        <v>1.1499999999999999</v>
      </c>
      <c r="F827">
        <v>2.9999999999999997E-4</v>
      </c>
      <c r="G827" t="s">
        <v>72</v>
      </c>
      <c r="H827" t="s">
        <v>151</v>
      </c>
      <c r="I827" t="s">
        <v>16</v>
      </c>
      <c r="J827">
        <v>1</v>
      </c>
    </row>
    <row r="828" spans="1:10" x14ac:dyDescent="0.3">
      <c r="A828" t="s">
        <v>589</v>
      </c>
      <c r="B828" t="s">
        <v>590</v>
      </c>
      <c r="C828" t="s">
        <v>78</v>
      </c>
      <c r="D828" t="s">
        <v>79</v>
      </c>
      <c r="E828">
        <v>1.1599999999999999</v>
      </c>
      <c r="F828">
        <v>1.8E-3</v>
      </c>
      <c r="G828" t="s">
        <v>72</v>
      </c>
      <c r="H828" t="s">
        <v>151</v>
      </c>
      <c r="I828" t="s">
        <v>16</v>
      </c>
      <c r="J828">
        <v>7</v>
      </c>
    </row>
    <row r="829" spans="1:10" x14ac:dyDescent="0.3">
      <c r="A829" t="s">
        <v>589</v>
      </c>
      <c r="B829" t="s">
        <v>590</v>
      </c>
      <c r="C829" t="s">
        <v>522</v>
      </c>
      <c r="D829" t="s">
        <v>523</v>
      </c>
      <c r="E829">
        <v>1.17</v>
      </c>
      <c r="F829">
        <v>30.6</v>
      </c>
      <c r="G829" t="s">
        <v>14</v>
      </c>
      <c r="H829" t="s">
        <v>151</v>
      </c>
      <c r="I829" t="s">
        <v>16</v>
      </c>
      <c r="J829">
        <v>6</v>
      </c>
    </row>
    <row r="830" spans="1:10" x14ac:dyDescent="0.3">
      <c r="A830" t="s">
        <v>589</v>
      </c>
      <c r="B830" t="s">
        <v>590</v>
      </c>
      <c r="C830" t="s">
        <v>104</v>
      </c>
      <c r="D830" t="s">
        <v>105</v>
      </c>
      <c r="E830">
        <v>1.18</v>
      </c>
      <c r="F830">
        <v>4.4999999999999999E-4</v>
      </c>
      <c r="G830" t="s">
        <v>72</v>
      </c>
      <c r="H830" t="s">
        <v>151</v>
      </c>
      <c r="I830" t="s">
        <v>16</v>
      </c>
      <c r="J830">
        <v>1</v>
      </c>
    </row>
    <row r="831" spans="1:10" x14ac:dyDescent="0.3">
      <c r="A831" t="s">
        <v>589</v>
      </c>
      <c r="B831" t="s">
        <v>590</v>
      </c>
      <c r="C831" t="s">
        <v>294</v>
      </c>
      <c r="D831" t="s">
        <v>295</v>
      </c>
      <c r="E831">
        <v>1.19</v>
      </c>
      <c r="F831">
        <v>1.4999999999999999E-4</v>
      </c>
      <c r="G831" t="s">
        <v>72</v>
      </c>
      <c r="H831" t="s">
        <v>151</v>
      </c>
      <c r="I831" t="s">
        <v>16</v>
      </c>
      <c r="J831">
        <v>1</v>
      </c>
    </row>
    <row r="832" spans="1:10" x14ac:dyDescent="0.3">
      <c r="A832" t="s">
        <v>589</v>
      </c>
      <c r="B832" t="s">
        <v>590</v>
      </c>
      <c r="C832" t="s">
        <v>21</v>
      </c>
      <c r="D832" t="s">
        <v>22</v>
      </c>
      <c r="E832">
        <v>2</v>
      </c>
      <c r="F832">
        <v>1.02</v>
      </c>
      <c r="G832" t="s">
        <v>14</v>
      </c>
      <c r="H832" t="s">
        <v>151</v>
      </c>
      <c r="I832" t="s">
        <v>16</v>
      </c>
      <c r="J832">
        <v>2</v>
      </c>
    </row>
    <row r="833" spans="1:10" x14ac:dyDescent="0.3">
      <c r="A833" t="s">
        <v>589</v>
      </c>
      <c r="B833" t="s">
        <v>590</v>
      </c>
      <c r="C833" t="s">
        <v>454</v>
      </c>
      <c r="D833" t="s">
        <v>455</v>
      </c>
      <c r="E833">
        <v>3</v>
      </c>
      <c r="F833">
        <v>1.02</v>
      </c>
      <c r="G833" t="s">
        <v>14</v>
      </c>
      <c r="H833" t="s">
        <v>151</v>
      </c>
      <c r="I833" t="s">
        <v>16</v>
      </c>
      <c r="J833">
        <v>3</v>
      </c>
    </row>
    <row r="834" spans="1:10" x14ac:dyDescent="0.3">
      <c r="A834" t="s">
        <v>589</v>
      </c>
      <c r="B834" t="s">
        <v>590</v>
      </c>
      <c r="C834" t="s">
        <v>591</v>
      </c>
      <c r="D834" t="s">
        <v>592</v>
      </c>
      <c r="E834">
        <v>4</v>
      </c>
      <c r="F834">
        <v>1.02</v>
      </c>
      <c r="G834" t="s">
        <v>14</v>
      </c>
      <c r="H834" t="s">
        <v>151</v>
      </c>
      <c r="I834" t="s">
        <v>16</v>
      </c>
      <c r="J834">
        <v>4</v>
      </c>
    </row>
    <row r="835" spans="1:10" x14ac:dyDescent="0.3">
      <c r="A835" t="s">
        <v>589</v>
      </c>
      <c r="B835" t="s">
        <v>590</v>
      </c>
      <c r="C835" t="s">
        <v>25</v>
      </c>
      <c r="D835" t="s">
        <v>26</v>
      </c>
      <c r="E835">
        <v>5</v>
      </c>
      <c r="F835">
        <v>4.0800000000000003E-2</v>
      </c>
      <c r="G835" t="s">
        <v>14</v>
      </c>
      <c r="H835" t="s">
        <v>151</v>
      </c>
      <c r="I835" t="s">
        <v>16</v>
      </c>
      <c r="J835">
        <v>3</v>
      </c>
    </row>
    <row r="836" spans="1:10" x14ac:dyDescent="0.3">
      <c r="A836" t="s">
        <v>589</v>
      </c>
      <c r="B836" t="s">
        <v>590</v>
      </c>
      <c r="C836" t="s">
        <v>27</v>
      </c>
      <c r="D836" t="s">
        <v>28</v>
      </c>
      <c r="E836">
        <v>6</v>
      </c>
      <c r="F836">
        <v>2.0400000000000001E-2</v>
      </c>
      <c r="G836" t="s">
        <v>14</v>
      </c>
      <c r="H836" t="s">
        <v>151</v>
      </c>
      <c r="I836" t="s">
        <v>16</v>
      </c>
      <c r="J836">
        <v>3</v>
      </c>
    </row>
    <row r="837" spans="1:10" x14ac:dyDescent="0.3">
      <c r="A837" t="s">
        <v>589</v>
      </c>
      <c r="B837" t="s">
        <v>590</v>
      </c>
      <c r="C837" t="s">
        <v>36</v>
      </c>
      <c r="D837" t="s">
        <v>37</v>
      </c>
      <c r="E837">
        <v>7</v>
      </c>
      <c r="F837">
        <v>1.02</v>
      </c>
      <c r="G837" t="s">
        <v>14</v>
      </c>
      <c r="H837" t="s">
        <v>151</v>
      </c>
      <c r="I837" t="s">
        <v>16</v>
      </c>
      <c r="J837">
        <v>3</v>
      </c>
    </row>
    <row r="838" spans="1:10" x14ac:dyDescent="0.3">
      <c r="A838" t="s">
        <v>589</v>
      </c>
      <c r="B838" t="s">
        <v>590</v>
      </c>
      <c r="C838" t="s">
        <v>29</v>
      </c>
      <c r="D838" t="s">
        <v>30</v>
      </c>
      <c r="E838">
        <v>8</v>
      </c>
      <c r="F838">
        <v>2.0400000000000001E-2</v>
      </c>
      <c r="G838" t="s">
        <v>14</v>
      </c>
      <c r="H838" t="s">
        <v>151</v>
      </c>
      <c r="I838" t="s">
        <v>16</v>
      </c>
      <c r="J838">
        <v>3</v>
      </c>
    </row>
    <row r="839" spans="1:10" x14ac:dyDescent="0.3">
      <c r="A839" t="s">
        <v>593</v>
      </c>
      <c r="B839" t="s">
        <v>594</v>
      </c>
      <c r="C839" t="s">
        <v>296</v>
      </c>
      <c r="D839" t="s">
        <v>297</v>
      </c>
      <c r="E839">
        <v>1.01</v>
      </c>
      <c r="F839">
        <v>30.6</v>
      </c>
      <c r="G839" t="s">
        <v>14</v>
      </c>
      <c r="H839" t="s">
        <v>151</v>
      </c>
      <c r="I839" t="s">
        <v>16</v>
      </c>
      <c r="J839">
        <v>6</v>
      </c>
    </row>
    <row r="840" spans="1:10" x14ac:dyDescent="0.3">
      <c r="A840" t="s">
        <v>593</v>
      </c>
      <c r="B840" t="s">
        <v>594</v>
      </c>
      <c r="C840" t="s">
        <v>120</v>
      </c>
      <c r="D840" t="s">
        <v>121</v>
      </c>
      <c r="E840">
        <v>1.02</v>
      </c>
      <c r="F840">
        <v>1.1999999999999999E-5</v>
      </c>
      <c r="G840" t="s">
        <v>72</v>
      </c>
      <c r="H840" t="s">
        <v>151</v>
      </c>
      <c r="I840" t="s">
        <v>16</v>
      </c>
      <c r="J840">
        <v>1</v>
      </c>
    </row>
    <row r="841" spans="1:10" x14ac:dyDescent="0.3">
      <c r="A841" t="s">
        <v>593</v>
      </c>
      <c r="B841" t="s">
        <v>594</v>
      </c>
      <c r="C841" t="s">
        <v>82</v>
      </c>
      <c r="D841" t="s">
        <v>83</v>
      </c>
      <c r="E841">
        <v>1.03</v>
      </c>
      <c r="F841">
        <v>5.2500000000000003E-3</v>
      </c>
      <c r="G841" t="s">
        <v>72</v>
      </c>
      <c r="H841" t="s">
        <v>151</v>
      </c>
      <c r="I841" t="s">
        <v>16</v>
      </c>
      <c r="J841">
        <v>1</v>
      </c>
    </row>
    <row r="842" spans="1:10" x14ac:dyDescent="0.3">
      <c r="A842" t="s">
        <v>593</v>
      </c>
      <c r="B842" t="s">
        <v>594</v>
      </c>
      <c r="C842" t="s">
        <v>128</v>
      </c>
      <c r="D842" t="s">
        <v>129</v>
      </c>
      <c r="E842">
        <v>1.04</v>
      </c>
      <c r="F842">
        <v>3.7115384615384614E-4</v>
      </c>
      <c r="G842" t="s">
        <v>130</v>
      </c>
      <c r="H842" t="s">
        <v>151</v>
      </c>
      <c r="I842" t="s">
        <v>16</v>
      </c>
      <c r="J842">
        <v>1</v>
      </c>
    </row>
    <row r="843" spans="1:10" x14ac:dyDescent="0.3">
      <c r="A843" t="s">
        <v>593</v>
      </c>
      <c r="B843" t="s">
        <v>594</v>
      </c>
      <c r="C843" t="s">
        <v>92</v>
      </c>
      <c r="D843" t="s">
        <v>93</v>
      </c>
      <c r="E843">
        <v>1.05</v>
      </c>
      <c r="F843">
        <v>1.5E-3</v>
      </c>
      <c r="G843" t="s">
        <v>72</v>
      </c>
      <c r="H843" t="s">
        <v>151</v>
      </c>
      <c r="I843" t="s">
        <v>16</v>
      </c>
      <c r="J843">
        <v>1</v>
      </c>
    </row>
    <row r="844" spans="1:10" x14ac:dyDescent="0.3">
      <c r="A844" t="s">
        <v>593</v>
      </c>
      <c r="B844" t="s">
        <v>594</v>
      </c>
      <c r="C844" t="s">
        <v>112</v>
      </c>
      <c r="D844" t="s">
        <v>113</v>
      </c>
      <c r="E844">
        <v>1.06</v>
      </c>
      <c r="F844">
        <v>5.3999999999999998E-5</v>
      </c>
      <c r="G844" t="s">
        <v>72</v>
      </c>
      <c r="H844" t="s">
        <v>151</v>
      </c>
      <c r="I844" t="s">
        <v>16</v>
      </c>
      <c r="J844">
        <v>1</v>
      </c>
    </row>
    <row r="845" spans="1:10" x14ac:dyDescent="0.3">
      <c r="A845" t="s">
        <v>593</v>
      </c>
      <c r="B845" t="s">
        <v>594</v>
      </c>
      <c r="C845" t="s">
        <v>316</v>
      </c>
      <c r="D845" t="s">
        <v>317</v>
      </c>
      <c r="E845">
        <v>1.07</v>
      </c>
      <c r="F845">
        <v>1.98E-3</v>
      </c>
      <c r="G845" t="s">
        <v>72</v>
      </c>
      <c r="H845" t="s">
        <v>151</v>
      </c>
      <c r="I845" t="s">
        <v>16</v>
      </c>
      <c r="J845">
        <v>1</v>
      </c>
    </row>
    <row r="846" spans="1:10" x14ac:dyDescent="0.3">
      <c r="A846" t="s">
        <v>593</v>
      </c>
      <c r="B846" t="s">
        <v>594</v>
      </c>
      <c r="C846" t="s">
        <v>118</v>
      </c>
      <c r="D846" t="s">
        <v>119</v>
      </c>
      <c r="E846">
        <v>1.08</v>
      </c>
      <c r="F846">
        <v>9.9000000000000008E-5</v>
      </c>
      <c r="G846" t="s">
        <v>72</v>
      </c>
      <c r="H846" t="s">
        <v>151</v>
      </c>
      <c r="I846" t="s">
        <v>16</v>
      </c>
      <c r="J846">
        <v>2</v>
      </c>
    </row>
    <row r="847" spans="1:10" x14ac:dyDescent="0.3">
      <c r="A847" t="s">
        <v>593</v>
      </c>
      <c r="B847" t="s">
        <v>594</v>
      </c>
      <c r="C847" t="s">
        <v>116</v>
      </c>
      <c r="D847" t="s">
        <v>117</v>
      </c>
      <c r="E847">
        <v>1.0900000000000001</v>
      </c>
      <c r="F847">
        <v>4.5000000000000003E-5</v>
      </c>
      <c r="G847" t="s">
        <v>72</v>
      </c>
      <c r="H847" t="s">
        <v>151</v>
      </c>
      <c r="I847" t="s">
        <v>16</v>
      </c>
      <c r="J847">
        <v>1</v>
      </c>
    </row>
    <row r="848" spans="1:10" x14ac:dyDescent="0.3">
      <c r="A848" t="s">
        <v>593</v>
      </c>
      <c r="B848" t="s">
        <v>594</v>
      </c>
      <c r="C848" t="s">
        <v>86</v>
      </c>
      <c r="D848" t="s">
        <v>87</v>
      </c>
      <c r="E848">
        <v>1.1000000000000001</v>
      </c>
      <c r="F848">
        <v>3.0000000000000003E-4</v>
      </c>
      <c r="G848" t="s">
        <v>72</v>
      </c>
      <c r="H848" t="s">
        <v>151</v>
      </c>
      <c r="I848" t="s">
        <v>16</v>
      </c>
      <c r="J848">
        <v>1</v>
      </c>
    </row>
    <row r="849" spans="1:10" x14ac:dyDescent="0.3">
      <c r="A849" t="s">
        <v>593</v>
      </c>
      <c r="B849" t="s">
        <v>594</v>
      </c>
      <c r="C849" t="s">
        <v>90</v>
      </c>
      <c r="D849" t="s">
        <v>91</v>
      </c>
      <c r="E849">
        <v>1.1100000000000001</v>
      </c>
      <c r="F849">
        <v>3.2250000000000003E-4</v>
      </c>
      <c r="G849" t="s">
        <v>72</v>
      </c>
      <c r="H849" t="s">
        <v>151</v>
      </c>
      <c r="I849" t="s">
        <v>16</v>
      </c>
      <c r="J849">
        <v>1</v>
      </c>
    </row>
    <row r="850" spans="1:10" x14ac:dyDescent="0.3">
      <c r="A850" t="s">
        <v>593</v>
      </c>
      <c r="B850" t="s">
        <v>594</v>
      </c>
      <c r="C850" t="s">
        <v>110</v>
      </c>
      <c r="D850" t="s">
        <v>111</v>
      </c>
      <c r="E850">
        <v>1.1200000000000001</v>
      </c>
      <c r="F850">
        <v>3.0000000000000001E-5</v>
      </c>
      <c r="G850" t="s">
        <v>72</v>
      </c>
      <c r="H850" t="s">
        <v>151</v>
      </c>
      <c r="I850" t="s">
        <v>16</v>
      </c>
      <c r="J850">
        <v>1</v>
      </c>
    </row>
    <row r="851" spans="1:10" x14ac:dyDescent="0.3">
      <c r="A851" t="s">
        <v>593</v>
      </c>
      <c r="B851" t="s">
        <v>594</v>
      </c>
      <c r="C851" t="s">
        <v>126</v>
      </c>
      <c r="D851" t="s">
        <v>127</v>
      </c>
      <c r="E851">
        <v>1.1299999999999999</v>
      </c>
      <c r="F851">
        <v>3.0769230769230769E-7</v>
      </c>
      <c r="G851" t="s">
        <v>72</v>
      </c>
      <c r="H851" t="s">
        <v>151</v>
      </c>
      <c r="I851" t="s">
        <v>16</v>
      </c>
      <c r="J851">
        <v>1</v>
      </c>
    </row>
    <row r="852" spans="1:10" x14ac:dyDescent="0.3">
      <c r="A852" t="s">
        <v>593</v>
      </c>
      <c r="B852" t="s">
        <v>594</v>
      </c>
      <c r="C852" t="s">
        <v>74</v>
      </c>
      <c r="D852" t="s">
        <v>75</v>
      </c>
      <c r="E852">
        <v>1.1400000000000001</v>
      </c>
      <c r="F852">
        <v>1.2000000000000001E-3</v>
      </c>
      <c r="G852" t="s">
        <v>72</v>
      </c>
      <c r="H852" t="s">
        <v>151</v>
      </c>
      <c r="I852" t="s">
        <v>16</v>
      </c>
      <c r="J852">
        <v>1</v>
      </c>
    </row>
    <row r="853" spans="1:10" x14ac:dyDescent="0.3">
      <c r="A853" t="s">
        <v>593</v>
      </c>
      <c r="B853" t="s">
        <v>594</v>
      </c>
      <c r="C853" t="s">
        <v>314</v>
      </c>
      <c r="D853" t="s">
        <v>315</v>
      </c>
      <c r="E853">
        <v>1.1499999999999999</v>
      </c>
      <c r="F853">
        <v>4.974038461538462E-4</v>
      </c>
      <c r="G853" t="s">
        <v>72</v>
      </c>
      <c r="H853" t="s">
        <v>151</v>
      </c>
      <c r="I853" t="s">
        <v>16</v>
      </c>
      <c r="J853">
        <v>1</v>
      </c>
    </row>
    <row r="854" spans="1:10" x14ac:dyDescent="0.3">
      <c r="A854" t="s">
        <v>593</v>
      </c>
      <c r="B854" t="s">
        <v>594</v>
      </c>
      <c r="C854" t="s">
        <v>70</v>
      </c>
      <c r="D854" t="s">
        <v>71</v>
      </c>
      <c r="E854">
        <v>1.1599999999999999</v>
      </c>
      <c r="F854">
        <v>2.2394423076923077E-3</v>
      </c>
      <c r="G854" t="s">
        <v>72</v>
      </c>
      <c r="H854" t="s">
        <v>151</v>
      </c>
      <c r="I854" t="s">
        <v>16</v>
      </c>
      <c r="J854">
        <v>1</v>
      </c>
    </row>
    <row r="855" spans="1:10" x14ac:dyDescent="0.3">
      <c r="A855" t="s">
        <v>593</v>
      </c>
      <c r="B855" t="s">
        <v>594</v>
      </c>
      <c r="C855" t="s">
        <v>104</v>
      </c>
      <c r="D855" t="s">
        <v>105</v>
      </c>
      <c r="E855">
        <v>1.17</v>
      </c>
      <c r="F855">
        <v>6.0000000000000002E-5</v>
      </c>
      <c r="G855" t="s">
        <v>72</v>
      </c>
      <c r="H855" t="s">
        <v>151</v>
      </c>
      <c r="I855" t="s">
        <v>16</v>
      </c>
      <c r="J855">
        <v>1</v>
      </c>
    </row>
    <row r="856" spans="1:10" x14ac:dyDescent="0.3">
      <c r="A856" t="s">
        <v>593</v>
      </c>
      <c r="B856" t="s">
        <v>594</v>
      </c>
      <c r="C856" t="s">
        <v>102</v>
      </c>
      <c r="D856" t="s">
        <v>103</v>
      </c>
      <c r="E856">
        <v>1.18</v>
      </c>
      <c r="F856">
        <v>6.0000000000000002E-5</v>
      </c>
      <c r="G856" t="s">
        <v>72</v>
      </c>
      <c r="H856" t="s">
        <v>151</v>
      </c>
      <c r="I856" t="s">
        <v>16</v>
      </c>
      <c r="J856">
        <v>1</v>
      </c>
    </row>
    <row r="857" spans="1:10" x14ac:dyDescent="0.3">
      <c r="A857" t="s">
        <v>593</v>
      </c>
      <c r="B857" t="s">
        <v>594</v>
      </c>
      <c r="C857" t="s">
        <v>290</v>
      </c>
      <c r="D857" t="s">
        <v>291</v>
      </c>
      <c r="E857">
        <v>1.19</v>
      </c>
      <c r="F857">
        <v>7.5000000000000002E-4</v>
      </c>
      <c r="G857" t="s">
        <v>72</v>
      </c>
      <c r="H857" t="s">
        <v>151</v>
      </c>
      <c r="I857" t="s">
        <v>16</v>
      </c>
      <c r="J857">
        <v>1</v>
      </c>
    </row>
    <row r="858" spans="1:10" x14ac:dyDescent="0.3">
      <c r="A858" t="s">
        <v>593</v>
      </c>
      <c r="B858" t="s">
        <v>594</v>
      </c>
      <c r="C858" t="s">
        <v>294</v>
      </c>
      <c r="D858" t="s">
        <v>295</v>
      </c>
      <c r="E858">
        <v>1.2</v>
      </c>
      <c r="F858">
        <v>6.0000000000000006E-4</v>
      </c>
      <c r="G858" t="s">
        <v>72</v>
      </c>
      <c r="H858" t="s">
        <v>151</v>
      </c>
      <c r="I858" t="s">
        <v>16</v>
      </c>
      <c r="J858">
        <v>1</v>
      </c>
    </row>
    <row r="859" spans="1:10" x14ac:dyDescent="0.3">
      <c r="A859" t="s">
        <v>593</v>
      </c>
      <c r="B859" t="s">
        <v>594</v>
      </c>
      <c r="C859" t="s">
        <v>36</v>
      </c>
      <c r="D859" t="s">
        <v>37</v>
      </c>
      <c r="E859">
        <v>2</v>
      </c>
      <c r="F859">
        <v>1.02</v>
      </c>
      <c r="G859" t="s">
        <v>14</v>
      </c>
      <c r="H859" t="s">
        <v>151</v>
      </c>
      <c r="I859" t="s">
        <v>16</v>
      </c>
      <c r="J859">
        <v>3</v>
      </c>
    </row>
    <row r="860" spans="1:10" x14ac:dyDescent="0.3">
      <c r="A860" t="s">
        <v>593</v>
      </c>
      <c r="B860" t="s">
        <v>594</v>
      </c>
      <c r="C860" t="s">
        <v>454</v>
      </c>
      <c r="D860" t="s">
        <v>455</v>
      </c>
      <c r="E860">
        <v>3</v>
      </c>
      <c r="F860">
        <v>1.02</v>
      </c>
      <c r="G860" t="s">
        <v>14</v>
      </c>
      <c r="H860" t="s">
        <v>151</v>
      </c>
      <c r="I860" t="s">
        <v>16</v>
      </c>
      <c r="J860">
        <v>3</v>
      </c>
    </row>
    <row r="861" spans="1:10" x14ac:dyDescent="0.3">
      <c r="A861" t="s">
        <v>593</v>
      </c>
      <c r="B861" t="s">
        <v>594</v>
      </c>
      <c r="C861" t="s">
        <v>21</v>
      </c>
      <c r="D861" t="s">
        <v>22</v>
      </c>
      <c r="E861">
        <v>4</v>
      </c>
      <c r="F861">
        <v>1.02</v>
      </c>
      <c r="G861" t="s">
        <v>14</v>
      </c>
      <c r="H861" t="s">
        <v>151</v>
      </c>
      <c r="I861" t="s">
        <v>16</v>
      </c>
      <c r="J861">
        <v>2</v>
      </c>
    </row>
    <row r="862" spans="1:10" x14ac:dyDescent="0.3">
      <c r="A862" t="s">
        <v>593</v>
      </c>
      <c r="B862" t="s">
        <v>594</v>
      </c>
      <c r="C862" t="s">
        <v>597</v>
      </c>
      <c r="D862" t="s">
        <v>598</v>
      </c>
      <c r="E862">
        <v>5</v>
      </c>
      <c r="F862">
        <v>1.02</v>
      </c>
      <c r="G862" t="s">
        <v>14</v>
      </c>
      <c r="H862" t="s">
        <v>151</v>
      </c>
      <c r="I862" t="s">
        <v>16</v>
      </c>
      <c r="J862">
        <v>4</v>
      </c>
    </row>
    <row r="863" spans="1:10" x14ac:dyDescent="0.3">
      <c r="A863" t="s">
        <v>593</v>
      </c>
      <c r="B863" t="s">
        <v>594</v>
      </c>
      <c r="C863" t="s">
        <v>599</v>
      </c>
      <c r="D863" t="s">
        <v>600</v>
      </c>
      <c r="E863">
        <v>6</v>
      </c>
      <c r="F863">
        <v>1.02</v>
      </c>
      <c r="G863" t="s">
        <v>14</v>
      </c>
      <c r="H863" t="s">
        <v>151</v>
      </c>
      <c r="I863" t="s">
        <v>16</v>
      </c>
      <c r="J863">
        <v>2</v>
      </c>
    </row>
    <row r="864" spans="1:10" x14ac:dyDescent="0.3">
      <c r="A864" t="s">
        <v>593</v>
      </c>
      <c r="B864" t="s">
        <v>594</v>
      </c>
      <c r="C864" t="s">
        <v>25</v>
      </c>
      <c r="D864" t="s">
        <v>26</v>
      </c>
      <c r="E864">
        <v>7</v>
      </c>
      <c r="F864">
        <v>4.0769230769230766E-2</v>
      </c>
      <c r="G864" t="s">
        <v>14</v>
      </c>
      <c r="H864" t="s">
        <v>151</v>
      </c>
      <c r="I864" t="s">
        <v>16</v>
      </c>
      <c r="J864">
        <v>3</v>
      </c>
    </row>
    <row r="865" spans="1:10" x14ac:dyDescent="0.3">
      <c r="A865" t="s">
        <v>593</v>
      </c>
      <c r="B865" t="s">
        <v>594</v>
      </c>
      <c r="C865" t="s">
        <v>27</v>
      </c>
      <c r="D865" t="s">
        <v>28</v>
      </c>
      <c r="E865">
        <v>8</v>
      </c>
      <c r="F865">
        <v>2.0384615384615383E-2</v>
      </c>
      <c r="G865" t="s">
        <v>14</v>
      </c>
      <c r="H865" t="s">
        <v>151</v>
      </c>
      <c r="I865" t="s">
        <v>16</v>
      </c>
      <c r="J865">
        <v>3</v>
      </c>
    </row>
    <row r="866" spans="1:10" x14ac:dyDescent="0.3">
      <c r="A866" t="s">
        <v>593</v>
      </c>
      <c r="B866" t="s">
        <v>594</v>
      </c>
      <c r="C866" t="s">
        <v>29</v>
      </c>
      <c r="D866" t="s">
        <v>30</v>
      </c>
      <c r="E866">
        <v>9</v>
      </c>
      <c r="F866">
        <v>2.0384615384615383E-2</v>
      </c>
      <c r="G866" t="s">
        <v>14</v>
      </c>
      <c r="H866" t="s">
        <v>151</v>
      </c>
      <c r="I866" t="s">
        <v>16</v>
      </c>
      <c r="J866">
        <v>3</v>
      </c>
    </row>
    <row r="867" spans="1:10" x14ac:dyDescent="0.3">
      <c r="A867" t="s">
        <v>593</v>
      </c>
      <c r="B867" t="s">
        <v>594</v>
      </c>
      <c r="C867" t="s">
        <v>154</v>
      </c>
      <c r="D867" t="s">
        <v>155</v>
      </c>
      <c r="E867">
        <v>10</v>
      </c>
      <c r="F867">
        <v>1.02</v>
      </c>
      <c r="G867" t="s">
        <v>14</v>
      </c>
      <c r="H867" t="s">
        <v>151</v>
      </c>
      <c r="I867" t="s">
        <v>16</v>
      </c>
      <c r="J867">
        <v>3</v>
      </c>
    </row>
    <row r="868" spans="1:10" x14ac:dyDescent="0.3">
      <c r="A868" t="s">
        <v>601</v>
      </c>
      <c r="B868" t="s">
        <v>602</v>
      </c>
      <c r="C868" t="s">
        <v>296</v>
      </c>
      <c r="D868" t="s">
        <v>297</v>
      </c>
      <c r="E868">
        <v>1.01</v>
      </c>
      <c r="F868">
        <v>30</v>
      </c>
      <c r="G868" t="s">
        <v>14</v>
      </c>
      <c r="H868" t="s">
        <v>151</v>
      </c>
      <c r="I868" t="s">
        <v>16</v>
      </c>
      <c r="J868">
        <v>6</v>
      </c>
    </row>
    <row r="869" spans="1:10" x14ac:dyDescent="0.3">
      <c r="A869" t="s">
        <v>601</v>
      </c>
      <c r="B869" t="s">
        <v>602</v>
      </c>
      <c r="C869" t="s">
        <v>120</v>
      </c>
      <c r="D869" t="s">
        <v>121</v>
      </c>
      <c r="E869">
        <v>1.02</v>
      </c>
      <c r="F869">
        <v>1.1999999999999999E-5</v>
      </c>
      <c r="G869" t="s">
        <v>72</v>
      </c>
      <c r="H869" t="s">
        <v>151</v>
      </c>
      <c r="I869" t="s">
        <v>16</v>
      </c>
      <c r="J869">
        <v>1</v>
      </c>
    </row>
    <row r="870" spans="1:10" x14ac:dyDescent="0.3">
      <c r="A870" t="s">
        <v>601</v>
      </c>
      <c r="B870" t="s">
        <v>602</v>
      </c>
      <c r="C870" t="s">
        <v>82</v>
      </c>
      <c r="D870" t="s">
        <v>83</v>
      </c>
      <c r="E870">
        <v>1.03</v>
      </c>
      <c r="F870">
        <v>1.2359999999999999E-3</v>
      </c>
      <c r="G870" t="s">
        <v>72</v>
      </c>
      <c r="H870" t="s">
        <v>151</v>
      </c>
      <c r="I870" t="s">
        <v>16</v>
      </c>
      <c r="J870">
        <v>1</v>
      </c>
    </row>
    <row r="871" spans="1:10" x14ac:dyDescent="0.3">
      <c r="A871" t="s">
        <v>601</v>
      </c>
      <c r="B871" t="s">
        <v>602</v>
      </c>
      <c r="C871" t="s">
        <v>128</v>
      </c>
      <c r="D871" t="s">
        <v>129</v>
      </c>
      <c r="E871">
        <v>1.04</v>
      </c>
      <c r="F871">
        <v>3.6538461538461539E-7</v>
      </c>
      <c r="G871" t="s">
        <v>130</v>
      </c>
      <c r="H871" t="s">
        <v>151</v>
      </c>
      <c r="I871" t="s">
        <v>16</v>
      </c>
      <c r="J871">
        <v>1</v>
      </c>
    </row>
    <row r="872" spans="1:10" x14ac:dyDescent="0.3">
      <c r="A872" t="s">
        <v>601</v>
      </c>
      <c r="B872" t="s">
        <v>602</v>
      </c>
      <c r="C872" t="s">
        <v>100</v>
      </c>
      <c r="D872" t="s">
        <v>101</v>
      </c>
      <c r="E872">
        <v>1.05</v>
      </c>
      <c r="F872">
        <v>2.9999999999999997E-6</v>
      </c>
      <c r="G872" t="s">
        <v>72</v>
      </c>
      <c r="H872" t="s">
        <v>151</v>
      </c>
      <c r="I872" t="s">
        <v>16</v>
      </c>
      <c r="J872">
        <v>2</v>
      </c>
    </row>
    <row r="873" spans="1:10" x14ac:dyDescent="0.3">
      <c r="A873" t="s">
        <v>601</v>
      </c>
      <c r="B873" t="s">
        <v>602</v>
      </c>
      <c r="C873" t="s">
        <v>92</v>
      </c>
      <c r="D873" t="s">
        <v>93</v>
      </c>
      <c r="E873">
        <v>1.06</v>
      </c>
      <c r="F873">
        <v>1.5E-3</v>
      </c>
      <c r="G873" t="s">
        <v>72</v>
      </c>
      <c r="H873" t="s">
        <v>151</v>
      </c>
      <c r="I873" t="s">
        <v>16</v>
      </c>
      <c r="J873">
        <v>1</v>
      </c>
    </row>
    <row r="874" spans="1:10" x14ac:dyDescent="0.3">
      <c r="A874" t="s">
        <v>601</v>
      </c>
      <c r="B874" t="s">
        <v>602</v>
      </c>
      <c r="C874" t="s">
        <v>112</v>
      </c>
      <c r="D874" t="s">
        <v>113</v>
      </c>
      <c r="E874">
        <v>1.07</v>
      </c>
      <c r="F874">
        <v>4.6192307692307689E-5</v>
      </c>
      <c r="G874" t="s">
        <v>72</v>
      </c>
      <c r="H874" t="s">
        <v>151</v>
      </c>
      <c r="I874" t="s">
        <v>16</v>
      </c>
      <c r="J874">
        <v>1</v>
      </c>
    </row>
    <row r="875" spans="1:10" x14ac:dyDescent="0.3">
      <c r="A875" t="s">
        <v>601</v>
      </c>
      <c r="B875" t="s">
        <v>602</v>
      </c>
      <c r="C875" t="s">
        <v>108</v>
      </c>
      <c r="D875" t="s">
        <v>109</v>
      </c>
      <c r="E875">
        <v>1.08</v>
      </c>
      <c r="F875">
        <v>2.4000000000000001E-4</v>
      </c>
      <c r="G875" t="s">
        <v>72</v>
      </c>
      <c r="H875" t="s">
        <v>151</v>
      </c>
      <c r="I875" t="s">
        <v>16</v>
      </c>
      <c r="J875">
        <v>1</v>
      </c>
    </row>
    <row r="876" spans="1:10" x14ac:dyDescent="0.3">
      <c r="A876" t="s">
        <v>601</v>
      </c>
      <c r="B876" t="s">
        <v>602</v>
      </c>
      <c r="C876" t="s">
        <v>316</v>
      </c>
      <c r="D876" t="s">
        <v>317</v>
      </c>
      <c r="E876">
        <v>1.0900000000000001</v>
      </c>
      <c r="F876">
        <v>2.0273653846153844E-3</v>
      </c>
      <c r="G876" t="s">
        <v>72</v>
      </c>
      <c r="H876" t="s">
        <v>151</v>
      </c>
      <c r="I876" t="s">
        <v>16</v>
      </c>
      <c r="J876">
        <v>1</v>
      </c>
    </row>
    <row r="877" spans="1:10" x14ac:dyDescent="0.3">
      <c r="A877" t="s">
        <v>601</v>
      </c>
      <c r="B877" t="s">
        <v>602</v>
      </c>
      <c r="C877" t="s">
        <v>118</v>
      </c>
      <c r="D877" t="s">
        <v>119</v>
      </c>
      <c r="E877">
        <v>1.1000000000000001</v>
      </c>
      <c r="F877">
        <v>9.9000000000000008E-5</v>
      </c>
      <c r="G877" t="s">
        <v>72</v>
      </c>
      <c r="H877" t="s">
        <v>151</v>
      </c>
      <c r="I877" t="s">
        <v>16</v>
      </c>
      <c r="J877">
        <v>2</v>
      </c>
    </row>
    <row r="878" spans="1:10" x14ac:dyDescent="0.3">
      <c r="A878" t="s">
        <v>601</v>
      </c>
      <c r="B878" t="s">
        <v>602</v>
      </c>
      <c r="C878" t="s">
        <v>116</v>
      </c>
      <c r="D878" t="s">
        <v>117</v>
      </c>
      <c r="E878">
        <v>1.1100000000000001</v>
      </c>
      <c r="F878">
        <v>3.9596153846153846E-5</v>
      </c>
      <c r="G878" t="s">
        <v>72</v>
      </c>
      <c r="H878" t="s">
        <v>151</v>
      </c>
      <c r="I878" t="s">
        <v>16</v>
      </c>
      <c r="J878">
        <v>1</v>
      </c>
    </row>
    <row r="879" spans="1:10" x14ac:dyDescent="0.3">
      <c r="A879" t="s">
        <v>601</v>
      </c>
      <c r="B879" t="s">
        <v>602</v>
      </c>
      <c r="C879" t="s">
        <v>86</v>
      </c>
      <c r="D879" t="s">
        <v>87</v>
      </c>
      <c r="E879">
        <v>1.1200000000000001</v>
      </c>
      <c r="F879">
        <v>6.0899999999999995E-4</v>
      </c>
      <c r="G879" t="s">
        <v>72</v>
      </c>
      <c r="H879" t="s">
        <v>151</v>
      </c>
      <c r="I879" t="s">
        <v>16</v>
      </c>
      <c r="J879">
        <v>1</v>
      </c>
    </row>
    <row r="880" spans="1:10" x14ac:dyDescent="0.3">
      <c r="A880" t="s">
        <v>601</v>
      </c>
      <c r="B880" t="s">
        <v>602</v>
      </c>
      <c r="C880" t="s">
        <v>110</v>
      </c>
      <c r="D880" t="s">
        <v>111</v>
      </c>
      <c r="E880">
        <v>1.1299999999999999</v>
      </c>
      <c r="F880">
        <v>3.3000000000000003E-5</v>
      </c>
      <c r="G880" t="s">
        <v>72</v>
      </c>
      <c r="H880" t="s">
        <v>151</v>
      </c>
      <c r="I880" t="s">
        <v>16</v>
      </c>
      <c r="J880">
        <v>1</v>
      </c>
    </row>
    <row r="881" spans="1:10" x14ac:dyDescent="0.3">
      <c r="A881" t="s">
        <v>601</v>
      </c>
      <c r="B881" t="s">
        <v>602</v>
      </c>
      <c r="C881" t="s">
        <v>126</v>
      </c>
      <c r="D881" t="s">
        <v>127</v>
      </c>
      <c r="E881">
        <v>1.1400000000000001</v>
      </c>
      <c r="F881">
        <v>3.0769230769230769E-7</v>
      </c>
      <c r="G881" t="s">
        <v>72</v>
      </c>
      <c r="H881" t="s">
        <v>151</v>
      </c>
      <c r="I881" t="s">
        <v>16</v>
      </c>
      <c r="J881">
        <v>1</v>
      </c>
    </row>
    <row r="882" spans="1:10" x14ac:dyDescent="0.3">
      <c r="A882" t="s">
        <v>601</v>
      </c>
      <c r="B882" t="s">
        <v>602</v>
      </c>
      <c r="C882" t="s">
        <v>74</v>
      </c>
      <c r="D882" t="s">
        <v>75</v>
      </c>
      <c r="E882">
        <v>1.1499999999999999</v>
      </c>
      <c r="F882">
        <v>1.8E-3</v>
      </c>
      <c r="G882" t="s">
        <v>72</v>
      </c>
      <c r="H882" t="s">
        <v>151</v>
      </c>
      <c r="I882" t="s">
        <v>16</v>
      </c>
      <c r="J882">
        <v>1</v>
      </c>
    </row>
    <row r="883" spans="1:10" x14ac:dyDescent="0.3">
      <c r="A883" t="s">
        <v>601</v>
      </c>
      <c r="B883" t="s">
        <v>602</v>
      </c>
      <c r="C883" t="s">
        <v>227</v>
      </c>
      <c r="D883" t="s">
        <v>228</v>
      </c>
      <c r="E883">
        <v>1.1599999999999999</v>
      </c>
      <c r="F883">
        <v>2.9999999999999997E-6</v>
      </c>
      <c r="G883" t="s">
        <v>72</v>
      </c>
      <c r="H883" t="s">
        <v>151</v>
      </c>
      <c r="I883" t="s">
        <v>16</v>
      </c>
      <c r="J883">
        <v>1</v>
      </c>
    </row>
    <row r="884" spans="1:10" x14ac:dyDescent="0.3">
      <c r="A884" t="s">
        <v>601</v>
      </c>
      <c r="B884" t="s">
        <v>602</v>
      </c>
      <c r="C884" t="s">
        <v>294</v>
      </c>
      <c r="D884" t="s">
        <v>295</v>
      </c>
      <c r="E884">
        <v>1.17</v>
      </c>
      <c r="F884">
        <v>6.0000000000000002E-5</v>
      </c>
      <c r="G884" t="s">
        <v>72</v>
      </c>
      <c r="H884" t="s">
        <v>151</v>
      </c>
      <c r="I884" t="s">
        <v>16</v>
      </c>
      <c r="J884">
        <v>1</v>
      </c>
    </row>
    <row r="885" spans="1:10" x14ac:dyDescent="0.3">
      <c r="A885" t="s">
        <v>601</v>
      </c>
      <c r="B885" t="s">
        <v>602</v>
      </c>
      <c r="C885" t="s">
        <v>94</v>
      </c>
      <c r="D885" t="s">
        <v>95</v>
      </c>
      <c r="E885">
        <v>1.18</v>
      </c>
      <c r="F885">
        <v>3.0000000000000003E-4</v>
      </c>
      <c r="G885" t="s">
        <v>72</v>
      </c>
      <c r="H885" t="s">
        <v>151</v>
      </c>
      <c r="I885" t="s">
        <v>16</v>
      </c>
      <c r="J885">
        <v>1</v>
      </c>
    </row>
    <row r="886" spans="1:10" x14ac:dyDescent="0.3">
      <c r="A886" t="s">
        <v>601</v>
      </c>
      <c r="B886" t="s">
        <v>602</v>
      </c>
      <c r="C886" t="s">
        <v>314</v>
      </c>
      <c r="D886" t="s">
        <v>315</v>
      </c>
      <c r="E886">
        <v>1.19</v>
      </c>
      <c r="F886">
        <v>7.5750000000000004E-4</v>
      </c>
      <c r="G886" t="s">
        <v>72</v>
      </c>
      <c r="H886" t="s">
        <v>151</v>
      </c>
      <c r="I886" t="s">
        <v>16</v>
      </c>
      <c r="J886">
        <v>1</v>
      </c>
    </row>
    <row r="887" spans="1:10" x14ac:dyDescent="0.3">
      <c r="A887" t="s">
        <v>601</v>
      </c>
      <c r="B887" t="s">
        <v>602</v>
      </c>
      <c r="C887" t="s">
        <v>70</v>
      </c>
      <c r="D887" t="s">
        <v>71</v>
      </c>
      <c r="E887">
        <v>1.2</v>
      </c>
      <c r="F887">
        <v>3.2936538461538459E-3</v>
      </c>
      <c r="G887" t="s">
        <v>72</v>
      </c>
      <c r="H887" t="s">
        <v>151</v>
      </c>
      <c r="I887" t="s">
        <v>16</v>
      </c>
      <c r="J887">
        <v>1</v>
      </c>
    </row>
    <row r="888" spans="1:10" x14ac:dyDescent="0.3">
      <c r="A888" t="s">
        <v>601</v>
      </c>
      <c r="B888" t="s">
        <v>602</v>
      </c>
      <c r="C888" t="s">
        <v>104</v>
      </c>
      <c r="D888" t="s">
        <v>105</v>
      </c>
      <c r="E888">
        <v>1.21</v>
      </c>
      <c r="F888">
        <v>1.14E-3</v>
      </c>
      <c r="G888" t="s">
        <v>72</v>
      </c>
      <c r="H888" t="s">
        <v>151</v>
      </c>
      <c r="I888" t="s">
        <v>16</v>
      </c>
      <c r="J888">
        <v>1</v>
      </c>
    </row>
    <row r="889" spans="1:10" x14ac:dyDescent="0.3">
      <c r="A889" t="s">
        <v>601</v>
      </c>
      <c r="B889" t="s">
        <v>602</v>
      </c>
      <c r="C889" t="s">
        <v>102</v>
      </c>
      <c r="D889" t="s">
        <v>103</v>
      </c>
      <c r="E889">
        <v>1.22</v>
      </c>
      <c r="F889">
        <v>1.5000000000000001E-4</v>
      </c>
      <c r="G889" t="s">
        <v>72</v>
      </c>
      <c r="H889" t="s">
        <v>151</v>
      </c>
      <c r="I889" t="s">
        <v>16</v>
      </c>
      <c r="J889">
        <v>1</v>
      </c>
    </row>
    <row r="890" spans="1:10" x14ac:dyDescent="0.3">
      <c r="A890" t="s">
        <v>601</v>
      </c>
      <c r="B890" t="s">
        <v>602</v>
      </c>
      <c r="C890" t="s">
        <v>78</v>
      </c>
      <c r="D890" t="s">
        <v>79</v>
      </c>
      <c r="E890">
        <v>1.23</v>
      </c>
      <c r="F890">
        <v>1.65E-3</v>
      </c>
      <c r="G890" t="s">
        <v>72</v>
      </c>
      <c r="H890" t="s">
        <v>151</v>
      </c>
      <c r="I890" t="s">
        <v>16</v>
      </c>
      <c r="J890">
        <v>7</v>
      </c>
    </row>
    <row r="891" spans="1:10" x14ac:dyDescent="0.3">
      <c r="A891" t="s">
        <v>601</v>
      </c>
      <c r="B891" t="s">
        <v>602</v>
      </c>
      <c r="C891" t="s">
        <v>603</v>
      </c>
      <c r="D891" t="s">
        <v>604</v>
      </c>
      <c r="E891">
        <v>2</v>
      </c>
      <c r="F891">
        <v>1.02</v>
      </c>
      <c r="G891" t="s">
        <v>14</v>
      </c>
      <c r="H891" t="s">
        <v>151</v>
      </c>
      <c r="I891" t="s">
        <v>16</v>
      </c>
      <c r="J891">
        <v>4</v>
      </c>
    </row>
    <row r="892" spans="1:10" x14ac:dyDescent="0.3">
      <c r="A892" t="s">
        <v>601</v>
      </c>
      <c r="B892" t="s">
        <v>602</v>
      </c>
      <c r="C892" t="s">
        <v>25</v>
      </c>
      <c r="D892" t="s">
        <v>26</v>
      </c>
      <c r="E892">
        <v>3</v>
      </c>
      <c r="F892">
        <v>4.0769230769230766E-2</v>
      </c>
      <c r="G892" t="s">
        <v>14</v>
      </c>
      <c r="H892" t="s">
        <v>151</v>
      </c>
      <c r="I892" t="s">
        <v>16</v>
      </c>
      <c r="J892">
        <v>3</v>
      </c>
    </row>
    <row r="893" spans="1:10" x14ac:dyDescent="0.3">
      <c r="A893" t="s">
        <v>601</v>
      </c>
      <c r="B893" t="s">
        <v>602</v>
      </c>
      <c r="C893" t="s">
        <v>27</v>
      </c>
      <c r="D893" t="s">
        <v>28</v>
      </c>
      <c r="E893">
        <v>4</v>
      </c>
      <c r="F893">
        <v>2.0384615384615383E-2</v>
      </c>
      <c r="G893" t="s">
        <v>14</v>
      </c>
      <c r="H893" t="s">
        <v>151</v>
      </c>
      <c r="I893" t="s">
        <v>16</v>
      </c>
      <c r="J893">
        <v>3</v>
      </c>
    </row>
    <row r="894" spans="1:10" x14ac:dyDescent="0.3">
      <c r="A894" t="s">
        <v>601</v>
      </c>
      <c r="B894" t="s">
        <v>602</v>
      </c>
      <c r="C894" t="s">
        <v>36</v>
      </c>
      <c r="D894" t="s">
        <v>37</v>
      </c>
      <c r="E894">
        <v>5</v>
      </c>
      <c r="F894">
        <v>1.02</v>
      </c>
      <c r="G894" t="s">
        <v>14</v>
      </c>
      <c r="H894" t="s">
        <v>151</v>
      </c>
      <c r="I894" t="s">
        <v>16</v>
      </c>
      <c r="J894">
        <v>3</v>
      </c>
    </row>
    <row r="895" spans="1:10" x14ac:dyDescent="0.3">
      <c r="A895" t="s">
        <v>601</v>
      </c>
      <c r="B895" t="s">
        <v>602</v>
      </c>
      <c r="C895" t="s">
        <v>154</v>
      </c>
      <c r="D895" t="s">
        <v>155</v>
      </c>
      <c r="E895">
        <v>6</v>
      </c>
      <c r="F895">
        <v>1.02</v>
      </c>
      <c r="G895" t="s">
        <v>14</v>
      </c>
      <c r="H895" t="s">
        <v>151</v>
      </c>
      <c r="I895" t="s">
        <v>16</v>
      </c>
      <c r="J895">
        <v>3</v>
      </c>
    </row>
    <row r="896" spans="1:10" x14ac:dyDescent="0.3">
      <c r="A896" t="s">
        <v>601</v>
      </c>
      <c r="B896" t="s">
        <v>602</v>
      </c>
      <c r="C896" t="s">
        <v>29</v>
      </c>
      <c r="D896" t="s">
        <v>30</v>
      </c>
      <c r="E896">
        <v>7</v>
      </c>
      <c r="F896">
        <v>2.0384615384615383E-2</v>
      </c>
      <c r="G896" t="s">
        <v>14</v>
      </c>
      <c r="H896" t="s">
        <v>151</v>
      </c>
      <c r="I896" t="s">
        <v>16</v>
      </c>
      <c r="J896">
        <v>3</v>
      </c>
    </row>
    <row r="897" spans="1:10" x14ac:dyDescent="0.3">
      <c r="A897" t="s">
        <v>601</v>
      </c>
      <c r="B897" t="s">
        <v>602</v>
      </c>
      <c r="C897" t="s">
        <v>21</v>
      </c>
      <c r="D897" t="s">
        <v>22</v>
      </c>
      <c r="E897">
        <v>8</v>
      </c>
      <c r="F897">
        <v>1.02</v>
      </c>
      <c r="G897" t="s">
        <v>14</v>
      </c>
      <c r="H897" t="s">
        <v>151</v>
      </c>
      <c r="I897" t="s">
        <v>16</v>
      </c>
      <c r="J897">
        <v>2</v>
      </c>
    </row>
    <row r="898" spans="1:10" x14ac:dyDescent="0.3">
      <c r="A898" t="s">
        <v>605</v>
      </c>
      <c r="B898" t="s">
        <v>606</v>
      </c>
      <c r="C898" t="s">
        <v>296</v>
      </c>
      <c r="D898" t="s">
        <v>297</v>
      </c>
      <c r="E898">
        <v>1.01</v>
      </c>
      <c r="F898">
        <v>60</v>
      </c>
      <c r="G898" t="s">
        <v>14</v>
      </c>
      <c r="H898" t="s">
        <v>151</v>
      </c>
      <c r="I898" t="s">
        <v>16</v>
      </c>
      <c r="J898">
        <v>6</v>
      </c>
    </row>
    <row r="899" spans="1:10" x14ac:dyDescent="0.3">
      <c r="A899" t="s">
        <v>605</v>
      </c>
      <c r="B899" t="s">
        <v>606</v>
      </c>
      <c r="C899" t="s">
        <v>120</v>
      </c>
      <c r="D899" t="s">
        <v>121</v>
      </c>
      <c r="E899">
        <v>1.02</v>
      </c>
      <c r="F899">
        <v>2.3999999999999997E-5</v>
      </c>
      <c r="G899" t="s">
        <v>72</v>
      </c>
      <c r="H899" t="s">
        <v>151</v>
      </c>
      <c r="I899" t="s">
        <v>16</v>
      </c>
      <c r="J899">
        <v>1</v>
      </c>
    </row>
    <row r="900" spans="1:10" x14ac:dyDescent="0.3">
      <c r="A900" t="s">
        <v>605</v>
      </c>
      <c r="B900" t="s">
        <v>606</v>
      </c>
      <c r="C900" t="s">
        <v>82</v>
      </c>
      <c r="D900" t="s">
        <v>83</v>
      </c>
      <c r="E900">
        <v>1.03</v>
      </c>
      <c r="F900">
        <v>2.4719999999999998E-3</v>
      </c>
      <c r="G900" t="s">
        <v>72</v>
      </c>
      <c r="H900" t="s">
        <v>151</v>
      </c>
      <c r="I900" t="s">
        <v>16</v>
      </c>
      <c r="J900">
        <v>1</v>
      </c>
    </row>
    <row r="901" spans="1:10" x14ac:dyDescent="0.3">
      <c r="A901" t="s">
        <v>605</v>
      </c>
      <c r="B901" t="s">
        <v>606</v>
      </c>
      <c r="C901" t="s">
        <v>128</v>
      </c>
      <c r="D901" t="s">
        <v>129</v>
      </c>
      <c r="E901">
        <v>1.04</v>
      </c>
      <c r="F901">
        <v>7.3076923076923079E-7</v>
      </c>
      <c r="G901" t="s">
        <v>130</v>
      </c>
      <c r="H901" t="s">
        <v>151</v>
      </c>
      <c r="I901" t="s">
        <v>16</v>
      </c>
      <c r="J901">
        <v>1</v>
      </c>
    </row>
    <row r="902" spans="1:10" x14ac:dyDescent="0.3">
      <c r="A902" t="s">
        <v>605</v>
      </c>
      <c r="B902" t="s">
        <v>606</v>
      </c>
      <c r="C902" t="s">
        <v>100</v>
      </c>
      <c r="D902" t="s">
        <v>101</v>
      </c>
      <c r="E902">
        <v>1.05</v>
      </c>
      <c r="F902">
        <v>5.9999999999999993E-6</v>
      </c>
      <c r="G902" t="s">
        <v>72</v>
      </c>
      <c r="H902" t="s">
        <v>151</v>
      </c>
      <c r="I902" t="s">
        <v>16</v>
      </c>
      <c r="J902">
        <v>2</v>
      </c>
    </row>
    <row r="903" spans="1:10" x14ac:dyDescent="0.3">
      <c r="A903" t="s">
        <v>605</v>
      </c>
      <c r="B903" t="s">
        <v>606</v>
      </c>
      <c r="C903" t="s">
        <v>92</v>
      </c>
      <c r="D903" t="s">
        <v>93</v>
      </c>
      <c r="E903">
        <v>1.06</v>
      </c>
      <c r="F903">
        <v>3.0000000000000001E-3</v>
      </c>
      <c r="G903" t="s">
        <v>72</v>
      </c>
      <c r="H903" t="s">
        <v>151</v>
      </c>
      <c r="I903" t="s">
        <v>16</v>
      </c>
      <c r="J903">
        <v>1</v>
      </c>
    </row>
    <row r="904" spans="1:10" x14ac:dyDescent="0.3">
      <c r="A904" t="s">
        <v>605</v>
      </c>
      <c r="B904" t="s">
        <v>606</v>
      </c>
      <c r="C904" t="s">
        <v>112</v>
      </c>
      <c r="D904" t="s">
        <v>113</v>
      </c>
      <c r="E904">
        <v>1.07</v>
      </c>
      <c r="F904">
        <v>9.2384615384615378E-5</v>
      </c>
      <c r="G904" t="s">
        <v>72</v>
      </c>
      <c r="H904" t="s">
        <v>151</v>
      </c>
      <c r="I904" t="s">
        <v>16</v>
      </c>
      <c r="J904">
        <v>1</v>
      </c>
    </row>
    <row r="905" spans="1:10" x14ac:dyDescent="0.3">
      <c r="A905" t="s">
        <v>605</v>
      </c>
      <c r="B905" t="s">
        <v>606</v>
      </c>
      <c r="C905" t="s">
        <v>108</v>
      </c>
      <c r="D905" t="s">
        <v>109</v>
      </c>
      <c r="E905">
        <v>1.08</v>
      </c>
      <c r="F905">
        <v>4.8000000000000001E-4</v>
      </c>
      <c r="G905" t="s">
        <v>72</v>
      </c>
      <c r="H905" t="s">
        <v>151</v>
      </c>
      <c r="I905" t="s">
        <v>16</v>
      </c>
      <c r="J905">
        <v>1</v>
      </c>
    </row>
    <row r="906" spans="1:10" x14ac:dyDescent="0.3">
      <c r="A906" t="s">
        <v>605</v>
      </c>
      <c r="B906" t="s">
        <v>606</v>
      </c>
      <c r="C906" t="s">
        <v>316</v>
      </c>
      <c r="D906" t="s">
        <v>317</v>
      </c>
      <c r="E906">
        <v>1.0900000000000001</v>
      </c>
      <c r="F906">
        <v>4.0547307692307688E-3</v>
      </c>
      <c r="G906" t="s">
        <v>72</v>
      </c>
      <c r="H906" t="s">
        <v>151</v>
      </c>
      <c r="I906" t="s">
        <v>16</v>
      </c>
      <c r="J906">
        <v>1</v>
      </c>
    </row>
    <row r="907" spans="1:10" x14ac:dyDescent="0.3">
      <c r="A907" t="s">
        <v>605</v>
      </c>
      <c r="B907" t="s">
        <v>606</v>
      </c>
      <c r="C907" t="s">
        <v>118</v>
      </c>
      <c r="D907" t="s">
        <v>119</v>
      </c>
      <c r="E907">
        <v>1.1000000000000001</v>
      </c>
      <c r="F907">
        <v>1.9800000000000002E-4</v>
      </c>
      <c r="G907" t="s">
        <v>72</v>
      </c>
      <c r="H907" t="s">
        <v>151</v>
      </c>
      <c r="I907" t="s">
        <v>16</v>
      </c>
      <c r="J907">
        <v>2</v>
      </c>
    </row>
    <row r="908" spans="1:10" x14ac:dyDescent="0.3">
      <c r="A908" t="s">
        <v>605</v>
      </c>
      <c r="B908" t="s">
        <v>606</v>
      </c>
      <c r="C908" t="s">
        <v>116</v>
      </c>
      <c r="D908" t="s">
        <v>117</v>
      </c>
      <c r="E908">
        <v>1.1100000000000001</v>
      </c>
      <c r="F908">
        <v>7.9192307692307692E-5</v>
      </c>
      <c r="G908" t="s">
        <v>72</v>
      </c>
      <c r="H908" t="s">
        <v>151</v>
      </c>
      <c r="I908" t="s">
        <v>16</v>
      </c>
      <c r="J908">
        <v>1</v>
      </c>
    </row>
    <row r="909" spans="1:10" x14ac:dyDescent="0.3">
      <c r="A909" t="s">
        <v>605</v>
      </c>
      <c r="B909" t="s">
        <v>606</v>
      </c>
      <c r="C909" t="s">
        <v>86</v>
      </c>
      <c r="D909" t="s">
        <v>87</v>
      </c>
      <c r="E909">
        <v>1.1200000000000001</v>
      </c>
      <c r="F909">
        <v>1.2179999999999999E-3</v>
      </c>
      <c r="G909" t="s">
        <v>72</v>
      </c>
      <c r="H909" t="s">
        <v>151</v>
      </c>
      <c r="I909" t="s">
        <v>16</v>
      </c>
      <c r="J909">
        <v>1</v>
      </c>
    </row>
    <row r="910" spans="1:10" x14ac:dyDescent="0.3">
      <c r="A910" t="s">
        <v>605</v>
      </c>
      <c r="B910" t="s">
        <v>606</v>
      </c>
      <c r="C910" t="s">
        <v>110</v>
      </c>
      <c r="D910" t="s">
        <v>111</v>
      </c>
      <c r="E910">
        <v>1.1299999999999999</v>
      </c>
      <c r="F910">
        <v>6.6000000000000005E-5</v>
      </c>
      <c r="G910" t="s">
        <v>72</v>
      </c>
      <c r="H910" t="s">
        <v>151</v>
      </c>
      <c r="I910" t="s">
        <v>16</v>
      </c>
      <c r="J910">
        <v>1</v>
      </c>
    </row>
    <row r="911" spans="1:10" x14ac:dyDescent="0.3">
      <c r="A911" t="s">
        <v>605</v>
      </c>
      <c r="B911" t="s">
        <v>606</v>
      </c>
      <c r="C911" t="s">
        <v>126</v>
      </c>
      <c r="D911" t="s">
        <v>127</v>
      </c>
      <c r="E911">
        <v>1.1400000000000001</v>
      </c>
      <c r="F911">
        <v>6.1538461538461538E-7</v>
      </c>
      <c r="G911" t="s">
        <v>72</v>
      </c>
      <c r="H911" t="s">
        <v>151</v>
      </c>
      <c r="I911" t="s">
        <v>16</v>
      </c>
      <c r="J911">
        <v>1</v>
      </c>
    </row>
    <row r="912" spans="1:10" x14ac:dyDescent="0.3">
      <c r="A912" t="s">
        <v>605</v>
      </c>
      <c r="B912" t="s">
        <v>606</v>
      </c>
      <c r="C912" t="s">
        <v>74</v>
      </c>
      <c r="D912" t="s">
        <v>75</v>
      </c>
      <c r="E912">
        <v>1.1499999999999999</v>
      </c>
      <c r="F912">
        <v>3.5999999999999999E-3</v>
      </c>
      <c r="G912" t="s">
        <v>72</v>
      </c>
      <c r="H912" t="s">
        <v>151</v>
      </c>
      <c r="I912" t="s">
        <v>16</v>
      </c>
      <c r="J912">
        <v>1</v>
      </c>
    </row>
    <row r="913" spans="1:10" x14ac:dyDescent="0.3">
      <c r="A913" t="s">
        <v>605</v>
      </c>
      <c r="B913" t="s">
        <v>606</v>
      </c>
      <c r="C913" t="s">
        <v>227</v>
      </c>
      <c r="D913" t="s">
        <v>228</v>
      </c>
      <c r="E913">
        <v>1.1599999999999999</v>
      </c>
      <c r="F913">
        <v>5.9999999999999993E-6</v>
      </c>
      <c r="G913" t="s">
        <v>72</v>
      </c>
      <c r="H913" t="s">
        <v>151</v>
      </c>
      <c r="I913" t="s">
        <v>16</v>
      </c>
      <c r="J913">
        <v>1</v>
      </c>
    </row>
    <row r="914" spans="1:10" x14ac:dyDescent="0.3">
      <c r="A914" t="s">
        <v>605</v>
      </c>
      <c r="B914" t="s">
        <v>606</v>
      </c>
      <c r="C914" t="s">
        <v>294</v>
      </c>
      <c r="D914" t="s">
        <v>295</v>
      </c>
      <c r="E914">
        <v>1.17</v>
      </c>
      <c r="F914">
        <v>1.2E-4</v>
      </c>
      <c r="G914" t="s">
        <v>72</v>
      </c>
      <c r="H914" t="s">
        <v>151</v>
      </c>
      <c r="I914" t="s">
        <v>16</v>
      </c>
      <c r="J914">
        <v>1</v>
      </c>
    </row>
    <row r="915" spans="1:10" x14ac:dyDescent="0.3">
      <c r="A915" t="s">
        <v>605</v>
      </c>
      <c r="B915" t="s">
        <v>606</v>
      </c>
      <c r="C915" t="s">
        <v>94</v>
      </c>
      <c r="D915" t="s">
        <v>95</v>
      </c>
      <c r="E915">
        <v>1.18</v>
      </c>
      <c r="F915">
        <v>6.0000000000000006E-4</v>
      </c>
      <c r="G915" t="s">
        <v>72</v>
      </c>
      <c r="H915" t="s">
        <v>151</v>
      </c>
      <c r="I915" t="s">
        <v>16</v>
      </c>
      <c r="J915">
        <v>1</v>
      </c>
    </row>
    <row r="916" spans="1:10" x14ac:dyDescent="0.3">
      <c r="A916" t="s">
        <v>605</v>
      </c>
      <c r="B916" t="s">
        <v>606</v>
      </c>
      <c r="C916" t="s">
        <v>314</v>
      </c>
      <c r="D916" t="s">
        <v>315</v>
      </c>
      <c r="E916">
        <v>1.19</v>
      </c>
      <c r="F916">
        <v>1.5150000000000001E-3</v>
      </c>
      <c r="G916" t="s">
        <v>72</v>
      </c>
      <c r="H916" t="s">
        <v>151</v>
      </c>
      <c r="I916" t="s">
        <v>16</v>
      </c>
      <c r="J916">
        <v>1</v>
      </c>
    </row>
    <row r="917" spans="1:10" x14ac:dyDescent="0.3">
      <c r="A917" t="s">
        <v>605</v>
      </c>
      <c r="B917" t="s">
        <v>606</v>
      </c>
      <c r="C917" t="s">
        <v>70</v>
      </c>
      <c r="D917" t="s">
        <v>71</v>
      </c>
      <c r="E917">
        <v>1.2</v>
      </c>
      <c r="F917">
        <v>6.5873076923076918E-3</v>
      </c>
      <c r="G917" t="s">
        <v>72</v>
      </c>
      <c r="H917" t="s">
        <v>151</v>
      </c>
      <c r="I917" t="s">
        <v>16</v>
      </c>
      <c r="J917">
        <v>1</v>
      </c>
    </row>
    <row r="918" spans="1:10" x14ac:dyDescent="0.3">
      <c r="A918" t="s">
        <v>605</v>
      </c>
      <c r="B918" t="s">
        <v>606</v>
      </c>
      <c r="C918" t="s">
        <v>104</v>
      </c>
      <c r="D918" t="s">
        <v>105</v>
      </c>
      <c r="E918">
        <v>1.21</v>
      </c>
      <c r="F918">
        <v>2.2799999999999999E-3</v>
      </c>
      <c r="G918" t="s">
        <v>72</v>
      </c>
      <c r="H918" t="s">
        <v>151</v>
      </c>
      <c r="I918" t="s">
        <v>16</v>
      </c>
      <c r="J918">
        <v>1</v>
      </c>
    </row>
    <row r="919" spans="1:10" x14ac:dyDescent="0.3">
      <c r="A919" t="s">
        <v>605</v>
      </c>
      <c r="B919" t="s">
        <v>606</v>
      </c>
      <c r="C919" t="s">
        <v>102</v>
      </c>
      <c r="D919" t="s">
        <v>103</v>
      </c>
      <c r="E919">
        <v>1.22</v>
      </c>
      <c r="F919">
        <v>3.0000000000000003E-4</v>
      </c>
      <c r="G919" t="s">
        <v>72</v>
      </c>
      <c r="H919" t="s">
        <v>151</v>
      </c>
      <c r="I919" t="s">
        <v>16</v>
      </c>
      <c r="J919">
        <v>1</v>
      </c>
    </row>
    <row r="920" spans="1:10" x14ac:dyDescent="0.3">
      <c r="A920" t="s">
        <v>605</v>
      </c>
      <c r="B920" t="s">
        <v>606</v>
      </c>
      <c r="C920" t="s">
        <v>78</v>
      </c>
      <c r="D920" t="s">
        <v>79</v>
      </c>
      <c r="E920">
        <v>1.23</v>
      </c>
      <c r="F920">
        <v>3.3E-3</v>
      </c>
      <c r="G920" t="s">
        <v>72</v>
      </c>
      <c r="H920" t="s">
        <v>151</v>
      </c>
      <c r="I920" t="s">
        <v>16</v>
      </c>
      <c r="J920">
        <v>7</v>
      </c>
    </row>
    <row r="921" spans="1:10" x14ac:dyDescent="0.3">
      <c r="A921" t="s">
        <v>605</v>
      </c>
      <c r="B921" t="s">
        <v>606</v>
      </c>
      <c r="C921" t="s">
        <v>454</v>
      </c>
      <c r="D921" t="s">
        <v>455</v>
      </c>
      <c r="E921">
        <v>2</v>
      </c>
      <c r="F921">
        <v>1.02</v>
      </c>
      <c r="G921" t="s">
        <v>14</v>
      </c>
      <c r="H921" t="s">
        <v>151</v>
      </c>
      <c r="I921" t="s">
        <v>16</v>
      </c>
      <c r="J921">
        <v>3</v>
      </c>
    </row>
    <row r="922" spans="1:10" x14ac:dyDescent="0.3">
      <c r="A922" t="s">
        <v>605</v>
      </c>
      <c r="B922" t="s">
        <v>606</v>
      </c>
      <c r="C922" t="s">
        <v>21</v>
      </c>
      <c r="D922" t="s">
        <v>22</v>
      </c>
      <c r="E922">
        <v>3</v>
      </c>
      <c r="F922">
        <v>1.02</v>
      </c>
      <c r="G922" t="s">
        <v>14</v>
      </c>
      <c r="H922" t="s">
        <v>151</v>
      </c>
      <c r="I922" t="s">
        <v>16</v>
      </c>
      <c r="J922">
        <v>2</v>
      </c>
    </row>
    <row r="923" spans="1:10" x14ac:dyDescent="0.3">
      <c r="A923" t="s">
        <v>605</v>
      </c>
      <c r="B923" t="s">
        <v>606</v>
      </c>
      <c r="C923" t="s">
        <v>25</v>
      </c>
      <c r="D923" t="s">
        <v>26</v>
      </c>
      <c r="E923">
        <v>4</v>
      </c>
      <c r="F923">
        <v>4.0769230769230766E-2</v>
      </c>
      <c r="G923" t="s">
        <v>14</v>
      </c>
      <c r="H923" t="s">
        <v>151</v>
      </c>
      <c r="I923" t="s">
        <v>16</v>
      </c>
      <c r="J923">
        <v>3</v>
      </c>
    </row>
    <row r="924" spans="1:10" x14ac:dyDescent="0.3">
      <c r="A924" t="s">
        <v>605</v>
      </c>
      <c r="B924" t="s">
        <v>606</v>
      </c>
      <c r="C924" t="s">
        <v>27</v>
      </c>
      <c r="D924" t="s">
        <v>28</v>
      </c>
      <c r="E924">
        <v>5</v>
      </c>
      <c r="F924">
        <v>2.0384615384615383E-2</v>
      </c>
      <c r="G924" t="s">
        <v>14</v>
      </c>
      <c r="H924" t="s">
        <v>151</v>
      </c>
      <c r="I924" t="s">
        <v>16</v>
      </c>
      <c r="J924">
        <v>3</v>
      </c>
    </row>
    <row r="925" spans="1:10" x14ac:dyDescent="0.3">
      <c r="A925" t="s">
        <v>605</v>
      </c>
      <c r="B925" t="s">
        <v>606</v>
      </c>
      <c r="C925" t="s">
        <v>36</v>
      </c>
      <c r="D925" t="s">
        <v>37</v>
      </c>
      <c r="E925">
        <v>6</v>
      </c>
      <c r="F925">
        <v>1.02</v>
      </c>
      <c r="G925" t="s">
        <v>14</v>
      </c>
      <c r="H925" t="s">
        <v>151</v>
      </c>
      <c r="I925" t="s">
        <v>16</v>
      </c>
      <c r="J925">
        <v>3</v>
      </c>
    </row>
    <row r="926" spans="1:10" x14ac:dyDescent="0.3">
      <c r="A926" t="s">
        <v>605</v>
      </c>
      <c r="B926" t="s">
        <v>606</v>
      </c>
      <c r="C926" t="s">
        <v>607</v>
      </c>
      <c r="D926" t="s">
        <v>608</v>
      </c>
      <c r="E926">
        <v>7</v>
      </c>
      <c r="F926">
        <v>1.02</v>
      </c>
      <c r="G926" t="s">
        <v>14</v>
      </c>
      <c r="H926" t="s">
        <v>151</v>
      </c>
      <c r="I926" t="s">
        <v>16</v>
      </c>
      <c r="J926">
        <v>5</v>
      </c>
    </row>
    <row r="927" spans="1:10" x14ac:dyDescent="0.3">
      <c r="A927" t="s">
        <v>605</v>
      </c>
      <c r="B927" t="s">
        <v>606</v>
      </c>
      <c r="C927" t="s">
        <v>29</v>
      </c>
      <c r="D927" t="s">
        <v>30</v>
      </c>
      <c r="E927">
        <v>8</v>
      </c>
      <c r="F927">
        <v>2.0384615384615383E-2</v>
      </c>
      <c r="G927" t="s">
        <v>14</v>
      </c>
      <c r="H927" t="s">
        <v>151</v>
      </c>
      <c r="I927" t="s">
        <v>16</v>
      </c>
      <c r="J927">
        <v>3</v>
      </c>
    </row>
    <row r="928" spans="1:10" x14ac:dyDescent="0.3">
      <c r="A928" t="s">
        <v>609</v>
      </c>
      <c r="B928" t="s">
        <v>610</v>
      </c>
      <c r="C928" t="s">
        <v>255</v>
      </c>
      <c r="D928" t="s">
        <v>256</v>
      </c>
      <c r="E928">
        <v>1.01</v>
      </c>
      <c r="F928">
        <v>240</v>
      </c>
      <c r="G928" t="s">
        <v>14</v>
      </c>
      <c r="H928" t="s">
        <v>182</v>
      </c>
      <c r="I928" t="s">
        <v>16</v>
      </c>
      <c r="J928">
        <v>6</v>
      </c>
    </row>
    <row r="929" spans="1:10" x14ac:dyDescent="0.3">
      <c r="A929" t="s">
        <v>609</v>
      </c>
      <c r="B929" t="s">
        <v>610</v>
      </c>
      <c r="C929" t="s">
        <v>253</v>
      </c>
      <c r="D929" t="s">
        <v>254</v>
      </c>
      <c r="E929">
        <v>1.02</v>
      </c>
      <c r="F929">
        <v>4.2000000000000003E-2</v>
      </c>
      <c r="G929" t="s">
        <v>72</v>
      </c>
      <c r="H929" t="s">
        <v>182</v>
      </c>
      <c r="I929" t="s">
        <v>16</v>
      </c>
      <c r="J929">
        <v>5</v>
      </c>
    </row>
    <row r="930" spans="1:10" x14ac:dyDescent="0.3">
      <c r="A930" t="s">
        <v>609</v>
      </c>
      <c r="B930" t="s">
        <v>610</v>
      </c>
      <c r="C930" t="s">
        <v>74</v>
      </c>
      <c r="D930" t="s">
        <v>75</v>
      </c>
      <c r="E930">
        <v>1.03</v>
      </c>
      <c r="F930">
        <v>4.7999999999999996E-3</v>
      </c>
      <c r="G930" t="s">
        <v>72</v>
      </c>
      <c r="H930" t="s">
        <v>182</v>
      </c>
      <c r="I930" t="s">
        <v>16</v>
      </c>
      <c r="J930">
        <v>1</v>
      </c>
    </row>
    <row r="931" spans="1:10" x14ac:dyDescent="0.3">
      <c r="A931" t="s">
        <v>609</v>
      </c>
      <c r="B931" t="s">
        <v>610</v>
      </c>
      <c r="C931" t="s">
        <v>290</v>
      </c>
      <c r="D931" t="s">
        <v>291</v>
      </c>
      <c r="E931">
        <v>1.04</v>
      </c>
      <c r="F931">
        <v>2.3999999999999998E-3</v>
      </c>
      <c r="G931" t="s">
        <v>72</v>
      </c>
      <c r="H931" t="s">
        <v>182</v>
      </c>
      <c r="I931" t="s">
        <v>16</v>
      </c>
      <c r="J931">
        <v>1</v>
      </c>
    </row>
    <row r="932" spans="1:10" x14ac:dyDescent="0.3">
      <c r="A932" t="s">
        <v>609</v>
      </c>
      <c r="B932" t="s">
        <v>610</v>
      </c>
      <c r="C932" t="s">
        <v>70</v>
      </c>
      <c r="D932" t="s">
        <v>71</v>
      </c>
      <c r="E932">
        <v>1.05</v>
      </c>
      <c r="F932">
        <v>2.3604E-2</v>
      </c>
      <c r="G932" t="s">
        <v>72</v>
      </c>
      <c r="H932" t="s">
        <v>182</v>
      </c>
      <c r="I932" t="s">
        <v>16</v>
      </c>
      <c r="J932">
        <v>1</v>
      </c>
    </row>
    <row r="933" spans="1:10" x14ac:dyDescent="0.3">
      <c r="A933" t="s">
        <v>609</v>
      </c>
      <c r="B933" t="s">
        <v>610</v>
      </c>
      <c r="C933" t="s">
        <v>114</v>
      </c>
      <c r="D933" t="s">
        <v>115</v>
      </c>
      <c r="E933">
        <v>1.06</v>
      </c>
      <c r="F933">
        <v>1.1279999999999999E-3</v>
      </c>
      <c r="G933" t="s">
        <v>72</v>
      </c>
      <c r="H933" t="s">
        <v>182</v>
      </c>
      <c r="I933" t="s">
        <v>16</v>
      </c>
      <c r="J933">
        <v>1</v>
      </c>
    </row>
    <row r="934" spans="1:10" x14ac:dyDescent="0.3">
      <c r="A934" t="s">
        <v>609</v>
      </c>
      <c r="B934" t="s">
        <v>610</v>
      </c>
      <c r="C934" t="s">
        <v>90</v>
      </c>
      <c r="D934" t="s">
        <v>91</v>
      </c>
      <c r="E934">
        <v>1.07</v>
      </c>
      <c r="F934">
        <v>8.4000000000000003E-4</v>
      </c>
      <c r="G934" t="s">
        <v>72</v>
      </c>
      <c r="H934" t="s">
        <v>182</v>
      </c>
      <c r="I934" t="s">
        <v>16</v>
      </c>
      <c r="J934">
        <v>1</v>
      </c>
    </row>
    <row r="935" spans="1:10" x14ac:dyDescent="0.3">
      <c r="A935" t="s">
        <v>609</v>
      </c>
      <c r="B935" t="s">
        <v>610</v>
      </c>
      <c r="C935" t="s">
        <v>611</v>
      </c>
      <c r="D935" t="s">
        <v>612</v>
      </c>
      <c r="E935">
        <v>1.08</v>
      </c>
      <c r="F935">
        <v>2.2559999999999998E-3</v>
      </c>
      <c r="G935" t="s">
        <v>72</v>
      </c>
      <c r="H935" t="s">
        <v>182</v>
      </c>
      <c r="I935" t="s">
        <v>16</v>
      </c>
      <c r="J935">
        <v>1</v>
      </c>
    </row>
    <row r="936" spans="1:10" x14ac:dyDescent="0.3">
      <c r="A936" t="s">
        <v>609</v>
      </c>
      <c r="B936" t="s">
        <v>610</v>
      </c>
      <c r="C936" t="s">
        <v>118</v>
      </c>
      <c r="D936" t="s">
        <v>119</v>
      </c>
      <c r="E936">
        <v>1.0900000000000001</v>
      </c>
      <c r="F936">
        <v>1.1999999999999999E-4</v>
      </c>
      <c r="G936" t="s">
        <v>72</v>
      </c>
      <c r="H936" t="s">
        <v>182</v>
      </c>
      <c r="I936" t="s">
        <v>16</v>
      </c>
      <c r="J936">
        <v>2</v>
      </c>
    </row>
    <row r="937" spans="1:10" x14ac:dyDescent="0.3">
      <c r="A937" t="s">
        <v>609</v>
      </c>
      <c r="B937" t="s">
        <v>610</v>
      </c>
      <c r="C937" t="s">
        <v>227</v>
      </c>
      <c r="D937" t="s">
        <v>228</v>
      </c>
      <c r="E937">
        <v>1.1000000000000001</v>
      </c>
      <c r="F937">
        <v>1.2E-5</v>
      </c>
      <c r="G937" t="s">
        <v>72</v>
      </c>
      <c r="H937" t="s">
        <v>182</v>
      </c>
      <c r="I937" t="s">
        <v>16</v>
      </c>
      <c r="J937">
        <v>1</v>
      </c>
    </row>
    <row r="938" spans="1:10" x14ac:dyDescent="0.3">
      <c r="A938" t="s">
        <v>609</v>
      </c>
      <c r="B938" t="s">
        <v>610</v>
      </c>
      <c r="C938" t="s">
        <v>613</v>
      </c>
      <c r="D938" t="s">
        <v>614</v>
      </c>
      <c r="E938">
        <v>1.1100000000000001</v>
      </c>
      <c r="F938">
        <v>2.3999999999999998E-3</v>
      </c>
      <c r="G938" t="s">
        <v>72</v>
      </c>
      <c r="H938" t="s">
        <v>182</v>
      </c>
      <c r="I938" t="s">
        <v>16</v>
      </c>
      <c r="J938">
        <v>2</v>
      </c>
    </row>
    <row r="939" spans="1:10" x14ac:dyDescent="0.3">
      <c r="A939" t="s">
        <v>609</v>
      </c>
      <c r="B939" t="s">
        <v>610</v>
      </c>
      <c r="C939" t="s">
        <v>615</v>
      </c>
      <c r="D939" t="s">
        <v>616</v>
      </c>
      <c r="E939">
        <v>1.1200000000000001</v>
      </c>
      <c r="F939">
        <v>1.1999999999999999E-3</v>
      </c>
      <c r="G939" t="s">
        <v>72</v>
      </c>
      <c r="H939" t="s">
        <v>182</v>
      </c>
      <c r="I939" t="s">
        <v>16</v>
      </c>
      <c r="J939">
        <v>0</v>
      </c>
    </row>
    <row r="940" spans="1:10" x14ac:dyDescent="0.3">
      <c r="A940" t="s">
        <v>609</v>
      </c>
      <c r="B940" t="s">
        <v>610</v>
      </c>
      <c r="C940" t="s">
        <v>104</v>
      </c>
      <c r="D940" t="s">
        <v>105</v>
      </c>
      <c r="E940">
        <v>1.1299999999999999</v>
      </c>
      <c r="F940">
        <v>1.4400000000000001E-3</v>
      </c>
      <c r="G940" t="s">
        <v>72</v>
      </c>
      <c r="H940" t="s">
        <v>182</v>
      </c>
      <c r="I940" t="s">
        <v>16</v>
      </c>
      <c r="J940">
        <v>1</v>
      </c>
    </row>
    <row r="941" spans="1:10" x14ac:dyDescent="0.3">
      <c r="A941" t="s">
        <v>609</v>
      </c>
      <c r="B941" t="s">
        <v>610</v>
      </c>
      <c r="C941" t="s">
        <v>617</v>
      </c>
      <c r="D941" t="s">
        <v>618</v>
      </c>
      <c r="E941">
        <v>1.1400000000000001</v>
      </c>
      <c r="F941">
        <v>1.8E-3</v>
      </c>
      <c r="G941" t="s">
        <v>72</v>
      </c>
      <c r="H941" t="s">
        <v>182</v>
      </c>
      <c r="I941" t="s">
        <v>16</v>
      </c>
      <c r="J941">
        <v>1</v>
      </c>
    </row>
    <row r="942" spans="1:10" x14ac:dyDescent="0.3">
      <c r="A942" t="s">
        <v>609</v>
      </c>
      <c r="B942" t="s">
        <v>610</v>
      </c>
      <c r="C942" t="s">
        <v>126</v>
      </c>
      <c r="D942" t="s">
        <v>127</v>
      </c>
      <c r="E942">
        <v>1.1499999999999999</v>
      </c>
      <c r="F942">
        <v>1.1999999999999999E-6</v>
      </c>
      <c r="G942" t="s">
        <v>72</v>
      </c>
      <c r="H942" t="s">
        <v>182</v>
      </c>
      <c r="I942" t="s">
        <v>16</v>
      </c>
      <c r="J942">
        <v>1</v>
      </c>
    </row>
    <row r="943" spans="1:10" x14ac:dyDescent="0.3">
      <c r="A943" t="s">
        <v>609</v>
      </c>
      <c r="B943" t="s">
        <v>610</v>
      </c>
      <c r="C943" t="s">
        <v>187</v>
      </c>
      <c r="D943" t="s">
        <v>2283</v>
      </c>
      <c r="E943">
        <v>2</v>
      </c>
      <c r="F943">
        <v>2.06</v>
      </c>
      <c r="G943" t="s">
        <v>14</v>
      </c>
      <c r="H943" t="s">
        <v>182</v>
      </c>
      <c r="I943" t="s">
        <v>16</v>
      </c>
      <c r="J943">
        <v>0</v>
      </c>
    </row>
    <row r="944" spans="1:10" x14ac:dyDescent="0.3">
      <c r="A944" t="s">
        <v>609</v>
      </c>
      <c r="B944" t="s">
        <v>610</v>
      </c>
      <c r="C944" t="s">
        <v>619</v>
      </c>
      <c r="D944" t="s">
        <v>620</v>
      </c>
      <c r="E944">
        <v>3</v>
      </c>
      <c r="F944">
        <v>2.06</v>
      </c>
      <c r="G944" t="s">
        <v>14</v>
      </c>
      <c r="H944" t="s">
        <v>182</v>
      </c>
      <c r="I944" t="s">
        <v>16</v>
      </c>
      <c r="J944">
        <v>0</v>
      </c>
    </row>
    <row r="945" spans="1:10" x14ac:dyDescent="0.3">
      <c r="A945" t="s">
        <v>609</v>
      </c>
      <c r="B945" t="s">
        <v>610</v>
      </c>
      <c r="C945" t="s">
        <v>21</v>
      </c>
      <c r="D945" t="s">
        <v>22</v>
      </c>
      <c r="E945">
        <v>4</v>
      </c>
      <c r="F945">
        <v>2.06</v>
      </c>
      <c r="G945" t="s">
        <v>14</v>
      </c>
      <c r="H945" t="s">
        <v>182</v>
      </c>
      <c r="I945" t="s">
        <v>16</v>
      </c>
      <c r="J945">
        <v>2</v>
      </c>
    </row>
    <row r="946" spans="1:10" x14ac:dyDescent="0.3">
      <c r="A946" t="s">
        <v>609</v>
      </c>
      <c r="B946" t="s">
        <v>610</v>
      </c>
      <c r="C946" t="s">
        <v>190</v>
      </c>
      <c r="D946" t="s">
        <v>191</v>
      </c>
      <c r="E946">
        <v>5</v>
      </c>
      <c r="F946">
        <v>2.06</v>
      </c>
      <c r="G946" t="s">
        <v>14</v>
      </c>
      <c r="H946" t="s">
        <v>182</v>
      </c>
      <c r="I946" t="s">
        <v>16</v>
      </c>
      <c r="J946">
        <v>0</v>
      </c>
    </row>
    <row r="947" spans="1:10" x14ac:dyDescent="0.3">
      <c r="A947" t="s">
        <v>609</v>
      </c>
      <c r="B947" t="s">
        <v>610</v>
      </c>
      <c r="C947" t="s">
        <v>192</v>
      </c>
      <c r="D947" t="s">
        <v>193</v>
      </c>
      <c r="E947">
        <v>6</v>
      </c>
      <c r="F947">
        <v>0.2576</v>
      </c>
      <c r="G947" t="s">
        <v>14</v>
      </c>
      <c r="H947" t="s">
        <v>182</v>
      </c>
      <c r="I947" t="s">
        <v>16</v>
      </c>
      <c r="J947">
        <v>0</v>
      </c>
    </row>
    <row r="948" spans="1:10" x14ac:dyDescent="0.3">
      <c r="A948" t="s">
        <v>609</v>
      </c>
      <c r="B948" t="s">
        <v>610</v>
      </c>
      <c r="C948" t="s">
        <v>2284</v>
      </c>
      <c r="D948" t="s">
        <v>2285</v>
      </c>
      <c r="E948">
        <v>7</v>
      </c>
      <c r="F948">
        <v>2.06</v>
      </c>
      <c r="G948" t="s">
        <v>14</v>
      </c>
      <c r="H948" t="s">
        <v>182</v>
      </c>
      <c r="I948" t="s">
        <v>16</v>
      </c>
      <c r="J948">
        <v>0</v>
      </c>
    </row>
    <row r="949" spans="1:10" x14ac:dyDescent="0.3">
      <c r="A949" t="s">
        <v>621</v>
      </c>
      <c r="B949" t="s">
        <v>622</v>
      </c>
      <c r="C949" t="s">
        <v>328</v>
      </c>
      <c r="D949" t="s">
        <v>329</v>
      </c>
      <c r="E949">
        <v>1.01</v>
      </c>
      <c r="F949">
        <v>3.9E-2</v>
      </c>
      <c r="G949" t="s">
        <v>72</v>
      </c>
      <c r="H949" t="s">
        <v>182</v>
      </c>
      <c r="I949" t="s">
        <v>16</v>
      </c>
      <c r="J949">
        <v>1</v>
      </c>
    </row>
    <row r="950" spans="1:10" x14ac:dyDescent="0.3">
      <c r="A950" t="s">
        <v>621</v>
      </c>
      <c r="B950" t="s">
        <v>622</v>
      </c>
      <c r="C950" t="s">
        <v>516</v>
      </c>
      <c r="D950" t="s">
        <v>517</v>
      </c>
      <c r="E950">
        <v>1.02</v>
      </c>
      <c r="F950">
        <v>3.0839999999999999E-2</v>
      </c>
      <c r="G950" t="s">
        <v>72</v>
      </c>
      <c r="H950" t="s">
        <v>182</v>
      </c>
      <c r="I950" t="s">
        <v>16</v>
      </c>
      <c r="J950">
        <v>15</v>
      </c>
    </row>
    <row r="951" spans="1:10" x14ac:dyDescent="0.3">
      <c r="A951" t="s">
        <v>621</v>
      </c>
      <c r="B951" t="s">
        <v>622</v>
      </c>
      <c r="C951" t="s">
        <v>70</v>
      </c>
      <c r="D951" t="s">
        <v>71</v>
      </c>
      <c r="E951">
        <v>1.03</v>
      </c>
      <c r="F951">
        <v>3.6000000000000002E-4</v>
      </c>
      <c r="G951" t="s">
        <v>72</v>
      </c>
      <c r="H951" t="s">
        <v>182</v>
      </c>
      <c r="I951" t="s">
        <v>16</v>
      </c>
      <c r="J951">
        <v>1</v>
      </c>
    </row>
    <row r="952" spans="1:10" x14ac:dyDescent="0.3">
      <c r="A952" t="s">
        <v>621</v>
      </c>
      <c r="B952" t="s">
        <v>622</v>
      </c>
      <c r="C952" t="s">
        <v>104</v>
      </c>
      <c r="D952" t="s">
        <v>105</v>
      </c>
      <c r="E952">
        <v>1.04</v>
      </c>
      <c r="F952">
        <v>3.6000000000000002E-4</v>
      </c>
      <c r="G952" t="s">
        <v>72</v>
      </c>
      <c r="H952" t="s">
        <v>182</v>
      </c>
      <c r="I952" t="s">
        <v>16</v>
      </c>
      <c r="J952">
        <v>1</v>
      </c>
    </row>
    <row r="953" spans="1:10" x14ac:dyDescent="0.3">
      <c r="A953" t="s">
        <v>621</v>
      </c>
      <c r="B953" t="s">
        <v>622</v>
      </c>
      <c r="C953" t="s">
        <v>114</v>
      </c>
      <c r="D953" t="s">
        <v>115</v>
      </c>
      <c r="E953">
        <v>1.05</v>
      </c>
      <c r="F953">
        <v>2.4000000000000001E-4</v>
      </c>
      <c r="G953" t="s">
        <v>72</v>
      </c>
      <c r="H953" t="s">
        <v>182</v>
      </c>
      <c r="I953" t="s">
        <v>16</v>
      </c>
      <c r="J953">
        <v>1</v>
      </c>
    </row>
    <row r="954" spans="1:10" x14ac:dyDescent="0.3">
      <c r="A954" t="s">
        <v>621</v>
      </c>
      <c r="B954" t="s">
        <v>622</v>
      </c>
      <c r="C954" t="s">
        <v>185</v>
      </c>
      <c r="D954" t="s">
        <v>186</v>
      </c>
      <c r="E954">
        <v>1.06</v>
      </c>
      <c r="F954">
        <v>120</v>
      </c>
      <c r="G954" t="s">
        <v>14</v>
      </c>
      <c r="H954" t="s">
        <v>182</v>
      </c>
      <c r="I954" t="s">
        <v>16</v>
      </c>
      <c r="J954">
        <v>6</v>
      </c>
    </row>
    <row r="955" spans="1:10" x14ac:dyDescent="0.3">
      <c r="A955" t="s">
        <v>621</v>
      </c>
      <c r="B955" t="s">
        <v>622</v>
      </c>
      <c r="C955" t="s">
        <v>187</v>
      </c>
      <c r="D955" t="s">
        <v>2283</v>
      </c>
      <c r="E955">
        <v>2</v>
      </c>
      <c r="F955">
        <v>1.03</v>
      </c>
      <c r="G955" t="s">
        <v>14</v>
      </c>
      <c r="H955" t="s">
        <v>182</v>
      </c>
      <c r="I955" t="s">
        <v>16</v>
      </c>
      <c r="J955">
        <v>0</v>
      </c>
    </row>
    <row r="956" spans="1:10" x14ac:dyDescent="0.3">
      <c r="A956" t="s">
        <v>621</v>
      </c>
      <c r="B956" t="s">
        <v>622</v>
      </c>
      <c r="C956" t="s">
        <v>623</v>
      </c>
      <c r="D956" t="s">
        <v>624</v>
      </c>
      <c r="E956">
        <v>3</v>
      </c>
      <c r="F956">
        <v>1.03</v>
      </c>
      <c r="G956" t="s">
        <v>14</v>
      </c>
      <c r="H956" t="s">
        <v>182</v>
      </c>
      <c r="I956" t="s">
        <v>16</v>
      </c>
      <c r="J956">
        <v>0</v>
      </c>
    </row>
    <row r="957" spans="1:10" x14ac:dyDescent="0.3">
      <c r="A957" t="s">
        <v>621</v>
      </c>
      <c r="B957" t="s">
        <v>622</v>
      </c>
      <c r="C957" t="s">
        <v>21</v>
      </c>
      <c r="D957" t="s">
        <v>22</v>
      </c>
      <c r="E957">
        <v>4</v>
      </c>
      <c r="F957">
        <v>1.03</v>
      </c>
      <c r="G957" t="s">
        <v>14</v>
      </c>
      <c r="H957" t="s">
        <v>182</v>
      </c>
      <c r="I957" t="s">
        <v>16</v>
      </c>
      <c r="J957">
        <v>2</v>
      </c>
    </row>
    <row r="958" spans="1:10" x14ac:dyDescent="0.3">
      <c r="A958" t="s">
        <v>621</v>
      </c>
      <c r="B958" t="s">
        <v>622</v>
      </c>
      <c r="C958" t="s">
        <v>190</v>
      </c>
      <c r="D958" t="s">
        <v>191</v>
      </c>
      <c r="E958">
        <v>5</v>
      </c>
      <c r="F958">
        <v>1.03</v>
      </c>
      <c r="G958" t="s">
        <v>14</v>
      </c>
      <c r="H958" t="s">
        <v>182</v>
      </c>
      <c r="I958" t="s">
        <v>16</v>
      </c>
      <c r="J958">
        <v>0</v>
      </c>
    </row>
    <row r="959" spans="1:10" x14ac:dyDescent="0.3">
      <c r="A959" t="s">
        <v>621</v>
      </c>
      <c r="B959" t="s">
        <v>622</v>
      </c>
      <c r="C959" t="s">
        <v>192</v>
      </c>
      <c r="D959" t="s">
        <v>193</v>
      </c>
      <c r="E959">
        <v>6</v>
      </c>
      <c r="F959">
        <v>0.17888888888888888</v>
      </c>
      <c r="G959" t="s">
        <v>14</v>
      </c>
      <c r="H959" t="s">
        <v>182</v>
      </c>
      <c r="I959" t="s">
        <v>16</v>
      </c>
      <c r="J959">
        <v>0</v>
      </c>
    </row>
    <row r="960" spans="1:10" x14ac:dyDescent="0.3">
      <c r="A960" t="s">
        <v>621</v>
      </c>
      <c r="B960" t="s">
        <v>622</v>
      </c>
      <c r="C960" t="s">
        <v>2284</v>
      </c>
      <c r="D960" t="s">
        <v>2285</v>
      </c>
      <c r="E960">
        <v>7</v>
      </c>
      <c r="F960">
        <v>1.03</v>
      </c>
      <c r="G960" t="s">
        <v>14</v>
      </c>
      <c r="H960" t="s">
        <v>182</v>
      </c>
      <c r="I960" t="s">
        <v>16</v>
      </c>
      <c r="J960">
        <v>0</v>
      </c>
    </row>
    <row r="961" spans="1:10" x14ac:dyDescent="0.3">
      <c r="A961" t="s">
        <v>625</v>
      </c>
      <c r="B961" t="s">
        <v>626</v>
      </c>
      <c r="C961" t="s">
        <v>253</v>
      </c>
      <c r="D961" t="s">
        <v>254</v>
      </c>
      <c r="E961">
        <v>1.01</v>
      </c>
      <c r="F961">
        <v>2.436E-2</v>
      </c>
      <c r="G961" t="s">
        <v>72</v>
      </c>
      <c r="H961" t="s">
        <v>182</v>
      </c>
      <c r="I961" t="s">
        <v>16</v>
      </c>
      <c r="J961">
        <v>5</v>
      </c>
    </row>
    <row r="962" spans="1:10" x14ac:dyDescent="0.3">
      <c r="A962" t="s">
        <v>625</v>
      </c>
      <c r="B962" t="s">
        <v>626</v>
      </c>
      <c r="C962" t="s">
        <v>314</v>
      </c>
      <c r="D962" t="s">
        <v>315</v>
      </c>
      <c r="E962">
        <v>1.02</v>
      </c>
      <c r="F962">
        <v>1.2500333333333332E-2</v>
      </c>
      <c r="G962" t="s">
        <v>72</v>
      </c>
      <c r="H962" t="s">
        <v>182</v>
      </c>
      <c r="I962" t="s">
        <v>16</v>
      </c>
      <c r="J962">
        <v>1</v>
      </c>
    </row>
    <row r="963" spans="1:10" x14ac:dyDescent="0.3">
      <c r="A963" t="s">
        <v>625</v>
      </c>
      <c r="B963" t="s">
        <v>626</v>
      </c>
      <c r="C963" t="s">
        <v>82</v>
      </c>
      <c r="D963" t="s">
        <v>83</v>
      </c>
      <c r="E963">
        <v>1.03</v>
      </c>
      <c r="F963">
        <v>1.4999999999999999E-2</v>
      </c>
      <c r="G963" t="s">
        <v>72</v>
      </c>
      <c r="H963" t="s">
        <v>182</v>
      </c>
      <c r="I963" t="s">
        <v>16</v>
      </c>
      <c r="J963">
        <v>1</v>
      </c>
    </row>
    <row r="964" spans="1:10" x14ac:dyDescent="0.3">
      <c r="A964" t="s">
        <v>625</v>
      </c>
      <c r="B964" t="s">
        <v>626</v>
      </c>
      <c r="C964" t="s">
        <v>78</v>
      </c>
      <c r="D964" t="s">
        <v>79</v>
      </c>
      <c r="E964">
        <v>1.04</v>
      </c>
      <c r="F964">
        <v>2.784E-3</v>
      </c>
      <c r="G964" t="s">
        <v>72</v>
      </c>
      <c r="H964" t="s">
        <v>182</v>
      </c>
      <c r="I964" t="s">
        <v>16</v>
      </c>
      <c r="J964">
        <v>7</v>
      </c>
    </row>
    <row r="965" spans="1:10" x14ac:dyDescent="0.3">
      <c r="A965" t="s">
        <v>625</v>
      </c>
      <c r="B965" t="s">
        <v>626</v>
      </c>
      <c r="C965" t="s">
        <v>74</v>
      </c>
      <c r="D965" t="s">
        <v>75</v>
      </c>
      <c r="E965">
        <v>1.05</v>
      </c>
      <c r="F965">
        <v>1.8000000000000002E-3</v>
      </c>
      <c r="G965" t="s">
        <v>72</v>
      </c>
      <c r="H965" t="s">
        <v>182</v>
      </c>
      <c r="I965" t="s">
        <v>16</v>
      </c>
      <c r="J965">
        <v>1</v>
      </c>
    </row>
    <row r="966" spans="1:10" x14ac:dyDescent="0.3">
      <c r="A966" t="s">
        <v>625</v>
      </c>
      <c r="B966" t="s">
        <v>626</v>
      </c>
      <c r="C966" t="s">
        <v>86</v>
      </c>
      <c r="D966" t="s">
        <v>87</v>
      </c>
      <c r="E966">
        <v>1.06</v>
      </c>
      <c r="F966">
        <v>4.7999999999999996E-4</v>
      </c>
      <c r="G966" t="s">
        <v>72</v>
      </c>
      <c r="H966" t="s">
        <v>182</v>
      </c>
      <c r="I966" t="s">
        <v>16</v>
      </c>
      <c r="J966">
        <v>1</v>
      </c>
    </row>
    <row r="967" spans="1:10" x14ac:dyDescent="0.3">
      <c r="A967" t="s">
        <v>625</v>
      </c>
      <c r="B967" t="s">
        <v>626</v>
      </c>
      <c r="C967" t="s">
        <v>90</v>
      </c>
      <c r="D967" t="s">
        <v>91</v>
      </c>
      <c r="E967">
        <v>1.07</v>
      </c>
      <c r="F967">
        <v>3.0000000000000003E-4</v>
      </c>
      <c r="G967" t="s">
        <v>72</v>
      </c>
      <c r="H967" t="s">
        <v>182</v>
      </c>
      <c r="I967" t="s">
        <v>16</v>
      </c>
      <c r="J967">
        <v>1</v>
      </c>
    </row>
    <row r="968" spans="1:10" x14ac:dyDescent="0.3">
      <c r="A968" t="s">
        <v>625</v>
      </c>
      <c r="B968" t="s">
        <v>626</v>
      </c>
      <c r="C968" t="s">
        <v>627</v>
      </c>
      <c r="D968" t="s">
        <v>628</v>
      </c>
      <c r="E968">
        <v>1.08</v>
      </c>
      <c r="F968">
        <v>7.7633333333333341E-4</v>
      </c>
      <c r="G968" t="s">
        <v>72</v>
      </c>
      <c r="H968" t="s">
        <v>182</v>
      </c>
      <c r="I968" t="s">
        <v>16</v>
      </c>
      <c r="J968">
        <v>1</v>
      </c>
    </row>
    <row r="969" spans="1:10" x14ac:dyDescent="0.3">
      <c r="A969" t="s">
        <v>625</v>
      </c>
      <c r="B969" t="s">
        <v>626</v>
      </c>
      <c r="C969" t="s">
        <v>611</v>
      </c>
      <c r="D969" t="s">
        <v>612</v>
      </c>
      <c r="E969">
        <v>1.0900000000000001</v>
      </c>
      <c r="F969">
        <v>1.8733333333333335E-4</v>
      </c>
      <c r="G969" t="s">
        <v>72</v>
      </c>
      <c r="H969" t="s">
        <v>182</v>
      </c>
      <c r="I969" t="s">
        <v>16</v>
      </c>
      <c r="J969">
        <v>1</v>
      </c>
    </row>
    <row r="970" spans="1:10" x14ac:dyDescent="0.3">
      <c r="A970" t="s">
        <v>625</v>
      </c>
      <c r="B970" t="s">
        <v>626</v>
      </c>
      <c r="C970" t="s">
        <v>110</v>
      </c>
      <c r="D970" t="s">
        <v>111</v>
      </c>
      <c r="E970">
        <v>1.1000000000000001</v>
      </c>
      <c r="F970">
        <v>1.02E-4</v>
      </c>
      <c r="G970" t="s">
        <v>72</v>
      </c>
      <c r="H970" t="s">
        <v>182</v>
      </c>
      <c r="I970" t="s">
        <v>16</v>
      </c>
      <c r="J970">
        <v>1</v>
      </c>
    </row>
    <row r="971" spans="1:10" x14ac:dyDescent="0.3">
      <c r="A971" t="s">
        <v>625</v>
      </c>
      <c r="B971" t="s">
        <v>626</v>
      </c>
      <c r="C971" t="s">
        <v>118</v>
      </c>
      <c r="D971" t="s">
        <v>119</v>
      </c>
      <c r="E971">
        <v>1.1100000000000001</v>
      </c>
      <c r="F971">
        <v>2.7000000000000002E-5</v>
      </c>
      <c r="G971" t="s">
        <v>72</v>
      </c>
      <c r="H971" t="s">
        <v>182</v>
      </c>
      <c r="I971" t="s">
        <v>16</v>
      </c>
      <c r="J971">
        <v>2</v>
      </c>
    </row>
    <row r="972" spans="1:10" x14ac:dyDescent="0.3">
      <c r="A972" t="s">
        <v>625</v>
      </c>
      <c r="B972" t="s">
        <v>626</v>
      </c>
      <c r="C972" t="s">
        <v>120</v>
      </c>
      <c r="D972" t="s">
        <v>121</v>
      </c>
      <c r="E972">
        <v>1.1200000000000001</v>
      </c>
      <c r="F972">
        <v>2.3999999999999997E-5</v>
      </c>
      <c r="G972" t="s">
        <v>72</v>
      </c>
      <c r="H972" t="s">
        <v>182</v>
      </c>
      <c r="I972" t="s">
        <v>16</v>
      </c>
      <c r="J972">
        <v>1</v>
      </c>
    </row>
    <row r="973" spans="1:10" x14ac:dyDescent="0.3">
      <c r="A973" t="s">
        <v>625</v>
      </c>
      <c r="B973" t="s">
        <v>626</v>
      </c>
      <c r="C973" t="s">
        <v>227</v>
      </c>
      <c r="D973" t="s">
        <v>228</v>
      </c>
      <c r="E973">
        <v>1.1299999999999999</v>
      </c>
      <c r="F973">
        <v>9.0000000000000002E-6</v>
      </c>
      <c r="G973" t="s">
        <v>72</v>
      </c>
      <c r="H973" t="s">
        <v>182</v>
      </c>
      <c r="I973" t="s">
        <v>16</v>
      </c>
      <c r="J973">
        <v>1</v>
      </c>
    </row>
    <row r="974" spans="1:10" x14ac:dyDescent="0.3">
      <c r="A974" t="s">
        <v>625</v>
      </c>
      <c r="B974" t="s">
        <v>626</v>
      </c>
      <c r="C974" t="s">
        <v>112</v>
      </c>
      <c r="D974" t="s">
        <v>113</v>
      </c>
      <c r="E974">
        <v>1.1400000000000001</v>
      </c>
      <c r="F974">
        <v>7.6666666666666672E-6</v>
      </c>
      <c r="G974" t="s">
        <v>72</v>
      </c>
      <c r="H974" t="s">
        <v>182</v>
      </c>
      <c r="I974" t="s">
        <v>16</v>
      </c>
      <c r="J974">
        <v>1</v>
      </c>
    </row>
    <row r="975" spans="1:10" x14ac:dyDescent="0.3">
      <c r="A975" t="s">
        <v>625</v>
      </c>
      <c r="B975" t="s">
        <v>626</v>
      </c>
      <c r="C975" t="s">
        <v>116</v>
      </c>
      <c r="D975" t="s">
        <v>117</v>
      </c>
      <c r="E975">
        <v>1.1499999999999999</v>
      </c>
      <c r="F975">
        <v>7.3333333333333331E-6</v>
      </c>
      <c r="G975" t="s">
        <v>72</v>
      </c>
      <c r="H975" t="s">
        <v>182</v>
      </c>
      <c r="I975" t="s">
        <v>16</v>
      </c>
      <c r="J975">
        <v>1</v>
      </c>
    </row>
    <row r="976" spans="1:10" x14ac:dyDescent="0.3">
      <c r="A976" t="s">
        <v>625</v>
      </c>
      <c r="B976" t="s">
        <v>626</v>
      </c>
      <c r="C976" t="s">
        <v>629</v>
      </c>
      <c r="D976" t="s">
        <v>630</v>
      </c>
      <c r="E976">
        <v>1.1599999999999999</v>
      </c>
      <c r="F976">
        <v>1.6799999999999999E-4</v>
      </c>
      <c r="G976" t="s">
        <v>72</v>
      </c>
      <c r="H976" t="s">
        <v>182</v>
      </c>
      <c r="I976" t="s">
        <v>16</v>
      </c>
      <c r="J976">
        <v>0</v>
      </c>
    </row>
    <row r="977" spans="1:10" x14ac:dyDescent="0.3">
      <c r="A977" t="s">
        <v>625</v>
      </c>
      <c r="B977" t="s">
        <v>626</v>
      </c>
      <c r="C977" t="s">
        <v>126</v>
      </c>
      <c r="D977" t="s">
        <v>127</v>
      </c>
      <c r="E977">
        <v>1.17</v>
      </c>
      <c r="F977">
        <v>2.3999999999999998E-4</v>
      </c>
      <c r="G977" t="s">
        <v>72</v>
      </c>
      <c r="H977" t="s">
        <v>182</v>
      </c>
      <c r="I977" t="s">
        <v>16</v>
      </c>
      <c r="J977">
        <v>1</v>
      </c>
    </row>
    <row r="978" spans="1:10" x14ac:dyDescent="0.3">
      <c r="A978" t="s">
        <v>625</v>
      </c>
      <c r="B978" t="s">
        <v>626</v>
      </c>
      <c r="C978" t="s">
        <v>128</v>
      </c>
      <c r="D978" t="s">
        <v>129</v>
      </c>
      <c r="E978">
        <v>1.18</v>
      </c>
      <c r="F978">
        <v>3.6000000000000002E-4</v>
      </c>
      <c r="G978" t="s">
        <v>130</v>
      </c>
      <c r="H978" t="s">
        <v>182</v>
      </c>
      <c r="I978" t="s">
        <v>16</v>
      </c>
      <c r="J978">
        <v>1</v>
      </c>
    </row>
    <row r="979" spans="1:10" x14ac:dyDescent="0.3">
      <c r="A979" t="s">
        <v>625</v>
      </c>
      <c r="B979" t="s">
        <v>626</v>
      </c>
      <c r="C979" t="s">
        <v>615</v>
      </c>
      <c r="D979" t="s">
        <v>616</v>
      </c>
      <c r="E979">
        <v>1.19</v>
      </c>
      <c r="F979">
        <v>1.2000000000000001E-3</v>
      </c>
      <c r="G979" t="s">
        <v>72</v>
      </c>
      <c r="H979" t="s">
        <v>182</v>
      </c>
      <c r="I979" t="s">
        <v>16</v>
      </c>
      <c r="J979">
        <v>0</v>
      </c>
    </row>
    <row r="980" spans="1:10" x14ac:dyDescent="0.3">
      <c r="A980" t="s">
        <v>625</v>
      </c>
      <c r="B980" t="s">
        <v>626</v>
      </c>
      <c r="C980" t="s">
        <v>613</v>
      </c>
      <c r="D980" t="s">
        <v>614</v>
      </c>
      <c r="E980">
        <v>1.2</v>
      </c>
      <c r="F980">
        <v>1.2000000000000001E-3</v>
      </c>
      <c r="G980" t="s">
        <v>72</v>
      </c>
      <c r="H980" t="s">
        <v>182</v>
      </c>
      <c r="I980" t="s">
        <v>16</v>
      </c>
      <c r="J980">
        <v>2</v>
      </c>
    </row>
    <row r="981" spans="1:10" x14ac:dyDescent="0.3">
      <c r="A981" t="s">
        <v>625</v>
      </c>
      <c r="B981" t="s">
        <v>626</v>
      </c>
      <c r="C981" t="s">
        <v>104</v>
      </c>
      <c r="D981" t="s">
        <v>105</v>
      </c>
      <c r="E981">
        <v>1.21</v>
      </c>
      <c r="F981">
        <v>7.2000000000000005E-4</v>
      </c>
      <c r="G981" t="s">
        <v>72</v>
      </c>
      <c r="H981" t="s">
        <v>182</v>
      </c>
      <c r="I981" t="s">
        <v>16</v>
      </c>
      <c r="J981">
        <v>1</v>
      </c>
    </row>
    <row r="982" spans="1:10" x14ac:dyDescent="0.3">
      <c r="A982" t="s">
        <v>625</v>
      </c>
      <c r="B982" t="s">
        <v>626</v>
      </c>
      <c r="C982" t="s">
        <v>114</v>
      </c>
      <c r="D982" t="s">
        <v>115</v>
      </c>
      <c r="E982">
        <v>1.22</v>
      </c>
      <c r="F982">
        <v>3.6000000000000002E-4</v>
      </c>
      <c r="G982" t="s">
        <v>72</v>
      </c>
      <c r="H982" t="s">
        <v>182</v>
      </c>
      <c r="I982" t="s">
        <v>16</v>
      </c>
      <c r="J982">
        <v>1</v>
      </c>
    </row>
    <row r="983" spans="1:10" x14ac:dyDescent="0.3">
      <c r="A983" t="s">
        <v>625</v>
      </c>
      <c r="B983" t="s">
        <v>626</v>
      </c>
      <c r="C983" t="s">
        <v>70</v>
      </c>
      <c r="D983" t="s">
        <v>71</v>
      </c>
      <c r="E983">
        <v>1.23</v>
      </c>
      <c r="F983">
        <v>7.9466666666666661E-3</v>
      </c>
      <c r="G983" t="s">
        <v>72</v>
      </c>
      <c r="H983" t="s">
        <v>182</v>
      </c>
      <c r="I983" t="s">
        <v>16</v>
      </c>
      <c r="J983">
        <v>1</v>
      </c>
    </row>
    <row r="984" spans="1:10" x14ac:dyDescent="0.3">
      <c r="A984" t="s">
        <v>625</v>
      </c>
      <c r="B984" t="s">
        <v>626</v>
      </c>
      <c r="C984" t="s">
        <v>178</v>
      </c>
      <c r="D984" t="s">
        <v>179</v>
      </c>
      <c r="E984">
        <v>1.24</v>
      </c>
      <c r="F984">
        <v>123.6</v>
      </c>
      <c r="G984" t="s">
        <v>58</v>
      </c>
      <c r="H984" t="s">
        <v>182</v>
      </c>
      <c r="I984" t="s">
        <v>16</v>
      </c>
      <c r="J984">
        <v>6</v>
      </c>
    </row>
    <row r="985" spans="1:10" x14ac:dyDescent="0.3">
      <c r="A985" t="s">
        <v>625</v>
      </c>
      <c r="B985" t="s">
        <v>626</v>
      </c>
      <c r="C985" t="s">
        <v>187</v>
      </c>
      <c r="D985" t="s">
        <v>2283</v>
      </c>
      <c r="E985">
        <v>2</v>
      </c>
      <c r="F985">
        <v>1.03</v>
      </c>
      <c r="G985" t="s">
        <v>14</v>
      </c>
      <c r="H985" t="s">
        <v>182</v>
      </c>
      <c r="I985" t="s">
        <v>16</v>
      </c>
      <c r="J985">
        <v>0</v>
      </c>
    </row>
    <row r="986" spans="1:10" x14ac:dyDescent="0.3">
      <c r="A986" t="s">
        <v>625</v>
      </c>
      <c r="B986" t="s">
        <v>626</v>
      </c>
      <c r="C986" t="s">
        <v>2284</v>
      </c>
      <c r="D986" t="s">
        <v>2285</v>
      </c>
      <c r="E986">
        <v>3</v>
      </c>
      <c r="F986">
        <v>1.03</v>
      </c>
      <c r="G986" t="s">
        <v>14</v>
      </c>
      <c r="H986" t="s">
        <v>182</v>
      </c>
      <c r="I986" t="s">
        <v>16</v>
      </c>
      <c r="J986">
        <v>0</v>
      </c>
    </row>
    <row r="987" spans="1:10" x14ac:dyDescent="0.3">
      <c r="A987" t="s">
        <v>625</v>
      </c>
      <c r="B987" t="s">
        <v>626</v>
      </c>
      <c r="C987" t="s">
        <v>190</v>
      </c>
      <c r="D987" t="s">
        <v>191</v>
      </c>
      <c r="E987">
        <v>4</v>
      </c>
      <c r="F987">
        <v>1.03</v>
      </c>
      <c r="G987" t="s">
        <v>14</v>
      </c>
      <c r="H987" t="s">
        <v>182</v>
      </c>
      <c r="I987" t="s">
        <v>16</v>
      </c>
      <c r="J987">
        <v>0</v>
      </c>
    </row>
    <row r="988" spans="1:10" x14ac:dyDescent="0.3">
      <c r="A988" t="s">
        <v>625</v>
      </c>
      <c r="B988" t="s">
        <v>626</v>
      </c>
      <c r="C988" t="s">
        <v>192</v>
      </c>
      <c r="D988" t="s">
        <v>193</v>
      </c>
      <c r="E988">
        <v>5</v>
      </c>
      <c r="F988">
        <v>0.12866666666666668</v>
      </c>
      <c r="G988" t="s">
        <v>14</v>
      </c>
      <c r="H988" t="s">
        <v>182</v>
      </c>
      <c r="I988" t="s">
        <v>16</v>
      </c>
      <c r="J988">
        <v>0</v>
      </c>
    </row>
    <row r="989" spans="1:10" x14ac:dyDescent="0.3">
      <c r="A989" t="s">
        <v>625</v>
      </c>
      <c r="B989" t="s">
        <v>626</v>
      </c>
      <c r="C989" t="s">
        <v>21</v>
      </c>
      <c r="D989" t="s">
        <v>22</v>
      </c>
      <c r="E989">
        <v>6</v>
      </c>
      <c r="F989">
        <v>1.03</v>
      </c>
      <c r="G989" t="s">
        <v>14</v>
      </c>
      <c r="H989" t="s">
        <v>182</v>
      </c>
      <c r="I989" t="s">
        <v>16</v>
      </c>
      <c r="J989">
        <v>2</v>
      </c>
    </row>
    <row r="990" spans="1:10" x14ac:dyDescent="0.3">
      <c r="A990" t="s">
        <v>625</v>
      </c>
      <c r="B990" t="s">
        <v>626</v>
      </c>
      <c r="C990" t="s">
        <v>631</v>
      </c>
      <c r="D990" t="s">
        <v>632</v>
      </c>
      <c r="E990">
        <v>7</v>
      </c>
      <c r="F990">
        <v>1.03</v>
      </c>
      <c r="G990" t="s">
        <v>14</v>
      </c>
      <c r="H990" t="s">
        <v>182</v>
      </c>
      <c r="I990" t="s">
        <v>16</v>
      </c>
      <c r="J990">
        <v>0</v>
      </c>
    </row>
    <row r="991" spans="1:10" x14ac:dyDescent="0.3">
      <c r="A991" t="s">
        <v>633</v>
      </c>
      <c r="B991" t="s">
        <v>634</v>
      </c>
      <c r="C991" t="s">
        <v>635</v>
      </c>
      <c r="D991" t="s">
        <v>636</v>
      </c>
      <c r="E991">
        <v>1.01</v>
      </c>
      <c r="F991">
        <v>0.03</v>
      </c>
      <c r="G991" t="s">
        <v>72</v>
      </c>
      <c r="H991" t="s">
        <v>182</v>
      </c>
      <c r="I991" t="s">
        <v>16</v>
      </c>
      <c r="J991">
        <v>0</v>
      </c>
    </row>
    <row r="992" spans="1:10" x14ac:dyDescent="0.3">
      <c r="A992" t="s">
        <v>633</v>
      </c>
      <c r="B992" t="s">
        <v>634</v>
      </c>
      <c r="C992" t="s">
        <v>183</v>
      </c>
      <c r="D992" t="s">
        <v>184</v>
      </c>
      <c r="E992">
        <v>1.02</v>
      </c>
      <c r="F992">
        <v>5.4000000000000003E-3</v>
      </c>
      <c r="G992" t="s">
        <v>72</v>
      </c>
      <c r="H992" t="s">
        <v>182</v>
      </c>
      <c r="I992" t="s">
        <v>16</v>
      </c>
      <c r="J992">
        <v>1</v>
      </c>
    </row>
    <row r="993" spans="1:10" x14ac:dyDescent="0.3">
      <c r="A993" t="s">
        <v>633</v>
      </c>
      <c r="B993" t="s">
        <v>634</v>
      </c>
      <c r="C993" t="s">
        <v>615</v>
      </c>
      <c r="D993" t="s">
        <v>616</v>
      </c>
      <c r="E993">
        <v>1.03</v>
      </c>
      <c r="F993">
        <v>1.1999999999999999E-3</v>
      </c>
      <c r="G993" t="s">
        <v>72</v>
      </c>
      <c r="H993" t="s">
        <v>182</v>
      </c>
      <c r="I993" t="s">
        <v>16</v>
      </c>
      <c r="J993">
        <v>0</v>
      </c>
    </row>
    <row r="994" spans="1:10" x14ac:dyDescent="0.3">
      <c r="A994" t="s">
        <v>633</v>
      </c>
      <c r="B994" t="s">
        <v>634</v>
      </c>
      <c r="C994" t="s">
        <v>174</v>
      </c>
      <c r="D994" t="s">
        <v>175</v>
      </c>
      <c r="E994">
        <v>1.04</v>
      </c>
      <c r="F994">
        <v>5.9999999999999995E-4</v>
      </c>
      <c r="G994" t="s">
        <v>72</v>
      </c>
      <c r="H994" t="s">
        <v>182</v>
      </c>
      <c r="I994" t="s">
        <v>16</v>
      </c>
      <c r="J994">
        <v>2</v>
      </c>
    </row>
    <row r="995" spans="1:10" x14ac:dyDescent="0.3">
      <c r="A995" t="s">
        <v>633</v>
      </c>
      <c r="B995" t="s">
        <v>634</v>
      </c>
      <c r="C995" t="s">
        <v>637</v>
      </c>
      <c r="D995" t="s">
        <v>638</v>
      </c>
      <c r="E995">
        <v>1.05</v>
      </c>
      <c r="F995">
        <v>5.9999999999999995E-4</v>
      </c>
      <c r="G995" t="s">
        <v>72</v>
      </c>
      <c r="H995" t="s">
        <v>182</v>
      </c>
      <c r="I995" t="s">
        <v>16</v>
      </c>
      <c r="J995">
        <v>0</v>
      </c>
    </row>
    <row r="996" spans="1:10" x14ac:dyDescent="0.3">
      <c r="A996" t="s">
        <v>633</v>
      </c>
      <c r="B996" t="s">
        <v>634</v>
      </c>
      <c r="C996" t="s">
        <v>104</v>
      </c>
      <c r="D996" t="s">
        <v>105</v>
      </c>
      <c r="E996">
        <v>1.06</v>
      </c>
      <c r="F996">
        <v>8.3999999999999993E-4</v>
      </c>
      <c r="G996" t="s">
        <v>72</v>
      </c>
      <c r="H996" t="s">
        <v>182</v>
      </c>
      <c r="I996" t="s">
        <v>16</v>
      </c>
      <c r="J996">
        <v>1</v>
      </c>
    </row>
    <row r="997" spans="1:10" x14ac:dyDescent="0.3">
      <c r="A997" t="s">
        <v>633</v>
      </c>
      <c r="B997" t="s">
        <v>634</v>
      </c>
      <c r="C997" t="s">
        <v>114</v>
      </c>
      <c r="D997" t="s">
        <v>115</v>
      </c>
      <c r="E997">
        <v>1.07</v>
      </c>
      <c r="F997">
        <v>5.9999999999999995E-4</v>
      </c>
      <c r="G997" t="s">
        <v>72</v>
      </c>
      <c r="H997" t="s">
        <v>182</v>
      </c>
      <c r="I997" t="s">
        <v>16</v>
      </c>
      <c r="J997">
        <v>1</v>
      </c>
    </row>
    <row r="998" spans="1:10" x14ac:dyDescent="0.3">
      <c r="A998" t="s">
        <v>633</v>
      </c>
      <c r="B998" t="s">
        <v>634</v>
      </c>
      <c r="C998" t="s">
        <v>356</v>
      </c>
      <c r="D998" t="s">
        <v>357</v>
      </c>
      <c r="E998">
        <v>1.08</v>
      </c>
      <c r="F998">
        <v>3.0960000000000001E-2</v>
      </c>
      <c r="G998" t="s">
        <v>72</v>
      </c>
      <c r="H998" t="s">
        <v>182</v>
      </c>
      <c r="I998" t="s">
        <v>16</v>
      </c>
      <c r="J998">
        <v>1</v>
      </c>
    </row>
    <row r="999" spans="1:10" x14ac:dyDescent="0.3">
      <c r="A999" t="s">
        <v>633</v>
      </c>
      <c r="B999" t="s">
        <v>634</v>
      </c>
      <c r="C999" t="s">
        <v>185</v>
      </c>
      <c r="D999" t="s">
        <v>186</v>
      </c>
      <c r="E999">
        <v>1.0900000000000001</v>
      </c>
      <c r="F999">
        <v>123.6</v>
      </c>
      <c r="G999" t="s">
        <v>14</v>
      </c>
      <c r="H999" t="s">
        <v>182</v>
      </c>
      <c r="I999" t="s">
        <v>16</v>
      </c>
      <c r="J999">
        <v>6</v>
      </c>
    </row>
    <row r="1000" spans="1:10" x14ac:dyDescent="0.3">
      <c r="A1000" t="s">
        <v>633</v>
      </c>
      <c r="B1000" t="s">
        <v>634</v>
      </c>
      <c r="C1000" t="s">
        <v>187</v>
      </c>
      <c r="D1000" t="s">
        <v>2283</v>
      </c>
      <c r="E1000">
        <v>2</v>
      </c>
      <c r="F1000">
        <v>1.03</v>
      </c>
      <c r="G1000" t="s">
        <v>14</v>
      </c>
      <c r="H1000" t="s">
        <v>182</v>
      </c>
      <c r="I1000" t="s">
        <v>16</v>
      </c>
      <c r="J1000">
        <v>0</v>
      </c>
    </row>
    <row r="1001" spans="1:10" x14ac:dyDescent="0.3">
      <c r="A1001" t="s">
        <v>633</v>
      </c>
      <c r="B1001" t="s">
        <v>634</v>
      </c>
      <c r="C1001" t="s">
        <v>190</v>
      </c>
      <c r="D1001" t="s">
        <v>191</v>
      </c>
      <c r="E1001">
        <v>3</v>
      </c>
      <c r="F1001">
        <v>1.03</v>
      </c>
      <c r="G1001" t="s">
        <v>14</v>
      </c>
      <c r="H1001" t="s">
        <v>182</v>
      </c>
      <c r="I1001" t="s">
        <v>16</v>
      </c>
      <c r="J1001">
        <v>0</v>
      </c>
    </row>
    <row r="1002" spans="1:10" x14ac:dyDescent="0.3">
      <c r="A1002" t="s">
        <v>633</v>
      </c>
      <c r="B1002" t="s">
        <v>634</v>
      </c>
      <c r="C1002" t="s">
        <v>192</v>
      </c>
      <c r="D1002" t="s">
        <v>193</v>
      </c>
      <c r="E1002">
        <v>4</v>
      </c>
      <c r="F1002">
        <v>6.4500000000000002E-2</v>
      </c>
      <c r="G1002" t="s">
        <v>14</v>
      </c>
      <c r="H1002" t="s">
        <v>182</v>
      </c>
      <c r="I1002" t="s">
        <v>16</v>
      </c>
      <c r="J1002">
        <v>0</v>
      </c>
    </row>
    <row r="1003" spans="1:10" x14ac:dyDescent="0.3">
      <c r="A1003" t="s">
        <v>633</v>
      </c>
      <c r="B1003" t="s">
        <v>634</v>
      </c>
      <c r="C1003" t="s">
        <v>21</v>
      </c>
      <c r="D1003" t="s">
        <v>22</v>
      </c>
      <c r="E1003">
        <v>5</v>
      </c>
      <c r="F1003">
        <v>1.03</v>
      </c>
      <c r="G1003" t="s">
        <v>14</v>
      </c>
      <c r="H1003" t="s">
        <v>182</v>
      </c>
      <c r="I1003" t="s">
        <v>16</v>
      </c>
      <c r="J1003">
        <v>2</v>
      </c>
    </row>
    <row r="1004" spans="1:10" x14ac:dyDescent="0.3">
      <c r="A1004" t="s">
        <v>633</v>
      </c>
      <c r="B1004" t="s">
        <v>634</v>
      </c>
      <c r="C1004" t="s">
        <v>639</v>
      </c>
      <c r="D1004" t="s">
        <v>640</v>
      </c>
      <c r="E1004">
        <v>6</v>
      </c>
      <c r="F1004">
        <v>1.03</v>
      </c>
      <c r="G1004" t="s">
        <v>14</v>
      </c>
      <c r="H1004" t="s">
        <v>182</v>
      </c>
      <c r="I1004" t="s">
        <v>16</v>
      </c>
      <c r="J1004">
        <v>0</v>
      </c>
    </row>
    <row r="1005" spans="1:10" x14ac:dyDescent="0.3">
      <c r="A1005" t="s">
        <v>641</v>
      </c>
      <c r="B1005" t="s">
        <v>642</v>
      </c>
      <c r="C1005" t="s">
        <v>643</v>
      </c>
      <c r="D1005" t="s">
        <v>644</v>
      </c>
      <c r="E1005">
        <v>1.01</v>
      </c>
      <c r="F1005">
        <v>9.8849999999999997E-3</v>
      </c>
      <c r="G1005" t="s">
        <v>645</v>
      </c>
      <c r="H1005" t="s">
        <v>151</v>
      </c>
      <c r="I1005" t="s">
        <v>16</v>
      </c>
      <c r="J1005">
        <v>1</v>
      </c>
    </row>
    <row r="1006" spans="1:10" x14ac:dyDescent="0.3">
      <c r="A1006" t="s">
        <v>641</v>
      </c>
      <c r="B1006" t="s">
        <v>642</v>
      </c>
      <c r="C1006" t="s">
        <v>646</v>
      </c>
      <c r="D1006" t="s">
        <v>647</v>
      </c>
      <c r="E1006">
        <v>1.02</v>
      </c>
      <c r="F1006">
        <v>3.4090909090909089E-3</v>
      </c>
      <c r="G1006" t="s">
        <v>645</v>
      </c>
      <c r="H1006" t="s">
        <v>151</v>
      </c>
      <c r="I1006" t="s">
        <v>16</v>
      </c>
      <c r="J1006">
        <v>1</v>
      </c>
    </row>
    <row r="1007" spans="1:10" x14ac:dyDescent="0.3">
      <c r="A1007" t="s">
        <v>641</v>
      </c>
      <c r="B1007" t="s">
        <v>642</v>
      </c>
      <c r="C1007" t="s">
        <v>648</v>
      </c>
      <c r="D1007" t="s">
        <v>649</v>
      </c>
      <c r="E1007">
        <v>1.03</v>
      </c>
      <c r="F1007">
        <v>4.0909090909090908E-4</v>
      </c>
      <c r="G1007" t="s">
        <v>645</v>
      </c>
      <c r="H1007" t="s">
        <v>151</v>
      </c>
      <c r="I1007" t="s">
        <v>16</v>
      </c>
      <c r="J1007">
        <v>2</v>
      </c>
    </row>
    <row r="1008" spans="1:10" x14ac:dyDescent="0.3">
      <c r="A1008" t="s">
        <v>641</v>
      </c>
      <c r="B1008" t="s">
        <v>642</v>
      </c>
      <c r="C1008" t="s">
        <v>650</v>
      </c>
      <c r="D1008" t="s">
        <v>651</v>
      </c>
      <c r="E1008">
        <v>1.04</v>
      </c>
      <c r="F1008">
        <v>2.0454545454545454E-4</v>
      </c>
      <c r="G1008" t="s">
        <v>72</v>
      </c>
      <c r="H1008" t="s">
        <v>151</v>
      </c>
      <c r="I1008" t="s">
        <v>16</v>
      </c>
      <c r="J1008">
        <v>1</v>
      </c>
    </row>
    <row r="1009" spans="1:10" x14ac:dyDescent="0.3">
      <c r="A1009" t="s">
        <v>641</v>
      </c>
      <c r="B1009" t="s">
        <v>642</v>
      </c>
      <c r="C1009" t="s">
        <v>652</v>
      </c>
      <c r="D1009" t="s">
        <v>653</v>
      </c>
      <c r="E1009">
        <v>1.05</v>
      </c>
      <c r="F1009">
        <v>8.2727272727272727E-5</v>
      </c>
      <c r="G1009" t="s">
        <v>72</v>
      </c>
      <c r="H1009" t="s">
        <v>151</v>
      </c>
      <c r="I1009" t="s">
        <v>16</v>
      </c>
      <c r="J1009">
        <v>2</v>
      </c>
    </row>
    <row r="1010" spans="1:10" x14ac:dyDescent="0.3">
      <c r="A1010" t="s">
        <v>641</v>
      </c>
      <c r="B1010" t="s">
        <v>642</v>
      </c>
      <c r="C1010" t="s">
        <v>654</v>
      </c>
      <c r="D1010" t="s">
        <v>655</v>
      </c>
      <c r="E1010">
        <v>1.06</v>
      </c>
      <c r="F1010">
        <v>2.7272727272727274E-4</v>
      </c>
      <c r="G1010" t="s">
        <v>72</v>
      </c>
      <c r="H1010" t="s">
        <v>151</v>
      </c>
      <c r="I1010" t="s">
        <v>16</v>
      </c>
      <c r="J1010">
        <v>1</v>
      </c>
    </row>
    <row r="1011" spans="1:10" x14ac:dyDescent="0.3">
      <c r="A1011" t="s">
        <v>641</v>
      </c>
      <c r="B1011" t="s">
        <v>642</v>
      </c>
      <c r="C1011" t="s">
        <v>656</v>
      </c>
      <c r="D1011" t="s">
        <v>657</v>
      </c>
      <c r="E1011">
        <v>1.07</v>
      </c>
      <c r="F1011">
        <v>5.4545454545454546E-5</v>
      </c>
      <c r="G1011" t="s">
        <v>72</v>
      </c>
      <c r="H1011" t="s">
        <v>151</v>
      </c>
      <c r="I1011" t="s">
        <v>16</v>
      </c>
      <c r="J1011">
        <v>1</v>
      </c>
    </row>
    <row r="1012" spans="1:10" x14ac:dyDescent="0.3">
      <c r="A1012" t="s">
        <v>641</v>
      </c>
      <c r="B1012" t="s">
        <v>642</v>
      </c>
      <c r="C1012" t="s">
        <v>658</v>
      </c>
      <c r="D1012" t="s">
        <v>659</v>
      </c>
      <c r="E1012">
        <v>1.08</v>
      </c>
      <c r="F1012">
        <v>3.409090909090909E-7</v>
      </c>
      <c r="G1012" t="s">
        <v>72</v>
      </c>
      <c r="H1012" t="s">
        <v>151</v>
      </c>
      <c r="I1012" t="s">
        <v>16</v>
      </c>
      <c r="J1012">
        <v>2</v>
      </c>
    </row>
    <row r="1013" spans="1:10" x14ac:dyDescent="0.3">
      <c r="A1013" t="s">
        <v>641</v>
      </c>
      <c r="B1013" t="s">
        <v>642</v>
      </c>
      <c r="C1013" t="s">
        <v>660</v>
      </c>
      <c r="D1013" t="s">
        <v>661</v>
      </c>
      <c r="E1013">
        <v>2</v>
      </c>
      <c r="F1013">
        <v>6.8181818181818177E-2</v>
      </c>
      <c r="G1013" t="s">
        <v>14</v>
      </c>
      <c r="H1013" t="s">
        <v>151</v>
      </c>
      <c r="I1013" t="s">
        <v>16</v>
      </c>
      <c r="J1013">
        <v>4</v>
      </c>
    </row>
    <row r="1014" spans="1:10" x14ac:dyDescent="0.3">
      <c r="A1014" t="s">
        <v>641</v>
      </c>
      <c r="B1014" t="s">
        <v>642</v>
      </c>
      <c r="C1014" t="s">
        <v>662</v>
      </c>
      <c r="D1014" t="s">
        <v>663</v>
      </c>
      <c r="E1014">
        <v>3</v>
      </c>
      <c r="F1014">
        <v>1.3636363636363637E-3</v>
      </c>
      <c r="G1014" t="s">
        <v>14</v>
      </c>
      <c r="H1014" t="s">
        <v>151</v>
      </c>
      <c r="I1014" t="s">
        <v>16</v>
      </c>
      <c r="J1014">
        <v>3</v>
      </c>
    </row>
    <row r="1015" spans="1:10" x14ac:dyDescent="0.3">
      <c r="A1015" t="s">
        <v>664</v>
      </c>
      <c r="B1015" t="s">
        <v>665</v>
      </c>
      <c r="C1015" t="s">
        <v>666</v>
      </c>
      <c r="D1015" t="s">
        <v>667</v>
      </c>
      <c r="E1015">
        <v>1.01</v>
      </c>
      <c r="F1015">
        <v>0.26728050000000003</v>
      </c>
      <c r="G1015" t="s">
        <v>72</v>
      </c>
      <c r="H1015" t="s">
        <v>196</v>
      </c>
      <c r="I1015" t="s">
        <v>16</v>
      </c>
      <c r="J1015">
        <v>1</v>
      </c>
    </row>
    <row r="1016" spans="1:10" x14ac:dyDescent="0.3">
      <c r="A1016" t="s">
        <v>664</v>
      </c>
      <c r="B1016" t="s">
        <v>665</v>
      </c>
      <c r="C1016" t="s">
        <v>643</v>
      </c>
      <c r="D1016" t="s">
        <v>644</v>
      </c>
      <c r="E1016">
        <v>1.02</v>
      </c>
      <c r="F1016">
        <v>3.7322000000000001E-2</v>
      </c>
      <c r="G1016" t="s">
        <v>645</v>
      </c>
      <c r="H1016" t="s">
        <v>196</v>
      </c>
      <c r="I1016" t="s">
        <v>16</v>
      </c>
      <c r="J1016">
        <v>1</v>
      </c>
    </row>
    <row r="1017" spans="1:10" x14ac:dyDescent="0.3">
      <c r="A1017" t="s">
        <v>664</v>
      </c>
      <c r="B1017" t="s">
        <v>665</v>
      </c>
      <c r="C1017" t="s">
        <v>668</v>
      </c>
      <c r="D1017" t="s">
        <v>669</v>
      </c>
      <c r="E1017">
        <v>1.03</v>
      </c>
      <c r="F1017">
        <v>2.4719999999999999E-2</v>
      </c>
      <c r="G1017" t="s">
        <v>72</v>
      </c>
      <c r="H1017" t="s">
        <v>196</v>
      </c>
      <c r="I1017" t="s">
        <v>16</v>
      </c>
      <c r="J1017">
        <v>1</v>
      </c>
    </row>
    <row r="1018" spans="1:10" x14ac:dyDescent="0.3">
      <c r="A1018" t="s">
        <v>664</v>
      </c>
      <c r="B1018" t="s">
        <v>665</v>
      </c>
      <c r="C1018" t="s">
        <v>670</v>
      </c>
      <c r="D1018" t="s">
        <v>671</v>
      </c>
      <c r="E1018">
        <v>1.04</v>
      </c>
      <c r="F1018">
        <v>1.4010000000000001E-3</v>
      </c>
      <c r="G1018" t="s">
        <v>72</v>
      </c>
      <c r="H1018" t="s">
        <v>196</v>
      </c>
      <c r="I1018" t="s">
        <v>16</v>
      </c>
      <c r="J1018">
        <v>2</v>
      </c>
    </row>
    <row r="1019" spans="1:10" x14ac:dyDescent="0.3">
      <c r="A1019" t="s">
        <v>664</v>
      </c>
      <c r="B1019" t="s">
        <v>665</v>
      </c>
      <c r="C1019" t="s">
        <v>672</v>
      </c>
      <c r="D1019" t="s">
        <v>673</v>
      </c>
      <c r="E1019">
        <v>1.05</v>
      </c>
      <c r="F1019">
        <v>1.3345E-3</v>
      </c>
      <c r="G1019" t="s">
        <v>72</v>
      </c>
      <c r="H1019" t="s">
        <v>196</v>
      </c>
      <c r="I1019" t="s">
        <v>16</v>
      </c>
      <c r="J1019">
        <v>3</v>
      </c>
    </row>
    <row r="1020" spans="1:10" x14ac:dyDescent="0.3">
      <c r="A1020" t="s">
        <v>664</v>
      </c>
      <c r="B1020" t="s">
        <v>665</v>
      </c>
      <c r="C1020" t="s">
        <v>674</v>
      </c>
      <c r="D1020" t="s">
        <v>675</v>
      </c>
      <c r="E1020">
        <v>1.06</v>
      </c>
      <c r="F1020">
        <v>6.6700000000000006E-4</v>
      </c>
      <c r="G1020" t="s">
        <v>72</v>
      </c>
      <c r="H1020" t="s">
        <v>196</v>
      </c>
      <c r="I1020" t="s">
        <v>16</v>
      </c>
      <c r="J1020">
        <v>3</v>
      </c>
    </row>
    <row r="1021" spans="1:10" x14ac:dyDescent="0.3">
      <c r="A1021" t="s">
        <v>664</v>
      </c>
      <c r="B1021" t="s">
        <v>665</v>
      </c>
      <c r="C1021" t="s">
        <v>676</v>
      </c>
      <c r="D1021" t="s">
        <v>677</v>
      </c>
      <c r="E1021">
        <v>1.07</v>
      </c>
      <c r="F1021">
        <v>5.3400000000000008E-4</v>
      </c>
      <c r="G1021" t="s">
        <v>72</v>
      </c>
      <c r="H1021" t="s">
        <v>196</v>
      </c>
      <c r="I1021" t="s">
        <v>16</v>
      </c>
      <c r="J1021">
        <v>3</v>
      </c>
    </row>
    <row r="1022" spans="1:10" x14ac:dyDescent="0.3">
      <c r="A1022" t="s">
        <v>664</v>
      </c>
      <c r="B1022" t="s">
        <v>665</v>
      </c>
      <c r="C1022" t="s">
        <v>678</v>
      </c>
      <c r="D1022" t="s">
        <v>679</v>
      </c>
      <c r="E1022">
        <v>1.08</v>
      </c>
      <c r="F1022">
        <v>3.3350000000000003E-4</v>
      </c>
      <c r="G1022" t="s">
        <v>72</v>
      </c>
      <c r="H1022" t="s">
        <v>196</v>
      </c>
      <c r="I1022" t="s">
        <v>16</v>
      </c>
      <c r="J1022">
        <v>1</v>
      </c>
    </row>
    <row r="1023" spans="1:10" x14ac:dyDescent="0.3">
      <c r="A1023" t="s">
        <v>664</v>
      </c>
      <c r="B1023" t="s">
        <v>665</v>
      </c>
      <c r="C1023" t="s">
        <v>680</v>
      </c>
      <c r="D1023" t="s">
        <v>681</v>
      </c>
      <c r="E1023">
        <v>1.0900000000000001</v>
      </c>
      <c r="F1023">
        <v>0</v>
      </c>
      <c r="G1023" t="s">
        <v>72</v>
      </c>
      <c r="H1023" t="s">
        <v>196</v>
      </c>
      <c r="I1023" t="s">
        <v>16</v>
      </c>
      <c r="J1023">
        <v>2</v>
      </c>
    </row>
    <row r="1024" spans="1:10" x14ac:dyDescent="0.3">
      <c r="A1024" t="s">
        <v>664</v>
      </c>
      <c r="B1024" t="s">
        <v>665</v>
      </c>
      <c r="C1024" t="s">
        <v>682</v>
      </c>
      <c r="D1024" t="s">
        <v>683</v>
      </c>
      <c r="E1024">
        <v>2</v>
      </c>
      <c r="F1024">
        <v>1</v>
      </c>
      <c r="G1024" t="s">
        <v>14</v>
      </c>
      <c r="H1024" t="s">
        <v>196</v>
      </c>
      <c r="I1024" t="s">
        <v>16</v>
      </c>
      <c r="J1024">
        <v>2</v>
      </c>
    </row>
    <row r="1025" spans="1:10" x14ac:dyDescent="0.3">
      <c r="A1025" t="s">
        <v>664</v>
      </c>
      <c r="B1025" t="s">
        <v>665</v>
      </c>
      <c r="C1025" t="s">
        <v>684</v>
      </c>
      <c r="D1025" t="s">
        <v>685</v>
      </c>
      <c r="E1025">
        <v>3</v>
      </c>
      <c r="F1025">
        <v>1</v>
      </c>
      <c r="G1025" t="s">
        <v>14</v>
      </c>
      <c r="H1025" t="s">
        <v>196</v>
      </c>
      <c r="I1025" t="s">
        <v>16</v>
      </c>
      <c r="J1025">
        <v>2</v>
      </c>
    </row>
    <row r="1026" spans="1:10" x14ac:dyDescent="0.3">
      <c r="A1026" t="s">
        <v>664</v>
      </c>
      <c r="B1026" t="s">
        <v>665</v>
      </c>
      <c r="C1026" t="s">
        <v>686</v>
      </c>
      <c r="D1026" t="s">
        <v>687</v>
      </c>
      <c r="E1026">
        <v>4</v>
      </c>
      <c r="F1026">
        <v>1</v>
      </c>
      <c r="G1026" t="s">
        <v>14</v>
      </c>
      <c r="H1026" t="s">
        <v>196</v>
      </c>
      <c r="I1026" t="s">
        <v>16</v>
      </c>
      <c r="J1026">
        <v>3</v>
      </c>
    </row>
    <row r="1027" spans="1:10" x14ac:dyDescent="0.3">
      <c r="A1027" t="s">
        <v>664</v>
      </c>
      <c r="B1027" t="s">
        <v>665</v>
      </c>
      <c r="C1027" t="s">
        <v>688</v>
      </c>
      <c r="D1027" t="s">
        <v>689</v>
      </c>
      <c r="E1027">
        <v>5</v>
      </c>
      <c r="F1027">
        <v>0.04</v>
      </c>
      <c r="G1027" t="s">
        <v>14</v>
      </c>
      <c r="H1027" t="s">
        <v>196</v>
      </c>
      <c r="I1027" t="s">
        <v>16</v>
      </c>
      <c r="J1027">
        <v>3</v>
      </c>
    </row>
    <row r="1028" spans="1:10" x14ac:dyDescent="0.3">
      <c r="A1028" t="s">
        <v>690</v>
      </c>
      <c r="B1028" t="s">
        <v>691</v>
      </c>
      <c r="C1028" t="s">
        <v>290</v>
      </c>
      <c r="D1028" t="s">
        <v>291</v>
      </c>
      <c r="E1028">
        <v>1.01</v>
      </c>
      <c r="F1028">
        <v>2.3999999999999998E-3</v>
      </c>
      <c r="G1028" t="s">
        <v>72</v>
      </c>
      <c r="H1028" t="s">
        <v>151</v>
      </c>
      <c r="I1028" t="s">
        <v>16</v>
      </c>
      <c r="J1028">
        <v>1</v>
      </c>
    </row>
    <row r="1029" spans="1:10" x14ac:dyDescent="0.3">
      <c r="A1029" t="s">
        <v>690</v>
      </c>
      <c r="B1029" t="s">
        <v>691</v>
      </c>
      <c r="C1029" t="s">
        <v>692</v>
      </c>
      <c r="D1029" t="s">
        <v>693</v>
      </c>
      <c r="E1029">
        <v>1.02</v>
      </c>
      <c r="F1029">
        <v>1.4399999999999999E-3</v>
      </c>
      <c r="G1029" t="s">
        <v>72</v>
      </c>
      <c r="H1029" t="s">
        <v>151</v>
      </c>
      <c r="I1029" t="s">
        <v>16</v>
      </c>
      <c r="J1029">
        <v>5</v>
      </c>
    </row>
    <row r="1030" spans="1:10" x14ac:dyDescent="0.3">
      <c r="A1030" t="s">
        <v>690</v>
      </c>
      <c r="B1030" t="s">
        <v>691</v>
      </c>
      <c r="C1030" t="s">
        <v>694</v>
      </c>
      <c r="D1030" t="s">
        <v>695</v>
      </c>
      <c r="E1030">
        <v>1.03</v>
      </c>
      <c r="F1030">
        <v>9.5999999999999992E-4</v>
      </c>
      <c r="G1030" t="s">
        <v>72</v>
      </c>
      <c r="H1030" t="s">
        <v>151</v>
      </c>
      <c r="I1030" t="s">
        <v>16</v>
      </c>
      <c r="J1030">
        <v>3</v>
      </c>
    </row>
    <row r="1031" spans="1:10" x14ac:dyDescent="0.3">
      <c r="A1031" t="s">
        <v>690</v>
      </c>
      <c r="B1031" t="s">
        <v>691</v>
      </c>
      <c r="C1031" t="s">
        <v>676</v>
      </c>
      <c r="D1031" t="s">
        <v>677</v>
      </c>
      <c r="E1031">
        <v>1.04</v>
      </c>
      <c r="F1031">
        <v>3.8400000000000001E-4</v>
      </c>
      <c r="G1031" t="s">
        <v>72</v>
      </c>
      <c r="H1031" t="s">
        <v>151</v>
      </c>
      <c r="I1031" t="s">
        <v>16</v>
      </c>
      <c r="J1031">
        <v>3</v>
      </c>
    </row>
    <row r="1032" spans="1:10" x14ac:dyDescent="0.3">
      <c r="A1032" t="s">
        <v>690</v>
      </c>
      <c r="B1032" t="s">
        <v>691</v>
      </c>
      <c r="C1032" t="s">
        <v>674</v>
      </c>
      <c r="D1032" t="s">
        <v>675</v>
      </c>
      <c r="E1032">
        <v>1.05</v>
      </c>
      <c r="F1032">
        <v>3.8400000000000001E-4</v>
      </c>
      <c r="G1032" t="s">
        <v>72</v>
      </c>
      <c r="H1032" t="s">
        <v>151</v>
      </c>
      <c r="I1032" t="s">
        <v>16</v>
      </c>
      <c r="J1032">
        <v>3</v>
      </c>
    </row>
    <row r="1033" spans="1:10" x14ac:dyDescent="0.3">
      <c r="A1033" t="s">
        <v>690</v>
      </c>
      <c r="B1033" t="s">
        <v>691</v>
      </c>
      <c r="C1033" t="s">
        <v>696</v>
      </c>
      <c r="D1033" t="s">
        <v>697</v>
      </c>
      <c r="E1033">
        <v>1.06</v>
      </c>
      <c r="F1033">
        <v>3.5199999999999999E-4</v>
      </c>
      <c r="G1033" t="s">
        <v>72</v>
      </c>
      <c r="H1033" t="s">
        <v>151</v>
      </c>
      <c r="I1033" t="s">
        <v>16</v>
      </c>
      <c r="J1033">
        <v>1</v>
      </c>
    </row>
    <row r="1034" spans="1:10" x14ac:dyDescent="0.3">
      <c r="A1034" t="s">
        <v>690</v>
      </c>
      <c r="B1034" t="s">
        <v>691</v>
      </c>
      <c r="C1034" t="s">
        <v>678</v>
      </c>
      <c r="D1034" t="s">
        <v>679</v>
      </c>
      <c r="E1034">
        <v>1.07</v>
      </c>
      <c r="F1034">
        <v>2.3999999999999998E-4</v>
      </c>
      <c r="G1034" t="s">
        <v>72</v>
      </c>
      <c r="H1034" t="s">
        <v>151</v>
      </c>
      <c r="I1034" t="s">
        <v>16</v>
      </c>
      <c r="J1034">
        <v>1</v>
      </c>
    </row>
    <row r="1035" spans="1:10" x14ac:dyDescent="0.3">
      <c r="A1035" t="s">
        <v>690</v>
      </c>
      <c r="B1035" t="s">
        <v>691</v>
      </c>
      <c r="C1035" t="s">
        <v>698</v>
      </c>
      <c r="D1035" t="s">
        <v>699</v>
      </c>
      <c r="E1035">
        <v>1.08</v>
      </c>
      <c r="F1035">
        <v>4.8000000000000001E-5</v>
      </c>
      <c r="G1035" t="s">
        <v>72</v>
      </c>
      <c r="H1035" t="s">
        <v>151</v>
      </c>
      <c r="I1035" t="s">
        <v>16</v>
      </c>
      <c r="J1035">
        <v>1</v>
      </c>
    </row>
    <row r="1036" spans="1:10" x14ac:dyDescent="0.3">
      <c r="A1036" t="s">
        <v>690</v>
      </c>
      <c r="B1036" t="s">
        <v>691</v>
      </c>
      <c r="C1036" t="s">
        <v>700</v>
      </c>
      <c r="D1036" t="s">
        <v>701</v>
      </c>
      <c r="E1036">
        <v>1.0900000000000001</v>
      </c>
      <c r="F1036">
        <v>2.1999999999999999E-5</v>
      </c>
      <c r="G1036" t="s">
        <v>72</v>
      </c>
      <c r="H1036" t="s">
        <v>151</v>
      </c>
      <c r="I1036" t="s">
        <v>16</v>
      </c>
      <c r="J1036">
        <v>3</v>
      </c>
    </row>
    <row r="1037" spans="1:10" x14ac:dyDescent="0.3">
      <c r="A1037" t="s">
        <v>690</v>
      </c>
      <c r="B1037" t="s">
        <v>691</v>
      </c>
      <c r="C1037" t="s">
        <v>643</v>
      </c>
      <c r="D1037" t="s">
        <v>644</v>
      </c>
      <c r="E1037">
        <v>1.1000000000000001</v>
      </c>
      <c r="F1037">
        <v>0.23377000000000001</v>
      </c>
      <c r="G1037" t="s">
        <v>645</v>
      </c>
      <c r="H1037" t="s">
        <v>151</v>
      </c>
      <c r="I1037" t="s">
        <v>16</v>
      </c>
      <c r="J1037">
        <v>1</v>
      </c>
    </row>
    <row r="1038" spans="1:10" x14ac:dyDescent="0.3">
      <c r="A1038" t="s">
        <v>690</v>
      </c>
      <c r="B1038" t="s">
        <v>691</v>
      </c>
      <c r="C1038" t="s">
        <v>684</v>
      </c>
      <c r="D1038" t="s">
        <v>685</v>
      </c>
      <c r="E1038">
        <v>2</v>
      </c>
      <c r="F1038">
        <v>1.02</v>
      </c>
      <c r="G1038" t="s">
        <v>14</v>
      </c>
      <c r="H1038" t="s">
        <v>151</v>
      </c>
      <c r="I1038" t="s">
        <v>16</v>
      </c>
      <c r="J1038">
        <v>2</v>
      </c>
    </row>
    <row r="1039" spans="1:10" x14ac:dyDescent="0.3">
      <c r="A1039" t="s">
        <v>690</v>
      </c>
      <c r="B1039" t="s">
        <v>691</v>
      </c>
      <c r="C1039" t="s">
        <v>702</v>
      </c>
      <c r="D1039" t="s">
        <v>703</v>
      </c>
      <c r="E1039">
        <v>3</v>
      </c>
      <c r="F1039">
        <v>1.02</v>
      </c>
      <c r="G1039" t="s">
        <v>14</v>
      </c>
      <c r="H1039" t="s">
        <v>151</v>
      </c>
      <c r="I1039" t="s">
        <v>16</v>
      </c>
      <c r="J1039">
        <v>3</v>
      </c>
    </row>
    <row r="1040" spans="1:10" x14ac:dyDescent="0.3">
      <c r="A1040" t="s">
        <v>690</v>
      </c>
      <c r="B1040" t="s">
        <v>691</v>
      </c>
      <c r="C1040" t="s">
        <v>704</v>
      </c>
      <c r="D1040" t="s">
        <v>705</v>
      </c>
      <c r="E1040">
        <v>4</v>
      </c>
      <c r="F1040">
        <v>1.02</v>
      </c>
      <c r="G1040" t="s">
        <v>14</v>
      </c>
      <c r="H1040" t="s">
        <v>151</v>
      </c>
      <c r="I1040" t="s">
        <v>16</v>
      </c>
      <c r="J1040">
        <v>2</v>
      </c>
    </row>
    <row r="1041" spans="1:10" x14ac:dyDescent="0.3">
      <c r="A1041" t="s">
        <v>690</v>
      </c>
      <c r="B1041" t="s">
        <v>691</v>
      </c>
      <c r="C1041" t="s">
        <v>706</v>
      </c>
      <c r="D1041" t="s">
        <v>707</v>
      </c>
      <c r="E1041">
        <v>5</v>
      </c>
      <c r="F1041">
        <v>1.02</v>
      </c>
      <c r="G1041" t="s">
        <v>14</v>
      </c>
      <c r="H1041" t="s">
        <v>151</v>
      </c>
      <c r="I1041" t="s">
        <v>16</v>
      </c>
      <c r="J1041">
        <v>4</v>
      </c>
    </row>
    <row r="1042" spans="1:10" x14ac:dyDescent="0.3">
      <c r="A1042" t="s">
        <v>690</v>
      </c>
      <c r="B1042" t="s">
        <v>691</v>
      </c>
      <c r="C1042" t="s">
        <v>708</v>
      </c>
      <c r="D1042" t="s">
        <v>709</v>
      </c>
      <c r="E1042">
        <v>6</v>
      </c>
      <c r="F1042">
        <v>1.02</v>
      </c>
      <c r="G1042" t="s">
        <v>14</v>
      </c>
      <c r="H1042" t="s">
        <v>151</v>
      </c>
      <c r="I1042" t="s">
        <v>16</v>
      </c>
      <c r="J1042">
        <v>2</v>
      </c>
    </row>
    <row r="1043" spans="1:10" x14ac:dyDescent="0.3">
      <c r="A1043" t="s">
        <v>690</v>
      </c>
      <c r="B1043" t="s">
        <v>691</v>
      </c>
      <c r="C1043" t="s">
        <v>688</v>
      </c>
      <c r="D1043" t="s">
        <v>689</v>
      </c>
      <c r="E1043">
        <v>7</v>
      </c>
      <c r="F1043">
        <v>4.1000000000000002E-2</v>
      </c>
      <c r="G1043" t="s">
        <v>14</v>
      </c>
      <c r="H1043" t="s">
        <v>151</v>
      </c>
      <c r="I1043" t="s">
        <v>16</v>
      </c>
      <c r="J1043">
        <v>3</v>
      </c>
    </row>
    <row r="1044" spans="1:10" x14ac:dyDescent="0.3">
      <c r="A1044" t="s">
        <v>710</v>
      </c>
      <c r="B1044" t="s">
        <v>711</v>
      </c>
      <c r="C1044" t="s">
        <v>712</v>
      </c>
      <c r="D1044" t="s">
        <v>713</v>
      </c>
      <c r="E1044">
        <v>1.01</v>
      </c>
      <c r="F1044">
        <v>1.3331764705882352E-3</v>
      </c>
      <c r="G1044" t="s">
        <v>72</v>
      </c>
      <c r="H1044" t="s">
        <v>714</v>
      </c>
      <c r="I1044" t="s">
        <v>16</v>
      </c>
      <c r="J1044">
        <v>2</v>
      </c>
    </row>
    <row r="1045" spans="1:10" x14ac:dyDescent="0.3">
      <c r="A1045" t="s">
        <v>710</v>
      </c>
      <c r="B1045" t="s">
        <v>711</v>
      </c>
      <c r="C1045" t="s">
        <v>715</v>
      </c>
      <c r="D1045" t="s">
        <v>716</v>
      </c>
      <c r="E1045">
        <v>1.02</v>
      </c>
      <c r="F1045">
        <v>0.28277669647058823</v>
      </c>
      <c r="G1045" t="s">
        <v>72</v>
      </c>
      <c r="H1045" t="s">
        <v>714</v>
      </c>
      <c r="I1045" t="s">
        <v>16</v>
      </c>
      <c r="J1045">
        <v>5</v>
      </c>
    </row>
    <row r="1046" spans="1:10" x14ac:dyDescent="0.3">
      <c r="A1046" t="s">
        <v>710</v>
      </c>
      <c r="B1046" t="s">
        <v>711</v>
      </c>
      <c r="C1046" t="s">
        <v>717</v>
      </c>
      <c r="D1046" t="s">
        <v>718</v>
      </c>
      <c r="E1046">
        <v>1.03</v>
      </c>
      <c r="F1046">
        <v>1.11E-2</v>
      </c>
      <c r="G1046" t="s">
        <v>72</v>
      </c>
      <c r="H1046" t="s">
        <v>714</v>
      </c>
      <c r="I1046" t="s">
        <v>16</v>
      </c>
      <c r="J1046">
        <v>1</v>
      </c>
    </row>
    <row r="1047" spans="1:10" x14ac:dyDescent="0.3">
      <c r="A1047" t="s">
        <v>710</v>
      </c>
      <c r="B1047" t="s">
        <v>711</v>
      </c>
      <c r="C1047" t="s">
        <v>719</v>
      </c>
      <c r="D1047" t="s">
        <v>720</v>
      </c>
      <c r="E1047">
        <v>1.04</v>
      </c>
      <c r="F1047">
        <v>2.0999999999999999E-3</v>
      </c>
      <c r="G1047" t="s">
        <v>72</v>
      </c>
      <c r="H1047" t="s">
        <v>714</v>
      </c>
      <c r="I1047" t="s">
        <v>16</v>
      </c>
      <c r="J1047">
        <v>7</v>
      </c>
    </row>
    <row r="1048" spans="1:10" x14ac:dyDescent="0.3">
      <c r="A1048" t="s">
        <v>710</v>
      </c>
      <c r="B1048" t="s">
        <v>711</v>
      </c>
      <c r="C1048" t="s">
        <v>78</v>
      </c>
      <c r="D1048" t="s">
        <v>79</v>
      </c>
      <c r="E1048">
        <v>1.05</v>
      </c>
      <c r="F1048">
        <v>1.6701035294117647E-3</v>
      </c>
      <c r="G1048" t="s">
        <v>72</v>
      </c>
      <c r="H1048" t="s">
        <v>714</v>
      </c>
      <c r="I1048" t="s">
        <v>16</v>
      </c>
      <c r="J1048">
        <v>7</v>
      </c>
    </row>
    <row r="1049" spans="1:10" x14ac:dyDescent="0.3">
      <c r="A1049" t="s">
        <v>710</v>
      </c>
      <c r="B1049" t="s">
        <v>711</v>
      </c>
      <c r="C1049" t="s">
        <v>696</v>
      </c>
      <c r="D1049" t="s">
        <v>697</v>
      </c>
      <c r="E1049">
        <v>1.06</v>
      </c>
      <c r="F1049">
        <v>7.1999999999999994E-4</v>
      </c>
      <c r="G1049" t="s">
        <v>72</v>
      </c>
      <c r="H1049" t="s">
        <v>714</v>
      </c>
      <c r="I1049" t="s">
        <v>16</v>
      </c>
      <c r="J1049">
        <v>1</v>
      </c>
    </row>
    <row r="1050" spans="1:10" x14ac:dyDescent="0.3">
      <c r="A1050" t="s">
        <v>710</v>
      </c>
      <c r="B1050" t="s">
        <v>711</v>
      </c>
      <c r="C1050" t="s">
        <v>114</v>
      </c>
      <c r="D1050" t="s">
        <v>115</v>
      </c>
      <c r="E1050">
        <v>1.07</v>
      </c>
      <c r="F1050">
        <v>3.0000000000000003E-4</v>
      </c>
      <c r="G1050" t="s">
        <v>72</v>
      </c>
      <c r="H1050" t="s">
        <v>714</v>
      </c>
      <c r="I1050" t="s">
        <v>16</v>
      </c>
      <c r="J1050">
        <v>1</v>
      </c>
    </row>
    <row r="1051" spans="1:10" x14ac:dyDescent="0.3">
      <c r="A1051" t="s">
        <v>710</v>
      </c>
      <c r="B1051" t="s">
        <v>711</v>
      </c>
      <c r="C1051" t="s">
        <v>721</v>
      </c>
      <c r="D1051" t="s">
        <v>722</v>
      </c>
      <c r="E1051">
        <v>2</v>
      </c>
      <c r="F1051">
        <v>8.2505882352941165E-2</v>
      </c>
      <c r="G1051" t="s">
        <v>72</v>
      </c>
      <c r="H1051" t="s">
        <v>714</v>
      </c>
      <c r="I1051" t="s">
        <v>16</v>
      </c>
      <c r="J1051">
        <v>8</v>
      </c>
    </row>
    <row r="1052" spans="1:10" x14ac:dyDescent="0.3">
      <c r="A1052" t="s">
        <v>710</v>
      </c>
      <c r="B1052" t="s">
        <v>711</v>
      </c>
      <c r="C1052" t="s">
        <v>723</v>
      </c>
      <c r="D1052" t="s">
        <v>724</v>
      </c>
      <c r="E1052">
        <v>3</v>
      </c>
      <c r="F1052">
        <v>1.02</v>
      </c>
      <c r="G1052" t="s">
        <v>14</v>
      </c>
      <c r="H1052" t="s">
        <v>714</v>
      </c>
      <c r="I1052" t="s">
        <v>16</v>
      </c>
      <c r="J1052">
        <v>3</v>
      </c>
    </row>
    <row r="1053" spans="1:10" x14ac:dyDescent="0.3">
      <c r="A1053" t="s">
        <v>710</v>
      </c>
      <c r="B1053" t="s">
        <v>711</v>
      </c>
      <c r="C1053" t="s">
        <v>725</v>
      </c>
      <c r="D1053" t="s">
        <v>726</v>
      </c>
      <c r="E1053">
        <v>4</v>
      </c>
      <c r="F1053">
        <v>1.02</v>
      </c>
      <c r="G1053" t="s">
        <v>14</v>
      </c>
      <c r="H1053" t="s">
        <v>714</v>
      </c>
      <c r="I1053" t="s">
        <v>16</v>
      </c>
      <c r="J1053">
        <v>4</v>
      </c>
    </row>
    <row r="1054" spans="1:10" x14ac:dyDescent="0.3">
      <c r="A1054" t="s">
        <v>710</v>
      </c>
      <c r="B1054" t="s">
        <v>711</v>
      </c>
      <c r="C1054" t="s">
        <v>727</v>
      </c>
      <c r="D1054" t="s">
        <v>728</v>
      </c>
      <c r="E1054">
        <v>5</v>
      </c>
      <c r="F1054">
        <v>4.2352941176470586E-2</v>
      </c>
      <c r="G1054" t="s">
        <v>14</v>
      </c>
      <c r="H1054" t="s">
        <v>714</v>
      </c>
      <c r="I1054" t="s">
        <v>16</v>
      </c>
      <c r="J1054">
        <v>3</v>
      </c>
    </row>
    <row r="1055" spans="1:10" x14ac:dyDescent="0.3">
      <c r="A1055" t="s">
        <v>729</v>
      </c>
      <c r="B1055" t="s">
        <v>730</v>
      </c>
      <c r="C1055" t="s">
        <v>715</v>
      </c>
      <c r="D1055" t="s">
        <v>716</v>
      </c>
      <c r="E1055">
        <v>1.01</v>
      </c>
      <c r="F1055">
        <v>9.4258898823529422E-3</v>
      </c>
      <c r="G1055" t="s">
        <v>72</v>
      </c>
      <c r="H1055" t="s">
        <v>714</v>
      </c>
      <c r="I1055" t="s">
        <v>16</v>
      </c>
      <c r="J1055">
        <v>5</v>
      </c>
    </row>
    <row r="1056" spans="1:10" x14ac:dyDescent="0.3">
      <c r="A1056" t="s">
        <v>729</v>
      </c>
      <c r="B1056" t="s">
        <v>730</v>
      </c>
      <c r="C1056" t="s">
        <v>717</v>
      </c>
      <c r="D1056" t="s">
        <v>718</v>
      </c>
      <c r="E1056">
        <v>1.02</v>
      </c>
      <c r="F1056">
        <v>3.6999999999999999E-4</v>
      </c>
      <c r="G1056" t="s">
        <v>72</v>
      </c>
      <c r="H1056" t="s">
        <v>714</v>
      </c>
      <c r="I1056" t="s">
        <v>16</v>
      </c>
      <c r="J1056">
        <v>1</v>
      </c>
    </row>
    <row r="1057" spans="1:10" x14ac:dyDescent="0.3">
      <c r="A1057" t="s">
        <v>729</v>
      </c>
      <c r="B1057" t="s">
        <v>730</v>
      </c>
      <c r="C1057" t="s">
        <v>719</v>
      </c>
      <c r="D1057" t="s">
        <v>720</v>
      </c>
      <c r="E1057">
        <v>1.03</v>
      </c>
      <c r="F1057">
        <v>6.9999999999999994E-5</v>
      </c>
      <c r="G1057" t="s">
        <v>72</v>
      </c>
      <c r="H1057" t="s">
        <v>714</v>
      </c>
      <c r="I1057" t="s">
        <v>16</v>
      </c>
      <c r="J1057">
        <v>7</v>
      </c>
    </row>
    <row r="1058" spans="1:10" x14ac:dyDescent="0.3">
      <c r="A1058" t="s">
        <v>729</v>
      </c>
      <c r="B1058" t="s">
        <v>730</v>
      </c>
      <c r="C1058" t="s">
        <v>78</v>
      </c>
      <c r="D1058" t="s">
        <v>79</v>
      </c>
      <c r="E1058">
        <v>1.04</v>
      </c>
      <c r="F1058">
        <v>5.5670117647058823E-5</v>
      </c>
      <c r="G1058" t="s">
        <v>72</v>
      </c>
      <c r="H1058" t="s">
        <v>714</v>
      </c>
      <c r="I1058" t="s">
        <v>16</v>
      </c>
      <c r="J1058">
        <v>7</v>
      </c>
    </row>
    <row r="1059" spans="1:10" x14ac:dyDescent="0.3">
      <c r="A1059" t="s">
        <v>729</v>
      </c>
      <c r="B1059" t="s">
        <v>730</v>
      </c>
      <c r="C1059" t="s">
        <v>712</v>
      </c>
      <c r="D1059" t="s">
        <v>713</v>
      </c>
      <c r="E1059">
        <v>1.05</v>
      </c>
      <c r="F1059">
        <v>4.4439215686274511E-5</v>
      </c>
      <c r="G1059" t="s">
        <v>72</v>
      </c>
      <c r="H1059" t="s">
        <v>714</v>
      </c>
      <c r="I1059" t="s">
        <v>16</v>
      </c>
      <c r="J1059">
        <v>2</v>
      </c>
    </row>
    <row r="1060" spans="1:10" x14ac:dyDescent="0.3">
      <c r="A1060" t="s">
        <v>729</v>
      </c>
      <c r="B1060" t="s">
        <v>730</v>
      </c>
      <c r="C1060" t="s">
        <v>696</v>
      </c>
      <c r="D1060" t="s">
        <v>697</v>
      </c>
      <c r="E1060">
        <v>1.06</v>
      </c>
      <c r="F1060">
        <v>2.4000000000000001E-5</v>
      </c>
      <c r="G1060" t="s">
        <v>72</v>
      </c>
      <c r="H1060" t="s">
        <v>714</v>
      </c>
      <c r="I1060" t="s">
        <v>16</v>
      </c>
      <c r="J1060">
        <v>1</v>
      </c>
    </row>
    <row r="1061" spans="1:10" x14ac:dyDescent="0.3">
      <c r="A1061" t="s">
        <v>729</v>
      </c>
      <c r="B1061" t="s">
        <v>730</v>
      </c>
      <c r="C1061" t="s">
        <v>114</v>
      </c>
      <c r="D1061" t="s">
        <v>115</v>
      </c>
      <c r="E1061">
        <v>1.07</v>
      </c>
      <c r="F1061">
        <v>1.0000000000000001E-5</v>
      </c>
      <c r="G1061" t="s">
        <v>72</v>
      </c>
      <c r="H1061" t="s">
        <v>714</v>
      </c>
      <c r="I1061" t="s">
        <v>16</v>
      </c>
      <c r="J1061">
        <v>1</v>
      </c>
    </row>
    <row r="1062" spans="1:10" x14ac:dyDescent="0.3">
      <c r="A1062" t="s">
        <v>729</v>
      </c>
      <c r="B1062" t="s">
        <v>730</v>
      </c>
      <c r="C1062" t="s">
        <v>731</v>
      </c>
      <c r="D1062" t="s">
        <v>732</v>
      </c>
      <c r="E1062">
        <v>2</v>
      </c>
      <c r="F1062">
        <v>2.7501960784313724E-3</v>
      </c>
      <c r="G1062" t="s">
        <v>72</v>
      </c>
      <c r="H1062" t="s">
        <v>714</v>
      </c>
      <c r="I1062" t="s">
        <v>16</v>
      </c>
      <c r="J1062">
        <v>8</v>
      </c>
    </row>
    <row r="1063" spans="1:10" x14ac:dyDescent="0.3">
      <c r="A1063" t="s">
        <v>729</v>
      </c>
      <c r="B1063" t="s">
        <v>730</v>
      </c>
      <c r="C1063" t="s">
        <v>139</v>
      </c>
      <c r="D1063" t="s">
        <v>140</v>
      </c>
      <c r="E1063">
        <v>3</v>
      </c>
      <c r="F1063">
        <v>1.5294117647058824E-3</v>
      </c>
      <c r="G1063" t="s">
        <v>14</v>
      </c>
      <c r="H1063" t="s">
        <v>714</v>
      </c>
      <c r="I1063" t="s">
        <v>16</v>
      </c>
      <c r="J1063">
        <v>3</v>
      </c>
    </row>
    <row r="1064" spans="1:10" x14ac:dyDescent="0.3">
      <c r="A1064" t="s">
        <v>2291</v>
      </c>
      <c r="B1064" t="s">
        <v>2298</v>
      </c>
      <c r="C1064" t="s">
        <v>253</v>
      </c>
      <c r="D1064" t="s">
        <v>254</v>
      </c>
      <c r="E1064">
        <v>1.01</v>
      </c>
      <c r="F1064">
        <v>7.3999999999999996E-2</v>
      </c>
      <c r="G1064" t="s">
        <v>72</v>
      </c>
      <c r="H1064" t="s">
        <v>44</v>
      </c>
      <c r="I1064" t="s">
        <v>16</v>
      </c>
      <c r="J1064">
        <v>5</v>
      </c>
    </row>
    <row r="1065" spans="1:10" x14ac:dyDescent="0.3">
      <c r="A1065" t="s">
        <v>2291</v>
      </c>
      <c r="B1065" t="s">
        <v>2298</v>
      </c>
      <c r="C1065" t="s">
        <v>2271</v>
      </c>
      <c r="D1065" t="s">
        <v>2272</v>
      </c>
      <c r="E1065">
        <v>1.02</v>
      </c>
      <c r="F1065">
        <v>2.5000000000000001E-2</v>
      </c>
      <c r="G1065" t="s">
        <v>72</v>
      </c>
      <c r="H1065" t="s">
        <v>44</v>
      </c>
      <c r="I1065" t="s">
        <v>16</v>
      </c>
      <c r="J1065">
        <v>0</v>
      </c>
    </row>
    <row r="1066" spans="1:10" x14ac:dyDescent="0.3">
      <c r="A1066" t="s">
        <v>2291</v>
      </c>
      <c r="B1066" t="s">
        <v>2298</v>
      </c>
      <c r="C1066" t="s">
        <v>304</v>
      </c>
      <c r="D1066" t="s">
        <v>305</v>
      </c>
      <c r="E1066">
        <v>1.03</v>
      </c>
      <c r="F1066">
        <v>1E-3</v>
      </c>
      <c r="G1066" t="s">
        <v>72</v>
      </c>
      <c r="H1066" t="s">
        <v>44</v>
      </c>
      <c r="I1066" t="s">
        <v>16</v>
      </c>
      <c r="J1066">
        <v>2</v>
      </c>
    </row>
    <row r="1067" spans="1:10" x14ac:dyDescent="0.3">
      <c r="A1067" t="s">
        <v>2291</v>
      </c>
      <c r="B1067" t="s">
        <v>2298</v>
      </c>
      <c r="C1067" t="s">
        <v>128</v>
      </c>
      <c r="D1067" t="s">
        <v>129</v>
      </c>
      <c r="E1067">
        <v>1.04</v>
      </c>
      <c r="F1067">
        <v>2.9999999999999997E-4</v>
      </c>
      <c r="G1067" t="s">
        <v>130</v>
      </c>
      <c r="H1067" t="s">
        <v>44</v>
      </c>
      <c r="I1067" t="s">
        <v>16</v>
      </c>
      <c r="J1067">
        <v>1</v>
      </c>
    </row>
    <row r="1068" spans="1:10" x14ac:dyDescent="0.3">
      <c r="A1068" t="s">
        <v>2291</v>
      </c>
      <c r="B1068" t="s">
        <v>2298</v>
      </c>
      <c r="C1068" t="s">
        <v>2294</v>
      </c>
      <c r="D1068" t="s">
        <v>2295</v>
      </c>
      <c r="E1068">
        <v>2</v>
      </c>
      <c r="F1068">
        <v>1.03</v>
      </c>
      <c r="G1068" t="s">
        <v>14</v>
      </c>
      <c r="H1068" t="s">
        <v>44</v>
      </c>
      <c r="I1068" t="s">
        <v>16</v>
      </c>
      <c r="J1068">
        <v>0</v>
      </c>
    </row>
    <row r="1069" spans="1:10" x14ac:dyDescent="0.3">
      <c r="A1069" t="s">
        <v>2291</v>
      </c>
      <c r="B1069" t="s">
        <v>2298</v>
      </c>
      <c r="C1069" t="s">
        <v>2293</v>
      </c>
      <c r="D1069" t="s">
        <v>2541</v>
      </c>
      <c r="E1069">
        <v>3</v>
      </c>
      <c r="F1069">
        <v>1.03</v>
      </c>
      <c r="G1069" t="s">
        <v>14</v>
      </c>
      <c r="H1069" t="s">
        <v>44</v>
      </c>
      <c r="I1069" t="s">
        <v>16</v>
      </c>
      <c r="J1069">
        <v>0</v>
      </c>
    </row>
    <row r="1070" spans="1:10" x14ac:dyDescent="0.3">
      <c r="A1070" t="s">
        <v>2291</v>
      </c>
      <c r="B1070" t="s">
        <v>2298</v>
      </c>
      <c r="C1070" t="s">
        <v>2296</v>
      </c>
      <c r="D1070" t="s">
        <v>2297</v>
      </c>
      <c r="E1070">
        <v>4</v>
      </c>
      <c r="F1070">
        <v>1.03</v>
      </c>
      <c r="G1070" t="s">
        <v>14</v>
      </c>
      <c r="H1070" t="s">
        <v>44</v>
      </c>
      <c r="I1070" t="s">
        <v>16</v>
      </c>
      <c r="J1070">
        <v>0</v>
      </c>
    </row>
    <row r="1071" spans="1:10" x14ac:dyDescent="0.3">
      <c r="A1071" t="s">
        <v>2291</v>
      </c>
      <c r="B1071" t="s">
        <v>2298</v>
      </c>
      <c r="C1071" t="s">
        <v>21</v>
      </c>
      <c r="D1071" t="s">
        <v>22</v>
      </c>
      <c r="E1071">
        <v>5</v>
      </c>
      <c r="F1071">
        <v>1.03</v>
      </c>
      <c r="G1071" t="s">
        <v>14</v>
      </c>
      <c r="H1071" t="s">
        <v>44</v>
      </c>
      <c r="I1071" t="s">
        <v>16</v>
      </c>
      <c r="J1071">
        <v>2</v>
      </c>
    </row>
    <row r="1072" spans="1:10" x14ac:dyDescent="0.3">
      <c r="A1072" t="s">
        <v>2291</v>
      </c>
      <c r="B1072" t="s">
        <v>2298</v>
      </c>
      <c r="C1072" t="s">
        <v>830</v>
      </c>
      <c r="D1072" t="s">
        <v>831</v>
      </c>
      <c r="E1072">
        <v>6</v>
      </c>
      <c r="F1072">
        <v>1.03</v>
      </c>
      <c r="G1072" t="s">
        <v>14</v>
      </c>
      <c r="H1072" t="s">
        <v>44</v>
      </c>
      <c r="I1072" t="s">
        <v>16</v>
      </c>
      <c r="J1072">
        <v>3</v>
      </c>
    </row>
    <row r="1073" spans="1:10" x14ac:dyDescent="0.3">
      <c r="A1073" t="s">
        <v>2292</v>
      </c>
      <c r="B1073" t="s">
        <v>2299</v>
      </c>
      <c r="C1073" t="s">
        <v>253</v>
      </c>
      <c r="D1073" t="s">
        <v>254</v>
      </c>
      <c r="E1073">
        <v>1.01</v>
      </c>
      <c r="F1073">
        <v>7.3999999999999996E-2</v>
      </c>
      <c r="G1073" t="s">
        <v>72</v>
      </c>
      <c r="H1073" t="s">
        <v>44</v>
      </c>
      <c r="I1073" t="s">
        <v>16</v>
      </c>
      <c r="J1073">
        <v>5</v>
      </c>
    </row>
    <row r="1074" spans="1:10" x14ac:dyDescent="0.3">
      <c r="A1074" t="s">
        <v>2292</v>
      </c>
      <c r="B1074" t="s">
        <v>2299</v>
      </c>
      <c r="C1074" t="s">
        <v>2271</v>
      </c>
      <c r="D1074" t="s">
        <v>2272</v>
      </c>
      <c r="E1074">
        <v>1.02</v>
      </c>
      <c r="F1074">
        <v>2.5000000000000001E-2</v>
      </c>
      <c r="G1074" t="s">
        <v>72</v>
      </c>
      <c r="H1074" t="s">
        <v>44</v>
      </c>
      <c r="I1074" t="s">
        <v>16</v>
      </c>
      <c r="J1074">
        <v>0</v>
      </c>
    </row>
    <row r="1075" spans="1:10" x14ac:dyDescent="0.3">
      <c r="A1075" t="s">
        <v>2292</v>
      </c>
      <c r="B1075" t="s">
        <v>2299</v>
      </c>
      <c r="C1075" t="s">
        <v>304</v>
      </c>
      <c r="D1075" t="s">
        <v>305</v>
      </c>
      <c r="E1075">
        <v>1.03</v>
      </c>
      <c r="F1075">
        <v>1E-3</v>
      </c>
      <c r="G1075" t="s">
        <v>72</v>
      </c>
      <c r="H1075" t="s">
        <v>44</v>
      </c>
      <c r="I1075" t="s">
        <v>16</v>
      </c>
      <c r="J1075">
        <v>2</v>
      </c>
    </row>
    <row r="1076" spans="1:10" x14ac:dyDescent="0.3">
      <c r="A1076" t="s">
        <v>2292</v>
      </c>
      <c r="B1076" t="s">
        <v>2299</v>
      </c>
      <c r="C1076" t="s">
        <v>128</v>
      </c>
      <c r="D1076" t="s">
        <v>129</v>
      </c>
      <c r="E1076">
        <v>1.04</v>
      </c>
      <c r="F1076">
        <v>2.9999999999999997E-4</v>
      </c>
      <c r="G1076" t="s">
        <v>130</v>
      </c>
      <c r="H1076" t="s">
        <v>44</v>
      </c>
      <c r="I1076" t="s">
        <v>16</v>
      </c>
      <c r="J1076">
        <v>1</v>
      </c>
    </row>
    <row r="1077" spans="1:10" x14ac:dyDescent="0.3">
      <c r="A1077" t="s">
        <v>2292</v>
      </c>
      <c r="B1077" t="s">
        <v>2299</v>
      </c>
      <c r="C1077" t="s">
        <v>741</v>
      </c>
      <c r="D1077" t="s">
        <v>742</v>
      </c>
      <c r="E1077">
        <v>2</v>
      </c>
      <c r="F1077">
        <v>0.51519999999999999</v>
      </c>
      <c r="G1077" t="s">
        <v>14</v>
      </c>
      <c r="H1077" t="s">
        <v>44</v>
      </c>
      <c r="I1077" t="s">
        <v>16</v>
      </c>
      <c r="J1077">
        <v>3</v>
      </c>
    </row>
    <row r="1078" spans="1:10" x14ac:dyDescent="0.3">
      <c r="A1078" t="s">
        <v>2292</v>
      </c>
      <c r="B1078" t="s">
        <v>2299</v>
      </c>
      <c r="C1078" t="s">
        <v>2293</v>
      </c>
      <c r="D1078" t="s">
        <v>2541</v>
      </c>
      <c r="E1078">
        <v>3</v>
      </c>
      <c r="F1078">
        <v>0.51519999999999999</v>
      </c>
      <c r="G1078" t="s">
        <v>14</v>
      </c>
      <c r="H1078" t="s">
        <v>44</v>
      </c>
      <c r="I1078" t="s">
        <v>16</v>
      </c>
      <c r="J1078">
        <v>0</v>
      </c>
    </row>
    <row r="1079" spans="1:10" x14ac:dyDescent="0.3">
      <c r="A1079" t="s">
        <v>2292</v>
      </c>
      <c r="B1079" t="s">
        <v>2299</v>
      </c>
      <c r="C1079" t="s">
        <v>2296</v>
      </c>
      <c r="D1079" t="s">
        <v>2297</v>
      </c>
      <c r="E1079">
        <v>4</v>
      </c>
      <c r="F1079">
        <v>0.51519999999999999</v>
      </c>
      <c r="G1079" t="s">
        <v>14</v>
      </c>
      <c r="H1079" t="s">
        <v>44</v>
      </c>
      <c r="I1079" t="s">
        <v>16</v>
      </c>
      <c r="J1079">
        <v>0</v>
      </c>
    </row>
    <row r="1080" spans="1:10" x14ac:dyDescent="0.3">
      <c r="A1080" t="s">
        <v>2292</v>
      </c>
      <c r="B1080" t="s">
        <v>2299</v>
      </c>
      <c r="C1080" t="s">
        <v>21</v>
      </c>
      <c r="D1080" t="s">
        <v>22</v>
      </c>
      <c r="E1080">
        <v>5</v>
      </c>
      <c r="F1080">
        <v>0.51519999999999999</v>
      </c>
      <c r="G1080" t="s">
        <v>14</v>
      </c>
      <c r="H1080" t="s">
        <v>44</v>
      </c>
      <c r="I1080" t="s">
        <v>16</v>
      </c>
      <c r="J1080">
        <v>2</v>
      </c>
    </row>
    <row r="1081" spans="1:10" x14ac:dyDescent="0.3">
      <c r="A1081" t="s">
        <v>2292</v>
      </c>
      <c r="B1081" t="s">
        <v>2299</v>
      </c>
      <c r="C1081" t="s">
        <v>830</v>
      </c>
      <c r="D1081" t="s">
        <v>831</v>
      </c>
      <c r="E1081">
        <v>6</v>
      </c>
      <c r="F1081">
        <v>0.51519999999999999</v>
      </c>
      <c r="G1081" t="s">
        <v>14</v>
      </c>
      <c r="H1081" t="s">
        <v>44</v>
      </c>
      <c r="I1081" t="s">
        <v>16</v>
      </c>
      <c r="J1081">
        <v>3</v>
      </c>
    </row>
    <row r="1082" spans="1:10" x14ac:dyDescent="0.3">
      <c r="A1082" t="s">
        <v>2292</v>
      </c>
      <c r="B1082" t="s">
        <v>2299</v>
      </c>
      <c r="C1082" t="s">
        <v>749</v>
      </c>
      <c r="D1082" t="s">
        <v>750</v>
      </c>
      <c r="E1082">
        <v>7</v>
      </c>
      <c r="F1082">
        <v>2.1600000000000001E-2</v>
      </c>
      <c r="G1082" t="s">
        <v>14</v>
      </c>
      <c r="H1082" t="s">
        <v>44</v>
      </c>
      <c r="I1082" t="s">
        <v>16</v>
      </c>
      <c r="J1082">
        <v>3</v>
      </c>
    </row>
    <row r="1083" spans="1:10" x14ac:dyDescent="0.3">
      <c r="A1083" t="s">
        <v>733</v>
      </c>
      <c r="B1083" t="s">
        <v>734</v>
      </c>
      <c r="C1083" t="s">
        <v>735</v>
      </c>
      <c r="D1083" t="s">
        <v>736</v>
      </c>
      <c r="E1083">
        <v>1.01</v>
      </c>
      <c r="F1083">
        <v>0.2</v>
      </c>
      <c r="G1083" t="s">
        <v>72</v>
      </c>
      <c r="H1083" t="s">
        <v>44</v>
      </c>
      <c r="I1083" t="s">
        <v>16</v>
      </c>
      <c r="J1083">
        <v>10</v>
      </c>
    </row>
    <row r="1084" spans="1:10" x14ac:dyDescent="0.3">
      <c r="A1084" t="s">
        <v>733</v>
      </c>
      <c r="B1084" t="s">
        <v>734</v>
      </c>
      <c r="C1084" t="s">
        <v>737</v>
      </c>
      <c r="D1084" t="s">
        <v>738</v>
      </c>
      <c r="E1084">
        <v>1.02</v>
      </c>
      <c r="F1084">
        <v>1.6120000000000002E-2</v>
      </c>
      <c r="G1084" t="s">
        <v>72</v>
      </c>
      <c r="H1084" t="s">
        <v>44</v>
      </c>
      <c r="I1084" t="s">
        <v>16</v>
      </c>
      <c r="J1084">
        <v>3</v>
      </c>
    </row>
    <row r="1085" spans="1:10" x14ac:dyDescent="0.3">
      <c r="A1085" t="s">
        <v>733</v>
      </c>
      <c r="B1085" t="s">
        <v>734</v>
      </c>
      <c r="C1085" t="s">
        <v>739</v>
      </c>
      <c r="D1085" t="s">
        <v>740</v>
      </c>
      <c r="E1085">
        <v>1.03</v>
      </c>
      <c r="F1085">
        <v>1E-3</v>
      </c>
      <c r="G1085" t="s">
        <v>72</v>
      </c>
      <c r="H1085" t="s">
        <v>44</v>
      </c>
      <c r="I1085" t="s">
        <v>16</v>
      </c>
      <c r="J1085">
        <v>1</v>
      </c>
    </row>
    <row r="1086" spans="1:10" x14ac:dyDescent="0.3">
      <c r="A1086" t="s">
        <v>733</v>
      </c>
      <c r="B1086" t="s">
        <v>734</v>
      </c>
      <c r="C1086" t="s">
        <v>698</v>
      </c>
      <c r="D1086" t="s">
        <v>699</v>
      </c>
      <c r="E1086">
        <v>1.04</v>
      </c>
      <c r="F1086">
        <v>4.7999999999999996E-4</v>
      </c>
      <c r="G1086" t="s">
        <v>72</v>
      </c>
      <c r="H1086" t="s">
        <v>44</v>
      </c>
      <c r="I1086" t="s">
        <v>16</v>
      </c>
      <c r="J1086">
        <v>1</v>
      </c>
    </row>
    <row r="1087" spans="1:10" x14ac:dyDescent="0.3">
      <c r="A1087" t="s">
        <v>733</v>
      </c>
      <c r="B1087" t="s">
        <v>734</v>
      </c>
      <c r="C1087" t="s">
        <v>203</v>
      </c>
      <c r="D1087" t="s">
        <v>204</v>
      </c>
      <c r="E1087">
        <v>1.05</v>
      </c>
      <c r="F1087">
        <v>2.8E-3</v>
      </c>
      <c r="G1087" t="s">
        <v>72</v>
      </c>
      <c r="H1087" t="s">
        <v>44</v>
      </c>
      <c r="I1087" t="s">
        <v>16</v>
      </c>
      <c r="J1087">
        <v>1</v>
      </c>
    </row>
    <row r="1088" spans="1:10" x14ac:dyDescent="0.3">
      <c r="A1088" t="s">
        <v>733</v>
      </c>
      <c r="B1088" t="s">
        <v>734</v>
      </c>
      <c r="C1088" t="s">
        <v>741</v>
      </c>
      <c r="D1088" t="s">
        <v>742</v>
      </c>
      <c r="E1088">
        <v>2</v>
      </c>
      <c r="F1088">
        <v>1</v>
      </c>
      <c r="G1088" t="s">
        <v>14</v>
      </c>
      <c r="H1088" t="s">
        <v>44</v>
      </c>
      <c r="I1088" t="s">
        <v>16</v>
      </c>
      <c r="J1088">
        <v>3</v>
      </c>
    </row>
    <row r="1089" spans="1:10" x14ac:dyDescent="0.3">
      <c r="A1089" t="s">
        <v>733</v>
      </c>
      <c r="B1089" t="s">
        <v>734</v>
      </c>
      <c r="C1089" t="s">
        <v>743</v>
      </c>
      <c r="D1089" t="s">
        <v>744</v>
      </c>
      <c r="E1089">
        <v>3</v>
      </c>
      <c r="F1089">
        <v>1</v>
      </c>
      <c r="G1089" t="s">
        <v>14</v>
      </c>
      <c r="H1089" t="s">
        <v>44</v>
      </c>
      <c r="I1089" t="s">
        <v>16</v>
      </c>
      <c r="J1089">
        <v>3</v>
      </c>
    </row>
    <row r="1090" spans="1:10" x14ac:dyDescent="0.3">
      <c r="A1090" t="s">
        <v>733</v>
      </c>
      <c r="B1090" t="s">
        <v>734</v>
      </c>
      <c r="C1090" t="s">
        <v>745</v>
      </c>
      <c r="D1090" t="s">
        <v>746</v>
      </c>
      <c r="E1090">
        <v>4</v>
      </c>
      <c r="F1090">
        <v>1</v>
      </c>
      <c r="G1090" t="s">
        <v>14</v>
      </c>
      <c r="H1090" t="s">
        <v>44</v>
      </c>
      <c r="I1090" t="s">
        <v>16</v>
      </c>
      <c r="J1090">
        <v>3</v>
      </c>
    </row>
    <row r="1091" spans="1:10" x14ac:dyDescent="0.3">
      <c r="A1091" t="s">
        <v>733</v>
      </c>
      <c r="B1091" t="s">
        <v>734</v>
      </c>
      <c r="C1091" t="s">
        <v>21</v>
      </c>
      <c r="D1091" t="s">
        <v>22</v>
      </c>
      <c r="E1091">
        <v>5</v>
      </c>
      <c r="F1091">
        <v>1</v>
      </c>
      <c r="G1091" t="s">
        <v>14</v>
      </c>
      <c r="H1091" t="s">
        <v>44</v>
      </c>
      <c r="I1091" t="s">
        <v>16</v>
      </c>
      <c r="J1091">
        <v>2</v>
      </c>
    </row>
    <row r="1092" spans="1:10" x14ac:dyDescent="0.3">
      <c r="A1092" t="s">
        <v>733</v>
      </c>
      <c r="B1092" t="s">
        <v>734</v>
      </c>
      <c r="C1092" t="s">
        <v>747</v>
      </c>
      <c r="D1092" t="s">
        <v>748</v>
      </c>
      <c r="E1092">
        <v>6</v>
      </c>
      <c r="F1092">
        <v>1</v>
      </c>
      <c r="G1092" t="s">
        <v>14</v>
      </c>
      <c r="H1092" t="s">
        <v>44</v>
      </c>
      <c r="I1092" t="s">
        <v>16</v>
      </c>
      <c r="J1092">
        <v>5</v>
      </c>
    </row>
    <row r="1093" spans="1:10" x14ac:dyDescent="0.3">
      <c r="A1093" t="s">
        <v>733</v>
      </c>
      <c r="B1093" t="s">
        <v>734</v>
      </c>
      <c r="C1093" t="s">
        <v>749</v>
      </c>
      <c r="D1093" t="s">
        <v>750</v>
      </c>
      <c r="E1093">
        <v>7</v>
      </c>
      <c r="F1093">
        <v>4.1666666666666664E-2</v>
      </c>
      <c r="G1093" t="s">
        <v>14</v>
      </c>
      <c r="H1093" t="s">
        <v>44</v>
      </c>
      <c r="I1093" t="s">
        <v>16</v>
      </c>
      <c r="J1093">
        <v>3</v>
      </c>
    </row>
    <row r="1094" spans="1:10" x14ac:dyDescent="0.3">
      <c r="A1094" t="s">
        <v>751</v>
      </c>
      <c r="B1094" t="s">
        <v>752</v>
      </c>
      <c r="C1094" t="s">
        <v>735</v>
      </c>
      <c r="D1094" t="s">
        <v>736</v>
      </c>
      <c r="E1094">
        <v>1.01</v>
      </c>
      <c r="F1094">
        <v>0.4</v>
      </c>
      <c r="G1094" t="s">
        <v>72</v>
      </c>
      <c r="H1094" t="s">
        <v>44</v>
      </c>
      <c r="I1094" t="s">
        <v>380</v>
      </c>
      <c r="J1094">
        <v>10</v>
      </c>
    </row>
    <row r="1095" spans="1:10" x14ac:dyDescent="0.3">
      <c r="A1095" t="s">
        <v>751</v>
      </c>
      <c r="B1095" t="s">
        <v>752</v>
      </c>
      <c r="C1095" t="s">
        <v>737</v>
      </c>
      <c r="D1095" t="s">
        <v>738</v>
      </c>
      <c r="E1095">
        <v>1.02</v>
      </c>
      <c r="F1095">
        <v>3.2233333333333336E-2</v>
      </c>
      <c r="G1095" t="s">
        <v>72</v>
      </c>
      <c r="H1095" t="s">
        <v>44</v>
      </c>
      <c r="I1095" t="s">
        <v>380</v>
      </c>
      <c r="J1095">
        <v>3</v>
      </c>
    </row>
    <row r="1096" spans="1:10" x14ac:dyDescent="0.3">
      <c r="A1096" t="s">
        <v>751</v>
      </c>
      <c r="B1096" t="s">
        <v>752</v>
      </c>
      <c r="C1096" t="s">
        <v>739</v>
      </c>
      <c r="D1096" t="s">
        <v>740</v>
      </c>
      <c r="E1096">
        <v>1.03</v>
      </c>
      <c r="F1096">
        <v>2E-3</v>
      </c>
      <c r="G1096" t="s">
        <v>72</v>
      </c>
      <c r="H1096" t="s">
        <v>44</v>
      </c>
      <c r="I1096" t="s">
        <v>380</v>
      </c>
      <c r="J1096">
        <v>1</v>
      </c>
    </row>
    <row r="1097" spans="1:10" x14ac:dyDescent="0.3">
      <c r="A1097" t="s">
        <v>751</v>
      </c>
      <c r="B1097" t="s">
        <v>752</v>
      </c>
      <c r="C1097" t="s">
        <v>698</v>
      </c>
      <c r="D1097" t="s">
        <v>699</v>
      </c>
      <c r="E1097">
        <v>1.04</v>
      </c>
      <c r="F1097">
        <v>9.6666666666666656E-4</v>
      </c>
      <c r="G1097" t="s">
        <v>72</v>
      </c>
      <c r="H1097" t="s">
        <v>44</v>
      </c>
      <c r="I1097" t="s">
        <v>380</v>
      </c>
      <c r="J1097">
        <v>1</v>
      </c>
    </row>
    <row r="1098" spans="1:10" x14ac:dyDescent="0.3">
      <c r="A1098" t="s">
        <v>751</v>
      </c>
      <c r="B1098" t="s">
        <v>752</v>
      </c>
      <c r="C1098" t="s">
        <v>203</v>
      </c>
      <c r="D1098" t="s">
        <v>204</v>
      </c>
      <c r="E1098">
        <v>1.05</v>
      </c>
      <c r="F1098">
        <v>5.5999999999999999E-3</v>
      </c>
      <c r="G1098" t="s">
        <v>72</v>
      </c>
      <c r="H1098" t="s">
        <v>44</v>
      </c>
      <c r="I1098" t="s">
        <v>380</v>
      </c>
      <c r="J1098">
        <v>1</v>
      </c>
    </row>
    <row r="1099" spans="1:10" x14ac:dyDescent="0.3">
      <c r="A1099" t="s">
        <v>751</v>
      </c>
      <c r="B1099" t="s">
        <v>752</v>
      </c>
      <c r="C1099" t="s">
        <v>753</v>
      </c>
      <c r="D1099" t="s">
        <v>754</v>
      </c>
      <c r="E1099">
        <v>2</v>
      </c>
      <c r="F1099">
        <v>1.04</v>
      </c>
      <c r="G1099" t="s">
        <v>382</v>
      </c>
      <c r="H1099" t="s">
        <v>44</v>
      </c>
      <c r="I1099" t="s">
        <v>380</v>
      </c>
      <c r="J1099">
        <v>0</v>
      </c>
    </row>
    <row r="1100" spans="1:10" x14ac:dyDescent="0.3">
      <c r="A1100" t="s">
        <v>751</v>
      </c>
      <c r="B1100" t="s">
        <v>752</v>
      </c>
      <c r="C1100" t="s">
        <v>743</v>
      </c>
      <c r="D1100" t="s">
        <v>744</v>
      </c>
      <c r="E1100">
        <v>3</v>
      </c>
      <c r="F1100">
        <v>1.04</v>
      </c>
      <c r="G1100" t="s">
        <v>382</v>
      </c>
      <c r="H1100" t="s">
        <v>44</v>
      </c>
      <c r="I1100" t="s">
        <v>380</v>
      </c>
      <c r="J1100">
        <v>3</v>
      </c>
    </row>
    <row r="1101" spans="1:10" x14ac:dyDescent="0.3">
      <c r="A1101" t="s">
        <v>751</v>
      </c>
      <c r="B1101" t="s">
        <v>752</v>
      </c>
      <c r="C1101" t="s">
        <v>745</v>
      </c>
      <c r="D1101" t="s">
        <v>746</v>
      </c>
      <c r="E1101">
        <v>4</v>
      </c>
      <c r="F1101">
        <v>1.04</v>
      </c>
      <c r="G1101" t="s">
        <v>14</v>
      </c>
      <c r="H1101" t="s">
        <v>44</v>
      </c>
      <c r="I1101" t="s">
        <v>380</v>
      </c>
      <c r="J1101">
        <v>3</v>
      </c>
    </row>
    <row r="1102" spans="1:10" x14ac:dyDescent="0.3">
      <c r="A1102" t="s">
        <v>751</v>
      </c>
      <c r="B1102" t="s">
        <v>752</v>
      </c>
      <c r="C1102" t="s">
        <v>21</v>
      </c>
      <c r="D1102" t="s">
        <v>22</v>
      </c>
      <c r="E1102">
        <v>5</v>
      </c>
      <c r="F1102">
        <v>1.04</v>
      </c>
      <c r="G1102" t="s">
        <v>381</v>
      </c>
      <c r="H1102" t="s">
        <v>44</v>
      </c>
      <c r="I1102" t="s">
        <v>380</v>
      </c>
      <c r="J1102">
        <v>2</v>
      </c>
    </row>
    <row r="1103" spans="1:10" x14ac:dyDescent="0.3">
      <c r="A1103" t="s">
        <v>751</v>
      </c>
      <c r="B1103" t="s">
        <v>752</v>
      </c>
      <c r="C1103" t="s">
        <v>755</v>
      </c>
      <c r="D1103" t="s">
        <v>756</v>
      </c>
      <c r="E1103">
        <v>6</v>
      </c>
      <c r="F1103">
        <v>1.04</v>
      </c>
      <c r="G1103" t="s">
        <v>381</v>
      </c>
      <c r="H1103" t="s">
        <v>44</v>
      </c>
      <c r="I1103" t="s">
        <v>380</v>
      </c>
      <c r="J1103">
        <v>0</v>
      </c>
    </row>
    <row r="1104" spans="1:10" x14ac:dyDescent="0.3">
      <c r="A1104" t="s">
        <v>751</v>
      </c>
      <c r="B1104" t="s">
        <v>752</v>
      </c>
      <c r="C1104" t="s">
        <v>749</v>
      </c>
      <c r="D1104" t="s">
        <v>750</v>
      </c>
      <c r="E1104">
        <v>7</v>
      </c>
      <c r="F1104">
        <v>8.666666666666667E-2</v>
      </c>
      <c r="G1104" t="s">
        <v>382</v>
      </c>
      <c r="H1104" t="s">
        <v>44</v>
      </c>
      <c r="I1104" t="s">
        <v>380</v>
      </c>
      <c r="J1104">
        <v>3</v>
      </c>
    </row>
    <row r="1105" spans="1:10" x14ac:dyDescent="0.3">
      <c r="A1105" t="s">
        <v>757</v>
      </c>
      <c r="B1105" t="s">
        <v>758</v>
      </c>
      <c r="C1105" t="s">
        <v>735</v>
      </c>
      <c r="D1105" t="s">
        <v>736</v>
      </c>
      <c r="E1105">
        <v>1.01</v>
      </c>
      <c r="F1105">
        <v>4.8000000000000001E-2</v>
      </c>
      <c r="G1105" t="s">
        <v>72</v>
      </c>
      <c r="H1105" t="s">
        <v>44</v>
      </c>
      <c r="I1105" t="s">
        <v>16</v>
      </c>
      <c r="J1105">
        <v>10</v>
      </c>
    </row>
    <row r="1106" spans="1:10" x14ac:dyDescent="0.3">
      <c r="A1106" t="s">
        <v>757</v>
      </c>
      <c r="B1106" t="s">
        <v>758</v>
      </c>
      <c r="C1106" t="s">
        <v>737</v>
      </c>
      <c r="D1106" t="s">
        <v>738</v>
      </c>
      <c r="E1106">
        <v>1.02</v>
      </c>
      <c r="F1106">
        <v>3.8688000000000004E-3</v>
      </c>
      <c r="G1106" t="s">
        <v>72</v>
      </c>
      <c r="H1106" t="s">
        <v>44</v>
      </c>
      <c r="I1106" t="s">
        <v>16</v>
      </c>
      <c r="J1106">
        <v>3</v>
      </c>
    </row>
    <row r="1107" spans="1:10" x14ac:dyDescent="0.3">
      <c r="A1107" t="s">
        <v>757</v>
      </c>
      <c r="B1107" t="s">
        <v>758</v>
      </c>
      <c r="C1107" t="s">
        <v>739</v>
      </c>
      <c r="D1107" t="s">
        <v>740</v>
      </c>
      <c r="E1107">
        <v>1.03</v>
      </c>
      <c r="F1107">
        <v>2.3999999999999998E-4</v>
      </c>
      <c r="G1107" t="s">
        <v>72</v>
      </c>
      <c r="H1107" t="s">
        <v>44</v>
      </c>
      <c r="I1107" t="s">
        <v>16</v>
      </c>
      <c r="J1107">
        <v>1</v>
      </c>
    </row>
    <row r="1108" spans="1:10" x14ac:dyDescent="0.3">
      <c r="A1108" t="s">
        <v>757</v>
      </c>
      <c r="B1108" t="s">
        <v>758</v>
      </c>
      <c r="C1108" t="s">
        <v>698</v>
      </c>
      <c r="D1108" t="s">
        <v>699</v>
      </c>
      <c r="E1108">
        <v>1.04</v>
      </c>
      <c r="F1108">
        <v>1.1519999999999999E-4</v>
      </c>
      <c r="G1108" t="s">
        <v>72</v>
      </c>
      <c r="H1108" t="s">
        <v>44</v>
      </c>
      <c r="I1108" t="s">
        <v>16</v>
      </c>
      <c r="J1108">
        <v>1</v>
      </c>
    </row>
    <row r="1109" spans="1:10" x14ac:dyDescent="0.3">
      <c r="A1109" t="s">
        <v>757</v>
      </c>
      <c r="B1109" t="s">
        <v>758</v>
      </c>
      <c r="C1109" t="s">
        <v>203</v>
      </c>
      <c r="D1109" t="s">
        <v>204</v>
      </c>
      <c r="E1109">
        <v>1.05</v>
      </c>
      <c r="F1109">
        <v>6.7199999999999996E-4</v>
      </c>
      <c r="G1109" t="s">
        <v>72</v>
      </c>
      <c r="H1109" t="s">
        <v>44</v>
      </c>
      <c r="I1109" t="s">
        <v>16</v>
      </c>
      <c r="J1109">
        <v>1</v>
      </c>
    </row>
    <row r="1110" spans="1:10" x14ac:dyDescent="0.3">
      <c r="A1110" t="s">
        <v>757</v>
      </c>
      <c r="B1110" t="s">
        <v>758</v>
      </c>
      <c r="C1110" t="s">
        <v>759</v>
      </c>
      <c r="D1110" t="s">
        <v>760</v>
      </c>
      <c r="E1110">
        <v>2</v>
      </c>
      <c r="F1110">
        <v>1.7000000000000001E-2</v>
      </c>
      <c r="G1110" t="s">
        <v>72</v>
      </c>
      <c r="H1110" t="s">
        <v>44</v>
      </c>
      <c r="I1110" t="s">
        <v>16</v>
      </c>
      <c r="J1110">
        <v>3</v>
      </c>
    </row>
    <row r="1111" spans="1:10" x14ac:dyDescent="0.3">
      <c r="A1111" t="s">
        <v>757</v>
      </c>
      <c r="B1111" t="s">
        <v>758</v>
      </c>
      <c r="C1111" t="s">
        <v>761</v>
      </c>
      <c r="D1111" t="s">
        <v>762</v>
      </c>
      <c r="E1111">
        <v>3</v>
      </c>
      <c r="F1111">
        <v>0.71399999999999997</v>
      </c>
      <c r="G1111" t="s">
        <v>14</v>
      </c>
      <c r="H1111" t="s">
        <v>44</v>
      </c>
      <c r="I1111" t="s">
        <v>16</v>
      </c>
      <c r="J1111">
        <v>4</v>
      </c>
    </row>
    <row r="1112" spans="1:10" x14ac:dyDescent="0.3">
      <c r="A1112" t="s">
        <v>757</v>
      </c>
      <c r="B1112" t="s">
        <v>758</v>
      </c>
      <c r="C1112" t="s">
        <v>723</v>
      </c>
      <c r="D1112" t="s">
        <v>724</v>
      </c>
      <c r="E1112">
        <v>4</v>
      </c>
      <c r="F1112">
        <v>0.71399999999999997</v>
      </c>
      <c r="G1112" t="s">
        <v>14</v>
      </c>
      <c r="H1112" t="s">
        <v>44</v>
      </c>
      <c r="I1112" t="s">
        <v>16</v>
      </c>
      <c r="J1112">
        <v>3</v>
      </c>
    </row>
    <row r="1113" spans="1:10" x14ac:dyDescent="0.3">
      <c r="A1113" t="s">
        <v>757</v>
      </c>
      <c r="B1113" t="s">
        <v>758</v>
      </c>
      <c r="C1113" t="s">
        <v>763</v>
      </c>
      <c r="D1113" t="s">
        <v>764</v>
      </c>
      <c r="E1113">
        <v>5</v>
      </c>
      <c r="F1113">
        <v>2.98E-2</v>
      </c>
      <c r="G1113" t="s">
        <v>14</v>
      </c>
      <c r="H1113" t="s">
        <v>44</v>
      </c>
      <c r="I1113" t="s">
        <v>16</v>
      </c>
      <c r="J1113">
        <v>3</v>
      </c>
    </row>
    <row r="1114" spans="1:10" x14ac:dyDescent="0.3">
      <c r="A1114" t="s">
        <v>765</v>
      </c>
      <c r="B1114" t="s">
        <v>766</v>
      </c>
      <c r="C1114" t="s">
        <v>253</v>
      </c>
      <c r="D1114" t="s">
        <v>254</v>
      </c>
      <c r="E1114">
        <v>1.01</v>
      </c>
      <c r="F1114">
        <v>0.28498947368421051</v>
      </c>
      <c r="G1114" t="s">
        <v>72</v>
      </c>
      <c r="H1114" t="s">
        <v>44</v>
      </c>
      <c r="I1114" t="s">
        <v>16</v>
      </c>
      <c r="J1114">
        <v>5</v>
      </c>
    </row>
    <row r="1115" spans="1:10" x14ac:dyDescent="0.3">
      <c r="A1115" t="s">
        <v>765</v>
      </c>
      <c r="B1115" t="s">
        <v>766</v>
      </c>
      <c r="C1115" t="s">
        <v>227</v>
      </c>
      <c r="D1115" t="s">
        <v>228</v>
      </c>
      <c r="E1115">
        <v>1.02</v>
      </c>
      <c r="F1115">
        <v>1.0526315789473684E-5</v>
      </c>
      <c r="G1115" t="s">
        <v>72</v>
      </c>
      <c r="H1115" t="s">
        <v>44</v>
      </c>
      <c r="I1115" t="s">
        <v>16</v>
      </c>
      <c r="J1115">
        <v>1</v>
      </c>
    </row>
    <row r="1116" spans="1:10" x14ac:dyDescent="0.3">
      <c r="A1116" t="s">
        <v>765</v>
      </c>
      <c r="B1116" t="s">
        <v>766</v>
      </c>
      <c r="C1116" t="s">
        <v>78</v>
      </c>
      <c r="D1116" t="s">
        <v>79</v>
      </c>
      <c r="E1116">
        <v>1.03</v>
      </c>
      <c r="F1116">
        <v>1.8E-3</v>
      </c>
      <c r="G1116" t="s">
        <v>72</v>
      </c>
      <c r="H1116" t="s">
        <v>44</v>
      </c>
      <c r="I1116" t="s">
        <v>16</v>
      </c>
      <c r="J1116">
        <v>7</v>
      </c>
    </row>
    <row r="1117" spans="1:10" x14ac:dyDescent="0.3">
      <c r="A1117" t="s">
        <v>765</v>
      </c>
      <c r="B1117" t="s">
        <v>766</v>
      </c>
      <c r="C1117" t="s">
        <v>767</v>
      </c>
      <c r="D1117" t="s">
        <v>768</v>
      </c>
      <c r="E1117">
        <v>1.04</v>
      </c>
      <c r="F1117">
        <v>1.0505263157894738E-2</v>
      </c>
      <c r="G1117" t="s">
        <v>72</v>
      </c>
      <c r="H1117" t="s">
        <v>44</v>
      </c>
      <c r="I1117" t="s">
        <v>16</v>
      </c>
      <c r="J1117">
        <v>3</v>
      </c>
    </row>
    <row r="1118" spans="1:10" x14ac:dyDescent="0.3">
      <c r="A1118" t="s">
        <v>765</v>
      </c>
      <c r="B1118" t="s">
        <v>766</v>
      </c>
      <c r="C1118" t="s">
        <v>698</v>
      </c>
      <c r="D1118" t="s">
        <v>699</v>
      </c>
      <c r="E1118">
        <v>1.05</v>
      </c>
      <c r="F1118">
        <v>3.0526315789473684E-4</v>
      </c>
      <c r="G1118" t="s">
        <v>72</v>
      </c>
      <c r="H1118" t="s">
        <v>44</v>
      </c>
      <c r="I1118" t="s">
        <v>16</v>
      </c>
      <c r="J1118">
        <v>1</v>
      </c>
    </row>
    <row r="1119" spans="1:10" x14ac:dyDescent="0.3">
      <c r="A1119" t="s">
        <v>765</v>
      </c>
      <c r="B1119" t="s">
        <v>766</v>
      </c>
      <c r="C1119" t="s">
        <v>739</v>
      </c>
      <c r="D1119" t="s">
        <v>740</v>
      </c>
      <c r="E1119">
        <v>1.06</v>
      </c>
      <c r="F1119">
        <v>2.3999999999999998E-3</v>
      </c>
      <c r="G1119" t="s">
        <v>72</v>
      </c>
      <c r="H1119" t="s">
        <v>44</v>
      </c>
      <c r="I1119" t="s">
        <v>16</v>
      </c>
      <c r="J1119">
        <v>1</v>
      </c>
    </row>
    <row r="1120" spans="1:10" x14ac:dyDescent="0.3">
      <c r="A1120" t="s">
        <v>765</v>
      </c>
      <c r="B1120" t="s">
        <v>766</v>
      </c>
      <c r="C1120" t="s">
        <v>769</v>
      </c>
      <c r="D1120" t="s">
        <v>770</v>
      </c>
      <c r="E1120">
        <v>2</v>
      </c>
      <c r="F1120">
        <v>1.0305263157894737</v>
      </c>
      <c r="G1120" t="s">
        <v>14</v>
      </c>
      <c r="H1120" t="s">
        <v>44</v>
      </c>
      <c r="I1120" t="s">
        <v>16</v>
      </c>
      <c r="J1120">
        <v>4</v>
      </c>
    </row>
    <row r="1121" spans="1:10" x14ac:dyDescent="0.3">
      <c r="A1121" t="s">
        <v>765</v>
      </c>
      <c r="B1121" t="s">
        <v>766</v>
      </c>
      <c r="C1121" t="s">
        <v>771</v>
      </c>
      <c r="D1121" t="s">
        <v>772</v>
      </c>
      <c r="E1121">
        <v>3</v>
      </c>
      <c r="F1121">
        <v>1.0305263157894737</v>
      </c>
      <c r="G1121" t="s">
        <v>14</v>
      </c>
      <c r="H1121" t="s">
        <v>44</v>
      </c>
      <c r="I1121" t="s">
        <v>16</v>
      </c>
      <c r="J1121">
        <v>3</v>
      </c>
    </row>
    <row r="1122" spans="1:10" x14ac:dyDescent="0.3">
      <c r="A1122" t="s">
        <v>765</v>
      </c>
      <c r="B1122" t="s">
        <v>766</v>
      </c>
      <c r="C1122" t="s">
        <v>21</v>
      </c>
      <c r="D1122" t="s">
        <v>22</v>
      </c>
      <c r="E1122">
        <v>4</v>
      </c>
      <c r="F1122">
        <v>1.0305263157894737</v>
      </c>
      <c r="G1122" t="s">
        <v>14</v>
      </c>
      <c r="H1122" t="s">
        <v>44</v>
      </c>
      <c r="I1122" t="s">
        <v>16</v>
      </c>
      <c r="J1122">
        <v>2</v>
      </c>
    </row>
    <row r="1123" spans="1:10" x14ac:dyDescent="0.3">
      <c r="A1123" t="s">
        <v>765</v>
      </c>
      <c r="B1123" t="s">
        <v>766</v>
      </c>
      <c r="C1123" t="s">
        <v>411</v>
      </c>
      <c r="D1123" t="s">
        <v>412</v>
      </c>
      <c r="E1123">
        <v>5</v>
      </c>
      <c r="F1123">
        <v>6.4210526315789468E-2</v>
      </c>
      <c r="G1123" t="s">
        <v>14</v>
      </c>
      <c r="H1123" t="s">
        <v>44</v>
      </c>
      <c r="I1123" t="s">
        <v>16</v>
      </c>
      <c r="J1123">
        <v>3</v>
      </c>
    </row>
    <row r="1124" spans="1:10" x14ac:dyDescent="0.3">
      <c r="A1124" t="s">
        <v>773</v>
      </c>
      <c r="B1124" t="s">
        <v>774</v>
      </c>
      <c r="C1124" t="s">
        <v>372</v>
      </c>
      <c r="D1124" t="s">
        <v>373</v>
      </c>
      <c r="E1124">
        <v>1.01</v>
      </c>
      <c r="F1124">
        <v>9.3595454545454555E-3</v>
      </c>
      <c r="G1124" t="s">
        <v>72</v>
      </c>
      <c r="H1124" t="s">
        <v>44</v>
      </c>
      <c r="I1124" t="s">
        <v>16</v>
      </c>
      <c r="J1124">
        <v>5</v>
      </c>
    </row>
    <row r="1125" spans="1:10" x14ac:dyDescent="0.3">
      <c r="A1125" t="s">
        <v>773</v>
      </c>
      <c r="B1125" t="s">
        <v>774</v>
      </c>
      <c r="C1125" t="s">
        <v>775</v>
      </c>
      <c r="D1125" t="s">
        <v>776</v>
      </c>
      <c r="E1125">
        <v>1.02</v>
      </c>
      <c r="F1125">
        <v>5.9897727272727273E-3</v>
      </c>
      <c r="G1125" t="s">
        <v>72</v>
      </c>
      <c r="H1125" t="s">
        <v>44</v>
      </c>
      <c r="I1125" t="s">
        <v>16</v>
      </c>
      <c r="J1125">
        <v>15</v>
      </c>
    </row>
    <row r="1126" spans="1:10" x14ac:dyDescent="0.3">
      <c r="A1126" t="s">
        <v>773</v>
      </c>
      <c r="B1126" t="s">
        <v>774</v>
      </c>
      <c r="C1126" t="s">
        <v>717</v>
      </c>
      <c r="D1126" t="s">
        <v>718</v>
      </c>
      <c r="E1126">
        <v>1.03</v>
      </c>
      <c r="F1126">
        <v>3.5652272727272724E-3</v>
      </c>
      <c r="G1126" t="s">
        <v>72</v>
      </c>
      <c r="H1126" t="s">
        <v>44</v>
      </c>
      <c r="I1126" t="s">
        <v>16</v>
      </c>
      <c r="J1126">
        <v>1</v>
      </c>
    </row>
    <row r="1127" spans="1:10" x14ac:dyDescent="0.3">
      <c r="A1127" t="s">
        <v>773</v>
      </c>
      <c r="B1127" t="s">
        <v>774</v>
      </c>
      <c r="C1127" t="s">
        <v>698</v>
      </c>
      <c r="D1127" t="s">
        <v>699</v>
      </c>
      <c r="E1127">
        <v>1.04</v>
      </c>
      <c r="F1127">
        <v>1.3547727272727272E-3</v>
      </c>
      <c r="G1127" t="s">
        <v>72</v>
      </c>
      <c r="H1127" t="s">
        <v>44</v>
      </c>
      <c r="I1127" t="s">
        <v>16</v>
      </c>
      <c r="J1127">
        <v>1</v>
      </c>
    </row>
    <row r="1128" spans="1:10" x14ac:dyDescent="0.3">
      <c r="A1128" t="s">
        <v>773</v>
      </c>
      <c r="B1128" t="s">
        <v>774</v>
      </c>
      <c r="C1128" t="s">
        <v>777</v>
      </c>
      <c r="D1128" t="s">
        <v>778</v>
      </c>
      <c r="E1128">
        <v>1.05</v>
      </c>
      <c r="F1128">
        <v>1.1409090909090909E-3</v>
      </c>
      <c r="G1128" t="s">
        <v>72</v>
      </c>
      <c r="H1128" t="s">
        <v>44</v>
      </c>
      <c r="I1128" t="s">
        <v>16</v>
      </c>
      <c r="J1128">
        <v>3</v>
      </c>
    </row>
    <row r="1129" spans="1:10" x14ac:dyDescent="0.3">
      <c r="A1129" t="s">
        <v>773</v>
      </c>
      <c r="B1129" t="s">
        <v>774</v>
      </c>
      <c r="C1129" t="s">
        <v>779</v>
      </c>
      <c r="D1129" t="s">
        <v>780</v>
      </c>
      <c r="E1129">
        <v>1.06</v>
      </c>
      <c r="F1129">
        <v>1.2409090909090909E-4</v>
      </c>
      <c r="G1129" t="s">
        <v>72</v>
      </c>
      <c r="H1129" t="s">
        <v>44</v>
      </c>
      <c r="I1129" t="s">
        <v>16</v>
      </c>
      <c r="J1129">
        <v>3</v>
      </c>
    </row>
    <row r="1130" spans="1:10" x14ac:dyDescent="0.3">
      <c r="A1130" t="s">
        <v>773</v>
      </c>
      <c r="B1130" t="s">
        <v>774</v>
      </c>
      <c r="C1130" t="s">
        <v>781</v>
      </c>
      <c r="D1130" t="s">
        <v>782</v>
      </c>
      <c r="E1130">
        <v>1.07</v>
      </c>
      <c r="F1130">
        <v>9.981818181818182E-4</v>
      </c>
      <c r="G1130" t="s">
        <v>72</v>
      </c>
      <c r="H1130" t="s">
        <v>44</v>
      </c>
      <c r="I1130" t="s">
        <v>16</v>
      </c>
      <c r="J1130">
        <v>3</v>
      </c>
    </row>
    <row r="1131" spans="1:10" x14ac:dyDescent="0.3">
      <c r="A1131" t="s">
        <v>773</v>
      </c>
      <c r="B1131" t="s">
        <v>774</v>
      </c>
      <c r="C1131" t="s">
        <v>364</v>
      </c>
      <c r="D1131" t="s">
        <v>365</v>
      </c>
      <c r="E1131">
        <v>1.08</v>
      </c>
      <c r="F1131">
        <v>8.5568181818181826E-4</v>
      </c>
      <c r="G1131" t="s">
        <v>72</v>
      </c>
      <c r="H1131" t="s">
        <v>44</v>
      </c>
      <c r="I1131" t="s">
        <v>16</v>
      </c>
      <c r="J1131">
        <v>15</v>
      </c>
    </row>
    <row r="1132" spans="1:10" x14ac:dyDescent="0.3">
      <c r="A1132" t="s">
        <v>773</v>
      </c>
      <c r="B1132" t="s">
        <v>774</v>
      </c>
      <c r="C1132" t="s">
        <v>783</v>
      </c>
      <c r="D1132" t="s">
        <v>784</v>
      </c>
      <c r="E1132">
        <v>1.0900000000000001</v>
      </c>
      <c r="F1132">
        <v>7.1295454545454548E-4</v>
      </c>
      <c r="G1132" t="s">
        <v>72</v>
      </c>
      <c r="H1132" t="s">
        <v>44</v>
      </c>
      <c r="I1132" t="s">
        <v>16</v>
      </c>
      <c r="J1132">
        <v>15</v>
      </c>
    </row>
    <row r="1133" spans="1:10" x14ac:dyDescent="0.3">
      <c r="A1133" t="s">
        <v>773</v>
      </c>
      <c r="B1133" t="s">
        <v>774</v>
      </c>
      <c r="C1133" t="s">
        <v>785</v>
      </c>
      <c r="D1133" t="s">
        <v>786</v>
      </c>
      <c r="E1133">
        <v>1.1000000000000001</v>
      </c>
      <c r="F1133">
        <v>6.3454545454545448E-4</v>
      </c>
      <c r="G1133" t="s">
        <v>72</v>
      </c>
      <c r="H1133" t="s">
        <v>44</v>
      </c>
      <c r="I1133" t="s">
        <v>16</v>
      </c>
      <c r="J1133">
        <v>1</v>
      </c>
    </row>
    <row r="1134" spans="1:10" x14ac:dyDescent="0.3">
      <c r="A1134" t="s">
        <v>773</v>
      </c>
      <c r="B1134" t="s">
        <v>774</v>
      </c>
      <c r="C1134" t="s">
        <v>789</v>
      </c>
      <c r="D1134" t="s">
        <v>790</v>
      </c>
      <c r="E1134">
        <v>1.1100000000000001</v>
      </c>
      <c r="F1134">
        <v>2.8522727272727272E-4</v>
      </c>
      <c r="G1134" t="s">
        <v>72</v>
      </c>
      <c r="H1134" t="s">
        <v>44</v>
      </c>
      <c r="I1134" t="s">
        <v>16</v>
      </c>
      <c r="J1134">
        <v>15</v>
      </c>
    </row>
    <row r="1135" spans="1:10" x14ac:dyDescent="0.3">
      <c r="A1135" t="s">
        <v>773</v>
      </c>
      <c r="B1135" t="s">
        <v>774</v>
      </c>
      <c r="C1135" t="s">
        <v>514</v>
      </c>
      <c r="D1135" t="s">
        <v>515</v>
      </c>
      <c r="E1135">
        <v>1.1200000000000001</v>
      </c>
      <c r="F1135">
        <v>2.8522727272727272E-4</v>
      </c>
      <c r="G1135" t="s">
        <v>72</v>
      </c>
      <c r="H1135" t="s">
        <v>44</v>
      </c>
      <c r="I1135" t="s">
        <v>16</v>
      </c>
      <c r="J1135">
        <v>15</v>
      </c>
    </row>
    <row r="1136" spans="1:10" x14ac:dyDescent="0.3">
      <c r="A1136" t="s">
        <v>773</v>
      </c>
      <c r="B1136" t="s">
        <v>774</v>
      </c>
      <c r="C1136" t="s">
        <v>791</v>
      </c>
      <c r="D1136" t="s">
        <v>792</v>
      </c>
      <c r="E1136">
        <v>1.1299999999999999</v>
      </c>
      <c r="F1136">
        <v>2.8522727272727272E-4</v>
      </c>
      <c r="G1136" t="s">
        <v>72</v>
      </c>
      <c r="H1136" t="s">
        <v>44</v>
      </c>
      <c r="I1136" t="s">
        <v>16</v>
      </c>
      <c r="J1136">
        <v>15</v>
      </c>
    </row>
    <row r="1137" spans="1:10" x14ac:dyDescent="0.3">
      <c r="A1137" t="s">
        <v>773</v>
      </c>
      <c r="B1137" t="s">
        <v>774</v>
      </c>
      <c r="C1137" t="s">
        <v>793</v>
      </c>
      <c r="D1137" t="s">
        <v>794</v>
      </c>
      <c r="E1137">
        <v>1.1400000000000001</v>
      </c>
      <c r="F1137">
        <v>1.4249999999999999E-4</v>
      </c>
      <c r="G1137" t="s">
        <v>72</v>
      </c>
      <c r="H1137" t="s">
        <v>44</v>
      </c>
      <c r="I1137" t="s">
        <v>16</v>
      </c>
      <c r="J1137">
        <v>15</v>
      </c>
    </row>
    <row r="1138" spans="1:10" x14ac:dyDescent="0.3">
      <c r="A1138" t="s">
        <v>773</v>
      </c>
      <c r="B1138" t="s">
        <v>774</v>
      </c>
      <c r="C1138" t="s">
        <v>795</v>
      </c>
      <c r="D1138" t="s">
        <v>796</v>
      </c>
      <c r="E1138">
        <v>1.1499999999999999</v>
      </c>
      <c r="F1138">
        <v>1.4249999999999999E-4</v>
      </c>
      <c r="G1138" t="s">
        <v>72</v>
      </c>
      <c r="H1138" t="s">
        <v>44</v>
      </c>
      <c r="I1138" t="s">
        <v>16</v>
      </c>
      <c r="J1138">
        <v>15</v>
      </c>
    </row>
    <row r="1139" spans="1:10" x14ac:dyDescent="0.3">
      <c r="A1139" t="s">
        <v>773</v>
      </c>
      <c r="B1139" t="s">
        <v>774</v>
      </c>
      <c r="C1139" t="s">
        <v>797</v>
      </c>
      <c r="D1139" t="s">
        <v>798</v>
      </c>
      <c r="E1139">
        <v>1.1599999999999999</v>
      </c>
      <c r="F1139">
        <v>1.4249999999999999E-4</v>
      </c>
      <c r="G1139" t="s">
        <v>72</v>
      </c>
      <c r="H1139" t="s">
        <v>44</v>
      </c>
      <c r="I1139" t="s">
        <v>16</v>
      </c>
      <c r="J1139">
        <v>15</v>
      </c>
    </row>
    <row r="1140" spans="1:10" x14ac:dyDescent="0.3">
      <c r="A1140" t="s">
        <v>773</v>
      </c>
      <c r="B1140" t="s">
        <v>774</v>
      </c>
      <c r="C1140" t="s">
        <v>516</v>
      </c>
      <c r="D1140" t="s">
        <v>517</v>
      </c>
      <c r="E1140">
        <v>1.17</v>
      </c>
      <c r="F1140">
        <v>1.4249999999999999E-4</v>
      </c>
      <c r="G1140" t="s">
        <v>72</v>
      </c>
      <c r="H1140" t="s">
        <v>44</v>
      </c>
      <c r="I1140" t="s">
        <v>16</v>
      </c>
      <c r="J1140">
        <v>15</v>
      </c>
    </row>
    <row r="1141" spans="1:10" x14ac:dyDescent="0.3">
      <c r="A1141" t="s">
        <v>773</v>
      </c>
      <c r="B1141" t="s">
        <v>774</v>
      </c>
      <c r="C1141" t="s">
        <v>799</v>
      </c>
      <c r="D1141" t="s">
        <v>800</v>
      </c>
      <c r="E1141">
        <v>1.18</v>
      </c>
      <c r="F1141">
        <v>1.4249999999999999E-4</v>
      </c>
      <c r="G1141" t="s">
        <v>72</v>
      </c>
      <c r="H1141" t="s">
        <v>44</v>
      </c>
      <c r="I1141" t="s">
        <v>16</v>
      </c>
      <c r="J1141">
        <v>15</v>
      </c>
    </row>
    <row r="1142" spans="1:10" x14ac:dyDescent="0.3">
      <c r="A1142" t="s">
        <v>773</v>
      </c>
      <c r="B1142" t="s">
        <v>774</v>
      </c>
      <c r="C1142" t="s">
        <v>801</v>
      </c>
      <c r="D1142" t="s">
        <v>802</v>
      </c>
      <c r="E1142">
        <v>1.19</v>
      </c>
      <c r="F1142">
        <v>1.4249999999999999E-4</v>
      </c>
      <c r="G1142" t="s">
        <v>72</v>
      </c>
      <c r="H1142" t="s">
        <v>44</v>
      </c>
      <c r="I1142" t="s">
        <v>16</v>
      </c>
      <c r="J1142">
        <v>15</v>
      </c>
    </row>
    <row r="1143" spans="1:10" x14ac:dyDescent="0.3">
      <c r="A1143" t="s">
        <v>773</v>
      </c>
      <c r="B1143" t="s">
        <v>774</v>
      </c>
      <c r="C1143" t="s">
        <v>803</v>
      </c>
      <c r="D1143" t="s">
        <v>804</v>
      </c>
      <c r="E1143">
        <v>1.2</v>
      </c>
      <c r="F1143">
        <v>1.4249999999999999E-4</v>
      </c>
      <c r="G1143" t="s">
        <v>72</v>
      </c>
      <c r="H1143" t="s">
        <v>44</v>
      </c>
      <c r="I1143" t="s">
        <v>16</v>
      </c>
      <c r="J1143">
        <v>15</v>
      </c>
    </row>
    <row r="1144" spans="1:10" x14ac:dyDescent="0.3">
      <c r="A1144" t="s">
        <v>773</v>
      </c>
      <c r="B1144" t="s">
        <v>774</v>
      </c>
      <c r="C1144" t="s">
        <v>805</v>
      </c>
      <c r="D1144" t="s">
        <v>806</v>
      </c>
      <c r="E1144">
        <v>1.21</v>
      </c>
      <c r="F1144">
        <v>1.4249999999999999E-4</v>
      </c>
      <c r="G1144" t="s">
        <v>72</v>
      </c>
      <c r="H1144" t="s">
        <v>44</v>
      </c>
      <c r="I1144" t="s">
        <v>16</v>
      </c>
      <c r="J1144">
        <v>15</v>
      </c>
    </row>
    <row r="1145" spans="1:10" x14ac:dyDescent="0.3">
      <c r="A1145" t="s">
        <v>773</v>
      </c>
      <c r="B1145" t="s">
        <v>774</v>
      </c>
      <c r="C1145" t="s">
        <v>807</v>
      </c>
      <c r="D1145" t="s">
        <v>808</v>
      </c>
      <c r="E1145">
        <v>1.22</v>
      </c>
      <c r="F1145">
        <v>7.1363636363636361E-5</v>
      </c>
      <c r="G1145" t="s">
        <v>72</v>
      </c>
      <c r="H1145" t="s">
        <v>44</v>
      </c>
      <c r="I1145" t="s">
        <v>16</v>
      </c>
      <c r="J1145">
        <v>3</v>
      </c>
    </row>
    <row r="1146" spans="1:10" x14ac:dyDescent="0.3">
      <c r="A1146" t="s">
        <v>773</v>
      </c>
      <c r="B1146" t="s">
        <v>774</v>
      </c>
      <c r="C1146" t="s">
        <v>809</v>
      </c>
      <c r="D1146" t="s">
        <v>810</v>
      </c>
      <c r="E1146">
        <v>1.23</v>
      </c>
      <c r="F1146">
        <v>7.1363636363636361E-5</v>
      </c>
      <c r="G1146" t="s">
        <v>72</v>
      </c>
      <c r="H1146" t="s">
        <v>44</v>
      </c>
      <c r="I1146" t="s">
        <v>16</v>
      </c>
      <c r="J1146">
        <v>3</v>
      </c>
    </row>
    <row r="1147" spans="1:10" x14ac:dyDescent="0.3">
      <c r="A1147" t="s">
        <v>773</v>
      </c>
      <c r="B1147" t="s">
        <v>774</v>
      </c>
      <c r="C1147" t="s">
        <v>811</v>
      </c>
      <c r="D1147" t="s">
        <v>812</v>
      </c>
      <c r="E1147">
        <v>1.24</v>
      </c>
      <c r="F1147">
        <v>4.2784090909090905E-3</v>
      </c>
      <c r="G1147" t="s">
        <v>72</v>
      </c>
      <c r="H1147" t="s">
        <v>44</v>
      </c>
      <c r="I1147" t="s">
        <v>16</v>
      </c>
      <c r="J1147">
        <v>3</v>
      </c>
    </row>
    <row r="1148" spans="1:10" x14ac:dyDescent="0.3">
      <c r="A1148" t="s">
        <v>773</v>
      </c>
      <c r="B1148" t="s">
        <v>774</v>
      </c>
      <c r="C1148" t="s">
        <v>304</v>
      </c>
      <c r="D1148" t="s">
        <v>305</v>
      </c>
      <c r="E1148">
        <v>1.25</v>
      </c>
      <c r="F1148">
        <v>3.6363636363636366E-6</v>
      </c>
      <c r="G1148" t="s">
        <v>72</v>
      </c>
      <c r="H1148" t="s">
        <v>44</v>
      </c>
      <c r="I1148" t="s">
        <v>16</v>
      </c>
      <c r="J1148">
        <v>2</v>
      </c>
    </row>
    <row r="1149" spans="1:10" x14ac:dyDescent="0.3">
      <c r="A1149" t="s">
        <v>773</v>
      </c>
      <c r="B1149" t="s">
        <v>774</v>
      </c>
      <c r="C1149" t="s">
        <v>813</v>
      </c>
      <c r="D1149" t="s">
        <v>814</v>
      </c>
      <c r="E1149">
        <v>1.26</v>
      </c>
      <c r="F1149">
        <v>1.1411363636363637E-3</v>
      </c>
      <c r="G1149" t="s">
        <v>72</v>
      </c>
      <c r="H1149" t="s">
        <v>44</v>
      </c>
      <c r="I1149" t="s">
        <v>16</v>
      </c>
      <c r="J1149">
        <v>3</v>
      </c>
    </row>
    <row r="1150" spans="1:10" x14ac:dyDescent="0.3">
      <c r="A1150" t="s">
        <v>773</v>
      </c>
      <c r="B1150" t="s">
        <v>774</v>
      </c>
      <c r="C1150" t="s">
        <v>815</v>
      </c>
      <c r="D1150" t="s">
        <v>816</v>
      </c>
      <c r="E1150">
        <v>1.27</v>
      </c>
      <c r="F1150">
        <v>7.1618181818181815E-3</v>
      </c>
      <c r="G1150" t="s">
        <v>72</v>
      </c>
      <c r="H1150" t="s">
        <v>44</v>
      </c>
      <c r="I1150" t="s">
        <v>16</v>
      </c>
      <c r="J1150">
        <v>1</v>
      </c>
    </row>
    <row r="1151" spans="1:10" x14ac:dyDescent="0.3">
      <c r="A1151" t="s">
        <v>773</v>
      </c>
      <c r="B1151" t="s">
        <v>774</v>
      </c>
      <c r="C1151" t="s">
        <v>817</v>
      </c>
      <c r="D1151" t="s">
        <v>818</v>
      </c>
      <c r="E1151">
        <v>1.28</v>
      </c>
      <c r="F1151">
        <v>4.2795454545454544E-4</v>
      </c>
      <c r="G1151" t="s">
        <v>72</v>
      </c>
      <c r="H1151" t="s">
        <v>44</v>
      </c>
      <c r="I1151" t="s">
        <v>16</v>
      </c>
      <c r="J1151">
        <v>3</v>
      </c>
    </row>
    <row r="1152" spans="1:10" x14ac:dyDescent="0.3">
      <c r="A1152" t="s">
        <v>773</v>
      </c>
      <c r="B1152" t="s">
        <v>774</v>
      </c>
      <c r="C1152" t="s">
        <v>174</v>
      </c>
      <c r="D1152" t="s">
        <v>175</v>
      </c>
      <c r="E1152">
        <v>1.29</v>
      </c>
      <c r="F1152">
        <v>7.1340909090909083E-4</v>
      </c>
      <c r="G1152" t="s">
        <v>72</v>
      </c>
      <c r="H1152" t="s">
        <v>44</v>
      </c>
      <c r="I1152" t="s">
        <v>16</v>
      </c>
      <c r="J1152">
        <v>2</v>
      </c>
    </row>
    <row r="1153" spans="1:10" x14ac:dyDescent="0.3">
      <c r="A1153" t="s">
        <v>773</v>
      </c>
      <c r="B1153" t="s">
        <v>774</v>
      </c>
      <c r="C1153" t="s">
        <v>470</v>
      </c>
      <c r="D1153" t="s">
        <v>471</v>
      </c>
      <c r="E1153">
        <v>1.3</v>
      </c>
      <c r="F1153">
        <v>2.0772727272727275E-3</v>
      </c>
      <c r="G1153" t="s">
        <v>72</v>
      </c>
      <c r="H1153" t="s">
        <v>44</v>
      </c>
      <c r="I1153" t="s">
        <v>16</v>
      </c>
      <c r="J1153">
        <v>2</v>
      </c>
    </row>
    <row r="1154" spans="1:10" x14ac:dyDescent="0.3">
      <c r="A1154" t="s">
        <v>773</v>
      </c>
      <c r="B1154" t="s">
        <v>774</v>
      </c>
      <c r="C1154" t="s">
        <v>302</v>
      </c>
      <c r="D1154" t="s">
        <v>303</v>
      </c>
      <c r="E1154">
        <v>1.31</v>
      </c>
      <c r="F1154">
        <v>2.8522727272727272E-4</v>
      </c>
      <c r="G1154" t="s">
        <v>72</v>
      </c>
      <c r="H1154" t="s">
        <v>44</v>
      </c>
      <c r="I1154" t="s">
        <v>16</v>
      </c>
      <c r="J1154">
        <v>1</v>
      </c>
    </row>
    <row r="1155" spans="1:10" x14ac:dyDescent="0.3">
      <c r="A1155" t="s">
        <v>773</v>
      </c>
      <c r="B1155" t="s">
        <v>774</v>
      </c>
      <c r="C1155" t="s">
        <v>820</v>
      </c>
      <c r="D1155" t="s">
        <v>821</v>
      </c>
      <c r="E1155">
        <v>1.32</v>
      </c>
      <c r="F1155">
        <v>1.7544704545454547E-2</v>
      </c>
      <c r="G1155" t="s">
        <v>72</v>
      </c>
      <c r="H1155" t="s">
        <v>44</v>
      </c>
      <c r="I1155" t="s">
        <v>16</v>
      </c>
      <c r="J1155">
        <v>15</v>
      </c>
    </row>
    <row r="1156" spans="1:10" x14ac:dyDescent="0.3">
      <c r="A1156" t="s">
        <v>773</v>
      </c>
      <c r="B1156" t="s">
        <v>774</v>
      </c>
      <c r="C1156" t="s">
        <v>2095</v>
      </c>
      <c r="D1156" t="s">
        <v>819</v>
      </c>
      <c r="E1156">
        <v>1.33</v>
      </c>
      <c r="F1156">
        <v>2.1257272727272725E-2</v>
      </c>
      <c r="G1156" t="s">
        <v>72</v>
      </c>
      <c r="H1156" t="s">
        <v>44</v>
      </c>
      <c r="I1156" t="s">
        <v>16</v>
      </c>
      <c r="J1156">
        <v>3</v>
      </c>
    </row>
    <row r="1157" spans="1:10" x14ac:dyDescent="0.3">
      <c r="A1157" t="s">
        <v>773</v>
      </c>
      <c r="B1157" t="s">
        <v>774</v>
      </c>
      <c r="C1157" t="s">
        <v>613</v>
      </c>
      <c r="D1157" t="s">
        <v>614</v>
      </c>
      <c r="E1157">
        <v>1.34</v>
      </c>
      <c r="F1157">
        <v>4.2772727272727271E-4</v>
      </c>
      <c r="G1157" t="s">
        <v>72</v>
      </c>
      <c r="H1157" t="s">
        <v>44</v>
      </c>
      <c r="I1157" t="s">
        <v>16</v>
      </c>
      <c r="J1157">
        <v>2</v>
      </c>
    </row>
    <row r="1158" spans="1:10" x14ac:dyDescent="0.3">
      <c r="A1158" t="s">
        <v>773</v>
      </c>
      <c r="B1158" t="s">
        <v>774</v>
      </c>
      <c r="C1158" t="s">
        <v>822</v>
      </c>
      <c r="D1158" t="s">
        <v>823</v>
      </c>
      <c r="E1158">
        <v>2</v>
      </c>
      <c r="F1158">
        <v>1.0288636363636363</v>
      </c>
      <c r="G1158" t="s">
        <v>14</v>
      </c>
      <c r="H1158" t="s">
        <v>44</v>
      </c>
      <c r="I1158" t="s">
        <v>16</v>
      </c>
      <c r="J1158">
        <v>4</v>
      </c>
    </row>
    <row r="1159" spans="1:10" x14ac:dyDescent="0.3">
      <c r="A1159" t="s">
        <v>773</v>
      </c>
      <c r="B1159" t="s">
        <v>774</v>
      </c>
      <c r="C1159" t="s">
        <v>723</v>
      </c>
      <c r="D1159" t="s">
        <v>724</v>
      </c>
      <c r="E1159">
        <v>3</v>
      </c>
      <c r="F1159">
        <v>1.0288636363636363</v>
      </c>
      <c r="G1159" t="s">
        <v>14</v>
      </c>
      <c r="H1159" t="s">
        <v>44</v>
      </c>
      <c r="I1159" t="s">
        <v>16</v>
      </c>
      <c r="J1159">
        <v>3</v>
      </c>
    </row>
    <row r="1160" spans="1:10" x14ac:dyDescent="0.3">
      <c r="A1160" t="s">
        <v>773</v>
      </c>
      <c r="B1160" t="s">
        <v>774</v>
      </c>
      <c r="C1160" t="s">
        <v>824</v>
      </c>
      <c r="D1160" t="s">
        <v>825</v>
      </c>
      <c r="E1160">
        <v>4</v>
      </c>
      <c r="F1160">
        <v>2.545606818181818E-2</v>
      </c>
      <c r="G1160" t="s">
        <v>72</v>
      </c>
      <c r="H1160" t="s">
        <v>44</v>
      </c>
      <c r="I1160" t="s">
        <v>16</v>
      </c>
      <c r="J1160">
        <v>4</v>
      </c>
    </row>
    <row r="1161" spans="1:10" x14ac:dyDescent="0.3">
      <c r="A1161" t="s">
        <v>773</v>
      </c>
      <c r="B1161" t="s">
        <v>774</v>
      </c>
      <c r="C1161" t="s">
        <v>763</v>
      </c>
      <c r="D1161" t="s">
        <v>764</v>
      </c>
      <c r="E1161">
        <v>5</v>
      </c>
      <c r="F1161">
        <v>4.2954545454545454E-2</v>
      </c>
      <c r="G1161" t="s">
        <v>14</v>
      </c>
      <c r="H1161" t="s">
        <v>44</v>
      </c>
      <c r="I1161" t="s">
        <v>16</v>
      </c>
      <c r="J1161">
        <v>3</v>
      </c>
    </row>
    <row r="1162" spans="1:10" x14ac:dyDescent="0.3">
      <c r="A1162" t="s">
        <v>826</v>
      </c>
      <c r="B1162" t="s">
        <v>827</v>
      </c>
      <c r="C1162" t="s">
        <v>372</v>
      </c>
      <c r="D1162" t="s">
        <v>373</v>
      </c>
      <c r="E1162">
        <v>1.01</v>
      </c>
      <c r="F1162">
        <v>1.6472799999999999E-2</v>
      </c>
      <c r="G1162" t="s">
        <v>72</v>
      </c>
      <c r="H1162" t="s">
        <v>44</v>
      </c>
      <c r="I1162" t="s">
        <v>16</v>
      </c>
      <c r="J1162">
        <v>5</v>
      </c>
    </row>
    <row r="1163" spans="1:10" x14ac:dyDescent="0.3">
      <c r="A1163" t="s">
        <v>826</v>
      </c>
      <c r="B1163" t="s">
        <v>827</v>
      </c>
      <c r="C1163" t="s">
        <v>775</v>
      </c>
      <c r="D1163" t="s">
        <v>776</v>
      </c>
      <c r="E1163">
        <v>1.02</v>
      </c>
      <c r="F1163">
        <v>1.0542000000000001E-2</v>
      </c>
      <c r="G1163" t="s">
        <v>72</v>
      </c>
      <c r="H1163" t="s">
        <v>44</v>
      </c>
      <c r="I1163" t="s">
        <v>16</v>
      </c>
      <c r="J1163">
        <v>15</v>
      </c>
    </row>
    <row r="1164" spans="1:10" x14ac:dyDescent="0.3">
      <c r="A1164" t="s">
        <v>826</v>
      </c>
      <c r="B1164" t="s">
        <v>827</v>
      </c>
      <c r="C1164" t="s">
        <v>717</v>
      </c>
      <c r="D1164" t="s">
        <v>718</v>
      </c>
      <c r="E1164">
        <v>1.03</v>
      </c>
      <c r="F1164">
        <v>6.2747999999999996E-3</v>
      </c>
      <c r="G1164" t="s">
        <v>72</v>
      </c>
      <c r="H1164" t="s">
        <v>44</v>
      </c>
      <c r="I1164" t="s">
        <v>16</v>
      </c>
      <c r="J1164">
        <v>1</v>
      </c>
    </row>
    <row r="1165" spans="1:10" x14ac:dyDescent="0.3">
      <c r="A1165" t="s">
        <v>826</v>
      </c>
      <c r="B1165" t="s">
        <v>827</v>
      </c>
      <c r="C1165" t="s">
        <v>698</v>
      </c>
      <c r="D1165" t="s">
        <v>699</v>
      </c>
      <c r="E1165">
        <v>1.04</v>
      </c>
      <c r="F1165">
        <v>2.3844000000000001E-3</v>
      </c>
      <c r="G1165" t="s">
        <v>72</v>
      </c>
      <c r="H1165" t="s">
        <v>44</v>
      </c>
      <c r="I1165" t="s">
        <v>16</v>
      </c>
      <c r="J1165">
        <v>1</v>
      </c>
    </row>
    <row r="1166" spans="1:10" x14ac:dyDescent="0.3">
      <c r="A1166" t="s">
        <v>826</v>
      </c>
      <c r="B1166" t="s">
        <v>827</v>
      </c>
      <c r="C1166" t="s">
        <v>777</v>
      </c>
      <c r="D1166" t="s">
        <v>778</v>
      </c>
      <c r="E1166">
        <v>1.05</v>
      </c>
      <c r="F1166">
        <v>2.0079999999999998E-3</v>
      </c>
      <c r="G1166" t="s">
        <v>72</v>
      </c>
      <c r="H1166" t="s">
        <v>44</v>
      </c>
      <c r="I1166" t="s">
        <v>16</v>
      </c>
      <c r="J1166">
        <v>3</v>
      </c>
    </row>
    <row r="1167" spans="1:10" x14ac:dyDescent="0.3">
      <c r="A1167" t="s">
        <v>826</v>
      </c>
      <c r="B1167" t="s">
        <v>827</v>
      </c>
      <c r="C1167" t="s">
        <v>779</v>
      </c>
      <c r="D1167" t="s">
        <v>780</v>
      </c>
      <c r="E1167">
        <v>1.06</v>
      </c>
      <c r="F1167">
        <v>2.1840000000000002E-4</v>
      </c>
      <c r="G1167" t="s">
        <v>72</v>
      </c>
      <c r="H1167" t="s">
        <v>44</v>
      </c>
      <c r="I1167" t="s">
        <v>16</v>
      </c>
      <c r="J1167">
        <v>3</v>
      </c>
    </row>
    <row r="1168" spans="1:10" x14ac:dyDescent="0.3">
      <c r="A1168" t="s">
        <v>826</v>
      </c>
      <c r="B1168" t="s">
        <v>827</v>
      </c>
      <c r="C1168" t="s">
        <v>781</v>
      </c>
      <c r="D1168" t="s">
        <v>782</v>
      </c>
      <c r="E1168">
        <v>1.07</v>
      </c>
      <c r="F1168">
        <v>1.7568000000000002E-3</v>
      </c>
      <c r="G1168" t="s">
        <v>72</v>
      </c>
      <c r="H1168" t="s">
        <v>44</v>
      </c>
      <c r="I1168" t="s">
        <v>16</v>
      </c>
      <c r="J1168">
        <v>3</v>
      </c>
    </row>
    <row r="1169" spans="1:10" x14ac:dyDescent="0.3">
      <c r="A1169" t="s">
        <v>826</v>
      </c>
      <c r="B1169" t="s">
        <v>827</v>
      </c>
      <c r="C1169" t="s">
        <v>364</v>
      </c>
      <c r="D1169" t="s">
        <v>365</v>
      </c>
      <c r="E1169">
        <v>1.08</v>
      </c>
      <c r="F1169">
        <v>1.506E-3</v>
      </c>
      <c r="G1169" t="s">
        <v>72</v>
      </c>
      <c r="H1169" t="s">
        <v>44</v>
      </c>
      <c r="I1169" t="s">
        <v>16</v>
      </c>
      <c r="J1169">
        <v>15</v>
      </c>
    </row>
    <row r="1170" spans="1:10" x14ac:dyDescent="0.3">
      <c r="A1170" t="s">
        <v>826</v>
      </c>
      <c r="B1170" t="s">
        <v>827</v>
      </c>
      <c r="C1170" t="s">
        <v>783</v>
      </c>
      <c r="D1170" t="s">
        <v>784</v>
      </c>
      <c r="E1170">
        <v>1.0900000000000001</v>
      </c>
      <c r="F1170">
        <v>1.2547999999999999E-3</v>
      </c>
      <c r="G1170" t="s">
        <v>72</v>
      </c>
      <c r="H1170" t="s">
        <v>44</v>
      </c>
      <c r="I1170" t="s">
        <v>16</v>
      </c>
      <c r="J1170">
        <v>15</v>
      </c>
    </row>
    <row r="1171" spans="1:10" x14ac:dyDescent="0.3">
      <c r="A1171" t="s">
        <v>826</v>
      </c>
      <c r="B1171" t="s">
        <v>827</v>
      </c>
      <c r="C1171" t="s">
        <v>785</v>
      </c>
      <c r="D1171" t="s">
        <v>786</v>
      </c>
      <c r="E1171">
        <v>1.1000000000000001</v>
      </c>
      <c r="F1171">
        <v>1.1167999999999998E-3</v>
      </c>
      <c r="G1171" t="s">
        <v>72</v>
      </c>
      <c r="H1171" t="s">
        <v>44</v>
      </c>
      <c r="I1171" t="s">
        <v>16</v>
      </c>
      <c r="J1171">
        <v>1</v>
      </c>
    </row>
    <row r="1172" spans="1:10" x14ac:dyDescent="0.3">
      <c r="A1172" t="s">
        <v>826</v>
      </c>
      <c r="B1172" t="s">
        <v>827</v>
      </c>
      <c r="C1172" t="s">
        <v>789</v>
      </c>
      <c r="D1172" t="s">
        <v>790</v>
      </c>
      <c r="E1172">
        <v>1.1100000000000001</v>
      </c>
      <c r="F1172">
        <v>5.0199999999999995E-4</v>
      </c>
      <c r="G1172" t="s">
        <v>72</v>
      </c>
      <c r="H1172" t="s">
        <v>44</v>
      </c>
      <c r="I1172" t="s">
        <v>16</v>
      </c>
      <c r="J1172">
        <v>15</v>
      </c>
    </row>
    <row r="1173" spans="1:10" x14ac:dyDescent="0.3">
      <c r="A1173" t="s">
        <v>826</v>
      </c>
      <c r="B1173" t="s">
        <v>827</v>
      </c>
      <c r="C1173" t="s">
        <v>514</v>
      </c>
      <c r="D1173" t="s">
        <v>515</v>
      </c>
      <c r="E1173">
        <v>1.1200000000000001</v>
      </c>
      <c r="F1173">
        <v>5.0199999999999995E-4</v>
      </c>
      <c r="G1173" t="s">
        <v>72</v>
      </c>
      <c r="H1173" t="s">
        <v>44</v>
      </c>
      <c r="I1173" t="s">
        <v>16</v>
      </c>
      <c r="J1173">
        <v>15</v>
      </c>
    </row>
    <row r="1174" spans="1:10" x14ac:dyDescent="0.3">
      <c r="A1174" t="s">
        <v>826</v>
      </c>
      <c r="B1174" t="s">
        <v>827</v>
      </c>
      <c r="C1174" t="s">
        <v>791</v>
      </c>
      <c r="D1174" t="s">
        <v>792</v>
      </c>
      <c r="E1174">
        <v>1.1299999999999999</v>
      </c>
      <c r="F1174">
        <v>5.0199999999999995E-4</v>
      </c>
      <c r="G1174" t="s">
        <v>72</v>
      </c>
      <c r="H1174" t="s">
        <v>44</v>
      </c>
      <c r="I1174" t="s">
        <v>16</v>
      </c>
      <c r="J1174">
        <v>15</v>
      </c>
    </row>
    <row r="1175" spans="1:10" x14ac:dyDescent="0.3">
      <c r="A1175" t="s">
        <v>826</v>
      </c>
      <c r="B1175" t="s">
        <v>827</v>
      </c>
      <c r="C1175" t="s">
        <v>793</v>
      </c>
      <c r="D1175" t="s">
        <v>794</v>
      </c>
      <c r="E1175">
        <v>1.1400000000000001</v>
      </c>
      <c r="F1175">
        <v>2.5080000000000002E-4</v>
      </c>
      <c r="G1175" t="s">
        <v>72</v>
      </c>
      <c r="H1175" t="s">
        <v>44</v>
      </c>
      <c r="I1175" t="s">
        <v>16</v>
      </c>
      <c r="J1175">
        <v>15</v>
      </c>
    </row>
    <row r="1176" spans="1:10" x14ac:dyDescent="0.3">
      <c r="A1176" t="s">
        <v>826</v>
      </c>
      <c r="B1176" t="s">
        <v>827</v>
      </c>
      <c r="C1176" t="s">
        <v>795</v>
      </c>
      <c r="D1176" t="s">
        <v>796</v>
      </c>
      <c r="E1176">
        <v>1.1499999999999999</v>
      </c>
      <c r="F1176">
        <v>2.5080000000000002E-4</v>
      </c>
      <c r="G1176" t="s">
        <v>72</v>
      </c>
      <c r="H1176" t="s">
        <v>44</v>
      </c>
      <c r="I1176" t="s">
        <v>16</v>
      </c>
      <c r="J1176">
        <v>15</v>
      </c>
    </row>
    <row r="1177" spans="1:10" x14ac:dyDescent="0.3">
      <c r="A1177" t="s">
        <v>826</v>
      </c>
      <c r="B1177" t="s">
        <v>827</v>
      </c>
      <c r="C1177" t="s">
        <v>797</v>
      </c>
      <c r="D1177" t="s">
        <v>798</v>
      </c>
      <c r="E1177">
        <v>1.1599999999999999</v>
      </c>
      <c r="F1177">
        <v>2.5080000000000002E-4</v>
      </c>
      <c r="G1177" t="s">
        <v>72</v>
      </c>
      <c r="H1177" t="s">
        <v>44</v>
      </c>
      <c r="I1177" t="s">
        <v>16</v>
      </c>
      <c r="J1177">
        <v>15</v>
      </c>
    </row>
    <row r="1178" spans="1:10" x14ac:dyDescent="0.3">
      <c r="A1178" t="s">
        <v>826</v>
      </c>
      <c r="B1178" t="s">
        <v>827</v>
      </c>
      <c r="C1178" t="s">
        <v>516</v>
      </c>
      <c r="D1178" t="s">
        <v>517</v>
      </c>
      <c r="E1178">
        <v>1.17</v>
      </c>
      <c r="F1178">
        <v>2.5080000000000002E-4</v>
      </c>
      <c r="G1178" t="s">
        <v>72</v>
      </c>
      <c r="H1178" t="s">
        <v>44</v>
      </c>
      <c r="I1178" t="s">
        <v>16</v>
      </c>
      <c r="J1178">
        <v>15</v>
      </c>
    </row>
    <row r="1179" spans="1:10" x14ac:dyDescent="0.3">
      <c r="A1179" t="s">
        <v>826</v>
      </c>
      <c r="B1179" t="s">
        <v>827</v>
      </c>
      <c r="C1179" t="s">
        <v>799</v>
      </c>
      <c r="D1179" t="s">
        <v>800</v>
      </c>
      <c r="E1179">
        <v>1.18</v>
      </c>
      <c r="F1179">
        <v>2.5080000000000002E-4</v>
      </c>
      <c r="G1179" t="s">
        <v>72</v>
      </c>
      <c r="H1179" t="s">
        <v>44</v>
      </c>
      <c r="I1179" t="s">
        <v>16</v>
      </c>
      <c r="J1179">
        <v>15</v>
      </c>
    </row>
    <row r="1180" spans="1:10" x14ac:dyDescent="0.3">
      <c r="A1180" t="s">
        <v>826</v>
      </c>
      <c r="B1180" t="s">
        <v>827</v>
      </c>
      <c r="C1180" t="s">
        <v>801</v>
      </c>
      <c r="D1180" t="s">
        <v>802</v>
      </c>
      <c r="E1180">
        <v>1.19</v>
      </c>
      <c r="F1180">
        <v>2.5080000000000002E-4</v>
      </c>
      <c r="G1180" t="s">
        <v>72</v>
      </c>
      <c r="H1180" t="s">
        <v>44</v>
      </c>
      <c r="I1180" t="s">
        <v>16</v>
      </c>
      <c r="J1180">
        <v>15</v>
      </c>
    </row>
    <row r="1181" spans="1:10" x14ac:dyDescent="0.3">
      <c r="A1181" t="s">
        <v>826</v>
      </c>
      <c r="B1181" t="s">
        <v>827</v>
      </c>
      <c r="C1181" t="s">
        <v>803</v>
      </c>
      <c r="D1181" t="s">
        <v>804</v>
      </c>
      <c r="E1181">
        <v>1.2</v>
      </c>
      <c r="F1181">
        <v>2.5080000000000002E-4</v>
      </c>
      <c r="G1181" t="s">
        <v>72</v>
      </c>
      <c r="H1181" t="s">
        <v>44</v>
      </c>
      <c r="I1181" t="s">
        <v>16</v>
      </c>
      <c r="J1181">
        <v>15</v>
      </c>
    </row>
    <row r="1182" spans="1:10" x14ac:dyDescent="0.3">
      <c r="A1182" t="s">
        <v>826</v>
      </c>
      <c r="B1182" t="s">
        <v>827</v>
      </c>
      <c r="C1182" t="s">
        <v>805</v>
      </c>
      <c r="D1182" t="s">
        <v>806</v>
      </c>
      <c r="E1182">
        <v>1.21</v>
      </c>
      <c r="F1182">
        <v>2.5080000000000002E-4</v>
      </c>
      <c r="G1182" t="s">
        <v>72</v>
      </c>
      <c r="H1182" t="s">
        <v>44</v>
      </c>
      <c r="I1182" t="s">
        <v>16</v>
      </c>
      <c r="J1182">
        <v>15</v>
      </c>
    </row>
    <row r="1183" spans="1:10" x14ac:dyDescent="0.3">
      <c r="A1183" t="s">
        <v>826</v>
      </c>
      <c r="B1183" t="s">
        <v>827</v>
      </c>
      <c r="C1183" t="s">
        <v>807</v>
      </c>
      <c r="D1183" t="s">
        <v>808</v>
      </c>
      <c r="E1183">
        <v>1.22</v>
      </c>
      <c r="F1183">
        <v>1.2559999999999999E-4</v>
      </c>
      <c r="G1183" t="s">
        <v>72</v>
      </c>
      <c r="H1183" t="s">
        <v>44</v>
      </c>
      <c r="I1183" t="s">
        <v>16</v>
      </c>
      <c r="J1183">
        <v>3</v>
      </c>
    </row>
    <row r="1184" spans="1:10" x14ac:dyDescent="0.3">
      <c r="A1184" t="s">
        <v>826</v>
      </c>
      <c r="B1184" t="s">
        <v>827</v>
      </c>
      <c r="C1184" t="s">
        <v>809</v>
      </c>
      <c r="D1184" t="s">
        <v>810</v>
      </c>
      <c r="E1184">
        <v>1.23</v>
      </c>
      <c r="F1184">
        <v>1.2559999999999999E-4</v>
      </c>
      <c r="G1184" t="s">
        <v>72</v>
      </c>
      <c r="H1184" t="s">
        <v>44</v>
      </c>
      <c r="I1184" t="s">
        <v>16</v>
      </c>
      <c r="J1184">
        <v>3</v>
      </c>
    </row>
    <row r="1185" spans="1:10" x14ac:dyDescent="0.3">
      <c r="A1185" t="s">
        <v>826</v>
      </c>
      <c r="B1185" t="s">
        <v>827</v>
      </c>
      <c r="C1185" t="s">
        <v>811</v>
      </c>
      <c r="D1185" t="s">
        <v>812</v>
      </c>
      <c r="E1185">
        <v>1.24</v>
      </c>
      <c r="F1185">
        <v>7.5299999999999994E-3</v>
      </c>
      <c r="G1185" t="s">
        <v>72</v>
      </c>
      <c r="H1185" t="s">
        <v>44</v>
      </c>
      <c r="I1185" t="s">
        <v>16</v>
      </c>
      <c r="J1185">
        <v>3</v>
      </c>
    </row>
    <row r="1186" spans="1:10" x14ac:dyDescent="0.3">
      <c r="A1186" t="s">
        <v>826</v>
      </c>
      <c r="B1186" t="s">
        <v>827</v>
      </c>
      <c r="C1186" t="s">
        <v>304</v>
      </c>
      <c r="D1186" t="s">
        <v>305</v>
      </c>
      <c r="E1186">
        <v>1.25</v>
      </c>
      <c r="F1186">
        <v>6.3999999999999997E-6</v>
      </c>
      <c r="G1186" t="s">
        <v>72</v>
      </c>
      <c r="H1186" t="s">
        <v>44</v>
      </c>
      <c r="I1186" t="s">
        <v>16</v>
      </c>
      <c r="J1186">
        <v>2</v>
      </c>
    </row>
    <row r="1187" spans="1:10" x14ac:dyDescent="0.3">
      <c r="A1187" t="s">
        <v>826</v>
      </c>
      <c r="B1187" t="s">
        <v>827</v>
      </c>
      <c r="C1187" t="s">
        <v>813</v>
      </c>
      <c r="D1187" t="s">
        <v>814</v>
      </c>
      <c r="E1187">
        <v>1.26</v>
      </c>
      <c r="F1187">
        <v>2.0084E-3</v>
      </c>
      <c r="G1187" t="s">
        <v>72</v>
      </c>
      <c r="H1187" t="s">
        <v>44</v>
      </c>
      <c r="I1187" t="s">
        <v>16</v>
      </c>
      <c r="J1187">
        <v>3</v>
      </c>
    </row>
    <row r="1188" spans="1:10" x14ac:dyDescent="0.3">
      <c r="A1188" t="s">
        <v>826</v>
      </c>
      <c r="B1188" t="s">
        <v>827</v>
      </c>
      <c r="C1188" t="s">
        <v>815</v>
      </c>
      <c r="D1188" t="s">
        <v>816</v>
      </c>
      <c r="E1188">
        <v>1.27</v>
      </c>
      <c r="F1188">
        <v>1.2604799999999999E-2</v>
      </c>
      <c r="G1188" t="s">
        <v>72</v>
      </c>
      <c r="H1188" t="s">
        <v>44</v>
      </c>
      <c r="I1188" t="s">
        <v>16</v>
      </c>
      <c r="J1188">
        <v>1</v>
      </c>
    </row>
    <row r="1189" spans="1:10" x14ac:dyDescent="0.3">
      <c r="A1189" t="s">
        <v>826</v>
      </c>
      <c r="B1189" t="s">
        <v>827</v>
      </c>
      <c r="C1189" t="s">
        <v>817</v>
      </c>
      <c r="D1189" t="s">
        <v>818</v>
      </c>
      <c r="E1189">
        <v>1.28</v>
      </c>
      <c r="F1189">
        <v>7.5319999999999998E-4</v>
      </c>
      <c r="G1189" t="s">
        <v>72</v>
      </c>
      <c r="H1189" t="s">
        <v>44</v>
      </c>
      <c r="I1189" t="s">
        <v>16</v>
      </c>
      <c r="J1189">
        <v>3</v>
      </c>
    </row>
    <row r="1190" spans="1:10" x14ac:dyDescent="0.3">
      <c r="A1190" t="s">
        <v>826</v>
      </c>
      <c r="B1190" t="s">
        <v>827</v>
      </c>
      <c r="C1190" t="s">
        <v>174</v>
      </c>
      <c r="D1190" t="s">
        <v>175</v>
      </c>
      <c r="E1190">
        <v>1.29</v>
      </c>
      <c r="F1190">
        <v>1.2555999999999999E-3</v>
      </c>
      <c r="G1190" t="s">
        <v>72</v>
      </c>
      <c r="H1190" t="s">
        <v>44</v>
      </c>
      <c r="I1190" t="s">
        <v>16</v>
      </c>
      <c r="J1190">
        <v>2</v>
      </c>
    </row>
    <row r="1191" spans="1:10" x14ac:dyDescent="0.3">
      <c r="A1191" t="s">
        <v>826</v>
      </c>
      <c r="B1191" t="s">
        <v>827</v>
      </c>
      <c r="C1191" t="s">
        <v>470</v>
      </c>
      <c r="D1191" t="s">
        <v>471</v>
      </c>
      <c r="E1191">
        <v>1.3</v>
      </c>
      <c r="F1191">
        <v>3.6560000000000004E-3</v>
      </c>
      <c r="G1191" t="s">
        <v>72</v>
      </c>
      <c r="H1191" t="s">
        <v>44</v>
      </c>
      <c r="I1191" t="s">
        <v>16</v>
      </c>
      <c r="J1191">
        <v>2</v>
      </c>
    </row>
    <row r="1192" spans="1:10" x14ac:dyDescent="0.3">
      <c r="A1192" t="s">
        <v>826</v>
      </c>
      <c r="B1192" t="s">
        <v>827</v>
      </c>
      <c r="C1192" t="s">
        <v>302</v>
      </c>
      <c r="D1192" t="s">
        <v>303</v>
      </c>
      <c r="E1192">
        <v>1.31</v>
      </c>
      <c r="F1192">
        <v>5.0199999999999995E-4</v>
      </c>
      <c r="G1192" t="s">
        <v>72</v>
      </c>
      <c r="H1192" t="s">
        <v>44</v>
      </c>
      <c r="I1192" t="s">
        <v>16</v>
      </c>
      <c r="J1192">
        <v>1</v>
      </c>
    </row>
    <row r="1193" spans="1:10" x14ac:dyDescent="0.3">
      <c r="A1193" t="s">
        <v>826</v>
      </c>
      <c r="B1193" t="s">
        <v>827</v>
      </c>
      <c r="C1193" t="s">
        <v>820</v>
      </c>
      <c r="D1193" t="s">
        <v>821</v>
      </c>
      <c r="E1193">
        <v>1.32</v>
      </c>
      <c r="F1193">
        <v>3.0878680000000002E-2</v>
      </c>
      <c r="G1193" t="s">
        <v>72</v>
      </c>
      <c r="H1193" t="s">
        <v>44</v>
      </c>
      <c r="I1193" t="s">
        <v>16</v>
      </c>
      <c r="J1193">
        <v>15</v>
      </c>
    </row>
    <row r="1194" spans="1:10" x14ac:dyDescent="0.3">
      <c r="A1194" t="s">
        <v>826</v>
      </c>
      <c r="B1194" t="s">
        <v>827</v>
      </c>
      <c r="C1194" t="s">
        <v>2095</v>
      </c>
      <c r="D1194" t="s">
        <v>819</v>
      </c>
      <c r="E1194">
        <v>1.33</v>
      </c>
      <c r="F1194">
        <v>3.7412799999999996E-2</v>
      </c>
      <c r="G1194" t="s">
        <v>72</v>
      </c>
      <c r="H1194" t="s">
        <v>44</v>
      </c>
      <c r="I1194" t="s">
        <v>16</v>
      </c>
      <c r="J1194">
        <v>3</v>
      </c>
    </row>
    <row r="1195" spans="1:10" x14ac:dyDescent="0.3">
      <c r="A1195" t="s">
        <v>826</v>
      </c>
      <c r="B1195" t="s">
        <v>827</v>
      </c>
      <c r="C1195" t="s">
        <v>613</v>
      </c>
      <c r="D1195" t="s">
        <v>614</v>
      </c>
      <c r="E1195">
        <v>1.34</v>
      </c>
      <c r="F1195">
        <v>7.5279999999999998E-4</v>
      </c>
      <c r="G1195" t="s">
        <v>72</v>
      </c>
      <c r="H1195" t="s">
        <v>44</v>
      </c>
      <c r="I1195" t="s">
        <v>16</v>
      </c>
      <c r="J1195">
        <v>2</v>
      </c>
    </row>
    <row r="1196" spans="1:10" x14ac:dyDescent="0.3">
      <c r="A1196" t="s">
        <v>826</v>
      </c>
      <c r="B1196" t="s">
        <v>827</v>
      </c>
      <c r="C1196" t="s">
        <v>741</v>
      </c>
      <c r="D1196" t="s">
        <v>742</v>
      </c>
      <c r="E1196">
        <v>2</v>
      </c>
      <c r="F1196">
        <v>1.01</v>
      </c>
      <c r="G1196" t="s">
        <v>14</v>
      </c>
      <c r="H1196" t="s">
        <v>44</v>
      </c>
      <c r="I1196" t="s">
        <v>16</v>
      </c>
      <c r="J1196">
        <v>3</v>
      </c>
    </row>
    <row r="1197" spans="1:10" x14ac:dyDescent="0.3">
      <c r="A1197" t="s">
        <v>826</v>
      </c>
      <c r="B1197" t="s">
        <v>827</v>
      </c>
      <c r="C1197" t="s">
        <v>828</v>
      </c>
      <c r="D1197" t="s">
        <v>829</v>
      </c>
      <c r="E1197">
        <v>3</v>
      </c>
      <c r="F1197">
        <v>1.01</v>
      </c>
      <c r="G1197" t="s">
        <v>14</v>
      </c>
      <c r="H1197" t="s">
        <v>44</v>
      </c>
      <c r="I1197" t="s">
        <v>16</v>
      </c>
      <c r="J1197">
        <v>3</v>
      </c>
    </row>
    <row r="1198" spans="1:10" x14ac:dyDescent="0.3">
      <c r="A1198" t="s">
        <v>826</v>
      </c>
      <c r="B1198" t="s">
        <v>827</v>
      </c>
      <c r="C1198" t="s">
        <v>830</v>
      </c>
      <c r="D1198" t="s">
        <v>831</v>
      </c>
      <c r="E1198">
        <v>4</v>
      </c>
      <c r="F1198">
        <v>1.01</v>
      </c>
      <c r="G1198" t="s">
        <v>14</v>
      </c>
      <c r="H1198" t="s">
        <v>44</v>
      </c>
      <c r="I1198" t="s">
        <v>16</v>
      </c>
      <c r="J1198">
        <v>3</v>
      </c>
    </row>
    <row r="1199" spans="1:10" x14ac:dyDescent="0.3">
      <c r="A1199" t="s">
        <v>826</v>
      </c>
      <c r="B1199" t="s">
        <v>827</v>
      </c>
      <c r="C1199" t="s">
        <v>832</v>
      </c>
      <c r="D1199" t="s">
        <v>833</v>
      </c>
      <c r="E1199">
        <v>5</v>
      </c>
      <c r="F1199">
        <v>1.01</v>
      </c>
      <c r="G1199" t="s">
        <v>14</v>
      </c>
      <c r="H1199" t="s">
        <v>44</v>
      </c>
      <c r="I1199" t="s">
        <v>16</v>
      </c>
      <c r="J1199">
        <v>4</v>
      </c>
    </row>
    <row r="1200" spans="1:10" x14ac:dyDescent="0.3">
      <c r="A1200" t="s">
        <v>826</v>
      </c>
      <c r="B1200" t="s">
        <v>827</v>
      </c>
      <c r="C1200" t="s">
        <v>749</v>
      </c>
      <c r="D1200" t="s">
        <v>750</v>
      </c>
      <c r="E1200">
        <v>6</v>
      </c>
      <c r="F1200">
        <v>4.2000000000000003E-2</v>
      </c>
      <c r="G1200" t="s">
        <v>14</v>
      </c>
      <c r="H1200" t="s">
        <v>44</v>
      </c>
      <c r="I1200" t="s">
        <v>16</v>
      </c>
      <c r="J1200">
        <v>3</v>
      </c>
    </row>
    <row r="1201" spans="1:10" x14ac:dyDescent="0.3">
      <c r="A1201" t="s">
        <v>826</v>
      </c>
      <c r="B1201" t="s">
        <v>827</v>
      </c>
      <c r="C1201" t="s">
        <v>21</v>
      </c>
      <c r="D1201" t="s">
        <v>22</v>
      </c>
      <c r="E1201">
        <v>7</v>
      </c>
      <c r="F1201">
        <v>1.01</v>
      </c>
      <c r="G1201" t="s">
        <v>14</v>
      </c>
      <c r="H1201" t="s">
        <v>44</v>
      </c>
      <c r="I1201" t="s">
        <v>16</v>
      </c>
      <c r="J1201">
        <v>2</v>
      </c>
    </row>
    <row r="1202" spans="1:10" x14ac:dyDescent="0.3">
      <c r="A1202" t="s">
        <v>834</v>
      </c>
      <c r="B1202" t="s">
        <v>835</v>
      </c>
      <c r="C1202" t="s">
        <v>836</v>
      </c>
      <c r="D1202" t="s">
        <v>837</v>
      </c>
      <c r="E1202">
        <v>1</v>
      </c>
      <c r="F1202">
        <v>2.04</v>
      </c>
      <c r="G1202" t="s">
        <v>14</v>
      </c>
      <c r="H1202" t="s">
        <v>838</v>
      </c>
      <c r="I1202" t="s">
        <v>16</v>
      </c>
      <c r="J1202">
        <v>3</v>
      </c>
    </row>
    <row r="1203" spans="1:10" x14ac:dyDescent="0.3">
      <c r="A1203" t="s">
        <v>834</v>
      </c>
      <c r="B1203" t="s">
        <v>835</v>
      </c>
      <c r="C1203" t="s">
        <v>839</v>
      </c>
      <c r="D1203" t="s">
        <v>840</v>
      </c>
      <c r="E1203">
        <v>2</v>
      </c>
      <c r="F1203">
        <v>2.1420000000000002E-2</v>
      </c>
      <c r="G1203" t="s">
        <v>72</v>
      </c>
      <c r="H1203" t="s">
        <v>838</v>
      </c>
      <c r="I1203" t="s">
        <v>16</v>
      </c>
      <c r="J1203">
        <v>4</v>
      </c>
    </row>
    <row r="1204" spans="1:10" x14ac:dyDescent="0.3">
      <c r="A1204" t="s">
        <v>834</v>
      </c>
      <c r="B1204" t="s">
        <v>835</v>
      </c>
      <c r="C1204" t="s">
        <v>841</v>
      </c>
      <c r="D1204" t="s">
        <v>842</v>
      </c>
      <c r="E1204">
        <v>3</v>
      </c>
      <c r="F1204">
        <v>8.4000000000000005E-2</v>
      </c>
      <c r="G1204" t="s">
        <v>14</v>
      </c>
      <c r="H1204" t="s">
        <v>838</v>
      </c>
      <c r="I1204" t="s">
        <v>16</v>
      </c>
      <c r="J1204">
        <v>3</v>
      </c>
    </row>
    <row r="1205" spans="1:10" x14ac:dyDescent="0.3">
      <c r="A1205" t="s">
        <v>834</v>
      </c>
      <c r="B1205" t="s">
        <v>835</v>
      </c>
      <c r="C1205" t="s">
        <v>843</v>
      </c>
      <c r="D1205" t="s">
        <v>844</v>
      </c>
      <c r="E1205">
        <v>4</v>
      </c>
      <c r="F1205">
        <v>2.04</v>
      </c>
      <c r="G1205" t="s">
        <v>14</v>
      </c>
      <c r="H1205" t="s">
        <v>838</v>
      </c>
      <c r="I1205" t="s">
        <v>16</v>
      </c>
      <c r="J1205">
        <v>3</v>
      </c>
    </row>
    <row r="1206" spans="1:10" x14ac:dyDescent="0.3">
      <c r="A1206" t="s">
        <v>834</v>
      </c>
      <c r="B1206" t="s">
        <v>835</v>
      </c>
      <c r="C1206" t="s">
        <v>717</v>
      </c>
      <c r="D1206" t="s">
        <v>718</v>
      </c>
      <c r="E1206">
        <v>5.01</v>
      </c>
      <c r="F1206">
        <v>3.524E-2</v>
      </c>
      <c r="G1206" t="s">
        <v>72</v>
      </c>
      <c r="H1206" t="s">
        <v>838</v>
      </c>
      <c r="I1206" t="s">
        <v>16</v>
      </c>
      <c r="J1206">
        <v>1</v>
      </c>
    </row>
    <row r="1207" spans="1:10" x14ac:dyDescent="0.3">
      <c r="A1207" t="s">
        <v>834</v>
      </c>
      <c r="B1207" t="s">
        <v>835</v>
      </c>
      <c r="C1207" t="s">
        <v>845</v>
      </c>
      <c r="D1207" t="s">
        <v>846</v>
      </c>
      <c r="E1207">
        <v>5.0199999999999996</v>
      </c>
      <c r="F1207">
        <v>1.0279999999999999E-2</v>
      </c>
      <c r="G1207" t="s">
        <v>72</v>
      </c>
      <c r="H1207" t="s">
        <v>838</v>
      </c>
      <c r="I1207" t="s">
        <v>16</v>
      </c>
      <c r="J1207">
        <v>1</v>
      </c>
    </row>
    <row r="1208" spans="1:10" x14ac:dyDescent="0.3">
      <c r="A1208" t="s">
        <v>834</v>
      </c>
      <c r="B1208" t="s">
        <v>835</v>
      </c>
      <c r="C1208" t="s">
        <v>847</v>
      </c>
      <c r="D1208" t="s">
        <v>848</v>
      </c>
      <c r="E1208">
        <v>5.03</v>
      </c>
      <c r="F1208">
        <v>6.3400000000000001E-3</v>
      </c>
      <c r="G1208" t="s">
        <v>72</v>
      </c>
      <c r="H1208" t="s">
        <v>838</v>
      </c>
      <c r="I1208" t="s">
        <v>16</v>
      </c>
      <c r="J1208">
        <v>1</v>
      </c>
    </row>
    <row r="1209" spans="1:10" x14ac:dyDescent="0.3">
      <c r="A1209" t="s">
        <v>834</v>
      </c>
      <c r="B1209" t="s">
        <v>835</v>
      </c>
      <c r="C1209" t="s">
        <v>739</v>
      </c>
      <c r="D1209" t="s">
        <v>740</v>
      </c>
      <c r="E1209">
        <v>5.04</v>
      </c>
      <c r="F1209">
        <v>6.6400000000000009E-3</v>
      </c>
      <c r="G1209" t="s">
        <v>72</v>
      </c>
      <c r="H1209" t="s">
        <v>838</v>
      </c>
      <c r="I1209" t="s">
        <v>16</v>
      </c>
      <c r="J1209">
        <v>1</v>
      </c>
    </row>
    <row r="1210" spans="1:10" x14ac:dyDescent="0.3">
      <c r="A1210" t="s">
        <v>834</v>
      </c>
      <c r="B1210" t="s">
        <v>835</v>
      </c>
      <c r="C1210" t="s">
        <v>290</v>
      </c>
      <c r="D1210" t="s">
        <v>291</v>
      </c>
      <c r="E1210">
        <v>5.05</v>
      </c>
      <c r="F1210">
        <v>6.0000000000000001E-3</v>
      </c>
      <c r="G1210" t="s">
        <v>72</v>
      </c>
      <c r="H1210" t="s">
        <v>838</v>
      </c>
      <c r="I1210" t="s">
        <v>16</v>
      </c>
      <c r="J1210">
        <v>1</v>
      </c>
    </row>
    <row r="1211" spans="1:10" x14ac:dyDescent="0.3">
      <c r="A1211" t="s">
        <v>834</v>
      </c>
      <c r="B1211" t="s">
        <v>835</v>
      </c>
      <c r="C1211" t="s">
        <v>849</v>
      </c>
      <c r="D1211" t="s">
        <v>850</v>
      </c>
      <c r="E1211">
        <v>5.0599999999999996</v>
      </c>
      <c r="F1211">
        <v>6.7999999999999996E-3</v>
      </c>
      <c r="G1211" t="s">
        <v>72</v>
      </c>
      <c r="H1211" t="s">
        <v>838</v>
      </c>
      <c r="I1211" t="s">
        <v>16</v>
      </c>
      <c r="J1211">
        <v>1</v>
      </c>
    </row>
    <row r="1212" spans="1:10" x14ac:dyDescent="0.3">
      <c r="A1212" t="s">
        <v>834</v>
      </c>
      <c r="B1212" t="s">
        <v>835</v>
      </c>
      <c r="C1212" t="s">
        <v>197</v>
      </c>
      <c r="D1212" t="s">
        <v>198</v>
      </c>
      <c r="E1212">
        <v>5.07</v>
      </c>
      <c r="F1212">
        <v>5.1399999999999996E-3</v>
      </c>
      <c r="G1212" t="s">
        <v>72</v>
      </c>
      <c r="H1212" t="s">
        <v>838</v>
      </c>
      <c r="I1212" t="s">
        <v>16</v>
      </c>
      <c r="J1212">
        <v>2</v>
      </c>
    </row>
    <row r="1213" spans="1:10" x14ac:dyDescent="0.3">
      <c r="A1213" t="s">
        <v>834</v>
      </c>
      <c r="B1213" t="s">
        <v>835</v>
      </c>
      <c r="C1213" t="s">
        <v>251</v>
      </c>
      <c r="D1213" t="s">
        <v>252</v>
      </c>
      <c r="E1213">
        <v>5.08</v>
      </c>
      <c r="F1213">
        <v>2E-3</v>
      </c>
      <c r="G1213" t="s">
        <v>72</v>
      </c>
      <c r="H1213" t="s">
        <v>838</v>
      </c>
      <c r="I1213" t="s">
        <v>16</v>
      </c>
      <c r="J1213">
        <v>13</v>
      </c>
    </row>
    <row r="1214" spans="1:10" x14ac:dyDescent="0.3">
      <c r="A1214" t="s">
        <v>834</v>
      </c>
      <c r="B1214" t="s">
        <v>835</v>
      </c>
      <c r="C1214" t="s">
        <v>520</v>
      </c>
      <c r="D1214" t="s">
        <v>521</v>
      </c>
      <c r="E1214">
        <v>5.09</v>
      </c>
      <c r="F1214">
        <v>7.9999999999999993E-4</v>
      </c>
      <c r="G1214" t="s">
        <v>72</v>
      </c>
      <c r="H1214" t="s">
        <v>838</v>
      </c>
      <c r="I1214" t="s">
        <v>16</v>
      </c>
      <c r="J1214">
        <v>1</v>
      </c>
    </row>
    <row r="1215" spans="1:10" x14ac:dyDescent="0.3">
      <c r="A1215" t="s">
        <v>834</v>
      </c>
      <c r="B1215" t="s">
        <v>835</v>
      </c>
      <c r="C1215" t="s">
        <v>851</v>
      </c>
      <c r="D1215" t="s">
        <v>852</v>
      </c>
      <c r="E1215">
        <v>5.0999999999999996</v>
      </c>
      <c r="F1215">
        <v>6.6E-4</v>
      </c>
      <c r="G1215" t="s">
        <v>72</v>
      </c>
      <c r="H1215" t="s">
        <v>838</v>
      </c>
      <c r="I1215" t="s">
        <v>16</v>
      </c>
      <c r="J1215">
        <v>1</v>
      </c>
    </row>
    <row r="1216" spans="1:10" x14ac:dyDescent="0.3">
      <c r="A1216" t="s">
        <v>834</v>
      </c>
      <c r="B1216" t="s">
        <v>835</v>
      </c>
      <c r="C1216" t="s">
        <v>853</v>
      </c>
      <c r="D1216" t="s">
        <v>854</v>
      </c>
      <c r="E1216">
        <v>5.1100000000000003</v>
      </c>
      <c r="F1216">
        <v>7.9999999999999993E-5</v>
      </c>
      <c r="G1216" t="s">
        <v>72</v>
      </c>
      <c r="H1216" t="s">
        <v>838</v>
      </c>
      <c r="I1216" t="s">
        <v>16</v>
      </c>
      <c r="J1216">
        <v>0</v>
      </c>
    </row>
    <row r="1217" spans="1:10" x14ac:dyDescent="0.3">
      <c r="A1217" t="s">
        <v>834</v>
      </c>
      <c r="B1217" t="s">
        <v>835</v>
      </c>
      <c r="C1217" t="s">
        <v>253</v>
      </c>
      <c r="D1217" t="s">
        <v>254</v>
      </c>
      <c r="E1217">
        <v>5.12</v>
      </c>
      <c r="F1217">
        <v>5.0000000000000001E-4</v>
      </c>
      <c r="G1217" t="s">
        <v>72</v>
      </c>
      <c r="H1217" t="s">
        <v>838</v>
      </c>
      <c r="I1217" t="s">
        <v>16</v>
      </c>
      <c r="J1217">
        <v>5</v>
      </c>
    </row>
    <row r="1218" spans="1:10" x14ac:dyDescent="0.3">
      <c r="A1218" t="s">
        <v>834</v>
      </c>
      <c r="B1218" t="s">
        <v>835</v>
      </c>
      <c r="C1218" t="s">
        <v>855</v>
      </c>
      <c r="D1218" t="s">
        <v>856</v>
      </c>
      <c r="E1218">
        <v>5.13</v>
      </c>
      <c r="F1218">
        <v>5.0000000000000001E-4</v>
      </c>
      <c r="G1218" t="s">
        <v>72</v>
      </c>
      <c r="H1218" t="s">
        <v>838</v>
      </c>
      <c r="I1218" t="s">
        <v>16</v>
      </c>
      <c r="J1218">
        <v>1</v>
      </c>
    </row>
    <row r="1219" spans="1:10" x14ac:dyDescent="0.3">
      <c r="A1219" t="s">
        <v>834</v>
      </c>
      <c r="B1219" t="s">
        <v>835</v>
      </c>
      <c r="C1219" t="s">
        <v>857</v>
      </c>
      <c r="D1219" t="s">
        <v>858</v>
      </c>
      <c r="E1219">
        <v>5.14</v>
      </c>
      <c r="F1219">
        <v>7.9999999999999993E-4</v>
      </c>
      <c r="G1219" t="s">
        <v>72</v>
      </c>
      <c r="H1219" t="s">
        <v>838</v>
      </c>
      <c r="I1219" t="s">
        <v>16</v>
      </c>
      <c r="J1219">
        <v>0</v>
      </c>
    </row>
    <row r="1220" spans="1:10" x14ac:dyDescent="0.3">
      <c r="A1220" t="s">
        <v>834</v>
      </c>
      <c r="B1220" t="s">
        <v>835</v>
      </c>
      <c r="C1220" t="s">
        <v>859</v>
      </c>
      <c r="D1220" t="s">
        <v>860</v>
      </c>
      <c r="E1220">
        <v>5.15</v>
      </c>
      <c r="F1220">
        <v>7.9999999999999993E-4</v>
      </c>
      <c r="G1220" t="s">
        <v>72</v>
      </c>
      <c r="H1220" t="s">
        <v>838</v>
      </c>
      <c r="I1220" t="s">
        <v>16</v>
      </c>
      <c r="J1220">
        <v>0</v>
      </c>
    </row>
    <row r="1221" spans="1:10" x14ac:dyDescent="0.3">
      <c r="A1221" t="s">
        <v>834</v>
      </c>
      <c r="B1221" t="s">
        <v>835</v>
      </c>
      <c r="C1221" t="s">
        <v>861</v>
      </c>
      <c r="D1221" t="s">
        <v>862</v>
      </c>
      <c r="E1221">
        <v>5.16</v>
      </c>
      <c r="F1221">
        <v>5.5599999999999998E-3</v>
      </c>
      <c r="G1221" t="s">
        <v>72</v>
      </c>
      <c r="H1221" t="s">
        <v>838</v>
      </c>
      <c r="I1221" t="s">
        <v>16</v>
      </c>
      <c r="J1221">
        <v>0</v>
      </c>
    </row>
    <row r="1222" spans="1:10" x14ac:dyDescent="0.3">
      <c r="A1222" t="s">
        <v>834</v>
      </c>
      <c r="B1222" t="s">
        <v>835</v>
      </c>
      <c r="C1222" t="s">
        <v>863</v>
      </c>
      <c r="D1222" t="s">
        <v>864</v>
      </c>
      <c r="E1222">
        <v>5.17</v>
      </c>
      <c r="F1222">
        <v>1.0799999999999999E-2</v>
      </c>
      <c r="G1222" t="s">
        <v>72</v>
      </c>
      <c r="H1222" t="s">
        <v>838</v>
      </c>
      <c r="I1222" t="s">
        <v>16</v>
      </c>
      <c r="J1222">
        <v>0</v>
      </c>
    </row>
    <row r="1223" spans="1:10" x14ac:dyDescent="0.3">
      <c r="A1223" t="s">
        <v>834</v>
      </c>
      <c r="B1223" t="s">
        <v>835</v>
      </c>
      <c r="C1223" t="s">
        <v>82</v>
      </c>
      <c r="D1223" t="s">
        <v>83</v>
      </c>
      <c r="E1223">
        <v>5.18</v>
      </c>
      <c r="F1223">
        <v>4.8200000000000005E-3</v>
      </c>
      <c r="G1223" t="s">
        <v>72</v>
      </c>
      <c r="H1223" t="s">
        <v>838</v>
      </c>
      <c r="I1223" t="s">
        <v>16</v>
      </c>
      <c r="J1223">
        <v>1</v>
      </c>
    </row>
    <row r="1224" spans="1:10" x14ac:dyDescent="0.3">
      <c r="A1224" t="s">
        <v>834</v>
      </c>
      <c r="B1224" t="s">
        <v>835</v>
      </c>
      <c r="C1224" t="s">
        <v>865</v>
      </c>
      <c r="D1224" t="s">
        <v>866</v>
      </c>
      <c r="E1224">
        <v>5.19</v>
      </c>
      <c r="F1224">
        <v>2.3999999999999998E-4</v>
      </c>
      <c r="G1224" t="s">
        <v>72</v>
      </c>
      <c r="H1224" t="s">
        <v>838</v>
      </c>
      <c r="I1224" t="s">
        <v>16</v>
      </c>
      <c r="J1224">
        <v>1</v>
      </c>
    </row>
    <row r="1225" spans="1:10" x14ac:dyDescent="0.3">
      <c r="A1225" t="s">
        <v>834</v>
      </c>
      <c r="B1225" t="s">
        <v>835</v>
      </c>
      <c r="C1225" t="s">
        <v>867</v>
      </c>
      <c r="D1225" t="s">
        <v>868</v>
      </c>
      <c r="E1225">
        <v>5.2</v>
      </c>
      <c r="F1225">
        <v>1.4400000000000001E-2</v>
      </c>
      <c r="G1225" t="s">
        <v>72</v>
      </c>
      <c r="H1225" t="s">
        <v>838</v>
      </c>
      <c r="I1225" t="s">
        <v>16</v>
      </c>
      <c r="J1225">
        <v>0</v>
      </c>
    </row>
    <row r="1226" spans="1:10" x14ac:dyDescent="0.3">
      <c r="A1226" t="s">
        <v>834</v>
      </c>
      <c r="B1226" t="s">
        <v>835</v>
      </c>
      <c r="C1226" t="s">
        <v>869</v>
      </c>
      <c r="D1226" t="s">
        <v>870</v>
      </c>
      <c r="E1226">
        <v>5.21</v>
      </c>
      <c r="F1226">
        <v>1.5999999999999999E-3</v>
      </c>
      <c r="G1226" t="s">
        <v>72</v>
      </c>
      <c r="H1226" t="s">
        <v>838</v>
      </c>
      <c r="I1226" t="s">
        <v>16</v>
      </c>
      <c r="J1226">
        <v>1</v>
      </c>
    </row>
    <row r="1227" spans="1:10" x14ac:dyDescent="0.3">
      <c r="A1227" t="s">
        <v>871</v>
      </c>
      <c r="B1227" t="s">
        <v>872</v>
      </c>
      <c r="C1227" t="s">
        <v>775</v>
      </c>
      <c r="D1227" t="s">
        <v>776</v>
      </c>
      <c r="E1227">
        <v>1.01</v>
      </c>
      <c r="F1227">
        <v>1.0542000000000001E-2</v>
      </c>
      <c r="G1227" t="s">
        <v>72</v>
      </c>
      <c r="H1227" t="s">
        <v>44</v>
      </c>
      <c r="I1227" t="s">
        <v>16</v>
      </c>
      <c r="J1227">
        <v>15</v>
      </c>
    </row>
    <row r="1228" spans="1:10" x14ac:dyDescent="0.3">
      <c r="A1228" t="s">
        <v>871</v>
      </c>
      <c r="B1228" t="s">
        <v>872</v>
      </c>
      <c r="C1228" t="s">
        <v>717</v>
      </c>
      <c r="D1228" t="s">
        <v>718</v>
      </c>
      <c r="E1228">
        <v>1.02</v>
      </c>
      <c r="F1228">
        <v>6.2747999999999996E-3</v>
      </c>
      <c r="G1228" t="s">
        <v>72</v>
      </c>
      <c r="H1228" t="s">
        <v>44</v>
      </c>
      <c r="I1228" t="s">
        <v>16</v>
      </c>
      <c r="J1228">
        <v>1</v>
      </c>
    </row>
    <row r="1229" spans="1:10" x14ac:dyDescent="0.3">
      <c r="A1229" t="s">
        <v>871</v>
      </c>
      <c r="B1229" t="s">
        <v>872</v>
      </c>
      <c r="C1229" t="s">
        <v>777</v>
      </c>
      <c r="D1229" t="s">
        <v>778</v>
      </c>
      <c r="E1229">
        <v>1.03</v>
      </c>
      <c r="F1229">
        <v>2.0079999999999998E-3</v>
      </c>
      <c r="G1229" t="s">
        <v>72</v>
      </c>
      <c r="H1229" t="s">
        <v>44</v>
      </c>
      <c r="I1229" t="s">
        <v>16</v>
      </c>
      <c r="J1229">
        <v>3</v>
      </c>
    </row>
    <row r="1230" spans="1:10" x14ac:dyDescent="0.3">
      <c r="A1230" t="s">
        <v>871</v>
      </c>
      <c r="B1230" t="s">
        <v>872</v>
      </c>
      <c r="C1230" t="s">
        <v>781</v>
      </c>
      <c r="D1230" t="s">
        <v>782</v>
      </c>
      <c r="E1230">
        <v>1.04</v>
      </c>
      <c r="F1230">
        <v>1.7568000000000002E-3</v>
      </c>
      <c r="G1230" t="s">
        <v>72</v>
      </c>
      <c r="H1230" t="s">
        <v>44</v>
      </c>
      <c r="I1230" t="s">
        <v>16</v>
      </c>
      <c r="J1230">
        <v>3</v>
      </c>
    </row>
    <row r="1231" spans="1:10" x14ac:dyDescent="0.3">
      <c r="A1231" t="s">
        <v>871</v>
      </c>
      <c r="B1231" t="s">
        <v>872</v>
      </c>
      <c r="C1231" t="s">
        <v>783</v>
      </c>
      <c r="D1231" t="s">
        <v>784</v>
      </c>
      <c r="E1231">
        <v>1.05</v>
      </c>
      <c r="F1231">
        <v>1.2547999999999999E-3</v>
      </c>
      <c r="G1231" t="s">
        <v>72</v>
      </c>
      <c r="H1231" t="s">
        <v>44</v>
      </c>
      <c r="I1231" t="s">
        <v>16</v>
      </c>
      <c r="J1231">
        <v>15</v>
      </c>
    </row>
    <row r="1232" spans="1:10" x14ac:dyDescent="0.3">
      <c r="A1232" t="s">
        <v>871</v>
      </c>
      <c r="B1232" t="s">
        <v>872</v>
      </c>
      <c r="C1232" t="s">
        <v>785</v>
      </c>
      <c r="D1232" t="s">
        <v>786</v>
      </c>
      <c r="E1232">
        <v>1.06</v>
      </c>
      <c r="F1232">
        <v>1.1167999999999998E-3</v>
      </c>
      <c r="G1232" t="s">
        <v>72</v>
      </c>
      <c r="H1232" t="s">
        <v>44</v>
      </c>
      <c r="I1232" t="s">
        <v>16</v>
      </c>
      <c r="J1232">
        <v>1</v>
      </c>
    </row>
    <row r="1233" spans="1:10" x14ac:dyDescent="0.3">
      <c r="A1233" t="s">
        <v>871</v>
      </c>
      <c r="B1233" t="s">
        <v>872</v>
      </c>
      <c r="C1233" t="s">
        <v>789</v>
      </c>
      <c r="D1233" t="s">
        <v>790</v>
      </c>
      <c r="E1233">
        <v>1.07</v>
      </c>
      <c r="F1233">
        <v>5.0199999999999995E-4</v>
      </c>
      <c r="G1233" t="s">
        <v>72</v>
      </c>
      <c r="H1233" t="s">
        <v>44</v>
      </c>
      <c r="I1233" t="s">
        <v>16</v>
      </c>
      <c r="J1233">
        <v>15</v>
      </c>
    </row>
    <row r="1234" spans="1:10" x14ac:dyDescent="0.3">
      <c r="A1234" t="s">
        <v>871</v>
      </c>
      <c r="B1234" t="s">
        <v>872</v>
      </c>
      <c r="C1234" t="s">
        <v>514</v>
      </c>
      <c r="D1234" t="s">
        <v>515</v>
      </c>
      <c r="E1234">
        <v>1.08</v>
      </c>
      <c r="F1234">
        <v>5.0199999999999995E-4</v>
      </c>
      <c r="G1234" t="s">
        <v>72</v>
      </c>
      <c r="H1234" t="s">
        <v>44</v>
      </c>
      <c r="I1234" t="s">
        <v>16</v>
      </c>
      <c r="J1234">
        <v>15</v>
      </c>
    </row>
    <row r="1235" spans="1:10" x14ac:dyDescent="0.3">
      <c r="A1235" t="s">
        <v>871</v>
      </c>
      <c r="B1235" t="s">
        <v>872</v>
      </c>
      <c r="C1235" t="s">
        <v>791</v>
      </c>
      <c r="D1235" t="s">
        <v>792</v>
      </c>
      <c r="E1235">
        <v>1.0900000000000001</v>
      </c>
      <c r="F1235">
        <v>5.0199999999999995E-4</v>
      </c>
      <c r="G1235" t="s">
        <v>72</v>
      </c>
      <c r="H1235" t="s">
        <v>44</v>
      </c>
      <c r="I1235" t="s">
        <v>16</v>
      </c>
      <c r="J1235">
        <v>15</v>
      </c>
    </row>
    <row r="1236" spans="1:10" x14ac:dyDescent="0.3">
      <c r="A1236" t="s">
        <v>871</v>
      </c>
      <c r="B1236" t="s">
        <v>872</v>
      </c>
      <c r="C1236" t="s">
        <v>793</v>
      </c>
      <c r="D1236" t="s">
        <v>794</v>
      </c>
      <c r="E1236">
        <v>1.1000000000000001</v>
      </c>
      <c r="F1236">
        <v>2.5080000000000002E-4</v>
      </c>
      <c r="G1236" t="s">
        <v>72</v>
      </c>
      <c r="H1236" t="s">
        <v>44</v>
      </c>
      <c r="I1236" t="s">
        <v>16</v>
      </c>
      <c r="J1236">
        <v>15</v>
      </c>
    </row>
    <row r="1237" spans="1:10" x14ac:dyDescent="0.3">
      <c r="A1237" t="s">
        <v>871</v>
      </c>
      <c r="B1237" t="s">
        <v>872</v>
      </c>
      <c r="C1237" t="s">
        <v>795</v>
      </c>
      <c r="D1237" t="s">
        <v>796</v>
      </c>
      <c r="E1237">
        <v>1.1100000000000001</v>
      </c>
      <c r="F1237">
        <v>2.5080000000000002E-4</v>
      </c>
      <c r="G1237" t="s">
        <v>72</v>
      </c>
      <c r="H1237" t="s">
        <v>44</v>
      </c>
      <c r="I1237" t="s">
        <v>16</v>
      </c>
      <c r="J1237">
        <v>15</v>
      </c>
    </row>
    <row r="1238" spans="1:10" x14ac:dyDescent="0.3">
      <c r="A1238" t="s">
        <v>871</v>
      </c>
      <c r="B1238" t="s">
        <v>872</v>
      </c>
      <c r="C1238" t="s">
        <v>797</v>
      </c>
      <c r="D1238" t="s">
        <v>798</v>
      </c>
      <c r="E1238">
        <v>1.1200000000000001</v>
      </c>
      <c r="F1238">
        <v>2.5080000000000002E-4</v>
      </c>
      <c r="G1238" t="s">
        <v>72</v>
      </c>
      <c r="H1238" t="s">
        <v>44</v>
      </c>
      <c r="I1238" t="s">
        <v>16</v>
      </c>
      <c r="J1238">
        <v>15</v>
      </c>
    </row>
    <row r="1239" spans="1:10" x14ac:dyDescent="0.3">
      <c r="A1239" t="s">
        <v>871</v>
      </c>
      <c r="B1239" t="s">
        <v>872</v>
      </c>
      <c r="C1239" t="s">
        <v>516</v>
      </c>
      <c r="D1239" t="s">
        <v>517</v>
      </c>
      <c r="E1239">
        <v>1.1299999999999999</v>
      </c>
      <c r="F1239">
        <v>2.5080000000000002E-4</v>
      </c>
      <c r="G1239" t="s">
        <v>72</v>
      </c>
      <c r="H1239" t="s">
        <v>44</v>
      </c>
      <c r="I1239" t="s">
        <v>16</v>
      </c>
      <c r="J1239">
        <v>15</v>
      </c>
    </row>
    <row r="1240" spans="1:10" x14ac:dyDescent="0.3">
      <c r="A1240" t="s">
        <v>871</v>
      </c>
      <c r="B1240" t="s">
        <v>872</v>
      </c>
      <c r="C1240" t="s">
        <v>799</v>
      </c>
      <c r="D1240" t="s">
        <v>800</v>
      </c>
      <c r="E1240">
        <v>1.1400000000000001</v>
      </c>
      <c r="F1240">
        <v>2.5080000000000002E-4</v>
      </c>
      <c r="G1240" t="s">
        <v>72</v>
      </c>
      <c r="H1240" t="s">
        <v>44</v>
      </c>
      <c r="I1240" t="s">
        <v>16</v>
      </c>
      <c r="J1240">
        <v>15</v>
      </c>
    </row>
    <row r="1241" spans="1:10" x14ac:dyDescent="0.3">
      <c r="A1241" t="s">
        <v>871</v>
      </c>
      <c r="B1241" t="s">
        <v>872</v>
      </c>
      <c r="C1241" t="s">
        <v>801</v>
      </c>
      <c r="D1241" t="s">
        <v>802</v>
      </c>
      <c r="E1241">
        <v>1.1499999999999999</v>
      </c>
      <c r="F1241">
        <v>2.5080000000000002E-4</v>
      </c>
      <c r="G1241" t="s">
        <v>72</v>
      </c>
      <c r="H1241" t="s">
        <v>44</v>
      </c>
      <c r="I1241" t="s">
        <v>16</v>
      </c>
      <c r="J1241">
        <v>15</v>
      </c>
    </row>
    <row r="1242" spans="1:10" x14ac:dyDescent="0.3">
      <c r="A1242" t="s">
        <v>871</v>
      </c>
      <c r="B1242" t="s">
        <v>872</v>
      </c>
      <c r="C1242" t="s">
        <v>803</v>
      </c>
      <c r="D1242" t="s">
        <v>804</v>
      </c>
      <c r="E1242">
        <v>1.1599999999999999</v>
      </c>
      <c r="F1242">
        <v>2.5080000000000002E-4</v>
      </c>
      <c r="G1242" t="s">
        <v>72</v>
      </c>
      <c r="H1242" t="s">
        <v>44</v>
      </c>
      <c r="I1242" t="s">
        <v>16</v>
      </c>
      <c r="J1242">
        <v>15</v>
      </c>
    </row>
    <row r="1243" spans="1:10" x14ac:dyDescent="0.3">
      <c r="A1243" t="s">
        <v>871</v>
      </c>
      <c r="B1243" t="s">
        <v>872</v>
      </c>
      <c r="C1243" t="s">
        <v>807</v>
      </c>
      <c r="D1243" t="s">
        <v>808</v>
      </c>
      <c r="E1243">
        <v>1.17</v>
      </c>
      <c r="F1243">
        <v>1.2559999999999999E-4</v>
      </c>
      <c r="G1243" t="s">
        <v>72</v>
      </c>
      <c r="H1243" t="s">
        <v>44</v>
      </c>
      <c r="I1243" t="s">
        <v>16</v>
      </c>
      <c r="J1243">
        <v>3</v>
      </c>
    </row>
    <row r="1244" spans="1:10" x14ac:dyDescent="0.3">
      <c r="A1244" t="s">
        <v>871</v>
      </c>
      <c r="B1244" t="s">
        <v>872</v>
      </c>
      <c r="C1244" t="s">
        <v>809</v>
      </c>
      <c r="D1244" t="s">
        <v>810</v>
      </c>
      <c r="E1244">
        <v>1.18</v>
      </c>
      <c r="F1244">
        <v>1.2559999999999999E-4</v>
      </c>
      <c r="G1244" t="s">
        <v>72</v>
      </c>
      <c r="H1244" t="s">
        <v>44</v>
      </c>
      <c r="I1244" t="s">
        <v>16</v>
      </c>
      <c r="J1244">
        <v>3</v>
      </c>
    </row>
    <row r="1245" spans="1:10" x14ac:dyDescent="0.3">
      <c r="A1245" t="s">
        <v>871</v>
      </c>
      <c r="B1245" t="s">
        <v>872</v>
      </c>
      <c r="C1245" t="s">
        <v>470</v>
      </c>
      <c r="D1245" t="s">
        <v>471</v>
      </c>
      <c r="E1245">
        <v>1.19</v>
      </c>
      <c r="F1245">
        <v>3.7664E-3</v>
      </c>
      <c r="G1245" t="s">
        <v>72</v>
      </c>
      <c r="H1245" t="s">
        <v>44</v>
      </c>
      <c r="I1245" t="s">
        <v>16</v>
      </c>
      <c r="J1245">
        <v>2</v>
      </c>
    </row>
    <row r="1246" spans="1:10" x14ac:dyDescent="0.3">
      <c r="A1246" t="s">
        <v>871</v>
      </c>
      <c r="B1246" t="s">
        <v>872</v>
      </c>
      <c r="C1246" t="s">
        <v>817</v>
      </c>
      <c r="D1246" t="s">
        <v>818</v>
      </c>
      <c r="E1246">
        <v>1.2</v>
      </c>
      <c r="F1246">
        <v>7.5319999999999998E-4</v>
      </c>
      <c r="G1246" t="s">
        <v>72</v>
      </c>
      <c r="H1246" t="s">
        <v>44</v>
      </c>
      <c r="I1246" t="s">
        <v>16</v>
      </c>
      <c r="J1246">
        <v>3</v>
      </c>
    </row>
    <row r="1247" spans="1:10" x14ac:dyDescent="0.3">
      <c r="A1247" t="s">
        <v>871</v>
      </c>
      <c r="B1247" t="s">
        <v>872</v>
      </c>
      <c r="C1247" t="s">
        <v>815</v>
      </c>
      <c r="D1247" t="s">
        <v>816</v>
      </c>
      <c r="E1247">
        <v>1.21</v>
      </c>
      <c r="F1247">
        <v>1.2604799999999999E-2</v>
      </c>
      <c r="G1247" t="s">
        <v>72</v>
      </c>
      <c r="H1247" t="s">
        <v>44</v>
      </c>
      <c r="I1247" t="s">
        <v>16</v>
      </c>
      <c r="J1247">
        <v>1</v>
      </c>
    </row>
    <row r="1248" spans="1:10" x14ac:dyDescent="0.3">
      <c r="A1248" t="s">
        <v>871</v>
      </c>
      <c r="B1248" t="s">
        <v>872</v>
      </c>
      <c r="C1248" t="s">
        <v>174</v>
      </c>
      <c r="D1248" t="s">
        <v>175</v>
      </c>
      <c r="E1248">
        <v>1.22</v>
      </c>
      <c r="F1248">
        <v>1.2555999999999999E-3</v>
      </c>
      <c r="G1248" t="s">
        <v>72</v>
      </c>
      <c r="H1248" t="s">
        <v>44</v>
      </c>
      <c r="I1248" t="s">
        <v>16</v>
      </c>
      <c r="J1248">
        <v>2</v>
      </c>
    </row>
    <row r="1249" spans="1:10" x14ac:dyDescent="0.3">
      <c r="A1249" t="s">
        <v>871</v>
      </c>
      <c r="B1249" t="s">
        <v>872</v>
      </c>
      <c r="C1249" t="s">
        <v>302</v>
      </c>
      <c r="D1249" t="s">
        <v>303</v>
      </c>
      <c r="E1249">
        <v>1.23</v>
      </c>
      <c r="F1249">
        <v>5.0199999999999995E-4</v>
      </c>
      <c r="G1249" t="s">
        <v>72</v>
      </c>
      <c r="H1249" t="s">
        <v>44</v>
      </c>
      <c r="I1249" t="s">
        <v>16</v>
      </c>
      <c r="J1249">
        <v>1</v>
      </c>
    </row>
    <row r="1250" spans="1:10" x14ac:dyDescent="0.3">
      <c r="A1250" t="s">
        <v>871</v>
      </c>
      <c r="B1250" t="s">
        <v>872</v>
      </c>
      <c r="C1250" t="s">
        <v>613</v>
      </c>
      <c r="D1250" t="s">
        <v>614</v>
      </c>
      <c r="E1250">
        <v>1.24</v>
      </c>
      <c r="F1250">
        <v>7.5279999999999998E-4</v>
      </c>
      <c r="G1250" t="s">
        <v>72</v>
      </c>
      <c r="H1250" t="s">
        <v>44</v>
      </c>
      <c r="I1250" t="s">
        <v>16</v>
      </c>
      <c r="J1250">
        <v>2</v>
      </c>
    </row>
    <row r="1251" spans="1:10" x14ac:dyDescent="0.3">
      <c r="A1251" t="s">
        <v>871</v>
      </c>
      <c r="B1251" t="s">
        <v>872</v>
      </c>
      <c r="C1251" t="s">
        <v>698</v>
      </c>
      <c r="D1251" t="s">
        <v>699</v>
      </c>
      <c r="E1251">
        <v>1.25</v>
      </c>
      <c r="F1251">
        <v>2.3839999999999998E-3</v>
      </c>
      <c r="G1251" t="s">
        <v>72</v>
      </c>
      <c r="H1251" t="s">
        <v>44</v>
      </c>
      <c r="I1251" t="s">
        <v>16</v>
      </c>
      <c r="J1251">
        <v>1</v>
      </c>
    </row>
    <row r="1252" spans="1:10" x14ac:dyDescent="0.3">
      <c r="A1252" t="s">
        <v>871</v>
      </c>
      <c r="B1252" t="s">
        <v>872</v>
      </c>
      <c r="C1252" t="s">
        <v>805</v>
      </c>
      <c r="D1252" t="s">
        <v>806</v>
      </c>
      <c r="E1252">
        <v>1.26</v>
      </c>
      <c r="F1252">
        <v>2.0079999999999998E-3</v>
      </c>
      <c r="G1252" t="s">
        <v>72</v>
      </c>
      <c r="H1252" t="s">
        <v>44</v>
      </c>
      <c r="I1252" t="s">
        <v>16</v>
      </c>
      <c r="J1252">
        <v>15</v>
      </c>
    </row>
    <row r="1253" spans="1:10" x14ac:dyDescent="0.3">
      <c r="A1253" t="s">
        <v>871</v>
      </c>
      <c r="B1253" t="s">
        <v>872</v>
      </c>
      <c r="C1253" t="s">
        <v>372</v>
      </c>
      <c r="D1253" t="s">
        <v>373</v>
      </c>
      <c r="E1253">
        <v>1.27</v>
      </c>
      <c r="F1253">
        <v>1.6472799999999999E-2</v>
      </c>
      <c r="G1253" t="s">
        <v>72</v>
      </c>
      <c r="H1253" t="s">
        <v>44</v>
      </c>
      <c r="I1253" t="s">
        <v>16</v>
      </c>
      <c r="J1253">
        <v>5</v>
      </c>
    </row>
    <row r="1254" spans="1:10" x14ac:dyDescent="0.3">
      <c r="A1254" t="s">
        <v>871</v>
      </c>
      <c r="B1254" t="s">
        <v>872</v>
      </c>
      <c r="C1254" t="s">
        <v>813</v>
      </c>
      <c r="D1254" t="s">
        <v>814</v>
      </c>
      <c r="E1254">
        <v>1.28</v>
      </c>
      <c r="F1254">
        <v>2.00796E-3</v>
      </c>
      <c r="G1254" t="s">
        <v>72</v>
      </c>
      <c r="H1254" t="s">
        <v>44</v>
      </c>
      <c r="I1254" t="s">
        <v>16</v>
      </c>
      <c r="J1254">
        <v>3</v>
      </c>
    </row>
    <row r="1255" spans="1:10" x14ac:dyDescent="0.3">
      <c r="A1255" t="s">
        <v>871</v>
      </c>
      <c r="B1255" t="s">
        <v>872</v>
      </c>
      <c r="C1255" t="s">
        <v>304</v>
      </c>
      <c r="D1255" t="s">
        <v>305</v>
      </c>
      <c r="E1255">
        <v>1.29</v>
      </c>
      <c r="F1255">
        <v>6.3999999999999997E-6</v>
      </c>
      <c r="G1255" t="s">
        <v>72</v>
      </c>
      <c r="H1255" t="s">
        <v>44</v>
      </c>
      <c r="I1255" t="s">
        <v>16</v>
      </c>
      <c r="J1255">
        <v>2</v>
      </c>
    </row>
    <row r="1256" spans="1:10" x14ac:dyDescent="0.3">
      <c r="A1256" t="s">
        <v>871</v>
      </c>
      <c r="B1256" t="s">
        <v>872</v>
      </c>
      <c r="C1256" t="s">
        <v>820</v>
      </c>
      <c r="D1256" t="s">
        <v>821</v>
      </c>
      <c r="E1256">
        <v>1.3</v>
      </c>
      <c r="F1256">
        <v>3.0948000000000003E-2</v>
      </c>
      <c r="G1256" t="s">
        <v>72</v>
      </c>
      <c r="H1256" t="s">
        <v>44</v>
      </c>
      <c r="I1256" t="s">
        <v>16</v>
      </c>
      <c r="J1256">
        <v>15</v>
      </c>
    </row>
    <row r="1257" spans="1:10" x14ac:dyDescent="0.3">
      <c r="A1257" t="s">
        <v>871</v>
      </c>
      <c r="B1257" t="s">
        <v>872</v>
      </c>
      <c r="C1257" t="s">
        <v>1339</v>
      </c>
      <c r="D1257" t="s">
        <v>1340</v>
      </c>
      <c r="E1257">
        <v>1.31</v>
      </c>
      <c r="F1257">
        <v>8.0319999999999992E-3</v>
      </c>
      <c r="G1257" t="s">
        <v>72</v>
      </c>
      <c r="H1257" t="s">
        <v>44</v>
      </c>
      <c r="I1257" t="s">
        <v>16</v>
      </c>
      <c r="J1257">
        <v>3</v>
      </c>
    </row>
    <row r="1258" spans="1:10" x14ac:dyDescent="0.3">
      <c r="A1258" t="s">
        <v>871</v>
      </c>
      <c r="B1258" t="s">
        <v>872</v>
      </c>
      <c r="C1258" t="s">
        <v>2095</v>
      </c>
      <c r="D1258" t="s">
        <v>819</v>
      </c>
      <c r="E1258">
        <v>1.32</v>
      </c>
      <c r="F1258">
        <v>3.9067600000000001E-2</v>
      </c>
      <c r="G1258" t="s">
        <v>72</v>
      </c>
      <c r="H1258" t="s">
        <v>44</v>
      </c>
      <c r="I1258" t="s">
        <v>16</v>
      </c>
      <c r="J1258">
        <v>3</v>
      </c>
    </row>
    <row r="1259" spans="1:10" x14ac:dyDescent="0.3">
      <c r="A1259" t="s">
        <v>871</v>
      </c>
      <c r="B1259" t="s">
        <v>872</v>
      </c>
      <c r="C1259" t="s">
        <v>741</v>
      </c>
      <c r="D1259" t="s">
        <v>742</v>
      </c>
      <c r="E1259">
        <v>2</v>
      </c>
      <c r="F1259">
        <v>1.05</v>
      </c>
      <c r="G1259" t="s">
        <v>14</v>
      </c>
      <c r="H1259" t="s">
        <v>44</v>
      </c>
      <c r="I1259" t="s">
        <v>16</v>
      </c>
      <c r="J1259">
        <v>3</v>
      </c>
    </row>
    <row r="1260" spans="1:10" x14ac:dyDescent="0.3">
      <c r="A1260" t="s">
        <v>871</v>
      </c>
      <c r="B1260" t="s">
        <v>872</v>
      </c>
      <c r="C1260" t="s">
        <v>828</v>
      </c>
      <c r="D1260" t="s">
        <v>829</v>
      </c>
      <c r="E1260">
        <v>3</v>
      </c>
      <c r="F1260">
        <v>1.05</v>
      </c>
      <c r="G1260" t="s">
        <v>14</v>
      </c>
      <c r="H1260" t="s">
        <v>44</v>
      </c>
      <c r="I1260" t="s">
        <v>16</v>
      </c>
      <c r="J1260">
        <v>3</v>
      </c>
    </row>
    <row r="1261" spans="1:10" x14ac:dyDescent="0.3">
      <c r="A1261" t="s">
        <v>871</v>
      </c>
      <c r="B1261" t="s">
        <v>872</v>
      </c>
      <c r="C1261" t="s">
        <v>830</v>
      </c>
      <c r="D1261" t="s">
        <v>831</v>
      </c>
      <c r="E1261">
        <v>4</v>
      </c>
      <c r="F1261">
        <v>1.05</v>
      </c>
      <c r="G1261" t="s">
        <v>14</v>
      </c>
      <c r="H1261" t="s">
        <v>44</v>
      </c>
      <c r="I1261" t="s">
        <v>16</v>
      </c>
      <c r="J1261">
        <v>3</v>
      </c>
    </row>
    <row r="1262" spans="1:10" x14ac:dyDescent="0.3">
      <c r="A1262" t="s">
        <v>871</v>
      </c>
      <c r="B1262" t="s">
        <v>872</v>
      </c>
      <c r="C1262" t="s">
        <v>875</v>
      </c>
      <c r="D1262" t="s">
        <v>876</v>
      </c>
      <c r="E1262">
        <v>5</v>
      </c>
      <c r="F1262">
        <v>1.05</v>
      </c>
      <c r="G1262" t="s">
        <v>14</v>
      </c>
      <c r="H1262" t="s">
        <v>44</v>
      </c>
      <c r="I1262" t="s">
        <v>16</v>
      </c>
      <c r="J1262">
        <v>4</v>
      </c>
    </row>
    <row r="1263" spans="1:10" x14ac:dyDescent="0.3">
      <c r="A1263" t="s">
        <v>871</v>
      </c>
      <c r="B1263" t="s">
        <v>872</v>
      </c>
      <c r="C1263" t="s">
        <v>749</v>
      </c>
      <c r="D1263" t="s">
        <v>750</v>
      </c>
      <c r="E1263">
        <v>6</v>
      </c>
      <c r="F1263">
        <v>4.2000000000000003E-2</v>
      </c>
      <c r="G1263" t="s">
        <v>14</v>
      </c>
      <c r="H1263" t="s">
        <v>44</v>
      </c>
      <c r="I1263" t="s">
        <v>16</v>
      </c>
      <c r="J1263">
        <v>3</v>
      </c>
    </row>
    <row r="1264" spans="1:10" x14ac:dyDescent="0.3">
      <c r="A1264" t="s">
        <v>871</v>
      </c>
      <c r="B1264" t="s">
        <v>872</v>
      </c>
      <c r="C1264" t="s">
        <v>21</v>
      </c>
      <c r="D1264" t="s">
        <v>22</v>
      </c>
      <c r="E1264">
        <v>7</v>
      </c>
      <c r="F1264">
        <v>1.05</v>
      </c>
      <c r="G1264" t="s">
        <v>14</v>
      </c>
      <c r="H1264" t="s">
        <v>44</v>
      </c>
      <c r="I1264" t="s">
        <v>16</v>
      </c>
      <c r="J1264">
        <v>2</v>
      </c>
    </row>
    <row r="1265" spans="1:10" x14ac:dyDescent="0.3">
      <c r="A1265" t="s">
        <v>877</v>
      </c>
      <c r="B1265" t="s">
        <v>878</v>
      </c>
      <c r="C1265" t="s">
        <v>879</v>
      </c>
      <c r="D1265" t="s">
        <v>880</v>
      </c>
      <c r="E1265">
        <v>1</v>
      </c>
      <c r="F1265">
        <v>2.5456818181818185E-2</v>
      </c>
      <c r="G1265" t="s">
        <v>72</v>
      </c>
      <c r="H1265" t="s">
        <v>44</v>
      </c>
      <c r="I1265" t="s">
        <v>16</v>
      </c>
      <c r="J1265">
        <v>3</v>
      </c>
    </row>
    <row r="1266" spans="1:10" x14ac:dyDescent="0.3">
      <c r="A1266" t="s">
        <v>877</v>
      </c>
      <c r="B1266" t="s">
        <v>878</v>
      </c>
      <c r="C1266" t="s">
        <v>881</v>
      </c>
      <c r="D1266" t="s">
        <v>882</v>
      </c>
      <c r="E1266">
        <v>2</v>
      </c>
      <c r="F1266">
        <v>1.0288636363636363</v>
      </c>
      <c r="G1266" t="s">
        <v>14</v>
      </c>
      <c r="H1266" t="s">
        <v>44</v>
      </c>
      <c r="I1266" t="s">
        <v>16</v>
      </c>
      <c r="J1266">
        <v>4</v>
      </c>
    </row>
    <row r="1267" spans="1:10" x14ac:dyDescent="0.3">
      <c r="A1267" t="s">
        <v>877</v>
      </c>
      <c r="B1267" t="s">
        <v>878</v>
      </c>
      <c r="C1267" t="s">
        <v>723</v>
      </c>
      <c r="D1267" t="s">
        <v>724</v>
      </c>
      <c r="E1267">
        <v>3</v>
      </c>
      <c r="F1267">
        <v>1.0288636363636363</v>
      </c>
      <c r="G1267" t="s">
        <v>14</v>
      </c>
      <c r="H1267" t="s">
        <v>44</v>
      </c>
      <c r="I1267" t="s">
        <v>16</v>
      </c>
      <c r="J1267">
        <v>3</v>
      </c>
    </row>
    <row r="1268" spans="1:10" x14ac:dyDescent="0.3">
      <c r="A1268" t="s">
        <v>877</v>
      </c>
      <c r="B1268" t="s">
        <v>878</v>
      </c>
      <c r="C1268" t="s">
        <v>763</v>
      </c>
      <c r="D1268" t="s">
        <v>764</v>
      </c>
      <c r="E1268">
        <v>4</v>
      </c>
      <c r="F1268">
        <v>4.2954545454545454E-2</v>
      </c>
      <c r="G1268" t="s">
        <v>14</v>
      </c>
      <c r="H1268" t="s">
        <v>44</v>
      </c>
      <c r="I1268" t="s">
        <v>16</v>
      </c>
      <c r="J1268">
        <v>3</v>
      </c>
    </row>
    <row r="1269" spans="1:10" x14ac:dyDescent="0.3">
      <c r="A1269" t="s">
        <v>877</v>
      </c>
      <c r="B1269" t="s">
        <v>878</v>
      </c>
      <c r="C1269" t="s">
        <v>775</v>
      </c>
      <c r="D1269" t="s">
        <v>776</v>
      </c>
      <c r="E1269">
        <v>5.01</v>
      </c>
      <c r="F1269">
        <v>5.9897727272727273E-3</v>
      </c>
      <c r="G1269" t="s">
        <v>72</v>
      </c>
      <c r="H1269" t="s">
        <v>44</v>
      </c>
      <c r="I1269" t="s">
        <v>16</v>
      </c>
      <c r="J1269">
        <v>15</v>
      </c>
    </row>
    <row r="1270" spans="1:10" x14ac:dyDescent="0.3">
      <c r="A1270" t="s">
        <v>877</v>
      </c>
      <c r="B1270" t="s">
        <v>878</v>
      </c>
      <c r="C1270" t="s">
        <v>717</v>
      </c>
      <c r="D1270" t="s">
        <v>718</v>
      </c>
      <c r="E1270">
        <v>5.0199999999999996</v>
      </c>
      <c r="F1270">
        <v>3.5652272727272724E-3</v>
      </c>
      <c r="G1270" t="s">
        <v>72</v>
      </c>
      <c r="H1270" t="s">
        <v>44</v>
      </c>
      <c r="I1270" t="s">
        <v>16</v>
      </c>
      <c r="J1270">
        <v>1</v>
      </c>
    </row>
    <row r="1271" spans="1:10" x14ac:dyDescent="0.3">
      <c r="A1271" t="s">
        <v>877</v>
      </c>
      <c r="B1271" t="s">
        <v>878</v>
      </c>
      <c r="C1271" t="s">
        <v>777</v>
      </c>
      <c r="D1271" t="s">
        <v>778</v>
      </c>
      <c r="E1271">
        <v>5.03</v>
      </c>
      <c r="F1271">
        <v>1.1409090909090909E-3</v>
      </c>
      <c r="G1271" t="s">
        <v>72</v>
      </c>
      <c r="H1271" t="s">
        <v>44</v>
      </c>
      <c r="I1271" t="s">
        <v>16</v>
      </c>
      <c r="J1271">
        <v>3</v>
      </c>
    </row>
    <row r="1272" spans="1:10" x14ac:dyDescent="0.3">
      <c r="A1272" t="s">
        <v>877</v>
      </c>
      <c r="B1272" t="s">
        <v>878</v>
      </c>
      <c r="C1272" t="s">
        <v>781</v>
      </c>
      <c r="D1272" t="s">
        <v>782</v>
      </c>
      <c r="E1272">
        <v>5.04</v>
      </c>
      <c r="F1272">
        <v>9.981818181818182E-4</v>
      </c>
      <c r="G1272" t="s">
        <v>72</v>
      </c>
      <c r="H1272" t="s">
        <v>44</v>
      </c>
      <c r="I1272" t="s">
        <v>16</v>
      </c>
      <c r="J1272">
        <v>3</v>
      </c>
    </row>
    <row r="1273" spans="1:10" x14ac:dyDescent="0.3">
      <c r="A1273" t="s">
        <v>877</v>
      </c>
      <c r="B1273" t="s">
        <v>878</v>
      </c>
      <c r="C1273" t="s">
        <v>783</v>
      </c>
      <c r="D1273" t="s">
        <v>784</v>
      </c>
      <c r="E1273">
        <v>5.05</v>
      </c>
      <c r="F1273">
        <v>7.1295454545454548E-4</v>
      </c>
      <c r="G1273" t="s">
        <v>72</v>
      </c>
      <c r="H1273" t="s">
        <v>44</v>
      </c>
      <c r="I1273" t="s">
        <v>16</v>
      </c>
      <c r="J1273">
        <v>15</v>
      </c>
    </row>
    <row r="1274" spans="1:10" x14ac:dyDescent="0.3">
      <c r="A1274" t="s">
        <v>877</v>
      </c>
      <c r="B1274" t="s">
        <v>878</v>
      </c>
      <c r="C1274" t="s">
        <v>785</v>
      </c>
      <c r="D1274" t="s">
        <v>786</v>
      </c>
      <c r="E1274">
        <v>5.0599999999999996</v>
      </c>
      <c r="F1274">
        <v>6.3454545454545448E-4</v>
      </c>
      <c r="G1274" t="s">
        <v>72</v>
      </c>
      <c r="H1274" t="s">
        <v>44</v>
      </c>
      <c r="I1274" t="s">
        <v>16</v>
      </c>
      <c r="J1274">
        <v>1</v>
      </c>
    </row>
    <row r="1275" spans="1:10" x14ac:dyDescent="0.3">
      <c r="A1275" t="s">
        <v>877</v>
      </c>
      <c r="B1275" t="s">
        <v>878</v>
      </c>
      <c r="C1275" t="s">
        <v>789</v>
      </c>
      <c r="D1275" t="s">
        <v>790</v>
      </c>
      <c r="E1275">
        <v>5.07</v>
      </c>
      <c r="F1275">
        <v>2.8522727272727272E-4</v>
      </c>
      <c r="G1275" t="s">
        <v>72</v>
      </c>
      <c r="H1275" t="s">
        <v>44</v>
      </c>
      <c r="I1275" t="s">
        <v>16</v>
      </c>
      <c r="J1275">
        <v>15</v>
      </c>
    </row>
    <row r="1276" spans="1:10" x14ac:dyDescent="0.3">
      <c r="A1276" t="s">
        <v>877</v>
      </c>
      <c r="B1276" t="s">
        <v>878</v>
      </c>
      <c r="C1276" t="s">
        <v>514</v>
      </c>
      <c r="D1276" t="s">
        <v>515</v>
      </c>
      <c r="E1276">
        <v>5.08</v>
      </c>
      <c r="F1276">
        <v>2.8522727272727272E-4</v>
      </c>
      <c r="G1276" t="s">
        <v>72</v>
      </c>
      <c r="H1276" t="s">
        <v>44</v>
      </c>
      <c r="I1276" t="s">
        <v>16</v>
      </c>
      <c r="J1276">
        <v>15</v>
      </c>
    </row>
    <row r="1277" spans="1:10" x14ac:dyDescent="0.3">
      <c r="A1277" t="s">
        <v>877</v>
      </c>
      <c r="B1277" t="s">
        <v>878</v>
      </c>
      <c r="C1277" t="s">
        <v>791</v>
      </c>
      <c r="D1277" t="s">
        <v>792</v>
      </c>
      <c r="E1277">
        <v>5.09</v>
      </c>
      <c r="F1277">
        <v>2.8522727272727272E-4</v>
      </c>
      <c r="G1277" t="s">
        <v>72</v>
      </c>
      <c r="H1277" t="s">
        <v>44</v>
      </c>
      <c r="I1277" t="s">
        <v>16</v>
      </c>
      <c r="J1277">
        <v>15</v>
      </c>
    </row>
    <row r="1278" spans="1:10" x14ac:dyDescent="0.3">
      <c r="A1278" t="s">
        <v>877</v>
      </c>
      <c r="B1278" t="s">
        <v>878</v>
      </c>
      <c r="C1278" t="s">
        <v>793</v>
      </c>
      <c r="D1278" t="s">
        <v>794</v>
      </c>
      <c r="E1278">
        <v>5.0999999999999996</v>
      </c>
      <c r="F1278">
        <v>1.4249999999999999E-4</v>
      </c>
      <c r="G1278" t="s">
        <v>72</v>
      </c>
      <c r="H1278" t="s">
        <v>44</v>
      </c>
      <c r="I1278" t="s">
        <v>16</v>
      </c>
      <c r="J1278">
        <v>15</v>
      </c>
    </row>
    <row r="1279" spans="1:10" x14ac:dyDescent="0.3">
      <c r="A1279" t="s">
        <v>877</v>
      </c>
      <c r="B1279" t="s">
        <v>878</v>
      </c>
      <c r="C1279" t="s">
        <v>795</v>
      </c>
      <c r="D1279" t="s">
        <v>796</v>
      </c>
      <c r="E1279">
        <v>5.1100000000000003</v>
      </c>
      <c r="F1279">
        <v>1.4249999999999999E-4</v>
      </c>
      <c r="G1279" t="s">
        <v>72</v>
      </c>
      <c r="H1279" t="s">
        <v>44</v>
      </c>
      <c r="I1279" t="s">
        <v>16</v>
      </c>
      <c r="J1279">
        <v>15</v>
      </c>
    </row>
    <row r="1280" spans="1:10" x14ac:dyDescent="0.3">
      <c r="A1280" t="s">
        <v>877</v>
      </c>
      <c r="B1280" t="s">
        <v>878</v>
      </c>
      <c r="C1280" t="s">
        <v>797</v>
      </c>
      <c r="D1280" t="s">
        <v>798</v>
      </c>
      <c r="E1280">
        <v>5.12</v>
      </c>
      <c r="F1280">
        <v>1.4249999999999999E-4</v>
      </c>
      <c r="G1280" t="s">
        <v>72</v>
      </c>
      <c r="H1280" t="s">
        <v>44</v>
      </c>
      <c r="I1280" t="s">
        <v>16</v>
      </c>
      <c r="J1280">
        <v>15</v>
      </c>
    </row>
    <row r="1281" spans="1:10" x14ac:dyDescent="0.3">
      <c r="A1281" t="s">
        <v>877</v>
      </c>
      <c r="B1281" t="s">
        <v>878</v>
      </c>
      <c r="C1281" t="s">
        <v>516</v>
      </c>
      <c r="D1281" t="s">
        <v>517</v>
      </c>
      <c r="E1281">
        <v>5.13</v>
      </c>
      <c r="F1281">
        <v>1.4249999999999999E-4</v>
      </c>
      <c r="G1281" t="s">
        <v>72</v>
      </c>
      <c r="H1281" t="s">
        <v>44</v>
      </c>
      <c r="I1281" t="s">
        <v>16</v>
      </c>
      <c r="J1281">
        <v>15</v>
      </c>
    </row>
    <row r="1282" spans="1:10" x14ac:dyDescent="0.3">
      <c r="A1282" t="s">
        <v>877</v>
      </c>
      <c r="B1282" t="s">
        <v>878</v>
      </c>
      <c r="C1282" t="s">
        <v>799</v>
      </c>
      <c r="D1282" t="s">
        <v>800</v>
      </c>
      <c r="E1282">
        <v>5.14</v>
      </c>
      <c r="F1282">
        <v>1.4249999999999999E-4</v>
      </c>
      <c r="G1282" t="s">
        <v>72</v>
      </c>
      <c r="H1282" t="s">
        <v>44</v>
      </c>
      <c r="I1282" t="s">
        <v>16</v>
      </c>
      <c r="J1282">
        <v>15</v>
      </c>
    </row>
    <row r="1283" spans="1:10" x14ac:dyDescent="0.3">
      <c r="A1283" t="s">
        <v>877</v>
      </c>
      <c r="B1283" t="s">
        <v>878</v>
      </c>
      <c r="C1283" t="s">
        <v>801</v>
      </c>
      <c r="D1283" t="s">
        <v>802</v>
      </c>
      <c r="E1283">
        <v>5.15</v>
      </c>
      <c r="F1283">
        <v>1.4249999999999999E-4</v>
      </c>
      <c r="G1283" t="s">
        <v>72</v>
      </c>
      <c r="H1283" t="s">
        <v>44</v>
      </c>
      <c r="I1283" t="s">
        <v>16</v>
      </c>
      <c r="J1283">
        <v>15</v>
      </c>
    </row>
    <row r="1284" spans="1:10" x14ac:dyDescent="0.3">
      <c r="A1284" t="s">
        <v>877</v>
      </c>
      <c r="B1284" t="s">
        <v>878</v>
      </c>
      <c r="C1284" t="s">
        <v>803</v>
      </c>
      <c r="D1284" t="s">
        <v>804</v>
      </c>
      <c r="E1284">
        <v>5.16</v>
      </c>
      <c r="F1284">
        <v>1.4249999999999999E-4</v>
      </c>
      <c r="G1284" t="s">
        <v>72</v>
      </c>
      <c r="H1284" t="s">
        <v>44</v>
      </c>
      <c r="I1284" t="s">
        <v>16</v>
      </c>
      <c r="J1284">
        <v>15</v>
      </c>
    </row>
    <row r="1285" spans="1:10" x14ac:dyDescent="0.3">
      <c r="A1285" t="s">
        <v>877</v>
      </c>
      <c r="B1285" t="s">
        <v>878</v>
      </c>
      <c r="C1285" t="s">
        <v>807</v>
      </c>
      <c r="D1285" t="s">
        <v>808</v>
      </c>
      <c r="E1285">
        <v>5.17</v>
      </c>
      <c r="F1285">
        <v>7.1363636363636361E-5</v>
      </c>
      <c r="G1285" t="s">
        <v>72</v>
      </c>
      <c r="H1285" t="s">
        <v>44</v>
      </c>
      <c r="I1285" t="s">
        <v>16</v>
      </c>
      <c r="J1285">
        <v>3</v>
      </c>
    </row>
    <row r="1286" spans="1:10" x14ac:dyDescent="0.3">
      <c r="A1286" t="s">
        <v>877</v>
      </c>
      <c r="B1286" t="s">
        <v>878</v>
      </c>
      <c r="C1286" t="s">
        <v>809</v>
      </c>
      <c r="D1286" t="s">
        <v>810</v>
      </c>
      <c r="E1286">
        <v>5.18</v>
      </c>
      <c r="F1286">
        <v>7.1363636363636361E-5</v>
      </c>
      <c r="G1286" t="s">
        <v>72</v>
      </c>
      <c r="H1286" t="s">
        <v>44</v>
      </c>
      <c r="I1286" t="s">
        <v>16</v>
      </c>
      <c r="J1286">
        <v>3</v>
      </c>
    </row>
    <row r="1287" spans="1:10" x14ac:dyDescent="0.3">
      <c r="A1287" t="s">
        <v>877</v>
      </c>
      <c r="B1287" t="s">
        <v>878</v>
      </c>
      <c r="C1287" t="s">
        <v>470</v>
      </c>
      <c r="D1287" t="s">
        <v>471</v>
      </c>
      <c r="E1287">
        <v>5.19</v>
      </c>
      <c r="F1287">
        <v>2.14E-3</v>
      </c>
      <c r="G1287" t="s">
        <v>72</v>
      </c>
      <c r="H1287" t="s">
        <v>44</v>
      </c>
      <c r="I1287" t="s">
        <v>16</v>
      </c>
      <c r="J1287">
        <v>2</v>
      </c>
    </row>
    <row r="1288" spans="1:10" x14ac:dyDescent="0.3">
      <c r="A1288" t="s">
        <v>877</v>
      </c>
      <c r="B1288" t="s">
        <v>878</v>
      </c>
      <c r="C1288" t="s">
        <v>817</v>
      </c>
      <c r="D1288" t="s">
        <v>818</v>
      </c>
      <c r="E1288">
        <v>5.2</v>
      </c>
      <c r="F1288">
        <v>4.2795454545454544E-4</v>
      </c>
      <c r="G1288" t="s">
        <v>72</v>
      </c>
      <c r="H1288" t="s">
        <v>44</v>
      </c>
      <c r="I1288" t="s">
        <v>16</v>
      </c>
      <c r="J1288">
        <v>3</v>
      </c>
    </row>
    <row r="1289" spans="1:10" x14ac:dyDescent="0.3">
      <c r="A1289" t="s">
        <v>877</v>
      </c>
      <c r="B1289" t="s">
        <v>878</v>
      </c>
      <c r="C1289" t="s">
        <v>815</v>
      </c>
      <c r="D1289" t="s">
        <v>816</v>
      </c>
      <c r="E1289">
        <v>5.21</v>
      </c>
      <c r="F1289">
        <v>7.1618181818181815E-3</v>
      </c>
      <c r="G1289" t="s">
        <v>72</v>
      </c>
      <c r="H1289" t="s">
        <v>44</v>
      </c>
      <c r="I1289" t="s">
        <v>16</v>
      </c>
      <c r="J1289">
        <v>1</v>
      </c>
    </row>
    <row r="1290" spans="1:10" x14ac:dyDescent="0.3">
      <c r="A1290" t="s">
        <v>877</v>
      </c>
      <c r="B1290" t="s">
        <v>878</v>
      </c>
      <c r="C1290" t="s">
        <v>174</v>
      </c>
      <c r="D1290" t="s">
        <v>175</v>
      </c>
      <c r="E1290">
        <v>5.22</v>
      </c>
      <c r="F1290">
        <v>7.1340909090909083E-4</v>
      </c>
      <c r="G1290" t="s">
        <v>72</v>
      </c>
      <c r="H1290" t="s">
        <v>44</v>
      </c>
      <c r="I1290" t="s">
        <v>16</v>
      </c>
      <c r="J1290">
        <v>2</v>
      </c>
    </row>
    <row r="1291" spans="1:10" x14ac:dyDescent="0.3">
      <c r="A1291" t="s">
        <v>877</v>
      </c>
      <c r="B1291" t="s">
        <v>878</v>
      </c>
      <c r="C1291" t="s">
        <v>302</v>
      </c>
      <c r="D1291" t="s">
        <v>303</v>
      </c>
      <c r="E1291">
        <v>5.23</v>
      </c>
      <c r="F1291">
        <v>2.8522727272727272E-4</v>
      </c>
      <c r="G1291" t="s">
        <v>72</v>
      </c>
      <c r="H1291" t="s">
        <v>44</v>
      </c>
      <c r="I1291" t="s">
        <v>16</v>
      </c>
      <c r="J1291">
        <v>1</v>
      </c>
    </row>
    <row r="1292" spans="1:10" x14ac:dyDescent="0.3">
      <c r="A1292" t="s">
        <v>877</v>
      </c>
      <c r="B1292" t="s">
        <v>878</v>
      </c>
      <c r="C1292" t="s">
        <v>613</v>
      </c>
      <c r="D1292" t="s">
        <v>614</v>
      </c>
      <c r="E1292">
        <v>5.24</v>
      </c>
      <c r="F1292">
        <v>4.2772727272727271E-4</v>
      </c>
      <c r="G1292" t="s">
        <v>72</v>
      </c>
      <c r="H1292" t="s">
        <v>44</v>
      </c>
      <c r="I1292" t="s">
        <v>16</v>
      </c>
      <c r="J1292">
        <v>2</v>
      </c>
    </row>
    <row r="1293" spans="1:10" x14ac:dyDescent="0.3">
      <c r="A1293" t="s">
        <v>877</v>
      </c>
      <c r="B1293" t="s">
        <v>878</v>
      </c>
      <c r="C1293" t="s">
        <v>698</v>
      </c>
      <c r="D1293" t="s">
        <v>699</v>
      </c>
      <c r="E1293">
        <v>5.25</v>
      </c>
      <c r="F1293">
        <v>1.3545454545454546E-3</v>
      </c>
      <c r="G1293" t="s">
        <v>72</v>
      </c>
      <c r="H1293" t="s">
        <v>44</v>
      </c>
      <c r="I1293" t="s">
        <v>16</v>
      </c>
      <c r="J1293">
        <v>1</v>
      </c>
    </row>
    <row r="1294" spans="1:10" x14ac:dyDescent="0.3">
      <c r="A1294" t="s">
        <v>877</v>
      </c>
      <c r="B1294" t="s">
        <v>878</v>
      </c>
      <c r="C1294" t="s">
        <v>805</v>
      </c>
      <c r="D1294" t="s">
        <v>806</v>
      </c>
      <c r="E1294">
        <v>5.26</v>
      </c>
      <c r="F1294">
        <v>1.1409090909090909E-3</v>
      </c>
      <c r="G1294" t="s">
        <v>72</v>
      </c>
      <c r="H1294" t="s">
        <v>44</v>
      </c>
      <c r="I1294" t="s">
        <v>16</v>
      </c>
      <c r="J1294">
        <v>15</v>
      </c>
    </row>
    <row r="1295" spans="1:10" x14ac:dyDescent="0.3">
      <c r="A1295" t="s">
        <v>877</v>
      </c>
      <c r="B1295" t="s">
        <v>878</v>
      </c>
      <c r="C1295" t="s">
        <v>372</v>
      </c>
      <c r="D1295" t="s">
        <v>373</v>
      </c>
      <c r="E1295">
        <v>5.27</v>
      </c>
      <c r="F1295">
        <v>9.3595454545454555E-3</v>
      </c>
      <c r="G1295" t="s">
        <v>72</v>
      </c>
      <c r="H1295" t="s">
        <v>44</v>
      </c>
      <c r="I1295" t="s">
        <v>16</v>
      </c>
      <c r="J1295">
        <v>5</v>
      </c>
    </row>
    <row r="1296" spans="1:10" x14ac:dyDescent="0.3">
      <c r="A1296" t="s">
        <v>877</v>
      </c>
      <c r="B1296" t="s">
        <v>878</v>
      </c>
      <c r="C1296" t="s">
        <v>813</v>
      </c>
      <c r="D1296" t="s">
        <v>814</v>
      </c>
      <c r="E1296">
        <v>5.28</v>
      </c>
      <c r="F1296">
        <v>1.1408863636363637E-3</v>
      </c>
      <c r="G1296" t="s">
        <v>72</v>
      </c>
      <c r="H1296" t="s">
        <v>44</v>
      </c>
      <c r="I1296" t="s">
        <v>16</v>
      </c>
      <c r="J1296">
        <v>3</v>
      </c>
    </row>
    <row r="1297" spans="1:10" x14ac:dyDescent="0.3">
      <c r="A1297" t="s">
        <v>877</v>
      </c>
      <c r="B1297" t="s">
        <v>878</v>
      </c>
      <c r="C1297" t="s">
        <v>304</v>
      </c>
      <c r="D1297" t="s">
        <v>305</v>
      </c>
      <c r="E1297">
        <v>5.29</v>
      </c>
      <c r="F1297">
        <v>3.6363636363636366E-6</v>
      </c>
      <c r="G1297" t="s">
        <v>72</v>
      </c>
      <c r="H1297" t="s">
        <v>44</v>
      </c>
      <c r="I1297" t="s">
        <v>16</v>
      </c>
      <c r="J1297">
        <v>2</v>
      </c>
    </row>
    <row r="1298" spans="1:10" x14ac:dyDescent="0.3">
      <c r="A1298" t="s">
        <v>877</v>
      </c>
      <c r="B1298" t="s">
        <v>878</v>
      </c>
      <c r="C1298" t="s">
        <v>820</v>
      </c>
      <c r="D1298" t="s">
        <v>821</v>
      </c>
      <c r="E1298">
        <v>5.3</v>
      </c>
      <c r="F1298">
        <v>1.758409090909091E-2</v>
      </c>
      <c r="G1298" t="s">
        <v>72</v>
      </c>
      <c r="H1298" t="s">
        <v>44</v>
      </c>
      <c r="I1298" t="s">
        <v>16</v>
      </c>
      <c r="J1298">
        <v>15</v>
      </c>
    </row>
    <row r="1299" spans="1:10" x14ac:dyDescent="0.3">
      <c r="A1299" t="s">
        <v>877</v>
      </c>
      <c r="B1299" t="s">
        <v>878</v>
      </c>
      <c r="C1299" t="s">
        <v>1339</v>
      </c>
      <c r="D1299" t="s">
        <v>1340</v>
      </c>
      <c r="E1299">
        <v>5.31</v>
      </c>
      <c r="F1299">
        <v>4.5636363636363635E-3</v>
      </c>
      <c r="G1299" t="s">
        <v>72</v>
      </c>
      <c r="H1299" t="s">
        <v>44</v>
      </c>
      <c r="I1299" t="s">
        <v>16</v>
      </c>
      <c r="J1299">
        <v>3</v>
      </c>
    </row>
    <row r="1300" spans="1:10" x14ac:dyDescent="0.3">
      <c r="A1300" t="s">
        <v>877</v>
      </c>
      <c r="B1300" t="s">
        <v>878</v>
      </c>
      <c r="C1300" t="s">
        <v>2095</v>
      </c>
      <c r="D1300" t="s">
        <v>819</v>
      </c>
      <c r="E1300">
        <v>5.32</v>
      </c>
      <c r="F1300">
        <v>2.2197499999999998E-2</v>
      </c>
      <c r="G1300" t="s">
        <v>72</v>
      </c>
      <c r="H1300" t="s">
        <v>44</v>
      </c>
      <c r="I1300" t="s">
        <v>16</v>
      </c>
      <c r="J1300">
        <v>3</v>
      </c>
    </row>
    <row r="1301" spans="1:10" x14ac:dyDescent="0.3">
      <c r="A1301" t="s">
        <v>883</v>
      </c>
      <c r="B1301" t="s">
        <v>884</v>
      </c>
      <c r="C1301" t="s">
        <v>775</v>
      </c>
      <c r="D1301" t="s">
        <v>776</v>
      </c>
      <c r="E1301">
        <v>1.01</v>
      </c>
      <c r="F1301">
        <v>2.1084000000000002E-2</v>
      </c>
      <c r="G1301" t="s">
        <v>72</v>
      </c>
      <c r="H1301" t="s">
        <v>44</v>
      </c>
      <c r="I1301" t="s">
        <v>16</v>
      </c>
      <c r="J1301">
        <v>15</v>
      </c>
    </row>
    <row r="1302" spans="1:10" x14ac:dyDescent="0.3">
      <c r="A1302" t="s">
        <v>883</v>
      </c>
      <c r="B1302" t="s">
        <v>884</v>
      </c>
      <c r="C1302" t="s">
        <v>717</v>
      </c>
      <c r="D1302" t="s">
        <v>718</v>
      </c>
      <c r="E1302">
        <v>1.02</v>
      </c>
      <c r="F1302">
        <v>1.2549599999999999E-2</v>
      </c>
      <c r="G1302" t="s">
        <v>72</v>
      </c>
      <c r="H1302" t="s">
        <v>44</v>
      </c>
      <c r="I1302" t="s">
        <v>16</v>
      </c>
      <c r="J1302">
        <v>1</v>
      </c>
    </row>
    <row r="1303" spans="1:10" x14ac:dyDescent="0.3">
      <c r="A1303" t="s">
        <v>883</v>
      </c>
      <c r="B1303" t="s">
        <v>884</v>
      </c>
      <c r="C1303" t="s">
        <v>777</v>
      </c>
      <c r="D1303" t="s">
        <v>778</v>
      </c>
      <c r="E1303">
        <v>1.03</v>
      </c>
      <c r="F1303">
        <v>4.0159999999999996E-3</v>
      </c>
      <c r="G1303" t="s">
        <v>72</v>
      </c>
      <c r="H1303" t="s">
        <v>44</v>
      </c>
      <c r="I1303" t="s">
        <v>16</v>
      </c>
      <c r="J1303">
        <v>3</v>
      </c>
    </row>
    <row r="1304" spans="1:10" x14ac:dyDescent="0.3">
      <c r="A1304" t="s">
        <v>883</v>
      </c>
      <c r="B1304" t="s">
        <v>884</v>
      </c>
      <c r="C1304" t="s">
        <v>781</v>
      </c>
      <c r="D1304" t="s">
        <v>782</v>
      </c>
      <c r="E1304">
        <v>1.04</v>
      </c>
      <c r="F1304">
        <v>3.5136000000000004E-3</v>
      </c>
      <c r="G1304" t="s">
        <v>72</v>
      </c>
      <c r="H1304" t="s">
        <v>44</v>
      </c>
      <c r="I1304" t="s">
        <v>16</v>
      </c>
      <c r="J1304">
        <v>3</v>
      </c>
    </row>
    <row r="1305" spans="1:10" x14ac:dyDescent="0.3">
      <c r="A1305" t="s">
        <v>883</v>
      </c>
      <c r="B1305" t="s">
        <v>884</v>
      </c>
      <c r="C1305" t="s">
        <v>783</v>
      </c>
      <c r="D1305" t="s">
        <v>784</v>
      </c>
      <c r="E1305">
        <v>1.05</v>
      </c>
      <c r="F1305">
        <v>2.5095999999999999E-3</v>
      </c>
      <c r="G1305" t="s">
        <v>72</v>
      </c>
      <c r="H1305" t="s">
        <v>44</v>
      </c>
      <c r="I1305" t="s">
        <v>16</v>
      </c>
      <c r="J1305">
        <v>15</v>
      </c>
    </row>
    <row r="1306" spans="1:10" x14ac:dyDescent="0.3">
      <c r="A1306" t="s">
        <v>883</v>
      </c>
      <c r="B1306" t="s">
        <v>884</v>
      </c>
      <c r="C1306" t="s">
        <v>785</v>
      </c>
      <c r="D1306" t="s">
        <v>786</v>
      </c>
      <c r="E1306">
        <v>1.06</v>
      </c>
      <c r="F1306">
        <v>2.2335999999999996E-3</v>
      </c>
      <c r="G1306" t="s">
        <v>72</v>
      </c>
      <c r="H1306" t="s">
        <v>44</v>
      </c>
      <c r="I1306" t="s">
        <v>16</v>
      </c>
      <c r="J1306">
        <v>1</v>
      </c>
    </row>
    <row r="1307" spans="1:10" x14ac:dyDescent="0.3">
      <c r="A1307" t="s">
        <v>883</v>
      </c>
      <c r="B1307" t="s">
        <v>884</v>
      </c>
      <c r="C1307" t="s">
        <v>789</v>
      </c>
      <c r="D1307" t="s">
        <v>790</v>
      </c>
      <c r="E1307">
        <v>1.07</v>
      </c>
      <c r="F1307">
        <v>1.0039999999999999E-3</v>
      </c>
      <c r="G1307" t="s">
        <v>72</v>
      </c>
      <c r="H1307" t="s">
        <v>44</v>
      </c>
      <c r="I1307" t="s">
        <v>16</v>
      </c>
      <c r="J1307">
        <v>15</v>
      </c>
    </row>
    <row r="1308" spans="1:10" x14ac:dyDescent="0.3">
      <c r="A1308" t="s">
        <v>883</v>
      </c>
      <c r="B1308" t="s">
        <v>884</v>
      </c>
      <c r="C1308" t="s">
        <v>514</v>
      </c>
      <c r="D1308" t="s">
        <v>515</v>
      </c>
      <c r="E1308">
        <v>1.08</v>
      </c>
      <c r="F1308">
        <v>1.0039999999999999E-3</v>
      </c>
      <c r="G1308" t="s">
        <v>72</v>
      </c>
      <c r="H1308" t="s">
        <v>44</v>
      </c>
      <c r="I1308" t="s">
        <v>16</v>
      </c>
      <c r="J1308">
        <v>15</v>
      </c>
    </row>
    <row r="1309" spans="1:10" x14ac:dyDescent="0.3">
      <c r="A1309" t="s">
        <v>883</v>
      </c>
      <c r="B1309" t="s">
        <v>884</v>
      </c>
      <c r="C1309" t="s">
        <v>791</v>
      </c>
      <c r="D1309" t="s">
        <v>792</v>
      </c>
      <c r="E1309">
        <v>1.0900000000000001</v>
      </c>
      <c r="F1309">
        <v>1.0039999999999999E-3</v>
      </c>
      <c r="G1309" t="s">
        <v>72</v>
      </c>
      <c r="H1309" t="s">
        <v>44</v>
      </c>
      <c r="I1309" t="s">
        <v>16</v>
      </c>
      <c r="J1309">
        <v>15</v>
      </c>
    </row>
    <row r="1310" spans="1:10" x14ac:dyDescent="0.3">
      <c r="A1310" t="s">
        <v>883</v>
      </c>
      <c r="B1310" t="s">
        <v>884</v>
      </c>
      <c r="C1310" t="s">
        <v>793</v>
      </c>
      <c r="D1310" t="s">
        <v>794</v>
      </c>
      <c r="E1310">
        <v>1.1000000000000001</v>
      </c>
      <c r="F1310">
        <v>5.0160000000000005E-4</v>
      </c>
      <c r="G1310" t="s">
        <v>72</v>
      </c>
      <c r="H1310" t="s">
        <v>44</v>
      </c>
      <c r="I1310" t="s">
        <v>16</v>
      </c>
      <c r="J1310">
        <v>15</v>
      </c>
    </row>
    <row r="1311" spans="1:10" x14ac:dyDescent="0.3">
      <c r="A1311" t="s">
        <v>883</v>
      </c>
      <c r="B1311" t="s">
        <v>884</v>
      </c>
      <c r="C1311" t="s">
        <v>795</v>
      </c>
      <c r="D1311" t="s">
        <v>796</v>
      </c>
      <c r="E1311">
        <v>1.1100000000000001</v>
      </c>
      <c r="F1311">
        <v>5.0160000000000005E-4</v>
      </c>
      <c r="G1311" t="s">
        <v>72</v>
      </c>
      <c r="H1311" t="s">
        <v>44</v>
      </c>
      <c r="I1311" t="s">
        <v>16</v>
      </c>
      <c r="J1311">
        <v>15</v>
      </c>
    </row>
    <row r="1312" spans="1:10" x14ac:dyDescent="0.3">
      <c r="A1312" t="s">
        <v>883</v>
      </c>
      <c r="B1312" t="s">
        <v>884</v>
      </c>
      <c r="C1312" t="s">
        <v>797</v>
      </c>
      <c r="D1312" t="s">
        <v>798</v>
      </c>
      <c r="E1312">
        <v>1.1200000000000001</v>
      </c>
      <c r="F1312">
        <v>5.0160000000000005E-4</v>
      </c>
      <c r="G1312" t="s">
        <v>72</v>
      </c>
      <c r="H1312" t="s">
        <v>44</v>
      </c>
      <c r="I1312" t="s">
        <v>16</v>
      </c>
      <c r="J1312">
        <v>15</v>
      </c>
    </row>
    <row r="1313" spans="1:10" x14ac:dyDescent="0.3">
      <c r="A1313" t="s">
        <v>883</v>
      </c>
      <c r="B1313" t="s">
        <v>884</v>
      </c>
      <c r="C1313" t="s">
        <v>516</v>
      </c>
      <c r="D1313" t="s">
        <v>517</v>
      </c>
      <c r="E1313">
        <v>1.1299999999999999</v>
      </c>
      <c r="F1313">
        <v>5.0160000000000005E-4</v>
      </c>
      <c r="G1313" t="s">
        <v>72</v>
      </c>
      <c r="H1313" t="s">
        <v>44</v>
      </c>
      <c r="I1313" t="s">
        <v>16</v>
      </c>
      <c r="J1313">
        <v>15</v>
      </c>
    </row>
    <row r="1314" spans="1:10" x14ac:dyDescent="0.3">
      <c r="A1314" t="s">
        <v>883</v>
      </c>
      <c r="B1314" t="s">
        <v>884</v>
      </c>
      <c r="C1314" t="s">
        <v>799</v>
      </c>
      <c r="D1314" t="s">
        <v>800</v>
      </c>
      <c r="E1314">
        <v>1.1400000000000001</v>
      </c>
      <c r="F1314">
        <v>5.0160000000000005E-4</v>
      </c>
      <c r="G1314" t="s">
        <v>72</v>
      </c>
      <c r="H1314" t="s">
        <v>44</v>
      </c>
      <c r="I1314" t="s">
        <v>16</v>
      </c>
      <c r="J1314">
        <v>15</v>
      </c>
    </row>
    <row r="1315" spans="1:10" x14ac:dyDescent="0.3">
      <c r="A1315" t="s">
        <v>883</v>
      </c>
      <c r="B1315" t="s">
        <v>884</v>
      </c>
      <c r="C1315" t="s">
        <v>801</v>
      </c>
      <c r="D1315" t="s">
        <v>802</v>
      </c>
      <c r="E1315">
        <v>1.1499999999999999</v>
      </c>
      <c r="F1315">
        <v>5.0160000000000005E-4</v>
      </c>
      <c r="G1315" t="s">
        <v>72</v>
      </c>
      <c r="H1315" t="s">
        <v>44</v>
      </c>
      <c r="I1315" t="s">
        <v>16</v>
      </c>
      <c r="J1315">
        <v>15</v>
      </c>
    </row>
    <row r="1316" spans="1:10" x14ac:dyDescent="0.3">
      <c r="A1316" t="s">
        <v>883</v>
      </c>
      <c r="B1316" t="s">
        <v>884</v>
      </c>
      <c r="C1316" t="s">
        <v>803</v>
      </c>
      <c r="D1316" t="s">
        <v>804</v>
      </c>
      <c r="E1316">
        <v>1.1599999999999999</v>
      </c>
      <c r="F1316">
        <v>5.0160000000000005E-4</v>
      </c>
      <c r="G1316" t="s">
        <v>72</v>
      </c>
      <c r="H1316" t="s">
        <v>44</v>
      </c>
      <c r="I1316" t="s">
        <v>16</v>
      </c>
      <c r="J1316">
        <v>15</v>
      </c>
    </row>
    <row r="1317" spans="1:10" x14ac:dyDescent="0.3">
      <c r="A1317" t="s">
        <v>883</v>
      </c>
      <c r="B1317" t="s">
        <v>884</v>
      </c>
      <c r="C1317" t="s">
        <v>807</v>
      </c>
      <c r="D1317" t="s">
        <v>808</v>
      </c>
      <c r="E1317">
        <v>1.17</v>
      </c>
      <c r="F1317">
        <v>2.5119999999999998E-4</v>
      </c>
      <c r="G1317" t="s">
        <v>72</v>
      </c>
      <c r="H1317" t="s">
        <v>44</v>
      </c>
      <c r="I1317" t="s">
        <v>16</v>
      </c>
      <c r="J1317">
        <v>3</v>
      </c>
    </row>
    <row r="1318" spans="1:10" x14ac:dyDescent="0.3">
      <c r="A1318" t="s">
        <v>883</v>
      </c>
      <c r="B1318" t="s">
        <v>884</v>
      </c>
      <c r="C1318" t="s">
        <v>809</v>
      </c>
      <c r="D1318" t="s">
        <v>810</v>
      </c>
      <c r="E1318">
        <v>1.18</v>
      </c>
      <c r="F1318">
        <v>2.5119999999999998E-4</v>
      </c>
      <c r="G1318" t="s">
        <v>72</v>
      </c>
      <c r="H1318" t="s">
        <v>44</v>
      </c>
      <c r="I1318" t="s">
        <v>16</v>
      </c>
      <c r="J1318">
        <v>3</v>
      </c>
    </row>
    <row r="1319" spans="1:10" x14ac:dyDescent="0.3">
      <c r="A1319" t="s">
        <v>883</v>
      </c>
      <c r="B1319" t="s">
        <v>884</v>
      </c>
      <c r="C1319" t="s">
        <v>470</v>
      </c>
      <c r="D1319" t="s">
        <v>471</v>
      </c>
      <c r="E1319">
        <v>1.19</v>
      </c>
      <c r="F1319">
        <v>7.5328000000000001E-3</v>
      </c>
      <c r="G1319" t="s">
        <v>72</v>
      </c>
      <c r="H1319" t="s">
        <v>44</v>
      </c>
      <c r="I1319" t="s">
        <v>16</v>
      </c>
      <c r="J1319">
        <v>2</v>
      </c>
    </row>
    <row r="1320" spans="1:10" x14ac:dyDescent="0.3">
      <c r="A1320" t="s">
        <v>883</v>
      </c>
      <c r="B1320" t="s">
        <v>884</v>
      </c>
      <c r="C1320" t="s">
        <v>817</v>
      </c>
      <c r="D1320" t="s">
        <v>818</v>
      </c>
      <c r="E1320">
        <v>1.2</v>
      </c>
      <c r="F1320">
        <v>1.5064E-3</v>
      </c>
      <c r="G1320" t="s">
        <v>72</v>
      </c>
      <c r="H1320" t="s">
        <v>44</v>
      </c>
      <c r="I1320" t="s">
        <v>16</v>
      </c>
      <c r="J1320">
        <v>3</v>
      </c>
    </row>
    <row r="1321" spans="1:10" x14ac:dyDescent="0.3">
      <c r="A1321" t="s">
        <v>883</v>
      </c>
      <c r="B1321" t="s">
        <v>884</v>
      </c>
      <c r="C1321" t="s">
        <v>815</v>
      </c>
      <c r="D1321" t="s">
        <v>816</v>
      </c>
      <c r="E1321">
        <v>1.21</v>
      </c>
      <c r="F1321">
        <v>2.5209599999999999E-2</v>
      </c>
      <c r="G1321" t="s">
        <v>72</v>
      </c>
      <c r="H1321" t="s">
        <v>44</v>
      </c>
      <c r="I1321" t="s">
        <v>16</v>
      </c>
      <c r="J1321">
        <v>1</v>
      </c>
    </row>
    <row r="1322" spans="1:10" x14ac:dyDescent="0.3">
      <c r="A1322" t="s">
        <v>883</v>
      </c>
      <c r="B1322" t="s">
        <v>884</v>
      </c>
      <c r="C1322" t="s">
        <v>174</v>
      </c>
      <c r="D1322" t="s">
        <v>175</v>
      </c>
      <c r="E1322">
        <v>1.22</v>
      </c>
      <c r="F1322">
        <v>2.5111999999999999E-3</v>
      </c>
      <c r="G1322" t="s">
        <v>72</v>
      </c>
      <c r="H1322" t="s">
        <v>44</v>
      </c>
      <c r="I1322" t="s">
        <v>16</v>
      </c>
      <c r="J1322">
        <v>2</v>
      </c>
    </row>
    <row r="1323" spans="1:10" x14ac:dyDescent="0.3">
      <c r="A1323" t="s">
        <v>883</v>
      </c>
      <c r="B1323" t="s">
        <v>884</v>
      </c>
      <c r="C1323" t="s">
        <v>302</v>
      </c>
      <c r="D1323" t="s">
        <v>303</v>
      </c>
      <c r="E1323">
        <v>1.23</v>
      </c>
      <c r="F1323">
        <v>1.0039999999999999E-3</v>
      </c>
      <c r="G1323" t="s">
        <v>72</v>
      </c>
      <c r="H1323" t="s">
        <v>44</v>
      </c>
      <c r="I1323" t="s">
        <v>16</v>
      </c>
      <c r="J1323">
        <v>1</v>
      </c>
    </row>
    <row r="1324" spans="1:10" x14ac:dyDescent="0.3">
      <c r="A1324" t="s">
        <v>883</v>
      </c>
      <c r="B1324" t="s">
        <v>884</v>
      </c>
      <c r="C1324" t="s">
        <v>613</v>
      </c>
      <c r="D1324" t="s">
        <v>614</v>
      </c>
      <c r="E1324">
        <v>1.24</v>
      </c>
      <c r="F1324">
        <v>1.5056E-3</v>
      </c>
      <c r="G1324" t="s">
        <v>72</v>
      </c>
      <c r="H1324" t="s">
        <v>44</v>
      </c>
      <c r="I1324" t="s">
        <v>16</v>
      </c>
      <c r="J1324">
        <v>2</v>
      </c>
    </row>
    <row r="1325" spans="1:10" x14ac:dyDescent="0.3">
      <c r="A1325" t="s">
        <v>883</v>
      </c>
      <c r="B1325" t="s">
        <v>884</v>
      </c>
      <c r="C1325" t="s">
        <v>698</v>
      </c>
      <c r="D1325" t="s">
        <v>699</v>
      </c>
      <c r="E1325">
        <v>1.25</v>
      </c>
      <c r="F1325">
        <v>4.7679999999999997E-3</v>
      </c>
      <c r="G1325" t="s">
        <v>72</v>
      </c>
      <c r="H1325" t="s">
        <v>44</v>
      </c>
      <c r="I1325" t="s">
        <v>16</v>
      </c>
      <c r="J1325">
        <v>1</v>
      </c>
    </row>
    <row r="1326" spans="1:10" x14ac:dyDescent="0.3">
      <c r="A1326" t="s">
        <v>883</v>
      </c>
      <c r="B1326" t="s">
        <v>884</v>
      </c>
      <c r="C1326" t="s">
        <v>805</v>
      </c>
      <c r="D1326" t="s">
        <v>806</v>
      </c>
      <c r="E1326">
        <v>1.26</v>
      </c>
      <c r="F1326">
        <v>4.0159999999999996E-3</v>
      </c>
      <c r="G1326" t="s">
        <v>72</v>
      </c>
      <c r="H1326" t="s">
        <v>44</v>
      </c>
      <c r="I1326" t="s">
        <v>16</v>
      </c>
      <c r="J1326">
        <v>15</v>
      </c>
    </row>
    <row r="1327" spans="1:10" x14ac:dyDescent="0.3">
      <c r="A1327" t="s">
        <v>883</v>
      </c>
      <c r="B1327" t="s">
        <v>884</v>
      </c>
      <c r="C1327" t="s">
        <v>372</v>
      </c>
      <c r="D1327" t="s">
        <v>373</v>
      </c>
      <c r="E1327">
        <v>1.27</v>
      </c>
      <c r="F1327">
        <v>3.2945599999999998E-2</v>
      </c>
      <c r="G1327" t="s">
        <v>72</v>
      </c>
      <c r="H1327" t="s">
        <v>44</v>
      </c>
      <c r="I1327" t="s">
        <v>16</v>
      </c>
      <c r="J1327">
        <v>5</v>
      </c>
    </row>
    <row r="1328" spans="1:10" x14ac:dyDescent="0.3">
      <c r="A1328" t="s">
        <v>883</v>
      </c>
      <c r="B1328" t="s">
        <v>884</v>
      </c>
      <c r="C1328" t="s">
        <v>813</v>
      </c>
      <c r="D1328" t="s">
        <v>814</v>
      </c>
      <c r="E1328">
        <v>1.28</v>
      </c>
      <c r="F1328">
        <v>4.0159200000000001E-3</v>
      </c>
      <c r="G1328" t="s">
        <v>72</v>
      </c>
      <c r="H1328" t="s">
        <v>44</v>
      </c>
      <c r="I1328" t="s">
        <v>16</v>
      </c>
      <c r="J1328">
        <v>3</v>
      </c>
    </row>
    <row r="1329" spans="1:10" x14ac:dyDescent="0.3">
      <c r="A1329" t="s">
        <v>883</v>
      </c>
      <c r="B1329" t="s">
        <v>884</v>
      </c>
      <c r="C1329" t="s">
        <v>304</v>
      </c>
      <c r="D1329" t="s">
        <v>305</v>
      </c>
      <c r="E1329">
        <v>1.29</v>
      </c>
      <c r="F1329">
        <v>1.2799999999999999E-5</v>
      </c>
      <c r="G1329" t="s">
        <v>72</v>
      </c>
      <c r="H1329" t="s">
        <v>44</v>
      </c>
      <c r="I1329" t="s">
        <v>16</v>
      </c>
      <c r="J1329">
        <v>2</v>
      </c>
    </row>
    <row r="1330" spans="1:10" x14ac:dyDescent="0.3">
      <c r="A1330" t="s">
        <v>883</v>
      </c>
      <c r="B1330" t="s">
        <v>884</v>
      </c>
      <c r="C1330" t="s">
        <v>820</v>
      </c>
      <c r="D1330" t="s">
        <v>821</v>
      </c>
      <c r="E1330">
        <v>1.3</v>
      </c>
      <c r="F1330">
        <v>6.1896000000000007E-2</v>
      </c>
      <c r="G1330" t="s">
        <v>72</v>
      </c>
      <c r="H1330" t="s">
        <v>44</v>
      </c>
      <c r="I1330" t="s">
        <v>16</v>
      </c>
      <c r="J1330">
        <v>15</v>
      </c>
    </row>
    <row r="1331" spans="1:10" x14ac:dyDescent="0.3">
      <c r="A1331" t="s">
        <v>883</v>
      </c>
      <c r="B1331" t="s">
        <v>884</v>
      </c>
      <c r="C1331" t="s">
        <v>1339</v>
      </c>
      <c r="D1331" t="s">
        <v>1340</v>
      </c>
      <c r="E1331">
        <v>1.31</v>
      </c>
      <c r="F1331">
        <v>1.6063999999999998E-2</v>
      </c>
      <c r="G1331" t="s">
        <v>72</v>
      </c>
      <c r="H1331" t="s">
        <v>44</v>
      </c>
      <c r="I1331" t="s">
        <v>16</v>
      </c>
      <c r="J1331">
        <v>3</v>
      </c>
    </row>
    <row r="1332" spans="1:10" x14ac:dyDescent="0.3">
      <c r="A1332" t="s">
        <v>883</v>
      </c>
      <c r="B1332" t="s">
        <v>884</v>
      </c>
      <c r="C1332" t="s">
        <v>2095</v>
      </c>
      <c r="D1332" t="s">
        <v>819</v>
      </c>
      <c r="E1332">
        <v>1.32</v>
      </c>
      <c r="F1332">
        <v>7.8135200000000002E-2</v>
      </c>
      <c r="G1332" t="s">
        <v>72</v>
      </c>
      <c r="H1332" t="s">
        <v>44</v>
      </c>
      <c r="I1332" t="s">
        <v>16</v>
      </c>
      <c r="J1332">
        <v>3</v>
      </c>
    </row>
    <row r="1333" spans="1:10" x14ac:dyDescent="0.3">
      <c r="A1333" t="s">
        <v>883</v>
      </c>
      <c r="B1333" t="s">
        <v>884</v>
      </c>
      <c r="C1333" t="s">
        <v>828</v>
      </c>
      <c r="D1333" t="s">
        <v>829</v>
      </c>
      <c r="E1333">
        <v>2</v>
      </c>
      <c r="F1333">
        <v>1.0536000000000001</v>
      </c>
      <c r="G1333" t="s">
        <v>14</v>
      </c>
      <c r="H1333" t="s">
        <v>44</v>
      </c>
      <c r="I1333" t="s">
        <v>16</v>
      </c>
      <c r="J1333">
        <v>3</v>
      </c>
    </row>
    <row r="1334" spans="1:10" x14ac:dyDescent="0.3">
      <c r="A1334" t="s">
        <v>883</v>
      </c>
      <c r="B1334" t="s">
        <v>884</v>
      </c>
      <c r="C1334" t="s">
        <v>21</v>
      </c>
      <c r="D1334" t="s">
        <v>22</v>
      </c>
      <c r="E1334">
        <v>3</v>
      </c>
      <c r="F1334">
        <v>1.0536000000000001</v>
      </c>
      <c r="G1334" t="s">
        <v>14</v>
      </c>
      <c r="H1334" t="s">
        <v>44</v>
      </c>
      <c r="I1334" t="s">
        <v>16</v>
      </c>
      <c r="J1334">
        <v>2</v>
      </c>
    </row>
    <row r="1335" spans="1:10" x14ac:dyDescent="0.3">
      <c r="A1335" t="s">
        <v>883</v>
      </c>
      <c r="B1335" t="s">
        <v>884</v>
      </c>
      <c r="C1335" t="s">
        <v>885</v>
      </c>
      <c r="D1335" t="s">
        <v>886</v>
      </c>
      <c r="E1335">
        <v>4</v>
      </c>
      <c r="F1335">
        <v>1.0536000000000001</v>
      </c>
      <c r="G1335" t="s">
        <v>14</v>
      </c>
      <c r="H1335" t="s">
        <v>44</v>
      </c>
      <c r="I1335" t="s">
        <v>16</v>
      </c>
      <c r="J1335">
        <v>3</v>
      </c>
    </row>
    <row r="1336" spans="1:10" x14ac:dyDescent="0.3">
      <c r="A1336" t="s">
        <v>883</v>
      </c>
      <c r="B1336" t="s">
        <v>884</v>
      </c>
      <c r="C1336" t="s">
        <v>745</v>
      </c>
      <c r="D1336" t="s">
        <v>746</v>
      </c>
      <c r="E1336">
        <v>5</v>
      </c>
      <c r="F1336">
        <v>1.0536000000000001</v>
      </c>
      <c r="G1336" t="s">
        <v>14</v>
      </c>
      <c r="H1336" t="s">
        <v>44</v>
      </c>
      <c r="I1336" t="s">
        <v>16</v>
      </c>
      <c r="J1336">
        <v>3</v>
      </c>
    </row>
    <row r="1337" spans="1:10" x14ac:dyDescent="0.3">
      <c r="A1337" t="s">
        <v>883</v>
      </c>
      <c r="B1337" t="s">
        <v>884</v>
      </c>
      <c r="C1337" t="s">
        <v>887</v>
      </c>
      <c r="D1337" t="s">
        <v>888</v>
      </c>
      <c r="E1337">
        <v>6</v>
      </c>
      <c r="F1337">
        <v>1.0536000000000001</v>
      </c>
      <c r="G1337" t="s">
        <v>14</v>
      </c>
      <c r="H1337" t="s">
        <v>44</v>
      </c>
      <c r="I1337" t="s">
        <v>16</v>
      </c>
      <c r="J1337">
        <v>4</v>
      </c>
    </row>
    <row r="1338" spans="1:10" x14ac:dyDescent="0.3">
      <c r="A1338" t="s">
        <v>883</v>
      </c>
      <c r="B1338" t="s">
        <v>884</v>
      </c>
      <c r="C1338" t="s">
        <v>889</v>
      </c>
      <c r="D1338" t="s">
        <v>890</v>
      </c>
      <c r="E1338">
        <v>7</v>
      </c>
      <c r="F1338">
        <v>4.6399999999999997E-2</v>
      </c>
      <c r="G1338" t="s">
        <v>14</v>
      </c>
      <c r="H1338" t="s">
        <v>44</v>
      </c>
      <c r="I1338" t="s">
        <v>16</v>
      </c>
      <c r="J1338">
        <v>3</v>
      </c>
    </row>
    <row r="1339" spans="1:10" x14ac:dyDescent="0.3">
      <c r="A1339" t="s">
        <v>891</v>
      </c>
      <c r="B1339" t="s">
        <v>892</v>
      </c>
      <c r="C1339" t="s">
        <v>775</v>
      </c>
      <c r="D1339" t="s">
        <v>776</v>
      </c>
      <c r="E1339">
        <v>1.01</v>
      </c>
      <c r="F1339">
        <v>1.0542000000000001E-2</v>
      </c>
      <c r="G1339" t="s">
        <v>72</v>
      </c>
      <c r="H1339" t="s">
        <v>44</v>
      </c>
      <c r="I1339" t="s">
        <v>16</v>
      </c>
      <c r="J1339">
        <v>15</v>
      </c>
    </row>
    <row r="1340" spans="1:10" x14ac:dyDescent="0.3">
      <c r="A1340" t="s">
        <v>891</v>
      </c>
      <c r="B1340" t="s">
        <v>892</v>
      </c>
      <c r="C1340" t="s">
        <v>717</v>
      </c>
      <c r="D1340" t="s">
        <v>718</v>
      </c>
      <c r="E1340">
        <v>1.02</v>
      </c>
      <c r="F1340">
        <v>6.2747999999999996E-3</v>
      </c>
      <c r="G1340" t="s">
        <v>72</v>
      </c>
      <c r="H1340" t="s">
        <v>44</v>
      </c>
      <c r="I1340" t="s">
        <v>16</v>
      </c>
      <c r="J1340">
        <v>1</v>
      </c>
    </row>
    <row r="1341" spans="1:10" x14ac:dyDescent="0.3">
      <c r="A1341" t="s">
        <v>891</v>
      </c>
      <c r="B1341" t="s">
        <v>892</v>
      </c>
      <c r="C1341" t="s">
        <v>698</v>
      </c>
      <c r="D1341" t="s">
        <v>699</v>
      </c>
      <c r="E1341">
        <v>1.03</v>
      </c>
      <c r="F1341">
        <v>2.3844000000000001E-3</v>
      </c>
      <c r="G1341" t="s">
        <v>72</v>
      </c>
      <c r="H1341" t="s">
        <v>44</v>
      </c>
      <c r="I1341" t="s">
        <v>16</v>
      </c>
      <c r="J1341">
        <v>1</v>
      </c>
    </row>
    <row r="1342" spans="1:10" x14ac:dyDescent="0.3">
      <c r="A1342" t="s">
        <v>891</v>
      </c>
      <c r="B1342" t="s">
        <v>892</v>
      </c>
      <c r="C1342" t="s">
        <v>777</v>
      </c>
      <c r="D1342" t="s">
        <v>778</v>
      </c>
      <c r="E1342">
        <v>1.04</v>
      </c>
      <c r="F1342">
        <v>2.0079999999999998E-3</v>
      </c>
      <c r="G1342" t="s">
        <v>72</v>
      </c>
      <c r="H1342" t="s">
        <v>44</v>
      </c>
      <c r="I1342" t="s">
        <v>16</v>
      </c>
      <c r="J1342">
        <v>3</v>
      </c>
    </row>
    <row r="1343" spans="1:10" x14ac:dyDescent="0.3">
      <c r="A1343" t="s">
        <v>891</v>
      </c>
      <c r="B1343" t="s">
        <v>892</v>
      </c>
      <c r="C1343" t="s">
        <v>779</v>
      </c>
      <c r="D1343" t="s">
        <v>780</v>
      </c>
      <c r="E1343">
        <v>1.05</v>
      </c>
      <c r="F1343">
        <v>2.1840000000000002E-4</v>
      </c>
      <c r="G1343" t="s">
        <v>72</v>
      </c>
      <c r="H1343" t="s">
        <v>44</v>
      </c>
      <c r="I1343" t="s">
        <v>16</v>
      </c>
      <c r="J1343">
        <v>3</v>
      </c>
    </row>
    <row r="1344" spans="1:10" x14ac:dyDescent="0.3">
      <c r="A1344" t="s">
        <v>891</v>
      </c>
      <c r="B1344" t="s">
        <v>892</v>
      </c>
      <c r="C1344" t="s">
        <v>781</v>
      </c>
      <c r="D1344" t="s">
        <v>782</v>
      </c>
      <c r="E1344">
        <v>1.06</v>
      </c>
      <c r="F1344">
        <v>1.7568000000000002E-3</v>
      </c>
      <c r="G1344" t="s">
        <v>72</v>
      </c>
      <c r="H1344" t="s">
        <v>44</v>
      </c>
      <c r="I1344" t="s">
        <v>16</v>
      </c>
      <c r="J1344">
        <v>3</v>
      </c>
    </row>
    <row r="1345" spans="1:10" x14ac:dyDescent="0.3">
      <c r="A1345" t="s">
        <v>891</v>
      </c>
      <c r="B1345" t="s">
        <v>892</v>
      </c>
      <c r="C1345" t="s">
        <v>364</v>
      </c>
      <c r="D1345" t="s">
        <v>365</v>
      </c>
      <c r="E1345">
        <v>1.07</v>
      </c>
      <c r="F1345">
        <v>1.506E-3</v>
      </c>
      <c r="G1345" t="s">
        <v>72</v>
      </c>
      <c r="H1345" t="s">
        <v>44</v>
      </c>
      <c r="I1345" t="s">
        <v>16</v>
      </c>
      <c r="J1345">
        <v>15</v>
      </c>
    </row>
    <row r="1346" spans="1:10" x14ac:dyDescent="0.3">
      <c r="A1346" t="s">
        <v>891</v>
      </c>
      <c r="B1346" t="s">
        <v>892</v>
      </c>
      <c r="C1346" t="s">
        <v>783</v>
      </c>
      <c r="D1346" t="s">
        <v>784</v>
      </c>
      <c r="E1346">
        <v>1.08</v>
      </c>
      <c r="F1346">
        <v>1.2547999999999999E-3</v>
      </c>
      <c r="G1346" t="s">
        <v>72</v>
      </c>
      <c r="H1346" t="s">
        <v>44</v>
      </c>
      <c r="I1346" t="s">
        <v>16</v>
      </c>
      <c r="J1346">
        <v>15</v>
      </c>
    </row>
    <row r="1347" spans="1:10" x14ac:dyDescent="0.3">
      <c r="A1347" t="s">
        <v>891</v>
      </c>
      <c r="B1347" t="s">
        <v>892</v>
      </c>
      <c r="C1347" t="s">
        <v>785</v>
      </c>
      <c r="D1347" t="s">
        <v>786</v>
      </c>
      <c r="E1347">
        <v>1.0900000000000001</v>
      </c>
      <c r="F1347">
        <v>1.1167999999999998E-3</v>
      </c>
      <c r="G1347" t="s">
        <v>72</v>
      </c>
      <c r="H1347" t="s">
        <v>44</v>
      </c>
      <c r="I1347" t="s">
        <v>16</v>
      </c>
      <c r="J1347">
        <v>1</v>
      </c>
    </row>
    <row r="1348" spans="1:10" x14ac:dyDescent="0.3">
      <c r="A1348" t="s">
        <v>891</v>
      </c>
      <c r="B1348" t="s">
        <v>892</v>
      </c>
      <c r="C1348" t="s">
        <v>789</v>
      </c>
      <c r="D1348" t="s">
        <v>790</v>
      </c>
      <c r="E1348">
        <v>1.1000000000000001</v>
      </c>
      <c r="F1348">
        <v>5.0199999999999995E-4</v>
      </c>
      <c r="G1348" t="s">
        <v>72</v>
      </c>
      <c r="H1348" t="s">
        <v>44</v>
      </c>
      <c r="I1348" t="s">
        <v>16</v>
      </c>
      <c r="J1348">
        <v>15</v>
      </c>
    </row>
    <row r="1349" spans="1:10" x14ac:dyDescent="0.3">
      <c r="A1349" t="s">
        <v>891</v>
      </c>
      <c r="B1349" t="s">
        <v>892</v>
      </c>
      <c r="C1349" t="s">
        <v>514</v>
      </c>
      <c r="D1349" t="s">
        <v>515</v>
      </c>
      <c r="E1349">
        <v>1.1100000000000001</v>
      </c>
      <c r="F1349">
        <v>5.0199999999999995E-4</v>
      </c>
      <c r="G1349" t="s">
        <v>72</v>
      </c>
      <c r="H1349" t="s">
        <v>44</v>
      </c>
      <c r="I1349" t="s">
        <v>16</v>
      </c>
      <c r="J1349">
        <v>15</v>
      </c>
    </row>
    <row r="1350" spans="1:10" x14ac:dyDescent="0.3">
      <c r="A1350" t="s">
        <v>891</v>
      </c>
      <c r="B1350" t="s">
        <v>892</v>
      </c>
      <c r="C1350" t="s">
        <v>791</v>
      </c>
      <c r="D1350" t="s">
        <v>792</v>
      </c>
      <c r="E1350">
        <v>1.1200000000000001</v>
      </c>
      <c r="F1350">
        <v>5.0199999999999995E-4</v>
      </c>
      <c r="G1350" t="s">
        <v>72</v>
      </c>
      <c r="H1350" t="s">
        <v>44</v>
      </c>
      <c r="I1350" t="s">
        <v>16</v>
      </c>
      <c r="J1350">
        <v>15</v>
      </c>
    </row>
    <row r="1351" spans="1:10" x14ac:dyDescent="0.3">
      <c r="A1351" t="s">
        <v>891</v>
      </c>
      <c r="B1351" t="s">
        <v>892</v>
      </c>
      <c r="C1351" t="s">
        <v>793</v>
      </c>
      <c r="D1351" t="s">
        <v>794</v>
      </c>
      <c r="E1351">
        <v>1.1299999999999999</v>
      </c>
      <c r="F1351">
        <v>2.5080000000000002E-4</v>
      </c>
      <c r="G1351" t="s">
        <v>72</v>
      </c>
      <c r="H1351" t="s">
        <v>44</v>
      </c>
      <c r="I1351" t="s">
        <v>16</v>
      </c>
      <c r="J1351">
        <v>15</v>
      </c>
    </row>
    <row r="1352" spans="1:10" x14ac:dyDescent="0.3">
      <c r="A1352" t="s">
        <v>891</v>
      </c>
      <c r="B1352" t="s">
        <v>892</v>
      </c>
      <c r="C1352" t="s">
        <v>795</v>
      </c>
      <c r="D1352" t="s">
        <v>796</v>
      </c>
      <c r="E1352">
        <v>1.1400000000000001</v>
      </c>
      <c r="F1352">
        <v>2.5080000000000002E-4</v>
      </c>
      <c r="G1352" t="s">
        <v>72</v>
      </c>
      <c r="H1352" t="s">
        <v>44</v>
      </c>
      <c r="I1352" t="s">
        <v>16</v>
      </c>
      <c r="J1352">
        <v>15</v>
      </c>
    </row>
    <row r="1353" spans="1:10" x14ac:dyDescent="0.3">
      <c r="A1353" t="s">
        <v>891</v>
      </c>
      <c r="B1353" t="s">
        <v>892</v>
      </c>
      <c r="C1353" t="s">
        <v>797</v>
      </c>
      <c r="D1353" t="s">
        <v>798</v>
      </c>
      <c r="E1353">
        <v>1.1499999999999999</v>
      </c>
      <c r="F1353">
        <v>2.5080000000000002E-4</v>
      </c>
      <c r="G1353" t="s">
        <v>72</v>
      </c>
      <c r="H1353" t="s">
        <v>44</v>
      </c>
      <c r="I1353" t="s">
        <v>16</v>
      </c>
      <c r="J1353">
        <v>15</v>
      </c>
    </row>
    <row r="1354" spans="1:10" x14ac:dyDescent="0.3">
      <c r="A1354" t="s">
        <v>891</v>
      </c>
      <c r="B1354" t="s">
        <v>892</v>
      </c>
      <c r="C1354" t="s">
        <v>516</v>
      </c>
      <c r="D1354" t="s">
        <v>517</v>
      </c>
      <c r="E1354">
        <v>1.1599999999999999</v>
      </c>
      <c r="F1354">
        <v>2.5080000000000002E-4</v>
      </c>
      <c r="G1354" t="s">
        <v>72</v>
      </c>
      <c r="H1354" t="s">
        <v>44</v>
      </c>
      <c r="I1354" t="s">
        <v>16</v>
      </c>
      <c r="J1354">
        <v>15</v>
      </c>
    </row>
    <row r="1355" spans="1:10" x14ac:dyDescent="0.3">
      <c r="A1355" t="s">
        <v>891</v>
      </c>
      <c r="B1355" t="s">
        <v>892</v>
      </c>
      <c r="C1355" t="s">
        <v>799</v>
      </c>
      <c r="D1355" t="s">
        <v>800</v>
      </c>
      <c r="E1355">
        <v>1.17</v>
      </c>
      <c r="F1355">
        <v>2.5080000000000002E-4</v>
      </c>
      <c r="G1355" t="s">
        <v>72</v>
      </c>
      <c r="H1355" t="s">
        <v>44</v>
      </c>
      <c r="I1355" t="s">
        <v>16</v>
      </c>
      <c r="J1355">
        <v>15</v>
      </c>
    </row>
    <row r="1356" spans="1:10" x14ac:dyDescent="0.3">
      <c r="A1356" t="s">
        <v>891</v>
      </c>
      <c r="B1356" t="s">
        <v>892</v>
      </c>
      <c r="C1356" t="s">
        <v>801</v>
      </c>
      <c r="D1356" t="s">
        <v>802</v>
      </c>
      <c r="E1356">
        <v>1.18</v>
      </c>
      <c r="F1356">
        <v>2.5080000000000002E-4</v>
      </c>
      <c r="G1356" t="s">
        <v>72</v>
      </c>
      <c r="H1356" t="s">
        <v>44</v>
      </c>
      <c r="I1356" t="s">
        <v>16</v>
      </c>
      <c r="J1356">
        <v>15</v>
      </c>
    </row>
    <row r="1357" spans="1:10" x14ac:dyDescent="0.3">
      <c r="A1357" t="s">
        <v>891</v>
      </c>
      <c r="B1357" t="s">
        <v>892</v>
      </c>
      <c r="C1357" t="s">
        <v>803</v>
      </c>
      <c r="D1357" t="s">
        <v>804</v>
      </c>
      <c r="E1357">
        <v>1.19</v>
      </c>
      <c r="F1357">
        <v>2.5080000000000002E-4</v>
      </c>
      <c r="G1357" t="s">
        <v>72</v>
      </c>
      <c r="H1357" t="s">
        <v>44</v>
      </c>
      <c r="I1357" t="s">
        <v>16</v>
      </c>
      <c r="J1357">
        <v>15</v>
      </c>
    </row>
    <row r="1358" spans="1:10" x14ac:dyDescent="0.3">
      <c r="A1358" t="s">
        <v>891</v>
      </c>
      <c r="B1358" t="s">
        <v>892</v>
      </c>
      <c r="C1358" t="s">
        <v>805</v>
      </c>
      <c r="D1358" t="s">
        <v>806</v>
      </c>
      <c r="E1358">
        <v>1.2</v>
      </c>
      <c r="F1358">
        <v>2.5080000000000002E-4</v>
      </c>
      <c r="G1358" t="s">
        <v>72</v>
      </c>
      <c r="H1358" t="s">
        <v>44</v>
      </c>
      <c r="I1358" t="s">
        <v>16</v>
      </c>
      <c r="J1358">
        <v>15</v>
      </c>
    </row>
    <row r="1359" spans="1:10" x14ac:dyDescent="0.3">
      <c r="A1359" t="s">
        <v>891</v>
      </c>
      <c r="B1359" t="s">
        <v>892</v>
      </c>
      <c r="C1359" t="s">
        <v>807</v>
      </c>
      <c r="D1359" t="s">
        <v>808</v>
      </c>
      <c r="E1359">
        <v>1.21</v>
      </c>
      <c r="F1359">
        <v>1.2559999999999999E-4</v>
      </c>
      <c r="G1359" t="s">
        <v>72</v>
      </c>
      <c r="H1359" t="s">
        <v>44</v>
      </c>
      <c r="I1359" t="s">
        <v>16</v>
      </c>
      <c r="J1359">
        <v>3</v>
      </c>
    </row>
    <row r="1360" spans="1:10" x14ac:dyDescent="0.3">
      <c r="A1360" t="s">
        <v>891</v>
      </c>
      <c r="B1360" t="s">
        <v>892</v>
      </c>
      <c r="C1360" t="s">
        <v>809</v>
      </c>
      <c r="D1360" t="s">
        <v>810</v>
      </c>
      <c r="E1360">
        <v>1.22</v>
      </c>
      <c r="F1360">
        <v>1.2559999999999999E-4</v>
      </c>
      <c r="G1360" t="s">
        <v>72</v>
      </c>
      <c r="H1360" t="s">
        <v>44</v>
      </c>
      <c r="I1360" t="s">
        <v>16</v>
      </c>
      <c r="J1360">
        <v>3</v>
      </c>
    </row>
    <row r="1361" spans="1:10" x14ac:dyDescent="0.3">
      <c r="A1361" t="s">
        <v>891</v>
      </c>
      <c r="B1361" t="s">
        <v>892</v>
      </c>
      <c r="C1361" t="s">
        <v>372</v>
      </c>
      <c r="D1361" t="s">
        <v>373</v>
      </c>
      <c r="E1361">
        <v>1.23</v>
      </c>
      <c r="F1361">
        <v>1.7333600000000001E-2</v>
      </c>
      <c r="G1361" t="s">
        <v>72</v>
      </c>
      <c r="H1361" t="s">
        <v>44</v>
      </c>
      <c r="I1361" t="s">
        <v>16</v>
      </c>
      <c r="J1361">
        <v>5</v>
      </c>
    </row>
    <row r="1362" spans="1:10" x14ac:dyDescent="0.3">
      <c r="A1362" t="s">
        <v>891</v>
      </c>
      <c r="B1362" t="s">
        <v>892</v>
      </c>
      <c r="C1362" t="s">
        <v>813</v>
      </c>
      <c r="D1362" t="s">
        <v>814</v>
      </c>
      <c r="E1362">
        <v>1.24</v>
      </c>
      <c r="F1362">
        <v>2.0088000000000003E-3</v>
      </c>
      <c r="G1362" t="s">
        <v>72</v>
      </c>
      <c r="H1362" t="s">
        <v>44</v>
      </c>
      <c r="I1362" t="s">
        <v>16</v>
      </c>
      <c r="J1362">
        <v>3</v>
      </c>
    </row>
    <row r="1363" spans="1:10" x14ac:dyDescent="0.3">
      <c r="A1363" t="s">
        <v>891</v>
      </c>
      <c r="B1363" t="s">
        <v>892</v>
      </c>
      <c r="C1363" t="s">
        <v>470</v>
      </c>
      <c r="D1363" t="s">
        <v>471</v>
      </c>
      <c r="E1363">
        <v>1.25</v>
      </c>
      <c r="F1363">
        <v>3.7664E-3</v>
      </c>
      <c r="G1363" t="s">
        <v>72</v>
      </c>
      <c r="H1363" t="s">
        <v>44</v>
      </c>
      <c r="I1363" t="s">
        <v>16</v>
      </c>
      <c r="J1363">
        <v>2</v>
      </c>
    </row>
    <row r="1364" spans="1:10" x14ac:dyDescent="0.3">
      <c r="A1364" t="s">
        <v>891</v>
      </c>
      <c r="B1364" t="s">
        <v>892</v>
      </c>
      <c r="C1364" t="s">
        <v>815</v>
      </c>
      <c r="D1364" t="s">
        <v>816</v>
      </c>
      <c r="E1364">
        <v>1.26</v>
      </c>
      <c r="F1364">
        <v>1.2604799999999999E-2</v>
      </c>
      <c r="G1364" t="s">
        <v>72</v>
      </c>
      <c r="H1364" t="s">
        <v>44</v>
      </c>
      <c r="I1364" t="s">
        <v>16</v>
      </c>
      <c r="J1364">
        <v>1</v>
      </c>
    </row>
    <row r="1365" spans="1:10" x14ac:dyDescent="0.3">
      <c r="A1365" t="s">
        <v>891</v>
      </c>
      <c r="B1365" t="s">
        <v>892</v>
      </c>
      <c r="C1365" t="s">
        <v>817</v>
      </c>
      <c r="D1365" t="s">
        <v>818</v>
      </c>
      <c r="E1365">
        <v>1.27</v>
      </c>
      <c r="F1365">
        <v>7.5319999999999998E-4</v>
      </c>
      <c r="G1365" t="s">
        <v>72</v>
      </c>
      <c r="H1365" t="s">
        <v>44</v>
      </c>
      <c r="I1365" t="s">
        <v>16</v>
      </c>
      <c r="J1365">
        <v>3</v>
      </c>
    </row>
    <row r="1366" spans="1:10" x14ac:dyDescent="0.3">
      <c r="A1366" t="s">
        <v>891</v>
      </c>
      <c r="B1366" t="s">
        <v>892</v>
      </c>
      <c r="C1366" t="s">
        <v>174</v>
      </c>
      <c r="D1366" t="s">
        <v>175</v>
      </c>
      <c r="E1366">
        <v>1.28</v>
      </c>
      <c r="F1366">
        <v>1.2555999999999999E-3</v>
      </c>
      <c r="G1366" t="s">
        <v>72</v>
      </c>
      <c r="H1366" t="s">
        <v>44</v>
      </c>
      <c r="I1366" t="s">
        <v>16</v>
      </c>
      <c r="J1366">
        <v>2</v>
      </c>
    </row>
    <row r="1367" spans="1:10" x14ac:dyDescent="0.3">
      <c r="A1367" t="s">
        <v>891</v>
      </c>
      <c r="B1367" t="s">
        <v>892</v>
      </c>
      <c r="C1367" t="s">
        <v>304</v>
      </c>
      <c r="D1367" t="s">
        <v>305</v>
      </c>
      <c r="E1367">
        <v>1.29</v>
      </c>
      <c r="F1367">
        <v>6.3999999999999997E-6</v>
      </c>
      <c r="G1367" t="s">
        <v>72</v>
      </c>
      <c r="H1367" t="s">
        <v>44</v>
      </c>
      <c r="I1367" t="s">
        <v>16</v>
      </c>
      <c r="J1367">
        <v>2</v>
      </c>
    </row>
    <row r="1368" spans="1:10" x14ac:dyDescent="0.3">
      <c r="A1368" t="s">
        <v>891</v>
      </c>
      <c r="B1368" t="s">
        <v>892</v>
      </c>
      <c r="C1368" t="s">
        <v>820</v>
      </c>
      <c r="D1368" t="s">
        <v>821</v>
      </c>
      <c r="E1368">
        <v>1.3</v>
      </c>
      <c r="F1368">
        <v>3.0878680000000002E-2</v>
      </c>
      <c r="G1368" t="s">
        <v>72</v>
      </c>
      <c r="H1368" t="s">
        <v>44</v>
      </c>
      <c r="I1368" t="s">
        <v>16</v>
      </c>
      <c r="J1368">
        <v>15</v>
      </c>
    </row>
    <row r="1369" spans="1:10" x14ac:dyDescent="0.3">
      <c r="A1369" t="s">
        <v>891</v>
      </c>
      <c r="B1369" t="s">
        <v>892</v>
      </c>
      <c r="C1369" t="s">
        <v>893</v>
      </c>
      <c r="D1369" t="s">
        <v>894</v>
      </c>
      <c r="E1369">
        <v>1.31</v>
      </c>
      <c r="F1369">
        <v>7.5299999999999994E-3</v>
      </c>
      <c r="G1369" t="s">
        <v>72</v>
      </c>
      <c r="H1369" t="s">
        <v>44</v>
      </c>
      <c r="I1369" t="s">
        <v>16</v>
      </c>
      <c r="J1369">
        <v>3</v>
      </c>
    </row>
    <row r="1370" spans="1:10" x14ac:dyDescent="0.3">
      <c r="A1370" t="s">
        <v>891</v>
      </c>
      <c r="B1370" t="s">
        <v>892</v>
      </c>
      <c r="C1370" t="s">
        <v>302</v>
      </c>
      <c r="D1370" t="s">
        <v>303</v>
      </c>
      <c r="E1370">
        <v>1.32</v>
      </c>
      <c r="F1370">
        <v>5.0199999999999995E-4</v>
      </c>
      <c r="G1370" t="s">
        <v>72</v>
      </c>
      <c r="H1370" t="s">
        <v>44</v>
      </c>
      <c r="I1370" t="s">
        <v>16</v>
      </c>
      <c r="J1370">
        <v>1</v>
      </c>
    </row>
    <row r="1371" spans="1:10" x14ac:dyDescent="0.3">
      <c r="A1371" t="s">
        <v>891</v>
      </c>
      <c r="B1371" t="s">
        <v>892</v>
      </c>
      <c r="C1371" t="s">
        <v>2095</v>
      </c>
      <c r="D1371" t="s">
        <v>819</v>
      </c>
      <c r="E1371">
        <v>1.33</v>
      </c>
      <c r="F1371">
        <v>3.7412799999999996E-2</v>
      </c>
      <c r="G1371" t="s">
        <v>72</v>
      </c>
      <c r="H1371" t="s">
        <v>44</v>
      </c>
      <c r="I1371" t="s">
        <v>16</v>
      </c>
      <c r="J1371">
        <v>3</v>
      </c>
    </row>
    <row r="1372" spans="1:10" x14ac:dyDescent="0.3">
      <c r="A1372" t="s">
        <v>891</v>
      </c>
      <c r="B1372" t="s">
        <v>892</v>
      </c>
      <c r="C1372" t="s">
        <v>613</v>
      </c>
      <c r="D1372" t="s">
        <v>614</v>
      </c>
      <c r="E1372">
        <v>1.34</v>
      </c>
      <c r="F1372">
        <v>7.5279999999999998E-4</v>
      </c>
      <c r="G1372" t="s">
        <v>72</v>
      </c>
      <c r="H1372" t="s">
        <v>44</v>
      </c>
      <c r="I1372" t="s">
        <v>16</v>
      </c>
      <c r="J1372">
        <v>2</v>
      </c>
    </row>
    <row r="1373" spans="1:10" x14ac:dyDescent="0.3">
      <c r="A1373" t="s">
        <v>891</v>
      </c>
      <c r="B1373" t="s">
        <v>892</v>
      </c>
      <c r="C1373" t="s">
        <v>741</v>
      </c>
      <c r="D1373" t="s">
        <v>742</v>
      </c>
      <c r="E1373">
        <v>2</v>
      </c>
      <c r="F1373">
        <v>1.05</v>
      </c>
      <c r="G1373" t="s">
        <v>14</v>
      </c>
      <c r="H1373" t="s">
        <v>44</v>
      </c>
      <c r="I1373" t="s">
        <v>16</v>
      </c>
      <c r="J1373">
        <v>3</v>
      </c>
    </row>
    <row r="1374" spans="1:10" x14ac:dyDescent="0.3">
      <c r="A1374" t="s">
        <v>891</v>
      </c>
      <c r="B1374" t="s">
        <v>892</v>
      </c>
      <c r="C1374" t="s">
        <v>828</v>
      </c>
      <c r="D1374" t="s">
        <v>829</v>
      </c>
      <c r="E1374">
        <v>3</v>
      </c>
      <c r="F1374">
        <v>1.05</v>
      </c>
      <c r="G1374" t="s">
        <v>14</v>
      </c>
      <c r="H1374" t="s">
        <v>44</v>
      </c>
      <c r="I1374" t="s">
        <v>16</v>
      </c>
      <c r="J1374">
        <v>3</v>
      </c>
    </row>
    <row r="1375" spans="1:10" x14ac:dyDescent="0.3">
      <c r="A1375" t="s">
        <v>891</v>
      </c>
      <c r="B1375" t="s">
        <v>892</v>
      </c>
      <c r="C1375" t="s">
        <v>830</v>
      </c>
      <c r="D1375" t="s">
        <v>831</v>
      </c>
      <c r="E1375">
        <v>4</v>
      </c>
      <c r="F1375">
        <v>1.05</v>
      </c>
      <c r="G1375" t="s">
        <v>14</v>
      </c>
      <c r="H1375" t="s">
        <v>44</v>
      </c>
      <c r="I1375" t="s">
        <v>16</v>
      </c>
      <c r="J1375">
        <v>3</v>
      </c>
    </row>
    <row r="1376" spans="1:10" x14ac:dyDescent="0.3">
      <c r="A1376" t="s">
        <v>891</v>
      </c>
      <c r="B1376" t="s">
        <v>892</v>
      </c>
      <c r="C1376" t="s">
        <v>895</v>
      </c>
      <c r="D1376" t="s">
        <v>896</v>
      </c>
      <c r="E1376">
        <v>5</v>
      </c>
      <c r="F1376">
        <v>1.05</v>
      </c>
      <c r="G1376" t="s">
        <v>14</v>
      </c>
      <c r="H1376" t="s">
        <v>44</v>
      </c>
      <c r="I1376" t="s">
        <v>16</v>
      </c>
      <c r="J1376">
        <v>4</v>
      </c>
    </row>
    <row r="1377" spans="1:10" x14ac:dyDescent="0.3">
      <c r="A1377" t="s">
        <v>891</v>
      </c>
      <c r="B1377" t="s">
        <v>892</v>
      </c>
      <c r="C1377" t="s">
        <v>21</v>
      </c>
      <c r="D1377" t="s">
        <v>22</v>
      </c>
      <c r="E1377">
        <v>6</v>
      </c>
      <c r="F1377">
        <v>1.05</v>
      </c>
      <c r="G1377" t="s">
        <v>14</v>
      </c>
      <c r="H1377" t="s">
        <v>44</v>
      </c>
      <c r="I1377" t="s">
        <v>16</v>
      </c>
      <c r="J1377">
        <v>2</v>
      </c>
    </row>
    <row r="1378" spans="1:10" x14ac:dyDescent="0.3">
      <c r="A1378" t="s">
        <v>891</v>
      </c>
      <c r="B1378" t="s">
        <v>892</v>
      </c>
      <c r="C1378" t="s">
        <v>749</v>
      </c>
      <c r="D1378" t="s">
        <v>750</v>
      </c>
      <c r="E1378">
        <v>7</v>
      </c>
      <c r="F1378">
        <v>4.2000000000000003E-2</v>
      </c>
      <c r="G1378" t="s">
        <v>14</v>
      </c>
      <c r="H1378" t="s">
        <v>44</v>
      </c>
      <c r="I1378" t="s">
        <v>16</v>
      </c>
      <c r="J1378">
        <v>3</v>
      </c>
    </row>
    <row r="1379" spans="1:10" x14ac:dyDescent="0.3">
      <c r="A1379" t="s">
        <v>897</v>
      </c>
      <c r="B1379" t="s">
        <v>898</v>
      </c>
      <c r="C1379" t="s">
        <v>899</v>
      </c>
      <c r="D1379" t="s">
        <v>900</v>
      </c>
      <c r="E1379">
        <v>1</v>
      </c>
      <c r="F1379">
        <v>2.5456818181818185E-2</v>
      </c>
      <c r="G1379" t="s">
        <v>72</v>
      </c>
      <c r="H1379" t="s">
        <v>44</v>
      </c>
      <c r="I1379" t="s">
        <v>16</v>
      </c>
      <c r="J1379">
        <v>4</v>
      </c>
    </row>
    <row r="1380" spans="1:10" x14ac:dyDescent="0.3">
      <c r="A1380" t="s">
        <v>897</v>
      </c>
      <c r="B1380" t="s">
        <v>898</v>
      </c>
      <c r="C1380" t="s">
        <v>901</v>
      </c>
      <c r="D1380" t="s">
        <v>902</v>
      </c>
      <c r="E1380">
        <v>2</v>
      </c>
      <c r="F1380">
        <v>1.0288636363636363</v>
      </c>
      <c r="G1380" t="s">
        <v>14</v>
      </c>
      <c r="H1380" t="s">
        <v>44</v>
      </c>
      <c r="I1380" t="s">
        <v>16</v>
      </c>
      <c r="J1380">
        <v>3</v>
      </c>
    </row>
    <row r="1381" spans="1:10" x14ac:dyDescent="0.3">
      <c r="A1381" t="s">
        <v>897</v>
      </c>
      <c r="B1381" t="s">
        <v>898</v>
      </c>
      <c r="C1381" t="s">
        <v>723</v>
      </c>
      <c r="D1381" t="s">
        <v>724</v>
      </c>
      <c r="E1381">
        <v>3</v>
      </c>
      <c r="F1381">
        <v>1.0288636363636363</v>
      </c>
      <c r="G1381" t="s">
        <v>14</v>
      </c>
      <c r="H1381" t="s">
        <v>44</v>
      </c>
      <c r="I1381" t="s">
        <v>16</v>
      </c>
      <c r="J1381">
        <v>3</v>
      </c>
    </row>
    <row r="1382" spans="1:10" x14ac:dyDescent="0.3">
      <c r="A1382" t="s">
        <v>897</v>
      </c>
      <c r="B1382" t="s">
        <v>898</v>
      </c>
      <c r="C1382" t="s">
        <v>763</v>
      </c>
      <c r="D1382" t="s">
        <v>764</v>
      </c>
      <c r="E1382">
        <v>4</v>
      </c>
      <c r="F1382">
        <v>4.2954545454545454E-2</v>
      </c>
      <c r="G1382" t="s">
        <v>14</v>
      </c>
      <c r="H1382" t="s">
        <v>44</v>
      </c>
      <c r="I1382" t="s">
        <v>16</v>
      </c>
      <c r="J1382">
        <v>3</v>
      </c>
    </row>
    <row r="1383" spans="1:10" x14ac:dyDescent="0.3">
      <c r="A1383" t="s">
        <v>897</v>
      </c>
      <c r="B1383" t="s">
        <v>898</v>
      </c>
      <c r="C1383" t="s">
        <v>775</v>
      </c>
      <c r="D1383" t="s">
        <v>776</v>
      </c>
      <c r="E1383">
        <v>5.01</v>
      </c>
      <c r="F1383">
        <v>5.9897727272727273E-3</v>
      </c>
      <c r="G1383" t="s">
        <v>72</v>
      </c>
      <c r="H1383" t="s">
        <v>44</v>
      </c>
      <c r="I1383" t="s">
        <v>16</v>
      </c>
      <c r="J1383">
        <v>15</v>
      </c>
    </row>
    <row r="1384" spans="1:10" x14ac:dyDescent="0.3">
      <c r="A1384" t="s">
        <v>897</v>
      </c>
      <c r="B1384" t="s">
        <v>898</v>
      </c>
      <c r="C1384" t="s">
        <v>717</v>
      </c>
      <c r="D1384" t="s">
        <v>718</v>
      </c>
      <c r="E1384">
        <v>5.0199999999999996</v>
      </c>
      <c r="F1384">
        <v>3.5652272727272724E-3</v>
      </c>
      <c r="G1384" t="s">
        <v>72</v>
      </c>
      <c r="H1384" t="s">
        <v>44</v>
      </c>
      <c r="I1384" t="s">
        <v>16</v>
      </c>
      <c r="J1384">
        <v>1</v>
      </c>
    </row>
    <row r="1385" spans="1:10" x14ac:dyDescent="0.3">
      <c r="A1385" t="s">
        <v>897</v>
      </c>
      <c r="B1385" t="s">
        <v>898</v>
      </c>
      <c r="C1385" t="s">
        <v>698</v>
      </c>
      <c r="D1385" t="s">
        <v>699</v>
      </c>
      <c r="E1385">
        <v>5.03</v>
      </c>
      <c r="F1385">
        <v>1.3547727272727272E-3</v>
      </c>
      <c r="G1385" t="s">
        <v>72</v>
      </c>
      <c r="H1385" t="s">
        <v>44</v>
      </c>
      <c r="I1385" t="s">
        <v>16</v>
      </c>
      <c r="J1385">
        <v>1</v>
      </c>
    </row>
    <row r="1386" spans="1:10" x14ac:dyDescent="0.3">
      <c r="A1386" t="s">
        <v>897</v>
      </c>
      <c r="B1386" t="s">
        <v>898</v>
      </c>
      <c r="C1386" t="s">
        <v>777</v>
      </c>
      <c r="D1386" t="s">
        <v>778</v>
      </c>
      <c r="E1386">
        <v>5.04</v>
      </c>
      <c r="F1386">
        <v>1.1409090909090909E-3</v>
      </c>
      <c r="G1386" t="s">
        <v>72</v>
      </c>
      <c r="H1386" t="s">
        <v>44</v>
      </c>
      <c r="I1386" t="s">
        <v>16</v>
      </c>
      <c r="J1386">
        <v>3</v>
      </c>
    </row>
    <row r="1387" spans="1:10" x14ac:dyDescent="0.3">
      <c r="A1387" t="s">
        <v>897</v>
      </c>
      <c r="B1387" t="s">
        <v>898</v>
      </c>
      <c r="C1387" t="s">
        <v>779</v>
      </c>
      <c r="D1387" t="s">
        <v>780</v>
      </c>
      <c r="E1387">
        <v>5.05</v>
      </c>
      <c r="F1387">
        <v>1.2409090909090909E-4</v>
      </c>
      <c r="G1387" t="s">
        <v>72</v>
      </c>
      <c r="H1387" t="s">
        <v>44</v>
      </c>
      <c r="I1387" t="s">
        <v>16</v>
      </c>
      <c r="J1387">
        <v>3</v>
      </c>
    </row>
    <row r="1388" spans="1:10" x14ac:dyDescent="0.3">
      <c r="A1388" t="s">
        <v>897</v>
      </c>
      <c r="B1388" t="s">
        <v>898</v>
      </c>
      <c r="C1388" t="s">
        <v>781</v>
      </c>
      <c r="D1388" t="s">
        <v>782</v>
      </c>
      <c r="E1388">
        <v>5.0599999999999996</v>
      </c>
      <c r="F1388">
        <v>9.981818181818182E-4</v>
      </c>
      <c r="G1388" t="s">
        <v>72</v>
      </c>
      <c r="H1388" t="s">
        <v>44</v>
      </c>
      <c r="I1388" t="s">
        <v>16</v>
      </c>
      <c r="J1388">
        <v>3</v>
      </c>
    </row>
    <row r="1389" spans="1:10" x14ac:dyDescent="0.3">
      <c r="A1389" t="s">
        <v>897</v>
      </c>
      <c r="B1389" t="s">
        <v>898</v>
      </c>
      <c r="C1389" t="s">
        <v>364</v>
      </c>
      <c r="D1389" t="s">
        <v>365</v>
      </c>
      <c r="E1389">
        <v>5.07</v>
      </c>
      <c r="F1389">
        <v>8.5568181818181826E-4</v>
      </c>
      <c r="G1389" t="s">
        <v>72</v>
      </c>
      <c r="H1389" t="s">
        <v>44</v>
      </c>
      <c r="I1389" t="s">
        <v>16</v>
      </c>
      <c r="J1389">
        <v>15</v>
      </c>
    </row>
    <row r="1390" spans="1:10" x14ac:dyDescent="0.3">
      <c r="A1390" t="s">
        <v>897</v>
      </c>
      <c r="B1390" t="s">
        <v>898</v>
      </c>
      <c r="C1390" t="s">
        <v>783</v>
      </c>
      <c r="D1390" t="s">
        <v>784</v>
      </c>
      <c r="E1390">
        <v>5.08</v>
      </c>
      <c r="F1390">
        <v>7.1295454545454548E-4</v>
      </c>
      <c r="G1390" t="s">
        <v>72</v>
      </c>
      <c r="H1390" t="s">
        <v>44</v>
      </c>
      <c r="I1390" t="s">
        <v>16</v>
      </c>
      <c r="J1390">
        <v>15</v>
      </c>
    </row>
    <row r="1391" spans="1:10" x14ac:dyDescent="0.3">
      <c r="A1391" t="s">
        <v>897</v>
      </c>
      <c r="B1391" t="s">
        <v>898</v>
      </c>
      <c r="C1391" t="s">
        <v>785</v>
      </c>
      <c r="D1391" t="s">
        <v>786</v>
      </c>
      <c r="E1391">
        <v>5.09</v>
      </c>
      <c r="F1391">
        <v>6.3454545454545448E-4</v>
      </c>
      <c r="G1391" t="s">
        <v>72</v>
      </c>
      <c r="H1391" t="s">
        <v>44</v>
      </c>
      <c r="I1391" t="s">
        <v>16</v>
      </c>
      <c r="J1391">
        <v>1</v>
      </c>
    </row>
    <row r="1392" spans="1:10" x14ac:dyDescent="0.3">
      <c r="A1392" t="s">
        <v>897</v>
      </c>
      <c r="B1392" t="s">
        <v>898</v>
      </c>
      <c r="C1392" t="s">
        <v>789</v>
      </c>
      <c r="D1392" t="s">
        <v>790</v>
      </c>
      <c r="E1392">
        <v>5.0999999999999996</v>
      </c>
      <c r="F1392">
        <v>2.8522727272727272E-4</v>
      </c>
      <c r="G1392" t="s">
        <v>72</v>
      </c>
      <c r="H1392" t="s">
        <v>44</v>
      </c>
      <c r="I1392" t="s">
        <v>16</v>
      </c>
      <c r="J1392">
        <v>15</v>
      </c>
    </row>
    <row r="1393" spans="1:10" x14ac:dyDescent="0.3">
      <c r="A1393" t="s">
        <v>897</v>
      </c>
      <c r="B1393" t="s">
        <v>898</v>
      </c>
      <c r="C1393" t="s">
        <v>514</v>
      </c>
      <c r="D1393" t="s">
        <v>515</v>
      </c>
      <c r="E1393">
        <v>5.1100000000000003</v>
      </c>
      <c r="F1393">
        <v>2.8522727272727272E-4</v>
      </c>
      <c r="G1393" t="s">
        <v>72</v>
      </c>
      <c r="H1393" t="s">
        <v>44</v>
      </c>
      <c r="I1393" t="s">
        <v>16</v>
      </c>
      <c r="J1393">
        <v>15</v>
      </c>
    </row>
    <row r="1394" spans="1:10" x14ac:dyDescent="0.3">
      <c r="A1394" t="s">
        <v>897</v>
      </c>
      <c r="B1394" t="s">
        <v>898</v>
      </c>
      <c r="C1394" t="s">
        <v>791</v>
      </c>
      <c r="D1394" t="s">
        <v>792</v>
      </c>
      <c r="E1394">
        <v>5.12</v>
      </c>
      <c r="F1394">
        <v>2.8522727272727272E-4</v>
      </c>
      <c r="G1394" t="s">
        <v>72</v>
      </c>
      <c r="H1394" t="s">
        <v>44</v>
      </c>
      <c r="I1394" t="s">
        <v>16</v>
      </c>
      <c r="J1394">
        <v>15</v>
      </c>
    </row>
    <row r="1395" spans="1:10" x14ac:dyDescent="0.3">
      <c r="A1395" t="s">
        <v>897</v>
      </c>
      <c r="B1395" t="s">
        <v>898</v>
      </c>
      <c r="C1395" t="s">
        <v>793</v>
      </c>
      <c r="D1395" t="s">
        <v>794</v>
      </c>
      <c r="E1395">
        <v>5.13</v>
      </c>
      <c r="F1395">
        <v>1.4249999999999999E-4</v>
      </c>
      <c r="G1395" t="s">
        <v>72</v>
      </c>
      <c r="H1395" t="s">
        <v>44</v>
      </c>
      <c r="I1395" t="s">
        <v>16</v>
      </c>
      <c r="J1395">
        <v>15</v>
      </c>
    </row>
    <row r="1396" spans="1:10" x14ac:dyDescent="0.3">
      <c r="A1396" t="s">
        <v>897</v>
      </c>
      <c r="B1396" t="s">
        <v>898</v>
      </c>
      <c r="C1396" t="s">
        <v>795</v>
      </c>
      <c r="D1396" t="s">
        <v>796</v>
      </c>
      <c r="E1396">
        <v>5.14</v>
      </c>
      <c r="F1396">
        <v>1.4249999999999999E-4</v>
      </c>
      <c r="G1396" t="s">
        <v>72</v>
      </c>
      <c r="H1396" t="s">
        <v>44</v>
      </c>
      <c r="I1396" t="s">
        <v>16</v>
      </c>
      <c r="J1396">
        <v>15</v>
      </c>
    </row>
    <row r="1397" spans="1:10" x14ac:dyDescent="0.3">
      <c r="A1397" t="s">
        <v>897</v>
      </c>
      <c r="B1397" t="s">
        <v>898</v>
      </c>
      <c r="C1397" t="s">
        <v>797</v>
      </c>
      <c r="D1397" t="s">
        <v>798</v>
      </c>
      <c r="E1397">
        <v>5.15</v>
      </c>
      <c r="F1397">
        <v>1.4249999999999999E-4</v>
      </c>
      <c r="G1397" t="s">
        <v>72</v>
      </c>
      <c r="H1397" t="s">
        <v>44</v>
      </c>
      <c r="I1397" t="s">
        <v>16</v>
      </c>
      <c r="J1397">
        <v>15</v>
      </c>
    </row>
    <row r="1398" spans="1:10" x14ac:dyDescent="0.3">
      <c r="A1398" t="s">
        <v>897</v>
      </c>
      <c r="B1398" t="s">
        <v>898</v>
      </c>
      <c r="C1398" t="s">
        <v>516</v>
      </c>
      <c r="D1398" t="s">
        <v>517</v>
      </c>
      <c r="E1398">
        <v>5.16</v>
      </c>
      <c r="F1398">
        <v>1.4249999999999999E-4</v>
      </c>
      <c r="G1398" t="s">
        <v>72</v>
      </c>
      <c r="H1398" t="s">
        <v>44</v>
      </c>
      <c r="I1398" t="s">
        <v>16</v>
      </c>
      <c r="J1398">
        <v>15</v>
      </c>
    </row>
    <row r="1399" spans="1:10" x14ac:dyDescent="0.3">
      <c r="A1399" t="s">
        <v>897</v>
      </c>
      <c r="B1399" t="s">
        <v>898</v>
      </c>
      <c r="C1399" t="s">
        <v>799</v>
      </c>
      <c r="D1399" t="s">
        <v>800</v>
      </c>
      <c r="E1399">
        <v>5.17</v>
      </c>
      <c r="F1399">
        <v>1.4249999999999999E-4</v>
      </c>
      <c r="G1399" t="s">
        <v>72</v>
      </c>
      <c r="H1399" t="s">
        <v>44</v>
      </c>
      <c r="I1399" t="s">
        <v>16</v>
      </c>
      <c r="J1399">
        <v>15</v>
      </c>
    </row>
    <row r="1400" spans="1:10" x14ac:dyDescent="0.3">
      <c r="A1400" t="s">
        <v>897</v>
      </c>
      <c r="B1400" t="s">
        <v>898</v>
      </c>
      <c r="C1400" t="s">
        <v>801</v>
      </c>
      <c r="D1400" t="s">
        <v>802</v>
      </c>
      <c r="E1400">
        <v>5.18</v>
      </c>
      <c r="F1400">
        <v>1.4249999999999999E-4</v>
      </c>
      <c r="G1400" t="s">
        <v>72</v>
      </c>
      <c r="H1400" t="s">
        <v>44</v>
      </c>
      <c r="I1400" t="s">
        <v>16</v>
      </c>
      <c r="J1400">
        <v>15</v>
      </c>
    </row>
    <row r="1401" spans="1:10" x14ac:dyDescent="0.3">
      <c r="A1401" t="s">
        <v>897</v>
      </c>
      <c r="B1401" t="s">
        <v>898</v>
      </c>
      <c r="C1401" t="s">
        <v>803</v>
      </c>
      <c r="D1401" t="s">
        <v>804</v>
      </c>
      <c r="E1401">
        <v>5.19</v>
      </c>
      <c r="F1401">
        <v>1.4249999999999999E-4</v>
      </c>
      <c r="G1401" t="s">
        <v>72</v>
      </c>
      <c r="H1401" t="s">
        <v>44</v>
      </c>
      <c r="I1401" t="s">
        <v>16</v>
      </c>
      <c r="J1401">
        <v>15</v>
      </c>
    </row>
    <row r="1402" spans="1:10" x14ac:dyDescent="0.3">
      <c r="A1402" t="s">
        <v>897</v>
      </c>
      <c r="B1402" t="s">
        <v>898</v>
      </c>
      <c r="C1402" t="s">
        <v>805</v>
      </c>
      <c r="D1402" t="s">
        <v>806</v>
      </c>
      <c r="E1402">
        <v>5.2</v>
      </c>
      <c r="F1402">
        <v>1.4249999999999999E-4</v>
      </c>
      <c r="G1402" t="s">
        <v>72</v>
      </c>
      <c r="H1402" t="s">
        <v>44</v>
      </c>
      <c r="I1402" t="s">
        <v>16</v>
      </c>
      <c r="J1402">
        <v>15</v>
      </c>
    </row>
    <row r="1403" spans="1:10" x14ac:dyDescent="0.3">
      <c r="A1403" t="s">
        <v>897</v>
      </c>
      <c r="B1403" t="s">
        <v>898</v>
      </c>
      <c r="C1403" t="s">
        <v>807</v>
      </c>
      <c r="D1403" t="s">
        <v>808</v>
      </c>
      <c r="E1403">
        <v>5.21</v>
      </c>
      <c r="F1403">
        <v>7.1363636363636361E-5</v>
      </c>
      <c r="G1403" t="s">
        <v>72</v>
      </c>
      <c r="H1403" t="s">
        <v>44</v>
      </c>
      <c r="I1403" t="s">
        <v>16</v>
      </c>
      <c r="J1403">
        <v>3</v>
      </c>
    </row>
    <row r="1404" spans="1:10" x14ac:dyDescent="0.3">
      <c r="A1404" t="s">
        <v>897</v>
      </c>
      <c r="B1404" t="s">
        <v>898</v>
      </c>
      <c r="C1404" t="s">
        <v>809</v>
      </c>
      <c r="D1404" t="s">
        <v>810</v>
      </c>
      <c r="E1404">
        <v>5.22</v>
      </c>
      <c r="F1404">
        <v>7.1363636363636361E-5</v>
      </c>
      <c r="G1404" t="s">
        <v>72</v>
      </c>
      <c r="H1404" t="s">
        <v>44</v>
      </c>
      <c r="I1404" t="s">
        <v>16</v>
      </c>
      <c r="J1404">
        <v>3</v>
      </c>
    </row>
    <row r="1405" spans="1:10" x14ac:dyDescent="0.3">
      <c r="A1405" t="s">
        <v>897</v>
      </c>
      <c r="B1405" t="s">
        <v>898</v>
      </c>
      <c r="C1405" t="s">
        <v>372</v>
      </c>
      <c r="D1405" t="s">
        <v>373</v>
      </c>
      <c r="E1405">
        <v>5.23</v>
      </c>
      <c r="F1405">
        <v>9.848636363636365E-3</v>
      </c>
      <c r="G1405" t="s">
        <v>72</v>
      </c>
      <c r="H1405" t="s">
        <v>44</v>
      </c>
      <c r="I1405" t="s">
        <v>16</v>
      </c>
      <c r="J1405">
        <v>5</v>
      </c>
    </row>
    <row r="1406" spans="1:10" x14ac:dyDescent="0.3">
      <c r="A1406" t="s">
        <v>897</v>
      </c>
      <c r="B1406" t="s">
        <v>898</v>
      </c>
      <c r="C1406" t="s">
        <v>813</v>
      </c>
      <c r="D1406" t="s">
        <v>814</v>
      </c>
      <c r="E1406">
        <v>5.24</v>
      </c>
      <c r="F1406">
        <v>1.1413636363636363E-3</v>
      </c>
      <c r="G1406" t="s">
        <v>72</v>
      </c>
      <c r="H1406" t="s">
        <v>44</v>
      </c>
      <c r="I1406" t="s">
        <v>16</v>
      </c>
      <c r="J1406">
        <v>3</v>
      </c>
    </row>
    <row r="1407" spans="1:10" x14ac:dyDescent="0.3">
      <c r="A1407" t="s">
        <v>897</v>
      </c>
      <c r="B1407" t="s">
        <v>898</v>
      </c>
      <c r="C1407" t="s">
        <v>470</v>
      </c>
      <c r="D1407" t="s">
        <v>471</v>
      </c>
      <c r="E1407">
        <v>5.25</v>
      </c>
      <c r="F1407">
        <v>2.14E-3</v>
      </c>
      <c r="G1407" t="s">
        <v>72</v>
      </c>
      <c r="H1407" t="s">
        <v>44</v>
      </c>
      <c r="I1407" t="s">
        <v>16</v>
      </c>
      <c r="J1407">
        <v>2</v>
      </c>
    </row>
    <row r="1408" spans="1:10" x14ac:dyDescent="0.3">
      <c r="A1408" t="s">
        <v>897</v>
      </c>
      <c r="B1408" t="s">
        <v>898</v>
      </c>
      <c r="C1408" t="s">
        <v>815</v>
      </c>
      <c r="D1408" t="s">
        <v>816</v>
      </c>
      <c r="E1408">
        <v>5.26</v>
      </c>
      <c r="F1408">
        <v>7.1618181818181815E-3</v>
      </c>
      <c r="G1408" t="s">
        <v>72</v>
      </c>
      <c r="H1408" t="s">
        <v>44</v>
      </c>
      <c r="I1408" t="s">
        <v>16</v>
      </c>
      <c r="J1408">
        <v>1</v>
      </c>
    </row>
    <row r="1409" spans="1:10" x14ac:dyDescent="0.3">
      <c r="A1409" t="s">
        <v>897</v>
      </c>
      <c r="B1409" t="s">
        <v>898</v>
      </c>
      <c r="C1409" t="s">
        <v>817</v>
      </c>
      <c r="D1409" t="s">
        <v>818</v>
      </c>
      <c r="E1409">
        <v>5.27</v>
      </c>
      <c r="F1409">
        <v>4.2795454545454544E-4</v>
      </c>
      <c r="G1409" t="s">
        <v>72</v>
      </c>
      <c r="H1409" t="s">
        <v>44</v>
      </c>
      <c r="I1409" t="s">
        <v>16</v>
      </c>
      <c r="J1409">
        <v>3</v>
      </c>
    </row>
    <row r="1410" spans="1:10" x14ac:dyDescent="0.3">
      <c r="A1410" t="s">
        <v>897</v>
      </c>
      <c r="B1410" t="s">
        <v>898</v>
      </c>
      <c r="C1410" t="s">
        <v>174</v>
      </c>
      <c r="D1410" t="s">
        <v>175</v>
      </c>
      <c r="E1410">
        <v>5.28</v>
      </c>
      <c r="F1410">
        <v>7.1340909090909083E-4</v>
      </c>
      <c r="G1410" t="s">
        <v>72</v>
      </c>
      <c r="H1410" t="s">
        <v>44</v>
      </c>
      <c r="I1410" t="s">
        <v>16</v>
      </c>
      <c r="J1410">
        <v>2</v>
      </c>
    </row>
    <row r="1411" spans="1:10" x14ac:dyDescent="0.3">
      <c r="A1411" t="s">
        <v>897</v>
      </c>
      <c r="B1411" t="s">
        <v>898</v>
      </c>
      <c r="C1411" t="s">
        <v>304</v>
      </c>
      <c r="D1411" t="s">
        <v>305</v>
      </c>
      <c r="E1411">
        <v>5.29</v>
      </c>
      <c r="F1411">
        <v>3.6363636363636366E-6</v>
      </c>
      <c r="G1411" t="s">
        <v>72</v>
      </c>
      <c r="H1411" t="s">
        <v>44</v>
      </c>
      <c r="I1411" t="s">
        <v>16</v>
      </c>
      <c r="J1411">
        <v>2</v>
      </c>
    </row>
    <row r="1412" spans="1:10" x14ac:dyDescent="0.3">
      <c r="A1412" t="s">
        <v>897</v>
      </c>
      <c r="B1412" t="s">
        <v>898</v>
      </c>
      <c r="C1412" t="s">
        <v>820</v>
      </c>
      <c r="D1412" t="s">
        <v>821</v>
      </c>
      <c r="E1412">
        <v>5.3</v>
      </c>
      <c r="F1412">
        <v>1.7544704545454547E-2</v>
      </c>
      <c r="G1412" t="s">
        <v>72</v>
      </c>
      <c r="H1412" t="s">
        <v>44</v>
      </c>
      <c r="I1412" t="s">
        <v>16</v>
      </c>
      <c r="J1412">
        <v>15</v>
      </c>
    </row>
    <row r="1413" spans="1:10" x14ac:dyDescent="0.3">
      <c r="A1413" t="s">
        <v>897</v>
      </c>
      <c r="B1413" t="s">
        <v>898</v>
      </c>
      <c r="C1413" t="s">
        <v>893</v>
      </c>
      <c r="D1413" t="s">
        <v>894</v>
      </c>
      <c r="E1413">
        <v>5.31</v>
      </c>
      <c r="F1413">
        <v>4.2784090909090905E-3</v>
      </c>
      <c r="G1413" t="s">
        <v>72</v>
      </c>
      <c r="H1413" t="s">
        <v>44</v>
      </c>
      <c r="I1413" t="s">
        <v>16</v>
      </c>
      <c r="J1413">
        <v>3</v>
      </c>
    </row>
    <row r="1414" spans="1:10" x14ac:dyDescent="0.3">
      <c r="A1414" t="s">
        <v>897</v>
      </c>
      <c r="B1414" t="s">
        <v>898</v>
      </c>
      <c r="C1414" t="s">
        <v>302</v>
      </c>
      <c r="D1414" t="s">
        <v>303</v>
      </c>
      <c r="E1414">
        <v>5.32</v>
      </c>
      <c r="F1414">
        <v>2.8522727272727272E-4</v>
      </c>
      <c r="G1414" t="s">
        <v>72</v>
      </c>
      <c r="H1414" t="s">
        <v>44</v>
      </c>
      <c r="I1414" t="s">
        <v>16</v>
      </c>
      <c r="J1414">
        <v>1</v>
      </c>
    </row>
    <row r="1415" spans="1:10" x14ac:dyDescent="0.3">
      <c r="A1415" t="s">
        <v>897</v>
      </c>
      <c r="B1415" t="s">
        <v>898</v>
      </c>
      <c r="C1415" t="s">
        <v>2095</v>
      </c>
      <c r="D1415" t="s">
        <v>819</v>
      </c>
      <c r="E1415">
        <v>5.33</v>
      </c>
      <c r="F1415">
        <v>2.1257272727272725E-2</v>
      </c>
      <c r="G1415" t="s">
        <v>72</v>
      </c>
      <c r="H1415" t="s">
        <v>44</v>
      </c>
      <c r="I1415" t="s">
        <v>16</v>
      </c>
      <c r="J1415">
        <v>3</v>
      </c>
    </row>
    <row r="1416" spans="1:10" x14ac:dyDescent="0.3">
      <c r="A1416" t="s">
        <v>897</v>
      </c>
      <c r="B1416" t="s">
        <v>898</v>
      </c>
      <c r="C1416" t="s">
        <v>613</v>
      </c>
      <c r="D1416" t="s">
        <v>614</v>
      </c>
      <c r="E1416">
        <v>5.34</v>
      </c>
      <c r="F1416">
        <v>4.2772727272727271E-4</v>
      </c>
      <c r="G1416" t="s">
        <v>72</v>
      </c>
      <c r="H1416" t="s">
        <v>44</v>
      </c>
      <c r="I1416" t="s">
        <v>16</v>
      </c>
      <c r="J1416">
        <v>2</v>
      </c>
    </row>
    <row r="1417" spans="1:10" x14ac:dyDescent="0.3">
      <c r="A1417" t="s">
        <v>903</v>
      </c>
      <c r="B1417" t="s">
        <v>904</v>
      </c>
      <c r="C1417" t="s">
        <v>775</v>
      </c>
      <c r="D1417" t="s">
        <v>776</v>
      </c>
      <c r="E1417">
        <v>1.01</v>
      </c>
      <c r="F1417">
        <v>2.1084000000000002E-2</v>
      </c>
      <c r="G1417" t="s">
        <v>72</v>
      </c>
      <c r="H1417" t="s">
        <v>44</v>
      </c>
      <c r="I1417" t="s">
        <v>16</v>
      </c>
      <c r="J1417">
        <v>15</v>
      </c>
    </row>
    <row r="1418" spans="1:10" x14ac:dyDescent="0.3">
      <c r="A1418" t="s">
        <v>903</v>
      </c>
      <c r="B1418" t="s">
        <v>904</v>
      </c>
      <c r="C1418" t="s">
        <v>717</v>
      </c>
      <c r="D1418" t="s">
        <v>718</v>
      </c>
      <c r="E1418">
        <v>1.02</v>
      </c>
      <c r="F1418">
        <v>1.2549599999999999E-2</v>
      </c>
      <c r="G1418" t="s">
        <v>72</v>
      </c>
      <c r="H1418" t="s">
        <v>44</v>
      </c>
      <c r="I1418" t="s">
        <v>16</v>
      </c>
      <c r="J1418">
        <v>1</v>
      </c>
    </row>
    <row r="1419" spans="1:10" x14ac:dyDescent="0.3">
      <c r="A1419" t="s">
        <v>903</v>
      </c>
      <c r="B1419" t="s">
        <v>904</v>
      </c>
      <c r="C1419" t="s">
        <v>698</v>
      </c>
      <c r="D1419" t="s">
        <v>699</v>
      </c>
      <c r="E1419">
        <v>1.03</v>
      </c>
      <c r="F1419">
        <v>4.7688000000000001E-3</v>
      </c>
      <c r="G1419" t="s">
        <v>72</v>
      </c>
      <c r="H1419" t="s">
        <v>44</v>
      </c>
      <c r="I1419" t="s">
        <v>16</v>
      </c>
      <c r="J1419">
        <v>1</v>
      </c>
    </row>
    <row r="1420" spans="1:10" x14ac:dyDescent="0.3">
      <c r="A1420" t="s">
        <v>903</v>
      </c>
      <c r="B1420" t="s">
        <v>904</v>
      </c>
      <c r="C1420" t="s">
        <v>777</v>
      </c>
      <c r="D1420" t="s">
        <v>778</v>
      </c>
      <c r="E1420">
        <v>1.04</v>
      </c>
      <c r="F1420">
        <v>4.0159999999999996E-3</v>
      </c>
      <c r="G1420" t="s">
        <v>72</v>
      </c>
      <c r="H1420" t="s">
        <v>44</v>
      </c>
      <c r="I1420" t="s">
        <v>16</v>
      </c>
      <c r="J1420">
        <v>3</v>
      </c>
    </row>
    <row r="1421" spans="1:10" x14ac:dyDescent="0.3">
      <c r="A1421" t="s">
        <v>903</v>
      </c>
      <c r="B1421" t="s">
        <v>904</v>
      </c>
      <c r="C1421" t="s">
        <v>779</v>
      </c>
      <c r="D1421" t="s">
        <v>780</v>
      </c>
      <c r="E1421">
        <v>1.05</v>
      </c>
      <c r="F1421">
        <v>4.3680000000000005E-4</v>
      </c>
      <c r="G1421" t="s">
        <v>72</v>
      </c>
      <c r="H1421" t="s">
        <v>44</v>
      </c>
      <c r="I1421" t="s">
        <v>16</v>
      </c>
      <c r="J1421">
        <v>3</v>
      </c>
    </row>
    <row r="1422" spans="1:10" x14ac:dyDescent="0.3">
      <c r="A1422" t="s">
        <v>903</v>
      </c>
      <c r="B1422" t="s">
        <v>904</v>
      </c>
      <c r="C1422" t="s">
        <v>781</v>
      </c>
      <c r="D1422" t="s">
        <v>782</v>
      </c>
      <c r="E1422">
        <v>1.06</v>
      </c>
      <c r="F1422">
        <v>3.5136000000000004E-3</v>
      </c>
      <c r="G1422" t="s">
        <v>72</v>
      </c>
      <c r="H1422" t="s">
        <v>44</v>
      </c>
      <c r="I1422" t="s">
        <v>16</v>
      </c>
      <c r="J1422">
        <v>3</v>
      </c>
    </row>
    <row r="1423" spans="1:10" x14ac:dyDescent="0.3">
      <c r="A1423" t="s">
        <v>903</v>
      </c>
      <c r="B1423" t="s">
        <v>904</v>
      </c>
      <c r="C1423" t="s">
        <v>364</v>
      </c>
      <c r="D1423" t="s">
        <v>365</v>
      </c>
      <c r="E1423">
        <v>1.07</v>
      </c>
      <c r="F1423">
        <v>3.0119999999999999E-3</v>
      </c>
      <c r="G1423" t="s">
        <v>72</v>
      </c>
      <c r="H1423" t="s">
        <v>44</v>
      </c>
      <c r="I1423" t="s">
        <v>16</v>
      </c>
      <c r="J1423">
        <v>15</v>
      </c>
    </row>
    <row r="1424" spans="1:10" x14ac:dyDescent="0.3">
      <c r="A1424" t="s">
        <v>903</v>
      </c>
      <c r="B1424" t="s">
        <v>904</v>
      </c>
      <c r="C1424" t="s">
        <v>783</v>
      </c>
      <c r="D1424" t="s">
        <v>784</v>
      </c>
      <c r="E1424">
        <v>1.08</v>
      </c>
      <c r="F1424">
        <v>2.5095999999999999E-3</v>
      </c>
      <c r="G1424" t="s">
        <v>72</v>
      </c>
      <c r="H1424" t="s">
        <v>44</v>
      </c>
      <c r="I1424" t="s">
        <v>16</v>
      </c>
      <c r="J1424">
        <v>15</v>
      </c>
    </row>
    <row r="1425" spans="1:10" x14ac:dyDescent="0.3">
      <c r="A1425" t="s">
        <v>903</v>
      </c>
      <c r="B1425" t="s">
        <v>904</v>
      </c>
      <c r="C1425" t="s">
        <v>785</v>
      </c>
      <c r="D1425" t="s">
        <v>786</v>
      </c>
      <c r="E1425">
        <v>1.0900000000000001</v>
      </c>
      <c r="F1425">
        <v>2.2335999999999996E-3</v>
      </c>
      <c r="G1425" t="s">
        <v>72</v>
      </c>
      <c r="H1425" t="s">
        <v>44</v>
      </c>
      <c r="I1425" t="s">
        <v>16</v>
      </c>
      <c r="J1425">
        <v>1</v>
      </c>
    </row>
    <row r="1426" spans="1:10" x14ac:dyDescent="0.3">
      <c r="A1426" t="s">
        <v>903</v>
      </c>
      <c r="B1426" t="s">
        <v>904</v>
      </c>
      <c r="C1426" t="s">
        <v>789</v>
      </c>
      <c r="D1426" t="s">
        <v>790</v>
      </c>
      <c r="E1426">
        <v>1.1000000000000001</v>
      </c>
      <c r="F1426">
        <v>1.0039999999999999E-3</v>
      </c>
      <c r="G1426" t="s">
        <v>72</v>
      </c>
      <c r="H1426" t="s">
        <v>44</v>
      </c>
      <c r="I1426" t="s">
        <v>16</v>
      </c>
      <c r="J1426">
        <v>15</v>
      </c>
    </row>
    <row r="1427" spans="1:10" x14ac:dyDescent="0.3">
      <c r="A1427" t="s">
        <v>903</v>
      </c>
      <c r="B1427" t="s">
        <v>904</v>
      </c>
      <c r="C1427" t="s">
        <v>514</v>
      </c>
      <c r="D1427" t="s">
        <v>515</v>
      </c>
      <c r="E1427">
        <v>1.1100000000000001</v>
      </c>
      <c r="F1427">
        <v>1.0039999999999999E-3</v>
      </c>
      <c r="G1427" t="s">
        <v>72</v>
      </c>
      <c r="H1427" t="s">
        <v>44</v>
      </c>
      <c r="I1427" t="s">
        <v>16</v>
      </c>
      <c r="J1427">
        <v>15</v>
      </c>
    </row>
    <row r="1428" spans="1:10" x14ac:dyDescent="0.3">
      <c r="A1428" t="s">
        <v>903</v>
      </c>
      <c r="B1428" t="s">
        <v>904</v>
      </c>
      <c r="C1428" t="s">
        <v>791</v>
      </c>
      <c r="D1428" t="s">
        <v>792</v>
      </c>
      <c r="E1428">
        <v>1.1200000000000001</v>
      </c>
      <c r="F1428">
        <v>1.0039999999999999E-3</v>
      </c>
      <c r="G1428" t="s">
        <v>72</v>
      </c>
      <c r="H1428" t="s">
        <v>44</v>
      </c>
      <c r="I1428" t="s">
        <v>16</v>
      </c>
      <c r="J1428">
        <v>15</v>
      </c>
    </row>
    <row r="1429" spans="1:10" x14ac:dyDescent="0.3">
      <c r="A1429" t="s">
        <v>903</v>
      </c>
      <c r="B1429" t="s">
        <v>904</v>
      </c>
      <c r="C1429" t="s">
        <v>793</v>
      </c>
      <c r="D1429" t="s">
        <v>794</v>
      </c>
      <c r="E1429">
        <v>1.1299999999999999</v>
      </c>
      <c r="F1429">
        <v>5.0160000000000005E-4</v>
      </c>
      <c r="G1429" t="s">
        <v>72</v>
      </c>
      <c r="H1429" t="s">
        <v>44</v>
      </c>
      <c r="I1429" t="s">
        <v>16</v>
      </c>
      <c r="J1429">
        <v>15</v>
      </c>
    </row>
    <row r="1430" spans="1:10" x14ac:dyDescent="0.3">
      <c r="A1430" t="s">
        <v>903</v>
      </c>
      <c r="B1430" t="s">
        <v>904</v>
      </c>
      <c r="C1430" t="s">
        <v>795</v>
      </c>
      <c r="D1430" t="s">
        <v>796</v>
      </c>
      <c r="E1430">
        <v>1.1400000000000001</v>
      </c>
      <c r="F1430">
        <v>5.0160000000000005E-4</v>
      </c>
      <c r="G1430" t="s">
        <v>72</v>
      </c>
      <c r="H1430" t="s">
        <v>44</v>
      </c>
      <c r="I1430" t="s">
        <v>16</v>
      </c>
      <c r="J1430">
        <v>15</v>
      </c>
    </row>
    <row r="1431" spans="1:10" x14ac:dyDescent="0.3">
      <c r="A1431" t="s">
        <v>903</v>
      </c>
      <c r="B1431" t="s">
        <v>904</v>
      </c>
      <c r="C1431" t="s">
        <v>797</v>
      </c>
      <c r="D1431" t="s">
        <v>798</v>
      </c>
      <c r="E1431">
        <v>1.1499999999999999</v>
      </c>
      <c r="F1431">
        <v>5.0160000000000005E-4</v>
      </c>
      <c r="G1431" t="s">
        <v>72</v>
      </c>
      <c r="H1431" t="s">
        <v>44</v>
      </c>
      <c r="I1431" t="s">
        <v>16</v>
      </c>
      <c r="J1431">
        <v>15</v>
      </c>
    </row>
    <row r="1432" spans="1:10" x14ac:dyDescent="0.3">
      <c r="A1432" t="s">
        <v>903</v>
      </c>
      <c r="B1432" t="s">
        <v>904</v>
      </c>
      <c r="C1432" t="s">
        <v>516</v>
      </c>
      <c r="D1432" t="s">
        <v>517</v>
      </c>
      <c r="E1432">
        <v>1.1599999999999999</v>
      </c>
      <c r="F1432">
        <v>5.0160000000000005E-4</v>
      </c>
      <c r="G1432" t="s">
        <v>72</v>
      </c>
      <c r="H1432" t="s">
        <v>44</v>
      </c>
      <c r="I1432" t="s">
        <v>16</v>
      </c>
      <c r="J1432">
        <v>15</v>
      </c>
    </row>
    <row r="1433" spans="1:10" x14ac:dyDescent="0.3">
      <c r="A1433" t="s">
        <v>903</v>
      </c>
      <c r="B1433" t="s">
        <v>904</v>
      </c>
      <c r="C1433" t="s">
        <v>799</v>
      </c>
      <c r="D1433" t="s">
        <v>800</v>
      </c>
      <c r="E1433">
        <v>1.17</v>
      </c>
      <c r="F1433">
        <v>5.0160000000000005E-4</v>
      </c>
      <c r="G1433" t="s">
        <v>72</v>
      </c>
      <c r="H1433" t="s">
        <v>44</v>
      </c>
      <c r="I1433" t="s">
        <v>16</v>
      </c>
      <c r="J1433">
        <v>15</v>
      </c>
    </row>
    <row r="1434" spans="1:10" x14ac:dyDescent="0.3">
      <c r="A1434" t="s">
        <v>903</v>
      </c>
      <c r="B1434" t="s">
        <v>904</v>
      </c>
      <c r="C1434" t="s">
        <v>801</v>
      </c>
      <c r="D1434" t="s">
        <v>802</v>
      </c>
      <c r="E1434">
        <v>1.18</v>
      </c>
      <c r="F1434">
        <v>5.0160000000000005E-4</v>
      </c>
      <c r="G1434" t="s">
        <v>72</v>
      </c>
      <c r="H1434" t="s">
        <v>44</v>
      </c>
      <c r="I1434" t="s">
        <v>16</v>
      </c>
      <c r="J1434">
        <v>15</v>
      </c>
    </row>
    <row r="1435" spans="1:10" x14ac:dyDescent="0.3">
      <c r="A1435" t="s">
        <v>903</v>
      </c>
      <c r="B1435" t="s">
        <v>904</v>
      </c>
      <c r="C1435" t="s">
        <v>803</v>
      </c>
      <c r="D1435" t="s">
        <v>804</v>
      </c>
      <c r="E1435">
        <v>1.19</v>
      </c>
      <c r="F1435">
        <v>5.0160000000000005E-4</v>
      </c>
      <c r="G1435" t="s">
        <v>72</v>
      </c>
      <c r="H1435" t="s">
        <v>44</v>
      </c>
      <c r="I1435" t="s">
        <v>16</v>
      </c>
      <c r="J1435">
        <v>15</v>
      </c>
    </row>
    <row r="1436" spans="1:10" x14ac:dyDescent="0.3">
      <c r="A1436" t="s">
        <v>903</v>
      </c>
      <c r="B1436" t="s">
        <v>904</v>
      </c>
      <c r="C1436" t="s">
        <v>805</v>
      </c>
      <c r="D1436" t="s">
        <v>806</v>
      </c>
      <c r="E1436">
        <v>1.2</v>
      </c>
      <c r="F1436">
        <v>5.0160000000000005E-4</v>
      </c>
      <c r="G1436" t="s">
        <v>72</v>
      </c>
      <c r="H1436" t="s">
        <v>44</v>
      </c>
      <c r="I1436" t="s">
        <v>16</v>
      </c>
      <c r="J1436">
        <v>15</v>
      </c>
    </row>
    <row r="1437" spans="1:10" x14ac:dyDescent="0.3">
      <c r="A1437" t="s">
        <v>903</v>
      </c>
      <c r="B1437" t="s">
        <v>904</v>
      </c>
      <c r="C1437" t="s">
        <v>807</v>
      </c>
      <c r="D1437" t="s">
        <v>808</v>
      </c>
      <c r="E1437">
        <v>1.21</v>
      </c>
      <c r="F1437">
        <v>2.5119999999999998E-4</v>
      </c>
      <c r="G1437" t="s">
        <v>72</v>
      </c>
      <c r="H1437" t="s">
        <v>44</v>
      </c>
      <c r="I1437" t="s">
        <v>16</v>
      </c>
      <c r="J1437">
        <v>3</v>
      </c>
    </row>
    <row r="1438" spans="1:10" x14ac:dyDescent="0.3">
      <c r="A1438" t="s">
        <v>903</v>
      </c>
      <c r="B1438" t="s">
        <v>904</v>
      </c>
      <c r="C1438" t="s">
        <v>809</v>
      </c>
      <c r="D1438" t="s">
        <v>810</v>
      </c>
      <c r="E1438">
        <v>1.22</v>
      </c>
      <c r="F1438">
        <v>2.5119999999999998E-4</v>
      </c>
      <c r="G1438" t="s">
        <v>72</v>
      </c>
      <c r="H1438" t="s">
        <v>44</v>
      </c>
      <c r="I1438" t="s">
        <v>16</v>
      </c>
      <c r="J1438">
        <v>3</v>
      </c>
    </row>
    <row r="1439" spans="1:10" x14ac:dyDescent="0.3">
      <c r="A1439" t="s">
        <v>903</v>
      </c>
      <c r="B1439" t="s">
        <v>904</v>
      </c>
      <c r="C1439" t="s">
        <v>372</v>
      </c>
      <c r="D1439" t="s">
        <v>373</v>
      </c>
      <c r="E1439">
        <v>1.23</v>
      </c>
      <c r="F1439">
        <v>3.4667200000000002E-2</v>
      </c>
      <c r="G1439" t="s">
        <v>72</v>
      </c>
      <c r="H1439" t="s">
        <v>44</v>
      </c>
      <c r="I1439" t="s">
        <v>16</v>
      </c>
      <c r="J1439">
        <v>5</v>
      </c>
    </row>
    <row r="1440" spans="1:10" x14ac:dyDescent="0.3">
      <c r="A1440" t="s">
        <v>903</v>
      </c>
      <c r="B1440" t="s">
        <v>904</v>
      </c>
      <c r="C1440" t="s">
        <v>813</v>
      </c>
      <c r="D1440" t="s">
        <v>814</v>
      </c>
      <c r="E1440">
        <v>1.24</v>
      </c>
      <c r="F1440">
        <v>4.0176000000000005E-3</v>
      </c>
      <c r="G1440" t="s">
        <v>72</v>
      </c>
      <c r="H1440" t="s">
        <v>44</v>
      </c>
      <c r="I1440" t="s">
        <v>16</v>
      </c>
      <c r="J1440">
        <v>3</v>
      </c>
    </row>
    <row r="1441" spans="1:10" x14ac:dyDescent="0.3">
      <c r="A1441" t="s">
        <v>903</v>
      </c>
      <c r="B1441" t="s">
        <v>904</v>
      </c>
      <c r="C1441" t="s">
        <v>470</v>
      </c>
      <c r="D1441" t="s">
        <v>471</v>
      </c>
      <c r="E1441">
        <v>1.25</v>
      </c>
      <c r="F1441">
        <v>7.5328000000000001E-3</v>
      </c>
      <c r="G1441" t="s">
        <v>72</v>
      </c>
      <c r="H1441" t="s">
        <v>44</v>
      </c>
      <c r="I1441" t="s">
        <v>16</v>
      </c>
      <c r="J1441">
        <v>2</v>
      </c>
    </row>
    <row r="1442" spans="1:10" x14ac:dyDescent="0.3">
      <c r="A1442" t="s">
        <v>903</v>
      </c>
      <c r="B1442" t="s">
        <v>904</v>
      </c>
      <c r="C1442" t="s">
        <v>815</v>
      </c>
      <c r="D1442" t="s">
        <v>816</v>
      </c>
      <c r="E1442">
        <v>1.26</v>
      </c>
      <c r="F1442">
        <v>2.5209599999999999E-2</v>
      </c>
      <c r="G1442" t="s">
        <v>72</v>
      </c>
      <c r="H1442" t="s">
        <v>44</v>
      </c>
      <c r="I1442" t="s">
        <v>16</v>
      </c>
      <c r="J1442">
        <v>1</v>
      </c>
    </row>
    <row r="1443" spans="1:10" x14ac:dyDescent="0.3">
      <c r="A1443" t="s">
        <v>903</v>
      </c>
      <c r="B1443" t="s">
        <v>904</v>
      </c>
      <c r="C1443" t="s">
        <v>817</v>
      </c>
      <c r="D1443" t="s">
        <v>818</v>
      </c>
      <c r="E1443">
        <v>1.27</v>
      </c>
      <c r="F1443">
        <v>1.5064E-3</v>
      </c>
      <c r="G1443" t="s">
        <v>72</v>
      </c>
      <c r="H1443" t="s">
        <v>44</v>
      </c>
      <c r="I1443" t="s">
        <v>16</v>
      </c>
      <c r="J1443">
        <v>3</v>
      </c>
    </row>
    <row r="1444" spans="1:10" x14ac:dyDescent="0.3">
      <c r="A1444" t="s">
        <v>903</v>
      </c>
      <c r="B1444" t="s">
        <v>904</v>
      </c>
      <c r="C1444" t="s">
        <v>174</v>
      </c>
      <c r="D1444" t="s">
        <v>175</v>
      </c>
      <c r="E1444">
        <v>1.28</v>
      </c>
      <c r="F1444">
        <v>2.5111999999999999E-3</v>
      </c>
      <c r="G1444" t="s">
        <v>72</v>
      </c>
      <c r="H1444" t="s">
        <v>44</v>
      </c>
      <c r="I1444" t="s">
        <v>16</v>
      </c>
      <c r="J1444">
        <v>2</v>
      </c>
    </row>
    <row r="1445" spans="1:10" x14ac:dyDescent="0.3">
      <c r="A1445" t="s">
        <v>903</v>
      </c>
      <c r="B1445" t="s">
        <v>904</v>
      </c>
      <c r="C1445" t="s">
        <v>304</v>
      </c>
      <c r="D1445" t="s">
        <v>305</v>
      </c>
      <c r="E1445">
        <v>1.29</v>
      </c>
      <c r="F1445">
        <v>1.2799999999999999E-5</v>
      </c>
      <c r="G1445" t="s">
        <v>72</v>
      </c>
      <c r="H1445" t="s">
        <v>44</v>
      </c>
      <c r="I1445" t="s">
        <v>16</v>
      </c>
      <c r="J1445">
        <v>2</v>
      </c>
    </row>
    <row r="1446" spans="1:10" x14ac:dyDescent="0.3">
      <c r="A1446" t="s">
        <v>903</v>
      </c>
      <c r="B1446" t="s">
        <v>904</v>
      </c>
      <c r="C1446" t="s">
        <v>820</v>
      </c>
      <c r="D1446" t="s">
        <v>821</v>
      </c>
      <c r="E1446">
        <v>1.3</v>
      </c>
      <c r="F1446">
        <v>6.1757360000000004E-2</v>
      </c>
      <c r="G1446" t="s">
        <v>72</v>
      </c>
      <c r="H1446" t="s">
        <v>44</v>
      </c>
      <c r="I1446" t="s">
        <v>16</v>
      </c>
      <c r="J1446">
        <v>15</v>
      </c>
    </row>
    <row r="1447" spans="1:10" x14ac:dyDescent="0.3">
      <c r="A1447" t="s">
        <v>903</v>
      </c>
      <c r="B1447" t="s">
        <v>904</v>
      </c>
      <c r="C1447" t="s">
        <v>893</v>
      </c>
      <c r="D1447" t="s">
        <v>894</v>
      </c>
      <c r="E1447">
        <v>1.31</v>
      </c>
      <c r="F1447">
        <v>1.5059999999999999E-2</v>
      </c>
      <c r="G1447" t="s">
        <v>72</v>
      </c>
      <c r="H1447" t="s">
        <v>44</v>
      </c>
      <c r="I1447" t="s">
        <v>16</v>
      </c>
      <c r="J1447">
        <v>3</v>
      </c>
    </row>
    <row r="1448" spans="1:10" x14ac:dyDescent="0.3">
      <c r="A1448" t="s">
        <v>903</v>
      </c>
      <c r="B1448" t="s">
        <v>904</v>
      </c>
      <c r="C1448" t="s">
        <v>302</v>
      </c>
      <c r="D1448" t="s">
        <v>303</v>
      </c>
      <c r="E1448">
        <v>1.32</v>
      </c>
      <c r="F1448">
        <v>1.0039999999999999E-3</v>
      </c>
      <c r="G1448" t="s">
        <v>72</v>
      </c>
      <c r="H1448" t="s">
        <v>44</v>
      </c>
      <c r="I1448" t="s">
        <v>16</v>
      </c>
      <c r="J1448">
        <v>1</v>
      </c>
    </row>
    <row r="1449" spans="1:10" x14ac:dyDescent="0.3">
      <c r="A1449" t="s">
        <v>903</v>
      </c>
      <c r="B1449" t="s">
        <v>904</v>
      </c>
      <c r="C1449" t="s">
        <v>2095</v>
      </c>
      <c r="D1449" t="s">
        <v>819</v>
      </c>
      <c r="E1449">
        <v>1.33</v>
      </c>
      <c r="F1449">
        <v>7.4825599999999992E-2</v>
      </c>
      <c r="G1449" t="s">
        <v>72</v>
      </c>
      <c r="H1449" t="s">
        <v>44</v>
      </c>
      <c r="I1449" t="s">
        <v>16</v>
      </c>
      <c r="J1449">
        <v>3</v>
      </c>
    </row>
    <row r="1450" spans="1:10" x14ac:dyDescent="0.3">
      <c r="A1450" t="s">
        <v>903</v>
      </c>
      <c r="B1450" t="s">
        <v>904</v>
      </c>
      <c r="C1450" t="s">
        <v>613</v>
      </c>
      <c r="D1450" t="s">
        <v>614</v>
      </c>
      <c r="E1450">
        <v>1.34</v>
      </c>
      <c r="F1450">
        <v>1.5056E-3</v>
      </c>
      <c r="G1450" t="s">
        <v>72</v>
      </c>
      <c r="H1450" t="s">
        <v>44</v>
      </c>
      <c r="I1450" t="s">
        <v>16</v>
      </c>
      <c r="J1450">
        <v>2</v>
      </c>
    </row>
    <row r="1451" spans="1:10" x14ac:dyDescent="0.3">
      <c r="A1451" t="s">
        <v>903</v>
      </c>
      <c r="B1451" t="s">
        <v>904</v>
      </c>
      <c r="C1451" t="s">
        <v>741</v>
      </c>
      <c r="D1451" t="s">
        <v>742</v>
      </c>
      <c r="E1451">
        <v>2</v>
      </c>
      <c r="F1451">
        <v>2.1</v>
      </c>
      <c r="G1451" t="s">
        <v>14</v>
      </c>
      <c r="H1451" t="s">
        <v>44</v>
      </c>
      <c r="I1451" t="s">
        <v>16</v>
      </c>
      <c r="J1451">
        <v>3</v>
      </c>
    </row>
    <row r="1452" spans="1:10" x14ac:dyDescent="0.3">
      <c r="A1452" t="s">
        <v>903</v>
      </c>
      <c r="B1452" t="s">
        <v>904</v>
      </c>
      <c r="C1452" t="s">
        <v>828</v>
      </c>
      <c r="D1452" t="s">
        <v>829</v>
      </c>
      <c r="E1452">
        <v>3</v>
      </c>
      <c r="F1452">
        <v>2.1</v>
      </c>
      <c r="G1452" t="s">
        <v>14</v>
      </c>
      <c r="H1452" t="s">
        <v>44</v>
      </c>
      <c r="I1452" t="s">
        <v>16</v>
      </c>
      <c r="J1452">
        <v>3</v>
      </c>
    </row>
    <row r="1453" spans="1:10" x14ac:dyDescent="0.3">
      <c r="A1453" t="s">
        <v>903</v>
      </c>
      <c r="B1453" t="s">
        <v>904</v>
      </c>
      <c r="C1453" t="s">
        <v>830</v>
      </c>
      <c r="D1453" t="s">
        <v>831</v>
      </c>
      <c r="E1453">
        <v>4</v>
      </c>
      <c r="F1453">
        <v>2.1</v>
      </c>
      <c r="G1453" t="s">
        <v>14</v>
      </c>
      <c r="H1453" t="s">
        <v>44</v>
      </c>
      <c r="I1453" t="s">
        <v>16</v>
      </c>
      <c r="J1453">
        <v>3</v>
      </c>
    </row>
    <row r="1454" spans="1:10" x14ac:dyDescent="0.3">
      <c r="A1454" t="s">
        <v>903</v>
      </c>
      <c r="B1454" t="s">
        <v>904</v>
      </c>
      <c r="C1454" t="s">
        <v>895</v>
      </c>
      <c r="D1454" t="s">
        <v>896</v>
      </c>
      <c r="E1454">
        <v>5</v>
      </c>
      <c r="F1454">
        <v>2.1</v>
      </c>
      <c r="G1454" t="s">
        <v>14</v>
      </c>
      <c r="H1454" t="s">
        <v>44</v>
      </c>
      <c r="I1454" t="s">
        <v>16</v>
      </c>
      <c r="J1454">
        <v>4</v>
      </c>
    </row>
    <row r="1455" spans="1:10" x14ac:dyDescent="0.3">
      <c r="A1455" t="s">
        <v>903</v>
      </c>
      <c r="B1455" t="s">
        <v>904</v>
      </c>
      <c r="C1455" t="s">
        <v>21</v>
      </c>
      <c r="D1455" t="s">
        <v>22</v>
      </c>
      <c r="E1455">
        <v>6</v>
      </c>
      <c r="F1455">
        <v>2.1</v>
      </c>
      <c r="G1455" t="s">
        <v>14</v>
      </c>
      <c r="H1455" t="s">
        <v>44</v>
      </c>
      <c r="I1455" t="s">
        <v>16</v>
      </c>
      <c r="J1455">
        <v>2</v>
      </c>
    </row>
    <row r="1456" spans="1:10" x14ac:dyDescent="0.3">
      <c r="A1456" t="s">
        <v>903</v>
      </c>
      <c r="B1456" t="s">
        <v>904</v>
      </c>
      <c r="C1456" t="s">
        <v>905</v>
      </c>
      <c r="D1456" t="s">
        <v>906</v>
      </c>
      <c r="E1456">
        <v>7</v>
      </c>
      <c r="F1456">
        <v>2.1</v>
      </c>
      <c r="G1456" t="s">
        <v>14</v>
      </c>
      <c r="H1456" t="s">
        <v>44</v>
      </c>
      <c r="I1456" t="s">
        <v>16</v>
      </c>
      <c r="J1456">
        <v>4</v>
      </c>
    </row>
    <row r="1457" spans="1:10" x14ac:dyDescent="0.3">
      <c r="A1457" t="s">
        <v>903</v>
      </c>
      <c r="B1457" t="s">
        <v>904</v>
      </c>
      <c r="C1457" t="s">
        <v>749</v>
      </c>
      <c r="D1457" t="s">
        <v>750</v>
      </c>
      <c r="E1457">
        <v>8</v>
      </c>
      <c r="F1457">
        <v>8.4000000000000005E-2</v>
      </c>
      <c r="G1457" t="s">
        <v>14</v>
      </c>
      <c r="H1457" t="s">
        <v>44</v>
      </c>
      <c r="I1457" t="s">
        <v>16</v>
      </c>
      <c r="J1457">
        <v>3</v>
      </c>
    </row>
    <row r="1458" spans="1:10" x14ac:dyDescent="0.3">
      <c r="A1458" t="s">
        <v>907</v>
      </c>
      <c r="B1458" t="s">
        <v>908</v>
      </c>
      <c r="C1458" t="s">
        <v>820</v>
      </c>
      <c r="D1458" t="s">
        <v>821</v>
      </c>
      <c r="E1458">
        <v>1.01</v>
      </c>
      <c r="F1458">
        <v>1.2895E-2</v>
      </c>
      <c r="G1458" t="s">
        <v>72</v>
      </c>
      <c r="H1458" t="s">
        <v>44</v>
      </c>
      <c r="I1458" t="s">
        <v>16</v>
      </c>
      <c r="J1458">
        <v>15</v>
      </c>
    </row>
    <row r="1459" spans="1:10" x14ac:dyDescent="0.3">
      <c r="A1459" t="s">
        <v>907</v>
      </c>
      <c r="B1459" t="s">
        <v>908</v>
      </c>
      <c r="C1459" t="s">
        <v>372</v>
      </c>
      <c r="D1459" t="s">
        <v>373</v>
      </c>
      <c r="E1459">
        <v>1.02</v>
      </c>
      <c r="F1459">
        <v>6.8637349999999993E-3</v>
      </c>
      <c r="G1459" t="s">
        <v>72</v>
      </c>
      <c r="H1459" t="s">
        <v>44</v>
      </c>
      <c r="I1459" t="s">
        <v>16</v>
      </c>
      <c r="J1459">
        <v>5</v>
      </c>
    </row>
    <row r="1460" spans="1:10" x14ac:dyDescent="0.3">
      <c r="A1460" t="s">
        <v>907</v>
      </c>
      <c r="B1460" t="s">
        <v>908</v>
      </c>
      <c r="C1460" t="s">
        <v>813</v>
      </c>
      <c r="D1460" t="s">
        <v>814</v>
      </c>
      <c r="E1460">
        <v>1.03</v>
      </c>
      <c r="F1460">
        <v>8.3665833333333326E-4</v>
      </c>
      <c r="G1460" t="s">
        <v>72</v>
      </c>
      <c r="H1460" t="s">
        <v>44</v>
      </c>
      <c r="I1460" t="s">
        <v>16</v>
      </c>
      <c r="J1460">
        <v>3</v>
      </c>
    </row>
    <row r="1461" spans="1:10" x14ac:dyDescent="0.3">
      <c r="A1461" t="s">
        <v>907</v>
      </c>
      <c r="B1461" t="s">
        <v>908</v>
      </c>
      <c r="C1461" t="s">
        <v>470</v>
      </c>
      <c r="D1461" t="s">
        <v>471</v>
      </c>
      <c r="E1461">
        <v>1.04</v>
      </c>
      <c r="F1461">
        <v>1.5686666666666668E-3</v>
      </c>
      <c r="G1461" t="s">
        <v>72</v>
      </c>
      <c r="H1461" t="s">
        <v>44</v>
      </c>
      <c r="I1461" t="s">
        <v>16</v>
      </c>
      <c r="J1461">
        <v>2</v>
      </c>
    </row>
    <row r="1462" spans="1:10" x14ac:dyDescent="0.3">
      <c r="A1462" t="s">
        <v>907</v>
      </c>
      <c r="B1462" t="s">
        <v>908</v>
      </c>
      <c r="C1462" t="s">
        <v>793</v>
      </c>
      <c r="D1462" t="s">
        <v>794</v>
      </c>
      <c r="E1462">
        <v>1.05</v>
      </c>
      <c r="F1462">
        <v>1.0450000000000001E-4</v>
      </c>
      <c r="G1462" t="s">
        <v>72</v>
      </c>
      <c r="H1462" t="s">
        <v>44</v>
      </c>
      <c r="I1462" t="s">
        <v>16</v>
      </c>
      <c r="J1462">
        <v>15</v>
      </c>
    </row>
    <row r="1463" spans="1:10" x14ac:dyDescent="0.3">
      <c r="A1463" t="s">
        <v>907</v>
      </c>
      <c r="B1463" t="s">
        <v>908</v>
      </c>
      <c r="C1463" t="s">
        <v>795</v>
      </c>
      <c r="D1463" t="s">
        <v>796</v>
      </c>
      <c r="E1463">
        <v>1.06</v>
      </c>
      <c r="F1463">
        <v>1.0450000000000001E-4</v>
      </c>
      <c r="G1463" t="s">
        <v>72</v>
      </c>
      <c r="H1463" t="s">
        <v>44</v>
      </c>
      <c r="I1463" t="s">
        <v>16</v>
      </c>
      <c r="J1463">
        <v>15</v>
      </c>
    </row>
    <row r="1464" spans="1:10" x14ac:dyDescent="0.3">
      <c r="A1464" t="s">
        <v>907</v>
      </c>
      <c r="B1464" t="s">
        <v>908</v>
      </c>
      <c r="C1464" t="s">
        <v>807</v>
      </c>
      <c r="D1464" t="s">
        <v>808</v>
      </c>
      <c r="E1464">
        <v>1.07</v>
      </c>
      <c r="F1464">
        <v>5.2333333333333336E-5</v>
      </c>
      <c r="G1464" t="s">
        <v>72</v>
      </c>
      <c r="H1464" t="s">
        <v>44</v>
      </c>
      <c r="I1464" t="s">
        <v>16</v>
      </c>
      <c r="J1464">
        <v>3</v>
      </c>
    </row>
    <row r="1465" spans="1:10" x14ac:dyDescent="0.3">
      <c r="A1465" t="s">
        <v>907</v>
      </c>
      <c r="B1465" t="s">
        <v>908</v>
      </c>
      <c r="C1465" t="s">
        <v>304</v>
      </c>
      <c r="D1465" t="s">
        <v>305</v>
      </c>
      <c r="E1465">
        <v>1.08</v>
      </c>
      <c r="F1465">
        <v>2.6666666666666668E-6</v>
      </c>
      <c r="G1465" t="s">
        <v>72</v>
      </c>
      <c r="H1465" t="s">
        <v>44</v>
      </c>
      <c r="I1465" t="s">
        <v>16</v>
      </c>
      <c r="J1465">
        <v>2</v>
      </c>
    </row>
    <row r="1466" spans="1:10" x14ac:dyDescent="0.3">
      <c r="A1466" t="s">
        <v>907</v>
      </c>
      <c r="B1466" t="s">
        <v>908</v>
      </c>
      <c r="C1466" t="s">
        <v>809</v>
      </c>
      <c r="D1466" t="s">
        <v>810</v>
      </c>
      <c r="E1466">
        <v>1.0900000000000001</v>
      </c>
      <c r="F1466">
        <v>5.2333333333333336E-5</v>
      </c>
      <c r="G1466" t="s">
        <v>72</v>
      </c>
      <c r="H1466" t="s">
        <v>44</v>
      </c>
      <c r="I1466" t="s">
        <v>16</v>
      </c>
      <c r="J1466">
        <v>3</v>
      </c>
    </row>
    <row r="1467" spans="1:10" x14ac:dyDescent="0.3">
      <c r="A1467" t="s">
        <v>907</v>
      </c>
      <c r="B1467" t="s">
        <v>908</v>
      </c>
      <c r="C1467" t="s">
        <v>815</v>
      </c>
      <c r="D1467" t="s">
        <v>816</v>
      </c>
      <c r="E1467">
        <v>1.1000000000000001</v>
      </c>
      <c r="F1467">
        <v>5.2500000000000003E-3</v>
      </c>
      <c r="G1467" t="s">
        <v>72</v>
      </c>
      <c r="H1467" t="s">
        <v>44</v>
      </c>
      <c r="I1467" t="s">
        <v>16</v>
      </c>
      <c r="J1467">
        <v>1</v>
      </c>
    </row>
    <row r="1468" spans="1:10" x14ac:dyDescent="0.3">
      <c r="A1468" t="s">
        <v>907</v>
      </c>
      <c r="B1468" t="s">
        <v>908</v>
      </c>
      <c r="C1468" t="s">
        <v>797</v>
      </c>
      <c r="D1468" t="s">
        <v>798</v>
      </c>
      <c r="E1468">
        <v>1.1100000000000001</v>
      </c>
      <c r="F1468">
        <v>1.0450000000000001E-4</v>
      </c>
      <c r="G1468" t="s">
        <v>72</v>
      </c>
      <c r="H1468" t="s">
        <v>44</v>
      </c>
      <c r="I1468" t="s">
        <v>16</v>
      </c>
      <c r="J1468">
        <v>15</v>
      </c>
    </row>
    <row r="1469" spans="1:10" x14ac:dyDescent="0.3">
      <c r="A1469" t="s">
        <v>907</v>
      </c>
      <c r="B1469" t="s">
        <v>908</v>
      </c>
      <c r="C1469" t="s">
        <v>789</v>
      </c>
      <c r="D1469" t="s">
        <v>790</v>
      </c>
      <c r="E1469">
        <v>1.1200000000000001</v>
      </c>
      <c r="F1469">
        <v>2.0916666666666664E-4</v>
      </c>
      <c r="G1469" t="s">
        <v>72</v>
      </c>
      <c r="H1469" t="s">
        <v>44</v>
      </c>
      <c r="I1469" t="s">
        <v>16</v>
      </c>
      <c r="J1469">
        <v>15</v>
      </c>
    </row>
    <row r="1470" spans="1:10" x14ac:dyDescent="0.3">
      <c r="A1470" t="s">
        <v>907</v>
      </c>
      <c r="B1470" t="s">
        <v>908</v>
      </c>
      <c r="C1470" t="s">
        <v>514</v>
      </c>
      <c r="D1470" t="s">
        <v>515</v>
      </c>
      <c r="E1470">
        <v>1.1299999999999999</v>
      </c>
      <c r="F1470">
        <v>1.0450000000000001E-4</v>
      </c>
      <c r="G1470" t="s">
        <v>72</v>
      </c>
      <c r="H1470" t="s">
        <v>44</v>
      </c>
      <c r="I1470" t="s">
        <v>16</v>
      </c>
      <c r="J1470">
        <v>15</v>
      </c>
    </row>
    <row r="1471" spans="1:10" x14ac:dyDescent="0.3">
      <c r="A1471" t="s">
        <v>907</v>
      </c>
      <c r="B1471" t="s">
        <v>908</v>
      </c>
      <c r="C1471" t="s">
        <v>801</v>
      </c>
      <c r="D1471" t="s">
        <v>802</v>
      </c>
      <c r="E1471">
        <v>1.1400000000000001</v>
      </c>
      <c r="F1471">
        <v>1.0450000000000001E-4</v>
      </c>
      <c r="G1471" t="s">
        <v>72</v>
      </c>
      <c r="H1471" t="s">
        <v>44</v>
      </c>
      <c r="I1471" t="s">
        <v>16</v>
      </c>
      <c r="J1471">
        <v>15</v>
      </c>
    </row>
    <row r="1472" spans="1:10" x14ac:dyDescent="0.3">
      <c r="A1472" t="s">
        <v>907</v>
      </c>
      <c r="B1472" t="s">
        <v>908</v>
      </c>
      <c r="C1472" t="s">
        <v>791</v>
      </c>
      <c r="D1472" t="s">
        <v>792</v>
      </c>
      <c r="E1472">
        <v>1.1499999999999999</v>
      </c>
      <c r="F1472">
        <v>2.0916666666666664E-4</v>
      </c>
      <c r="G1472" t="s">
        <v>72</v>
      </c>
      <c r="H1472" t="s">
        <v>44</v>
      </c>
      <c r="I1472" t="s">
        <v>16</v>
      </c>
      <c r="J1472">
        <v>15</v>
      </c>
    </row>
    <row r="1473" spans="1:10" x14ac:dyDescent="0.3">
      <c r="A1473" t="s">
        <v>907</v>
      </c>
      <c r="B1473" t="s">
        <v>908</v>
      </c>
      <c r="C1473" t="s">
        <v>775</v>
      </c>
      <c r="D1473" t="s">
        <v>776</v>
      </c>
      <c r="E1473">
        <v>1.1599999999999999</v>
      </c>
      <c r="F1473">
        <v>4.3924999999999997E-3</v>
      </c>
      <c r="G1473" t="s">
        <v>72</v>
      </c>
      <c r="H1473" t="s">
        <v>44</v>
      </c>
      <c r="I1473" t="s">
        <v>16</v>
      </c>
      <c r="J1473">
        <v>15</v>
      </c>
    </row>
    <row r="1474" spans="1:10" x14ac:dyDescent="0.3">
      <c r="A1474" t="s">
        <v>907</v>
      </c>
      <c r="B1474" t="s">
        <v>908</v>
      </c>
      <c r="C1474" t="s">
        <v>803</v>
      </c>
      <c r="D1474" t="s">
        <v>804</v>
      </c>
      <c r="E1474">
        <v>1.17</v>
      </c>
      <c r="F1474">
        <v>1.0450000000000001E-4</v>
      </c>
      <c r="G1474" t="s">
        <v>72</v>
      </c>
      <c r="H1474" t="s">
        <v>44</v>
      </c>
      <c r="I1474" t="s">
        <v>16</v>
      </c>
      <c r="J1474">
        <v>15</v>
      </c>
    </row>
    <row r="1475" spans="1:10" x14ac:dyDescent="0.3">
      <c r="A1475" t="s">
        <v>907</v>
      </c>
      <c r="B1475" t="s">
        <v>908</v>
      </c>
      <c r="C1475" t="s">
        <v>777</v>
      </c>
      <c r="D1475" t="s">
        <v>778</v>
      </c>
      <c r="E1475">
        <v>1.18</v>
      </c>
      <c r="F1475">
        <v>8.3666666666666655E-4</v>
      </c>
      <c r="G1475" t="s">
        <v>72</v>
      </c>
      <c r="H1475" t="s">
        <v>44</v>
      </c>
      <c r="I1475" t="s">
        <v>16</v>
      </c>
      <c r="J1475">
        <v>3</v>
      </c>
    </row>
    <row r="1476" spans="1:10" x14ac:dyDescent="0.3">
      <c r="A1476" t="s">
        <v>907</v>
      </c>
      <c r="B1476" t="s">
        <v>908</v>
      </c>
      <c r="C1476" t="s">
        <v>783</v>
      </c>
      <c r="D1476" t="s">
        <v>784</v>
      </c>
      <c r="E1476">
        <v>1.19</v>
      </c>
      <c r="F1476">
        <v>5.2283333333333337E-4</v>
      </c>
      <c r="G1476" t="s">
        <v>72</v>
      </c>
      <c r="H1476" t="s">
        <v>44</v>
      </c>
      <c r="I1476" t="s">
        <v>16</v>
      </c>
      <c r="J1476">
        <v>15</v>
      </c>
    </row>
    <row r="1477" spans="1:10" x14ac:dyDescent="0.3">
      <c r="A1477" t="s">
        <v>907</v>
      </c>
      <c r="B1477" t="s">
        <v>908</v>
      </c>
      <c r="C1477" t="s">
        <v>781</v>
      </c>
      <c r="D1477" t="s">
        <v>782</v>
      </c>
      <c r="E1477">
        <v>1.2</v>
      </c>
      <c r="F1477">
        <v>7.3200000000000001E-4</v>
      </c>
      <c r="G1477" t="s">
        <v>72</v>
      </c>
      <c r="H1477" t="s">
        <v>44</v>
      </c>
      <c r="I1477" t="s">
        <v>16</v>
      </c>
      <c r="J1477">
        <v>3</v>
      </c>
    </row>
    <row r="1478" spans="1:10" x14ac:dyDescent="0.3">
      <c r="A1478" t="s">
        <v>907</v>
      </c>
      <c r="B1478" t="s">
        <v>908</v>
      </c>
      <c r="C1478" t="s">
        <v>805</v>
      </c>
      <c r="D1478" t="s">
        <v>806</v>
      </c>
      <c r="E1478">
        <v>1.21</v>
      </c>
      <c r="F1478">
        <v>8.3666666666666655E-4</v>
      </c>
      <c r="G1478" t="s">
        <v>72</v>
      </c>
      <c r="H1478" t="s">
        <v>44</v>
      </c>
      <c r="I1478" t="s">
        <v>16</v>
      </c>
      <c r="J1478">
        <v>15</v>
      </c>
    </row>
    <row r="1479" spans="1:10" x14ac:dyDescent="0.3">
      <c r="A1479" t="s">
        <v>907</v>
      </c>
      <c r="B1479" t="s">
        <v>908</v>
      </c>
      <c r="C1479" t="s">
        <v>817</v>
      </c>
      <c r="D1479" t="s">
        <v>818</v>
      </c>
      <c r="E1479">
        <v>1.22</v>
      </c>
      <c r="F1479">
        <v>3.1366666666666663E-4</v>
      </c>
      <c r="G1479" t="s">
        <v>72</v>
      </c>
      <c r="H1479" t="s">
        <v>44</v>
      </c>
      <c r="I1479" t="s">
        <v>16</v>
      </c>
      <c r="J1479">
        <v>3</v>
      </c>
    </row>
    <row r="1480" spans="1:10" x14ac:dyDescent="0.3">
      <c r="A1480" t="s">
        <v>907</v>
      </c>
      <c r="B1480" t="s">
        <v>908</v>
      </c>
      <c r="C1480" t="s">
        <v>698</v>
      </c>
      <c r="D1480" t="s">
        <v>699</v>
      </c>
      <c r="E1480">
        <v>1.23</v>
      </c>
      <c r="F1480">
        <v>9.9350000000000003E-4</v>
      </c>
      <c r="G1480" t="s">
        <v>72</v>
      </c>
      <c r="H1480" t="s">
        <v>44</v>
      </c>
      <c r="I1480" t="s">
        <v>16</v>
      </c>
      <c r="J1480">
        <v>1</v>
      </c>
    </row>
    <row r="1481" spans="1:10" x14ac:dyDescent="0.3">
      <c r="A1481" t="s">
        <v>907</v>
      </c>
      <c r="B1481" t="s">
        <v>908</v>
      </c>
      <c r="C1481" t="s">
        <v>785</v>
      </c>
      <c r="D1481" t="s">
        <v>786</v>
      </c>
      <c r="E1481">
        <v>1.24</v>
      </c>
      <c r="F1481">
        <v>4.6533333333333328E-4</v>
      </c>
      <c r="G1481" t="s">
        <v>72</v>
      </c>
      <c r="H1481" t="s">
        <v>44</v>
      </c>
      <c r="I1481" t="s">
        <v>16</v>
      </c>
      <c r="J1481">
        <v>1</v>
      </c>
    </row>
    <row r="1482" spans="1:10" x14ac:dyDescent="0.3">
      <c r="A1482" t="s">
        <v>907</v>
      </c>
      <c r="B1482" t="s">
        <v>908</v>
      </c>
      <c r="C1482" t="s">
        <v>779</v>
      </c>
      <c r="D1482" t="s">
        <v>780</v>
      </c>
      <c r="E1482">
        <v>1.25</v>
      </c>
      <c r="F1482">
        <v>1.0450000000000001E-4</v>
      </c>
      <c r="G1482" t="s">
        <v>72</v>
      </c>
      <c r="H1482" t="s">
        <v>44</v>
      </c>
      <c r="I1482" t="s">
        <v>16</v>
      </c>
      <c r="J1482">
        <v>3</v>
      </c>
    </row>
    <row r="1483" spans="1:10" x14ac:dyDescent="0.3">
      <c r="A1483" t="s">
        <v>907</v>
      </c>
      <c r="B1483" t="s">
        <v>908</v>
      </c>
      <c r="C1483" t="s">
        <v>909</v>
      </c>
      <c r="D1483" t="s">
        <v>910</v>
      </c>
      <c r="E1483">
        <v>1.26</v>
      </c>
      <c r="F1483">
        <v>3.3466666666666662E-3</v>
      </c>
      <c r="G1483" t="s">
        <v>72</v>
      </c>
      <c r="H1483" t="s">
        <v>44</v>
      </c>
      <c r="I1483" t="s">
        <v>16</v>
      </c>
      <c r="J1483">
        <v>0</v>
      </c>
    </row>
    <row r="1484" spans="1:10" x14ac:dyDescent="0.3">
      <c r="A1484" t="s">
        <v>907</v>
      </c>
      <c r="B1484" t="s">
        <v>908</v>
      </c>
      <c r="C1484" t="s">
        <v>717</v>
      </c>
      <c r="D1484" t="s">
        <v>718</v>
      </c>
      <c r="E1484">
        <v>1.27</v>
      </c>
      <c r="F1484">
        <v>2.6145000000000001E-3</v>
      </c>
      <c r="G1484" t="s">
        <v>72</v>
      </c>
      <c r="H1484" t="s">
        <v>44</v>
      </c>
      <c r="I1484" t="s">
        <v>16</v>
      </c>
      <c r="J1484">
        <v>1</v>
      </c>
    </row>
    <row r="1485" spans="1:10" x14ac:dyDescent="0.3">
      <c r="A1485" t="s">
        <v>907</v>
      </c>
      <c r="B1485" t="s">
        <v>908</v>
      </c>
      <c r="C1485" t="s">
        <v>174</v>
      </c>
      <c r="D1485" t="s">
        <v>175</v>
      </c>
      <c r="E1485">
        <v>1.28</v>
      </c>
      <c r="F1485">
        <v>5.2283333333333337E-4</v>
      </c>
      <c r="G1485" t="s">
        <v>72</v>
      </c>
      <c r="H1485" t="s">
        <v>44</v>
      </c>
      <c r="I1485" t="s">
        <v>16</v>
      </c>
      <c r="J1485">
        <v>2</v>
      </c>
    </row>
    <row r="1486" spans="1:10" x14ac:dyDescent="0.3">
      <c r="A1486" t="s">
        <v>907</v>
      </c>
      <c r="B1486" t="s">
        <v>908</v>
      </c>
      <c r="C1486" t="s">
        <v>302</v>
      </c>
      <c r="D1486" t="s">
        <v>303</v>
      </c>
      <c r="E1486">
        <v>1.29</v>
      </c>
      <c r="F1486">
        <v>2.0916666666666664E-4</v>
      </c>
      <c r="G1486" t="s">
        <v>72</v>
      </c>
      <c r="H1486" t="s">
        <v>44</v>
      </c>
      <c r="I1486" t="s">
        <v>16</v>
      </c>
      <c r="J1486">
        <v>1</v>
      </c>
    </row>
    <row r="1487" spans="1:10" x14ac:dyDescent="0.3">
      <c r="A1487" t="s">
        <v>907</v>
      </c>
      <c r="B1487" t="s">
        <v>908</v>
      </c>
      <c r="C1487" t="s">
        <v>2095</v>
      </c>
      <c r="D1487" t="s">
        <v>819</v>
      </c>
      <c r="E1487">
        <v>1.3</v>
      </c>
      <c r="F1487">
        <v>1.5588666666666666E-2</v>
      </c>
      <c r="G1487" t="s">
        <v>72</v>
      </c>
      <c r="H1487" t="s">
        <v>44</v>
      </c>
      <c r="I1487" t="s">
        <v>16</v>
      </c>
      <c r="J1487">
        <v>3</v>
      </c>
    </row>
    <row r="1488" spans="1:10" x14ac:dyDescent="0.3">
      <c r="A1488" t="s">
        <v>907</v>
      </c>
      <c r="B1488" t="s">
        <v>908</v>
      </c>
      <c r="C1488" t="s">
        <v>613</v>
      </c>
      <c r="D1488" t="s">
        <v>614</v>
      </c>
      <c r="E1488">
        <v>1.31</v>
      </c>
      <c r="F1488">
        <v>3.1366666666666663E-4</v>
      </c>
      <c r="G1488" t="s">
        <v>72</v>
      </c>
      <c r="H1488" t="s">
        <v>44</v>
      </c>
      <c r="I1488" t="s">
        <v>16</v>
      </c>
      <c r="J1488">
        <v>2</v>
      </c>
    </row>
    <row r="1489" spans="1:10" x14ac:dyDescent="0.3">
      <c r="A1489" t="s">
        <v>907</v>
      </c>
      <c r="B1489" t="s">
        <v>908</v>
      </c>
      <c r="C1489" t="s">
        <v>911</v>
      </c>
      <c r="D1489" t="s">
        <v>912</v>
      </c>
      <c r="E1489">
        <v>2</v>
      </c>
      <c r="F1489">
        <v>1.8796333333333335E-2</v>
      </c>
      <c r="G1489" t="s">
        <v>72</v>
      </c>
      <c r="H1489" t="s">
        <v>44</v>
      </c>
      <c r="I1489" t="s">
        <v>16</v>
      </c>
      <c r="J1489">
        <v>6</v>
      </c>
    </row>
    <row r="1490" spans="1:10" x14ac:dyDescent="0.3">
      <c r="A1490" t="s">
        <v>907</v>
      </c>
      <c r="B1490" t="s">
        <v>908</v>
      </c>
      <c r="C1490" t="s">
        <v>723</v>
      </c>
      <c r="D1490" t="s">
        <v>724</v>
      </c>
      <c r="E1490">
        <v>3</v>
      </c>
      <c r="F1490">
        <v>1.054</v>
      </c>
      <c r="G1490" t="s">
        <v>14</v>
      </c>
      <c r="H1490" t="s">
        <v>44</v>
      </c>
      <c r="I1490" t="s">
        <v>16</v>
      </c>
      <c r="J1490">
        <v>3</v>
      </c>
    </row>
    <row r="1491" spans="1:10" x14ac:dyDescent="0.3">
      <c r="A1491" t="s">
        <v>907</v>
      </c>
      <c r="B1491" t="s">
        <v>908</v>
      </c>
      <c r="C1491" t="s">
        <v>775</v>
      </c>
      <c r="D1491" t="s">
        <v>776</v>
      </c>
      <c r="E1491">
        <v>4.01</v>
      </c>
      <c r="F1491">
        <v>4.3924999999999997E-3</v>
      </c>
      <c r="G1491" t="s">
        <v>72</v>
      </c>
      <c r="H1491" t="s">
        <v>44</v>
      </c>
      <c r="I1491" t="s">
        <v>16</v>
      </c>
      <c r="J1491">
        <v>15</v>
      </c>
    </row>
    <row r="1492" spans="1:10" x14ac:dyDescent="0.3">
      <c r="A1492" t="s">
        <v>907</v>
      </c>
      <c r="B1492" t="s">
        <v>908</v>
      </c>
      <c r="C1492" t="s">
        <v>717</v>
      </c>
      <c r="D1492" t="s">
        <v>718</v>
      </c>
      <c r="E1492">
        <v>4.0199999999999996</v>
      </c>
      <c r="F1492">
        <v>2.6145000000000001E-3</v>
      </c>
      <c r="G1492" t="s">
        <v>72</v>
      </c>
      <c r="H1492" t="s">
        <v>44</v>
      </c>
      <c r="I1492" t="s">
        <v>16</v>
      </c>
      <c r="J1492">
        <v>1</v>
      </c>
    </row>
    <row r="1493" spans="1:10" x14ac:dyDescent="0.3">
      <c r="A1493" t="s">
        <v>907</v>
      </c>
      <c r="B1493" t="s">
        <v>908</v>
      </c>
      <c r="C1493" t="s">
        <v>698</v>
      </c>
      <c r="D1493" t="s">
        <v>699</v>
      </c>
      <c r="E1493">
        <v>4.03</v>
      </c>
      <c r="F1493">
        <v>9.9350000000000003E-4</v>
      </c>
      <c r="G1493" t="s">
        <v>72</v>
      </c>
      <c r="H1493" t="s">
        <v>44</v>
      </c>
      <c r="I1493" t="s">
        <v>16</v>
      </c>
      <c r="J1493">
        <v>1</v>
      </c>
    </row>
    <row r="1494" spans="1:10" x14ac:dyDescent="0.3">
      <c r="A1494" t="s">
        <v>907</v>
      </c>
      <c r="B1494" t="s">
        <v>908</v>
      </c>
      <c r="C1494" t="s">
        <v>777</v>
      </c>
      <c r="D1494" t="s">
        <v>778</v>
      </c>
      <c r="E1494">
        <v>4.04</v>
      </c>
      <c r="F1494">
        <v>8.3666666666666655E-4</v>
      </c>
      <c r="G1494" t="s">
        <v>72</v>
      </c>
      <c r="H1494" t="s">
        <v>44</v>
      </c>
      <c r="I1494" t="s">
        <v>16</v>
      </c>
      <c r="J1494">
        <v>3</v>
      </c>
    </row>
    <row r="1495" spans="1:10" x14ac:dyDescent="0.3">
      <c r="A1495" t="s">
        <v>907</v>
      </c>
      <c r="B1495" t="s">
        <v>908</v>
      </c>
      <c r="C1495" t="s">
        <v>779</v>
      </c>
      <c r="D1495" t="s">
        <v>780</v>
      </c>
      <c r="E1495">
        <v>4.05</v>
      </c>
      <c r="F1495">
        <v>9.1000000000000003E-5</v>
      </c>
      <c r="G1495" t="s">
        <v>72</v>
      </c>
      <c r="H1495" t="s">
        <v>44</v>
      </c>
      <c r="I1495" t="s">
        <v>16</v>
      </c>
      <c r="J1495">
        <v>3</v>
      </c>
    </row>
    <row r="1496" spans="1:10" x14ac:dyDescent="0.3">
      <c r="A1496" t="s">
        <v>907</v>
      </c>
      <c r="B1496" t="s">
        <v>908</v>
      </c>
      <c r="C1496" t="s">
        <v>781</v>
      </c>
      <c r="D1496" t="s">
        <v>782</v>
      </c>
      <c r="E1496">
        <v>4.0599999999999996</v>
      </c>
      <c r="F1496">
        <v>7.3200000000000001E-4</v>
      </c>
      <c r="G1496" t="s">
        <v>72</v>
      </c>
      <c r="H1496" t="s">
        <v>44</v>
      </c>
      <c r="I1496" t="s">
        <v>16</v>
      </c>
      <c r="J1496">
        <v>3</v>
      </c>
    </row>
    <row r="1497" spans="1:10" x14ac:dyDescent="0.3">
      <c r="A1497" t="s">
        <v>907</v>
      </c>
      <c r="B1497" t="s">
        <v>908</v>
      </c>
      <c r="C1497" t="s">
        <v>364</v>
      </c>
      <c r="D1497" t="s">
        <v>365</v>
      </c>
      <c r="E1497">
        <v>4.07</v>
      </c>
      <c r="F1497">
        <v>6.2750000000000002E-4</v>
      </c>
      <c r="G1497" t="s">
        <v>72</v>
      </c>
      <c r="H1497" t="s">
        <v>44</v>
      </c>
      <c r="I1497" t="s">
        <v>16</v>
      </c>
      <c r="J1497">
        <v>15</v>
      </c>
    </row>
    <row r="1498" spans="1:10" x14ac:dyDescent="0.3">
      <c r="A1498" t="s">
        <v>907</v>
      </c>
      <c r="B1498" t="s">
        <v>908</v>
      </c>
      <c r="C1498" t="s">
        <v>783</v>
      </c>
      <c r="D1498" t="s">
        <v>784</v>
      </c>
      <c r="E1498">
        <v>4.08</v>
      </c>
      <c r="F1498">
        <v>5.2283333333333337E-4</v>
      </c>
      <c r="G1498" t="s">
        <v>72</v>
      </c>
      <c r="H1498" t="s">
        <v>44</v>
      </c>
      <c r="I1498" t="s">
        <v>16</v>
      </c>
      <c r="J1498">
        <v>15</v>
      </c>
    </row>
    <row r="1499" spans="1:10" x14ac:dyDescent="0.3">
      <c r="A1499" t="s">
        <v>907</v>
      </c>
      <c r="B1499" t="s">
        <v>908</v>
      </c>
      <c r="C1499" t="s">
        <v>785</v>
      </c>
      <c r="D1499" t="s">
        <v>786</v>
      </c>
      <c r="E1499">
        <v>4.09</v>
      </c>
      <c r="F1499">
        <v>4.6533333333333328E-4</v>
      </c>
      <c r="G1499" t="s">
        <v>72</v>
      </c>
      <c r="H1499" t="s">
        <v>44</v>
      </c>
      <c r="I1499" t="s">
        <v>16</v>
      </c>
      <c r="J1499">
        <v>1</v>
      </c>
    </row>
    <row r="1500" spans="1:10" x14ac:dyDescent="0.3">
      <c r="A1500" t="s">
        <v>907</v>
      </c>
      <c r="B1500" t="s">
        <v>908</v>
      </c>
      <c r="C1500" t="s">
        <v>789</v>
      </c>
      <c r="D1500" t="s">
        <v>790</v>
      </c>
      <c r="E1500">
        <v>4.0999999999999996</v>
      </c>
      <c r="F1500">
        <v>2.0916666666666664E-4</v>
      </c>
      <c r="G1500" t="s">
        <v>72</v>
      </c>
      <c r="H1500" t="s">
        <v>44</v>
      </c>
      <c r="I1500" t="s">
        <v>16</v>
      </c>
      <c r="J1500">
        <v>15</v>
      </c>
    </row>
    <row r="1501" spans="1:10" x14ac:dyDescent="0.3">
      <c r="A1501" t="s">
        <v>907</v>
      </c>
      <c r="B1501" t="s">
        <v>908</v>
      </c>
      <c r="C1501" t="s">
        <v>514</v>
      </c>
      <c r="D1501" t="s">
        <v>515</v>
      </c>
      <c r="E1501">
        <v>4.1100000000000003</v>
      </c>
      <c r="F1501">
        <v>2.0916666666666664E-4</v>
      </c>
      <c r="G1501" t="s">
        <v>72</v>
      </c>
      <c r="H1501" t="s">
        <v>44</v>
      </c>
      <c r="I1501" t="s">
        <v>16</v>
      </c>
      <c r="J1501">
        <v>15</v>
      </c>
    </row>
    <row r="1502" spans="1:10" x14ac:dyDescent="0.3">
      <c r="A1502" t="s">
        <v>907</v>
      </c>
      <c r="B1502" t="s">
        <v>908</v>
      </c>
      <c r="C1502" t="s">
        <v>791</v>
      </c>
      <c r="D1502" t="s">
        <v>792</v>
      </c>
      <c r="E1502">
        <v>4.12</v>
      </c>
      <c r="F1502">
        <v>2.0916666666666664E-4</v>
      </c>
      <c r="G1502" t="s">
        <v>72</v>
      </c>
      <c r="H1502" t="s">
        <v>44</v>
      </c>
      <c r="I1502" t="s">
        <v>16</v>
      </c>
      <c r="J1502">
        <v>15</v>
      </c>
    </row>
    <row r="1503" spans="1:10" x14ac:dyDescent="0.3">
      <c r="A1503" t="s">
        <v>907</v>
      </c>
      <c r="B1503" t="s">
        <v>908</v>
      </c>
      <c r="C1503" t="s">
        <v>793</v>
      </c>
      <c r="D1503" t="s">
        <v>794</v>
      </c>
      <c r="E1503">
        <v>4.13</v>
      </c>
      <c r="F1503">
        <v>1.0450000000000001E-4</v>
      </c>
      <c r="G1503" t="s">
        <v>72</v>
      </c>
      <c r="H1503" t="s">
        <v>44</v>
      </c>
      <c r="I1503" t="s">
        <v>16</v>
      </c>
      <c r="J1503">
        <v>15</v>
      </c>
    </row>
    <row r="1504" spans="1:10" x14ac:dyDescent="0.3">
      <c r="A1504" t="s">
        <v>907</v>
      </c>
      <c r="B1504" t="s">
        <v>908</v>
      </c>
      <c r="C1504" t="s">
        <v>795</v>
      </c>
      <c r="D1504" t="s">
        <v>796</v>
      </c>
      <c r="E1504">
        <v>4.1399999999999997</v>
      </c>
      <c r="F1504">
        <v>1.0450000000000001E-4</v>
      </c>
      <c r="G1504" t="s">
        <v>72</v>
      </c>
      <c r="H1504" t="s">
        <v>44</v>
      </c>
      <c r="I1504" t="s">
        <v>16</v>
      </c>
      <c r="J1504">
        <v>15</v>
      </c>
    </row>
    <row r="1505" spans="1:10" x14ac:dyDescent="0.3">
      <c r="A1505" t="s">
        <v>907</v>
      </c>
      <c r="B1505" t="s">
        <v>908</v>
      </c>
      <c r="C1505" t="s">
        <v>797</v>
      </c>
      <c r="D1505" t="s">
        <v>798</v>
      </c>
      <c r="E1505">
        <v>4.1500000000000004</v>
      </c>
      <c r="F1505">
        <v>1.0450000000000001E-4</v>
      </c>
      <c r="G1505" t="s">
        <v>72</v>
      </c>
      <c r="H1505" t="s">
        <v>44</v>
      </c>
      <c r="I1505" t="s">
        <v>16</v>
      </c>
      <c r="J1505">
        <v>15</v>
      </c>
    </row>
    <row r="1506" spans="1:10" x14ac:dyDescent="0.3">
      <c r="A1506" t="s">
        <v>907</v>
      </c>
      <c r="B1506" t="s">
        <v>908</v>
      </c>
      <c r="C1506" t="s">
        <v>516</v>
      </c>
      <c r="D1506" t="s">
        <v>517</v>
      </c>
      <c r="E1506">
        <v>4.16</v>
      </c>
      <c r="F1506">
        <v>1.0450000000000001E-4</v>
      </c>
      <c r="G1506" t="s">
        <v>72</v>
      </c>
      <c r="H1506" t="s">
        <v>44</v>
      </c>
      <c r="I1506" t="s">
        <v>16</v>
      </c>
      <c r="J1506">
        <v>15</v>
      </c>
    </row>
    <row r="1507" spans="1:10" x14ac:dyDescent="0.3">
      <c r="A1507" t="s">
        <v>907</v>
      </c>
      <c r="B1507" t="s">
        <v>908</v>
      </c>
      <c r="C1507" t="s">
        <v>799</v>
      </c>
      <c r="D1507" t="s">
        <v>800</v>
      </c>
      <c r="E1507">
        <v>4.17</v>
      </c>
      <c r="F1507">
        <v>1.0450000000000001E-4</v>
      </c>
      <c r="G1507" t="s">
        <v>72</v>
      </c>
      <c r="H1507" t="s">
        <v>44</v>
      </c>
      <c r="I1507" t="s">
        <v>16</v>
      </c>
      <c r="J1507">
        <v>15</v>
      </c>
    </row>
    <row r="1508" spans="1:10" x14ac:dyDescent="0.3">
      <c r="A1508" t="s">
        <v>907</v>
      </c>
      <c r="B1508" t="s">
        <v>908</v>
      </c>
      <c r="C1508" t="s">
        <v>801</v>
      </c>
      <c r="D1508" t="s">
        <v>802</v>
      </c>
      <c r="E1508">
        <v>4.18</v>
      </c>
      <c r="F1508">
        <v>1.0450000000000001E-4</v>
      </c>
      <c r="G1508" t="s">
        <v>72</v>
      </c>
      <c r="H1508" t="s">
        <v>44</v>
      </c>
      <c r="I1508" t="s">
        <v>16</v>
      </c>
      <c r="J1508">
        <v>15</v>
      </c>
    </row>
    <row r="1509" spans="1:10" x14ac:dyDescent="0.3">
      <c r="A1509" t="s">
        <v>907</v>
      </c>
      <c r="B1509" t="s">
        <v>908</v>
      </c>
      <c r="C1509" t="s">
        <v>803</v>
      </c>
      <c r="D1509" t="s">
        <v>804</v>
      </c>
      <c r="E1509">
        <v>4.1900000000000004</v>
      </c>
      <c r="F1509">
        <v>1.0450000000000001E-4</v>
      </c>
      <c r="G1509" t="s">
        <v>72</v>
      </c>
      <c r="H1509" t="s">
        <v>44</v>
      </c>
      <c r="I1509" t="s">
        <v>16</v>
      </c>
      <c r="J1509">
        <v>15</v>
      </c>
    </row>
    <row r="1510" spans="1:10" x14ac:dyDescent="0.3">
      <c r="A1510" t="s">
        <v>907</v>
      </c>
      <c r="B1510" t="s">
        <v>908</v>
      </c>
      <c r="C1510" t="s">
        <v>805</v>
      </c>
      <c r="D1510" t="s">
        <v>806</v>
      </c>
      <c r="E1510">
        <v>4.2</v>
      </c>
      <c r="F1510">
        <v>1.0450000000000001E-4</v>
      </c>
      <c r="G1510" t="s">
        <v>72</v>
      </c>
      <c r="H1510" t="s">
        <v>44</v>
      </c>
      <c r="I1510" t="s">
        <v>16</v>
      </c>
      <c r="J1510">
        <v>15</v>
      </c>
    </row>
    <row r="1511" spans="1:10" x14ac:dyDescent="0.3">
      <c r="A1511" t="s">
        <v>907</v>
      </c>
      <c r="B1511" t="s">
        <v>908</v>
      </c>
      <c r="C1511" t="s">
        <v>807</v>
      </c>
      <c r="D1511" t="s">
        <v>808</v>
      </c>
      <c r="E1511">
        <v>4.21</v>
      </c>
      <c r="F1511">
        <v>5.2333333333333336E-5</v>
      </c>
      <c r="G1511" t="s">
        <v>72</v>
      </c>
      <c r="H1511" t="s">
        <v>44</v>
      </c>
      <c r="I1511" t="s">
        <v>16</v>
      </c>
      <c r="J1511">
        <v>3</v>
      </c>
    </row>
    <row r="1512" spans="1:10" x14ac:dyDescent="0.3">
      <c r="A1512" t="s">
        <v>907</v>
      </c>
      <c r="B1512" t="s">
        <v>908</v>
      </c>
      <c r="C1512" t="s">
        <v>809</v>
      </c>
      <c r="D1512" t="s">
        <v>810</v>
      </c>
      <c r="E1512">
        <v>4.22</v>
      </c>
      <c r="F1512">
        <v>5.2333333333333336E-5</v>
      </c>
      <c r="G1512" t="s">
        <v>72</v>
      </c>
      <c r="H1512" t="s">
        <v>44</v>
      </c>
      <c r="I1512" t="s">
        <v>16</v>
      </c>
      <c r="J1512">
        <v>3</v>
      </c>
    </row>
    <row r="1513" spans="1:10" x14ac:dyDescent="0.3">
      <c r="A1513" t="s">
        <v>907</v>
      </c>
      <c r="B1513" t="s">
        <v>908</v>
      </c>
      <c r="C1513" t="s">
        <v>372</v>
      </c>
      <c r="D1513" t="s">
        <v>373</v>
      </c>
      <c r="E1513">
        <v>4.2300000000000004</v>
      </c>
      <c r="F1513">
        <v>7.2223333333333341E-3</v>
      </c>
      <c r="G1513" t="s">
        <v>72</v>
      </c>
      <c r="H1513" t="s">
        <v>44</v>
      </c>
      <c r="I1513" t="s">
        <v>16</v>
      </c>
      <c r="J1513">
        <v>5</v>
      </c>
    </row>
    <row r="1514" spans="1:10" x14ac:dyDescent="0.3">
      <c r="A1514" t="s">
        <v>907</v>
      </c>
      <c r="B1514" t="s">
        <v>908</v>
      </c>
      <c r="C1514" t="s">
        <v>813</v>
      </c>
      <c r="D1514" t="s">
        <v>814</v>
      </c>
      <c r="E1514">
        <v>4.24</v>
      </c>
      <c r="F1514">
        <v>8.3700000000000007E-4</v>
      </c>
      <c r="G1514" t="s">
        <v>72</v>
      </c>
      <c r="H1514" t="s">
        <v>44</v>
      </c>
      <c r="I1514" t="s">
        <v>16</v>
      </c>
      <c r="J1514">
        <v>3</v>
      </c>
    </row>
    <row r="1515" spans="1:10" x14ac:dyDescent="0.3">
      <c r="A1515" t="s">
        <v>907</v>
      </c>
      <c r="B1515" t="s">
        <v>908</v>
      </c>
      <c r="C1515" t="s">
        <v>470</v>
      </c>
      <c r="D1515" t="s">
        <v>471</v>
      </c>
      <c r="E1515">
        <v>4.25</v>
      </c>
      <c r="F1515">
        <v>1.5693333333333334E-3</v>
      </c>
      <c r="G1515" t="s">
        <v>72</v>
      </c>
      <c r="H1515" t="s">
        <v>44</v>
      </c>
      <c r="I1515" t="s">
        <v>16</v>
      </c>
      <c r="J1515">
        <v>2</v>
      </c>
    </row>
    <row r="1516" spans="1:10" x14ac:dyDescent="0.3">
      <c r="A1516" t="s">
        <v>907</v>
      </c>
      <c r="B1516" t="s">
        <v>908</v>
      </c>
      <c r="C1516" t="s">
        <v>815</v>
      </c>
      <c r="D1516" t="s">
        <v>816</v>
      </c>
      <c r="E1516">
        <v>4.26</v>
      </c>
      <c r="F1516">
        <v>5.2519999999999997E-3</v>
      </c>
      <c r="G1516" t="s">
        <v>72</v>
      </c>
      <c r="H1516" t="s">
        <v>44</v>
      </c>
      <c r="I1516" t="s">
        <v>16</v>
      </c>
      <c r="J1516">
        <v>1</v>
      </c>
    </row>
    <row r="1517" spans="1:10" x14ac:dyDescent="0.3">
      <c r="A1517" t="s">
        <v>907</v>
      </c>
      <c r="B1517" t="s">
        <v>908</v>
      </c>
      <c r="C1517" t="s">
        <v>817</v>
      </c>
      <c r="D1517" t="s">
        <v>818</v>
      </c>
      <c r="E1517">
        <v>4.2699999999999996</v>
      </c>
      <c r="F1517">
        <v>3.1383333333333334E-4</v>
      </c>
      <c r="G1517" t="s">
        <v>72</v>
      </c>
      <c r="H1517" t="s">
        <v>44</v>
      </c>
      <c r="I1517" t="s">
        <v>16</v>
      </c>
      <c r="J1517">
        <v>3</v>
      </c>
    </row>
    <row r="1518" spans="1:10" x14ac:dyDescent="0.3">
      <c r="A1518" t="s">
        <v>907</v>
      </c>
      <c r="B1518" t="s">
        <v>908</v>
      </c>
      <c r="C1518" t="s">
        <v>174</v>
      </c>
      <c r="D1518" t="s">
        <v>175</v>
      </c>
      <c r="E1518">
        <v>4.28</v>
      </c>
      <c r="F1518">
        <v>5.2316666666666668E-4</v>
      </c>
      <c r="G1518" t="s">
        <v>72</v>
      </c>
      <c r="H1518" t="s">
        <v>44</v>
      </c>
      <c r="I1518" t="s">
        <v>16</v>
      </c>
      <c r="J1518">
        <v>2</v>
      </c>
    </row>
    <row r="1519" spans="1:10" x14ac:dyDescent="0.3">
      <c r="A1519" t="s">
        <v>907</v>
      </c>
      <c r="B1519" t="s">
        <v>908</v>
      </c>
      <c r="C1519" t="s">
        <v>304</v>
      </c>
      <c r="D1519" t="s">
        <v>305</v>
      </c>
      <c r="E1519">
        <v>4.29</v>
      </c>
      <c r="F1519">
        <v>2.6666666666666668E-6</v>
      </c>
      <c r="G1519" t="s">
        <v>72</v>
      </c>
      <c r="H1519" t="s">
        <v>44</v>
      </c>
      <c r="I1519" t="s">
        <v>16</v>
      </c>
      <c r="J1519">
        <v>2</v>
      </c>
    </row>
    <row r="1520" spans="1:10" x14ac:dyDescent="0.3">
      <c r="A1520" t="s">
        <v>907</v>
      </c>
      <c r="B1520" t="s">
        <v>908</v>
      </c>
      <c r="C1520" t="s">
        <v>820</v>
      </c>
      <c r="D1520" t="s">
        <v>821</v>
      </c>
      <c r="E1520">
        <v>4.3</v>
      </c>
      <c r="F1520">
        <v>1.2866116666666668E-2</v>
      </c>
      <c r="G1520" t="s">
        <v>72</v>
      </c>
      <c r="H1520" t="s">
        <v>44</v>
      </c>
      <c r="I1520" t="s">
        <v>16</v>
      </c>
      <c r="J1520">
        <v>15</v>
      </c>
    </row>
    <row r="1521" spans="1:10" x14ac:dyDescent="0.3">
      <c r="A1521" t="s">
        <v>907</v>
      </c>
      <c r="B1521" t="s">
        <v>908</v>
      </c>
      <c r="C1521" t="s">
        <v>893</v>
      </c>
      <c r="D1521" t="s">
        <v>894</v>
      </c>
      <c r="E1521">
        <v>4.3099999999999996</v>
      </c>
      <c r="F1521">
        <v>3.1375000000000001E-3</v>
      </c>
      <c r="G1521" t="s">
        <v>72</v>
      </c>
      <c r="H1521" t="s">
        <v>44</v>
      </c>
      <c r="I1521" t="s">
        <v>16</v>
      </c>
      <c r="J1521">
        <v>3</v>
      </c>
    </row>
    <row r="1522" spans="1:10" x14ac:dyDescent="0.3">
      <c r="A1522" t="s">
        <v>907</v>
      </c>
      <c r="B1522" t="s">
        <v>908</v>
      </c>
      <c r="C1522" t="s">
        <v>302</v>
      </c>
      <c r="D1522" t="s">
        <v>303</v>
      </c>
      <c r="E1522">
        <v>4.32</v>
      </c>
      <c r="F1522">
        <v>2.0916666666666664E-4</v>
      </c>
      <c r="G1522" t="s">
        <v>72</v>
      </c>
      <c r="H1522" t="s">
        <v>44</v>
      </c>
      <c r="I1522" t="s">
        <v>16</v>
      </c>
      <c r="J1522">
        <v>1</v>
      </c>
    </row>
    <row r="1523" spans="1:10" x14ac:dyDescent="0.3">
      <c r="A1523" t="s">
        <v>907</v>
      </c>
      <c r="B1523" t="s">
        <v>908</v>
      </c>
      <c r="C1523" t="s">
        <v>2095</v>
      </c>
      <c r="D1523" t="s">
        <v>819</v>
      </c>
      <c r="E1523">
        <v>4.33</v>
      </c>
      <c r="F1523">
        <v>1.5588666666666666E-2</v>
      </c>
      <c r="G1523" t="s">
        <v>72</v>
      </c>
      <c r="H1523" t="s">
        <v>44</v>
      </c>
      <c r="I1523" t="s">
        <v>16</v>
      </c>
      <c r="J1523">
        <v>3</v>
      </c>
    </row>
    <row r="1524" spans="1:10" x14ac:dyDescent="0.3">
      <c r="A1524" t="s">
        <v>907</v>
      </c>
      <c r="B1524" t="s">
        <v>908</v>
      </c>
      <c r="C1524" t="s">
        <v>613</v>
      </c>
      <c r="D1524" t="s">
        <v>614</v>
      </c>
      <c r="E1524">
        <v>4.34</v>
      </c>
      <c r="F1524">
        <v>3.1366666666666663E-4</v>
      </c>
      <c r="G1524" t="s">
        <v>72</v>
      </c>
      <c r="H1524" t="s">
        <v>44</v>
      </c>
      <c r="I1524" t="s">
        <v>16</v>
      </c>
      <c r="J1524">
        <v>2</v>
      </c>
    </row>
    <row r="1525" spans="1:10" x14ac:dyDescent="0.3">
      <c r="A1525" t="s">
        <v>907</v>
      </c>
      <c r="B1525" t="s">
        <v>908</v>
      </c>
      <c r="C1525" t="s">
        <v>899</v>
      </c>
      <c r="D1525" t="s">
        <v>900</v>
      </c>
      <c r="E1525">
        <v>5</v>
      </c>
      <c r="F1525">
        <v>1.8796333333333335E-2</v>
      </c>
      <c r="G1525" t="s">
        <v>72</v>
      </c>
      <c r="H1525" t="s">
        <v>44</v>
      </c>
      <c r="I1525" t="s">
        <v>16</v>
      </c>
      <c r="J1525">
        <v>4</v>
      </c>
    </row>
    <row r="1526" spans="1:10" x14ac:dyDescent="0.3">
      <c r="A1526" t="s">
        <v>907</v>
      </c>
      <c r="B1526" t="s">
        <v>908</v>
      </c>
      <c r="C1526" t="s">
        <v>913</v>
      </c>
      <c r="D1526" t="s">
        <v>914</v>
      </c>
      <c r="E1526">
        <v>6</v>
      </c>
      <c r="F1526">
        <v>4.3999999999999997E-2</v>
      </c>
      <c r="G1526" t="s">
        <v>14</v>
      </c>
      <c r="H1526" t="s">
        <v>44</v>
      </c>
      <c r="I1526" t="s">
        <v>16</v>
      </c>
      <c r="J1526">
        <v>0</v>
      </c>
    </row>
    <row r="1527" spans="1:10" x14ac:dyDescent="0.3">
      <c r="A1527" t="s">
        <v>907</v>
      </c>
      <c r="B1527" t="s">
        <v>908</v>
      </c>
      <c r="C1527" t="s">
        <v>915</v>
      </c>
      <c r="D1527" t="s">
        <v>916</v>
      </c>
      <c r="E1527">
        <v>7</v>
      </c>
      <c r="F1527">
        <v>1.054</v>
      </c>
      <c r="G1527" t="s">
        <v>14</v>
      </c>
      <c r="H1527" t="s">
        <v>44</v>
      </c>
      <c r="I1527" t="s">
        <v>16</v>
      </c>
      <c r="J1527">
        <v>3</v>
      </c>
    </row>
    <row r="1528" spans="1:10" x14ac:dyDescent="0.3">
      <c r="A1528" t="s">
        <v>917</v>
      </c>
      <c r="B1528" t="s">
        <v>918</v>
      </c>
      <c r="C1528" t="s">
        <v>372</v>
      </c>
      <c r="D1528" t="s">
        <v>373</v>
      </c>
      <c r="E1528">
        <v>1.01</v>
      </c>
      <c r="F1528">
        <v>1.3727333333333334E-2</v>
      </c>
      <c r="G1528" t="s">
        <v>72</v>
      </c>
      <c r="H1528" t="s">
        <v>44</v>
      </c>
      <c r="I1528" t="s">
        <v>16</v>
      </c>
      <c r="J1528">
        <v>5</v>
      </c>
    </row>
    <row r="1529" spans="1:10" x14ac:dyDescent="0.3">
      <c r="A1529" t="s">
        <v>917</v>
      </c>
      <c r="B1529" t="s">
        <v>918</v>
      </c>
      <c r="C1529" t="s">
        <v>775</v>
      </c>
      <c r="D1529" t="s">
        <v>776</v>
      </c>
      <c r="E1529">
        <v>1.02</v>
      </c>
      <c r="F1529">
        <v>8.7849999999999994E-3</v>
      </c>
      <c r="G1529" t="s">
        <v>72</v>
      </c>
      <c r="H1529" t="s">
        <v>44</v>
      </c>
      <c r="I1529" t="s">
        <v>16</v>
      </c>
      <c r="J1529">
        <v>15</v>
      </c>
    </row>
    <row r="1530" spans="1:10" x14ac:dyDescent="0.3">
      <c r="A1530" t="s">
        <v>917</v>
      </c>
      <c r="B1530" t="s">
        <v>918</v>
      </c>
      <c r="C1530" t="s">
        <v>717</v>
      </c>
      <c r="D1530" t="s">
        <v>718</v>
      </c>
      <c r="E1530">
        <v>1.03</v>
      </c>
      <c r="F1530">
        <v>5.2290000000000001E-3</v>
      </c>
      <c r="G1530" t="s">
        <v>72</v>
      </c>
      <c r="H1530" t="s">
        <v>44</v>
      </c>
      <c r="I1530" t="s">
        <v>16</v>
      </c>
      <c r="J1530">
        <v>1</v>
      </c>
    </row>
    <row r="1531" spans="1:10" x14ac:dyDescent="0.3">
      <c r="A1531" t="s">
        <v>917</v>
      </c>
      <c r="B1531" t="s">
        <v>918</v>
      </c>
      <c r="C1531" t="s">
        <v>698</v>
      </c>
      <c r="D1531" t="s">
        <v>699</v>
      </c>
      <c r="E1531">
        <v>1.04</v>
      </c>
      <c r="F1531">
        <v>1.9870000000000001E-3</v>
      </c>
      <c r="G1531" t="s">
        <v>72</v>
      </c>
      <c r="H1531" t="s">
        <v>44</v>
      </c>
      <c r="I1531" t="s">
        <v>16</v>
      </c>
      <c r="J1531">
        <v>1</v>
      </c>
    </row>
    <row r="1532" spans="1:10" x14ac:dyDescent="0.3">
      <c r="A1532" t="s">
        <v>917</v>
      </c>
      <c r="B1532" t="s">
        <v>918</v>
      </c>
      <c r="C1532" t="s">
        <v>777</v>
      </c>
      <c r="D1532" t="s">
        <v>778</v>
      </c>
      <c r="E1532">
        <v>1.05</v>
      </c>
      <c r="F1532">
        <v>1.6733333333333331E-3</v>
      </c>
      <c r="G1532" t="s">
        <v>72</v>
      </c>
      <c r="H1532" t="s">
        <v>44</v>
      </c>
      <c r="I1532" t="s">
        <v>16</v>
      </c>
      <c r="J1532">
        <v>3</v>
      </c>
    </row>
    <row r="1533" spans="1:10" x14ac:dyDescent="0.3">
      <c r="A1533" t="s">
        <v>917</v>
      </c>
      <c r="B1533" t="s">
        <v>918</v>
      </c>
      <c r="C1533" t="s">
        <v>779</v>
      </c>
      <c r="D1533" t="s">
        <v>780</v>
      </c>
      <c r="E1533">
        <v>1.06</v>
      </c>
      <c r="F1533">
        <v>1.8200000000000001E-4</v>
      </c>
      <c r="G1533" t="s">
        <v>72</v>
      </c>
      <c r="H1533" t="s">
        <v>44</v>
      </c>
      <c r="I1533" t="s">
        <v>16</v>
      </c>
      <c r="J1533">
        <v>3</v>
      </c>
    </row>
    <row r="1534" spans="1:10" x14ac:dyDescent="0.3">
      <c r="A1534" t="s">
        <v>917</v>
      </c>
      <c r="B1534" t="s">
        <v>918</v>
      </c>
      <c r="C1534" t="s">
        <v>781</v>
      </c>
      <c r="D1534" t="s">
        <v>782</v>
      </c>
      <c r="E1534">
        <v>1.07</v>
      </c>
      <c r="F1534">
        <v>1.464E-3</v>
      </c>
      <c r="G1534" t="s">
        <v>72</v>
      </c>
      <c r="H1534" t="s">
        <v>44</v>
      </c>
      <c r="I1534" t="s">
        <v>16</v>
      </c>
      <c r="J1534">
        <v>3</v>
      </c>
    </row>
    <row r="1535" spans="1:10" x14ac:dyDescent="0.3">
      <c r="A1535" t="s">
        <v>917</v>
      </c>
      <c r="B1535" t="s">
        <v>918</v>
      </c>
      <c r="C1535" t="s">
        <v>364</v>
      </c>
      <c r="D1535" t="s">
        <v>365</v>
      </c>
      <c r="E1535">
        <v>1.08</v>
      </c>
      <c r="F1535">
        <v>1.255E-3</v>
      </c>
      <c r="G1535" t="s">
        <v>72</v>
      </c>
      <c r="H1535" t="s">
        <v>44</v>
      </c>
      <c r="I1535" t="s">
        <v>16</v>
      </c>
      <c r="J1535">
        <v>15</v>
      </c>
    </row>
    <row r="1536" spans="1:10" x14ac:dyDescent="0.3">
      <c r="A1536" t="s">
        <v>917</v>
      </c>
      <c r="B1536" t="s">
        <v>918</v>
      </c>
      <c r="C1536" t="s">
        <v>783</v>
      </c>
      <c r="D1536" t="s">
        <v>784</v>
      </c>
      <c r="E1536">
        <v>1.0900000000000001</v>
      </c>
      <c r="F1536">
        <v>1.0456666666666667E-3</v>
      </c>
      <c r="G1536" t="s">
        <v>72</v>
      </c>
      <c r="H1536" t="s">
        <v>44</v>
      </c>
      <c r="I1536" t="s">
        <v>16</v>
      </c>
      <c r="J1536">
        <v>15</v>
      </c>
    </row>
    <row r="1537" spans="1:10" x14ac:dyDescent="0.3">
      <c r="A1537" t="s">
        <v>917</v>
      </c>
      <c r="B1537" t="s">
        <v>918</v>
      </c>
      <c r="C1537" t="s">
        <v>785</v>
      </c>
      <c r="D1537" t="s">
        <v>786</v>
      </c>
      <c r="E1537">
        <v>1.1000000000000001</v>
      </c>
      <c r="F1537">
        <v>9.3066666666666656E-4</v>
      </c>
      <c r="G1537" t="s">
        <v>72</v>
      </c>
      <c r="H1537" t="s">
        <v>44</v>
      </c>
      <c r="I1537" t="s">
        <v>16</v>
      </c>
      <c r="J1537">
        <v>1</v>
      </c>
    </row>
    <row r="1538" spans="1:10" x14ac:dyDescent="0.3">
      <c r="A1538" t="s">
        <v>917</v>
      </c>
      <c r="B1538" t="s">
        <v>918</v>
      </c>
      <c r="C1538" t="s">
        <v>789</v>
      </c>
      <c r="D1538" t="s">
        <v>790</v>
      </c>
      <c r="E1538">
        <v>1.1100000000000001</v>
      </c>
      <c r="F1538">
        <v>4.1833333333333327E-4</v>
      </c>
      <c r="G1538" t="s">
        <v>72</v>
      </c>
      <c r="H1538" t="s">
        <v>44</v>
      </c>
      <c r="I1538" t="s">
        <v>16</v>
      </c>
      <c r="J1538">
        <v>15</v>
      </c>
    </row>
    <row r="1539" spans="1:10" x14ac:dyDescent="0.3">
      <c r="A1539" t="s">
        <v>917</v>
      </c>
      <c r="B1539" t="s">
        <v>918</v>
      </c>
      <c r="C1539" t="s">
        <v>514</v>
      </c>
      <c r="D1539" t="s">
        <v>515</v>
      </c>
      <c r="E1539">
        <v>1.1200000000000001</v>
      </c>
      <c r="F1539">
        <v>4.1833333333333327E-4</v>
      </c>
      <c r="G1539" t="s">
        <v>72</v>
      </c>
      <c r="H1539" t="s">
        <v>44</v>
      </c>
      <c r="I1539" t="s">
        <v>16</v>
      </c>
      <c r="J1539">
        <v>15</v>
      </c>
    </row>
    <row r="1540" spans="1:10" x14ac:dyDescent="0.3">
      <c r="A1540" t="s">
        <v>917</v>
      </c>
      <c r="B1540" t="s">
        <v>918</v>
      </c>
      <c r="C1540" t="s">
        <v>791</v>
      </c>
      <c r="D1540" t="s">
        <v>792</v>
      </c>
      <c r="E1540">
        <v>1.1299999999999999</v>
      </c>
      <c r="F1540">
        <v>4.1833333333333327E-4</v>
      </c>
      <c r="G1540" t="s">
        <v>72</v>
      </c>
      <c r="H1540" t="s">
        <v>44</v>
      </c>
      <c r="I1540" t="s">
        <v>16</v>
      </c>
      <c r="J1540">
        <v>15</v>
      </c>
    </row>
    <row r="1541" spans="1:10" x14ac:dyDescent="0.3">
      <c r="A1541" t="s">
        <v>917</v>
      </c>
      <c r="B1541" t="s">
        <v>918</v>
      </c>
      <c r="C1541" t="s">
        <v>793</v>
      </c>
      <c r="D1541" t="s">
        <v>794</v>
      </c>
      <c r="E1541">
        <v>1.1400000000000001</v>
      </c>
      <c r="F1541">
        <v>2.0900000000000001E-4</v>
      </c>
      <c r="G1541" t="s">
        <v>72</v>
      </c>
      <c r="H1541" t="s">
        <v>44</v>
      </c>
      <c r="I1541" t="s">
        <v>16</v>
      </c>
      <c r="J1541">
        <v>15</v>
      </c>
    </row>
    <row r="1542" spans="1:10" x14ac:dyDescent="0.3">
      <c r="A1542" t="s">
        <v>917</v>
      </c>
      <c r="B1542" t="s">
        <v>918</v>
      </c>
      <c r="C1542" t="s">
        <v>795</v>
      </c>
      <c r="D1542" t="s">
        <v>796</v>
      </c>
      <c r="E1542">
        <v>1.1499999999999999</v>
      </c>
      <c r="F1542">
        <v>2.0900000000000001E-4</v>
      </c>
      <c r="G1542" t="s">
        <v>72</v>
      </c>
      <c r="H1542" t="s">
        <v>44</v>
      </c>
      <c r="I1542" t="s">
        <v>16</v>
      </c>
      <c r="J1542">
        <v>15</v>
      </c>
    </row>
    <row r="1543" spans="1:10" x14ac:dyDescent="0.3">
      <c r="A1543" t="s">
        <v>917</v>
      </c>
      <c r="B1543" t="s">
        <v>918</v>
      </c>
      <c r="C1543" t="s">
        <v>797</v>
      </c>
      <c r="D1543" t="s">
        <v>798</v>
      </c>
      <c r="E1543">
        <v>1.1599999999999999</v>
      </c>
      <c r="F1543">
        <v>2.0900000000000001E-4</v>
      </c>
      <c r="G1543" t="s">
        <v>72</v>
      </c>
      <c r="H1543" t="s">
        <v>44</v>
      </c>
      <c r="I1543" t="s">
        <v>16</v>
      </c>
      <c r="J1543">
        <v>15</v>
      </c>
    </row>
    <row r="1544" spans="1:10" x14ac:dyDescent="0.3">
      <c r="A1544" t="s">
        <v>917</v>
      </c>
      <c r="B1544" t="s">
        <v>918</v>
      </c>
      <c r="C1544" t="s">
        <v>516</v>
      </c>
      <c r="D1544" t="s">
        <v>517</v>
      </c>
      <c r="E1544">
        <v>1.17</v>
      </c>
      <c r="F1544">
        <v>2.0900000000000001E-4</v>
      </c>
      <c r="G1544" t="s">
        <v>72</v>
      </c>
      <c r="H1544" t="s">
        <v>44</v>
      </c>
      <c r="I1544" t="s">
        <v>16</v>
      </c>
      <c r="J1544">
        <v>15</v>
      </c>
    </row>
    <row r="1545" spans="1:10" x14ac:dyDescent="0.3">
      <c r="A1545" t="s">
        <v>917</v>
      </c>
      <c r="B1545" t="s">
        <v>918</v>
      </c>
      <c r="C1545" t="s">
        <v>799</v>
      </c>
      <c r="D1545" t="s">
        <v>800</v>
      </c>
      <c r="E1545">
        <v>1.18</v>
      </c>
      <c r="F1545">
        <v>2.0900000000000001E-4</v>
      </c>
      <c r="G1545" t="s">
        <v>72</v>
      </c>
      <c r="H1545" t="s">
        <v>44</v>
      </c>
      <c r="I1545" t="s">
        <v>16</v>
      </c>
      <c r="J1545">
        <v>15</v>
      </c>
    </row>
    <row r="1546" spans="1:10" x14ac:dyDescent="0.3">
      <c r="A1546" t="s">
        <v>917</v>
      </c>
      <c r="B1546" t="s">
        <v>918</v>
      </c>
      <c r="C1546" t="s">
        <v>801</v>
      </c>
      <c r="D1546" t="s">
        <v>802</v>
      </c>
      <c r="E1546">
        <v>1.19</v>
      </c>
      <c r="F1546">
        <v>2.0900000000000001E-4</v>
      </c>
      <c r="G1546" t="s">
        <v>72</v>
      </c>
      <c r="H1546" t="s">
        <v>44</v>
      </c>
      <c r="I1546" t="s">
        <v>16</v>
      </c>
      <c r="J1546">
        <v>15</v>
      </c>
    </row>
    <row r="1547" spans="1:10" x14ac:dyDescent="0.3">
      <c r="A1547" t="s">
        <v>917</v>
      </c>
      <c r="B1547" t="s">
        <v>918</v>
      </c>
      <c r="C1547" t="s">
        <v>803</v>
      </c>
      <c r="D1547" t="s">
        <v>804</v>
      </c>
      <c r="E1547">
        <v>1.2</v>
      </c>
      <c r="F1547">
        <v>2.0900000000000001E-4</v>
      </c>
      <c r="G1547" t="s">
        <v>72</v>
      </c>
      <c r="H1547" t="s">
        <v>44</v>
      </c>
      <c r="I1547" t="s">
        <v>16</v>
      </c>
      <c r="J1547">
        <v>15</v>
      </c>
    </row>
    <row r="1548" spans="1:10" x14ac:dyDescent="0.3">
      <c r="A1548" t="s">
        <v>917</v>
      </c>
      <c r="B1548" t="s">
        <v>918</v>
      </c>
      <c r="C1548" t="s">
        <v>805</v>
      </c>
      <c r="D1548" t="s">
        <v>806</v>
      </c>
      <c r="E1548">
        <v>1.21</v>
      </c>
      <c r="F1548">
        <v>2.0900000000000001E-4</v>
      </c>
      <c r="G1548" t="s">
        <v>72</v>
      </c>
      <c r="H1548" t="s">
        <v>44</v>
      </c>
      <c r="I1548" t="s">
        <v>16</v>
      </c>
      <c r="J1548">
        <v>15</v>
      </c>
    </row>
    <row r="1549" spans="1:10" x14ac:dyDescent="0.3">
      <c r="A1549" t="s">
        <v>917</v>
      </c>
      <c r="B1549" t="s">
        <v>918</v>
      </c>
      <c r="C1549" t="s">
        <v>807</v>
      </c>
      <c r="D1549" t="s">
        <v>808</v>
      </c>
      <c r="E1549">
        <v>1.22</v>
      </c>
      <c r="F1549">
        <v>1.0466666666666667E-4</v>
      </c>
      <c r="G1549" t="s">
        <v>72</v>
      </c>
      <c r="H1549" t="s">
        <v>44</v>
      </c>
      <c r="I1549" t="s">
        <v>16</v>
      </c>
      <c r="J1549">
        <v>3</v>
      </c>
    </row>
    <row r="1550" spans="1:10" x14ac:dyDescent="0.3">
      <c r="A1550" t="s">
        <v>917</v>
      </c>
      <c r="B1550" t="s">
        <v>918</v>
      </c>
      <c r="C1550" t="s">
        <v>809</v>
      </c>
      <c r="D1550" t="s">
        <v>810</v>
      </c>
      <c r="E1550">
        <v>1.23</v>
      </c>
      <c r="F1550">
        <v>1.0466666666666667E-4</v>
      </c>
      <c r="G1550" t="s">
        <v>72</v>
      </c>
      <c r="H1550" t="s">
        <v>44</v>
      </c>
      <c r="I1550" t="s">
        <v>16</v>
      </c>
      <c r="J1550">
        <v>3</v>
      </c>
    </row>
    <row r="1551" spans="1:10" x14ac:dyDescent="0.3">
      <c r="A1551" t="s">
        <v>917</v>
      </c>
      <c r="B1551" t="s">
        <v>918</v>
      </c>
      <c r="C1551" t="s">
        <v>811</v>
      </c>
      <c r="D1551" t="s">
        <v>812</v>
      </c>
      <c r="E1551">
        <v>1.24</v>
      </c>
      <c r="F1551">
        <v>6.2750000000000002E-3</v>
      </c>
      <c r="G1551" t="s">
        <v>72</v>
      </c>
      <c r="H1551" t="s">
        <v>44</v>
      </c>
      <c r="I1551" t="s">
        <v>16</v>
      </c>
      <c r="J1551">
        <v>3</v>
      </c>
    </row>
    <row r="1552" spans="1:10" x14ac:dyDescent="0.3">
      <c r="A1552" t="s">
        <v>917</v>
      </c>
      <c r="B1552" t="s">
        <v>918</v>
      </c>
      <c r="C1552" t="s">
        <v>304</v>
      </c>
      <c r="D1552" t="s">
        <v>305</v>
      </c>
      <c r="E1552">
        <v>1.25</v>
      </c>
      <c r="F1552">
        <v>5.3333333333333337E-6</v>
      </c>
      <c r="G1552" t="s">
        <v>72</v>
      </c>
      <c r="H1552" t="s">
        <v>44</v>
      </c>
      <c r="I1552" t="s">
        <v>16</v>
      </c>
      <c r="J1552">
        <v>2</v>
      </c>
    </row>
    <row r="1553" spans="1:10" x14ac:dyDescent="0.3">
      <c r="A1553" t="s">
        <v>917</v>
      </c>
      <c r="B1553" t="s">
        <v>918</v>
      </c>
      <c r="C1553" t="s">
        <v>813</v>
      </c>
      <c r="D1553" t="s">
        <v>814</v>
      </c>
      <c r="E1553">
        <v>1.26</v>
      </c>
      <c r="F1553">
        <v>1.6736666666666666E-3</v>
      </c>
      <c r="G1553" t="s">
        <v>72</v>
      </c>
      <c r="H1553" t="s">
        <v>44</v>
      </c>
      <c r="I1553" t="s">
        <v>16</v>
      </c>
      <c r="J1553">
        <v>3</v>
      </c>
    </row>
    <row r="1554" spans="1:10" x14ac:dyDescent="0.3">
      <c r="A1554" t="s">
        <v>917</v>
      </c>
      <c r="B1554" t="s">
        <v>918</v>
      </c>
      <c r="C1554" t="s">
        <v>815</v>
      </c>
      <c r="D1554" t="s">
        <v>816</v>
      </c>
      <c r="E1554">
        <v>1.27</v>
      </c>
      <c r="F1554">
        <v>1.0503999999999999E-2</v>
      </c>
      <c r="G1554" t="s">
        <v>72</v>
      </c>
      <c r="H1554" t="s">
        <v>44</v>
      </c>
      <c r="I1554" t="s">
        <v>16</v>
      </c>
      <c r="J1554">
        <v>1</v>
      </c>
    </row>
    <row r="1555" spans="1:10" x14ac:dyDescent="0.3">
      <c r="A1555" t="s">
        <v>917</v>
      </c>
      <c r="B1555" t="s">
        <v>918</v>
      </c>
      <c r="C1555" t="s">
        <v>817</v>
      </c>
      <c r="D1555" t="s">
        <v>818</v>
      </c>
      <c r="E1555">
        <v>1.28</v>
      </c>
      <c r="F1555">
        <v>6.2766666666666667E-4</v>
      </c>
      <c r="G1555" t="s">
        <v>72</v>
      </c>
      <c r="H1555" t="s">
        <v>44</v>
      </c>
      <c r="I1555" t="s">
        <v>16</v>
      </c>
      <c r="J1555">
        <v>3</v>
      </c>
    </row>
    <row r="1556" spans="1:10" x14ac:dyDescent="0.3">
      <c r="A1556" t="s">
        <v>917</v>
      </c>
      <c r="B1556" t="s">
        <v>918</v>
      </c>
      <c r="C1556" t="s">
        <v>174</v>
      </c>
      <c r="D1556" t="s">
        <v>175</v>
      </c>
      <c r="E1556">
        <v>1.29</v>
      </c>
      <c r="F1556">
        <v>1.0463333333333334E-3</v>
      </c>
      <c r="G1556" t="s">
        <v>72</v>
      </c>
      <c r="H1556" t="s">
        <v>44</v>
      </c>
      <c r="I1556" t="s">
        <v>16</v>
      </c>
      <c r="J1556">
        <v>2</v>
      </c>
    </row>
    <row r="1557" spans="1:10" x14ac:dyDescent="0.3">
      <c r="A1557" t="s">
        <v>917</v>
      </c>
      <c r="B1557" t="s">
        <v>918</v>
      </c>
      <c r="C1557" t="s">
        <v>470</v>
      </c>
      <c r="D1557" t="s">
        <v>471</v>
      </c>
      <c r="E1557">
        <v>1.3</v>
      </c>
      <c r="F1557">
        <v>3.0466666666666667E-3</v>
      </c>
      <c r="G1557" t="s">
        <v>72</v>
      </c>
      <c r="H1557" t="s">
        <v>44</v>
      </c>
      <c r="I1557" t="s">
        <v>16</v>
      </c>
      <c r="J1557">
        <v>2</v>
      </c>
    </row>
    <row r="1558" spans="1:10" x14ac:dyDescent="0.3">
      <c r="A1558" t="s">
        <v>917</v>
      </c>
      <c r="B1558" t="s">
        <v>918</v>
      </c>
      <c r="C1558" t="s">
        <v>302</v>
      </c>
      <c r="D1558" t="s">
        <v>303</v>
      </c>
      <c r="E1558">
        <v>1.31</v>
      </c>
      <c r="F1558">
        <v>4.1833333333333327E-4</v>
      </c>
      <c r="G1558" t="s">
        <v>72</v>
      </c>
      <c r="H1558" t="s">
        <v>44</v>
      </c>
      <c r="I1558" t="s">
        <v>16</v>
      </c>
      <c r="J1558">
        <v>1</v>
      </c>
    </row>
    <row r="1559" spans="1:10" x14ac:dyDescent="0.3">
      <c r="A1559" t="s">
        <v>917</v>
      </c>
      <c r="B1559" t="s">
        <v>918</v>
      </c>
      <c r="C1559" t="s">
        <v>820</v>
      </c>
      <c r="D1559" t="s">
        <v>821</v>
      </c>
      <c r="E1559">
        <v>1.32</v>
      </c>
      <c r="F1559">
        <v>2.5732233333333337E-2</v>
      </c>
      <c r="G1559" t="s">
        <v>72</v>
      </c>
      <c r="H1559" t="s">
        <v>44</v>
      </c>
      <c r="I1559" t="s">
        <v>16</v>
      </c>
      <c r="J1559">
        <v>15</v>
      </c>
    </row>
    <row r="1560" spans="1:10" x14ac:dyDescent="0.3">
      <c r="A1560" t="s">
        <v>917</v>
      </c>
      <c r="B1560" t="s">
        <v>918</v>
      </c>
      <c r="C1560" t="s">
        <v>2095</v>
      </c>
      <c r="D1560" t="s">
        <v>819</v>
      </c>
      <c r="E1560">
        <v>1.33</v>
      </c>
      <c r="F1560">
        <v>3.1177333333333331E-2</v>
      </c>
      <c r="G1560" t="s">
        <v>72</v>
      </c>
      <c r="H1560" t="s">
        <v>44</v>
      </c>
      <c r="I1560" t="s">
        <v>16</v>
      </c>
      <c r="J1560">
        <v>3</v>
      </c>
    </row>
    <row r="1561" spans="1:10" x14ac:dyDescent="0.3">
      <c r="A1561" t="s">
        <v>917</v>
      </c>
      <c r="B1561" t="s">
        <v>918</v>
      </c>
      <c r="C1561" t="s">
        <v>613</v>
      </c>
      <c r="D1561" t="s">
        <v>614</v>
      </c>
      <c r="E1561">
        <v>1.34</v>
      </c>
      <c r="F1561">
        <v>6.2733333333333326E-4</v>
      </c>
      <c r="G1561" t="s">
        <v>72</v>
      </c>
      <c r="H1561" t="s">
        <v>44</v>
      </c>
      <c r="I1561" t="s">
        <v>16</v>
      </c>
      <c r="J1561">
        <v>2</v>
      </c>
    </row>
    <row r="1562" spans="1:10" x14ac:dyDescent="0.3">
      <c r="A1562" t="s">
        <v>917</v>
      </c>
      <c r="B1562" t="s">
        <v>918</v>
      </c>
      <c r="C1562" t="s">
        <v>775</v>
      </c>
      <c r="D1562" t="s">
        <v>776</v>
      </c>
      <c r="E1562">
        <v>2.0099999999999998</v>
      </c>
      <c r="F1562">
        <v>8.7849999999999994E-3</v>
      </c>
      <c r="G1562" t="s">
        <v>72</v>
      </c>
      <c r="H1562" t="s">
        <v>44</v>
      </c>
      <c r="I1562" t="s">
        <v>16</v>
      </c>
      <c r="J1562">
        <v>15</v>
      </c>
    </row>
    <row r="1563" spans="1:10" x14ac:dyDescent="0.3">
      <c r="A1563" t="s">
        <v>917</v>
      </c>
      <c r="B1563" t="s">
        <v>918</v>
      </c>
      <c r="C1563" t="s">
        <v>717</v>
      </c>
      <c r="D1563" t="s">
        <v>718</v>
      </c>
      <c r="E1563">
        <v>2.02</v>
      </c>
      <c r="F1563">
        <v>5.2290000000000001E-3</v>
      </c>
      <c r="G1563" t="s">
        <v>72</v>
      </c>
      <c r="H1563" t="s">
        <v>44</v>
      </c>
      <c r="I1563" t="s">
        <v>16</v>
      </c>
      <c r="J1563">
        <v>1</v>
      </c>
    </row>
    <row r="1564" spans="1:10" x14ac:dyDescent="0.3">
      <c r="A1564" t="s">
        <v>917</v>
      </c>
      <c r="B1564" t="s">
        <v>918</v>
      </c>
      <c r="C1564" t="s">
        <v>777</v>
      </c>
      <c r="D1564" t="s">
        <v>778</v>
      </c>
      <c r="E1564">
        <v>2.0299999999999998</v>
      </c>
      <c r="F1564">
        <v>1.6733333333333331E-3</v>
      </c>
      <c r="G1564" t="s">
        <v>72</v>
      </c>
      <c r="H1564" t="s">
        <v>44</v>
      </c>
      <c r="I1564" t="s">
        <v>16</v>
      </c>
      <c r="J1564">
        <v>3</v>
      </c>
    </row>
    <row r="1565" spans="1:10" x14ac:dyDescent="0.3">
      <c r="A1565" t="s">
        <v>917</v>
      </c>
      <c r="B1565" t="s">
        <v>918</v>
      </c>
      <c r="C1565" t="s">
        <v>781</v>
      </c>
      <c r="D1565" t="s">
        <v>782</v>
      </c>
      <c r="E1565">
        <v>2.04</v>
      </c>
      <c r="F1565">
        <v>1.464E-3</v>
      </c>
      <c r="G1565" t="s">
        <v>72</v>
      </c>
      <c r="H1565" t="s">
        <v>44</v>
      </c>
      <c r="I1565" t="s">
        <v>16</v>
      </c>
      <c r="J1565">
        <v>3</v>
      </c>
    </row>
    <row r="1566" spans="1:10" x14ac:dyDescent="0.3">
      <c r="A1566" t="s">
        <v>917</v>
      </c>
      <c r="B1566" t="s">
        <v>918</v>
      </c>
      <c r="C1566" t="s">
        <v>783</v>
      </c>
      <c r="D1566" t="s">
        <v>784</v>
      </c>
      <c r="E1566">
        <v>2.0499999999999998</v>
      </c>
      <c r="F1566">
        <v>1.0456666666666667E-3</v>
      </c>
      <c r="G1566" t="s">
        <v>72</v>
      </c>
      <c r="H1566" t="s">
        <v>44</v>
      </c>
      <c r="I1566" t="s">
        <v>16</v>
      </c>
      <c r="J1566">
        <v>15</v>
      </c>
    </row>
    <row r="1567" spans="1:10" x14ac:dyDescent="0.3">
      <c r="A1567" t="s">
        <v>917</v>
      </c>
      <c r="B1567" t="s">
        <v>918</v>
      </c>
      <c r="C1567" t="s">
        <v>785</v>
      </c>
      <c r="D1567" t="s">
        <v>786</v>
      </c>
      <c r="E1567">
        <v>2.06</v>
      </c>
      <c r="F1567">
        <v>9.3066666666666656E-4</v>
      </c>
      <c r="G1567" t="s">
        <v>72</v>
      </c>
      <c r="H1567" t="s">
        <v>44</v>
      </c>
      <c r="I1567" t="s">
        <v>16</v>
      </c>
      <c r="J1567">
        <v>1</v>
      </c>
    </row>
    <row r="1568" spans="1:10" x14ac:dyDescent="0.3">
      <c r="A1568" t="s">
        <v>917</v>
      </c>
      <c r="B1568" t="s">
        <v>918</v>
      </c>
      <c r="C1568" t="s">
        <v>789</v>
      </c>
      <c r="D1568" t="s">
        <v>790</v>
      </c>
      <c r="E1568">
        <v>2.0699999999999998</v>
      </c>
      <c r="F1568">
        <v>4.1833333333333327E-4</v>
      </c>
      <c r="G1568" t="s">
        <v>72</v>
      </c>
      <c r="H1568" t="s">
        <v>44</v>
      </c>
      <c r="I1568" t="s">
        <v>16</v>
      </c>
      <c r="J1568">
        <v>15</v>
      </c>
    </row>
    <row r="1569" spans="1:10" x14ac:dyDescent="0.3">
      <c r="A1569" t="s">
        <v>917</v>
      </c>
      <c r="B1569" t="s">
        <v>918</v>
      </c>
      <c r="C1569" t="s">
        <v>514</v>
      </c>
      <c r="D1569" t="s">
        <v>515</v>
      </c>
      <c r="E1569">
        <v>2.08</v>
      </c>
      <c r="F1569">
        <v>4.1833333333333327E-4</v>
      </c>
      <c r="G1569" t="s">
        <v>72</v>
      </c>
      <c r="H1569" t="s">
        <v>44</v>
      </c>
      <c r="I1569" t="s">
        <v>16</v>
      </c>
      <c r="J1569">
        <v>15</v>
      </c>
    </row>
    <row r="1570" spans="1:10" x14ac:dyDescent="0.3">
      <c r="A1570" t="s">
        <v>917</v>
      </c>
      <c r="B1570" t="s">
        <v>918</v>
      </c>
      <c r="C1570" t="s">
        <v>791</v>
      </c>
      <c r="D1570" t="s">
        <v>792</v>
      </c>
      <c r="E1570">
        <v>2.09</v>
      </c>
      <c r="F1570">
        <v>4.1833333333333327E-4</v>
      </c>
      <c r="G1570" t="s">
        <v>72</v>
      </c>
      <c r="H1570" t="s">
        <v>44</v>
      </c>
      <c r="I1570" t="s">
        <v>16</v>
      </c>
      <c r="J1570">
        <v>15</v>
      </c>
    </row>
    <row r="1571" spans="1:10" x14ac:dyDescent="0.3">
      <c r="A1571" t="s">
        <v>917</v>
      </c>
      <c r="B1571" t="s">
        <v>918</v>
      </c>
      <c r="C1571" t="s">
        <v>793</v>
      </c>
      <c r="D1571" t="s">
        <v>794</v>
      </c>
      <c r="E1571">
        <v>2.1</v>
      </c>
      <c r="F1571">
        <v>2.0900000000000001E-4</v>
      </c>
      <c r="G1571" t="s">
        <v>72</v>
      </c>
      <c r="H1571" t="s">
        <v>44</v>
      </c>
      <c r="I1571" t="s">
        <v>16</v>
      </c>
      <c r="J1571">
        <v>15</v>
      </c>
    </row>
    <row r="1572" spans="1:10" x14ac:dyDescent="0.3">
      <c r="A1572" t="s">
        <v>917</v>
      </c>
      <c r="B1572" t="s">
        <v>918</v>
      </c>
      <c r="C1572" t="s">
        <v>795</v>
      </c>
      <c r="D1572" t="s">
        <v>796</v>
      </c>
      <c r="E1572">
        <v>2.11</v>
      </c>
      <c r="F1572">
        <v>2.0900000000000001E-4</v>
      </c>
      <c r="G1572" t="s">
        <v>72</v>
      </c>
      <c r="H1572" t="s">
        <v>44</v>
      </c>
      <c r="I1572" t="s">
        <v>16</v>
      </c>
      <c r="J1572">
        <v>15</v>
      </c>
    </row>
    <row r="1573" spans="1:10" x14ac:dyDescent="0.3">
      <c r="A1573" t="s">
        <v>917</v>
      </c>
      <c r="B1573" t="s">
        <v>918</v>
      </c>
      <c r="C1573" t="s">
        <v>797</v>
      </c>
      <c r="D1573" t="s">
        <v>798</v>
      </c>
      <c r="E1573">
        <v>2.12</v>
      </c>
      <c r="F1573">
        <v>2.0900000000000001E-4</v>
      </c>
      <c r="G1573" t="s">
        <v>72</v>
      </c>
      <c r="H1573" t="s">
        <v>44</v>
      </c>
      <c r="I1573" t="s">
        <v>16</v>
      </c>
      <c r="J1573">
        <v>15</v>
      </c>
    </row>
    <row r="1574" spans="1:10" x14ac:dyDescent="0.3">
      <c r="A1574" t="s">
        <v>917</v>
      </c>
      <c r="B1574" t="s">
        <v>918</v>
      </c>
      <c r="C1574" t="s">
        <v>516</v>
      </c>
      <c r="D1574" t="s">
        <v>517</v>
      </c>
      <c r="E1574">
        <v>2.13</v>
      </c>
      <c r="F1574">
        <v>2.0900000000000001E-4</v>
      </c>
      <c r="G1574" t="s">
        <v>72</v>
      </c>
      <c r="H1574" t="s">
        <v>44</v>
      </c>
      <c r="I1574" t="s">
        <v>16</v>
      </c>
      <c r="J1574">
        <v>15</v>
      </c>
    </row>
    <row r="1575" spans="1:10" x14ac:dyDescent="0.3">
      <c r="A1575" t="s">
        <v>917</v>
      </c>
      <c r="B1575" t="s">
        <v>918</v>
      </c>
      <c r="C1575" t="s">
        <v>799</v>
      </c>
      <c r="D1575" t="s">
        <v>800</v>
      </c>
      <c r="E1575">
        <v>2.14</v>
      </c>
      <c r="F1575">
        <v>2.0900000000000001E-4</v>
      </c>
      <c r="G1575" t="s">
        <v>72</v>
      </c>
      <c r="H1575" t="s">
        <v>44</v>
      </c>
      <c r="I1575" t="s">
        <v>16</v>
      </c>
      <c r="J1575">
        <v>15</v>
      </c>
    </row>
    <row r="1576" spans="1:10" x14ac:dyDescent="0.3">
      <c r="A1576" t="s">
        <v>917</v>
      </c>
      <c r="B1576" t="s">
        <v>918</v>
      </c>
      <c r="C1576" t="s">
        <v>801</v>
      </c>
      <c r="D1576" t="s">
        <v>802</v>
      </c>
      <c r="E1576">
        <v>2.15</v>
      </c>
      <c r="F1576">
        <v>2.0900000000000001E-4</v>
      </c>
      <c r="G1576" t="s">
        <v>72</v>
      </c>
      <c r="H1576" t="s">
        <v>44</v>
      </c>
      <c r="I1576" t="s">
        <v>16</v>
      </c>
      <c r="J1576">
        <v>15</v>
      </c>
    </row>
    <row r="1577" spans="1:10" x14ac:dyDescent="0.3">
      <c r="A1577" t="s">
        <v>917</v>
      </c>
      <c r="B1577" t="s">
        <v>918</v>
      </c>
      <c r="C1577" t="s">
        <v>803</v>
      </c>
      <c r="D1577" t="s">
        <v>804</v>
      </c>
      <c r="E1577">
        <v>2.16</v>
      </c>
      <c r="F1577">
        <v>2.0900000000000001E-4</v>
      </c>
      <c r="G1577" t="s">
        <v>72</v>
      </c>
      <c r="H1577" t="s">
        <v>44</v>
      </c>
      <c r="I1577" t="s">
        <v>16</v>
      </c>
      <c r="J1577">
        <v>15</v>
      </c>
    </row>
    <row r="1578" spans="1:10" x14ac:dyDescent="0.3">
      <c r="A1578" t="s">
        <v>917</v>
      </c>
      <c r="B1578" t="s">
        <v>918</v>
      </c>
      <c r="C1578" t="s">
        <v>807</v>
      </c>
      <c r="D1578" t="s">
        <v>808</v>
      </c>
      <c r="E1578">
        <v>2.17</v>
      </c>
      <c r="F1578">
        <v>1.0466666666666667E-4</v>
      </c>
      <c r="G1578" t="s">
        <v>72</v>
      </c>
      <c r="H1578" t="s">
        <v>44</v>
      </c>
      <c r="I1578" t="s">
        <v>16</v>
      </c>
      <c r="J1578">
        <v>3</v>
      </c>
    </row>
    <row r="1579" spans="1:10" x14ac:dyDescent="0.3">
      <c r="A1579" t="s">
        <v>917</v>
      </c>
      <c r="B1579" t="s">
        <v>918</v>
      </c>
      <c r="C1579" t="s">
        <v>809</v>
      </c>
      <c r="D1579" t="s">
        <v>810</v>
      </c>
      <c r="E1579">
        <v>2.1800000000000002</v>
      </c>
      <c r="F1579">
        <v>1.0466666666666667E-4</v>
      </c>
      <c r="G1579" t="s">
        <v>72</v>
      </c>
      <c r="H1579" t="s">
        <v>44</v>
      </c>
      <c r="I1579" t="s">
        <v>16</v>
      </c>
      <c r="J1579">
        <v>3</v>
      </c>
    </row>
    <row r="1580" spans="1:10" x14ac:dyDescent="0.3">
      <c r="A1580" t="s">
        <v>917</v>
      </c>
      <c r="B1580" t="s">
        <v>918</v>
      </c>
      <c r="C1580" t="s">
        <v>470</v>
      </c>
      <c r="D1580" t="s">
        <v>471</v>
      </c>
      <c r="E1580">
        <v>2.19</v>
      </c>
      <c r="F1580">
        <v>3.1386666666666668E-3</v>
      </c>
      <c r="G1580" t="s">
        <v>72</v>
      </c>
      <c r="H1580" t="s">
        <v>44</v>
      </c>
      <c r="I1580" t="s">
        <v>16</v>
      </c>
      <c r="J1580">
        <v>2</v>
      </c>
    </row>
    <row r="1581" spans="1:10" x14ac:dyDescent="0.3">
      <c r="A1581" t="s">
        <v>917</v>
      </c>
      <c r="B1581" t="s">
        <v>918</v>
      </c>
      <c r="C1581" t="s">
        <v>817</v>
      </c>
      <c r="D1581" t="s">
        <v>818</v>
      </c>
      <c r="E1581">
        <v>2.2000000000000002</v>
      </c>
      <c r="F1581">
        <v>6.2766666666666667E-4</v>
      </c>
      <c r="G1581" t="s">
        <v>72</v>
      </c>
      <c r="H1581" t="s">
        <v>44</v>
      </c>
      <c r="I1581" t="s">
        <v>16</v>
      </c>
      <c r="J1581">
        <v>3</v>
      </c>
    </row>
    <row r="1582" spans="1:10" x14ac:dyDescent="0.3">
      <c r="A1582" t="s">
        <v>917</v>
      </c>
      <c r="B1582" t="s">
        <v>918</v>
      </c>
      <c r="C1582" t="s">
        <v>815</v>
      </c>
      <c r="D1582" t="s">
        <v>816</v>
      </c>
      <c r="E1582">
        <v>2.21</v>
      </c>
      <c r="F1582">
        <v>1.0503999999999999E-2</v>
      </c>
      <c r="G1582" t="s">
        <v>72</v>
      </c>
      <c r="H1582" t="s">
        <v>44</v>
      </c>
      <c r="I1582" t="s">
        <v>16</v>
      </c>
      <c r="J1582">
        <v>1</v>
      </c>
    </row>
    <row r="1583" spans="1:10" x14ac:dyDescent="0.3">
      <c r="A1583" t="s">
        <v>917</v>
      </c>
      <c r="B1583" t="s">
        <v>918</v>
      </c>
      <c r="C1583" t="s">
        <v>174</v>
      </c>
      <c r="D1583" t="s">
        <v>175</v>
      </c>
      <c r="E1583">
        <v>2.2200000000000002</v>
      </c>
      <c r="F1583">
        <v>1.0463333333333334E-3</v>
      </c>
      <c r="G1583" t="s">
        <v>72</v>
      </c>
      <c r="H1583" t="s">
        <v>44</v>
      </c>
      <c r="I1583" t="s">
        <v>16</v>
      </c>
      <c r="J1583">
        <v>2</v>
      </c>
    </row>
    <row r="1584" spans="1:10" x14ac:dyDescent="0.3">
      <c r="A1584" t="s">
        <v>917</v>
      </c>
      <c r="B1584" t="s">
        <v>918</v>
      </c>
      <c r="C1584" t="s">
        <v>302</v>
      </c>
      <c r="D1584" t="s">
        <v>303</v>
      </c>
      <c r="E1584">
        <v>2.23</v>
      </c>
      <c r="F1584">
        <v>4.1833333333333327E-4</v>
      </c>
      <c r="G1584" t="s">
        <v>72</v>
      </c>
      <c r="H1584" t="s">
        <v>44</v>
      </c>
      <c r="I1584" t="s">
        <v>16</v>
      </c>
      <c r="J1584">
        <v>1</v>
      </c>
    </row>
    <row r="1585" spans="1:10" x14ac:dyDescent="0.3">
      <c r="A1585" t="s">
        <v>917</v>
      </c>
      <c r="B1585" t="s">
        <v>918</v>
      </c>
      <c r="C1585" t="s">
        <v>613</v>
      </c>
      <c r="D1585" t="s">
        <v>614</v>
      </c>
      <c r="E1585">
        <v>2.2400000000000002</v>
      </c>
      <c r="F1585">
        <v>6.2733333333333326E-4</v>
      </c>
      <c r="G1585" t="s">
        <v>72</v>
      </c>
      <c r="H1585" t="s">
        <v>44</v>
      </c>
      <c r="I1585" t="s">
        <v>16</v>
      </c>
      <c r="J1585">
        <v>2</v>
      </c>
    </row>
    <row r="1586" spans="1:10" x14ac:dyDescent="0.3">
      <c r="A1586" t="s">
        <v>917</v>
      </c>
      <c r="B1586" t="s">
        <v>918</v>
      </c>
      <c r="C1586" t="s">
        <v>698</v>
      </c>
      <c r="D1586" t="s">
        <v>699</v>
      </c>
      <c r="E1586">
        <v>2.25</v>
      </c>
      <c r="F1586">
        <v>1.9866666666666665E-3</v>
      </c>
      <c r="G1586" t="s">
        <v>72</v>
      </c>
      <c r="H1586" t="s">
        <v>44</v>
      </c>
      <c r="I1586" t="s">
        <v>16</v>
      </c>
      <c r="J1586">
        <v>1</v>
      </c>
    </row>
    <row r="1587" spans="1:10" x14ac:dyDescent="0.3">
      <c r="A1587" t="s">
        <v>917</v>
      </c>
      <c r="B1587" t="s">
        <v>918</v>
      </c>
      <c r="C1587" t="s">
        <v>805</v>
      </c>
      <c r="D1587" t="s">
        <v>806</v>
      </c>
      <c r="E1587">
        <v>2.2599999999999998</v>
      </c>
      <c r="F1587">
        <v>1.6733333333333331E-3</v>
      </c>
      <c r="G1587" t="s">
        <v>72</v>
      </c>
      <c r="H1587" t="s">
        <v>44</v>
      </c>
      <c r="I1587" t="s">
        <v>16</v>
      </c>
      <c r="J1587">
        <v>15</v>
      </c>
    </row>
    <row r="1588" spans="1:10" x14ac:dyDescent="0.3">
      <c r="A1588" t="s">
        <v>917</v>
      </c>
      <c r="B1588" t="s">
        <v>918</v>
      </c>
      <c r="C1588" t="s">
        <v>372</v>
      </c>
      <c r="D1588" t="s">
        <v>373</v>
      </c>
      <c r="E1588">
        <v>2.27</v>
      </c>
      <c r="F1588">
        <v>1.3727333333333334E-2</v>
      </c>
      <c r="G1588" t="s">
        <v>72</v>
      </c>
      <c r="H1588" t="s">
        <v>44</v>
      </c>
      <c r="I1588" t="s">
        <v>16</v>
      </c>
      <c r="J1588">
        <v>5</v>
      </c>
    </row>
    <row r="1589" spans="1:10" x14ac:dyDescent="0.3">
      <c r="A1589" t="s">
        <v>917</v>
      </c>
      <c r="B1589" t="s">
        <v>918</v>
      </c>
      <c r="C1589" t="s">
        <v>813</v>
      </c>
      <c r="D1589" t="s">
        <v>814</v>
      </c>
      <c r="E1589">
        <v>2.2800000000000002</v>
      </c>
      <c r="F1589">
        <v>1.6733E-3</v>
      </c>
      <c r="G1589" t="s">
        <v>72</v>
      </c>
      <c r="H1589" t="s">
        <v>44</v>
      </c>
      <c r="I1589" t="s">
        <v>16</v>
      </c>
      <c r="J1589">
        <v>3</v>
      </c>
    </row>
    <row r="1590" spans="1:10" x14ac:dyDescent="0.3">
      <c r="A1590" t="s">
        <v>917</v>
      </c>
      <c r="B1590" t="s">
        <v>918</v>
      </c>
      <c r="C1590" t="s">
        <v>304</v>
      </c>
      <c r="D1590" t="s">
        <v>305</v>
      </c>
      <c r="E1590">
        <v>2.29</v>
      </c>
      <c r="F1590">
        <v>5.3333333333333337E-6</v>
      </c>
      <c r="G1590" t="s">
        <v>72</v>
      </c>
      <c r="H1590" t="s">
        <v>44</v>
      </c>
      <c r="I1590" t="s">
        <v>16</v>
      </c>
      <c r="J1590">
        <v>2</v>
      </c>
    </row>
    <row r="1591" spans="1:10" x14ac:dyDescent="0.3">
      <c r="A1591" t="s">
        <v>917</v>
      </c>
      <c r="B1591" t="s">
        <v>918</v>
      </c>
      <c r="C1591" t="s">
        <v>820</v>
      </c>
      <c r="D1591" t="s">
        <v>821</v>
      </c>
      <c r="E1591">
        <v>2.2999999999999998</v>
      </c>
      <c r="F1591">
        <v>2.579E-2</v>
      </c>
      <c r="G1591" t="s">
        <v>72</v>
      </c>
      <c r="H1591" t="s">
        <v>44</v>
      </c>
      <c r="I1591" t="s">
        <v>16</v>
      </c>
      <c r="J1591">
        <v>15</v>
      </c>
    </row>
    <row r="1592" spans="1:10" x14ac:dyDescent="0.3">
      <c r="A1592" t="s">
        <v>917</v>
      </c>
      <c r="B1592" t="s">
        <v>918</v>
      </c>
      <c r="C1592" t="s">
        <v>1339</v>
      </c>
      <c r="D1592" t="s">
        <v>1340</v>
      </c>
      <c r="E1592">
        <v>2.31</v>
      </c>
      <c r="F1592">
        <v>6.6933333333333324E-3</v>
      </c>
      <c r="G1592" t="s">
        <v>72</v>
      </c>
      <c r="H1592" t="s">
        <v>44</v>
      </c>
      <c r="I1592" t="s">
        <v>16</v>
      </c>
      <c r="J1592">
        <v>3</v>
      </c>
    </row>
    <row r="1593" spans="1:10" x14ac:dyDescent="0.3">
      <c r="A1593" t="s">
        <v>917</v>
      </c>
      <c r="B1593" t="s">
        <v>918</v>
      </c>
      <c r="C1593" t="s">
        <v>2095</v>
      </c>
      <c r="D1593" t="s">
        <v>819</v>
      </c>
      <c r="E1593">
        <v>2.3199999999999998</v>
      </c>
      <c r="F1593">
        <v>3.2556333333333333E-2</v>
      </c>
      <c r="G1593" t="s">
        <v>72</v>
      </c>
      <c r="H1593" t="s">
        <v>44</v>
      </c>
      <c r="I1593" t="s">
        <v>16</v>
      </c>
      <c r="J1593">
        <v>3</v>
      </c>
    </row>
    <row r="1594" spans="1:10" x14ac:dyDescent="0.3">
      <c r="A1594" t="s">
        <v>917</v>
      </c>
      <c r="B1594" t="s">
        <v>918</v>
      </c>
      <c r="C1594" t="s">
        <v>775</v>
      </c>
      <c r="D1594" t="s">
        <v>776</v>
      </c>
      <c r="E1594">
        <v>3.01</v>
      </c>
      <c r="F1594">
        <v>8.7849999999999994E-3</v>
      </c>
      <c r="G1594" t="s">
        <v>72</v>
      </c>
      <c r="H1594" t="s">
        <v>44</v>
      </c>
      <c r="I1594" t="s">
        <v>16</v>
      </c>
      <c r="J1594">
        <v>15</v>
      </c>
    </row>
    <row r="1595" spans="1:10" x14ac:dyDescent="0.3">
      <c r="A1595" t="s">
        <v>917</v>
      </c>
      <c r="B1595" t="s">
        <v>918</v>
      </c>
      <c r="C1595" t="s">
        <v>717</v>
      </c>
      <c r="D1595" t="s">
        <v>718</v>
      </c>
      <c r="E1595">
        <v>3.02</v>
      </c>
      <c r="F1595">
        <v>5.2290000000000001E-3</v>
      </c>
      <c r="G1595" t="s">
        <v>72</v>
      </c>
      <c r="H1595" t="s">
        <v>44</v>
      </c>
      <c r="I1595" t="s">
        <v>16</v>
      </c>
      <c r="J1595">
        <v>1</v>
      </c>
    </row>
    <row r="1596" spans="1:10" x14ac:dyDescent="0.3">
      <c r="A1596" t="s">
        <v>917</v>
      </c>
      <c r="B1596" t="s">
        <v>918</v>
      </c>
      <c r="C1596" t="s">
        <v>698</v>
      </c>
      <c r="D1596" t="s">
        <v>699</v>
      </c>
      <c r="E1596">
        <v>3.03</v>
      </c>
      <c r="F1596">
        <v>1.9870000000000001E-3</v>
      </c>
      <c r="G1596" t="s">
        <v>72</v>
      </c>
      <c r="H1596" t="s">
        <v>44</v>
      </c>
      <c r="I1596" t="s">
        <v>16</v>
      </c>
      <c r="J1596">
        <v>1</v>
      </c>
    </row>
    <row r="1597" spans="1:10" x14ac:dyDescent="0.3">
      <c r="A1597" t="s">
        <v>917</v>
      </c>
      <c r="B1597" t="s">
        <v>918</v>
      </c>
      <c r="C1597" t="s">
        <v>777</v>
      </c>
      <c r="D1597" t="s">
        <v>778</v>
      </c>
      <c r="E1597">
        <v>3.04</v>
      </c>
      <c r="F1597">
        <v>1.6733333333333331E-3</v>
      </c>
      <c r="G1597" t="s">
        <v>72</v>
      </c>
      <c r="H1597" t="s">
        <v>44</v>
      </c>
      <c r="I1597" t="s">
        <v>16</v>
      </c>
      <c r="J1597">
        <v>3</v>
      </c>
    </row>
    <row r="1598" spans="1:10" x14ac:dyDescent="0.3">
      <c r="A1598" t="s">
        <v>917</v>
      </c>
      <c r="B1598" t="s">
        <v>918</v>
      </c>
      <c r="C1598" t="s">
        <v>779</v>
      </c>
      <c r="D1598" t="s">
        <v>780</v>
      </c>
      <c r="E1598">
        <v>3.05</v>
      </c>
      <c r="F1598">
        <v>1.8200000000000001E-4</v>
      </c>
      <c r="G1598" t="s">
        <v>72</v>
      </c>
      <c r="H1598" t="s">
        <v>44</v>
      </c>
      <c r="I1598" t="s">
        <v>16</v>
      </c>
      <c r="J1598">
        <v>3</v>
      </c>
    </row>
    <row r="1599" spans="1:10" x14ac:dyDescent="0.3">
      <c r="A1599" t="s">
        <v>917</v>
      </c>
      <c r="B1599" t="s">
        <v>918</v>
      </c>
      <c r="C1599" t="s">
        <v>781</v>
      </c>
      <c r="D1599" t="s">
        <v>782</v>
      </c>
      <c r="E1599">
        <v>3.06</v>
      </c>
      <c r="F1599">
        <v>1.464E-3</v>
      </c>
      <c r="G1599" t="s">
        <v>72</v>
      </c>
      <c r="H1599" t="s">
        <v>44</v>
      </c>
      <c r="I1599" t="s">
        <v>16</v>
      </c>
      <c r="J1599">
        <v>3</v>
      </c>
    </row>
    <row r="1600" spans="1:10" x14ac:dyDescent="0.3">
      <c r="A1600" t="s">
        <v>917</v>
      </c>
      <c r="B1600" t="s">
        <v>918</v>
      </c>
      <c r="C1600" t="s">
        <v>364</v>
      </c>
      <c r="D1600" t="s">
        <v>365</v>
      </c>
      <c r="E1600">
        <v>3.07</v>
      </c>
      <c r="F1600">
        <v>1.255E-3</v>
      </c>
      <c r="G1600" t="s">
        <v>72</v>
      </c>
      <c r="H1600" t="s">
        <v>44</v>
      </c>
      <c r="I1600" t="s">
        <v>16</v>
      </c>
      <c r="J1600">
        <v>15</v>
      </c>
    </row>
    <row r="1601" spans="1:10" x14ac:dyDescent="0.3">
      <c r="A1601" t="s">
        <v>917</v>
      </c>
      <c r="B1601" t="s">
        <v>918</v>
      </c>
      <c r="C1601" t="s">
        <v>783</v>
      </c>
      <c r="D1601" t="s">
        <v>784</v>
      </c>
      <c r="E1601">
        <v>3.08</v>
      </c>
      <c r="F1601">
        <v>1.0456666666666667E-3</v>
      </c>
      <c r="G1601" t="s">
        <v>72</v>
      </c>
      <c r="H1601" t="s">
        <v>44</v>
      </c>
      <c r="I1601" t="s">
        <v>16</v>
      </c>
      <c r="J1601">
        <v>15</v>
      </c>
    </row>
    <row r="1602" spans="1:10" x14ac:dyDescent="0.3">
      <c r="A1602" t="s">
        <v>917</v>
      </c>
      <c r="B1602" t="s">
        <v>918</v>
      </c>
      <c r="C1602" t="s">
        <v>785</v>
      </c>
      <c r="D1602" t="s">
        <v>786</v>
      </c>
      <c r="E1602">
        <v>3.09</v>
      </c>
      <c r="F1602">
        <v>9.3066666666666656E-4</v>
      </c>
      <c r="G1602" t="s">
        <v>72</v>
      </c>
      <c r="H1602" t="s">
        <v>44</v>
      </c>
      <c r="I1602" t="s">
        <v>16</v>
      </c>
      <c r="J1602">
        <v>1</v>
      </c>
    </row>
    <row r="1603" spans="1:10" x14ac:dyDescent="0.3">
      <c r="A1603" t="s">
        <v>917</v>
      </c>
      <c r="B1603" t="s">
        <v>918</v>
      </c>
      <c r="C1603" t="s">
        <v>789</v>
      </c>
      <c r="D1603" t="s">
        <v>790</v>
      </c>
      <c r="E1603">
        <v>3.1</v>
      </c>
      <c r="F1603">
        <v>4.1833333333333327E-4</v>
      </c>
      <c r="G1603" t="s">
        <v>72</v>
      </c>
      <c r="H1603" t="s">
        <v>44</v>
      </c>
      <c r="I1603" t="s">
        <v>16</v>
      </c>
      <c r="J1603">
        <v>15</v>
      </c>
    </row>
    <row r="1604" spans="1:10" x14ac:dyDescent="0.3">
      <c r="A1604" t="s">
        <v>917</v>
      </c>
      <c r="B1604" t="s">
        <v>918</v>
      </c>
      <c r="C1604" t="s">
        <v>514</v>
      </c>
      <c r="D1604" t="s">
        <v>515</v>
      </c>
      <c r="E1604">
        <v>3.11</v>
      </c>
      <c r="F1604">
        <v>4.1833333333333327E-4</v>
      </c>
      <c r="G1604" t="s">
        <v>72</v>
      </c>
      <c r="H1604" t="s">
        <v>44</v>
      </c>
      <c r="I1604" t="s">
        <v>16</v>
      </c>
      <c r="J1604">
        <v>15</v>
      </c>
    </row>
    <row r="1605" spans="1:10" x14ac:dyDescent="0.3">
      <c r="A1605" t="s">
        <v>917</v>
      </c>
      <c r="B1605" t="s">
        <v>918</v>
      </c>
      <c r="C1605" t="s">
        <v>791</v>
      </c>
      <c r="D1605" t="s">
        <v>792</v>
      </c>
      <c r="E1605">
        <v>3.12</v>
      </c>
      <c r="F1605">
        <v>4.1833333333333327E-4</v>
      </c>
      <c r="G1605" t="s">
        <v>72</v>
      </c>
      <c r="H1605" t="s">
        <v>44</v>
      </c>
      <c r="I1605" t="s">
        <v>16</v>
      </c>
      <c r="J1605">
        <v>15</v>
      </c>
    </row>
    <row r="1606" spans="1:10" x14ac:dyDescent="0.3">
      <c r="A1606" t="s">
        <v>917</v>
      </c>
      <c r="B1606" t="s">
        <v>918</v>
      </c>
      <c r="C1606" t="s">
        <v>793</v>
      </c>
      <c r="D1606" t="s">
        <v>794</v>
      </c>
      <c r="E1606">
        <v>3.13</v>
      </c>
      <c r="F1606">
        <v>2.0900000000000001E-4</v>
      </c>
      <c r="G1606" t="s">
        <v>72</v>
      </c>
      <c r="H1606" t="s">
        <v>44</v>
      </c>
      <c r="I1606" t="s">
        <v>16</v>
      </c>
      <c r="J1606">
        <v>15</v>
      </c>
    </row>
    <row r="1607" spans="1:10" x14ac:dyDescent="0.3">
      <c r="A1607" t="s">
        <v>917</v>
      </c>
      <c r="B1607" t="s">
        <v>918</v>
      </c>
      <c r="C1607" t="s">
        <v>795</v>
      </c>
      <c r="D1607" t="s">
        <v>796</v>
      </c>
      <c r="E1607">
        <v>3.14</v>
      </c>
      <c r="F1607">
        <v>2.0900000000000001E-4</v>
      </c>
      <c r="G1607" t="s">
        <v>72</v>
      </c>
      <c r="H1607" t="s">
        <v>44</v>
      </c>
      <c r="I1607" t="s">
        <v>16</v>
      </c>
      <c r="J1607">
        <v>15</v>
      </c>
    </row>
    <row r="1608" spans="1:10" x14ac:dyDescent="0.3">
      <c r="A1608" t="s">
        <v>917</v>
      </c>
      <c r="B1608" t="s">
        <v>918</v>
      </c>
      <c r="C1608" t="s">
        <v>797</v>
      </c>
      <c r="D1608" t="s">
        <v>798</v>
      </c>
      <c r="E1608">
        <v>3.15</v>
      </c>
      <c r="F1608">
        <v>2.0900000000000001E-4</v>
      </c>
      <c r="G1608" t="s">
        <v>72</v>
      </c>
      <c r="H1608" t="s">
        <v>44</v>
      </c>
      <c r="I1608" t="s">
        <v>16</v>
      </c>
      <c r="J1608">
        <v>15</v>
      </c>
    </row>
    <row r="1609" spans="1:10" x14ac:dyDescent="0.3">
      <c r="A1609" t="s">
        <v>917</v>
      </c>
      <c r="B1609" t="s">
        <v>918</v>
      </c>
      <c r="C1609" t="s">
        <v>516</v>
      </c>
      <c r="D1609" t="s">
        <v>517</v>
      </c>
      <c r="E1609">
        <v>3.16</v>
      </c>
      <c r="F1609">
        <v>2.0900000000000001E-4</v>
      </c>
      <c r="G1609" t="s">
        <v>72</v>
      </c>
      <c r="H1609" t="s">
        <v>44</v>
      </c>
      <c r="I1609" t="s">
        <v>16</v>
      </c>
      <c r="J1609">
        <v>15</v>
      </c>
    </row>
    <row r="1610" spans="1:10" x14ac:dyDescent="0.3">
      <c r="A1610" t="s">
        <v>917</v>
      </c>
      <c r="B1610" t="s">
        <v>918</v>
      </c>
      <c r="C1610" t="s">
        <v>799</v>
      </c>
      <c r="D1610" t="s">
        <v>800</v>
      </c>
      <c r="E1610">
        <v>3.17</v>
      </c>
      <c r="F1610">
        <v>2.0900000000000001E-4</v>
      </c>
      <c r="G1610" t="s">
        <v>72</v>
      </c>
      <c r="H1610" t="s">
        <v>44</v>
      </c>
      <c r="I1610" t="s">
        <v>16</v>
      </c>
      <c r="J1610">
        <v>15</v>
      </c>
    </row>
    <row r="1611" spans="1:10" x14ac:dyDescent="0.3">
      <c r="A1611" t="s">
        <v>917</v>
      </c>
      <c r="B1611" t="s">
        <v>918</v>
      </c>
      <c r="C1611" t="s">
        <v>801</v>
      </c>
      <c r="D1611" t="s">
        <v>802</v>
      </c>
      <c r="E1611">
        <v>3.18</v>
      </c>
      <c r="F1611">
        <v>2.0900000000000001E-4</v>
      </c>
      <c r="G1611" t="s">
        <v>72</v>
      </c>
      <c r="H1611" t="s">
        <v>44</v>
      </c>
      <c r="I1611" t="s">
        <v>16</v>
      </c>
      <c r="J1611">
        <v>15</v>
      </c>
    </row>
    <row r="1612" spans="1:10" x14ac:dyDescent="0.3">
      <c r="A1612" t="s">
        <v>917</v>
      </c>
      <c r="B1612" t="s">
        <v>918</v>
      </c>
      <c r="C1612" t="s">
        <v>803</v>
      </c>
      <c r="D1612" t="s">
        <v>804</v>
      </c>
      <c r="E1612">
        <v>3.19</v>
      </c>
      <c r="F1612">
        <v>2.0900000000000001E-4</v>
      </c>
      <c r="G1612" t="s">
        <v>72</v>
      </c>
      <c r="H1612" t="s">
        <v>44</v>
      </c>
      <c r="I1612" t="s">
        <v>16</v>
      </c>
      <c r="J1612">
        <v>15</v>
      </c>
    </row>
    <row r="1613" spans="1:10" x14ac:dyDescent="0.3">
      <c r="A1613" t="s">
        <v>917</v>
      </c>
      <c r="B1613" t="s">
        <v>918</v>
      </c>
      <c r="C1613" t="s">
        <v>805</v>
      </c>
      <c r="D1613" t="s">
        <v>806</v>
      </c>
      <c r="E1613">
        <v>3.2</v>
      </c>
      <c r="F1613">
        <v>2.0900000000000001E-4</v>
      </c>
      <c r="G1613" t="s">
        <v>72</v>
      </c>
      <c r="H1613" t="s">
        <v>44</v>
      </c>
      <c r="I1613" t="s">
        <v>16</v>
      </c>
      <c r="J1613">
        <v>15</v>
      </c>
    </row>
    <row r="1614" spans="1:10" x14ac:dyDescent="0.3">
      <c r="A1614" t="s">
        <v>917</v>
      </c>
      <c r="B1614" t="s">
        <v>918</v>
      </c>
      <c r="C1614" t="s">
        <v>807</v>
      </c>
      <c r="D1614" t="s">
        <v>808</v>
      </c>
      <c r="E1614">
        <v>3.21</v>
      </c>
      <c r="F1614">
        <v>1.0466666666666667E-4</v>
      </c>
      <c r="G1614" t="s">
        <v>72</v>
      </c>
      <c r="H1614" t="s">
        <v>44</v>
      </c>
      <c r="I1614" t="s">
        <v>16</v>
      </c>
      <c r="J1614">
        <v>3</v>
      </c>
    </row>
    <row r="1615" spans="1:10" x14ac:dyDescent="0.3">
      <c r="A1615" t="s">
        <v>917</v>
      </c>
      <c r="B1615" t="s">
        <v>918</v>
      </c>
      <c r="C1615" t="s">
        <v>809</v>
      </c>
      <c r="D1615" t="s">
        <v>810</v>
      </c>
      <c r="E1615">
        <v>3.22</v>
      </c>
      <c r="F1615">
        <v>1.0466666666666667E-4</v>
      </c>
      <c r="G1615" t="s">
        <v>72</v>
      </c>
      <c r="H1615" t="s">
        <v>44</v>
      </c>
      <c r="I1615" t="s">
        <v>16</v>
      </c>
      <c r="J1615">
        <v>3</v>
      </c>
    </row>
    <row r="1616" spans="1:10" x14ac:dyDescent="0.3">
      <c r="A1616" t="s">
        <v>917</v>
      </c>
      <c r="B1616" t="s">
        <v>918</v>
      </c>
      <c r="C1616" t="s">
        <v>372</v>
      </c>
      <c r="D1616" t="s">
        <v>373</v>
      </c>
      <c r="E1616">
        <v>3.23</v>
      </c>
      <c r="F1616">
        <v>1.4444666666666668E-2</v>
      </c>
      <c r="G1616" t="s">
        <v>72</v>
      </c>
      <c r="H1616" t="s">
        <v>44</v>
      </c>
      <c r="I1616" t="s">
        <v>16</v>
      </c>
      <c r="J1616">
        <v>5</v>
      </c>
    </row>
    <row r="1617" spans="1:10" x14ac:dyDescent="0.3">
      <c r="A1617" t="s">
        <v>917</v>
      </c>
      <c r="B1617" t="s">
        <v>918</v>
      </c>
      <c r="C1617" t="s">
        <v>813</v>
      </c>
      <c r="D1617" t="s">
        <v>814</v>
      </c>
      <c r="E1617">
        <v>3.24</v>
      </c>
      <c r="F1617">
        <v>1.6740000000000001E-3</v>
      </c>
      <c r="G1617" t="s">
        <v>72</v>
      </c>
      <c r="H1617" t="s">
        <v>44</v>
      </c>
      <c r="I1617" t="s">
        <v>16</v>
      </c>
      <c r="J1617">
        <v>3</v>
      </c>
    </row>
    <row r="1618" spans="1:10" x14ac:dyDescent="0.3">
      <c r="A1618" t="s">
        <v>917</v>
      </c>
      <c r="B1618" t="s">
        <v>918</v>
      </c>
      <c r="C1618" t="s">
        <v>470</v>
      </c>
      <c r="D1618" t="s">
        <v>471</v>
      </c>
      <c r="E1618">
        <v>3.25</v>
      </c>
      <c r="F1618">
        <v>3.1386666666666668E-3</v>
      </c>
      <c r="G1618" t="s">
        <v>72</v>
      </c>
      <c r="H1618" t="s">
        <v>44</v>
      </c>
      <c r="I1618" t="s">
        <v>16</v>
      </c>
      <c r="J1618">
        <v>2</v>
      </c>
    </row>
    <row r="1619" spans="1:10" x14ac:dyDescent="0.3">
      <c r="A1619" t="s">
        <v>917</v>
      </c>
      <c r="B1619" t="s">
        <v>918</v>
      </c>
      <c r="C1619" t="s">
        <v>815</v>
      </c>
      <c r="D1619" t="s">
        <v>816</v>
      </c>
      <c r="E1619">
        <v>3.26</v>
      </c>
      <c r="F1619">
        <v>1.0503999999999999E-2</v>
      </c>
      <c r="G1619" t="s">
        <v>72</v>
      </c>
      <c r="H1619" t="s">
        <v>44</v>
      </c>
      <c r="I1619" t="s">
        <v>16</v>
      </c>
      <c r="J1619">
        <v>1</v>
      </c>
    </row>
    <row r="1620" spans="1:10" x14ac:dyDescent="0.3">
      <c r="A1620" t="s">
        <v>917</v>
      </c>
      <c r="B1620" t="s">
        <v>918</v>
      </c>
      <c r="C1620" t="s">
        <v>817</v>
      </c>
      <c r="D1620" t="s">
        <v>818</v>
      </c>
      <c r="E1620">
        <v>3.27</v>
      </c>
      <c r="F1620">
        <v>6.2766666666666667E-4</v>
      </c>
      <c r="G1620" t="s">
        <v>72</v>
      </c>
      <c r="H1620" t="s">
        <v>44</v>
      </c>
      <c r="I1620" t="s">
        <v>16</v>
      </c>
      <c r="J1620">
        <v>3</v>
      </c>
    </row>
    <row r="1621" spans="1:10" x14ac:dyDescent="0.3">
      <c r="A1621" t="s">
        <v>917</v>
      </c>
      <c r="B1621" t="s">
        <v>918</v>
      </c>
      <c r="C1621" t="s">
        <v>174</v>
      </c>
      <c r="D1621" t="s">
        <v>175</v>
      </c>
      <c r="E1621">
        <v>3.2800000000000002</v>
      </c>
      <c r="F1621">
        <v>1.0463333333333334E-3</v>
      </c>
      <c r="G1621" t="s">
        <v>72</v>
      </c>
      <c r="H1621" t="s">
        <v>44</v>
      </c>
      <c r="I1621" t="s">
        <v>16</v>
      </c>
      <c r="J1621">
        <v>2</v>
      </c>
    </row>
    <row r="1622" spans="1:10" x14ac:dyDescent="0.3">
      <c r="A1622" t="s">
        <v>917</v>
      </c>
      <c r="B1622" t="s">
        <v>918</v>
      </c>
      <c r="C1622" t="s">
        <v>304</v>
      </c>
      <c r="D1622" t="s">
        <v>305</v>
      </c>
      <c r="E1622">
        <v>3.29</v>
      </c>
      <c r="F1622">
        <v>5.3333333333333337E-6</v>
      </c>
      <c r="G1622" t="s">
        <v>72</v>
      </c>
      <c r="H1622" t="s">
        <v>44</v>
      </c>
      <c r="I1622" t="s">
        <v>16</v>
      </c>
      <c r="J1622">
        <v>2</v>
      </c>
    </row>
    <row r="1623" spans="1:10" x14ac:dyDescent="0.3">
      <c r="A1623" t="s">
        <v>917</v>
      </c>
      <c r="B1623" t="s">
        <v>918</v>
      </c>
      <c r="C1623" t="s">
        <v>820</v>
      </c>
      <c r="D1623" t="s">
        <v>821</v>
      </c>
      <c r="E1623">
        <v>3.3</v>
      </c>
      <c r="F1623">
        <v>2.5732233333333337E-2</v>
      </c>
      <c r="G1623" t="s">
        <v>72</v>
      </c>
      <c r="H1623" t="s">
        <v>44</v>
      </c>
      <c r="I1623" t="s">
        <v>16</v>
      </c>
      <c r="J1623">
        <v>15</v>
      </c>
    </row>
    <row r="1624" spans="1:10" x14ac:dyDescent="0.3">
      <c r="A1624" t="s">
        <v>917</v>
      </c>
      <c r="B1624" t="s">
        <v>918</v>
      </c>
      <c r="C1624" t="s">
        <v>893</v>
      </c>
      <c r="D1624" t="s">
        <v>894</v>
      </c>
      <c r="E1624">
        <v>3.31</v>
      </c>
      <c r="F1624">
        <v>6.2750000000000002E-3</v>
      </c>
      <c r="G1624" t="s">
        <v>72</v>
      </c>
      <c r="H1624" t="s">
        <v>44</v>
      </c>
      <c r="I1624" t="s">
        <v>16</v>
      </c>
      <c r="J1624">
        <v>3</v>
      </c>
    </row>
    <row r="1625" spans="1:10" x14ac:dyDescent="0.3">
      <c r="A1625" t="s">
        <v>917</v>
      </c>
      <c r="B1625" t="s">
        <v>918</v>
      </c>
      <c r="C1625" t="s">
        <v>302</v>
      </c>
      <c r="D1625" t="s">
        <v>303</v>
      </c>
      <c r="E1625">
        <v>3.32</v>
      </c>
      <c r="F1625">
        <v>4.1833333333333327E-4</v>
      </c>
      <c r="G1625" t="s">
        <v>72</v>
      </c>
      <c r="H1625" t="s">
        <v>44</v>
      </c>
      <c r="I1625" t="s">
        <v>16</v>
      </c>
      <c r="J1625">
        <v>1</v>
      </c>
    </row>
    <row r="1626" spans="1:10" x14ac:dyDescent="0.3">
      <c r="A1626" t="s">
        <v>917</v>
      </c>
      <c r="B1626" t="s">
        <v>918</v>
      </c>
      <c r="C1626" t="s">
        <v>2095</v>
      </c>
      <c r="D1626" t="s">
        <v>819</v>
      </c>
      <c r="E1626">
        <v>3.33</v>
      </c>
      <c r="F1626">
        <v>3.1177333333333331E-2</v>
      </c>
      <c r="G1626" t="s">
        <v>72</v>
      </c>
      <c r="H1626" t="s">
        <v>44</v>
      </c>
      <c r="I1626" t="s">
        <v>16</v>
      </c>
      <c r="J1626">
        <v>3</v>
      </c>
    </row>
    <row r="1627" spans="1:10" x14ac:dyDescent="0.3">
      <c r="A1627" t="s">
        <v>917</v>
      </c>
      <c r="B1627" t="s">
        <v>918</v>
      </c>
      <c r="C1627" t="s">
        <v>613</v>
      </c>
      <c r="D1627" t="s">
        <v>614</v>
      </c>
      <c r="E1627">
        <v>3.34</v>
      </c>
      <c r="F1627">
        <v>6.2733333333333326E-4</v>
      </c>
      <c r="G1627" t="s">
        <v>72</v>
      </c>
      <c r="H1627" t="s">
        <v>44</v>
      </c>
      <c r="I1627" t="s">
        <v>16</v>
      </c>
      <c r="J1627">
        <v>2</v>
      </c>
    </row>
    <row r="1628" spans="1:10" x14ac:dyDescent="0.3">
      <c r="A1628" t="s">
        <v>917</v>
      </c>
      <c r="B1628" t="s">
        <v>918</v>
      </c>
      <c r="C1628" t="s">
        <v>824</v>
      </c>
      <c r="D1628" t="s">
        <v>825</v>
      </c>
      <c r="E1628">
        <v>4</v>
      </c>
      <c r="F1628">
        <v>8.5000000000000006E-3</v>
      </c>
      <c r="G1628" t="s">
        <v>72</v>
      </c>
      <c r="H1628" t="s">
        <v>44</v>
      </c>
      <c r="I1628" t="s">
        <v>16</v>
      </c>
      <c r="J1628">
        <v>4</v>
      </c>
    </row>
    <row r="1629" spans="1:10" x14ac:dyDescent="0.3">
      <c r="A1629" t="s">
        <v>917</v>
      </c>
      <c r="B1629" t="s">
        <v>918</v>
      </c>
      <c r="C1629" t="s">
        <v>879</v>
      </c>
      <c r="D1629" t="s">
        <v>880</v>
      </c>
      <c r="E1629">
        <v>5</v>
      </c>
      <c r="F1629">
        <v>8.5000000000000006E-3</v>
      </c>
      <c r="G1629" t="s">
        <v>72</v>
      </c>
      <c r="H1629" t="s">
        <v>44</v>
      </c>
      <c r="I1629" t="s">
        <v>16</v>
      </c>
      <c r="J1629">
        <v>3</v>
      </c>
    </row>
    <row r="1630" spans="1:10" x14ac:dyDescent="0.3">
      <c r="A1630" t="s">
        <v>917</v>
      </c>
      <c r="B1630" t="s">
        <v>918</v>
      </c>
      <c r="C1630" t="s">
        <v>899</v>
      </c>
      <c r="D1630" t="s">
        <v>900</v>
      </c>
      <c r="E1630">
        <v>6</v>
      </c>
      <c r="F1630">
        <v>8.5000000000000006E-3</v>
      </c>
      <c r="G1630" t="s">
        <v>72</v>
      </c>
      <c r="H1630" t="s">
        <v>44</v>
      </c>
      <c r="I1630" t="s">
        <v>16</v>
      </c>
      <c r="J1630">
        <v>4</v>
      </c>
    </row>
    <row r="1631" spans="1:10" x14ac:dyDescent="0.3">
      <c r="A1631" t="s">
        <v>917</v>
      </c>
      <c r="B1631" t="s">
        <v>918</v>
      </c>
      <c r="C1631" t="s">
        <v>919</v>
      </c>
      <c r="D1631" t="s">
        <v>920</v>
      </c>
      <c r="E1631">
        <v>7</v>
      </c>
      <c r="F1631">
        <v>1</v>
      </c>
      <c r="G1631" t="s">
        <v>14</v>
      </c>
      <c r="H1631" t="s">
        <v>44</v>
      </c>
      <c r="I1631" t="s">
        <v>16</v>
      </c>
      <c r="J1631">
        <v>0</v>
      </c>
    </row>
    <row r="1632" spans="1:10" x14ac:dyDescent="0.3">
      <c r="A1632" t="s">
        <v>917</v>
      </c>
      <c r="B1632" t="s">
        <v>918</v>
      </c>
      <c r="C1632" t="s">
        <v>763</v>
      </c>
      <c r="D1632" t="s">
        <v>764</v>
      </c>
      <c r="E1632">
        <v>8</v>
      </c>
      <c r="F1632">
        <v>4.1666666666666664E-2</v>
      </c>
      <c r="G1632" t="s">
        <v>14</v>
      </c>
      <c r="H1632" t="s">
        <v>44</v>
      </c>
      <c r="I1632" t="s">
        <v>16</v>
      </c>
      <c r="J1632">
        <v>3</v>
      </c>
    </row>
    <row r="1633" spans="1:10" x14ac:dyDescent="0.3">
      <c r="A1633" t="s">
        <v>921</v>
      </c>
      <c r="B1633" t="s">
        <v>922</v>
      </c>
      <c r="C1633" t="s">
        <v>735</v>
      </c>
      <c r="D1633" t="s">
        <v>736</v>
      </c>
      <c r="E1633">
        <v>1</v>
      </c>
      <c r="F1633">
        <v>0.20599999999999999</v>
      </c>
      <c r="G1633" t="s">
        <v>72</v>
      </c>
      <c r="H1633" t="s">
        <v>44</v>
      </c>
      <c r="I1633" t="s">
        <v>16</v>
      </c>
      <c r="J1633">
        <v>10</v>
      </c>
    </row>
    <row r="1634" spans="1:10" x14ac:dyDescent="0.3">
      <c r="A1634" t="s">
        <v>921</v>
      </c>
      <c r="B1634" t="s">
        <v>922</v>
      </c>
      <c r="C1634" t="s">
        <v>741</v>
      </c>
      <c r="D1634" t="s">
        <v>742</v>
      </c>
      <c r="E1634">
        <v>2</v>
      </c>
      <c r="F1634">
        <v>1.03</v>
      </c>
      <c r="G1634" t="s">
        <v>14</v>
      </c>
      <c r="H1634" t="s">
        <v>44</v>
      </c>
      <c r="I1634" t="s">
        <v>16</v>
      </c>
      <c r="J1634">
        <v>3</v>
      </c>
    </row>
    <row r="1635" spans="1:10" x14ac:dyDescent="0.3">
      <c r="A1635" t="s">
        <v>921</v>
      </c>
      <c r="B1635" t="s">
        <v>922</v>
      </c>
      <c r="C1635" t="s">
        <v>743</v>
      </c>
      <c r="D1635" t="s">
        <v>744</v>
      </c>
      <c r="E1635">
        <v>3</v>
      </c>
      <c r="F1635">
        <v>1.03</v>
      </c>
      <c r="G1635" t="s">
        <v>14</v>
      </c>
      <c r="H1635" t="s">
        <v>44</v>
      </c>
      <c r="I1635" t="s">
        <v>16</v>
      </c>
      <c r="J1635">
        <v>3</v>
      </c>
    </row>
    <row r="1636" spans="1:10" x14ac:dyDescent="0.3">
      <c r="A1636" t="s">
        <v>921</v>
      </c>
      <c r="B1636" t="s">
        <v>922</v>
      </c>
      <c r="C1636" t="s">
        <v>830</v>
      </c>
      <c r="D1636" t="s">
        <v>831</v>
      </c>
      <c r="E1636">
        <v>4</v>
      </c>
      <c r="F1636">
        <v>1.03</v>
      </c>
      <c r="G1636" t="s">
        <v>14</v>
      </c>
      <c r="H1636" t="s">
        <v>44</v>
      </c>
      <c r="I1636" t="s">
        <v>16</v>
      </c>
      <c r="J1636">
        <v>3</v>
      </c>
    </row>
    <row r="1637" spans="1:10" x14ac:dyDescent="0.3">
      <c r="A1637" t="s">
        <v>921</v>
      </c>
      <c r="B1637" t="s">
        <v>922</v>
      </c>
      <c r="C1637" t="s">
        <v>21</v>
      </c>
      <c r="D1637" t="s">
        <v>22</v>
      </c>
      <c r="E1637">
        <v>5</v>
      </c>
      <c r="F1637">
        <v>1.03</v>
      </c>
      <c r="G1637" t="s">
        <v>14</v>
      </c>
      <c r="H1637" t="s">
        <v>44</v>
      </c>
      <c r="I1637" t="s">
        <v>16</v>
      </c>
      <c r="J1637">
        <v>2</v>
      </c>
    </row>
    <row r="1638" spans="1:10" x14ac:dyDescent="0.3">
      <c r="A1638" t="s">
        <v>921</v>
      </c>
      <c r="B1638" t="s">
        <v>922</v>
      </c>
      <c r="C1638" t="s">
        <v>923</v>
      </c>
      <c r="D1638" t="s">
        <v>924</v>
      </c>
      <c r="E1638">
        <v>6</v>
      </c>
      <c r="F1638">
        <v>1.03</v>
      </c>
      <c r="G1638" t="s">
        <v>14</v>
      </c>
      <c r="H1638" t="s">
        <v>44</v>
      </c>
      <c r="I1638" t="s">
        <v>16</v>
      </c>
      <c r="J1638">
        <v>4</v>
      </c>
    </row>
    <row r="1639" spans="1:10" x14ac:dyDescent="0.3">
      <c r="A1639" t="s">
        <v>921</v>
      </c>
      <c r="B1639" t="s">
        <v>922</v>
      </c>
      <c r="C1639" t="s">
        <v>749</v>
      </c>
      <c r="D1639" t="s">
        <v>750</v>
      </c>
      <c r="E1639">
        <v>7</v>
      </c>
      <c r="F1639">
        <v>4.2999999999999997E-2</v>
      </c>
      <c r="G1639" t="s">
        <v>14</v>
      </c>
      <c r="H1639" t="s">
        <v>44</v>
      </c>
      <c r="I1639" t="s">
        <v>16</v>
      </c>
      <c r="J1639">
        <v>3</v>
      </c>
    </row>
    <row r="1640" spans="1:10" x14ac:dyDescent="0.3">
      <c r="A1640" t="s">
        <v>925</v>
      </c>
      <c r="B1640" t="s">
        <v>926</v>
      </c>
      <c r="C1640" t="s">
        <v>735</v>
      </c>
      <c r="D1640" t="s">
        <v>736</v>
      </c>
      <c r="E1640">
        <v>1</v>
      </c>
      <c r="F1640">
        <v>0.1648</v>
      </c>
      <c r="G1640" t="s">
        <v>72</v>
      </c>
      <c r="H1640" t="s">
        <v>44</v>
      </c>
      <c r="I1640" t="s">
        <v>380</v>
      </c>
      <c r="J1640">
        <v>10</v>
      </c>
    </row>
    <row r="1641" spans="1:10" x14ac:dyDescent="0.3">
      <c r="A1641" t="s">
        <v>925</v>
      </c>
      <c r="B1641" t="s">
        <v>926</v>
      </c>
      <c r="C1641" t="s">
        <v>753</v>
      </c>
      <c r="D1641" t="s">
        <v>754</v>
      </c>
      <c r="E1641">
        <v>2</v>
      </c>
      <c r="F1641">
        <v>0.41199999999999998</v>
      </c>
      <c r="G1641" t="s">
        <v>382</v>
      </c>
      <c r="H1641" t="s">
        <v>44</v>
      </c>
      <c r="I1641" t="s">
        <v>380</v>
      </c>
      <c r="J1641">
        <v>0</v>
      </c>
    </row>
    <row r="1642" spans="1:10" x14ac:dyDescent="0.3">
      <c r="A1642" t="s">
        <v>925</v>
      </c>
      <c r="B1642" t="s">
        <v>926</v>
      </c>
      <c r="C1642" t="s">
        <v>743</v>
      </c>
      <c r="D1642" t="s">
        <v>744</v>
      </c>
      <c r="E1642">
        <v>3</v>
      </c>
      <c r="F1642">
        <v>0.41199999999999998</v>
      </c>
      <c r="G1642" t="s">
        <v>382</v>
      </c>
      <c r="H1642" t="s">
        <v>44</v>
      </c>
      <c r="I1642" t="s">
        <v>380</v>
      </c>
      <c r="J1642">
        <v>3</v>
      </c>
    </row>
    <row r="1643" spans="1:10" x14ac:dyDescent="0.3">
      <c r="A1643" t="s">
        <v>925</v>
      </c>
      <c r="B1643" t="s">
        <v>926</v>
      </c>
      <c r="C1643" t="s">
        <v>830</v>
      </c>
      <c r="D1643" t="s">
        <v>831</v>
      </c>
      <c r="E1643">
        <v>4</v>
      </c>
      <c r="F1643">
        <v>0.41199999999999998</v>
      </c>
      <c r="G1643" t="s">
        <v>14</v>
      </c>
      <c r="H1643" t="s">
        <v>44</v>
      </c>
      <c r="I1643" t="s">
        <v>380</v>
      </c>
      <c r="J1643">
        <v>3</v>
      </c>
    </row>
    <row r="1644" spans="1:10" x14ac:dyDescent="0.3">
      <c r="A1644" t="s">
        <v>925</v>
      </c>
      <c r="B1644" t="s">
        <v>926</v>
      </c>
      <c r="C1644" t="s">
        <v>21</v>
      </c>
      <c r="D1644" t="s">
        <v>22</v>
      </c>
      <c r="E1644">
        <v>5</v>
      </c>
      <c r="F1644">
        <v>0.41199999999999998</v>
      </c>
      <c r="G1644" t="s">
        <v>381</v>
      </c>
      <c r="H1644" t="s">
        <v>44</v>
      </c>
      <c r="I1644" t="s">
        <v>380</v>
      </c>
      <c r="J1644">
        <v>2</v>
      </c>
    </row>
    <row r="1645" spans="1:10" x14ac:dyDescent="0.3">
      <c r="A1645" t="s">
        <v>925</v>
      </c>
      <c r="B1645" t="s">
        <v>926</v>
      </c>
      <c r="C1645" t="s">
        <v>927</v>
      </c>
      <c r="D1645" t="s">
        <v>928</v>
      </c>
      <c r="E1645">
        <v>6</v>
      </c>
      <c r="F1645">
        <v>0.41199999999999998</v>
      </c>
      <c r="G1645" t="s">
        <v>381</v>
      </c>
      <c r="H1645" t="s">
        <v>44</v>
      </c>
      <c r="I1645" t="s">
        <v>380</v>
      </c>
      <c r="J1645">
        <v>0</v>
      </c>
    </row>
    <row r="1646" spans="1:10" x14ac:dyDescent="0.3">
      <c r="A1646" t="s">
        <v>925</v>
      </c>
      <c r="B1646" t="s">
        <v>926</v>
      </c>
      <c r="C1646" t="s">
        <v>749</v>
      </c>
      <c r="D1646" t="s">
        <v>750</v>
      </c>
      <c r="E1646">
        <v>7</v>
      </c>
      <c r="F1646">
        <v>3.44E-2</v>
      </c>
      <c r="G1646" t="s">
        <v>382</v>
      </c>
      <c r="H1646" t="s">
        <v>44</v>
      </c>
      <c r="I1646" t="s">
        <v>380</v>
      </c>
      <c r="J1646">
        <v>3</v>
      </c>
    </row>
    <row r="1647" spans="1:10" x14ac:dyDescent="0.3">
      <c r="A1647" t="s">
        <v>929</v>
      </c>
      <c r="B1647" t="s">
        <v>930</v>
      </c>
      <c r="C1647" t="s">
        <v>931</v>
      </c>
      <c r="D1647" t="s">
        <v>932</v>
      </c>
      <c r="E1647">
        <v>1.01</v>
      </c>
      <c r="F1647">
        <v>7.0000000000000007E-2</v>
      </c>
      <c r="G1647" t="s">
        <v>72</v>
      </c>
      <c r="H1647" t="s">
        <v>44</v>
      </c>
      <c r="I1647" t="s">
        <v>16</v>
      </c>
      <c r="J1647">
        <v>10</v>
      </c>
    </row>
    <row r="1648" spans="1:10" x14ac:dyDescent="0.3">
      <c r="A1648" t="s">
        <v>929</v>
      </c>
      <c r="B1648" t="s">
        <v>930</v>
      </c>
      <c r="C1648" t="s">
        <v>933</v>
      </c>
      <c r="D1648" t="s">
        <v>934</v>
      </c>
      <c r="E1648">
        <v>2</v>
      </c>
      <c r="F1648">
        <v>2.5000000000000001E-2</v>
      </c>
      <c r="G1648" t="s">
        <v>72</v>
      </c>
      <c r="H1648" t="s">
        <v>44</v>
      </c>
      <c r="I1648" t="s">
        <v>16</v>
      </c>
      <c r="J1648">
        <v>3</v>
      </c>
    </row>
    <row r="1649" spans="1:10" x14ac:dyDescent="0.3">
      <c r="A1649" t="s">
        <v>929</v>
      </c>
      <c r="B1649" t="s">
        <v>930</v>
      </c>
      <c r="C1649" t="s">
        <v>935</v>
      </c>
      <c r="D1649" t="s">
        <v>936</v>
      </c>
      <c r="E1649">
        <v>3</v>
      </c>
      <c r="F1649">
        <v>1.05</v>
      </c>
      <c r="G1649" t="s">
        <v>14</v>
      </c>
      <c r="H1649" t="s">
        <v>44</v>
      </c>
      <c r="I1649" t="s">
        <v>16</v>
      </c>
      <c r="J1649">
        <v>3</v>
      </c>
    </row>
    <row r="1650" spans="1:10" x14ac:dyDescent="0.3">
      <c r="A1650" t="s">
        <v>929</v>
      </c>
      <c r="B1650" t="s">
        <v>930</v>
      </c>
      <c r="C1650" t="s">
        <v>723</v>
      </c>
      <c r="D1650" t="s">
        <v>724</v>
      </c>
      <c r="E1650">
        <v>4</v>
      </c>
      <c r="F1650">
        <v>1.05</v>
      </c>
      <c r="G1650" t="s">
        <v>14</v>
      </c>
      <c r="H1650" t="s">
        <v>44</v>
      </c>
      <c r="I1650" t="s">
        <v>16</v>
      </c>
      <c r="J1650">
        <v>3</v>
      </c>
    </row>
    <row r="1651" spans="1:10" x14ac:dyDescent="0.3">
      <c r="A1651" t="s">
        <v>929</v>
      </c>
      <c r="B1651" t="s">
        <v>930</v>
      </c>
      <c r="C1651" t="s">
        <v>763</v>
      </c>
      <c r="D1651" t="s">
        <v>764</v>
      </c>
      <c r="E1651">
        <v>5</v>
      </c>
      <c r="F1651">
        <v>4.3799999999999999E-2</v>
      </c>
      <c r="G1651" t="s">
        <v>14</v>
      </c>
      <c r="H1651" t="s">
        <v>44</v>
      </c>
      <c r="I1651" t="s">
        <v>16</v>
      </c>
      <c r="J1651">
        <v>3</v>
      </c>
    </row>
    <row r="1652" spans="1:10" x14ac:dyDescent="0.3">
      <c r="A1652" t="s">
        <v>937</v>
      </c>
      <c r="B1652" t="s">
        <v>938</v>
      </c>
      <c r="C1652" t="s">
        <v>939</v>
      </c>
      <c r="D1652" t="s">
        <v>940</v>
      </c>
      <c r="E1652">
        <v>1.01</v>
      </c>
      <c r="F1652">
        <v>6.0000600006000063E-2</v>
      </c>
      <c r="G1652" t="s">
        <v>72</v>
      </c>
      <c r="H1652" t="s">
        <v>838</v>
      </c>
      <c r="I1652" t="s">
        <v>16</v>
      </c>
      <c r="J1652">
        <v>4</v>
      </c>
    </row>
    <row r="1653" spans="1:10" x14ac:dyDescent="0.3">
      <c r="A1653" t="s">
        <v>937</v>
      </c>
      <c r="B1653" t="s">
        <v>938</v>
      </c>
      <c r="C1653" t="s">
        <v>941</v>
      </c>
      <c r="D1653" t="s">
        <v>942</v>
      </c>
      <c r="E1653">
        <v>2</v>
      </c>
      <c r="F1653">
        <v>1.0200102001020011</v>
      </c>
      <c r="G1653" t="s">
        <v>14</v>
      </c>
      <c r="H1653" t="s">
        <v>838</v>
      </c>
      <c r="I1653" t="s">
        <v>16</v>
      </c>
      <c r="J1653">
        <v>4</v>
      </c>
    </row>
    <row r="1654" spans="1:10" x14ac:dyDescent="0.3">
      <c r="A1654" t="s">
        <v>937</v>
      </c>
      <c r="B1654" t="s">
        <v>938</v>
      </c>
      <c r="C1654" t="s">
        <v>943</v>
      </c>
      <c r="D1654" t="s">
        <v>944</v>
      </c>
      <c r="E1654">
        <v>3</v>
      </c>
      <c r="F1654">
        <v>1.5750157501575015E-2</v>
      </c>
      <c r="G1654" t="s">
        <v>72</v>
      </c>
      <c r="H1654" t="s">
        <v>838</v>
      </c>
      <c r="I1654" t="s">
        <v>16</v>
      </c>
      <c r="J1654">
        <v>3</v>
      </c>
    </row>
    <row r="1655" spans="1:10" x14ac:dyDescent="0.3">
      <c r="A1655" t="s">
        <v>937</v>
      </c>
      <c r="B1655" t="s">
        <v>938</v>
      </c>
      <c r="C1655" t="s">
        <v>843</v>
      </c>
      <c r="D1655" t="s">
        <v>844</v>
      </c>
      <c r="E1655">
        <v>4</v>
      </c>
      <c r="F1655">
        <v>1.0200102001020011</v>
      </c>
      <c r="G1655" t="s">
        <v>14</v>
      </c>
      <c r="H1655" t="s">
        <v>838</v>
      </c>
      <c r="I1655" t="s">
        <v>16</v>
      </c>
      <c r="J1655">
        <v>3</v>
      </c>
    </row>
    <row r="1656" spans="1:10" x14ac:dyDescent="0.3">
      <c r="A1656" t="s">
        <v>937</v>
      </c>
      <c r="B1656" t="s">
        <v>938</v>
      </c>
      <c r="C1656" t="s">
        <v>945</v>
      </c>
      <c r="D1656" t="s">
        <v>946</v>
      </c>
      <c r="E1656">
        <v>5</v>
      </c>
      <c r="F1656">
        <v>4.2840428404284044E-2</v>
      </c>
      <c r="G1656" t="s">
        <v>14</v>
      </c>
      <c r="H1656" t="s">
        <v>838</v>
      </c>
      <c r="I1656" t="s">
        <v>16</v>
      </c>
      <c r="J1656">
        <v>3</v>
      </c>
    </row>
    <row r="1657" spans="1:10" x14ac:dyDescent="0.3">
      <c r="A1657" t="s">
        <v>947</v>
      </c>
      <c r="B1657" t="s">
        <v>948</v>
      </c>
      <c r="C1657" t="s">
        <v>939</v>
      </c>
      <c r="D1657" t="s">
        <v>940</v>
      </c>
      <c r="E1657">
        <v>1.01</v>
      </c>
      <c r="F1657">
        <v>9.0000900009000087E-2</v>
      </c>
      <c r="G1657" t="s">
        <v>72</v>
      </c>
      <c r="H1657" t="s">
        <v>838</v>
      </c>
      <c r="I1657" t="s">
        <v>16</v>
      </c>
      <c r="J1657">
        <v>4</v>
      </c>
    </row>
    <row r="1658" spans="1:10" x14ac:dyDescent="0.3">
      <c r="A1658" t="s">
        <v>947</v>
      </c>
      <c r="B1658" t="s">
        <v>948</v>
      </c>
      <c r="C1658" t="s">
        <v>843</v>
      </c>
      <c r="D1658" t="s">
        <v>844</v>
      </c>
      <c r="E1658">
        <v>2</v>
      </c>
      <c r="F1658">
        <v>1.0300153001530015</v>
      </c>
      <c r="G1658" t="s">
        <v>14</v>
      </c>
      <c r="H1658" t="s">
        <v>838</v>
      </c>
      <c r="I1658" t="s">
        <v>16</v>
      </c>
      <c r="J1658">
        <v>3</v>
      </c>
    </row>
    <row r="1659" spans="1:10" x14ac:dyDescent="0.3">
      <c r="A1659" t="s">
        <v>947</v>
      </c>
      <c r="B1659" t="s">
        <v>948</v>
      </c>
      <c r="C1659" t="s">
        <v>943</v>
      </c>
      <c r="D1659" t="s">
        <v>944</v>
      </c>
      <c r="E1659">
        <v>3</v>
      </c>
      <c r="F1659">
        <v>2.3625236252362524E-2</v>
      </c>
      <c r="G1659" t="s">
        <v>72</v>
      </c>
      <c r="H1659" t="s">
        <v>838</v>
      </c>
      <c r="I1659" t="s">
        <v>16</v>
      </c>
      <c r="J1659">
        <v>3</v>
      </c>
    </row>
    <row r="1660" spans="1:10" x14ac:dyDescent="0.3">
      <c r="A1660" t="s">
        <v>947</v>
      </c>
      <c r="B1660" t="s">
        <v>948</v>
      </c>
      <c r="C1660" t="s">
        <v>949</v>
      </c>
      <c r="D1660" t="s">
        <v>950</v>
      </c>
      <c r="E1660">
        <v>4</v>
      </c>
      <c r="F1660">
        <v>1.0300153001530015</v>
      </c>
      <c r="G1660" t="s">
        <v>14</v>
      </c>
      <c r="H1660" t="s">
        <v>838</v>
      </c>
      <c r="I1660" t="s">
        <v>16</v>
      </c>
      <c r="J1660">
        <v>4</v>
      </c>
    </row>
    <row r="1661" spans="1:10" x14ac:dyDescent="0.3">
      <c r="A1661" t="s">
        <v>947</v>
      </c>
      <c r="B1661" t="s">
        <v>948</v>
      </c>
      <c r="C1661" t="s">
        <v>951</v>
      </c>
      <c r="D1661" t="s">
        <v>952</v>
      </c>
      <c r="E1661">
        <v>5</v>
      </c>
      <c r="F1661">
        <v>4.2840428404284044E-2</v>
      </c>
      <c r="G1661" t="s">
        <v>14</v>
      </c>
      <c r="H1661" t="s">
        <v>838</v>
      </c>
      <c r="I1661" t="s">
        <v>16</v>
      </c>
      <c r="J1661">
        <v>3</v>
      </c>
    </row>
    <row r="1662" spans="1:10" x14ac:dyDescent="0.3">
      <c r="A1662" t="s">
        <v>953</v>
      </c>
      <c r="B1662" t="s">
        <v>954</v>
      </c>
      <c r="C1662" t="s">
        <v>939</v>
      </c>
      <c r="D1662" t="s">
        <v>940</v>
      </c>
      <c r="E1662">
        <v>1.01</v>
      </c>
      <c r="F1662">
        <v>0.18000180001800017</v>
      </c>
      <c r="G1662" t="s">
        <v>72</v>
      </c>
      <c r="H1662" t="s">
        <v>838</v>
      </c>
      <c r="I1662" t="s">
        <v>16</v>
      </c>
      <c r="J1662">
        <v>4</v>
      </c>
    </row>
    <row r="1663" spans="1:10" x14ac:dyDescent="0.3">
      <c r="A1663" t="s">
        <v>953</v>
      </c>
      <c r="B1663" t="s">
        <v>954</v>
      </c>
      <c r="C1663" t="s">
        <v>943</v>
      </c>
      <c r="D1663" t="s">
        <v>944</v>
      </c>
      <c r="E1663">
        <v>2</v>
      </c>
      <c r="F1663">
        <v>4.7250472504725048E-2</v>
      </c>
      <c r="G1663" t="s">
        <v>72</v>
      </c>
      <c r="H1663" t="s">
        <v>838</v>
      </c>
      <c r="I1663" t="s">
        <v>16</v>
      </c>
      <c r="J1663">
        <v>3</v>
      </c>
    </row>
    <row r="1664" spans="1:10" x14ac:dyDescent="0.3">
      <c r="A1664" t="s">
        <v>953</v>
      </c>
      <c r="B1664" t="s">
        <v>954</v>
      </c>
      <c r="C1664" t="s">
        <v>955</v>
      </c>
      <c r="D1664" t="s">
        <v>956</v>
      </c>
      <c r="E1664">
        <v>3</v>
      </c>
      <c r="F1664">
        <v>1.0299702997029971</v>
      </c>
      <c r="G1664" t="s">
        <v>14</v>
      </c>
      <c r="H1664" t="s">
        <v>838</v>
      </c>
      <c r="I1664" t="s">
        <v>16</v>
      </c>
      <c r="J1664">
        <v>4</v>
      </c>
    </row>
    <row r="1665" spans="1:10" x14ac:dyDescent="0.3">
      <c r="A1665" t="s">
        <v>953</v>
      </c>
      <c r="B1665" t="s">
        <v>954</v>
      </c>
      <c r="C1665" t="s">
        <v>843</v>
      </c>
      <c r="D1665" t="s">
        <v>844</v>
      </c>
      <c r="E1665">
        <v>4</v>
      </c>
      <c r="F1665">
        <v>1.0299702997029971</v>
      </c>
      <c r="G1665" t="s">
        <v>14</v>
      </c>
      <c r="H1665" t="s">
        <v>838</v>
      </c>
      <c r="I1665" t="s">
        <v>16</v>
      </c>
      <c r="J1665">
        <v>3</v>
      </c>
    </row>
    <row r="1666" spans="1:10" x14ac:dyDescent="0.3">
      <c r="A1666" t="s">
        <v>953</v>
      </c>
      <c r="B1666" t="s">
        <v>954</v>
      </c>
      <c r="C1666" t="s">
        <v>957</v>
      </c>
      <c r="D1666" t="s">
        <v>958</v>
      </c>
      <c r="E1666">
        <v>5</v>
      </c>
      <c r="F1666">
        <v>8.5770857708577092E-2</v>
      </c>
      <c r="G1666" t="s">
        <v>14</v>
      </c>
      <c r="H1666" t="s">
        <v>838</v>
      </c>
      <c r="I1666" t="s">
        <v>16</v>
      </c>
      <c r="J1666">
        <v>3</v>
      </c>
    </row>
    <row r="1667" spans="1:10" x14ac:dyDescent="0.3">
      <c r="A1667" t="s">
        <v>959</v>
      </c>
      <c r="B1667" t="s">
        <v>960</v>
      </c>
      <c r="C1667" t="s">
        <v>253</v>
      </c>
      <c r="D1667" t="s">
        <v>254</v>
      </c>
      <c r="E1667">
        <v>1.01</v>
      </c>
      <c r="F1667">
        <v>0.28205999999999998</v>
      </c>
      <c r="G1667" t="s">
        <v>72</v>
      </c>
      <c r="H1667" t="s">
        <v>44</v>
      </c>
      <c r="I1667" t="s">
        <v>16</v>
      </c>
      <c r="J1667">
        <v>5</v>
      </c>
    </row>
    <row r="1668" spans="1:10" x14ac:dyDescent="0.3">
      <c r="A1668" t="s">
        <v>959</v>
      </c>
      <c r="B1668" t="s">
        <v>960</v>
      </c>
      <c r="C1668" t="s">
        <v>78</v>
      </c>
      <c r="D1668" t="s">
        <v>79</v>
      </c>
      <c r="E1668">
        <v>1.02</v>
      </c>
      <c r="F1668">
        <v>9.2705263157894739E-3</v>
      </c>
      <c r="G1668" t="s">
        <v>72</v>
      </c>
      <c r="H1668" t="s">
        <v>44</v>
      </c>
      <c r="I1668" t="s">
        <v>16</v>
      </c>
      <c r="J1668">
        <v>7</v>
      </c>
    </row>
    <row r="1669" spans="1:10" x14ac:dyDescent="0.3">
      <c r="A1669" t="s">
        <v>959</v>
      </c>
      <c r="B1669" t="s">
        <v>960</v>
      </c>
      <c r="C1669" t="s">
        <v>126</v>
      </c>
      <c r="D1669" t="s">
        <v>127</v>
      </c>
      <c r="E1669">
        <v>1.03</v>
      </c>
      <c r="F1669">
        <v>1.2E-4</v>
      </c>
      <c r="G1669" t="s">
        <v>72</v>
      </c>
      <c r="H1669" t="s">
        <v>44</v>
      </c>
      <c r="I1669" t="s">
        <v>16</v>
      </c>
      <c r="J1669">
        <v>1</v>
      </c>
    </row>
    <row r="1670" spans="1:10" x14ac:dyDescent="0.3">
      <c r="A1670" t="s">
        <v>959</v>
      </c>
      <c r="B1670" t="s">
        <v>960</v>
      </c>
      <c r="C1670" t="s">
        <v>961</v>
      </c>
      <c r="D1670" t="s">
        <v>962</v>
      </c>
      <c r="E1670">
        <v>1.04</v>
      </c>
      <c r="F1670">
        <v>6.0000000000000001E-3</v>
      </c>
      <c r="G1670" t="s">
        <v>72</v>
      </c>
      <c r="H1670" t="s">
        <v>44</v>
      </c>
      <c r="I1670" t="s">
        <v>16</v>
      </c>
      <c r="J1670">
        <v>3</v>
      </c>
    </row>
    <row r="1671" spans="1:10" x14ac:dyDescent="0.3">
      <c r="A1671" t="s">
        <v>959</v>
      </c>
      <c r="B1671" t="s">
        <v>960</v>
      </c>
      <c r="C1671" t="s">
        <v>963</v>
      </c>
      <c r="D1671" t="s">
        <v>964</v>
      </c>
      <c r="E1671">
        <v>1.05</v>
      </c>
      <c r="F1671">
        <v>2.9999999999999997E-4</v>
      </c>
      <c r="G1671" t="s">
        <v>72</v>
      </c>
      <c r="H1671" t="s">
        <v>44</v>
      </c>
      <c r="I1671" t="s">
        <v>16</v>
      </c>
      <c r="J1671">
        <v>7</v>
      </c>
    </row>
    <row r="1672" spans="1:10" x14ac:dyDescent="0.3">
      <c r="A1672" t="s">
        <v>959</v>
      </c>
      <c r="B1672" t="s">
        <v>960</v>
      </c>
      <c r="C1672" t="s">
        <v>698</v>
      </c>
      <c r="D1672" t="s">
        <v>699</v>
      </c>
      <c r="E1672">
        <v>1.06</v>
      </c>
      <c r="F1672">
        <v>7.5052631578947362E-4</v>
      </c>
      <c r="G1672" t="s">
        <v>72</v>
      </c>
      <c r="H1672" t="s">
        <v>44</v>
      </c>
      <c r="I1672" t="s">
        <v>16</v>
      </c>
      <c r="J1672">
        <v>1</v>
      </c>
    </row>
    <row r="1673" spans="1:10" x14ac:dyDescent="0.3">
      <c r="A1673" t="s">
        <v>959</v>
      </c>
      <c r="B1673" t="s">
        <v>960</v>
      </c>
      <c r="C1673" t="s">
        <v>717</v>
      </c>
      <c r="D1673" t="s">
        <v>718</v>
      </c>
      <c r="E1673">
        <v>1.07</v>
      </c>
      <c r="F1673">
        <v>1.5E-3</v>
      </c>
      <c r="G1673" t="s">
        <v>72</v>
      </c>
      <c r="H1673" t="s">
        <v>44</v>
      </c>
      <c r="I1673" t="s">
        <v>16</v>
      </c>
      <c r="J1673">
        <v>1</v>
      </c>
    </row>
    <row r="1674" spans="1:10" x14ac:dyDescent="0.3">
      <c r="A1674" t="s">
        <v>959</v>
      </c>
      <c r="B1674" t="s">
        <v>960</v>
      </c>
      <c r="C1674" t="s">
        <v>965</v>
      </c>
      <c r="D1674" t="s">
        <v>966</v>
      </c>
      <c r="E1674">
        <v>2</v>
      </c>
      <c r="F1674">
        <v>1.0305263157894737</v>
      </c>
      <c r="G1674" t="s">
        <v>14</v>
      </c>
      <c r="H1674" t="s">
        <v>44</v>
      </c>
      <c r="I1674" t="s">
        <v>16</v>
      </c>
      <c r="J1674">
        <v>4</v>
      </c>
    </row>
    <row r="1675" spans="1:10" x14ac:dyDescent="0.3">
      <c r="A1675" t="s">
        <v>959</v>
      </c>
      <c r="B1675" t="s">
        <v>960</v>
      </c>
      <c r="C1675" t="s">
        <v>771</v>
      </c>
      <c r="D1675" t="s">
        <v>772</v>
      </c>
      <c r="E1675">
        <v>3</v>
      </c>
      <c r="F1675">
        <v>1.0305263157894737</v>
      </c>
      <c r="G1675" t="s">
        <v>14</v>
      </c>
      <c r="H1675" t="s">
        <v>44</v>
      </c>
      <c r="I1675" t="s">
        <v>16</v>
      </c>
      <c r="J1675">
        <v>3</v>
      </c>
    </row>
    <row r="1676" spans="1:10" x14ac:dyDescent="0.3">
      <c r="A1676" t="s">
        <v>959</v>
      </c>
      <c r="B1676" t="s">
        <v>960</v>
      </c>
      <c r="C1676" t="s">
        <v>21</v>
      </c>
      <c r="D1676" t="s">
        <v>22</v>
      </c>
      <c r="E1676">
        <v>4</v>
      </c>
      <c r="F1676">
        <v>1.0305263157894737</v>
      </c>
      <c r="G1676" t="s">
        <v>14</v>
      </c>
      <c r="H1676" t="s">
        <v>44</v>
      </c>
      <c r="I1676" t="s">
        <v>16</v>
      </c>
      <c r="J1676">
        <v>2</v>
      </c>
    </row>
    <row r="1677" spans="1:10" x14ac:dyDescent="0.3">
      <c r="A1677" t="s">
        <v>959</v>
      </c>
      <c r="B1677" t="s">
        <v>960</v>
      </c>
      <c r="C1677" t="s">
        <v>411</v>
      </c>
      <c r="D1677" t="s">
        <v>412</v>
      </c>
      <c r="E1677">
        <v>5</v>
      </c>
      <c r="F1677">
        <v>6.4210526315789468E-2</v>
      </c>
      <c r="G1677" t="s">
        <v>14</v>
      </c>
      <c r="H1677" t="s">
        <v>44</v>
      </c>
      <c r="I1677" t="s">
        <v>16</v>
      </c>
      <c r="J1677">
        <v>3</v>
      </c>
    </row>
    <row r="1678" spans="1:10" x14ac:dyDescent="0.3">
      <c r="A1678" t="s">
        <v>967</v>
      </c>
      <c r="B1678" t="s">
        <v>968</v>
      </c>
      <c r="C1678" t="s">
        <v>253</v>
      </c>
      <c r="D1678" t="s">
        <v>254</v>
      </c>
      <c r="E1678">
        <v>1.01</v>
      </c>
      <c r="F1678">
        <v>0.29820000000000002</v>
      </c>
      <c r="G1678" t="s">
        <v>72</v>
      </c>
      <c r="H1678" t="s">
        <v>44</v>
      </c>
      <c r="I1678" t="s">
        <v>16</v>
      </c>
      <c r="J1678">
        <v>5</v>
      </c>
    </row>
    <row r="1679" spans="1:10" x14ac:dyDescent="0.3">
      <c r="A1679" t="s">
        <v>967</v>
      </c>
      <c r="B1679" t="s">
        <v>968</v>
      </c>
      <c r="C1679" t="s">
        <v>78</v>
      </c>
      <c r="D1679" t="s">
        <v>79</v>
      </c>
      <c r="E1679">
        <v>1.02</v>
      </c>
      <c r="F1679">
        <v>1.6842105263157896E-3</v>
      </c>
      <c r="G1679" t="s">
        <v>72</v>
      </c>
      <c r="H1679" t="s">
        <v>44</v>
      </c>
      <c r="I1679" t="s">
        <v>16</v>
      </c>
      <c r="J1679">
        <v>7</v>
      </c>
    </row>
    <row r="1680" spans="1:10" x14ac:dyDescent="0.3">
      <c r="A1680" t="s">
        <v>967</v>
      </c>
      <c r="B1680" t="s">
        <v>968</v>
      </c>
      <c r="C1680" t="s">
        <v>969</v>
      </c>
      <c r="D1680" t="s">
        <v>970</v>
      </c>
      <c r="E1680">
        <v>2</v>
      </c>
      <c r="F1680">
        <v>1.0305263157894737</v>
      </c>
      <c r="G1680" t="s">
        <v>14</v>
      </c>
      <c r="H1680" t="s">
        <v>44</v>
      </c>
      <c r="I1680" t="s">
        <v>16</v>
      </c>
      <c r="J1680">
        <v>4</v>
      </c>
    </row>
    <row r="1681" spans="1:10" x14ac:dyDescent="0.3">
      <c r="A1681" t="s">
        <v>967</v>
      </c>
      <c r="B1681" t="s">
        <v>968</v>
      </c>
      <c r="C1681" t="s">
        <v>771</v>
      </c>
      <c r="D1681" t="s">
        <v>772</v>
      </c>
      <c r="E1681">
        <v>3</v>
      </c>
      <c r="F1681">
        <v>1.0305263157894737</v>
      </c>
      <c r="G1681" t="s">
        <v>14</v>
      </c>
      <c r="H1681" t="s">
        <v>44</v>
      </c>
      <c r="I1681" t="s">
        <v>16</v>
      </c>
      <c r="J1681">
        <v>3</v>
      </c>
    </row>
    <row r="1682" spans="1:10" x14ac:dyDescent="0.3">
      <c r="A1682" t="s">
        <v>967</v>
      </c>
      <c r="B1682" t="s">
        <v>968</v>
      </c>
      <c r="C1682" t="s">
        <v>21</v>
      </c>
      <c r="D1682" t="s">
        <v>22</v>
      </c>
      <c r="E1682">
        <v>4</v>
      </c>
      <c r="F1682">
        <v>1.0305263157894737</v>
      </c>
      <c r="G1682" t="s">
        <v>14</v>
      </c>
      <c r="H1682" t="s">
        <v>44</v>
      </c>
      <c r="I1682" t="s">
        <v>16</v>
      </c>
      <c r="J1682">
        <v>2</v>
      </c>
    </row>
    <row r="1683" spans="1:10" x14ac:dyDescent="0.3">
      <c r="A1683" t="s">
        <v>967</v>
      </c>
      <c r="B1683" t="s">
        <v>968</v>
      </c>
      <c r="C1683" t="s">
        <v>411</v>
      </c>
      <c r="D1683" t="s">
        <v>412</v>
      </c>
      <c r="E1683">
        <v>5</v>
      </c>
      <c r="F1683">
        <v>6.4210526315789468E-2</v>
      </c>
      <c r="G1683" t="s">
        <v>14</v>
      </c>
      <c r="H1683" t="s">
        <v>44</v>
      </c>
      <c r="I1683" t="s">
        <v>16</v>
      </c>
      <c r="J1683">
        <v>3</v>
      </c>
    </row>
    <row r="1684" spans="1:10" x14ac:dyDescent="0.3">
      <c r="A1684" t="s">
        <v>971</v>
      </c>
      <c r="B1684" t="s">
        <v>972</v>
      </c>
      <c r="C1684" t="s">
        <v>253</v>
      </c>
      <c r="D1684" t="s">
        <v>254</v>
      </c>
      <c r="E1684">
        <v>1.01</v>
      </c>
      <c r="F1684">
        <v>0.09</v>
      </c>
      <c r="G1684" t="s">
        <v>72</v>
      </c>
      <c r="H1684" t="s">
        <v>151</v>
      </c>
      <c r="I1684" t="s">
        <v>16</v>
      </c>
      <c r="J1684">
        <v>5</v>
      </c>
    </row>
    <row r="1685" spans="1:10" x14ac:dyDescent="0.3">
      <c r="A1685" t="s">
        <v>971</v>
      </c>
      <c r="B1685" t="s">
        <v>972</v>
      </c>
      <c r="C1685" t="s">
        <v>290</v>
      </c>
      <c r="D1685" t="s">
        <v>291</v>
      </c>
      <c r="E1685">
        <v>1.02</v>
      </c>
      <c r="F1685">
        <v>1.8569999999999999E-3</v>
      </c>
      <c r="G1685" t="s">
        <v>72</v>
      </c>
      <c r="H1685" t="s">
        <v>151</v>
      </c>
      <c r="I1685" t="s">
        <v>16</v>
      </c>
      <c r="J1685">
        <v>1</v>
      </c>
    </row>
    <row r="1686" spans="1:10" x14ac:dyDescent="0.3">
      <c r="A1686" t="s">
        <v>971</v>
      </c>
      <c r="B1686" t="s">
        <v>972</v>
      </c>
      <c r="C1686" t="s">
        <v>227</v>
      </c>
      <c r="D1686" t="s">
        <v>228</v>
      </c>
      <c r="E1686">
        <v>1.03</v>
      </c>
      <c r="F1686">
        <v>8.9999999999999985E-6</v>
      </c>
      <c r="G1686" t="s">
        <v>72</v>
      </c>
      <c r="H1686" t="s">
        <v>151</v>
      </c>
      <c r="I1686" t="s">
        <v>16</v>
      </c>
      <c r="J1686">
        <v>1</v>
      </c>
    </row>
    <row r="1687" spans="1:10" x14ac:dyDescent="0.3">
      <c r="A1687" t="s">
        <v>971</v>
      </c>
      <c r="B1687" t="s">
        <v>972</v>
      </c>
      <c r="C1687" t="s">
        <v>975</v>
      </c>
      <c r="D1687" t="s">
        <v>976</v>
      </c>
      <c r="E1687">
        <v>1.04</v>
      </c>
      <c r="F1687">
        <v>1.5015E-3</v>
      </c>
      <c r="G1687" t="s">
        <v>72</v>
      </c>
      <c r="H1687" t="s">
        <v>151</v>
      </c>
      <c r="I1687" t="s">
        <v>16</v>
      </c>
      <c r="J1687">
        <v>3</v>
      </c>
    </row>
    <row r="1688" spans="1:10" x14ac:dyDescent="0.3">
      <c r="A1688" t="s">
        <v>971</v>
      </c>
      <c r="B1688" t="s">
        <v>972</v>
      </c>
      <c r="C1688" t="s">
        <v>694</v>
      </c>
      <c r="D1688" t="s">
        <v>695</v>
      </c>
      <c r="E1688">
        <v>1.05</v>
      </c>
      <c r="F1688">
        <v>2.0384999999999999E-3</v>
      </c>
      <c r="G1688" t="s">
        <v>72</v>
      </c>
      <c r="H1688" t="s">
        <v>151</v>
      </c>
      <c r="I1688" t="s">
        <v>16</v>
      </c>
      <c r="J1688">
        <v>3</v>
      </c>
    </row>
    <row r="1689" spans="1:10" x14ac:dyDescent="0.3">
      <c r="A1689" t="s">
        <v>971</v>
      </c>
      <c r="B1689" t="s">
        <v>972</v>
      </c>
      <c r="C1689" t="s">
        <v>717</v>
      </c>
      <c r="D1689" t="s">
        <v>718</v>
      </c>
      <c r="E1689">
        <v>1.06</v>
      </c>
      <c r="F1689">
        <v>1.1429999999999999E-2</v>
      </c>
      <c r="G1689" t="s">
        <v>72</v>
      </c>
      <c r="H1689" t="s">
        <v>151</v>
      </c>
      <c r="I1689" t="s">
        <v>16</v>
      </c>
      <c r="J1689">
        <v>1</v>
      </c>
    </row>
    <row r="1690" spans="1:10" x14ac:dyDescent="0.3">
      <c r="A1690" t="s">
        <v>971</v>
      </c>
      <c r="B1690" t="s">
        <v>972</v>
      </c>
      <c r="C1690" t="s">
        <v>739</v>
      </c>
      <c r="D1690" t="s">
        <v>740</v>
      </c>
      <c r="E1690">
        <v>1.07</v>
      </c>
      <c r="F1690">
        <v>8.9999999999999993E-3</v>
      </c>
      <c r="G1690" t="s">
        <v>72</v>
      </c>
      <c r="H1690" t="s">
        <v>151</v>
      </c>
      <c r="I1690" t="s">
        <v>16</v>
      </c>
      <c r="J1690">
        <v>1</v>
      </c>
    </row>
    <row r="1691" spans="1:10" x14ac:dyDescent="0.3">
      <c r="A1691" t="s">
        <v>971</v>
      </c>
      <c r="B1691" t="s">
        <v>972</v>
      </c>
      <c r="C1691" t="s">
        <v>698</v>
      </c>
      <c r="D1691" t="s">
        <v>699</v>
      </c>
      <c r="E1691">
        <v>1.08</v>
      </c>
      <c r="F1691">
        <v>3.5999999999999997E-4</v>
      </c>
      <c r="G1691" t="s">
        <v>72</v>
      </c>
      <c r="H1691" t="s">
        <v>151</v>
      </c>
      <c r="I1691" t="s">
        <v>16</v>
      </c>
      <c r="J1691">
        <v>1</v>
      </c>
    </row>
    <row r="1692" spans="1:10" x14ac:dyDescent="0.3">
      <c r="A1692" t="s">
        <v>971</v>
      </c>
      <c r="B1692" t="s">
        <v>972</v>
      </c>
      <c r="C1692" t="s">
        <v>372</v>
      </c>
      <c r="D1692" t="s">
        <v>373</v>
      </c>
      <c r="E1692">
        <v>1.0900000000000001</v>
      </c>
      <c r="F1692">
        <v>2.8039999999999996E-3</v>
      </c>
      <c r="G1692" t="s">
        <v>72</v>
      </c>
      <c r="H1692" t="s">
        <v>151</v>
      </c>
      <c r="I1692" t="s">
        <v>16</v>
      </c>
      <c r="J1692">
        <v>5</v>
      </c>
    </row>
    <row r="1693" spans="1:10" x14ac:dyDescent="0.3">
      <c r="A1693" t="s">
        <v>971</v>
      </c>
      <c r="B1693" t="s">
        <v>972</v>
      </c>
      <c r="C1693" t="s">
        <v>207</v>
      </c>
      <c r="D1693" t="s">
        <v>208</v>
      </c>
      <c r="E1693">
        <v>1.1000000000000001</v>
      </c>
      <c r="F1693">
        <v>3.1E-2</v>
      </c>
      <c r="G1693" t="s">
        <v>72</v>
      </c>
      <c r="H1693" t="s">
        <v>151</v>
      </c>
      <c r="I1693" t="s">
        <v>16</v>
      </c>
      <c r="J1693">
        <v>1</v>
      </c>
    </row>
    <row r="1694" spans="1:10" x14ac:dyDescent="0.3">
      <c r="A1694" t="s">
        <v>971</v>
      </c>
      <c r="B1694" t="s">
        <v>972</v>
      </c>
      <c r="C1694" t="s">
        <v>973</v>
      </c>
      <c r="D1694" t="s">
        <v>974</v>
      </c>
      <c r="E1694">
        <v>2</v>
      </c>
      <c r="F1694">
        <v>1.02</v>
      </c>
      <c r="G1694" t="s">
        <v>14</v>
      </c>
      <c r="H1694" t="s">
        <v>151</v>
      </c>
      <c r="I1694" t="s">
        <v>16</v>
      </c>
      <c r="J1694">
        <v>4</v>
      </c>
    </row>
    <row r="1695" spans="1:10" x14ac:dyDescent="0.3">
      <c r="A1695" t="s">
        <v>971</v>
      </c>
      <c r="B1695" t="s">
        <v>972</v>
      </c>
      <c r="C1695" t="s">
        <v>830</v>
      </c>
      <c r="D1695" t="s">
        <v>831</v>
      </c>
      <c r="E1695">
        <v>3</v>
      </c>
      <c r="F1695">
        <v>1.02</v>
      </c>
      <c r="G1695" t="s">
        <v>14</v>
      </c>
      <c r="H1695" t="s">
        <v>151</v>
      </c>
      <c r="I1695" t="s">
        <v>16</v>
      </c>
      <c r="J1695">
        <v>3</v>
      </c>
    </row>
    <row r="1696" spans="1:10" x14ac:dyDescent="0.3">
      <c r="A1696" t="s">
        <v>971</v>
      </c>
      <c r="B1696" t="s">
        <v>972</v>
      </c>
      <c r="C1696" t="s">
        <v>139</v>
      </c>
      <c r="D1696" t="s">
        <v>140</v>
      </c>
      <c r="E1696">
        <v>4</v>
      </c>
      <c r="F1696">
        <v>1.4E-2</v>
      </c>
      <c r="G1696" t="s">
        <v>14</v>
      </c>
      <c r="H1696" t="s">
        <v>151</v>
      </c>
      <c r="I1696" t="s">
        <v>16</v>
      </c>
      <c r="J1696">
        <v>3</v>
      </c>
    </row>
    <row r="1697" spans="1:10" x14ac:dyDescent="0.3">
      <c r="A1697" t="s">
        <v>977</v>
      </c>
      <c r="B1697" t="s">
        <v>978</v>
      </c>
      <c r="C1697" t="s">
        <v>979</v>
      </c>
      <c r="D1697" t="s">
        <v>980</v>
      </c>
      <c r="E1697">
        <v>1.01</v>
      </c>
      <c r="F1697">
        <v>0.31337500000000001</v>
      </c>
      <c r="G1697" t="s">
        <v>72</v>
      </c>
      <c r="H1697" t="s">
        <v>44</v>
      </c>
      <c r="I1697" t="s">
        <v>380</v>
      </c>
      <c r="J1697">
        <v>1</v>
      </c>
    </row>
    <row r="1698" spans="1:10" x14ac:dyDescent="0.3">
      <c r="A1698" t="s">
        <v>977</v>
      </c>
      <c r="B1698" t="s">
        <v>978</v>
      </c>
      <c r="C1698" t="s">
        <v>981</v>
      </c>
      <c r="D1698" t="s">
        <v>982</v>
      </c>
      <c r="E1698">
        <v>1.02</v>
      </c>
      <c r="F1698">
        <v>0.15</v>
      </c>
      <c r="G1698" t="s">
        <v>72</v>
      </c>
      <c r="H1698" t="s">
        <v>44</v>
      </c>
      <c r="I1698" t="s">
        <v>380</v>
      </c>
      <c r="J1698">
        <v>0</v>
      </c>
    </row>
    <row r="1699" spans="1:10" x14ac:dyDescent="0.3">
      <c r="A1699" t="s">
        <v>977</v>
      </c>
      <c r="B1699" t="s">
        <v>978</v>
      </c>
      <c r="C1699" t="s">
        <v>983</v>
      </c>
      <c r="D1699" t="s">
        <v>984</v>
      </c>
      <c r="E1699">
        <v>1.03</v>
      </c>
      <c r="F1699">
        <v>3.2500000000000001E-2</v>
      </c>
      <c r="G1699" t="s">
        <v>72</v>
      </c>
      <c r="H1699" t="s">
        <v>44</v>
      </c>
      <c r="I1699" t="s">
        <v>380</v>
      </c>
      <c r="J1699">
        <v>0</v>
      </c>
    </row>
    <row r="1700" spans="1:10" x14ac:dyDescent="0.3">
      <c r="A1700" t="s">
        <v>977</v>
      </c>
      <c r="B1700" t="s">
        <v>978</v>
      </c>
      <c r="C1700" t="s">
        <v>985</v>
      </c>
      <c r="D1700" t="s">
        <v>986</v>
      </c>
      <c r="E1700">
        <v>1.04</v>
      </c>
      <c r="F1700">
        <v>3.0000000000000001E-3</v>
      </c>
      <c r="G1700" t="s">
        <v>72</v>
      </c>
      <c r="H1700" t="s">
        <v>44</v>
      </c>
      <c r="I1700" t="s">
        <v>380</v>
      </c>
      <c r="J1700">
        <v>0</v>
      </c>
    </row>
    <row r="1701" spans="1:10" x14ac:dyDescent="0.3">
      <c r="A1701" t="s">
        <v>977</v>
      </c>
      <c r="B1701" t="s">
        <v>978</v>
      </c>
      <c r="C1701" t="s">
        <v>717</v>
      </c>
      <c r="D1701" t="s">
        <v>718</v>
      </c>
      <c r="E1701">
        <v>1.05</v>
      </c>
      <c r="F1701">
        <v>3.7500000000000001E-4</v>
      </c>
      <c r="G1701" t="s">
        <v>72</v>
      </c>
      <c r="H1701" t="s">
        <v>44</v>
      </c>
      <c r="I1701" t="s">
        <v>380</v>
      </c>
      <c r="J1701">
        <v>1</v>
      </c>
    </row>
    <row r="1702" spans="1:10" x14ac:dyDescent="0.3">
      <c r="A1702" t="s">
        <v>977</v>
      </c>
      <c r="B1702" t="s">
        <v>978</v>
      </c>
      <c r="C1702" t="s">
        <v>739</v>
      </c>
      <c r="D1702" t="s">
        <v>740</v>
      </c>
      <c r="E1702">
        <v>1.06</v>
      </c>
      <c r="F1702">
        <v>3.7500000000000001E-4</v>
      </c>
      <c r="G1702" t="s">
        <v>72</v>
      </c>
      <c r="H1702" t="s">
        <v>44</v>
      </c>
      <c r="I1702" t="s">
        <v>380</v>
      </c>
      <c r="J1702">
        <v>1</v>
      </c>
    </row>
    <row r="1703" spans="1:10" x14ac:dyDescent="0.3">
      <c r="A1703" t="s">
        <v>977</v>
      </c>
      <c r="B1703" t="s">
        <v>978</v>
      </c>
      <c r="C1703" t="s">
        <v>849</v>
      </c>
      <c r="D1703" t="s">
        <v>850</v>
      </c>
      <c r="E1703">
        <v>1.07</v>
      </c>
      <c r="F1703">
        <v>3.7500000000000001E-4</v>
      </c>
      <c r="G1703" t="s">
        <v>72</v>
      </c>
      <c r="H1703" t="s">
        <v>44</v>
      </c>
      <c r="I1703" t="s">
        <v>380</v>
      </c>
      <c r="J1703">
        <v>1</v>
      </c>
    </row>
    <row r="1704" spans="1:10" x14ac:dyDescent="0.3">
      <c r="A1704" t="s">
        <v>977</v>
      </c>
      <c r="B1704" t="s">
        <v>978</v>
      </c>
      <c r="C1704" t="s">
        <v>987</v>
      </c>
      <c r="D1704" t="s">
        <v>988</v>
      </c>
      <c r="E1704">
        <v>2</v>
      </c>
      <c r="F1704">
        <v>1</v>
      </c>
      <c r="G1704" t="s">
        <v>14</v>
      </c>
      <c r="H1704" t="s">
        <v>44</v>
      </c>
      <c r="I1704" t="s">
        <v>380</v>
      </c>
      <c r="J1704">
        <v>0</v>
      </c>
    </row>
    <row r="1705" spans="1:10" x14ac:dyDescent="0.3">
      <c r="A1705" t="s">
        <v>977</v>
      </c>
      <c r="B1705" t="s">
        <v>978</v>
      </c>
      <c r="C1705" t="s">
        <v>989</v>
      </c>
      <c r="D1705" t="s">
        <v>990</v>
      </c>
      <c r="E1705">
        <v>3</v>
      </c>
      <c r="F1705">
        <v>1</v>
      </c>
      <c r="G1705" t="s">
        <v>382</v>
      </c>
      <c r="H1705" t="s">
        <v>44</v>
      </c>
      <c r="I1705" t="s">
        <v>380</v>
      </c>
      <c r="J1705">
        <v>0</v>
      </c>
    </row>
    <row r="1706" spans="1:10" x14ac:dyDescent="0.3">
      <c r="A1706" t="s">
        <v>977</v>
      </c>
      <c r="B1706" t="s">
        <v>978</v>
      </c>
      <c r="C1706" t="s">
        <v>139</v>
      </c>
      <c r="D1706" t="s">
        <v>140</v>
      </c>
      <c r="E1706">
        <v>4</v>
      </c>
      <c r="F1706">
        <v>2.5301204819277109E-2</v>
      </c>
      <c r="G1706" t="s">
        <v>382</v>
      </c>
      <c r="H1706" t="s">
        <v>44</v>
      </c>
      <c r="I1706" t="s">
        <v>380</v>
      </c>
      <c r="J1706">
        <v>3</v>
      </c>
    </row>
    <row r="1707" spans="1:10" x14ac:dyDescent="0.3">
      <c r="A1707" t="s">
        <v>991</v>
      </c>
      <c r="B1707" t="s">
        <v>992</v>
      </c>
      <c r="C1707" t="s">
        <v>290</v>
      </c>
      <c r="D1707" t="s">
        <v>291</v>
      </c>
      <c r="E1707">
        <v>1.01</v>
      </c>
      <c r="F1707">
        <v>1.8569999999999999E-3</v>
      </c>
      <c r="G1707" t="s">
        <v>72</v>
      </c>
      <c r="H1707" t="s">
        <v>151</v>
      </c>
      <c r="I1707" t="s">
        <v>16</v>
      </c>
      <c r="J1707">
        <v>1</v>
      </c>
    </row>
    <row r="1708" spans="1:10" x14ac:dyDescent="0.3">
      <c r="A1708" t="s">
        <v>991</v>
      </c>
      <c r="B1708" t="s">
        <v>992</v>
      </c>
      <c r="C1708" t="s">
        <v>617</v>
      </c>
      <c r="D1708" t="s">
        <v>618</v>
      </c>
      <c r="E1708">
        <v>1.02</v>
      </c>
      <c r="F1708">
        <v>5.9999999999999995E-4</v>
      </c>
      <c r="G1708" t="s">
        <v>72</v>
      </c>
      <c r="H1708" t="s">
        <v>151</v>
      </c>
      <c r="I1708" t="s">
        <v>16</v>
      </c>
      <c r="J1708">
        <v>1</v>
      </c>
    </row>
    <row r="1709" spans="1:10" x14ac:dyDescent="0.3">
      <c r="A1709" t="s">
        <v>991</v>
      </c>
      <c r="B1709" t="s">
        <v>992</v>
      </c>
      <c r="C1709" t="s">
        <v>993</v>
      </c>
      <c r="D1709" t="s">
        <v>994</v>
      </c>
      <c r="E1709">
        <v>1.03</v>
      </c>
      <c r="F1709">
        <v>2.2499999999999998E-3</v>
      </c>
      <c r="G1709" t="s">
        <v>72</v>
      </c>
      <c r="H1709" t="s">
        <v>151</v>
      </c>
      <c r="I1709" t="s">
        <v>16</v>
      </c>
      <c r="J1709">
        <v>3</v>
      </c>
    </row>
    <row r="1710" spans="1:10" x14ac:dyDescent="0.3">
      <c r="A1710" t="s">
        <v>991</v>
      </c>
      <c r="B1710" t="s">
        <v>992</v>
      </c>
      <c r="C1710" t="s">
        <v>717</v>
      </c>
      <c r="D1710" t="s">
        <v>718</v>
      </c>
      <c r="E1710">
        <v>1.04</v>
      </c>
      <c r="F1710">
        <v>1.11E-2</v>
      </c>
      <c r="G1710" t="s">
        <v>72</v>
      </c>
      <c r="H1710" t="s">
        <v>151</v>
      </c>
      <c r="I1710" t="s">
        <v>16</v>
      </c>
      <c r="J1710">
        <v>1</v>
      </c>
    </row>
    <row r="1711" spans="1:10" x14ac:dyDescent="0.3">
      <c r="A1711" t="s">
        <v>991</v>
      </c>
      <c r="B1711" t="s">
        <v>992</v>
      </c>
      <c r="C1711" t="s">
        <v>314</v>
      </c>
      <c r="D1711" t="s">
        <v>315</v>
      </c>
      <c r="E1711">
        <v>1.05</v>
      </c>
      <c r="F1711">
        <v>1.7412E-2</v>
      </c>
      <c r="G1711" t="s">
        <v>72</v>
      </c>
      <c r="H1711" t="s">
        <v>151</v>
      </c>
      <c r="I1711" t="s">
        <v>16</v>
      </c>
      <c r="J1711">
        <v>1</v>
      </c>
    </row>
    <row r="1712" spans="1:10" x14ac:dyDescent="0.3">
      <c r="A1712" t="s">
        <v>991</v>
      </c>
      <c r="B1712" t="s">
        <v>992</v>
      </c>
      <c r="C1712" t="s">
        <v>696</v>
      </c>
      <c r="D1712" t="s">
        <v>697</v>
      </c>
      <c r="E1712">
        <v>1.06</v>
      </c>
      <c r="F1712">
        <v>7.1699999999999997E-4</v>
      </c>
      <c r="G1712" t="s">
        <v>72</v>
      </c>
      <c r="H1712" t="s">
        <v>151</v>
      </c>
      <c r="I1712" t="s">
        <v>16</v>
      </c>
      <c r="J1712">
        <v>1</v>
      </c>
    </row>
    <row r="1713" spans="1:10" x14ac:dyDescent="0.3">
      <c r="A1713" t="s">
        <v>991</v>
      </c>
      <c r="B1713" t="s">
        <v>992</v>
      </c>
      <c r="C1713" t="s">
        <v>995</v>
      </c>
      <c r="D1713" t="s">
        <v>996</v>
      </c>
      <c r="E1713">
        <v>1.07</v>
      </c>
      <c r="F1713">
        <v>2.6069999999999999E-2</v>
      </c>
      <c r="G1713" t="s">
        <v>72</v>
      </c>
      <c r="H1713" t="s">
        <v>151</v>
      </c>
      <c r="I1713" t="s">
        <v>16</v>
      </c>
      <c r="J1713">
        <v>1</v>
      </c>
    </row>
    <row r="1714" spans="1:10" x14ac:dyDescent="0.3">
      <c r="A1714" t="s">
        <v>991</v>
      </c>
      <c r="B1714" t="s">
        <v>992</v>
      </c>
      <c r="C1714" t="s">
        <v>253</v>
      </c>
      <c r="D1714" t="s">
        <v>254</v>
      </c>
      <c r="E1714">
        <v>1.08</v>
      </c>
      <c r="F1714">
        <v>0.3</v>
      </c>
      <c r="G1714" t="s">
        <v>72</v>
      </c>
      <c r="H1714" t="s">
        <v>151</v>
      </c>
      <c r="I1714" t="s">
        <v>16</v>
      </c>
      <c r="J1714">
        <v>5</v>
      </c>
    </row>
    <row r="1715" spans="1:10" x14ac:dyDescent="0.3">
      <c r="A1715" t="s">
        <v>991</v>
      </c>
      <c r="B1715" t="s">
        <v>992</v>
      </c>
      <c r="C1715" t="s">
        <v>997</v>
      </c>
      <c r="D1715" t="s">
        <v>998</v>
      </c>
      <c r="E1715">
        <v>2</v>
      </c>
      <c r="F1715">
        <v>1.02</v>
      </c>
      <c r="G1715" t="s">
        <v>14</v>
      </c>
      <c r="H1715" t="s">
        <v>151</v>
      </c>
      <c r="I1715" t="s">
        <v>16</v>
      </c>
      <c r="J1715">
        <v>4</v>
      </c>
    </row>
    <row r="1716" spans="1:10" x14ac:dyDescent="0.3">
      <c r="A1716" t="s">
        <v>991</v>
      </c>
      <c r="B1716" t="s">
        <v>992</v>
      </c>
      <c r="C1716" t="s">
        <v>771</v>
      </c>
      <c r="D1716" t="s">
        <v>772</v>
      </c>
      <c r="E1716">
        <v>3</v>
      </c>
      <c r="F1716">
        <v>1.02</v>
      </c>
      <c r="G1716" t="s">
        <v>14</v>
      </c>
      <c r="H1716" t="s">
        <v>151</v>
      </c>
      <c r="I1716" t="s">
        <v>16</v>
      </c>
      <c r="J1716">
        <v>3</v>
      </c>
    </row>
    <row r="1717" spans="1:10" x14ac:dyDescent="0.3">
      <c r="A1717" t="s">
        <v>991</v>
      </c>
      <c r="B1717" t="s">
        <v>992</v>
      </c>
      <c r="C1717" t="s">
        <v>139</v>
      </c>
      <c r="D1717" t="s">
        <v>140</v>
      </c>
      <c r="E1717">
        <v>4</v>
      </c>
      <c r="F1717">
        <v>5.3999999999999999E-2</v>
      </c>
      <c r="G1717" t="s">
        <v>14</v>
      </c>
      <c r="H1717" t="s">
        <v>151</v>
      </c>
      <c r="I1717" t="s">
        <v>16</v>
      </c>
      <c r="J1717">
        <v>3</v>
      </c>
    </row>
    <row r="1718" spans="1:10" x14ac:dyDescent="0.3">
      <c r="A1718" t="s">
        <v>999</v>
      </c>
      <c r="B1718" t="s">
        <v>1000</v>
      </c>
      <c r="C1718" t="s">
        <v>253</v>
      </c>
      <c r="D1718" t="s">
        <v>254</v>
      </c>
      <c r="E1718">
        <v>1</v>
      </c>
      <c r="F1718">
        <v>0.5</v>
      </c>
      <c r="G1718" t="s">
        <v>72</v>
      </c>
      <c r="H1718" t="s">
        <v>1001</v>
      </c>
      <c r="I1718" t="s">
        <v>16</v>
      </c>
      <c r="J1718">
        <v>5</v>
      </c>
    </row>
    <row r="1719" spans="1:10" x14ac:dyDescent="0.3">
      <c r="A1719" t="s">
        <v>999</v>
      </c>
      <c r="B1719" t="s">
        <v>1000</v>
      </c>
      <c r="C1719" t="s">
        <v>1002</v>
      </c>
      <c r="D1719" t="s">
        <v>2286</v>
      </c>
      <c r="E1719">
        <v>2</v>
      </c>
      <c r="F1719">
        <v>1</v>
      </c>
      <c r="G1719" t="s">
        <v>14</v>
      </c>
      <c r="H1719" t="s">
        <v>1001</v>
      </c>
      <c r="I1719" t="s">
        <v>16</v>
      </c>
      <c r="J1719">
        <v>0</v>
      </c>
    </row>
    <row r="1720" spans="1:10" x14ac:dyDescent="0.3">
      <c r="A1720" t="s">
        <v>999</v>
      </c>
      <c r="B1720" t="s">
        <v>1000</v>
      </c>
      <c r="C1720" t="s">
        <v>771</v>
      </c>
      <c r="D1720" t="s">
        <v>772</v>
      </c>
      <c r="E1720">
        <v>3</v>
      </c>
      <c r="F1720">
        <v>1</v>
      </c>
      <c r="G1720" t="s">
        <v>14</v>
      </c>
      <c r="H1720" t="s">
        <v>1001</v>
      </c>
      <c r="I1720" t="s">
        <v>16</v>
      </c>
      <c r="J1720">
        <v>3</v>
      </c>
    </row>
    <row r="1721" spans="1:10" x14ac:dyDescent="0.3">
      <c r="A1721" t="s">
        <v>999</v>
      </c>
      <c r="B1721" t="s">
        <v>1000</v>
      </c>
      <c r="C1721" t="s">
        <v>139</v>
      </c>
      <c r="D1721" t="s">
        <v>140</v>
      </c>
      <c r="E1721">
        <v>4</v>
      </c>
      <c r="F1721">
        <v>6.2600000000000003E-2</v>
      </c>
      <c r="G1721" t="s">
        <v>14</v>
      </c>
      <c r="H1721" t="s">
        <v>1001</v>
      </c>
      <c r="I1721" t="s">
        <v>16</v>
      </c>
      <c r="J1721">
        <v>3</v>
      </c>
    </row>
    <row r="1722" spans="1:10" x14ac:dyDescent="0.3">
      <c r="A1722" t="s">
        <v>1003</v>
      </c>
      <c r="B1722" t="s">
        <v>1004</v>
      </c>
      <c r="C1722" t="s">
        <v>717</v>
      </c>
      <c r="D1722" t="s">
        <v>718</v>
      </c>
      <c r="E1722">
        <v>1.01</v>
      </c>
      <c r="F1722">
        <v>1.450474E-2</v>
      </c>
      <c r="G1722" t="s">
        <v>72</v>
      </c>
      <c r="H1722" t="s">
        <v>1005</v>
      </c>
      <c r="I1722" t="s">
        <v>16</v>
      </c>
      <c r="J1722">
        <v>1</v>
      </c>
    </row>
    <row r="1723" spans="1:10" x14ac:dyDescent="0.3">
      <c r="A1723" t="s">
        <v>1003</v>
      </c>
      <c r="B1723" t="s">
        <v>1004</v>
      </c>
      <c r="C1723" t="s">
        <v>845</v>
      </c>
      <c r="D1723" t="s">
        <v>846</v>
      </c>
      <c r="E1723">
        <v>1.02</v>
      </c>
      <c r="F1723">
        <v>9.0651399999999993E-3</v>
      </c>
      <c r="G1723" t="s">
        <v>72</v>
      </c>
      <c r="H1723" t="s">
        <v>1005</v>
      </c>
      <c r="I1723" t="s">
        <v>16</v>
      </c>
      <c r="J1723">
        <v>1</v>
      </c>
    </row>
    <row r="1724" spans="1:10" x14ac:dyDescent="0.3">
      <c r="A1724" t="s">
        <v>1003</v>
      </c>
      <c r="B1724" t="s">
        <v>1004</v>
      </c>
      <c r="C1724" t="s">
        <v>1006</v>
      </c>
      <c r="D1724" t="s">
        <v>1007</v>
      </c>
      <c r="E1724">
        <v>1.03</v>
      </c>
      <c r="F1724">
        <v>6.6003399999999997E-3</v>
      </c>
      <c r="G1724" t="s">
        <v>72</v>
      </c>
      <c r="H1724" t="s">
        <v>1005</v>
      </c>
      <c r="I1724" t="s">
        <v>16</v>
      </c>
      <c r="J1724">
        <v>3</v>
      </c>
    </row>
    <row r="1725" spans="1:10" x14ac:dyDescent="0.3">
      <c r="A1725" t="s">
        <v>1003</v>
      </c>
      <c r="B1725" t="s">
        <v>1004</v>
      </c>
      <c r="C1725" t="s">
        <v>739</v>
      </c>
      <c r="D1725" t="s">
        <v>740</v>
      </c>
      <c r="E1725">
        <v>1.04</v>
      </c>
      <c r="F1725">
        <v>4.8351599999999998E-3</v>
      </c>
      <c r="G1725" t="s">
        <v>72</v>
      </c>
      <c r="H1725" t="s">
        <v>1005</v>
      </c>
      <c r="I1725" t="s">
        <v>16</v>
      </c>
      <c r="J1725">
        <v>1</v>
      </c>
    </row>
    <row r="1726" spans="1:10" x14ac:dyDescent="0.3">
      <c r="A1726" t="s">
        <v>1003</v>
      </c>
      <c r="B1726" t="s">
        <v>1004</v>
      </c>
      <c r="C1726" t="s">
        <v>963</v>
      </c>
      <c r="D1726" t="s">
        <v>964</v>
      </c>
      <c r="E1726">
        <v>1.05</v>
      </c>
      <c r="F1726">
        <v>3.3E-3</v>
      </c>
      <c r="G1726" t="s">
        <v>72</v>
      </c>
      <c r="H1726" t="s">
        <v>1005</v>
      </c>
      <c r="I1726" t="s">
        <v>16</v>
      </c>
      <c r="J1726">
        <v>7</v>
      </c>
    </row>
    <row r="1727" spans="1:10" x14ac:dyDescent="0.3">
      <c r="A1727" t="s">
        <v>1003</v>
      </c>
      <c r="B1727" t="s">
        <v>1004</v>
      </c>
      <c r="C1727" t="s">
        <v>290</v>
      </c>
      <c r="D1727" t="s">
        <v>291</v>
      </c>
      <c r="E1727">
        <v>1.06</v>
      </c>
      <c r="F1727">
        <v>3.3E-3</v>
      </c>
      <c r="G1727" t="s">
        <v>72</v>
      </c>
      <c r="H1727" t="s">
        <v>1005</v>
      </c>
      <c r="I1727" t="s">
        <v>16</v>
      </c>
      <c r="J1727">
        <v>1</v>
      </c>
    </row>
    <row r="1728" spans="1:10" x14ac:dyDescent="0.3">
      <c r="A1728" t="s">
        <v>1003</v>
      </c>
      <c r="B1728" t="s">
        <v>1004</v>
      </c>
      <c r="C1728" t="s">
        <v>1008</v>
      </c>
      <c r="D1728" t="s">
        <v>1009</v>
      </c>
      <c r="E1728">
        <v>1.07</v>
      </c>
      <c r="F1728">
        <v>2.1978000000000002E-3</v>
      </c>
      <c r="G1728" t="s">
        <v>72</v>
      </c>
      <c r="H1728" t="s">
        <v>1005</v>
      </c>
      <c r="I1728" t="s">
        <v>16</v>
      </c>
      <c r="J1728">
        <v>3</v>
      </c>
    </row>
    <row r="1729" spans="1:10" x14ac:dyDescent="0.3">
      <c r="A1729" t="s">
        <v>1003</v>
      </c>
      <c r="B1729" t="s">
        <v>1004</v>
      </c>
      <c r="C1729" t="s">
        <v>785</v>
      </c>
      <c r="D1729" t="s">
        <v>786</v>
      </c>
      <c r="E1729">
        <v>1.08</v>
      </c>
      <c r="F1729">
        <v>1.9008E-3</v>
      </c>
      <c r="G1729" t="s">
        <v>72</v>
      </c>
      <c r="H1729" t="s">
        <v>1005</v>
      </c>
      <c r="I1729" t="s">
        <v>16</v>
      </c>
      <c r="J1729">
        <v>1</v>
      </c>
    </row>
    <row r="1730" spans="1:10" x14ac:dyDescent="0.3">
      <c r="A1730" t="s">
        <v>1003</v>
      </c>
      <c r="B1730" t="s">
        <v>1004</v>
      </c>
      <c r="C1730" t="s">
        <v>1010</v>
      </c>
      <c r="D1730" t="s">
        <v>1011</v>
      </c>
      <c r="E1730">
        <v>1.0900000000000001</v>
      </c>
      <c r="F1730">
        <v>1.1000000000000001E-3</v>
      </c>
      <c r="G1730" t="s">
        <v>72</v>
      </c>
      <c r="H1730" t="s">
        <v>1005</v>
      </c>
      <c r="I1730" t="s">
        <v>16</v>
      </c>
      <c r="J1730">
        <v>2</v>
      </c>
    </row>
    <row r="1731" spans="1:10" x14ac:dyDescent="0.3">
      <c r="A1731" t="s">
        <v>1003</v>
      </c>
      <c r="B1731" t="s">
        <v>1004</v>
      </c>
      <c r="C1731" t="s">
        <v>316</v>
      </c>
      <c r="D1731" t="s">
        <v>317</v>
      </c>
      <c r="E1731">
        <v>1.1000000000000001</v>
      </c>
      <c r="F1731">
        <v>4.8311999999999997E-4</v>
      </c>
      <c r="G1731" t="s">
        <v>72</v>
      </c>
      <c r="H1731" t="s">
        <v>1005</v>
      </c>
      <c r="I1731" t="s">
        <v>16</v>
      </c>
      <c r="J1731">
        <v>1</v>
      </c>
    </row>
    <row r="1732" spans="1:10" x14ac:dyDescent="0.3">
      <c r="A1732" t="s">
        <v>1003</v>
      </c>
      <c r="B1732" t="s">
        <v>1004</v>
      </c>
      <c r="C1732" t="s">
        <v>696</v>
      </c>
      <c r="D1732" t="s">
        <v>697</v>
      </c>
      <c r="E1732">
        <v>1.1100000000000001</v>
      </c>
      <c r="F1732">
        <v>1.6500000000000001E-2</v>
      </c>
      <c r="G1732" t="s">
        <v>72</v>
      </c>
      <c r="H1732" t="s">
        <v>1005</v>
      </c>
      <c r="I1732" t="s">
        <v>16</v>
      </c>
      <c r="J1732">
        <v>1</v>
      </c>
    </row>
    <row r="1733" spans="1:10" x14ac:dyDescent="0.3">
      <c r="A1733" t="s">
        <v>1003</v>
      </c>
      <c r="B1733" t="s">
        <v>1004</v>
      </c>
      <c r="C1733" t="s">
        <v>698</v>
      </c>
      <c r="D1733" t="s">
        <v>699</v>
      </c>
      <c r="E1733">
        <v>1.1200000000000001</v>
      </c>
      <c r="F1733">
        <v>1.65E-4</v>
      </c>
      <c r="G1733" t="s">
        <v>72</v>
      </c>
      <c r="H1733" t="s">
        <v>1005</v>
      </c>
      <c r="I1733" t="s">
        <v>16</v>
      </c>
      <c r="J1733">
        <v>1</v>
      </c>
    </row>
    <row r="1734" spans="1:10" x14ac:dyDescent="0.3">
      <c r="A1734" t="s">
        <v>1003</v>
      </c>
      <c r="B1734" t="s">
        <v>1004</v>
      </c>
      <c r="C1734" t="s">
        <v>110</v>
      </c>
      <c r="D1734" t="s">
        <v>111</v>
      </c>
      <c r="E1734">
        <v>1.1299999999999999</v>
      </c>
      <c r="F1734">
        <v>1.1E-4</v>
      </c>
      <c r="G1734" t="s">
        <v>72</v>
      </c>
      <c r="H1734" t="s">
        <v>1005</v>
      </c>
      <c r="I1734" t="s">
        <v>16</v>
      </c>
      <c r="J1734">
        <v>1</v>
      </c>
    </row>
    <row r="1735" spans="1:10" x14ac:dyDescent="0.3">
      <c r="A1735" t="s">
        <v>1003</v>
      </c>
      <c r="B1735" t="s">
        <v>1004</v>
      </c>
      <c r="C1735" t="s">
        <v>86</v>
      </c>
      <c r="D1735" t="s">
        <v>87</v>
      </c>
      <c r="E1735">
        <v>1.1400000000000001</v>
      </c>
      <c r="F1735">
        <v>4.3559999999999996E-5</v>
      </c>
      <c r="G1735" t="s">
        <v>72</v>
      </c>
      <c r="H1735" t="s">
        <v>1005</v>
      </c>
      <c r="I1735" t="s">
        <v>16</v>
      </c>
      <c r="J1735">
        <v>1</v>
      </c>
    </row>
    <row r="1736" spans="1:10" x14ac:dyDescent="0.3">
      <c r="A1736" t="s">
        <v>1003</v>
      </c>
      <c r="B1736" t="s">
        <v>1004</v>
      </c>
      <c r="C1736" t="s">
        <v>1012</v>
      </c>
      <c r="D1736" t="s">
        <v>1013</v>
      </c>
      <c r="E1736">
        <v>1.1499999999999999</v>
      </c>
      <c r="F1736">
        <v>2.97E-5</v>
      </c>
      <c r="G1736" t="s">
        <v>72</v>
      </c>
      <c r="H1736" t="s">
        <v>1005</v>
      </c>
      <c r="I1736" t="s">
        <v>16</v>
      </c>
      <c r="J1736">
        <v>3</v>
      </c>
    </row>
    <row r="1737" spans="1:10" x14ac:dyDescent="0.3">
      <c r="A1737" t="s">
        <v>1003</v>
      </c>
      <c r="B1737" t="s">
        <v>1004</v>
      </c>
      <c r="C1737" t="s">
        <v>90</v>
      </c>
      <c r="D1737" t="s">
        <v>91</v>
      </c>
      <c r="E1737">
        <v>1.1599999999999999</v>
      </c>
      <c r="F1737">
        <v>2.6740000000000001E-5</v>
      </c>
      <c r="G1737" t="s">
        <v>72</v>
      </c>
      <c r="H1737" t="s">
        <v>1005</v>
      </c>
      <c r="I1737" t="s">
        <v>16</v>
      </c>
      <c r="J1737">
        <v>1</v>
      </c>
    </row>
    <row r="1738" spans="1:10" x14ac:dyDescent="0.3">
      <c r="A1738" t="s">
        <v>1003</v>
      </c>
      <c r="B1738" t="s">
        <v>1004</v>
      </c>
      <c r="C1738" t="s">
        <v>112</v>
      </c>
      <c r="D1738" t="s">
        <v>113</v>
      </c>
      <c r="E1738">
        <v>1.17</v>
      </c>
      <c r="F1738">
        <v>4.9599999999999999E-6</v>
      </c>
      <c r="G1738" t="s">
        <v>72</v>
      </c>
      <c r="H1738" t="s">
        <v>1005</v>
      </c>
      <c r="I1738" t="s">
        <v>16</v>
      </c>
      <c r="J1738">
        <v>1</v>
      </c>
    </row>
    <row r="1739" spans="1:10" x14ac:dyDescent="0.3">
      <c r="A1739" t="s">
        <v>1003</v>
      </c>
      <c r="B1739" t="s">
        <v>1004</v>
      </c>
      <c r="C1739" t="s">
        <v>116</v>
      </c>
      <c r="D1739" t="s">
        <v>117</v>
      </c>
      <c r="E1739">
        <v>1.18</v>
      </c>
      <c r="F1739">
        <v>3.9600000000000002E-6</v>
      </c>
      <c r="G1739" t="s">
        <v>72</v>
      </c>
      <c r="H1739" t="s">
        <v>1005</v>
      </c>
      <c r="I1739" t="s">
        <v>16</v>
      </c>
      <c r="J1739">
        <v>1</v>
      </c>
    </row>
    <row r="1740" spans="1:10" x14ac:dyDescent="0.3">
      <c r="A1740" t="s">
        <v>1003</v>
      </c>
      <c r="B1740" t="s">
        <v>1004</v>
      </c>
      <c r="C1740" t="s">
        <v>106</v>
      </c>
      <c r="D1740" t="s">
        <v>107</v>
      </c>
      <c r="E1740">
        <v>1.19</v>
      </c>
      <c r="F1740">
        <v>2.9799999999999998E-6</v>
      </c>
      <c r="G1740" t="s">
        <v>72</v>
      </c>
      <c r="H1740" t="s">
        <v>1005</v>
      </c>
      <c r="I1740" t="s">
        <v>16</v>
      </c>
      <c r="J1740">
        <v>1</v>
      </c>
    </row>
    <row r="1741" spans="1:10" x14ac:dyDescent="0.3">
      <c r="A1741" t="s">
        <v>1003</v>
      </c>
      <c r="B1741" t="s">
        <v>1004</v>
      </c>
      <c r="C1741" t="s">
        <v>120</v>
      </c>
      <c r="D1741" t="s">
        <v>121</v>
      </c>
      <c r="E1741">
        <v>1.2</v>
      </c>
      <c r="F1741">
        <v>9.9999999999999995E-7</v>
      </c>
      <c r="G1741" t="s">
        <v>72</v>
      </c>
      <c r="H1741" t="s">
        <v>1005</v>
      </c>
      <c r="I1741" t="s">
        <v>16</v>
      </c>
      <c r="J1741">
        <v>1</v>
      </c>
    </row>
    <row r="1742" spans="1:10" x14ac:dyDescent="0.3">
      <c r="A1742" t="s">
        <v>1003</v>
      </c>
      <c r="B1742" t="s">
        <v>1004</v>
      </c>
      <c r="C1742" t="s">
        <v>128</v>
      </c>
      <c r="D1742" t="s">
        <v>129</v>
      </c>
      <c r="E1742">
        <v>1.21</v>
      </c>
      <c r="F1742">
        <v>9.9999999999999995E-7</v>
      </c>
      <c r="G1742" t="s">
        <v>130</v>
      </c>
      <c r="H1742" t="s">
        <v>1005</v>
      </c>
      <c r="I1742" t="s">
        <v>16</v>
      </c>
      <c r="J1742">
        <v>1</v>
      </c>
    </row>
    <row r="1743" spans="1:10" x14ac:dyDescent="0.3">
      <c r="A1743" t="s">
        <v>1003</v>
      </c>
      <c r="B1743" t="s">
        <v>1004</v>
      </c>
      <c r="C1743" t="s">
        <v>143</v>
      </c>
      <c r="D1743" t="s">
        <v>144</v>
      </c>
      <c r="E1743">
        <v>1.22</v>
      </c>
      <c r="F1743">
        <v>9.9999999999999995E-8</v>
      </c>
      <c r="G1743" t="s">
        <v>72</v>
      </c>
      <c r="H1743" t="s">
        <v>1005</v>
      </c>
      <c r="I1743" t="s">
        <v>16</v>
      </c>
      <c r="J1743">
        <v>2</v>
      </c>
    </row>
    <row r="1744" spans="1:10" x14ac:dyDescent="0.3">
      <c r="A1744" t="s">
        <v>1003</v>
      </c>
      <c r="B1744" t="s">
        <v>1004</v>
      </c>
      <c r="C1744" t="s">
        <v>176</v>
      </c>
      <c r="D1744" t="s">
        <v>177</v>
      </c>
      <c r="E1744">
        <v>1.23</v>
      </c>
      <c r="F1744">
        <v>9.9999999999999995E-8</v>
      </c>
      <c r="G1744" t="s">
        <v>72</v>
      </c>
      <c r="H1744" t="s">
        <v>1005</v>
      </c>
      <c r="I1744" t="s">
        <v>16</v>
      </c>
      <c r="J1744">
        <v>2</v>
      </c>
    </row>
    <row r="1745" spans="1:10" x14ac:dyDescent="0.3">
      <c r="A1745" t="s">
        <v>1003</v>
      </c>
      <c r="B1745" t="s">
        <v>1004</v>
      </c>
      <c r="C1745" t="s">
        <v>1014</v>
      </c>
      <c r="D1745" t="s">
        <v>1015</v>
      </c>
      <c r="E1745">
        <v>1.24</v>
      </c>
      <c r="F1745">
        <v>5.1159759999999999E-2</v>
      </c>
      <c r="G1745" t="s">
        <v>72</v>
      </c>
      <c r="H1745" t="s">
        <v>1005</v>
      </c>
      <c r="I1745" t="s">
        <v>16</v>
      </c>
      <c r="J1745">
        <v>1</v>
      </c>
    </row>
    <row r="1746" spans="1:10" x14ac:dyDescent="0.3">
      <c r="A1746" t="s">
        <v>1003</v>
      </c>
      <c r="B1746" t="s">
        <v>1004</v>
      </c>
      <c r="C1746" t="s">
        <v>1016</v>
      </c>
      <c r="D1746" t="s">
        <v>1017</v>
      </c>
      <c r="E1746">
        <v>2</v>
      </c>
      <c r="F1746">
        <v>1.7819999999999999E-2</v>
      </c>
      <c r="G1746" t="s">
        <v>72</v>
      </c>
      <c r="H1746" t="s">
        <v>1005</v>
      </c>
      <c r="I1746" t="s">
        <v>16</v>
      </c>
      <c r="J1746">
        <v>3</v>
      </c>
    </row>
    <row r="1747" spans="1:10" x14ac:dyDescent="0.3">
      <c r="A1747" t="s">
        <v>1003</v>
      </c>
      <c r="B1747" t="s">
        <v>1004</v>
      </c>
      <c r="C1747" t="s">
        <v>723</v>
      </c>
      <c r="D1747" t="s">
        <v>724</v>
      </c>
      <c r="E1747">
        <v>3</v>
      </c>
      <c r="F1747">
        <v>1.02</v>
      </c>
      <c r="G1747" t="s">
        <v>14</v>
      </c>
      <c r="H1747" t="s">
        <v>1005</v>
      </c>
      <c r="I1747" t="s">
        <v>16</v>
      </c>
      <c r="J1747">
        <v>3</v>
      </c>
    </row>
    <row r="1748" spans="1:10" x14ac:dyDescent="0.3">
      <c r="A1748" t="s">
        <v>1003</v>
      </c>
      <c r="B1748" t="s">
        <v>1004</v>
      </c>
      <c r="C1748" t="s">
        <v>1018</v>
      </c>
      <c r="D1748" t="s">
        <v>1019</v>
      </c>
      <c r="E1748">
        <v>4</v>
      </c>
      <c r="F1748">
        <v>1.02</v>
      </c>
      <c r="G1748" t="s">
        <v>14</v>
      </c>
      <c r="H1748" t="s">
        <v>1005</v>
      </c>
      <c r="I1748" t="s">
        <v>16</v>
      </c>
      <c r="J1748">
        <v>3</v>
      </c>
    </row>
    <row r="1749" spans="1:10" x14ac:dyDescent="0.3">
      <c r="A1749" t="s">
        <v>1003</v>
      </c>
      <c r="B1749" t="s">
        <v>1004</v>
      </c>
      <c r="C1749" t="s">
        <v>1020</v>
      </c>
      <c r="D1749" t="s">
        <v>1021</v>
      </c>
      <c r="E1749">
        <v>5</v>
      </c>
      <c r="F1749">
        <v>4.2599999999999999E-2</v>
      </c>
      <c r="G1749" t="s">
        <v>1022</v>
      </c>
      <c r="H1749" t="s">
        <v>1005</v>
      </c>
      <c r="I1749" t="s">
        <v>16</v>
      </c>
      <c r="J1749">
        <v>3</v>
      </c>
    </row>
    <row r="1750" spans="1:10" x14ac:dyDescent="0.3">
      <c r="A1750" t="s">
        <v>1023</v>
      </c>
      <c r="B1750" t="s">
        <v>1024</v>
      </c>
      <c r="C1750" t="s">
        <v>979</v>
      </c>
      <c r="D1750" t="s">
        <v>980</v>
      </c>
      <c r="E1750">
        <v>1.01</v>
      </c>
      <c r="F1750">
        <v>5.08628E-2</v>
      </c>
      <c r="G1750" t="s">
        <v>72</v>
      </c>
      <c r="H1750" t="s">
        <v>1005</v>
      </c>
      <c r="I1750" t="s">
        <v>16</v>
      </c>
      <c r="J1750">
        <v>1</v>
      </c>
    </row>
    <row r="1751" spans="1:10" x14ac:dyDescent="0.3">
      <c r="A1751" t="s">
        <v>1023</v>
      </c>
      <c r="B1751" t="s">
        <v>1024</v>
      </c>
      <c r="C1751" t="s">
        <v>717</v>
      </c>
      <c r="D1751" t="s">
        <v>718</v>
      </c>
      <c r="E1751">
        <v>1.02</v>
      </c>
      <c r="F1751">
        <v>1.4409999999999999E-2</v>
      </c>
      <c r="G1751" t="s">
        <v>72</v>
      </c>
      <c r="H1751" t="s">
        <v>1005</v>
      </c>
      <c r="I1751" t="s">
        <v>16</v>
      </c>
      <c r="J1751">
        <v>1</v>
      </c>
    </row>
    <row r="1752" spans="1:10" x14ac:dyDescent="0.3">
      <c r="A1752" t="s">
        <v>1023</v>
      </c>
      <c r="B1752" t="s">
        <v>1024</v>
      </c>
      <c r="C1752" t="s">
        <v>963</v>
      </c>
      <c r="D1752" t="s">
        <v>964</v>
      </c>
      <c r="E1752">
        <v>1.03</v>
      </c>
      <c r="F1752">
        <v>9.9000000000000008E-3</v>
      </c>
      <c r="G1752" t="s">
        <v>72</v>
      </c>
      <c r="H1752" t="s">
        <v>1005</v>
      </c>
      <c r="I1752" t="s">
        <v>16</v>
      </c>
      <c r="J1752">
        <v>7</v>
      </c>
    </row>
    <row r="1753" spans="1:10" x14ac:dyDescent="0.3">
      <c r="A1753" t="s">
        <v>1023</v>
      </c>
      <c r="B1753" t="s">
        <v>1024</v>
      </c>
      <c r="C1753" t="s">
        <v>845</v>
      </c>
      <c r="D1753" t="s">
        <v>846</v>
      </c>
      <c r="E1753">
        <v>1.04</v>
      </c>
      <c r="F1753">
        <v>9.0650000000000001E-3</v>
      </c>
      <c r="G1753" t="s">
        <v>72</v>
      </c>
      <c r="H1753" t="s">
        <v>1005</v>
      </c>
      <c r="I1753" t="s">
        <v>16</v>
      </c>
      <c r="J1753">
        <v>1</v>
      </c>
    </row>
    <row r="1754" spans="1:10" x14ac:dyDescent="0.3">
      <c r="A1754" t="s">
        <v>1023</v>
      </c>
      <c r="B1754" t="s">
        <v>1024</v>
      </c>
      <c r="C1754" t="s">
        <v>739</v>
      </c>
      <c r="D1754" t="s">
        <v>740</v>
      </c>
      <c r="E1754">
        <v>1.05</v>
      </c>
      <c r="F1754">
        <v>4.8344E-3</v>
      </c>
      <c r="G1754" t="s">
        <v>72</v>
      </c>
      <c r="H1754" t="s">
        <v>1005</v>
      </c>
      <c r="I1754" t="s">
        <v>16</v>
      </c>
      <c r="J1754">
        <v>1</v>
      </c>
    </row>
    <row r="1755" spans="1:10" x14ac:dyDescent="0.3">
      <c r="A1755" t="s">
        <v>1023</v>
      </c>
      <c r="B1755" t="s">
        <v>1024</v>
      </c>
      <c r="C1755" t="s">
        <v>290</v>
      </c>
      <c r="D1755" t="s">
        <v>291</v>
      </c>
      <c r="E1755">
        <v>1.06</v>
      </c>
      <c r="F1755">
        <v>3.3E-3</v>
      </c>
      <c r="G1755" t="s">
        <v>72</v>
      </c>
      <c r="H1755" t="s">
        <v>1005</v>
      </c>
      <c r="I1755" t="s">
        <v>16</v>
      </c>
      <c r="J1755">
        <v>1</v>
      </c>
    </row>
    <row r="1756" spans="1:10" x14ac:dyDescent="0.3">
      <c r="A1756" t="s">
        <v>1023</v>
      </c>
      <c r="B1756" t="s">
        <v>1024</v>
      </c>
      <c r="C1756" t="s">
        <v>1010</v>
      </c>
      <c r="D1756" t="s">
        <v>1011</v>
      </c>
      <c r="E1756">
        <v>1.07</v>
      </c>
      <c r="F1756">
        <v>1.1000000000000001E-3</v>
      </c>
      <c r="G1756" t="s">
        <v>72</v>
      </c>
      <c r="H1756" t="s">
        <v>1005</v>
      </c>
      <c r="I1756" t="s">
        <v>16</v>
      </c>
      <c r="J1756">
        <v>2</v>
      </c>
    </row>
    <row r="1757" spans="1:10" x14ac:dyDescent="0.3">
      <c r="A1757" t="s">
        <v>1023</v>
      </c>
      <c r="B1757" t="s">
        <v>1024</v>
      </c>
      <c r="C1757" t="s">
        <v>1006</v>
      </c>
      <c r="D1757" t="s">
        <v>1007</v>
      </c>
      <c r="E1757">
        <v>1.08</v>
      </c>
      <c r="F1757">
        <v>1.98E-3</v>
      </c>
      <c r="G1757" t="s">
        <v>72</v>
      </c>
      <c r="H1757" t="s">
        <v>1005</v>
      </c>
      <c r="I1757" t="s">
        <v>16</v>
      </c>
      <c r="J1757">
        <v>3</v>
      </c>
    </row>
    <row r="1758" spans="1:10" x14ac:dyDescent="0.3">
      <c r="A1758" t="s">
        <v>1023</v>
      </c>
      <c r="B1758" t="s">
        <v>1024</v>
      </c>
      <c r="C1758" t="s">
        <v>82</v>
      </c>
      <c r="D1758" t="s">
        <v>83</v>
      </c>
      <c r="E1758">
        <v>1.0900000000000001</v>
      </c>
      <c r="F1758">
        <v>1.3979999999999999E-3</v>
      </c>
      <c r="G1758" t="s">
        <v>72</v>
      </c>
      <c r="H1758" t="s">
        <v>1005</v>
      </c>
      <c r="I1758" t="s">
        <v>16</v>
      </c>
      <c r="J1758">
        <v>1</v>
      </c>
    </row>
    <row r="1759" spans="1:10" x14ac:dyDescent="0.3">
      <c r="A1759" t="s">
        <v>1023</v>
      </c>
      <c r="B1759" t="s">
        <v>1024</v>
      </c>
      <c r="C1759" t="s">
        <v>314</v>
      </c>
      <c r="D1759" t="s">
        <v>315</v>
      </c>
      <c r="E1759">
        <v>1.1000000000000001</v>
      </c>
      <c r="F1759">
        <v>7.2919999999999994E-4</v>
      </c>
      <c r="G1759" t="s">
        <v>72</v>
      </c>
      <c r="H1759" t="s">
        <v>1005</v>
      </c>
      <c r="I1759" t="s">
        <v>16</v>
      </c>
      <c r="J1759">
        <v>1</v>
      </c>
    </row>
    <row r="1760" spans="1:10" x14ac:dyDescent="0.3">
      <c r="A1760" t="s">
        <v>1023</v>
      </c>
      <c r="B1760" t="s">
        <v>1024</v>
      </c>
      <c r="C1760" t="s">
        <v>851</v>
      </c>
      <c r="D1760" t="s">
        <v>852</v>
      </c>
      <c r="E1760">
        <v>1.1100000000000001</v>
      </c>
      <c r="F1760">
        <v>5.4440000000000001E-4</v>
      </c>
      <c r="G1760" t="s">
        <v>72</v>
      </c>
      <c r="H1760" t="s">
        <v>1005</v>
      </c>
      <c r="I1760" t="s">
        <v>16</v>
      </c>
      <c r="J1760">
        <v>1</v>
      </c>
    </row>
    <row r="1761" spans="1:10" x14ac:dyDescent="0.3">
      <c r="A1761" t="s">
        <v>1023</v>
      </c>
      <c r="B1761" t="s">
        <v>1024</v>
      </c>
      <c r="C1761" t="s">
        <v>316</v>
      </c>
      <c r="D1761" t="s">
        <v>317</v>
      </c>
      <c r="E1761">
        <v>1.1200000000000001</v>
      </c>
      <c r="F1761">
        <v>4.84E-4</v>
      </c>
      <c r="G1761" t="s">
        <v>72</v>
      </c>
      <c r="H1761" t="s">
        <v>1005</v>
      </c>
      <c r="I1761" t="s">
        <v>16</v>
      </c>
      <c r="J1761">
        <v>1</v>
      </c>
    </row>
    <row r="1762" spans="1:10" x14ac:dyDescent="0.3">
      <c r="A1762" t="s">
        <v>1023</v>
      </c>
      <c r="B1762" t="s">
        <v>1024</v>
      </c>
      <c r="C1762" t="s">
        <v>865</v>
      </c>
      <c r="D1762" t="s">
        <v>866</v>
      </c>
      <c r="E1762">
        <v>1.1299999999999999</v>
      </c>
      <c r="F1762">
        <v>1.9799999999999999E-4</v>
      </c>
      <c r="G1762" t="s">
        <v>72</v>
      </c>
      <c r="H1762" t="s">
        <v>1005</v>
      </c>
      <c r="I1762" t="s">
        <v>16</v>
      </c>
      <c r="J1762">
        <v>1</v>
      </c>
    </row>
    <row r="1763" spans="1:10" x14ac:dyDescent="0.3">
      <c r="A1763" t="s">
        <v>1023</v>
      </c>
      <c r="B1763" t="s">
        <v>1024</v>
      </c>
      <c r="C1763" t="s">
        <v>110</v>
      </c>
      <c r="D1763" t="s">
        <v>111</v>
      </c>
      <c r="E1763">
        <v>1.1400000000000001</v>
      </c>
      <c r="F1763">
        <v>1.1E-4</v>
      </c>
      <c r="G1763" t="s">
        <v>72</v>
      </c>
      <c r="H1763" t="s">
        <v>1005</v>
      </c>
      <c r="I1763" t="s">
        <v>16</v>
      </c>
      <c r="J1763">
        <v>1</v>
      </c>
    </row>
    <row r="1764" spans="1:10" x14ac:dyDescent="0.3">
      <c r="A1764" t="s">
        <v>1023</v>
      </c>
      <c r="B1764" t="s">
        <v>1024</v>
      </c>
      <c r="C1764" t="s">
        <v>86</v>
      </c>
      <c r="D1764" t="s">
        <v>87</v>
      </c>
      <c r="E1764">
        <v>1.1499999999999999</v>
      </c>
      <c r="F1764">
        <v>4.3999999999999999E-5</v>
      </c>
      <c r="G1764" t="s">
        <v>72</v>
      </c>
      <c r="H1764" t="s">
        <v>1005</v>
      </c>
      <c r="I1764" t="s">
        <v>16</v>
      </c>
      <c r="J1764">
        <v>1</v>
      </c>
    </row>
    <row r="1765" spans="1:10" x14ac:dyDescent="0.3">
      <c r="A1765" t="s">
        <v>1023</v>
      </c>
      <c r="B1765" t="s">
        <v>1024</v>
      </c>
      <c r="C1765" t="s">
        <v>90</v>
      </c>
      <c r="D1765" t="s">
        <v>91</v>
      </c>
      <c r="E1765">
        <v>1.1599999999999999</v>
      </c>
      <c r="F1765">
        <v>2.6800000000000001E-5</v>
      </c>
      <c r="G1765" t="s">
        <v>72</v>
      </c>
      <c r="H1765" t="s">
        <v>1005</v>
      </c>
      <c r="I1765" t="s">
        <v>16</v>
      </c>
      <c r="J1765">
        <v>1</v>
      </c>
    </row>
    <row r="1766" spans="1:10" x14ac:dyDescent="0.3">
      <c r="A1766" t="s">
        <v>1023</v>
      </c>
      <c r="B1766" t="s">
        <v>1024</v>
      </c>
      <c r="C1766" t="s">
        <v>112</v>
      </c>
      <c r="D1766" t="s">
        <v>113</v>
      </c>
      <c r="E1766">
        <v>1.17</v>
      </c>
      <c r="F1766">
        <v>5.0000000000000004E-6</v>
      </c>
      <c r="G1766" t="s">
        <v>72</v>
      </c>
      <c r="H1766" t="s">
        <v>1005</v>
      </c>
      <c r="I1766" t="s">
        <v>16</v>
      </c>
      <c r="J1766">
        <v>1</v>
      </c>
    </row>
    <row r="1767" spans="1:10" x14ac:dyDescent="0.3">
      <c r="A1767" t="s">
        <v>1023</v>
      </c>
      <c r="B1767" t="s">
        <v>1024</v>
      </c>
      <c r="C1767" t="s">
        <v>116</v>
      </c>
      <c r="D1767" t="s">
        <v>117</v>
      </c>
      <c r="E1767">
        <v>1.18</v>
      </c>
      <c r="F1767">
        <v>3.9999999999999998E-6</v>
      </c>
      <c r="G1767" t="s">
        <v>72</v>
      </c>
      <c r="H1767" t="s">
        <v>1005</v>
      </c>
      <c r="I1767" t="s">
        <v>16</v>
      </c>
      <c r="J1767">
        <v>1</v>
      </c>
    </row>
    <row r="1768" spans="1:10" x14ac:dyDescent="0.3">
      <c r="A1768" t="s">
        <v>1023</v>
      </c>
      <c r="B1768" t="s">
        <v>1024</v>
      </c>
      <c r="C1768" t="s">
        <v>106</v>
      </c>
      <c r="D1768" t="s">
        <v>107</v>
      </c>
      <c r="E1768">
        <v>1.19</v>
      </c>
      <c r="F1768">
        <v>3.0000000000000001E-6</v>
      </c>
      <c r="G1768" t="s">
        <v>72</v>
      </c>
      <c r="H1768" t="s">
        <v>1005</v>
      </c>
      <c r="I1768" t="s">
        <v>16</v>
      </c>
      <c r="J1768">
        <v>1</v>
      </c>
    </row>
    <row r="1769" spans="1:10" x14ac:dyDescent="0.3">
      <c r="A1769" t="s">
        <v>1023</v>
      </c>
      <c r="B1769" t="s">
        <v>1024</v>
      </c>
      <c r="C1769" t="s">
        <v>120</v>
      </c>
      <c r="D1769" t="s">
        <v>121</v>
      </c>
      <c r="E1769">
        <v>1.2</v>
      </c>
      <c r="F1769">
        <v>9.9999999999999995E-7</v>
      </c>
      <c r="G1769" t="s">
        <v>72</v>
      </c>
      <c r="H1769" t="s">
        <v>1005</v>
      </c>
      <c r="I1769" t="s">
        <v>16</v>
      </c>
      <c r="J1769">
        <v>1</v>
      </c>
    </row>
    <row r="1770" spans="1:10" x14ac:dyDescent="0.3">
      <c r="A1770" t="s">
        <v>1023</v>
      </c>
      <c r="B1770" t="s">
        <v>1024</v>
      </c>
      <c r="C1770" t="s">
        <v>128</v>
      </c>
      <c r="D1770" t="s">
        <v>129</v>
      </c>
      <c r="E1770">
        <v>1.21</v>
      </c>
      <c r="F1770">
        <v>9.9999999999999995E-8</v>
      </c>
      <c r="G1770" t="s">
        <v>130</v>
      </c>
      <c r="H1770" t="s">
        <v>1005</v>
      </c>
      <c r="I1770" t="s">
        <v>16</v>
      </c>
      <c r="J1770">
        <v>1</v>
      </c>
    </row>
    <row r="1771" spans="1:10" x14ac:dyDescent="0.3">
      <c r="A1771" t="s">
        <v>1023</v>
      </c>
      <c r="B1771" t="s">
        <v>1024</v>
      </c>
      <c r="C1771" t="s">
        <v>143</v>
      </c>
      <c r="D1771" t="s">
        <v>144</v>
      </c>
      <c r="E1771">
        <v>1.22</v>
      </c>
      <c r="F1771">
        <v>9.9999999999999995E-8</v>
      </c>
      <c r="G1771" t="s">
        <v>72</v>
      </c>
      <c r="H1771" t="s">
        <v>1005</v>
      </c>
      <c r="I1771" t="s">
        <v>16</v>
      </c>
      <c r="J1771">
        <v>2</v>
      </c>
    </row>
    <row r="1772" spans="1:10" x14ac:dyDescent="0.3">
      <c r="A1772" t="s">
        <v>1023</v>
      </c>
      <c r="B1772" t="s">
        <v>1024</v>
      </c>
      <c r="C1772" t="s">
        <v>176</v>
      </c>
      <c r="D1772" t="s">
        <v>177</v>
      </c>
      <c r="E1772">
        <v>1.23</v>
      </c>
      <c r="F1772">
        <v>9.9999999999999995E-8</v>
      </c>
      <c r="G1772" t="s">
        <v>72</v>
      </c>
      <c r="H1772" t="s">
        <v>1005</v>
      </c>
      <c r="I1772" t="s">
        <v>16</v>
      </c>
      <c r="J1772">
        <v>2</v>
      </c>
    </row>
    <row r="1773" spans="1:10" x14ac:dyDescent="0.3">
      <c r="A1773" t="s">
        <v>1023</v>
      </c>
      <c r="B1773" t="s">
        <v>1024</v>
      </c>
      <c r="C1773" t="s">
        <v>1025</v>
      </c>
      <c r="D1773" t="s">
        <v>1026</v>
      </c>
      <c r="E1773">
        <v>2</v>
      </c>
      <c r="F1773">
        <v>1.84E-2</v>
      </c>
      <c r="G1773" t="s">
        <v>72</v>
      </c>
      <c r="H1773" t="s">
        <v>1005</v>
      </c>
      <c r="I1773" t="s">
        <v>16</v>
      </c>
      <c r="J1773">
        <v>3</v>
      </c>
    </row>
    <row r="1774" spans="1:10" x14ac:dyDescent="0.3">
      <c r="A1774" t="s">
        <v>1023</v>
      </c>
      <c r="B1774" t="s">
        <v>1024</v>
      </c>
      <c r="C1774" t="s">
        <v>723</v>
      </c>
      <c r="D1774" t="s">
        <v>724</v>
      </c>
      <c r="E1774">
        <v>3</v>
      </c>
      <c r="F1774">
        <v>1.03</v>
      </c>
      <c r="G1774" t="s">
        <v>14</v>
      </c>
      <c r="H1774" t="s">
        <v>1005</v>
      </c>
      <c r="I1774" t="s">
        <v>16</v>
      </c>
      <c r="J1774">
        <v>3</v>
      </c>
    </row>
    <row r="1775" spans="1:10" x14ac:dyDescent="0.3">
      <c r="A1775" t="s">
        <v>1023</v>
      </c>
      <c r="B1775" t="s">
        <v>1024</v>
      </c>
      <c r="C1775" t="s">
        <v>1027</v>
      </c>
      <c r="D1775" t="s">
        <v>1028</v>
      </c>
      <c r="E1775">
        <v>4</v>
      </c>
      <c r="F1775">
        <v>1.03</v>
      </c>
      <c r="G1775" t="s">
        <v>14</v>
      </c>
      <c r="H1775" t="s">
        <v>1005</v>
      </c>
      <c r="I1775" t="s">
        <v>16</v>
      </c>
      <c r="J1775">
        <v>3</v>
      </c>
    </row>
    <row r="1776" spans="1:10" x14ac:dyDescent="0.3">
      <c r="A1776" t="s">
        <v>1023</v>
      </c>
      <c r="B1776" t="s">
        <v>1024</v>
      </c>
      <c r="C1776" t="s">
        <v>1029</v>
      </c>
      <c r="D1776" t="s">
        <v>1030</v>
      </c>
      <c r="E1776">
        <v>5</v>
      </c>
      <c r="F1776">
        <v>4.2999999999999997E-2</v>
      </c>
      <c r="G1776" t="s">
        <v>1022</v>
      </c>
      <c r="H1776" t="s">
        <v>1005</v>
      </c>
      <c r="I1776" t="s">
        <v>16</v>
      </c>
      <c r="J1776">
        <v>3</v>
      </c>
    </row>
    <row r="1777" spans="1:10" x14ac:dyDescent="0.3">
      <c r="A1777" t="s">
        <v>1031</v>
      </c>
      <c r="B1777" t="s">
        <v>1032</v>
      </c>
      <c r="C1777" t="s">
        <v>1033</v>
      </c>
      <c r="D1777" t="s">
        <v>2288</v>
      </c>
      <c r="E1777">
        <v>1</v>
      </c>
      <c r="F1777">
        <v>1</v>
      </c>
      <c r="G1777" t="s">
        <v>14</v>
      </c>
      <c r="H1777" t="s">
        <v>1001</v>
      </c>
      <c r="I1777" t="s">
        <v>16</v>
      </c>
      <c r="J1777">
        <v>0</v>
      </c>
    </row>
    <row r="1778" spans="1:10" x14ac:dyDescent="0.3">
      <c r="A1778" t="s">
        <v>1031</v>
      </c>
      <c r="B1778" t="s">
        <v>1032</v>
      </c>
      <c r="C1778" t="s">
        <v>139</v>
      </c>
      <c r="D1778" t="s">
        <v>140</v>
      </c>
      <c r="E1778">
        <v>2</v>
      </c>
      <c r="F1778">
        <v>5.5599999999999997E-2</v>
      </c>
      <c r="G1778" t="s">
        <v>14</v>
      </c>
      <c r="H1778" t="s">
        <v>1001</v>
      </c>
      <c r="I1778" t="s">
        <v>16</v>
      </c>
      <c r="J1778">
        <v>3</v>
      </c>
    </row>
    <row r="1779" spans="1:10" x14ac:dyDescent="0.3">
      <c r="A1779" t="s">
        <v>1031</v>
      </c>
      <c r="B1779" t="s">
        <v>1032</v>
      </c>
      <c r="C1779" t="s">
        <v>830</v>
      </c>
      <c r="D1779" t="s">
        <v>831</v>
      </c>
      <c r="E1779">
        <v>3</v>
      </c>
      <c r="F1779">
        <v>1</v>
      </c>
      <c r="G1779" t="s">
        <v>14</v>
      </c>
      <c r="H1779" t="s">
        <v>1001</v>
      </c>
      <c r="I1779" t="s">
        <v>16</v>
      </c>
      <c r="J1779">
        <v>3</v>
      </c>
    </row>
    <row r="1780" spans="1:10" x14ac:dyDescent="0.3">
      <c r="A1780" t="s">
        <v>1031</v>
      </c>
      <c r="B1780" t="s">
        <v>1032</v>
      </c>
      <c r="C1780" t="s">
        <v>735</v>
      </c>
      <c r="D1780" t="s">
        <v>736</v>
      </c>
      <c r="E1780">
        <v>4</v>
      </c>
      <c r="F1780">
        <v>0.5</v>
      </c>
      <c r="G1780" t="s">
        <v>72</v>
      </c>
      <c r="H1780" t="s">
        <v>1001</v>
      </c>
      <c r="I1780" t="s">
        <v>16</v>
      </c>
      <c r="J1780">
        <v>10</v>
      </c>
    </row>
    <row r="1781" spans="1:10" x14ac:dyDescent="0.3">
      <c r="A1781" t="s">
        <v>1034</v>
      </c>
      <c r="B1781" t="s">
        <v>1035</v>
      </c>
      <c r="C1781" t="s">
        <v>1036</v>
      </c>
      <c r="D1781" t="s">
        <v>1037</v>
      </c>
      <c r="E1781">
        <v>1.01</v>
      </c>
      <c r="F1781">
        <v>6.769E-2</v>
      </c>
      <c r="G1781" t="s">
        <v>72</v>
      </c>
      <c r="H1781" t="s">
        <v>151</v>
      </c>
      <c r="I1781" t="s">
        <v>16</v>
      </c>
      <c r="J1781">
        <v>0</v>
      </c>
    </row>
    <row r="1782" spans="1:10" x14ac:dyDescent="0.3">
      <c r="A1782" t="s">
        <v>1034</v>
      </c>
      <c r="B1782" t="s">
        <v>1035</v>
      </c>
      <c r="C1782" t="s">
        <v>717</v>
      </c>
      <c r="D1782" t="s">
        <v>718</v>
      </c>
      <c r="E1782">
        <v>1.02</v>
      </c>
      <c r="F1782">
        <v>1.32E-3</v>
      </c>
      <c r="G1782" t="s">
        <v>72</v>
      </c>
      <c r="H1782" t="s">
        <v>151</v>
      </c>
      <c r="I1782" t="s">
        <v>16</v>
      </c>
      <c r="J1782">
        <v>1</v>
      </c>
    </row>
    <row r="1783" spans="1:10" x14ac:dyDescent="0.3">
      <c r="A1783" t="s">
        <v>1034</v>
      </c>
      <c r="B1783" t="s">
        <v>1035</v>
      </c>
      <c r="C1783" t="s">
        <v>845</v>
      </c>
      <c r="D1783" t="s">
        <v>846</v>
      </c>
      <c r="E1783">
        <v>1.03</v>
      </c>
      <c r="F1783">
        <v>4.62E-3</v>
      </c>
      <c r="G1783" t="s">
        <v>72</v>
      </c>
      <c r="H1783" t="s">
        <v>151</v>
      </c>
      <c r="I1783" t="s">
        <v>16</v>
      </c>
      <c r="J1783">
        <v>1</v>
      </c>
    </row>
    <row r="1784" spans="1:10" x14ac:dyDescent="0.3">
      <c r="A1784" t="s">
        <v>1034</v>
      </c>
      <c r="B1784" t="s">
        <v>1035</v>
      </c>
      <c r="C1784" t="s">
        <v>1006</v>
      </c>
      <c r="D1784" t="s">
        <v>1007</v>
      </c>
      <c r="E1784">
        <v>1.04</v>
      </c>
      <c r="F1784">
        <v>6.6E-3</v>
      </c>
      <c r="G1784" t="s">
        <v>72</v>
      </c>
      <c r="H1784" t="s">
        <v>151</v>
      </c>
      <c r="I1784" t="s">
        <v>16</v>
      </c>
      <c r="J1784">
        <v>3</v>
      </c>
    </row>
    <row r="1785" spans="1:10" x14ac:dyDescent="0.3">
      <c r="A1785" t="s">
        <v>1034</v>
      </c>
      <c r="B1785" t="s">
        <v>1035</v>
      </c>
      <c r="C1785" t="s">
        <v>739</v>
      </c>
      <c r="D1785" t="s">
        <v>740</v>
      </c>
      <c r="E1785">
        <v>1.05</v>
      </c>
      <c r="F1785">
        <v>4.836E-3</v>
      </c>
      <c r="G1785" t="s">
        <v>72</v>
      </c>
      <c r="H1785" t="s">
        <v>151</v>
      </c>
      <c r="I1785" t="s">
        <v>16</v>
      </c>
      <c r="J1785">
        <v>1</v>
      </c>
    </row>
    <row r="1786" spans="1:10" x14ac:dyDescent="0.3">
      <c r="A1786" t="s">
        <v>1034</v>
      </c>
      <c r="B1786" t="s">
        <v>1035</v>
      </c>
      <c r="C1786" t="s">
        <v>963</v>
      </c>
      <c r="D1786" t="s">
        <v>964</v>
      </c>
      <c r="E1786">
        <v>1.06</v>
      </c>
      <c r="F1786">
        <v>3.3E-3</v>
      </c>
      <c r="G1786" t="s">
        <v>72</v>
      </c>
      <c r="H1786" t="s">
        <v>151</v>
      </c>
      <c r="I1786" t="s">
        <v>16</v>
      </c>
      <c r="J1786">
        <v>7</v>
      </c>
    </row>
    <row r="1787" spans="1:10" x14ac:dyDescent="0.3">
      <c r="A1787" t="s">
        <v>1034</v>
      </c>
      <c r="B1787" t="s">
        <v>1035</v>
      </c>
      <c r="C1787" t="s">
        <v>290</v>
      </c>
      <c r="D1787" t="s">
        <v>291</v>
      </c>
      <c r="E1787">
        <v>1.07</v>
      </c>
      <c r="F1787">
        <v>3.3E-3</v>
      </c>
      <c r="G1787" t="s">
        <v>72</v>
      </c>
      <c r="H1787" t="s">
        <v>151</v>
      </c>
      <c r="I1787" t="s">
        <v>16</v>
      </c>
      <c r="J1787">
        <v>1</v>
      </c>
    </row>
    <row r="1788" spans="1:10" x14ac:dyDescent="0.3">
      <c r="A1788" t="s">
        <v>1034</v>
      </c>
      <c r="B1788" t="s">
        <v>1035</v>
      </c>
      <c r="C1788" t="s">
        <v>1008</v>
      </c>
      <c r="D1788" t="s">
        <v>1009</v>
      </c>
      <c r="E1788">
        <v>1.08</v>
      </c>
      <c r="F1788">
        <v>2.1979999999999999E-3</v>
      </c>
      <c r="G1788" t="s">
        <v>72</v>
      </c>
      <c r="H1788" t="s">
        <v>151</v>
      </c>
      <c r="I1788" t="s">
        <v>16</v>
      </c>
      <c r="J1788">
        <v>3</v>
      </c>
    </row>
    <row r="1789" spans="1:10" x14ac:dyDescent="0.3">
      <c r="A1789" t="s">
        <v>1034</v>
      </c>
      <c r="B1789" t="s">
        <v>1035</v>
      </c>
      <c r="C1789" t="s">
        <v>1010</v>
      </c>
      <c r="D1789" t="s">
        <v>1011</v>
      </c>
      <c r="E1789">
        <v>1.0900000000000001</v>
      </c>
      <c r="F1789">
        <v>2.1979999999999999E-3</v>
      </c>
      <c r="G1789" t="s">
        <v>72</v>
      </c>
      <c r="H1789" t="s">
        <v>151</v>
      </c>
      <c r="I1789" t="s">
        <v>16</v>
      </c>
      <c r="J1789">
        <v>2</v>
      </c>
    </row>
    <row r="1790" spans="1:10" x14ac:dyDescent="0.3">
      <c r="A1790" t="s">
        <v>1034</v>
      </c>
      <c r="B1790" t="s">
        <v>1035</v>
      </c>
      <c r="C1790" t="s">
        <v>785</v>
      </c>
      <c r="D1790" t="s">
        <v>786</v>
      </c>
      <c r="E1790">
        <v>1.1000000000000001</v>
      </c>
      <c r="F1790">
        <v>1.9E-3</v>
      </c>
      <c r="G1790" t="s">
        <v>72</v>
      </c>
      <c r="H1790" t="s">
        <v>151</v>
      </c>
      <c r="I1790" t="s">
        <v>16</v>
      </c>
      <c r="J1790">
        <v>1</v>
      </c>
    </row>
    <row r="1791" spans="1:10" x14ac:dyDescent="0.3">
      <c r="A1791" t="s">
        <v>1034</v>
      </c>
      <c r="B1791" t="s">
        <v>1035</v>
      </c>
      <c r="C1791" t="s">
        <v>316</v>
      </c>
      <c r="D1791" t="s">
        <v>317</v>
      </c>
      <c r="E1791">
        <v>1.1100000000000001</v>
      </c>
      <c r="F1791">
        <v>4.84E-4</v>
      </c>
      <c r="G1791" t="s">
        <v>72</v>
      </c>
      <c r="H1791" t="s">
        <v>151</v>
      </c>
      <c r="I1791" t="s">
        <v>16</v>
      </c>
      <c r="J1791">
        <v>1</v>
      </c>
    </row>
    <row r="1792" spans="1:10" x14ac:dyDescent="0.3">
      <c r="A1792" t="s">
        <v>1034</v>
      </c>
      <c r="B1792" t="s">
        <v>1035</v>
      </c>
      <c r="C1792" t="s">
        <v>696</v>
      </c>
      <c r="D1792" t="s">
        <v>697</v>
      </c>
      <c r="E1792">
        <v>1.1200000000000001</v>
      </c>
      <c r="F1792">
        <v>1.66E-4</v>
      </c>
      <c r="G1792" t="s">
        <v>72</v>
      </c>
      <c r="H1792" t="s">
        <v>151</v>
      </c>
      <c r="I1792" t="s">
        <v>16</v>
      </c>
      <c r="J1792">
        <v>1</v>
      </c>
    </row>
    <row r="1793" spans="1:10" x14ac:dyDescent="0.3">
      <c r="A1793" t="s">
        <v>1034</v>
      </c>
      <c r="B1793" t="s">
        <v>1035</v>
      </c>
      <c r="C1793" t="s">
        <v>698</v>
      </c>
      <c r="D1793" t="s">
        <v>699</v>
      </c>
      <c r="E1793">
        <v>1.1299999999999999</v>
      </c>
      <c r="F1793">
        <v>1.66E-4</v>
      </c>
      <c r="G1793" t="s">
        <v>72</v>
      </c>
      <c r="H1793" t="s">
        <v>151</v>
      </c>
      <c r="I1793" t="s">
        <v>16</v>
      </c>
      <c r="J1793">
        <v>1</v>
      </c>
    </row>
    <row r="1794" spans="1:10" x14ac:dyDescent="0.3">
      <c r="A1794" t="s">
        <v>1034</v>
      </c>
      <c r="B1794" t="s">
        <v>1035</v>
      </c>
      <c r="C1794" t="s">
        <v>110</v>
      </c>
      <c r="D1794" t="s">
        <v>111</v>
      </c>
      <c r="E1794">
        <v>1.1400000000000001</v>
      </c>
      <c r="F1794">
        <v>1.1E-4</v>
      </c>
      <c r="G1794" t="s">
        <v>72</v>
      </c>
      <c r="H1794" t="s">
        <v>151</v>
      </c>
      <c r="I1794" t="s">
        <v>16</v>
      </c>
      <c r="J1794">
        <v>1</v>
      </c>
    </row>
    <row r="1795" spans="1:10" x14ac:dyDescent="0.3">
      <c r="A1795" t="s">
        <v>1034</v>
      </c>
      <c r="B1795" t="s">
        <v>1035</v>
      </c>
      <c r="C1795" t="s">
        <v>86</v>
      </c>
      <c r="D1795" t="s">
        <v>87</v>
      </c>
      <c r="E1795">
        <v>1.1499999999999999</v>
      </c>
      <c r="F1795">
        <v>4.3999999999999999E-5</v>
      </c>
      <c r="G1795" t="s">
        <v>72</v>
      </c>
      <c r="H1795" t="s">
        <v>151</v>
      </c>
      <c r="I1795" t="s">
        <v>16</v>
      </c>
      <c r="J1795">
        <v>1</v>
      </c>
    </row>
    <row r="1796" spans="1:10" x14ac:dyDescent="0.3">
      <c r="A1796" t="s">
        <v>1034</v>
      </c>
      <c r="B1796" t="s">
        <v>1035</v>
      </c>
      <c r="C1796" t="s">
        <v>1012</v>
      </c>
      <c r="D1796" t="s">
        <v>1013</v>
      </c>
      <c r="E1796">
        <v>1.1599999999999999</v>
      </c>
      <c r="F1796">
        <v>2.9999999999999997E-5</v>
      </c>
      <c r="G1796" t="s">
        <v>72</v>
      </c>
      <c r="H1796" t="s">
        <v>151</v>
      </c>
      <c r="I1796" t="s">
        <v>16</v>
      </c>
      <c r="J1796">
        <v>3</v>
      </c>
    </row>
    <row r="1797" spans="1:10" x14ac:dyDescent="0.3">
      <c r="A1797" t="s">
        <v>1034</v>
      </c>
      <c r="B1797" t="s">
        <v>1035</v>
      </c>
      <c r="C1797" t="s">
        <v>90</v>
      </c>
      <c r="D1797" t="s">
        <v>91</v>
      </c>
      <c r="E1797">
        <v>1.17</v>
      </c>
      <c r="F1797">
        <v>2.6000000000000002E-5</v>
      </c>
      <c r="G1797" t="s">
        <v>72</v>
      </c>
      <c r="H1797" t="s">
        <v>151</v>
      </c>
      <c r="I1797" t="s">
        <v>16</v>
      </c>
      <c r="J1797">
        <v>1</v>
      </c>
    </row>
    <row r="1798" spans="1:10" x14ac:dyDescent="0.3">
      <c r="A1798" t="s">
        <v>1034</v>
      </c>
      <c r="B1798" t="s">
        <v>1035</v>
      </c>
      <c r="C1798" t="s">
        <v>112</v>
      </c>
      <c r="D1798" t="s">
        <v>113</v>
      </c>
      <c r="E1798">
        <v>1.18</v>
      </c>
      <c r="F1798">
        <v>3.9999999999999998E-6</v>
      </c>
      <c r="G1798" t="s">
        <v>72</v>
      </c>
      <c r="H1798" t="s">
        <v>151</v>
      </c>
      <c r="I1798" t="s">
        <v>16</v>
      </c>
      <c r="J1798">
        <v>1</v>
      </c>
    </row>
    <row r="1799" spans="1:10" x14ac:dyDescent="0.3">
      <c r="A1799" t="s">
        <v>1034</v>
      </c>
      <c r="B1799" t="s">
        <v>1035</v>
      </c>
      <c r="C1799" t="s">
        <v>116</v>
      </c>
      <c r="D1799" t="s">
        <v>117</v>
      </c>
      <c r="E1799">
        <v>1.19</v>
      </c>
      <c r="F1799">
        <v>3.9600000000000002E-6</v>
      </c>
      <c r="G1799" t="s">
        <v>72</v>
      </c>
      <c r="H1799" t="s">
        <v>151</v>
      </c>
      <c r="I1799" t="s">
        <v>16</v>
      </c>
      <c r="J1799">
        <v>1</v>
      </c>
    </row>
    <row r="1800" spans="1:10" x14ac:dyDescent="0.3">
      <c r="A1800" t="s">
        <v>1034</v>
      </c>
      <c r="B1800" t="s">
        <v>1035</v>
      </c>
      <c r="C1800" t="s">
        <v>106</v>
      </c>
      <c r="D1800" t="s">
        <v>107</v>
      </c>
      <c r="E1800">
        <v>1.2</v>
      </c>
      <c r="F1800">
        <v>2.9799999999999998E-6</v>
      </c>
      <c r="G1800" t="s">
        <v>72</v>
      </c>
      <c r="H1800" t="s">
        <v>151</v>
      </c>
      <c r="I1800" t="s">
        <v>16</v>
      </c>
      <c r="J1800">
        <v>1</v>
      </c>
    </row>
    <row r="1801" spans="1:10" x14ac:dyDescent="0.3">
      <c r="A1801" t="s">
        <v>1034</v>
      </c>
      <c r="B1801" t="s">
        <v>1035</v>
      </c>
      <c r="C1801" t="s">
        <v>120</v>
      </c>
      <c r="D1801" t="s">
        <v>121</v>
      </c>
      <c r="E1801">
        <v>1.21</v>
      </c>
      <c r="F1801">
        <v>9.9000000000000005E-7</v>
      </c>
      <c r="G1801" t="s">
        <v>72</v>
      </c>
      <c r="H1801" t="s">
        <v>151</v>
      </c>
      <c r="I1801" t="s">
        <v>16</v>
      </c>
      <c r="J1801">
        <v>1</v>
      </c>
    </row>
    <row r="1802" spans="1:10" x14ac:dyDescent="0.3">
      <c r="A1802" t="s">
        <v>1034</v>
      </c>
      <c r="B1802" t="s">
        <v>1035</v>
      </c>
      <c r="C1802" t="s">
        <v>128</v>
      </c>
      <c r="D1802" t="s">
        <v>129</v>
      </c>
      <c r="E1802">
        <v>1.22</v>
      </c>
      <c r="F1802">
        <v>9.9999999999999995E-8</v>
      </c>
      <c r="G1802" t="s">
        <v>130</v>
      </c>
      <c r="H1802" t="s">
        <v>151</v>
      </c>
      <c r="I1802" t="s">
        <v>16</v>
      </c>
      <c r="J1802">
        <v>1</v>
      </c>
    </row>
    <row r="1803" spans="1:10" x14ac:dyDescent="0.3">
      <c r="A1803" t="s">
        <v>1034</v>
      </c>
      <c r="B1803" t="s">
        <v>1035</v>
      </c>
      <c r="C1803" t="s">
        <v>143</v>
      </c>
      <c r="D1803" t="s">
        <v>144</v>
      </c>
      <c r="E1803">
        <v>1.23</v>
      </c>
      <c r="F1803">
        <v>9.9999999999999995E-8</v>
      </c>
      <c r="G1803" t="s">
        <v>72</v>
      </c>
      <c r="H1803" t="s">
        <v>151</v>
      </c>
      <c r="I1803" t="s">
        <v>16</v>
      </c>
      <c r="J1803">
        <v>2</v>
      </c>
    </row>
    <row r="1804" spans="1:10" x14ac:dyDescent="0.3">
      <c r="A1804" t="s">
        <v>1034</v>
      </c>
      <c r="B1804" t="s">
        <v>1035</v>
      </c>
      <c r="C1804" t="s">
        <v>176</v>
      </c>
      <c r="D1804" t="s">
        <v>177</v>
      </c>
      <c r="E1804">
        <v>1.24</v>
      </c>
      <c r="F1804">
        <v>9.9999999999999995E-8</v>
      </c>
      <c r="G1804" t="s">
        <v>72</v>
      </c>
      <c r="H1804" t="s">
        <v>151</v>
      </c>
      <c r="I1804" t="s">
        <v>16</v>
      </c>
      <c r="J1804">
        <v>2</v>
      </c>
    </row>
    <row r="1805" spans="1:10" x14ac:dyDescent="0.3">
      <c r="A1805" t="s">
        <v>1034</v>
      </c>
      <c r="B1805" t="s">
        <v>1035</v>
      </c>
      <c r="C1805" t="s">
        <v>1038</v>
      </c>
      <c r="D1805" t="s">
        <v>1039</v>
      </c>
      <c r="E1805">
        <v>2</v>
      </c>
      <c r="F1805">
        <v>1.8354599999999999E-2</v>
      </c>
      <c r="G1805" t="s">
        <v>72</v>
      </c>
      <c r="H1805" t="s">
        <v>151</v>
      </c>
      <c r="I1805" t="s">
        <v>16</v>
      </c>
      <c r="J1805">
        <v>3</v>
      </c>
    </row>
    <row r="1806" spans="1:10" x14ac:dyDescent="0.3">
      <c r="A1806" t="s">
        <v>1034</v>
      </c>
      <c r="B1806" t="s">
        <v>1035</v>
      </c>
      <c r="C1806" t="s">
        <v>1040</v>
      </c>
      <c r="D1806" t="s">
        <v>1041</v>
      </c>
      <c r="E1806">
        <v>3</v>
      </c>
      <c r="F1806">
        <v>1.03</v>
      </c>
      <c r="G1806" t="s">
        <v>14</v>
      </c>
      <c r="H1806" t="s">
        <v>151</v>
      </c>
      <c r="I1806" t="s">
        <v>16</v>
      </c>
      <c r="J1806">
        <v>4</v>
      </c>
    </row>
    <row r="1807" spans="1:10" x14ac:dyDescent="0.3">
      <c r="A1807" t="s">
        <v>1034</v>
      </c>
      <c r="B1807" t="s">
        <v>1035</v>
      </c>
      <c r="C1807" t="s">
        <v>139</v>
      </c>
      <c r="D1807" t="s">
        <v>140</v>
      </c>
      <c r="E1807">
        <v>4</v>
      </c>
      <c r="F1807">
        <v>2.52E-2</v>
      </c>
      <c r="G1807" t="s">
        <v>14</v>
      </c>
      <c r="H1807" t="s">
        <v>151</v>
      </c>
      <c r="I1807" t="s">
        <v>16</v>
      </c>
      <c r="J1807">
        <v>3</v>
      </c>
    </row>
    <row r="1808" spans="1:10" x14ac:dyDescent="0.3">
      <c r="A1808" t="s">
        <v>1034</v>
      </c>
      <c r="B1808" t="s">
        <v>1035</v>
      </c>
      <c r="C1808" t="s">
        <v>723</v>
      </c>
      <c r="D1808" t="s">
        <v>724</v>
      </c>
      <c r="E1808">
        <v>5</v>
      </c>
      <c r="F1808">
        <v>1.03</v>
      </c>
      <c r="G1808" t="s">
        <v>14</v>
      </c>
      <c r="H1808" t="s">
        <v>151</v>
      </c>
      <c r="I1808" t="s">
        <v>16</v>
      </c>
      <c r="J1808">
        <v>3</v>
      </c>
    </row>
    <row r="1809" spans="1:10" x14ac:dyDescent="0.3">
      <c r="A1809" t="s">
        <v>1042</v>
      </c>
      <c r="B1809" t="s">
        <v>1043</v>
      </c>
      <c r="C1809" t="s">
        <v>979</v>
      </c>
      <c r="D1809" t="s">
        <v>980</v>
      </c>
      <c r="E1809">
        <v>1.01</v>
      </c>
      <c r="F1809">
        <v>4.9765199999999996E-2</v>
      </c>
      <c r="G1809" t="s">
        <v>72</v>
      </c>
      <c r="H1809" t="s">
        <v>151</v>
      </c>
      <c r="I1809" t="s">
        <v>16</v>
      </c>
      <c r="J1809">
        <v>1</v>
      </c>
    </row>
    <row r="1810" spans="1:10" x14ac:dyDescent="0.3">
      <c r="A1810" t="s">
        <v>1042</v>
      </c>
      <c r="B1810" t="s">
        <v>1043</v>
      </c>
      <c r="C1810" t="s">
        <v>717</v>
      </c>
      <c r="D1810" t="s">
        <v>718</v>
      </c>
      <c r="E1810">
        <v>1.02</v>
      </c>
      <c r="F1810">
        <v>1.4409999999999999E-2</v>
      </c>
      <c r="G1810" t="s">
        <v>72</v>
      </c>
      <c r="H1810" t="s">
        <v>151</v>
      </c>
      <c r="I1810" t="s">
        <v>16</v>
      </c>
      <c r="J1810">
        <v>1</v>
      </c>
    </row>
    <row r="1811" spans="1:10" x14ac:dyDescent="0.3">
      <c r="A1811" t="s">
        <v>1042</v>
      </c>
      <c r="B1811" t="s">
        <v>1043</v>
      </c>
      <c r="C1811" t="s">
        <v>963</v>
      </c>
      <c r="D1811" t="s">
        <v>964</v>
      </c>
      <c r="E1811">
        <v>1.03</v>
      </c>
      <c r="F1811">
        <v>9.9000000000000008E-3</v>
      </c>
      <c r="G1811" t="s">
        <v>72</v>
      </c>
      <c r="H1811" t="s">
        <v>151</v>
      </c>
      <c r="I1811" t="s">
        <v>16</v>
      </c>
      <c r="J1811">
        <v>7</v>
      </c>
    </row>
    <row r="1812" spans="1:10" x14ac:dyDescent="0.3">
      <c r="A1812" t="s">
        <v>1042</v>
      </c>
      <c r="B1812" t="s">
        <v>1043</v>
      </c>
      <c r="C1812" t="s">
        <v>845</v>
      </c>
      <c r="D1812" t="s">
        <v>846</v>
      </c>
      <c r="E1812">
        <v>1.04</v>
      </c>
      <c r="F1812">
        <v>9.0652000000000007E-3</v>
      </c>
      <c r="G1812" t="s">
        <v>72</v>
      </c>
      <c r="H1812" t="s">
        <v>151</v>
      </c>
      <c r="I1812" t="s">
        <v>16</v>
      </c>
      <c r="J1812">
        <v>1</v>
      </c>
    </row>
    <row r="1813" spans="1:10" x14ac:dyDescent="0.3">
      <c r="A1813" t="s">
        <v>1042</v>
      </c>
      <c r="B1813" t="s">
        <v>1043</v>
      </c>
      <c r="C1813" t="s">
        <v>739</v>
      </c>
      <c r="D1813" t="s">
        <v>740</v>
      </c>
      <c r="E1813">
        <v>1.05</v>
      </c>
      <c r="F1813">
        <v>4.8345999999999997E-3</v>
      </c>
      <c r="G1813" t="s">
        <v>72</v>
      </c>
      <c r="H1813" t="s">
        <v>151</v>
      </c>
      <c r="I1813" t="s">
        <v>16</v>
      </c>
      <c r="J1813">
        <v>1</v>
      </c>
    </row>
    <row r="1814" spans="1:10" x14ac:dyDescent="0.3">
      <c r="A1814" t="s">
        <v>1042</v>
      </c>
      <c r="B1814" t="s">
        <v>1043</v>
      </c>
      <c r="C1814" t="s">
        <v>290</v>
      </c>
      <c r="D1814" t="s">
        <v>291</v>
      </c>
      <c r="E1814">
        <v>1.06</v>
      </c>
      <c r="F1814">
        <v>3.3E-3</v>
      </c>
      <c r="G1814" t="s">
        <v>72</v>
      </c>
      <c r="H1814" t="s">
        <v>151</v>
      </c>
      <c r="I1814" t="s">
        <v>16</v>
      </c>
      <c r="J1814">
        <v>1</v>
      </c>
    </row>
    <row r="1815" spans="1:10" x14ac:dyDescent="0.3">
      <c r="A1815" t="s">
        <v>1042</v>
      </c>
      <c r="B1815" t="s">
        <v>1043</v>
      </c>
      <c r="C1815" t="s">
        <v>1010</v>
      </c>
      <c r="D1815" t="s">
        <v>1011</v>
      </c>
      <c r="E1815">
        <v>1.07</v>
      </c>
      <c r="F1815">
        <v>2.1978000000000002E-3</v>
      </c>
      <c r="G1815" t="s">
        <v>72</v>
      </c>
      <c r="H1815" t="s">
        <v>151</v>
      </c>
      <c r="I1815" t="s">
        <v>16</v>
      </c>
      <c r="J1815">
        <v>2</v>
      </c>
    </row>
    <row r="1816" spans="1:10" x14ac:dyDescent="0.3">
      <c r="A1816" t="s">
        <v>1042</v>
      </c>
      <c r="B1816" t="s">
        <v>1043</v>
      </c>
      <c r="C1816" t="s">
        <v>1006</v>
      </c>
      <c r="D1816" t="s">
        <v>1007</v>
      </c>
      <c r="E1816">
        <v>1.08</v>
      </c>
      <c r="F1816">
        <v>1.98E-3</v>
      </c>
      <c r="G1816" t="s">
        <v>72</v>
      </c>
      <c r="H1816" t="s">
        <v>151</v>
      </c>
      <c r="I1816" t="s">
        <v>16</v>
      </c>
      <c r="J1816">
        <v>3</v>
      </c>
    </row>
    <row r="1817" spans="1:10" x14ac:dyDescent="0.3">
      <c r="A1817" t="s">
        <v>1042</v>
      </c>
      <c r="B1817" t="s">
        <v>1043</v>
      </c>
      <c r="C1817" t="s">
        <v>82</v>
      </c>
      <c r="D1817" t="s">
        <v>83</v>
      </c>
      <c r="E1817">
        <v>1.0900000000000001</v>
      </c>
      <c r="F1817">
        <v>1.3981999999999998E-3</v>
      </c>
      <c r="G1817" t="s">
        <v>72</v>
      </c>
      <c r="H1817" t="s">
        <v>151</v>
      </c>
      <c r="I1817" t="s">
        <v>16</v>
      </c>
      <c r="J1817">
        <v>1</v>
      </c>
    </row>
    <row r="1818" spans="1:10" x14ac:dyDescent="0.3">
      <c r="A1818" t="s">
        <v>1042</v>
      </c>
      <c r="B1818" t="s">
        <v>1043</v>
      </c>
      <c r="C1818" t="s">
        <v>314</v>
      </c>
      <c r="D1818" t="s">
        <v>315</v>
      </c>
      <c r="E1818">
        <v>1.1000000000000001</v>
      </c>
      <c r="F1818">
        <v>7.2939999999999995E-4</v>
      </c>
      <c r="G1818" t="s">
        <v>72</v>
      </c>
      <c r="H1818" t="s">
        <v>151</v>
      </c>
      <c r="I1818" t="s">
        <v>16</v>
      </c>
      <c r="J1818">
        <v>1</v>
      </c>
    </row>
    <row r="1819" spans="1:10" x14ac:dyDescent="0.3">
      <c r="A1819" t="s">
        <v>1042</v>
      </c>
      <c r="B1819" t="s">
        <v>1043</v>
      </c>
      <c r="C1819" t="s">
        <v>851</v>
      </c>
      <c r="D1819" t="s">
        <v>852</v>
      </c>
      <c r="E1819">
        <v>1.1100000000000001</v>
      </c>
      <c r="F1819">
        <v>5.4460000000000001E-4</v>
      </c>
      <c r="G1819" t="s">
        <v>72</v>
      </c>
      <c r="H1819" t="s">
        <v>151</v>
      </c>
      <c r="I1819" t="s">
        <v>16</v>
      </c>
      <c r="J1819">
        <v>1</v>
      </c>
    </row>
    <row r="1820" spans="1:10" x14ac:dyDescent="0.3">
      <c r="A1820" t="s">
        <v>1042</v>
      </c>
      <c r="B1820" t="s">
        <v>1043</v>
      </c>
      <c r="C1820" t="s">
        <v>316</v>
      </c>
      <c r="D1820" t="s">
        <v>317</v>
      </c>
      <c r="E1820">
        <v>1.1200000000000001</v>
      </c>
      <c r="F1820">
        <v>4.84E-4</v>
      </c>
      <c r="G1820" t="s">
        <v>72</v>
      </c>
      <c r="H1820" t="s">
        <v>151</v>
      </c>
      <c r="I1820" t="s">
        <v>16</v>
      </c>
      <c r="J1820">
        <v>1</v>
      </c>
    </row>
    <row r="1821" spans="1:10" x14ac:dyDescent="0.3">
      <c r="A1821" t="s">
        <v>1042</v>
      </c>
      <c r="B1821" t="s">
        <v>1043</v>
      </c>
      <c r="C1821" t="s">
        <v>865</v>
      </c>
      <c r="D1821" t="s">
        <v>866</v>
      </c>
      <c r="E1821">
        <v>1.1299999999999999</v>
      </c>
      <c r="F1821">
        <v>1.9799999999999999E-4</v>
      </c>
      <c r="G1821" t="s">
        <v>72</v>
      </c>
      <c r="H1821" t="s">
        <v>151</v>
      </c>
      <c r="I1821" t="s">
        <v>16</v>
      </c>
      <c r="J1821">
        <v>1</v>
      </c>
    </row>
    <row r="1822" spans="1:10" x14ac:dyDescent="0.3">
      <c r="A1822" t="s">
        <v>1042</v>
      </c>
      <c r="B1822" t="s">
        <v>1043</v>
      </c>
      <c r="C1822" t="s">
        <v>110</v>
      </c>
      <c r="D1822" t="s">
        <v>111</v>
      </c>
      <c r="E1822">
        <v>1.1400000000000001</v>
      </c>
      <c r="F1822">
        <v>1.1E-4</v>
      </c>
      <c r="G1822" t="s">
        <v>72</v>
      </c>
      <c r="H1822" t="s">
        <v>151</v>
      </c>
      <c r="I1822" t="s">
        <v>16</v>
      </c>
      <c r="J1822">
        <v>1</v>
      </c>
    </row>
    <row r="1823" spans="1:10" x14ac:dyDescent="0.3">
      <c r="A1823" t="s">
        <v>1042</v>
      </c>
      <c r="B1823" t="s">
        <v>1043</v>
      </c>
      <c r="C1823" t="s">
        <v>86</v>
      </c>
      <c r="D1823" t="s">
        <v>87</v>
      </c>
      <c r="E1823">
        <v>1.1499999999999999</v>
      </c>
      <c r="F1823">
        <v>4.3559999999999996E-5</v>
      </c>
      <c r="G1823" t="s">
        <v>72</v>
      </c>
      <c r="H1823" t="s">
        <v>151</v>
      </c>
      <c r="I1823" t="s">
        <v>16</v>
      </c>
      <c r="J1823">
        <v>1</v>
      </c>
    </row>
    <row r="1824" spans="1:10" x14ac:dyDescent="0.3">
      <c r="A1824" t="s">
        <v>1042</v>
      </c>
      <c r="B1824" t="s">
        <v>1043</v>
      </c>
      <c r="C1824" t="s">
        <v>90</v>
      </c>
      <c r="D1824" t="s">
        <v>91</v>
      </c>
      <c r="E1824">
        <v>1.1599999999999999</v>
      </c>
      <c r="F1824">
        <v>2.6740000000000001E-5</v>
      </c>
      <c r="G1824" t="s">
        <v>72</v>
      </c>
      <c r="H1824" t="s">
        <v>151</v>
      </c>
      <c r="I1824" t="s">
        <v>16</v>
      </c>
      <c r="J1824">
        <v>1</v>
      </c>
    </row>
    <row r="1825" spans="1:10" x14ac:dyDescent="0.3">
      <c r="A1825" t="s">
        <v>1042</v>
      </c>
      <c r="B1825" t="s">
        <v>1043</v>
      </c>
      <c r="C1825" t="s">
        <v>112</v>
      </c>
      <c r="D1825" t="s">
        <v>113</v>
      </c>
      <c r="E1825">
        <v>1.17</v>
      </c>
      <c r="F1825">
        <v>4.9599999999999999E-6</v>
      </c>
      <c r="G1825" t="s">
        <v>72</v>
      </c>
      <c r="H1825" t="s">
        <v>151</v>
      </c>
      <c r="I1825" t="s">
        <v>16</v>
      </c>
      <c r="J1825">
        <v>1</v>
      </c>
    </row>
    <row r="1826" spans="1:10" x14ac:dyDescent="0.3">
      <c r="A1826" t="s">
        <v>1042</v>
      </c>
      <c r="B1826" t="s">
        <v>1043</v>
      </c>
      <c r="C1826" t="s">
        <v>116</v>
      </c>
      <c r="D1826" t="s">
        <v>117</v>
      </c>
      <c r="E1826">
        <v>1.18</v>
      </c>
      <c r="F1826">
        <v>3.9600000000000002E-6</v>
      </c>
      <c r="G1826" t="s">
        <v>72</v>
      </c>
      <c r="H1826" t="s">
        <v>151</v>
      </c>
      <c r="I1826" t="s">
        <v>16</v>
      </c>
      <c r="J1826">
        <v>1</v>
      </c>
    </row>
    <row r="1827" spans="1:10" x14ac:dyDescent="0.3">
      <c r="A1827" t="s">
        <v>1042</v>
      </c>
      <c r="B1827" t="s">
        <v>1043</v>
      </c>
      <c r="C1827" t="s">
        <v>106</v>
      </c>
      <c r="D1827" t="s">
        <v>107</v>
      </c>
      <c r="E1827">
        <v>1.19</v>
      </c>
      <c r="F1827">
        <v>3.0400000000000001E-6</v>
      </c>
      <c r="G1827" t="s">
        <v>72</v>
      </c>
      <c r="H1827" t="s">
        <v>151</v>
      </c>
      <c r="I1827" t="s">
        <v>16</v>
      </c>
      <c r="J1827">
        <v>1</v>
      </c>
    </row>
    <row r="1828" spans="1:10" x14ac:dyDescent="0.3">
      <c r="A1828" t="s">
        <v>1042</v>
      </c>
      <c r="B1828" t="s">
        <v>1043</v>
      </c>
      <c r="C1828" t="s">
        <v>120</v>
      </c>
      <c r="D1828" t="s">
        <v>121</v>
      </c>
      <c r="E1828">
        <v>1.2</v>
      </c>
      <c r="F1828">
        <v>9.9999999999999995E-7</v>
      </c>
      <c r="G1828" t="s">
        <v>72</v>
      </c>
      <c r="H1828" t="s">
        <v>151</v>
      </c>
      <c r="I1828" t="s">
        <v>16</v>
      </c>
      <c r="J1828">
        <v>1</v>
      </c>
    </row>
    <row r="1829" spans="1:10" x14ac:dyDescent="0.3">
      <c r="A1829" t="s">
        <v>1042</v>
      </c>
      <c r="B1829" t="s">
        <v>1043</v>
      </c>
      <c r="C1829" t="s">
        <v>128</v>
      </c>
      <c r="D1829" t="s">
        <v>129</v>
      </c>
      <c r="E1829">
        <v>1.21</v>
      </c>
      <c r="F1829">
        <v>9.8999999999999994E-5</v>
      </c>
      <c r="G1829" t="s">
        <v>130</v>
      </c>
      <c r="H1829" t="s">
        <v>151</v>
      </c>
      <c r="I1829" t="s">
        <v>16</v>
      </c>
      <c r="J1829">
        <v>1</v>
      </c>
    </row>
    <row r="1830" spans="1:10" x14ac:dyDescent="0.3">
      <c r="A1830" t="s">
        <v>1042</v>
      </c>
      <c r="B1830" t="s">
        <v>1043</v>
      </c>
      <c r="C1830" t="s">
        <v>126</v>
      </c>
      <c r="D1830" t="s">
        <v>127</v>
      </c>
      <c r="E1830">
        <v>1.22</v>
      </c>
      <c r="F1830">
        <v>9.9999999999999995E-8</v>
      </c>
      <c r="G1830" t="s">
        <v>72</v>
      </c>
      <c r="H1830" t="s">
        <v>151</v>
      </c>
      <c r="I1830" t="s">
        <v>16</v>
      </c>
      <c r="J1830">
        <v>1</v>
      </c>
    </row>
    <row r="1831" spans="1:10" x14ac:dyDescent="0.3">
      <c r="A1831" t="s">
        <v>1042</v>
      </c>
      <c r="B1831" t="s">
        <v>1043</v>
      </c>
      <c r="C1831" t="s">
        <v>176</v>
      </c>
      <c r="D1831" t="s">
        <v>177</v>
      </c>
      <c r="E1831">
        <v>1.23</v>
      </c>
      <c r="F1831">
        <v>8.9999999999999999E-8</v>
      </c>
      <c r="G1831" t="s">
        <v>72</v>
      </c>
      <c r="H1831" t="s">
        <v>151</v>
      </c>
      <c r="I1831" t="s">
        <v>16</v>
      </c>
      <c r="J1831">
        <v>2</v>
      </c>
    </row>
    <row r="1832" spans="1:10" x14ac:dyDescent="0.3">
      <c r="A1832" t="s">
        <v>1042</v>
      </c>
      <c r="B1832" t="s">
        <v>1043</v>
      </c>
      <c r="C1832" t="s">
        <v>1044</v>
      </c>
      <c r="D1832" t="s">
        <v>1045</v>
      </c>
      <c r="E1832">
        <v>2</v>
      </c>
      <c r="F1832">
        <v>1.7819999999999999E-2</v>
      </c>
      <c r="G1832" t="s">
        <v>72</v>
      </c>
      <c r="H1832" t="s">
        <v>151</v>
      </c>
      <c r="I1832" t="s">
        <v>16</v>
      </c>
      <c r="J1832">
        <v>3</v>
      </c>
    </row>
    <row r="1833" spans="1:10" x14ac:dyDescent="0.3">
      <c r="A1833" t="s">
        <v>1042</v>
      </c>
      <c r="B1833" t="s">
        <v>1043</v>
      </c>
      <c r="C1833" t="s">
        <v>1046</v>
      </c>
      <c r="D1833" t="s">
        <v>1047</v>
      </c>
      <c r="E1833">
        <v>3</v>
      </c>
      <c r="F1833">
        <v>1.02</v>
      </c>
      <c r="G1833" t="s">
        <v>14</v>
      </c>
      <c r="H1833" t="s">
        <v>151</v>
      </c>
      <c r="I1833" t="s">
        <v>16</v>
      </c>
      <c r="J1833">
        <v>4</v>
      </c>
    </row>
    <row r="1834" spans="1:10" x14ac:dyDescent="0.3">
      <c r="A1834" t="s">
        <v>1042</v>
      </c>
      <c r="B1834" t="s">
        <v>1043</v>
      </c>
      <c r="C1834" t="s">
        <v>139</v>
      </c>
      <c r="D1834" t="s">
        <v>140</v>
      </c>
      <c r="E1834">
        <v>4</v>
      </c>
      <c r="F1834">
        <v>2.0400000000000001E-2</v>
      </c>
      <c r="G1834" t="s">
        <v>14</v>
      </c>
      <c r="H1834" t="s">
        <v>151</v>
      </c>
      <c r="I1834" t="s">
        <v>16</v>
      </c>
      <c r="J1834">
        <v>3</v>
      </c>
    </row>
    <row r="1835" spans="1:10" x14ac:dyDescent="0.3">
      <c r="A1835" t="s">
        <v>1042</v>
      </c>
      <c r="B1835" t="s">
        <v>1043</v>
      </c>
      <c r="C1835" t="s">
        <v>723</v>
      </c>
      <c r="D1835" t="s">
        <v>724</v>
      </c>
      <c r="E1835">
        <v>5</v>
      </c>
      <c r="F1835">
        <v>1.02</v>
      </c>
      <c r="G1835" t="s">
        <v>14</v>
      </c>
      <c r="H1835" t="s">
        <v>151</v>
      </c>
      <c r="I1835" t="s">
        <v>16</v>
      </c>
      <c r="J1835">
        <v>3</v>
      </c>
    </row>
    <row r="1836" spans="1:10" x14ac:dyDescent="0.3">
      <c r="A1836" t="s">
        <v>1048</v>
      </c>
      <c r="B1836" t="s">
        <v>1049</v>
      </c>
      <c r="C1836" t="s">
        <v>253</v>
      </c>
      <c r="D1836" t="s">
        <v>254</v>
      </c>
      <c r="E1836">
        <v>1.01</v>
      </c>
      <c r="F1836">
        <v>0.3</v>
      </c>
      <c r="G1836" t="s">
        <v>72</v>
      </c>
      <c r="H1836" t="s">
        <v>261</v>
      </c>
      <c r="I1836" t="s">
        <v>16</v>
      </c>
      <c r="J1836">
        <v>5</v>
      </c>
    </row>
    <row r="1837" spans="1:10" x14ac:dyDescent="0.3">
      <c r="A1837" t="s">
        <v>1048</v>
      </c>
      <c r="B1837" t="s">
        <v>1049</v>
      </c>
      <c r="C1837" t="s">
        <v>446</v>
      </c>
      <c r="D1837" t="s">
        <v>447</v>
      </c>
      <c r="E1837">
        <v>1.02</v>
      </c>
      <c r="F1837">
        <v>4.4999999999999998E-2</v>
      </c>
      <c r="G1837" t="s">
        <v>72</v>
      </c>
      <c r="H1837" t="s">
        <v>261</v>
      </c>
      <c r="I1837" t="s">
        <v>16</v>
      </c>
      <c r="J1837">
        <v>1</v>
      </c>
    </row>
    <row r="1838" spans="1:10" x14ac:dyDescent="0.3">
      <c r="A1838" t="s">
        <v>1048</v>
      </c>
      <c r="B1838" t="s">
        <v>1049</v>
      </c>
      <c r="C1838" t="s">
        <v>1050</v>
      </c>
      <c r="D1838" t="s">
        <v>1051</v>
      </c>
      <c r="E1838">
        <v>1.03</v>
      </c>
      <c r="F1838">
        <v>1.2E-2</v>
      </c>
      <c r="G1838" t="s">
        <v>72</v>
      </c>
      <c r="H1838" t="s">
        <v>261</v>
      </c>
      <c r="I1838" t="s">
        <v>16</v>
      </c>
      <c r="J1838">
        <v>1</v>
      </c>
    </row>
    <row r="1839" spans="1:10" x14ac:dyDescent="0.3">
      <c r="A1839" t="s">
        <v>1048</v>
      </c>
      <c r="B1839" t="s">
        <v>1049</v>
      </c>
      <c r="C1839" t="s">
        <v>717</v>
      </c>
      <c r="D1839" t="s">
        <v>718</v>
      </c>
      <c r="E1839">
        <v>1.04</v>
      </c>
      <c r="F1839">
        <v>6.0000000000000001E-3</v>
      </c>
      <c r="G1839" t="s">
        <v>72</v>
      </c>
      <c r="H1839" t="s">
        <v>261</v>
      </c>
      <c r="I1839" t="s">
        <v>16</v>
      </c>
      <c r="J1839">
        <v>1</v>
      </c>
    </row>
    <row r="1840" spans="1:10" x14ac:dyDescent="0.3">
      <c r="A1840" t="s">
        <v>1048</v>
      </c>
      <c r="B1840" t="s">
        <v>1049</v>
      </c>
      <c r="C1840" t="s">
        <v>1052</v>
      </c>
      <c r="D1840" t="s">
        <v>1053</v>
      </c>
      <c r="E1840">
        <v>1.05</v>
      </c>
      <c r="F1840">
        <v>4.3499999999999997E-3</v>
      </c>
      <c r="G1840" t="s">
        <v>72</v>
      </c>
      <c r="H1840" t="s">
        <v>261</v>
      </c>
      <c r="I1840" t="s">
        <v>16</v>
      </c>
      <c r="J1840">
        <v>1</v>
      </c>
    </row>
    <row r="1841" spans="1:10" x14ac:dyDescent="0.3">
      <c r="A1841" t="s">
        <v>1048</v>
      </c>
      <c r="B1841" t="s">
        <v>1049</v>
      </c>
      <c r="C1841" t="s">
        <v>963</v>
      </c>
      <c r="D1841" t="s">
        <v>964</v>
      </c>
      <c r="E1841">
        <v>1.06</v>
      </c>
      <c r="F1841">
        <v>3.5999999999999999E-3</v>
      </c>
      <c r="G1841" t="s">
        <v>72</v>
      </c>
      <c r="H1841" t="s">
        <v>261</v>
      </c>
      <c r="I1841" t="s">
        <v>16</v>
      </c>
      <c r="J1841">
        <v>7</v>
      </c>
    </row>
    <row r="1842" spans="1:10" x14ac:dyDescent="0.3">
      <c r="A1842" t="s">
        <v>1048</v>
      </c>
      <c r="B1842" t="s">
        <v>1049</v>
      </c>
      <c r="C1842" t="s">
        <v>1054</v>
      </c>
      <c r="D1842" t="s">
        <v>1055</v>
      </c>
      <c r="E1842">
        <v>1.07</v>
      </c>
      <c r="F1842">
        <v>1.8E-3</v>
      </c>
      <c r="G1842" t="s">
        <v>72</v>
      </c>
      <c r="H1842" t="s">
        <v>261</v>
      </c>
      <c r="I1842" t="s">
        <v>16</v>
      </c>
      <c r="J1842">
        <v>3</v>
      </c>
    </row>
    <row r="1843" spans="1:10" x14ac:dyDescent="0.3">
      <c r="A1843" t="s">
        <v>1048</v>
      </c>
      <c r="B1843" t="s">
        <v>1049</v>
      </c>
      <c r="C1843" t="s">
        <v>739</v>
      </c>
      <c r="D1843" t="s">
        <v>740</v>
      </c>
      <c r="E1843">
        <v>1.08</v>
      </c>
      <c r="F1843">
        <v>1.5E-3</v>
      </c>
      <c r="G1843" t="s">
        <v>72</v>
      </c>
      <c r="H1843" t="s">
        <v>261</v>
      </c>
      <c r="I1843" t="s">
        <v>16</v>
      </c>
      <c r="J1843">
        <v>1</v>
      </c>
    </row>
    <row r="1844" spans="1:10" x14ac:dyDescent="0.3">
      <c r="A1844" t="s">
        <v>1048</v>
      </c>
      <c r="B1844" t="s">
        <v>1049</v>
      </c>
      <c r="C1844" t="s">
        <v>779</v>
      </c>
      <c r="D1844" t="s">
        <v>780</v>
      </c>
      <c r="E1844">
        <v>1.0900000000000001</v>
      </c>
      <c r="F1844">
        <v>7.5000000000000002E-4</v>
      </c>
      <c r="G1844" t="s">
        <v>72</v>
      </c>
      <c r="H1844" t="s">
        <v>261</v>
      </c>
      <c r="I1844" t="s">
        <v>16</v>
      </c>
      <c r="J1844">
        <v>3</v>
      </c>
    </row>
    <row r="1845" spans="1:10" x14ac:dyDescent="0.3">
      <c r="A1845" t="s">
        <v>1048</v>
      </c>
      <c r="B1845" t="s">
        <v>1049</v>
      </c>
      <c r="C1845" t="s">
        <v>1056</v>
      </c>
      <c r="D1845" t="s">
        <v>1057</v>
      </c>
      <c r="E1845">
        <v>2</v>
      </c>
      <c r="F1845">
        <v>7.1999999999999995E-2</v>
      </c>
      <c r="G1845" t="s">
        <v>72</v>
      </c>
      <c r="H1845" t="s">
        <v>261</v>
      </c>
      <c r="I1845" t="s">
        <v>16</v>
      </c>
      <c r="J1845">
        <v>3</v>
      </c>
    </row>
    <row r="1846" spans="1:10" x14ac:dyDescent="0.3">
      <c r="A1846" t="s">
        <v>1048</v>
      </c>
      <c r="B1846" t="s">
        <v>1049</v>
      </c>
      <c r="C1846" t="s">
        <v>1058</v>
      </c>
      <c r="D1846" t="s">
        <v>1059</v>
      </c>
      <c r="E1846">
        <v>3</v>
      </c>
      <c r="F1846">
        <v>1</v>
      </c>
      <c r="G1846" t="s">
        <v>14</v>
      </c>
      <c r="H1846" t="s">
        <v>261</v>
      </c>
      <c r="I1846" t="s">
        <v>16</v>
      </c>
      <c r="J1846">
        <v>4</v>
      </c>
    </row>
    <row r="1847" spans="1:10" x14ac:dyDescent="0.3">
      <c r="A1847" t="s">
        <v>1048</v>
      </c>
      <c r="B1847" t="s">
        <v>1049</v>
      </c>
      <c r="C1847" t="s">
        <v>723</v>
      </c>
      <c r="D1847" t="s">
        <v>724</v>
      </c>
      <c r="E1847">
        <v>4</v>
      </c>
      <c r="F1847">
        <v>1</v>
      </c>
      <c r="G1847" t="s">
        <v>14</v>
      </c>
      <c r="H1847" t="s">
        <v>261</v>
      </c>
      <c r="I1847" t="s">
        <v>16</v>
      </c>
      <c r="J1847">
        <v>3</v>
      </c>
    </row>
    <row r="1848" spans="1:10" x14ac:dyDescent="0.3">
      <c r="A1848" t="s">
        <v>1048</v>
      </c>
      <c r="B1848" t="s">
        <v>1049</v>
      </c>
      <c r="C1848" t="s">
        <v>1060</v>
      </c>
      <c r="D1848" t="s">
        <v>1061</v>
      </c>
      <c r="E1848">
        <v>5</v>
      </c>
      <c r="F1848">
        <v>5.6000000000000001E-2</v>
      </c>
      <c r="G1848" t="s">
        <v>14</v>
      </c>
      <c r="H1848" t="s">
        <v>261</v>
      </c>
      <c r="I1848" t="s">
        <v>16</v>
      </c>
      <c r="J1848">
        <v>3</v>
      </c>
    </row>
    <row r="1849" spans="1:10" x14ac:dyDescent="0.3">
      <c r="A1849" t="s">
        <v>1062</v>
      </c>
      <c r="B1849" t="s">
        <v>1063</v>
      </c>
      <c r="C1849" t="s">
        <v>253</v>
      </c>
      <c r="D1849" t="s">
        <v>254</v>
      </c>
      <c r="E1849">
        <v>1.01</v>
      </c>
      <c r="F1849">
        <v>0.6</v>
      </c>
      <c r="G1849" t="s">
        <v>72</v>
      </c>
      <c r="H1849" t="s">
        <v>261</v>
      </c>
      <c r="I1849" t="s">
        <v>380</v>
      </c>
      <c r="J1849">
        <v>5</v>
      </c>
    </row>
    <row r="1850" spans="1:10" x14ac:dyDescent="0.3">
      <c r="A1850" t="s">
        <v>1062</v>
      </c>
      <c r="B1850" t="s">
        <v>1063</v>
      </c>
      <c r="C1850" t="s">
        <v>446</v>
      </c>
      <c r="D1850" t="s">
        <v>447</v>
      </c>
      <c r="E1850">
        <v>1.02</v>
      </c>
      <c r="F1850">
        <v>4.4999999999999998E-2</v>
      </c>
      <c r="G1850" t="s">
        <v>72</v>
      </c>
      <c r="H1850" t="s">
        <v>261</v>
      </c>
      <c r="I1850" t="s">
        <v>380</v>
      </c>
      <c r="J1850">
        <v>1</v>
      </c>
    </row>
    <row r="1851" spans="1:10" x14ac:dyDescent="0.3">
      <c r="A1851" t="s">
        <v>1062</v>
      </c>
      <c r="B1851" t="s">
        <v>1063</v>
      </c>
      <c r="C1851" t="s">
        <v>1050</v>
      </c>
      <c r="D1851" t="s">
        <v>1051</v>
      </c>
      <c r="E1851">
        <v>1.03</v>
      </c>
      <c r="F1851">
        <v>1.2E-2</v>
      </c>
      <c r="G1851" t="s">
        <v>72</v>
      </c>
      <c r="H1851" t="s">
        <v>261</v>
      </c>
      <c r="I1851" t="s">
        <v>380</v>
      </c>
      <c r="J1851">
        <v>1</v>
      </c>
    </row>
    <row r="1852" spans="1:10" x14ac:dyDescent="0.3">
      <c r="A1852" t="s">
        <v>1062</v>
      </c>
      <c r="B1852" t="s">
        <v>1063</v>
      </c>
      <c r="C1852" t="s">
        <v>717</v>
      </c>
      <c r="D1852" t="s">
        <v>718</v>
      </c>
      <c r="E1852">
        <v>1.04</v>
      </c>
      <c r="F1852">
        <v>1.2E-2</v>
      </c>
      <c r="G1852" t="s">
        <v>72</v>
      </c>
      <c r="H1852" t="s">
        <v>261</v>
      </c>
      <c r="I1852" t="s">
        <v>380</v>
      </c>
      <c r="J1852">
        <v>1</v>
      </c>
    </row>
    <row r="1853" spans="1:10" x14ac:dyDescent="0.3">
      <c r="A1853" t="s">
        <v>1062</v>
      </c>
      <c r="B1853" t="s">
        <v>1063</v>
      </c>
      <c r="C1853" t="s">
        <v>1052</v>
      </c>
      <c r="D1853" t="s">
        <v>1053</v>
      </c>
      <c r="E1853">
        <v>1.05</v>
      </c>
      <c r="F1853">
        <v>8.6999999999999994E-3</v>
      </c>
      <c r="G1853" t="s">
        <v>72</v>
      </c>
      <c r="H1853" t="s">
        <v>261</v>
      </c>
      <c r="I1853" t="s">
        <v>380</v>
      </c>
      <c r="J1853">
        <v>1</v>
      </c>
    </row>
    <row r="1854" spans="1:10" x14ac:dyDescent="0.3">
      <c r="A1854" t="s">
        <v>1062</v>
      </c>
      <c r="B1854" t="s">
        <v>1063</v>
      </c>
      <c r="C1854" t="s">
        <v>963</v>
      </c>
      <c r="D1854" t="s">
        <v>964</v>
      </c>
      <c r="E1854">
        <v>1.06</v>
      </c>
      <c r="F1854">
        <v>7.1999999999999998E-3</v>
      </c>
      <c r="G1854" t="s">
        <v>72</v>
      </c>
      <c r="H1854" t="s">
        <v>261</v>
      </c>
      <c r="I1854" t="s">
        <v>380</v>
      </c>
      <c r="J1854">
        <v>7</v>
      </c>
    </row>
    <row r="1855" spans="1:10" x14ac:dyDescent="0.3">
      <c r="A1855" t="s">
        <v>1062</v>
      </c>
      <c r="B1855" t="s">
        <v>1063</v>
      </c>
      <c r="C1855" t="s">
        <v>1054</v>
      </c>
      <c r="D1855" t="s">
        <v>1055</v>
      </c>
      <c r="E1855">
        <v>1.07</v>
      </c>
      <c r="F1855">
        <v>3.5999999999999999E-3</v>
      </c>
      <c r="G1855" t="s">
        <v>72</v>
      </c>
      <c r="H1855" t="s">
        <v>261</v>
      </c>
      <c r="I1855" t="s">
        <v>380</v>
      </c>
      <c r="J1855">
        <v>3</v>
      </c>
    </row>
    <row r="1856" spans="1:10" x14ac:dyDescent="0.3">
      <c r="A1856" t="s">
        <v>1062</v>
      </c>
      <c r="B1856" t="s">
        <v>1063</v>
      </c>
      <c r="C1856" t="s">
        <v>739</v>
      </c>
      <c r="D1856" t="s">
        <v>740</v>
      </c>
      <c r="E1856">
        <v>1.08</v>
      </c>
      <c r="F1856">
        <v>1.5E-3</v>
      </c>
      <c r="G1856" t="s">
        <v>72</v>
      </c>
      <c r="H1856" t="s">
        <v>261</v>
      </c>
      <c r="I1856" t="s">
        <v>380</v>
      </c>
      <c r="J1856">
        <v>1</v>
      </c>
    </row>
    <row r="1857" spans="1:10" x14ac:dyDescent="0.3">
      <c r="A1857" t="s">
        <v>1062</v>
      </c>
      <c r="B1857" t="s">
        <v>1063</v>
      </c>
      <c r="C1857" t="s">
        <v>779</v>
      </c>
      <c r="D1857" t="s">
        <v>780</v>
      </c>
      <c r="E1857">
        <v>1.0900000000000001</v>
      </c>
      <c r="F1857">
        <v>1.5E-3</v>
      </c>
      <c r="G1857" t="s">
        <v>72</v>
      </c>
      <c r="H1857" t="s">
        <v>261</v>
      </c>
      <c r="I1857" t="s">
        <v>380</v>
      </c>
      <c r="J1857">
        <v>3</v>
      </c>
    </row>
    <row r="1858" spans="1:10" x14ac:dyDescent="0.3">
      <c r="A1858" t="s">
        <v>1062</v>
      </c>
      <c r="B1858" t="s">
        <v>1063</v>
      </c>
      <c r="C1858" t="s">
        <v>78</v>
      </c>
      <c r="D1858" t="s">
        <v>79</v>
      </c>
      <c r="E1858">
        <v>1.1000000000000001</v>
      </c>
      <c r="F1858">
        <v>8.9999999999999993E-3</v>
      </c>
      <c r="G1858" t="s">
        <v>72</v>
      </c>
      <c r="H1858" t="s">
        <v>261</v>
      </c>
      <c r="I1858" t="s">
        <v>380</v>
      </c>
      <c r="J1858">
        <v>7</v>
      </c>
    </row>
    <row r="1859" spans="1:10" x14ac:dyDescent="0.3">
      <c r="A1859" t="s">
        <v>1062</v>
      </c>
      <c r="B1859" t="s">
        <v>1063</v>
      </c>
      <c r="C1859" t="s">
        <v>126</v>
      </c>
      <c r="D1859" t="s">
        <v>127</v>
      </c>
      <c r="E1859">
        <v>1.1100000000000001</v>
      </c>
      <c r="F1859">
        <v>4.0000000000000003E-7</v>
      </c>
      <c r="G1859" t="s">
        <v>72</v>
      </c>
      <c r="H1859" t="s">
        <v>261</v>
      </c>
      <c r="I1859" t="s">
        <v>380</v>
      </c>
      <c r="J1859">
        <v>1</v>
      </c>
    </row>
    <row r="1860" spans="1:10" x14ac:dyDescent="0.3">
      <c r="A1860" t="s">
        <v>1062</v>
      </c>
      <c r="B1860" t="s">
        <v>1063</v>
      </c>
      <c r="C1860" t="s">
        <v>1064</v>
      </c>
      <c r="D1860" t="s">
        <v>1065</v>
      </c>
      <c r="E1860">
        <v>2</v>
      </c>
      <c r="F1860">
        <v>8.4000000000000005E-2</v>
      </c>
      <c r="G1860" t="s">
        <v>72</v>
      </c>
      <c r="H1860" t="s">
        <v>261</v>
      </c>
      <c r="I1860" t="s">
        <v>380</v>
      </c>
      <c r="J1860">
        <v>3</v>
      </c>
    </row>
    <row r="1861" spans="1:10" x14ac:dyDescent="0.3">
      <c r="A1861" t="s">
        <v>1062</v>
      </c>
      <c r="B1861" t="s">
        <v>1063</v>
      </c>
      <c r="C1861" t="s">
        <v>1066</v>
      </c>
      <c r="D1861" t="s">
        <v>1067</v>
      </c>
      <c r="E1861">
        <v>3</v>
      </c>
      <c r="F1861">
        <v>1</v>
      </c>
      <c r="G1861" t="s">
        <v>382</v>
      </c>
      <c r="H1861" t="s">
        <v>261</v>
      </c>
      <c r="I1861" t="s">
        <v>380</v>
      </c>
      <c r="J1861">
        <v>3</v>
      </c>
    </row>
    <row r="1862" spans="1:10" x14ac:dyDescent="0.3">
      <c r="A1862" t="s">
        <v>1062</v>
      </c>
      <c r="B1862" t="s">
        <v>1063</v>
      </c>
      <c r="C1862" t="s">
        <v>723</v>
      </c>
      <c r="D1862" t="s">
        <v>724</v>
      </c>
      <c r="E1862">
        <v>4</v>
      </c>
      <c r="F1862">
        <v>1</v>
      </c>
      <c r="G1862" t="s">
        <v>14</v>
      </c>
      <c r="H1862" t="s">
        <v>261</v>
      </c>
      <c r="I1862" t="s">
        <v>380</v>
      </c>
      <c r="J1862">
        <v>3</v>
      </c>
    </row>
    <row r="1863" spans="1:10" x14ac:dyDescent="0.3">
      <c r="A1863" t="s">
        <v>1062</v>
      </c>
      <c r="B1863" t="s">
        <v>1063</v>
      </c>
      <c r="C1863" t="s">
        <v>1060</v>
      </c>
      <c r="D1863" t="s">
        <v>1061</v>
      </c>
      <c r="E1863">
        <v>5</v>
      </c>
      <c r="F1863">
        <v>0.126</v>
      </c>
      <c r="G1863" t="s">
        <v>382</v>
      </c>
      <c r="H1863" t="s">
        <v>261</v>
      </c>
      <c r="I1863" t="s">
        <v>380</v>
      </c>
      <c r="J1863">
        <v>3</v>
      </c>
    </row>
    <row r="1864" spans="1:10" x14ac:dyDescent="0.3">
      <c r="A1864" t="s">
        <v>1068</v>
      </c>
      <c r="B1864" t="s">
        <v>1069</v>
      </c>
      <c r="C1864" t="s">
        <v>253</v>
      </c>
      <c r="D1864" t="s">
        <v>254</v>
      </c>
      <c r="E1864">
        <v>1.01</v>
      </c>
      <c r="F1864">
        <v>0.3</v>
      </c>
      <c r="G1864" t="s">
        <v>72</v>
      </c>
      <c r="H1864" t="s">
        <v>261</v>
      </c>
      <c r="I1864" t="s">
        <v>16</v>
      </c>
      <c r="J1864">
        <v>5</v>
      </c>
    </row>
    <row r="1865" spans="1:10" x14ac:dyDescent="0.3">
      <c r="A1865" t="s">
        <v>1068</v>
      </c>
      <c r="B1865" t="s">
        <v>1069</v>
      </c>
      <c r="C1865" t="s">
        <v>446</v>
      </c>
      <c r="D1865" t="s">
        <v>447</v>
      </c>
      <c r="E1865">
        <v>1.02</v>
      </c>
      <c r="F1865">
        <v>2.2499999999999999E-2</v>
      </c>
      <c r="G1865" t="s">
        <v>72</v>
      </c>
      <c r="H1865" t="s">
        <v>261</v>
      </c>
      <c r="I1865" t="s">
        <v>16</v>
      </c>
      <c r="J1865">
        <v>1</v>
      </c>
    </row>
    <row r="1866" spans="1:10" x14ac:dyDescent="0.3">
      <c r="A1866" t="s">
        <v>1068</v>
      </c>
      <c r="B1866" t="s">
        <v>1069</v>
      </c>
      <c r="C1866" t="s">
        <v>1050</v>
      </c>
      <c r="D1866" t="s">
        <v>1051</v>
      </c>
      <c r="E1866">
        <v>1.03</v>
      </c>
      <c r="F1866">
        <v>6.0000000000000001E-3</v>
      </c>
      <c r="G1866" t="s">
        <v>72</v>
      </c>
      <c r="H1866" t="s">
        <v>261</v>
      </c>
      <c r="I1866" t="s">
        <v>16</v>
      </c>
      <c r="J1866">
        <v>1</v>
      </c>
    </row>
    <row r="1867" spans="1:10" x14ac:dyDescent="0.3">
      <c r="A1867" t="s">
        <v>1068</v>
      </c>
      <c r="B1867" t="s">
        <v>1069</v>
      </c>
      <c r="C1867" t="s">
        <v>717</v>
      </c>
      <c r="D1867" t="s">
        <v>718</v>
      </c>
      <c r="E1867">
        <v>1.04</v>
      </c>
      <c r="F1867">
        <v>6.0000000000000001E-3</v>
      </c>
      <c r="G1867" t="s">
        <v>72</v>
      </c>
      <c r="H1867" t="s">
        <v>261</v>
      </c>
      <c r="I1867" t="s">
        <v>16</v>
      </c>
      <c r="J1867">
        <v>1</v>
      </c>
    </row>
    <row r="1868" spans="1:10" x14ac:dyDescent="0.3">
      <c r="A1868" t="s">
        <v>1068</v>
      </c>
      <c r="B1868" t="s">
        <v>1069</v>
      </c>
      <c r="C1868" t="s">
        <v>1052</v>
      </c>
      <c r="D1868" t="s">
        <v>1053</v>
      </c>
      <c r="E1868">
        <v>1.05</v>
      </c>
      <c r="F1868">
        <v>4.3499999999999997E-3</v>
      </c>
      <c r="G1868" t="s">
        <v>72</v>
      </c>
      <c r="H1868" t="s">
        <v>261</v>
      </c>
      <c r="I1868" t="s">
        <v>16</v>
      </c>
      <c r="J1868">
        <v>1</v>
      </c>
    </row>
    <row r="1869" spans="1:10" x14ac:dyDescent="0.3">
      <c r="A1869" t="s">
        <v>1068</v>
      </c>
      <c r="B1869" t="s">
        <v>1069</v>
      </c>
      <c r="C1869" t="s">
        <v>963</v>
      </c>
      <c r="D1869" t="s">
        <v>964</v>
      </c>
      <c r="E1869">
        <v>1.06</v>
      </c>
      <c r="F1869">
        <v>3.5999999999999999E-3</v>
      </c>
      <c r="G1869" t="s">
        <v>72</v>
      </c>
      <c r="H1869" t="s">
        <v>261</v>
      </c>
      <c r="I1869" t="s">
        <v>16</v>
      </c>
      <c r="J1869">
        <v>7</v>
      </c>
    </row>
    <row r="1870" spans="1:10" x14ac:dyDescent="0.3">
      <c r="A1870" t="s">
        <v>1068</v>
      </c>
      <c r="B1870" t="s">
        <v>1069</v>
      </c>
      <c r="C1870" t="s">
        <v>1054</v>
      </c>
      <c r="D1870" t="s">
        <v>1055</v>
      </c>
      <c r="E1870">
        <v>1.07</v>
      </c>
      <c r="F1870">
        <v>1.8E-3</v>
      </c>
      <c r="G1870" t="s">
        <v>72</v>
      </c>
      <c r="H1870" t="s">
        <v>261</v>
      </c>
      <c r="I1870" t="s">
        <v>16</v>
      </c>
      <c r="J1870">
        <v>3</v>
      </c>
    </row>
    <row r="1871" spans="1:10" x14ac:dyDescent="0.3">
      <c r="A1871" t="s">
        <v>1068</v>
      </c>
      <c r="B1871" t="s">
        <v>1069</v>
      </c>
      <c r="C1871" t="s">
        <v>739</v>
      </c>
      <c r="D1871" t="s">
        <v>740</v>
      </c>
      <c r="E1871">
        <v>1.08</v>
      </c>
      <c r="F1871">
        <v>7.5000000000000002E-4</v>
      </c>
      <c r="G1871" t="s">
        <v>72</v>
      </c>
      <c r="H1871" t="s">
        <v>261</v>
      </c>
      <c r="I1871" t="s">
        <v>16</v>
      </c>
      <c r="J1871">
        <v>1</v>
      </c>
    </row>
    <row r="1872" spans="1:10" x14ac:dyDescent="0.3">
      <c r="A1872" t="s">
        <v>1068</v>
      </c>
      <c r="B1872" t="s">
        <v>1069</v>
      </c>
      <c r="C1872" t="s">
        <v>779</v>
      </c>
      <c r="D1872" t="s">
        <v>780</v>
      </c>
      <c r="E1872">
        <v>1.0900000000000001</v>
      </c>
      <c r="F1872">
        <v>7.5000000000000002E-4</v>
      </c>
      <c r="G1872" t="s">
        <v>72</v>
      </c>
      <c r="H1872" t="s">
        <v>261</v>
      </c>
      <c r="I1872" t="s">
        <v>16</v>
      </c>
      <c r="J1872">
        <v>3</v>
      </c>
    </row>
    <row r="1873" spans="1:10" x14ac:dyDescent="0.3">
      <c r="A1873" t="s">
        <v>1068</v>
      </c>
      <c r="B1873" t="s">
        <v>1069</v>
      </c>
      <c r="C1873" t="s">
        <v>78</v>
      </c>
      <c r="D1873" t="s">
        <v>79</v>
      </c>
      <c r="E1873">
        <v>1.1000000000000001</v>
      </c>
      <c r="F1873">
        <v>4.4999999999999997E-3</v>
      </c>
      <c r="G1873" t="s">
        <v>72</v>
      </c>
      <c r="H1873" t="s">
        <v>261</v>
      </c>
      <c r="I1873" t="s">
        <v>16</v>
      </c>
      <c r="J1873">
        <v>7</v>
      </c>
    </row>
    <row r="1874" spans="1:10" x14ac:dyDescent="0.3">
      <c r="A1874" t="s">
        <v>1068</v>
      </c>
      <c r="B1874" t="s">
        <v>1069</v>
      </c>
      <c r="C1874" t="s">
        <v>126</v>
      </c>
      <c r="D1874" t="s">
        <v>127</v>
      </c>
      <c r="E1874">
        <v>1.1100000000000001</v>
      </c>
      <c r="F1874">
        <v>2.0000000000000002E-7</v>
      </c>
      <c r="G1874" t="s">
        <v>72</v>
      </c>
      <c r="H1874" t="s">
        <v>261</v>
      </c>
      <c r="I1874" t="s">
        <v>16</v>
      </c>
      <c r="J1874">
        <v>1</v>
      </c>
    </row>
    <row r="1875" spans="1:10" x14ac:dyDescent="0.3">
      <c r="A1875" t="s">
        <v>1068</v>
      </c>
      <c r="B1875" t="s">
        <v>1069</v>
      </c>
      <c r="C1875" t="s">
        <v>1064</v>
      </c>
      <c r="D1875" t="s">
        <v>1065</v>
      </c>
      <c r="E1875">
        <v>2</v>
      </c>
      <c r="F1875">
        <v>4.2000000000000003E-2</v>
      </c>
      <c r="G1875" t="s">
        <v>72</v>
      </c>
      <c r="H1875" t="s">
        <v>261</v>
      </c>
      <c r="I1875" t="s">
        <v>16</v>
      </c>
      <c r="J1875">
        <v>3</v>
      </c>
    </row>
    <row r="1876" spans="1:10" x14ac:dyDescent="0.3">
      <c r="A1876" t="s">
        <v>1068</v>
      </c>
      <c r="B1876" t="s">
        <v>1069</v>
      </c>
      <c r="C1876" t="s">
        <v>723</v>
      </c>
      <c r="D1876" t="s">
        <v>724</v>
      </c>
      <c r="E1876">
        <v>3</v>
      </c>
      <c r="F1876">
        <v>1</v>
      </c>
      <c r="G1876" t="s">
        <v>14</v>
      </c>
      <c r="H1876" t="s">
        <v>261</v>
      </c>
      <c r="I1876" t="s">
        <v>16</v>
      </c>
      <c r="J1876">
        <v>3</v>
      </c>
    </row>
    <row r="1877" spans="1:10" x14ac:dyDescent="0.3">
      <c r="A1877" t="s">
        <v>1068</v>
      </c>
      <c r="B1877" t="s">
        <v>1069</v>
      </c>
      <c r="C1877" t="s">
        <v>1060</v>
      </c>
      <c r="D1877" t="s">
        <v>1061</v>
      </c>
      <c r="E1877">
        <v>4</v>
      </c>
      <c r="F1877">
        <v>6.3E-2</v>
      </c>
      <c r="G1877" t="s">
        <v>14</v>
      </c>
      <c r="H1877" t="s">
        <v>261</v>
      </c>
      <c r="I1877" t="s">
        <v>16</v>
      </c>
      <c r="J1877">
        <v>3</v>
      </c>
    </row>
    <row r="1878" spans="1:10" x14ac:dyDescent="0.3">
      <c r="A1878" t="s">
        <v>1068</v>
      </c>
      <c r="B1878" t="s">
        <v>1069</v>
      </c>
      <c r="C1878" t="s">
        <v>1070</v>
      </c>
      <c r="D1878" t="s">
        <v>1071</v>
      </c>
      <c r="E1878">
        <v>5</v>
      </c>
      <c r="F1878">
        <v>1</v>
      </c>
      <c r="G1878" t="s">
        <v>14</v>
      </c>
      <c r="H1878" t="s">
        <v>261</v>
      </c>
      <c r="I1878" t="s">
        <v>16</v>
      </c>
      <c r="J1878">
        <v>4</v>
      </c>
    </row>
    <row r="1879" spans="1:10" x14ac:dyDescent="0.3">
      <c r="A1879" t="s">
        <v>1072</v>
      </c>
      <c r="B1879" t="s">
        <v>1073</v>
      </c>
      <c r="C1879" t="s">
        <v>253</v>
      </c>
      <c r="D1879" t="s">
        <v>254</v>
      </c>
      <c r="E1879">
        <v>1.01</v>
      </c>
      <c r="F1879">
        <v>0.3</v>
      </c>
      <c r="G1879" t="s">
        <v>72</v>
      </c>
      <c r="H1879" t="s">
        <v>261</v>
      </c>
      <c r="I1879" t="s">
        <v>16</v>
      </c>
      <c r="J1879">
        <v>5</v>
      </c>
    </row>
    <row r="1880" spans="1:10" x14ac:dyDescent="0.3">
      <c r="A1880" t="s">
        <v>1072</v>
      </c>
      <c r="B1880" t="s">
        <v>1073</v>
      </c>
      <c r="C1880" t="s">
        <v>446</v>
      </c>
      <c r="D1880" t="s">
        <v>447</v>
      </c>
      <c r="E1880">
        <v>1.02</v>
      </c>
      <c r="F1880">
        <v>4.4999999999999998E-2</v>
      </c>
      <c r="G1880" t="s">
        <v>72</v>
      </c>
      <c r="H1880" t="s">
        <v>261</v>
      </c>
      <c r="I1880" t="s">
        <v>16</v>
      </c>
      <c r="J1880">
        <v>1</v>
      </c>
    </row>
    <row r="1881" spans="1:10" x14ac:dyDescent="0.3">
      <c r="A1881" t="s">
        <v>1072</v>
      </c>
      <c r="B1881" t="s">
        <v>1073</v>
      </c>
      <c r="C1881" t="s">
        <v>1050</v>
      </c>
      <c r="D1881" t="s">
        <v>1051</v>
      </c>
      <c r="E1881">
        <v>1.03</v>
      </c>
      <c r="F1881">
        <v>1.2E-2</v>
      </c>
      <c r="G1881" t="s">
        <v>72</v>
      </c>
      <c r="H1881" t="s">
        <v>261</v>
      </c>
      <c r="I1881" t="s">
        <v>16</v>
      </c>
      <c r="J1881">
        <v>1</v>
      </c>
    </row>
    <row r="1882" spans="1:10" x14ac:dyDescent="0.3">
      <c r="A1882" t="s">
        <v>1072</v>
      </c>
      <c r="B1882" t="s">
        <v>1073</v>
      </c>
      <c r="C1882" t="s">
        <v>717</v>
      </c>
      <c r="D1882" t="s">
        <v>718</v>
      </c>
      <c r="E1882">
        <v>1.04</v>
      </c>
      <c r="F1882">
        <v>6.0000000000000001E-3</v>
      </c>
      <c r="G1882" t="s">
        <v>72</v>
      </c>
      <c r="H1882" t="s">
        <v>261</v>
      </c>
      <c r="I1882" t="s">
        <v>16</v>
      </c>
      <c r="J1882">
        <v>1</v>
      </c>
    </row>
    <row r="1883" spans="1:10" x14ac:dyDescent="0.3">
      <c r="A1883" t="s">
        <v>1072</v>
      </c>
      <c r="B1883" t="s">
        <v>1073</v>
      </c>
      <c r="C1883" t="s">
        <v>1052</v>
      </c>
      <c r="D1883" t="s">
        <v>1053</v>
      </c>
      <c r="E1883">
        <v>1.05</v>
      </c>
      <c r="F1883">
        <v>4.3499999999999997E-3</v>
      </c>
      <c r="G1883" t="s">
        <v>72</v>
      </c>
      <c r="H1883" t="s">
        <v>261</v>
      </c>
      <c r="I1883" t="s">
        <v>16</v>
      </c>
      <c r="J1883">
        <v>1</v>
      </c>
    </row>
    <row r="1884" spans="1:10" x14ac:dyDescent="0.3">
      <c r="A1884" t="s">
        <v>1072</v>
      </c>
      <c r="B1884" t="s">
        <v>1073</v>
      </c>
      <c r="C1884" t="s">
        <v>963</v>
      </c>
      <c r="D1884" t="s">
        <v>964</v>
      </c>
      <c r="E1884">
        <v>1.06</v>
      </c>
      <c r="F1884">
        <v>3.5999999999999999E-3</v>
      </c>
      <c r="G1884" t="s">
        <v>72</v>
      </c>
      <c r="H1884" t="s">
        <v>261</v>
      </c>
      <c r="I1884" t="s">
        <v>16</v>
      </c>
      <c r="J1884">
        <v>7</v>
      </c>
    </row>
    <row r="1885" spans="1:10" x14ac:dyDescent="0.3">
      <c r="A1885" t="s">
        <v>1072</v>
      </c>
      <c r="B1885" t="s">
        <v>1073</v>
      </c>
      <c r="C1885" t="s">
        <v>1054</v>
      </c>
      <c r="D1885" t="s">
        <v>1055</v>
      </c>
      <c r="E1885">
        <v>1.07</v>
      </c>
      <c r="F1885">
        <v>1.8E-3</v>
      </c>
      <c r="G1885" t="s">
        <v>72</v>
      </c>
      <c r="H1885" t="s">
        <v>261</v>
      </c>
      <c r="I1885" t="s">
        <v>16</v>
      </c>
      <c r="J1885">
        <v>3</v>
      </c>
    </row>
    <row r="1886" spans="1:10" x14ac:dyDescent="0.3">
      <c r="A1886" t="s">
        <v>1072</v>
      </c>
      <c r="B1886" t="s">
        <v>1073</v>
      </c>
      <c r="C1886" t="s">
        <v>739</v>
      </c>
      <c r="D1886" t="s">
        <v>740</v>
      </c>
      <c r="E1886">
        <v>1.08</v>
      </c>
      <c r="F1886">
        <v>1.5E-3</v>
      </c>
      <c r="G1886" t="s">
        <v>72</v>
      </c>
      <c r="H1886" t="s">
        <v>261</v>
      </c>
      <c r="I1886" t="s">
        <v>16</v>
      </c>
      <c r="J1886">
        <v>1</v>
      </c>
    </row>
    <row r="1887" spans="1:10" x14ac:dyDescent="0.3">
      <c r="A1887" t="s">
        <v>1072</v>
      </c>
      <c r="B1887" t="s">
        <v>1073</v>
      </c>
      <c r="C1887" t="s">
        <v>779</v>
      </c>
      <c r="D1887" t="s">
        <v>780</v>
      </c>
      <c r="E1887">
        <v>1.0900000000000001</v>
      </c>
      <c r="F1887">
        <v>7.5000000000000002E-4</v>
      </c>
      <c r="G1887" t="s">
        <v>72</v>
      </c>
      <c r="H1887" t="s">
        <v>261</v>
      </c>
      <c r="I1887" t="s">
        <v>16</v>
      </c>
      <c r="J1887">
        <v>3</v>
      </c>
    </row>
    <row r="1888" spans="1:10" x14ac:dyDescent="0.3">
      <c r="A1888" t="s">
        <v>1072</v>
      </c>
      <c r="B1888" t="s">
        <v>1073</v>
      </c>
      <c r="C1888" t="s">
        <v>1074</v>
      </c>
      <c r="D1888" t="s">
        <v>1075</v>
      </c>
      <c r="E1888">
        <v>1.1000000000000001</v>
      </c>
      <c r="F1888">
        <v>1.1999999999999999E-3</v>
      </c>
      <c r="G1888" t="s">
        <v>72</v>
      </c>
      <c r="H1888" t="s">
        <v>261</v>
      </c>
      <c r="I1888" t="s">
        <v>16</v>
      </c>
      <c r="J1888">
        <v>9</v>
      </c>
    </row>
    <row r="1889" spans="1:10" x14ac:dyDescent="0.3">
      <c r="A1889" t="s">
        <v>1072</v>
      </c>
      <c r="B1889" t="s">
        <v>1073</v>
      </c>
      <c r="C1889" t="s">
        <v>1076</v>
      </c>
      <c r="D1889" t="s">
        <v>1077</v>
      </c>
      <c r="E1889">
        <v>2</v>
      </c>
      <c r="F1889">
        <v>7.1999999999999995E-2</v>
      </c>
      <c r="G1889" t="s">
        <v>72</v>
      </c>
      <c r="H1889" t="s">
        <v>261</v>
      </c>
      <c r="I1889" t="s">
        <v>16</v>
      </c>
      <c r="J1889">
        <v>3</v>
      </c>
    </row>
    <row r="1890" spans="1:10" x14ac:dyDescent="0.3">
      <c r="A1890" t="s">
        <v>1072</v>
      </c>
      <c r="B1890" t="s">
        <v>1073</v>
      </c>
      <c r="C1890" t="s">
        <v>1078</v>
      </c>
      <c r="D1890" t="s">
        <v>1079</v>
      </c>
      <c r="E1890">
        <v>3</v>
      </c>
      <c r="F1890">
        <v>1</v>
      </c>
      <c r="G1890" t="s">
        <v>14</v>
      </c>
      <c r="H1890" t="s">
        <v>261</v>
      </c>
      <c r="I1890" t="s">
        <v>16</v>
      </c>
      <c r="J1890">
        <v>4</v>
      </c>
    </row>
    <row r="1891" spans="1:10" x14ac:dyDescent="0.3">
      <c r="A1891" t="s">
        <v>1072</v>
      </c>
      <c r="B1891" t="s">
        <v>1073</v>
      </c>
      <c r="C1891" t="s">
        <v>723</v>
      </c>
      <c r="D1891" t="s">
        <v>724</v>
      </c>
      <c r="E1891">
        <v>4</v>
      </c>
      <c r="F1891">
        <v>1</v>
      </c>
      <c r="G1891" t="s">
        <v>14</v>
      </c>
      <c r="H1891" t="s">
        <v>261</v>
      </c>
      <c r="I1891" t="s">
        <v>16</v>
      </c>
      <c r="J1891">
        <v>3</v>
      </c>
    </row>
    <row r="1892" spans="1:10" x14ac:dyDescent="0.3">
      <c r="A1892" t="s">
        <v>1072</v>
      </c>
      <c r="B1892" t="s">
        <v>1073</v>
      </c>
      <c r="C1892" t="s">
        <v>1060</v>
      </c>
      <c r="D1892" t="s">
        <v>1061</v>
      </c>
      <c r="E1892">
        <v>5</v>
      </c>
      <c r="F1892">
        <v>5.6000000000000001E-2</v>
      </c>
      <c r="G1892" t="s">
        <v>14</v>
      </c>
      <c r="H1892" t="s">
        <v>261</v>
      </c>
      <c r="I1892" t="s">
        <v>16</v>
      </c>
      <c r="J1892">
        <v>3</v>
      </c>
    </row>
    <row r="1893" spans="1:10" x14ac:dyDescent="0.3">
      <c r="A1893" t="s">
        <v>1080</v>
      </c>
      <c r="B1893" t="s">
        <v>1081</v>
      </c>
      <c r="C1893" t="s">
        <v>717</v>
      </c>
      <c r="D1893" t="s">
        <v>718</v>
      </c>
      <c r="E1893">
        <v>1.01</v>
      </c>
      <c r="F1893">
        <v>0.03</v>
      </c>
      <c r="G1893" t="s">
        <v>72</v>
      </c>
      <c r="H1893" t="s">
        <v>1082</v>
      </c>
      <c r="I1893" t="s">
        <v>16</v>
      </c>
      <c r="J1893">
        <v>1</v>
      </c>
    </row>
    <row r="1894" spans="1:10" x14ac:dyDescent="0.3">
      <c r="A1894" t="s">
        <v>1080</v>
      </c>
      <c r="B1894" t="s">
        <v>1081</v>
      </c>
      <c r="C1894" t="s">
        <v>203</v>
      </c>
      <c r="D1894" t="s">
        <v>204</v>
      </c>
      <c r="E1894">
        <v>1.02</v>
      </c>
      <c r="F1894">
        <v>4.5749999999999999E-2</v>
      </c>
      <c r="G1894" t="s">
        <v>72</v>
      </c>
      <c r="H1894" t="s">
        <v>1082</v>
      </c>
      <c r="I1894" t="s">
        <v>16</v>
      </c>
      <c r="J1894">
        <v>1</v>
      </c>
    </row>
    <row r="1895" spans="1:10" x14ac:dyDescent="0.3">
      <c r="A1895" t="s">
        <v>1080</v>
      </c>
      <c r="B1895" t="s">
        <v>1081</v>
      </c>
      <c r="C1895" t="s">
        <v>1083</v>
      </c>
      <c r="D1895" t="s">
        <v>1084</v>
      </c>
      <c r="E1895">
        <v>1.03</v>
      </c>
      <c r="F1895">
        <v>1.14E-2</v>
      </c>
      <c r="G1895" t="s">
        <v>72</v>
      </c>
      <c r="H1895" t="s">
        <v>1082</v>
      </c>
      <c r="I1895" t="s">
        <v>16</v>
      </c>
      <c r="J1895">
        <v>1</v>
      </c>
    </row>
    <row r="1896" spans="1:10" x14ac:dyDescent="0.3">
      <c r="A1896" t="s">
        <v>1080</v>
      </c>
      <c r="B1896" t="s">
        <v>1081</v>
      </c>
      <c r="C1896" t="s">
        <v>1085</v>
      </c>
      <c r="D1896" t="s">
        <v>1086</v>
      </c>
      <c r="E1896">
        <v>1.04</v>
      </c>
      <c r="F1896">
        <v>9.0000000000000011E-3</v>
      </c>
      <c r="G1896" t="s">
        <v>72</v>
      </c>
      <c r="H1896" t="s">
        <v>1082</v>
      </c>
      <c r="I1896" t="s">
        <v>16</v>
      </c>
      <c r="J1896">
        <v>1</v>
      </c>
    </row>
    <row r="1897" spans="1:10" x14ac:dyDescent="0.3">
      <c r="A1897" t="s">
        <v>1080</v>
      </c>
      <c r="B1897" t="s">
        <v>1081</v>
      </c>
      <c r="C1897" t="s">
        <v>1087</v>
      </c>
      <c r="D1897" t="s">
        <v>1088</v>
      </c>
      <c r="E1897">
        <v>1.05</v>
      </c>
      <c r="F1897">
        <v>5.1000000000000004E-2</v>
      </c>
      <c r="G1897" t="s">
        <v>72</v>
      </c>
      <c r="H1897" t="s">
        <v>1082</v>
      </c>
      <c r="I1897" t="s">
        <v>16</v>
      </c>
      <c r="J1897">
        <v>1</v>
      </c>
    </row>
    <row r="1898" spans="1:10" x14ac:dyDescent="0.3">
      <c r="A1898" t="s">
        <v>1080</v>
      </c>
      <c r="B1898" t="s">
        <v>1081</v>
      </c>
      <c r="C1898" t="s">
        <v>1089</v>
      </c>
      <c r="D1898" t="s">
        <v>1090</v>
      </c>
      <c r="E1898">
        <v>1.06</v>
      </c>
      <c r="F1898">
        <v>1.635E-2</v>
      </c>
      <c r="G1898" t="s">
        <v>72</v>
      </c>
      <c r="H1898" t="s">
        <v>1082</v>
      </c>
      <c r="I1898" t="s">
        <v>16</v>
      </c>
      <c r="J1898">
        <v>1</v>
      </c>
    </row>
    <row r="1899" spans="1:10" x14ac:dyDescent="0.3">
      <c r="A1899" t="s">
        <v>1080</v>
      </c>
      <c r="B1899" t="s">
        <v>1081</v>
      </c>
      <c r="C1899" t="s">
        <v>698</v>
      </c>
      <c r="D1899" t="s">
        <v>699</v>
      </c>
      <c r="E1899">
        <v>1.07</v>
      </c>
      <c r="F1899">
        <v>3.6000000000000002E-4</v>
      </c>
      <c r="G1899" t="s">
        <v>72</v>
      </c>
      <c r="H1899" t="s">
        <v>1082</v>
      </c>
      <c r="I1899" t="s">
        <v>16</v>
      </c>
      <c r="J1899">
        <v>1</v>
      </c>
    </row>
    <row r="1900" spans="1:10" x14ac:dyDescent="0.3">
      <c r="A1900" t="s">
        <v>1080</v>
      </c>
      <c r="B1900" t="s">
        <v>1081</v>
      </c>
      <c r="C1900" t="s">
        <v>372</v>
      </c>
      <c r="D1900" t="s">
        <v>373</v>
      </c>
      <c r="E1900">
        <v>1.08</v>
      </c>
      <c r="F1900">
        <v>1.5226499999999999E-2</v>
      </c>
      <c r="G1900" t="s">
        <v>72</v>
      </c>
      <c r="H1900" t="s">
        <v>1082</v>
      </c>
      <c r="I1900" t="s">
        <v>16</v>
      </c>
      <c r="J1900">
        <v>5</v>
      </c>
    </row>
    <row r="1901" spans="1:10" x14ac:dyDescent="0.3">
      <c r="A1901" t="s">
        <v>1080</v>
      </c>
      <c r="B1901" t="s">
        <v>1081</v>
      </c>
      <c r="C1901" t="s">
        <v>114</v>
      </c>
      <c r="D1901" t="s">
        <v>115</v>
      </c>
      <c r="E1901">
        <v>1.0900000000000001</v>
      </c>
      <c r="F1901">
        <v>9.0000000000000008E-4</v>
      </c>
      <c r="G1901" t="s">
        <v>72</v>
      </c>
      <c r="H1901" t="s">
        <v>1082</v>
      </c>
      <c r="I1901" t="s">
        <v>16</v>
      </c>
      <c r="J1901">
        <v>1</v>
      </c>
    </row>
    <row r="1902" spans="1:10" x14ac:dyDescent="0.3">
      <c r="A1902" t="s">
        <v>1080</v>
      </c>
      <c r="B1902" t="s">
        <v>1081</v>
      </c>
      <c r="C1902" t="s">
        <v>1091</v>
      </c>
      <c r="D1902" t="s">
        <v>1092</v>
      </c>
      <c r="E1902">
        <v>2</v>
      </c>
      <c r="F1902">
        <v>1.02</v>
      </c>
      <c r="G1902" t="s">
        <v>14</v>
      </c>
      <c r="H1902" t="s">
        <v>1082</v>
      </c>
      <c r="I1902" t="s">
        <v>16</v>
      </c>
      <c r="J1902">
        <v>4</v>
      </c>
    </row>
    <row r="1903" spans="1:10" x14ac:dyDescent="0.3">
      <c r="A1903" t="s">
        <v>1080</v>
      </c>
      <c r="B1903" t="s">
        <v>1081</v>
      </c>
      <c r="C1903" t="s">
        <v>1093</v>
      </c>
      <c r="D1903" t="s">
        <v>1094</v>
      </c>
      <c r="E1903">
        <v>3</v>
      </c>
      <c r="F1903">
        <v>5.2016666666666669E-2</v>
      </c>
      <c r="G1903" t="s">
        <v>72</v>
      </c>
      <c r="H1903" t="s">
        <v>1082</v>
      </c>
      <c r="I1903" t="s">
        <v>16</v>
      </c>
      <c r="J1903">
        <v>4</v>
      </c>
    </row>
    <row r="1904" spans="1:10" x14ac:dyDescent="0.3">
      <c r="A1904" t="s">
        <v>1080</v>
      </c>
      <c r="B1904" t="s">
        <v>1081</v>
      </c>
      <c r="C1904" t="s">
        <v>1095</v>
      </c>
      <c r="D1904" t="s">
        <v>1096</v>
      </c>
      <c r="E1904">
        <v>4</v>
      </c>
      <c r="F1904">
        <v>8.8333333333333333E-2</v>
      </c>
      <c r="G1904" t="s">
        <v>14</v>
      </c>
      <c r="H1904" t="s">
        <v>1082</v>
      </c>
      <c r="I1904" t="s">
        <v>16</v>
      </c>
      <c r="J1904">
        <v>6</v>
      </c>
    </row>
    <row r="1905" spans="1:10" x14ac:dyDescent="0.3">
      <c r="A1905" t="s">
        <v>1080</v>
      </c>
      <c r="B1905" t="s">
        <v>1081</v>
      </c>
      <c r="C1905" t="s">
        <v>723</v>
      </c>
      <c r="D1905" t="s">
        <v>724</v>
      </c>
      <c r="E1905">
        <v>5</v>
      </c>
      <c r="F1905">
        <v>1.02</v>
      </c>
      <c r="G1905" t="s">
        <v>14</v>
      </c>
      <c r="H1905" t="s">
        <v>1082</v>
      </c>
      <c r="I1905" t="s">
        <v>16</v>
      </c>
      <c r="J1905">
        <v>3</v>
      </c>
    </row>
    <row r="1906" spans="1:10" x14ac:dyDescent="0.3">
      <c r="A1906" t="s">
        <v>1097</v>
      </c>
      <c r="B1906" t="s">
        <v>1098</v>
      </c>
      <c r="C1906" t="s">
        <v>717</v>
      </c>
      <c r="D1906" t="s">
        <v>718</v>
      </c>
      <c r="E1906">
        <v>1.01</v>
      </c>
      <c r="F1906">
        <v>0.03</v>
      </c>
      <c r="G1906" t="s">
        <v>72</v>
      </c>
      <c r="H1906" t="s">
        <v>1082</v>
      </c>
      <c r="I1906" t="s">
        <v>16</v>
      </c>
      <c r="J1906">
        <v>1</v>
      </c>
    </row>
    <row r="1907" spans="1:10" x14ac:dyDescent="0.3">
      <c r="A1907" t="s">
        <v>1097</v>
      </c>
      <c r="B1907" t="s">
        <v>1098</v>
      </c>
      <c r="C1907" t="s">
        <v>203</v>
      </c>
      <c r="D1907" t="s">
        <v>204</v>
      </c>
      <c r="E1907">
        <v>1.02</v>
      </c>
      <c r="F1907">
        <v>4.5749999999999999E-2</v>
      </c>
      <c r="G1907" t="s">
        <v>72</v>
      </c>
      <c r="H1907" t="s">
        <v>1082</v>
      </c>
      <c r="I1907" t="s">
        <v>16</v>
      </c>
      <c r="J1907">
        <v>1</v>
      </c>
    </row>
    <row r="1908" spans="1:10" x14ac:dyDescent="0.3">
      <c r="A1908" t="s">
        <v>1097</v>
      </c>
      <c r="B1908" t="s">
        <v>1098</v>
      </c>
      <c r="C1908" t="s">
        <v>1083</v>
      </c>
      <c r="D1908" t="s">
        <v>1084</v>
      </c>
      <c r="E1908">
        <v>1.03</v>
      </c>
      <c r="F1908">
        <v>1.14E-2</v>
      </c>
      <c r="G1908" t="s">
        <v>72</v>
      </c>
      <c r="H1908" t="s">
        <v>1082</v>
      </c>
      <c r="I1908" t="s">
        <v>16</v>
      </c>
      <c r="J1908">
        <v>1</v>
      </c>
    </row>
    <row r="1909" spans="1:10" x14ac:dyDescent="0.3">
      <c r="A1909" t="s">
        <v>1097</v>
      </c>
      <c r="B1909" t="s">
        <v>1098</v>
      </c>
      <c r="C1909" t="s">
        <v>1087</v>
      </c>
      <c r="D1909" t="s">
        <v>1088</v>
      </c>
      <c r="E1909">
        <v>1.04</v>
      </c>
      <c r="F1909">
        <v>5.1000000000000004E-2</v>
      </c>
      <c r="G1909" t="s">
        <v>72</v>
      </c>
      <c r="H1909" t="s">
        <v>1082</v>
      </c>
      <c r="I1909" t="s">
        <v>16</v>
      </c>
      <c r="J1909">
        <v>1</v>
      </c>
    </row>
    <row r="1910" spans="1:10" x14ac:dyDescent="0.3">
      <c r="A1910" t="s">
        <v>1097</v>
      </c>
      <c r="B1910" t="s">
        <v>1098</v>
      </c>
      <c r="C1910" t="s">
        <v>1089</v>
      </c>
      <c r="D1910" t="s">
        <v>1090</v>
      </c>
      <c r="E1910">
        <v>1.05</v>
      </c>
      <c r="F1910">
        <v>1.63635E-2</v>
      </c>
      <c r="G1910" t="s">
        <v>72</v>
      </c>
      <c r="H1910" t="s">
        <v>1082</v>
      </c>
      <c r="I1910" t="s">
        <v>16</v>
      </c>
      <c r="J1910">
        <v>1</v>
      </c>
    </row>
    <row r="1911" spans="1:10" x14ac:dyDescent="0.3">
      <c r="A1911" t="s">
        <v>1097</v>
      </c>
      <c r="B1911" t="s">
        <v>1098</v>
      </c>
      <c r="C1911" t="s">
        <v>698</v>
      </c>
      <c r="D1911" t="s">
        <v>699</v>
      </c>
      <c r="E1911">
        <v>1.06</v>
      </c>
      <c r="F1911">
        <v>3.6000000000000002E-4</v>
      </c>
      <c r="G1911" t="s">
        <v>72</v>
      </c>
      <c r="H1911" t="s">
        <v>1082</v>
      </c>
      <c r="I1911" t="s">
        <v>16</v>
      </c>
      <c r="J1911">
        <v>1</v>
      </c>
    </row>
    <row r="1912" spans="1:10" x14ac:dyDescent="0.3">
      <c r="A1912" t="s">
        <v>1097</v>
      </c>
      <c r="B1912" t="s">
        <v>1098</v>
      </c>
      <c r="C1912" t="s">
        <v>1099</v>
      </c>
      <c r="D1912" t="s">
        <v>1100</v>
      </c>
      <c r="E1912">
        <v>1.07</v>
      </c>
      <c r="F1912">
        <v>9.0000000000000011E-3</v>
      </c>
      <c r="G1912" t="s">
        <v>72</v>
      </c>
      <c r="H1912" t="s">
        <v>1082</v>
      </c>
      <c r="I1912" t="s">
        <v>16</v>
      </c>
      <c r="J1912">
        <v>2</v>
      </c>
    </row>
    <row r="1913" spans="1:10" x14ac:dyDescent="0.3">
      <c r="A1913" t="s">
        <v>1097</v>
      </c>
      <c r="B1913" t="s">
        <v>1098</v>
      </c>
      <c r="C1913" t="s">
        <v>372</v>
      </c>
      <c r="D1913" t="s">
        <v>373</v>
      </c>
      <c r="E1913">
        <v>1.08</v>
      </c>
      <c r="F1913">
        <v>1.5226499999999999E-2</v>
      </c>
      <c r="G1913" t="s">
        <v>72</v>
      </c>
      <c r="H1913" t="s">
        <v>1082</v>
      </c>
      <c r="I1913" t="s">
        <v>16</v>
      </c>
      <c r="J1913">
        <v>5</v>
      </c>
    </row>
    <row r="1914" spans="1:10" x14ac:dyDescent="0.3">
      <c r="A1914" t="s">
        <v>1097</v>
      </c>
      <c r="B1914" t="s">
        <v>1098</v>
      </c>
      <c r="C1914" t="s">
        <v>114</v>
      </c>
      <c r="D1914" t="s">
        <v>115</v>
      </c>
      <c r="E1914">
        <v>1.0900000000000001</v>
      </c>
      <c r="F1914">
        <v>9.0000000000000008E-4</v>
      </c>
      <c r="G1914" t="s">
        <v>72</v>
      </c>
      <c r="H1914" t="s">
        <v>1082</v>
      </c>
      <c r="I1914" t="s">
        <v>16</v>
      </c>
      <c r="J1914">
        <v>1</v>
      </c>
    </row>
    <row r="1915" spans="1:10" x14ac:dyDescent="0.3">
      <c r="A1915" t="s">
        <v>1097</v>
      </c>
      <c r="B1915" t="s">
        <v>1098</v>
      </c>
      <c r="C1915" t="s">
        <v>1101</v>
      </c>
      <c r="D1915" t="s">
        <v>1102</v>
      </c>
      <c r="E1915">
        <v>2</v>
      </c>
      <c r="F1915">
        <v>1.02</v>
      </c>
      <c r="G1915" t="s">
        <v>14</v>
      </c>
      <c r="H1915" t="s">
        <v>1082</v>
      </c>
      <c r="I1915" t="s">
        <v>16</v>
      </c>
      <c r="J1915">
        <v>4</v>
      </c>
    </row>
    <row r="1916" spans="1:10" x14ac:dyDescent="0.3">
      <c r="A1916" t="s">
        <v>1097</v>
      </c>
      <c r="B1916" t="s">
        <v>1098</v>
      </c>
      <c r="C1916" t="s">
        <v>1103</v>
      </c>
      <c r="D1916" t="s">
        <v>1104</v>
      </c>
      <c r="E1916">
        <v>3</v>
      </c>
      <c r="F1916">
        <v>5.2016666666666669E-2</v>
      </c>
      <c r="G1916" t="s">
        <v>72</v>
      </c>
      <c r="H1916" t="s">
        <v>1082</v>
      </c>
      <c r="I1916" t="s">
        <v>16</v>
      </c>
      <c r="J1916">
        <v>4</v>
      </c>
    </row>
    <row r="1917" spans="1:10" x14ac:dyDescent="0.3">
      <c r="A1917" t="s">
        <v>1097</v>
      </c>
      <c r="B1917" t="s">
        <v>1098</v>
      </c>
      <c r="C1917" t="s">
        <v>723</v>
      </c>
      <c r="D1917" t="s">
        <v>724</v>
      </c>
      <c r="E1917">
        <v>4</v>
      </c>
      <c r="F1917">
        <v>1.02</v>
      </c>
      <c r="G1917" t="s">
        <v>14</v>
      </c>
      <c r="H1917" t="s">
        <v>1082</v>
      </c>
      <c r="I1917" t="s">
        <v>16</v>
      </c>
      <c r="J1917">
        <v>3</v>
      </c>
    </row>
    <row r="1918" spans="1:10" x14ac:dyDescent="0.3">
      <c r="A1918" t="s">
        <v>1097</v>
      </c>
      <c r="B1918" t="s">
        <v>1098</v>
      </c>
      <c r="C1918" t="s">
        <v>1095</v>
      </c>
      <c r="D1918" t="s">
        <v>1096</v>
      </c>
      <c r="E1918">
        <v>5</v>
      </c>
      <c r="F1918">
        <v>8.8333333333333333E-2</v>
      </c>
      <c r="G1918" t="s">
        <v>14</v>
      </c>
      <c r="H1918" t="s">
        <v>1082</v>
      </c>
      <c r="I1918" t="s">
        <v>16</v>
      </c>
      <c r="J1918">
        <v>6</v>
      </c>
    </row>
    <row r="1919" spans="1:10" x14ac:dyDescent="0.3">
      <c r="A1919" t="s">
        <v>1105</v>
      </c>
      <c r="B1919" t="s">
        <v>1106</v>
      </c>
      <c r="C1919" t="s">
        <v>717</v>
      </c>
      <c r="D1919" t="s">
        <v>718</v>
      </c>
      <c r="E1919">
        <v>1.01</v>
      </c>
      <c r="F1919">
        <v>0.03</v>
      </c>
      <c r="G1919" t="s">
        <v>72</v>
      </c>
      <c r="H1919" t="s">
        <v>1082</v>
      </c>
      <c r="I1919" t="s">
        <v>16</v>
      </c>
      <c r="J1919">
        <v>1</v>
      </c>
    </row>
    <row r="1920" spans="1:10" x14ac:dyDescent="0.3">
      <c r="A1920" t="s">
        <v>1105</v>
      </c>
      <c r="B1920" t="s">
        <v>1106</v>
      </c>
      <c r="C1920" t="s">
        <v>203</v>
      </c>
      <c r="D1920" t="s">
        <v>204</v>
      </c>
      <c r="E1920">
        <v>1.02</v>
      </c>
      <c r="F1920">
        <v>4.5749999999999999E-2</v>
      </c>
      <c r="G1920" t="s">
        <v>72</v>
      </c>
      <c r="H1920" t="s">
        <v>1082</v>
      </c>
      <c r="I1920" t="s">
        <v>16</v>
      </c>
      <c r="J1920">
        <v>1</v>
      </c>
    </row>
    <row r="1921" spans="1:10" x14ac:dyDescent="0.3">
      <c r="A1921" t="s">
        <v>1105</v>
      </c>
      <c r="B1921" t="s">
        <v>1106</v>
      </c>
      <c r="C1921" t="s">
        <v>1083</v>
      </c>
      <c r="D1921" t="s">
        <v>1084</v>
      </c>
      <c r="E1921">
        <v>1.03</v>
      </c>
      <c r="F1921">
        <v>1.14E-2</v>
      </c>
      <c r="G1921" t="s">
        <v>72</v>
      </c>
      <c r="H1921" t="s">
        <v>1082</v>
      </c>
      <c r="I1921" t="s">
        <v>16</v>
      </c>
      <c r="J1921">
        <v>1</v>
      </c>
    </row>
    <row r="1922" spans="1:10" x14ac:dyDescent="0.3">
      <c r="A1922" t="s">
        <v>1105</v>
      </c>
      <c r="B1922" t="s">
        <v>1106</v>
      </c>
      <c r="C1922" t="s">
        <v>1087</v>
      </c>
      <c r="D1922" t="s">
        <v>1088</v>
      </c>
      <c r="E1922">
        <v>1.04</v>
      </c>
      <c r="F1922">
        <v>5.1000000000000004E-2</v>
      </c>
      <c r="G1922" t="s">
        <v>72</v>
      </c>
      <c r="H1922" t="s">
        <v>1082</v>
      </c>
      <c r="I1922" t="s">
        <v>16</v>
      </c>
      <c r="J1922">
        <v>1</v>
      </c>
    </row>
    <row r="1923" spans="1:10" x14ac:dyDescent="0.3">
      <c r="A1923" t="s">
        <v>1105</v>
      </c>
      <c r="B1923" t="s">
        <v>1106</v>
      </c>
      <c r="C1923" t="s">
        <v>1089</v>
      </c>
      <c r="D1923" t="s">
        <v>1090</v>
      </c>
      <c r="E1923">
        <v>1.05</v>
      </c>
      <c r="F1923">
        <v>1.63635E-2</v>
      </c>
      <c r="G1923" t="s">
        <v>72</v>
      </c>
      <c r="H1923" t="s">
        <v>1082</v>
      </c>
      <c r="I1923" t="s">
        <v>16</v>
      </c>
      <c r="J1923">
        <v>1</v>
      </c>
    </row>
    <row r="1924" spans="1:10" x14ac:dyDescent="0.3">
      <c r="A1924" t="s">
        <v>1105</v>
      </c>
      <c r="B1924" t="s">
        <v>1106</v>
      </c>
      <c r="C1924" t="s">
        <v>698</v>
      </c>
      <c r="D1924" t="s">
        <v>699</v>
      </c>
      <c r="E1924">
        <v>1.06</v>
      </c>
      <c r="F1924">
        <v>3.6000000000000002E-4</v>
      </c>
      <c r="G1924" t="s">
        <v>72</v>
      </c>
      <c r="H1924" t="s">
        <v>1082</v>
      </c>
      <c r="I1924" t="s">
        <v>16</v>
      </c>
      <c r="J1924">
        <v>1</v>
      </c>
    </row>
    <row r="1925" spans="1:10" x14ac:dyDescent="0.3">
      <c r="A1925" t="s">
        <v>1105</v>
      </c>
      <c r="B1925" t="s">
        <v>1106</v>
      </c>
      <c r="C1925" t="s">
        <v>1107</v>
      </c>
      <c r="D1925" t="s">
        <v>1108</v>
      </c>
      <c r="E1925">
        <v>1.07</v>
      </c>
      <c r="F1925">
        <v>9.0000000000000011E-3</v>
      </c>
      <c r="G1925" t="s">
        <v>72</v>
      </c>
      <c r="H1925" t="s">
        <v>1082</v>
      </c>
      <c r="I1925" t="s">
        <v>16</v>
      </c>
      <c r="J1925">
        <v>1</v>
      </c>
    </row>
    <row r="1926" spans="1:10" x14ac:dyDescent="0.3">
      <c r="A1926" t="s">
        <v>1105</v>
      </c>
      <c r="B1926" t="s">
        <v>1106</v>
      </c>
      <c r="C1926" t="s">
        <v>372</v>
      </c>
      <c r="D1926" t="s">
        <v>373</v>
      </c>
      <c r="E1926">
        <v>1.08</v>
      </c>
      <c r="F1926">
        <v>1.5226499999999999E-2</v>
      </c>
      <c r="G1926" t="s">
        <v>72</v>
      </c>
      <c r="H1926" t="s">
        <v>1082</v>
      </c>
      <c r="I1926" t="s">
        <v>16</v>
      </c>
      <c r="J1926">
        <v>5</v>
      </c>
    </row>
    <row r="1927" spans="1:10" x14ac:dyDescent="0.3">
      <c r="A1927" t="s">
        <v>1105</v>
      </c>
      <c r="B1927" t="s">
        <v>1106</v>
      </c>
      <c r="C1927" t="s">
        <v>114</v>
      </c>
      <c r="D1927" t="s">
        <v>115</v>
      </c>
      <c r="E1927">
        <v>1.0900000000000001</v>
      </c>
      <c r="F1927">
        <v>9.0000000000000008E-4</v>
      </c>
      <c r="G1927" t="s">
        <v>72</v>
      </c>
      <c r="H1927" t="s">
        <v>1082</v>
      </c>
      <c r="I1927" t="s">
        <v>16</v>
      </c>
      <c r="J1927">
        <v>1</v>
      </c>
    </row>
    <row r="1928" spans="1:10" x14ac:dyDescent="0.3">
      <c r="A1928" t="s">
        <v>1105</v>
      </c>
      <c r="B1928" t="s">
        <v>1106</v>
      </c>
      <c r="C1928" t="s">
        <v>1109</v>
      </c>
      <c r="D1928" t="s">
        <v>1110</v>
      </c>
      <c r="E1928">
        <v>2</v>
      </c>
      <c r="F1928">
        <v>1.02</v>
      </c>
      <c r="G1928" t="s">
        <v>14</v>
      </c>
      <c r="H1928" t="s">
        <v>1082</v>
      </c>
      <c r="I1928" t="s">
        <v>16</v>
      </c>
      <c r="J1928">
        <v>4</v>
      </c>
    </row>
    <row r="1929" spans="1:10" x14ac:dyDescent="0.3">
      <c r="A1929" t="s">
        <v>1105</v>
      </c>
      <c r="B1929" t="s">
        <v>1106</v>
      </c>
      <c r="C1929" t="s">
        <v>1111</v>
      </c>
      <c r="D1929" t="s">
        <v>1112</v>
      </c>
      <c r="E1929">
        <v>3</v>
      </c>
      <c r="F1929">
        <v>5.2016666666666669E-2</v>
      </c>
      <c r="G1929" t="s">
        <v>72</v>
      </c>
      <c r="H1929" t="s">
        <v>1082</v>
      </c>
      <c r="I1929" t="s">
        <v>16</v>
      </c>
      <c r="J1929">
        <v>4</v>
      </c>
    </row>
    <row r="1930" spans="1:10" x14ac:dyDescent="0.3">
      <c r="A1930" t="s">
        <v>1105</v>
      </c>
      <c r="B1930" t="s">
        <v>1106</v>
      </c>
      <c r="C1930" t="s">
        <v>1095</v>
      </c>
      <c r="D1930" t="s">
        <v>1096</v>
      </c>
      <c r="E1930">
        <v>4</v>
      </c>
      <c r="F1930">
        <v>8.8333333333333333E-2</v>
      </c>
      <c r="G1930" t="s">
        <v>14</v>
      </c>
      <c r="H1930" t="s">
        <v>1082</v>
      </c>
      <c r="I1930" t="s">
        <v>16</v>
      </c>
      <c r="J1930">
        <v>6</v>
      </c>
    </row>
    <row r="1931" spans="1:10" x14ac:dyDescent="0.3">
      <c r="A1931" t="s">
        <v>1105</v>
      </c>
      <c r="B1931" t="s">
        <v>1106</v>
      </c>
      <c r="C1931" t="s">
        <v>723</v>
      </c>
      <c r="D1931" t="s">
        <v>724</v>
      </c>
      <c r="E1931">
        <v>5</v>
      </c>
      <c r="F1931">
        <v>1.02</v>
      </c>
      <c r="G1931" t="s">
        <v>14</v>
      </c>
      <c r="H1931" t="s">
        <v>1082</v>
      </c>
      <c r="I1931" t="s">
        <v>16</v>
      </c>
      <c r="J1931">
        <v>3</v>
      </c>
    </row>
    <row r="1932" spans="1:10" x14ac:dyDescent="0.3">
      <c r="A1932" t="s">
        <v>1113</v>
      </c>
      <c r="B1932" t="s">
        <v>1114</v>
      </c>
      <c r="C1932" t="s">
        <v>717</v>
      </c>
      <c r="D1932" t="s">
        <v>718</v>
      </c>
      <c r="E1932">
        <v>1.01</v>
      </c>
      <c r="F1932">
        <v>0.03</v>
      </c>
      <c r="G1932" t="s">
        <v>72</v>
      </c>
      <c r="H1932" t="s">
        <v>1082</v>
      </c>
      <c r="I1932" t="s">
        <v>16</v>
      </c>
      <c r="J1932">
        <v>1</v>
      </c>
    </row>
    <row r="1933" spans="1:10" x14ac:dyDescent="0.3">
      <c r="A1933" t="s">
        <v>1113</v>
      </c>
      <c r="B1933" t="s">
        <v>1114</v>
      </c>
      <c r="C1933" t="s">
        <v>203</v>
      </c>
      <c r="D1933" t="s">
        <v>204</v>
      </c>
      <c r="E1933">
        <v>1.02</v>
      </c>
      <c r="F1933">
        <v>4.5749999999999999E-2</v>
      </c>
      <c r="G1933" t="s">
        <v>72</v>
      </c>
      <c r="H1933" t="s">
        <v>1082</v>
      </c>
      <c r="I1933" t="s">
        <v>16</v>
      </c>
      <c r="J1933">
        <v>1</v>
      </c>
    </row>
    <row r="1934" spans="1:10" x14ac:dyDescent="0.3">
      <c r="A1934" t="s">
        <v>1113</v>
      </c>
      <c r="B1934" t="s">
        <v>1114</v>
      </c>
      <c r="C1934" t="s">
        <v>1083</v>
      </c>
      <c r="D1934" t="s">
        <v>1084</v>
      </c>
      <c r="E1934">
        <v>1.03</v>
      </c>
      <c r="F1934">
        <v>1.14E-2</v>
      </c>
      <c r="G1934" t="s">
        <v>72</v>
      </c>
      <c r="H1934" t="s">
        <v>1082</v>
      </c>
      <c r="I1934" t="s">
        <v>16</v>
      </c>
      <c r="J1934">
        <v>1</v>
      </c>
    </row>
    <row r="1935" spans="1:10" x14ac:dyDescent="0.3">
      <c r="A1935" t="s">
        <v>1113</v>
      </c>
      <c r="B1935" t="s">
        <v>1114</v>
      </c>
      <c r="C1935" t="s">
        <v>1087</v>
      </c>
      <c r="D1935" t="s">
        <v>1088</v>
      </c>
      <c r="E1935">
        <v>1.04</v>
      </c>
      <c r="F1935">
        <v>5.1000000000000004E-2</v>
      </c>
      <c r="G1935" t="s">
        <v>72</v>
      </c>
      <c r="H1935" t="s">
        <v>1082</v>
      </c>
      <c r="I1935" t="s">
        <v>16</v>
      </c>
      <c r="J1935">
        <v>1</v>
      </c>
    </row>
    <row r="1936" spans="1:10" x14ac:dyDescent="0.3">
      <c r="A1936" t="s">
        <v>1113</v>
      </c>
      <c r="B1936" t="s">
        <v>1114</v>
      </c>
      <c r="C1936" t="s">
        <v>1089</v>
      </c>
      <c r="D1936" t="s">
        <v>1090</v>
      </c>
      <c r="E1936">
        <v>1.05</v>
      </c>
      <c r="F1936">
        <v>1.63635E-2</v>
      </c>
      <c r="G1936" t="s">
        <v>72</v>
      </c>
      <c r="H1936" t="s">
        <v>1082</v>
      </c>
      <c r="I1936" t="s">
        <v>16</v>
      </c>
      <c r="J1936">
        <v>1</v>
      </c>
    </row>
    <row r="1937" spans="1:10" x14ac:dyDescent="0.3">
      <c r="A1937" t="s">
        <v>1113</v>
      </c>
      <c r="B1937" t="s">
        <v>1114</v>
      </c>
      <c r="C1937" t="s">
        <v>698</v>
      </c>
      <c r="D1937" t="s">
        <v>699</v>
      </c>
      <c r="E1937">
        <v>1.06</v>
      </c>
      <c r="F1937">
        <v>3.6000000000000002E-4</v>
      </c>
      <c r="G1937" t="s">
        <v>72</v>
      </c>
      <c r="H1937" t="s">
        <v>1082</v>
      </c>
      <c r="I1937" t="s">
        <v>16</v>
      </c>
      <c r="J1937">
        <v>1</v>
      </c>
    </row>
    <row r="1938" spans="1:10" x14ac:dyDescent="0.3">
      <c r="A1938" t="s">
        <v>1113</v>
      </c>
      <c r="B1938" t="s">
        <v>1114</v>
      </c>
      <c r="C1938" t="s">
        <v>372</v>
      </c>
      <c r="D1938" t="s">
        <v>373</v>
      </c>
      <c r="E1938">
        <v>1.07</v>
      </c>
      <c r="F1938">
        <v>1.5226499999999999E-2</v>
      </c>
      <c r="G1938" t="s">
        <v>72</v>
      </c>
      <c r="H1938" t="s">
        <v>1082</v>
      </c>
      <c r="I1938" t="s">
        <v>16</v>
      </c>
      <c r="J1938">
        <v>5</v>
      </c>
    </row>
    <row r="1939" spans="1:10" x14ac:dyDescent="0.3">
      <c r="A1939" t="s">
        <v>1113</v>
      </c>
      <c r="B1939" t="s">
        <v>1114</v>
      </c>
      <c r="C1939" t="s">
        <v>114</v>
      </c>
      <c r="D1939" t="s">
        <v>115</v>
      </c>
      <c r="E1939">
        <v>1.08</v>
      </c>
      <c r="F1939">
        <v>9.0000000000000008E-4</v>
      </c>
      <c r="G1939" t="s">
        <v>72</v>
      </c>
      <c r="H1939" t="s">
        <v>1082</v>
      </c>
      <c r="I1939" t="s">
        <v>16</v>
      </c>
      <c r="J1939">
        <v>1</v>
      </c>
    </row>
    <row r="1940" spans="1:10" x14ac:dyDescent="0.3">
      <c r="A1940" t="s">
        <v>1113</v>
      </c>
      <c r="B1940" t="s">
        <v>1114</v>
      </c>
      <c r="C1940" t="s">
        <v>1115</v>
      </c>
      <c r="D1940" t="s">
        <v>1116</v>
      </c>
      <c r="E1940">
        <v>1.0900000000000001</v>
      </c>
      <c r="F1940">
        <v>9.0000000000000011E-3</v>
      </c>
      <c r="G1940" t="s">
        <v>72</v>
      </c>
      <c r="H1940" t="s">
        <v>1082</v>
      </c>
      <c r="I1940" t="s">
        <v>16</v>
      </c>
      <c r="J1940">
        <v>3</v>
      </c>
    </row>
    <row r="1941" spans="1:10" x14ac:dyDescent="0.3">
      <c r="A1941" t="s">
        <v>1113</v>
      </c>
      <c r="B1941" t="s">
        <v>1114</v>
      </c>
      <c r="C1941" t="s">
        <v>1117</v>
      </c>
      <c r="D1941" t="s">
        <v>1118</v>
      </c>
      <c r="E1941">
        <v>2</v>
      </c>
      <c r="F1941">
        <v>1.02</v>
      </c>
      <c r="G1941" t="s">
        <v>14</v>
      </c>
      <c r="H1941" t="s">
        <v>1082</v>
      </c>
      <c r="I1941" t="s">
        <v>16</v>
      </c>
      <c r="J1941">
        <v>3</v>
      </c>
    </row>
    <row r="1942" spans="1:10" x14ac:dyDescent="0.3">
      <c r="A1942" t="s">
        <v>1113</v>
      </c>
      <c r="B1942" t="s">
        <v>1114</v>
      </c>
      <c r="C1942" t="s">
        <v>1119</v>
      </c>
      <c r="D1942" t="s">
        <v>1120</v>
      </c>
      <c r="E1942">
        <v>3</v>
      </c>
      <c r="F1942">
        <v>5.2016666666666669E-2</v>
      </c>
      <c r="G1942" t="s">
        <v>72</v>
      </c>
      <c r="H1942" t="s">
        <v>1082</v>
      </c>
      <c r="I1942" t="s">
        <v>16</v>
      </c>
      <c r="J1942">
        <v>6</v>
      </c>
    </row>
    <row r="1943" spans="1:10" x14ac:dyDescent="0.3">
      <c r="A1943" t="s">
        <v>1113</v>
      </c>
      <c r="B1943" t="s">
        <v>1114</v>
      </c>
      <c r="C1943" t="s">
        <v>1095</v>
      </c>
      <c r="D1943" t="s">
        <v>1096</v>
      </c>
      <c r="E1943">
        <v>4</v>
      </c>
      <c r="F1943">
        <v>8.8333333333333333E-2</v>
      </c>
      <c r="G1943" t="s">
        <v>14</v>
      </c>
      <c r="H1943" t="s">
        <v>1082</v>
      </c>
      <c r="I1943" t="s">
        <v>16</v>
      </c>
      <c r="J1943">
        <v>6</v>
      </c>
    </row>
    <row r="1944" spans="1:10" x14ac:dyDescent="0.3">
      <c r="A1944" t="s">
        <v>1113</v>
      </c>
      <c r="B1944" t="s">
        <v>1114</v>
      </c>
      <c r="C1944" t="s">
        <v>723</v>
      </c>
      <c r="D1944" t="s">
        <v>724</v>
      </c>
      <c r="E1944">
        <v>5</v>
      </c>
      <c r="F1944">
        <v>1.02</v>
      </c>
      <c r="G1944" t="s">
        <v>14</v>
      </c>
      <c r="H1944" t="s">
        <v>1082</v>
      </c>
      <c r="I1944" t="s">
        <v>16</v>
      </c>
      <c r="J1944">
        <v>3</v>
      </c>
    </row>
    <row r="1945" spans="1:10" x14ac:dyDescent="0.3">
      <c r="A1945" t="s">
        <v>1121</v>
      </c>
      <c r="B1945" t="s">
        <v>1122</v>
      </c>
      <c r="C1945" t="s">
        <v>717</v>
      </c>
      <c r="D1945" t="s">
        <v>718</v>
      </c>
      <c r="E1945">
        <v>1.01</v>
      </c>
      <c r="F1945">
        <v>0.03</v>
      </c>
      <c r="G1945" t="s">
        <v>72</v>
      </c>
      <c r="H1945" t="s">
        <v>1082</v>
      </c>
      <c r="I1945" t="s">
        <v>16</v>
      </c>
      <c r="J1945">
        <v>1</v>
      </c>
    </row>
    <row r="1946" spans="1:10" x14ac:dyDescent="0.3">
      <c r="A1946" t="s">
        <v>1121</v>
      </c>
      <c r="B1946" t="s">
        <v>1122</v>
      </c>
      <c r="C1946" t="s">
        <v>203</v>
      </c>
      <c r="D1946" t="s">
        <v>204</v>
      </c>
      <c r="E1946">
        <v>1.02</v>
      </c>
      <c r="F1946">
        <v>4.5749999999999999E-2</v>
      </c>
      <c r="G1946" t="s">
        <v>72</v>
      </c>
      <c r="H1946" t="s">
        <v>1082</v>
      </c>
      <c r="I1946" t="s">
        <v>16</v>
      </c>
      <c r="J1946">
        <v>1</v>
      </c>
    </row>
    <row r="1947" spans="1:10" x14ac:dyDescent="0.3">
      <c r="A1947" t="s">
        <v>1121</v>
      </c>
      <c r="B1947" t="s">
        <v>1122</v>
      </c>
      <c r="C1947" t="s">
        <v>1083</v>
      </c>
      <c r="D1947" t="s">
        <v>1084</v>
      </c>
      <c r="E1947">
        <v>1.03</v>
      </c>
      <c r="F1947">
        <v>1.14E-2</v>
      </c>
      <c r="G1947" t="s">
        <v>72</v>
      </c>
      <c r="H1947" t="s">
        <v>1082</v>
      </c>
      <c r="I1947" t="s">
        <v>16</v>
      </c>
      <c r="J1947">
        <v>1</v>
      </c>
    </row>
    <row r="1948" spans="1:10" x14ac:dyDescent="0.3">
      <c r="A1948" t="s">
        <v>1121</v>
      </c>
      <c r="B1948" t="s">
        <v>1122</v>
      </c>
      <c r="C1948" t="s">
        <v>1087</v>
      </c>
      <c r="D1948" t="s">
        <v>1088</v>
      </c>
      <c r="E1948">
        <v>1.04</v>
      </c>
      <c r="F1948">
        <v>5.1000000000000004E-2</v>
      </c>
      <c r="G1948" t="s">
        <v>72</v>
      </c>
      <c r="H1948" t="s">
        <v>1082</v>
      </c>
      <c r="I1948" t="s">
        <v>16</v>
      </c>
      <c r="J1948">
        <v>1</v>
      </c>
    </row>
    <row r="1949" spans="1:10" x14ac:dyDescent="0.3">
      <c r="A1949" t="s">
        <v>1121</v>
      </c>
      <c r="B1949" t="s">
        <v>1122</v>
      </c>
      <c r="C1949" t="s">
        <v>1089</v>
      </c>
      <c r="D1949" t="s">
        <v>1090</v>
      </c>
      <c r="E1949">
        <v>1.05</v>
      </c>
      <c r="F1949">
        <v>1.63635E-2</v>
      </c>
      <c r="G1949" t="s">
        <v>72</v>
      </c>
      <c r="H1949" t="s">
        <v>1082</v>
      </c>
      <c r="I1949" t="s">
        <v>16</v>
      </c>
      <c r="J1949">
        <v>1</v>
      </c>
    </row>
    <row r="1950" spans="1:10" x14ac:dyDescent="0.3">
      <c r="A1950" t="s">
        <v>1121</v>
      </c>
      <c r="B1950" t="s">
        <v>1122</v>
      </c>
      <c r="C1950" t="s">
        <v>698</v>
      </c>
      <c r="D1950" t="s">
        <v>699</v>
      </c>
      <c r="E1950">
        <v>1.06</v>
      </c>
      <c r="F1950">
        <v>3.6000000000000002E-4</v>
      </c>
      <c r="G1950" t="s">
        <v>72</v>
      </c>
      <c r="H1950" t="s">
        <v>1082</v>
      </c>
      <c r="I1950" t="s">
        <v>16</v>
      </c>
      <c r="J1950">
        <v>1</v>
      </c>
    </row>
    <row r="1951" spans="1:10" x14ac:dyDescent="0.3">
      <c r="A1951" t="s">
        <v>1121</v>
      </c>
      <c r="B1951" t="s">
        <v>1122</v>
      </c>
      <c r="C1951" t="s">
        <v>372</v>
      </c>
      <c r="D1951" t="s">
        <v>373</v>
      </c>
      <c r="E1951">
        <v>1.07</v>
      </c>
      <c r="F1951">
        <v>2.4226499999999998E-2</v>
      </c>
      <c r="G1951" t="s">
        <v>72</v>
      </c>
      <c r="H1951" t="s">
        <v>1082</v>
      </c>
      <c r="I1951" t="s">
        <v>16</v>
      </c>
      <c r="J1951">
        <v>5</v>
      </c>
    </row>
    <row r="1952" spans="1:10" x14ac:dyDescent="0.3">
      <c r="A1952" t="s">
        <v>1121</v>
      </c>
      <c r="B1952" t="s">
        <v>1122</v>
      </c>
      <c r="C1952" t="s">
        <v>114</v>
      </c>
      <c r="D1952" t="s">
        <v>115</v>
      </c>
      <c r="E1952">
        <v>1.08</v>
      </c>
      <c r="F1952">
        <v>9.0000000000000008E-4</v>
      </c>
      <c r="G1952" t="s">
        <v>72</v>
      </c>
      <c r="H1952" t="s">
        <v>1082</v>
      </c>
      <c r="I1952" t="s">
        <v>16</v>
      </c>
      <c r="J1952">
        <v>1</v>
      </c>
    </row>
    <row r="1953" spans="1:10" x14ac:dyDescent="0.3">
      <c r="A1953" t="s">
        <v>1121</v>
      </c>
      <c r="B1953" t="s">
        <v>1122</v>
      </c>
      <c r="C1953" t="s">
        <v>1123</v>
      </c>
      <c r="D1953" t="s">
        <v>1124</v>
      </c>
      <c r="E1953">
        <v>2</v>
      </c>
      <c r="F1953">
        <v>1.02</v>
      </c>
      <c r="G1953" t="s">
        <v>14</v>
      </c>
      <c r="H1953" t="s">
        <v>1082</v>
      </c>
      <c r="I1953" t="s">
        <v>16</v>
      </c>
      <c r="J1953">
        <v>4</v>
      </c>
    </row>
    <row r="1954" spans="1:10" x14ac:dyDescent="0.3">
      <c r="A1954" t="s">
        <v>1121</v>
      </c>
      <c r="B1954" t="s">
        <v>1122</v>
      </c>
      <c r="C1954" t="s">
        <v>1125</v>
      </c>
      <c r="D1954" t="s">
        <v>1126</v>
      </c>
      <c r="E1954">
        <v>3</v>
      </c>
      <c r="F1954">
        <v>5.2016666666666669E-2</v>
      </c>
      <c r="G1954" t="s">
        <v>72</v>
      </c>
      <c r="H1954" t="s">
        <v>1082</v>
      </c>
      <c r="I1954" t="s">
        <v>16</v>
      </c>
      <c r="J1954">
        <v>4</v>
      </c>
    </row>
    <row r="1955" spans="1:10" x14ac:dyDescent="0.3">
      <c r="A1955" t="s">
        <v>1121</v>
      </c>
      <c r="B1955" t="s">
        <v>1122</v>
      </c>
      <c r="C1955" t="s">
        <v>1095</v>
      </c>
      <c r="D1955" t="s">
        <v>1096</v>
      </c>
      <c r="E1955">
        <v>4</v>
      </c>
      <c r="F1955">
        <v>8.8333333333333333E-2</v>
      </c>
      <c r="G1955" t="s">
        <v>14</v>
      </c>
      <c r="H1955" t="s">
        <v>1082</v>
      </c>
      <c r="I1955" t="s">
        <v>16</v>
      </c>
      <c r="J1955">
        <v>6</v>
      </c>
    </row>
    <row r="1956" spans="1:10" x14ac:dyDescent="0.3">
      <c r="A1956" t="s">
        <v>1121</v>
      </c>
      <c r="B1956" t="s">
        <v>1122</v>
      </c>
      <c r="C1956" t="s">
        <v>723</v>
      </c>
      <c r="D1956" t="s">
        <v>724</v>
      </c>
      <c r="E1956">
        <v>5</v>
      </c>
      <c r="F1956">
        <v>1.02</v>
      </c>
      <c r="G1956" t="s">
        <v>14</v>
      </c>
      <c r="H1956" t="s">
        <v>1082</v>
      </c>
      <c r="I1956" t="s">
        <v>16</v>
      </c>
      <c r="J1956">
        <v>3</v>
      </c>
    </row>
    <row r="1957" spans="1:10" x14ac:dyDescent="0.3">
      <c r="A1957" t="s">
        <v>1127</v>
      </c>
      <c r="B1957" t="s">
        <v>1128</v>
      </c>
      <c r="C1957" t="s">
        <v>203</v>
      </c>
      <c r="D1957" t="s">
        <v>204</v>
      </c>
      <c r="E1957">
        <v>1.01</v>
      </c>
      <c r="F1957">
        <v>4.5307777777777777E-3</v>
      </c>
      <c r="G1957" t="s">
        <v>72</v>
      </c>
      <c r="H1957" t="s">
        <v>151</v>
      </c>
      <c r="I1957" t="s">
        <v>16</v>
      </c>
      <c r="J1957">
        <v>1</v>
      </c>
    </row>
    <row r="1958" spans="1:10" x14ac:dyDescent="0.3">
      <c r="A1958" t="s">
        <v>1127</v>
      </c>
      <c r="B1958" t="s">
        <v>1128</v>
      </c>
      <c r="C1958" t="s">
        <v>1083</v>
      </c>
      <c r="D1958" t="s">
        <v>1084</v>
      </c>
      <c r="E1958">
        <v>1.02</v>
      </c>
      <c r="F1958">
        <v>7.254E-3</v>
      </c>
      <c r="G1958" t="s">
        <v>72</v>
      </c>
      <c r="H1958" t="s">
        <v>151</v>
      </c>
      <c r="I1958" t="s">
        <v>16</v>
      </c>
      <c r="J1958">
        <v>1</v>
      </c>
    </row>
    <row r="1959" spans="1:10" x14ac:dyDescent="0.3">
      <c r="A1959" t="s">
        <v>1127</v>
      </c>
      <c r="B1959" t="s">
        <v>1128</v>
      </c>
      <c r="C1959" t="s">
        <v>292</v>
      </c>
      <c r="D1959" t="s">
        <v>293</v>
      </c>
      <c r="E1959">
        <v>1.03</v>
      </c>
      <c r="F1959">
        <v>1.1799999999999998E-3</v>
      </c>
      <c r="G1959" t="s">
        <v>72</v>
      </c>
      <c r="H1959" t="s">
        <v>151</v>
      </c>
      <c r="I1959" t="s">
        <v>16</v>
      </c>
      <c r="J1959">
        <v>1</v>
      </c>
    </row>
    <row r="1960" spans="1:10" x14ac:dyDescent="0.3">
      <c r="A1960" t="s">
        <v>1127</v>
      </c>
      <c r="B1960" t="s">
        <v>1128</v>
      </c>
      <c r="C1960" t="s">
        <v>1087</v>
      </c>
      <c r="D1960" t="s">
        <v>1088</v>
      </c>
      <c r="E1960">
        <v>1.04</v>
      </c>
      <c r="F1960">
        <v>5.1999999999999998E-3</v>
      </c>
      <c r="G1960" t="s">
        <v>72</v>
      </c>
      <c r="H1960" t="s">
        <v>151</v>
      </c>
      <c r="I1960" t="s">
        <v>16</v>
      </c>
      <c r="J1960">
        <v>1</v>
      </c>
    </row>
    <row r="1961" spans="1:10" x14ac:dyDescent="0.3">
      <c r="A1961" t="s">
        <v>1127</v>
      </c>
      <c r="B1961" t="s">
        <v>1128</v>
      </c>
      <c r="C1961" t="s">
        <v>1129</v>
      </c>
      <c r="D1961" t="s">
        <v>1130</v>
      </c>
      <c r="E1961">
        <v>1.05</v>
      </c>
      <c r="F1961">
        <v>3.8110000000000002E-3</v>
      </c>
      <c r="G1961" t="s">
        <v>72</v>
      </c>
      <c r="H1961" t="s">
        <v>151</v>
      </c>
      <c r="I1961" t="s">
        <v>16</v>
      </c>
      <c r="J1961">
        <v>1</v>
      </c>
    </row>
    <row r="1962" spans="1:10" x14ac:dyDescent="0.3">
      <c r="A1962" t="s">
        <v>1127</v>
      </c>
      <c r="B1962" t="s">
        <v>1128</v>
      </c>
      <c r="C1962" t="s">
        <v>1131</v>
      </c>
      <c r="D1962" t="s">
        <v>1132</v>
      </c>
      <c r="E1962">
        <v>1.06</v>
      </c>
      <c r="F1962">
        <v>2.2499999999999998E-3</v>
      </c>
      <c r="G1962" t="s">
        <v>72</v>
      </c>
      <c r="H1962" t="s">
        <v>151</v>
      </c>
      <c r="I1962" t="s">
        <v>16</v>
      </c>
      <c r="J1962">
        <v>1</v>
      </c>
    </row>
    <row r="1963" spans="1:10" x14ac:dyDescent="0.3">
      <c r="A1963" t="s">
        <v>1127</v>
      </c>
      <c r="B1963" t="s">
        <v>1128</v>
      </c>
      <c r="C1963" t="s">
        <v>717</v>
      </c>
      <c r="D1963" t="s">
        <v>718</v>
      </c>
      <c r="E1963">
        <v>1.07</v>
      </c>
      <c r="F1963">
        <v>4.1999999999999997E-3</v>
      </c>
      <c r="G1963" t="s">
        <v>72</v>
      </c>
      <c r="H1963" t="s">
        <v>151</v>
      </c>
      <c r="I1963" t="s">
        <v>16</v>
      </c>
      <c r="J1963">
        <v>1</v>
      </c>
    </row>
    <row r="1964" spans="1:10" x14ac:dyDescent="0.3">
      <c r="A1964" t="s">
        <v>1127</v>
      </c>
      <c r="B1964" t="s">
        <v>1128</v>
      </c>
      <c r="C1964" t="s">
        <v>865</v>
      </c>
      <c r="D1964" t="s">
        <v>866</v>
      </c>
      <c r="E1964">
        <v>1.08</v>
      </c>
      <c r="F1964">
        <v>1.2E-4</v>
      </c>
      <c r="G1964" t="s">
        <v>72</v>
      </c>
      <c r="H1964" t="s">
        <v>151</v>
      </c>
      <c r="I1964" t="s">
        <v>16</v>
      </c>
      <c r="J1964">
        <v>1</v>
      </c>
    </row>
    <row r="1965" spans="1:10" x14ac:dyDescent="0.3">
      <c r="A1965" t="s">
        <v>1127</v>
      </c>
      <c r="B1965" t="s">
        <v>1128</v>
      </c>
      <c r="C1965" t="s">
        <v>696</v>
      </c>
      <c r="D1965" t="s">
        <v>697</v>
      </c>
      <c r="E1965">
        <v>1.0900000000000001</v>
      </c>
      <c r="F1965">
        <v>4.44E-4</v>
      </c>
      <c r="G1965" t="s">
        <v>72</v>
      </c>
      <c r="H1965" t="s">
        <v>151</v>
      </c>
      <c r="I1965" t="s">
        <v>16</v>
      </c>
      <c r="J1965">
        <v>1</v>
      </c>
    </row>
    <row r="1966" spans="1:10" x14ac:dyDescent="0.3">
      <c r="A1966" t="s">
        <v>1127</v>
      </c>
      <c r="B1966" t="s">
        <v>1128</v>
      </c>
      <c r="C1966" t="s">
        <v>114</v>
      </c>
      <c r="D1966" t="s">
        <v>115</v>
      </c>
      <c r="E1966">
        <v>1.1000000000000001</v>
      </c>
      <c r="F1966">
        <v>4.4999999999999999E-4</v>
      </c>
      <c r="G1966" t="s">
        <v>72</v>
      </c>
      <c r="H1966" t="s">
        <v>151</v>
      </c>
      <c r="I1966" t="s">
        <v>16</v>
      </c>
      <c r="J1966">
        <v>1</v>
      </c>
    </row>
    <row r="1967" spans="1:10" x14ac:dyDescent="0.3">
      <c r="A1967" t="s">
        <v>1127</v>
      </c>
      <c r="B1967" t="s">
        <v>1128</v>
      </c>
      <c r="C1967" t="s">
        <v>1133</v>
      </c>
      <c r="D1967" t="s">
        <v>1134</v>
      </c>
      <c r="E1967">
        <v>1.1100000000000001</v>
      </c>
      <c r="F1967">
        <v>2.4000000000000002E-3</v>
      </c>
      <c r="G1967" t="s">
        <v>72</v>
      </c>
      <c r="H1967" t="s">
        <v>151</v>
      </c>
      <c r="I1967" t="s">
        <v>16</v>
      </c>
      <c r="J1967">
        <v>3</v>
      </c>
    </row>
    <row r="1968" spans="1:10" x14ac:dyDescent="0.3">
      <c r="A1968" t="s">
        <v>1127</v>
      </c>
      <c r="B1968" t="s">
        <v>1128</v>
      </c>
      <c r="C1968" t="s">
        <v>613</v>
      </c>
      <c r="D1968" t="s">
        <v>614</v>
      </c>
      <c r="E1968">
        <v>1.1200000000000001</v>
      </c>
      <c r="F1968">
        <v>2.5000000000000001E-4</v>
      </c>
      <c r="G1968" t="s">
        <v>72</v>
      </c>
      <c r="H1968" t="s">
        <v>151</v>
      </c>
      <c r="I1968" t="s">
        <v>16</v>
      </c>
      <c r="J1968">
        <v>2</v>
      </c>
    </row>
    <row r="1969" spans="1:10" x14ac:dyDescent="0.3">
      <c r="A1969" t="s">
        <v>1127</v>
      </c>
      <c r="B1969" t="s">
        <v>1128</v>
      </c>
      <c r="C1969" t="s">
        <v>995</v>
      </c>
      <c r="D1969" t="s">
        <v>996</v>
      </c>
      <c r="E1969">
        <v>1.1299999999999999</v>
      </c>
      <c r="F1969">
        <v>1.7911022222222222E-2</v>
      </c>
      <c r="G1969" t="s">
        <v>72</v>
      </c>
      <c r="H1969" t="s">
        <v>151</v>
      </c>
      <c r="I1969" t="s">
        <v>16</v>
      </c>
      <c r="J1969">
        <v>1</v>
      </c>
    </row>
    <row r="1970" spans="1:10" x14ac:dyDescent="0.3">
      <c r="A1970" t="s">
        <v>1127</v>
      </c>
      <c r="B1970" t="s">
        <v>1128</v>
      </c>
      <c r="C1970" t="s">
        <v>1135</v>
      </c>
      <c r="D1970" t="s">
        <v>1136</v>
      </c>
      <c r="E1970">
        <v>2</v>
      </c>
      <c r="F1970">
        <v>1.4700000000000001E-2</v>
      </c>
      <c r="G1970" t="s">
        <v>72</v>
      </c>
      <c r="H1970" t="s">
        <v>151</v>
      </c>
      <c r="I1970" t="s">
        <v>16</v>
      </c>
      <c r="J1970">
        <v>3</v>
      </c>
    </row>
    <row r="1971" spans="1:10" x14ac:dyDescent="0.3">
      <c r="A1971" t="s">
        <v>1127</v>
      </c>
      <c r="B1971" t="s">
        <v>1128</v>
      </c>
      <c r="C1971" t="s">
        <v>1137</v>
      </c>
      <c r="D1971" t="s">
        <v>1138</v>
      </c>
      <c r="E1971">
        <v>3</v>
      </c>
      <c r="F1971">
        <v>1.03</v>
      </c>
      <c r="G1971" t="s">
        <v>14</v>
      </c>
      <c r="H1971" t="s">
        <v>151</v>
      </c>
      <c r="I1971" t="s">
        <v>16</v>
      </c>
      <c r="J1971">
        <v>4</v>
      </c>
    </row>
    <row r="1972" spans="1:10" x14ac:dyDescent="0.3">
      <c r="A1972" t="s">
        <v>1127</v>
      </c>
      <c r="B1972" t="s">
        <v>1128</v>
      </c>
      <c r="C1972" t="s">
        <v>723</v>
      </c>
      <c r="D1972" t="s">
        <v>724</v>
      </c>
      <c r="E1972">
        <v>4</v>
      </c>
      <c r="F1972">
        <v>1.02</v>
      </c>
      <c r="G1972" t="s">
        <v>14</v>
      </c>
      <c r="H1972" t="s">
        <v>151</v>
      </c>
      <c r="I1972" t="s">
        <v>16</v>
      </c>
      <c r="J1972">
        <v>3</v>
      </c>
    </row>
    <row r="1973" spans="1:10" x14ac:dyDescent="0.3">
      <c r="A1973" t="s">
        <v>1127</v>
      </c>
      <c r="B1973" t="s">
        <v>1128</v>
      </c>
      <c r="C1973" t="s">
        <v>139</v>
      </c>
      <c r="D1973" t="s">
        <v>140</v>
      </c>
      <c r="E1973">
        <v>5</v>
      </c>
      <c r="F1973">
        <v>2.0444444444444446E-2</v>
      </c>
      <c r="G1973" t="s">
        <v>14</v>
      </c>
      <c r="H1973" t="s">
        <v>151</v>
      </c>
      <c r="I1973" t="s">
        <v>16</v>
      </c>
      <c r="J1973">
        <v>3</v>
      </c>
    </row>
    <row r="1974" spans="1:10" x14ac:dyDescent="0.3">
      <c r="A1974" t="s">
        <v>1139</v>
      </c>
      <c r="B1974" t="s">
        <v>1140</v>
      </c>
      <c r="C1974" t="s">
        <v>203</v>
      </c>
      <c r="D1974" t="s">
        <v>204</v>
      </c>
      <c r="E1974">
        <v>1.01</v>
      </c>
      <c r="F1974">
        <v>4.5300000000000002E-3</v>
      </c>
      <c r="G1974" t="s">
        <v>72</v>
      </c>
      <c r="H1974" t="s">
        <v>151</v>
      </c>
      <c r="I1974" t="s">
        <v>16</v>
      </c>
      <c r="J1974">
        <v>1</v>
      </c>
    </row>
    <row r="1975" spans="1:10" x14ac:dyDescent="0.3">
      <c r="A1975" t="s">
        <v>1139</v>
      </c>
      <c r="B1975" t="s">
        <v>1140</v>
      </c>
      <c r="C1975" t="s">
        <v>1083</v>
      </c>
      <c r="D1975" t="s">
        <v>1084</v>
      </c>
      <c r="E1975">
        <v>1.02</v>
      </c>
      <c r="F1975">
        <v>7.254E-3</v>
      </c>
      <c r="G1975" t="s">
        <v>72</v>
      </c>
      <c r="H1975" t="s">
        <v>151</v>
      </c>
      <c r="I1975" t="s">
        <v>16</v>
      </c>
      <c r="J1975">
        <v>1</v>
      </c>
    </row>
    <row r="1976" spans="1:10" x14ac:dyDescent="0.3">
      <c r="A1976" t="s">
        <v>1139</v>
      </c>
      <c r="B1976" t="s">
        <v>1140</v>
      </c>
      <c r="C1976" t="s">
        <v>292</v>
      </c>
      <c r="D1976" t="s">
        <v>293</v>
      </c>
      <c r="E1976">
        <v>1.03</v>
      </c>
      <c r="F1976">
        <v>1.1799999999999998E-3</v>
      </c>
      <c r="G1976" t="s">
        <v>72</v>
      </c>
      <c r="H1976" t="s">
        <v>151</v>
      </c>
      <c r="I1976" t="s">
        <v>16</v>
      </c>
      <c r="J1976">
        <v>1</v>
      </c>
    </row>
    <row r="1977" spans="1:10" x14ac:dyDescent="0.3">
      <c r="A1977" t="s">
        <v>1139</v>
      </c>
      <c r="B1977" t="s">
        <v>1140</v>
      </c>
      <c r="C1977" t="s">
        <v>1087</v>
      </c>
      <c r="D1977" t="s">
        <v>1088</v>
      </c>
      <c r="E1977">
        <v>1.04</v>
      </c>
      <c r="F1977">
        <v>5.1999999999999998E-3</v>
      </c>
      <c r="G1977" t="s">
        <v>72</v>
      </c>
      <c r="H1977" t="s">
        <v>151</v>
      </c>
      <c r="I1977" t="s">
        <v>16</v>
      </c>
      <c r="J1977">
        <v>1</v>
      </c>
    </row>
    <row r="1978" spans="1:10" x14ac:dyDescent="0.3">
      <c r="A1978" t="s">
        <v>1139</v>
      </c>
      <c r="B1978" t="s">
        <v>1140</v>
      </c>
      <c r="C1978" t="s">
        <v>1129</v>
      </c>
      <c r="D1978" t="s">
        <v>1130</v>
      </c>
      <c r="E1978">
        <v>1.05</v>
      </c>
      <c r="F1978">
        <v>3.8110000000000002E-3</v>
      </c>
      <c r="G1978" t="s">
        <v>72</v>
      </c>
      <c r="H1978" t="s">
        <v>151</v>
      </c>
      <c r="I1978" t="s">
        <v>16</v>
      </c>
      <c r="J1978">
        <v>1</v>
      </c>
    </row>
    <row r="1979" spans="1:10" x14ac:dyDescent="0.3">
      <c r="A1979" t="s">
        <v>1139</v>
      </c>
      <c r="B1979" t="s">
        <v>1140</v>
      </c>
      <c r="C1979" t="s">
        <v>1131</v>
      </c>
      <c r="D1979" t="s">
        <v>1132</v>
      </c>
      <c r="E1979">
        <v>1.06</v>
      </c>
      <c r="F1979">
        <v>2.2499999999999998E-3</v>
      </c>
      <c r="G1979" t="s">
        <v>72</v>
      </c>
      <c r="H1979" t="s">
        <v>151</v>
      </c>
      <c r="I1979" t="s">
        <v>16</v>
      </c>
      <c r="J1979">
        <v>1</v>
      </c>
    </row>
    <row r="1980" spans="1:10" x14ac:dyDescent="0.3">
      <c r="A1980" t="s">
        <v>1139</v>
      </c>
      <c r="B1980" t="s">
        <v>1140</v>
      </c>
      <c r="C1980" t="s">
        <v>717</v>
      </c>
      <c r="D1980" t="s">
        <v>718</v>
      </c>
      <c r="E1980">
        <v>1.07</v>
      </c>
      <c r="F1980">
        <v>5.0000000000000001E-3</v>
      </c>
      <c r="G1980" t="s">
        <v>72</v>
      </c>
      <c r="H1980" t="s">
        <v>151</v>
      </c>
      <c r="I1980" t="s">
        <v>16</v>
      </c>
      <c r="J1980">
        <v>1</v>
      </c>
    </row>
    <row r="1981" spans="1:10" x14ac:dyDescent="0.3">
      <c r="A1981" t="s">
        <v>1139</v>
      </c>
      <c r="B1981" t="s">
        <v>1140</v>
      </c>
      <c r="C1981" t="s">
        <v>865</v>
      </c>
      <c r="D1981" t="s">
        <v>866</v>
      </c>
      <c r="E1981">
        <v>1.08</v>
      </c>
      <c r="F1981">
        <v>1.2E-4</v>
      </c>
      <c r="G1981" t="s">
        <v>72</v>
      </c>
      <c r="H1981" t="s">
        <v>151</v>
      </c>
      <c r="I1981" t="s">
        <v>16</v>
      </c>
      <c r="J1981">
        <v>1</v>
      </c>
    </row>
    <row r="1982" spans="1:10" x14ac:dyDescent="0.3">
      <c r="A1982" t="s">
        <v>1139</v>
      </c>
      <c r="B1982" t="s">
        <v>1140</v>
      </c>
      <c r="C1982" t="s">
        <v>696</v>
      </c>
      <c r="D1982" t="s">
        <v>697</v>
      </c>
      <c r="E1982">
        <v>1.0900000000000001</v>
      </c>
      <c r="F1982">
        <v>4.44E-4</v>
      </c>
      <c r="G1982" t="s">
        <v>72</v>
      </c>
      <c r="H1982" t="s">
        <v>151</v>
      </c>
      <c r="I1982" t="s">
        <v>16</v>
      </c>
      <c r="J1982">
        <v>1</v>
      </c>
    </row>
    <row r="1983" spans="1:10" x14ac:dyDescent="0.3">
      <c r="A1983" t="s">
        <v>1139</v>
      </c>
      <c r="B1983" t="s">
        <v>1140</v>
      </c>
      <c r="C1983" t="s">
        <v>114</v>
      </c>
      <c r="D1983" t="s">
        <v>115</v>
      </c>
      <c r="E1983">
        <v>1.1000000000000001</v>
      </c>
      <c r="F1983">
        <v>4.4999999999999999E-4</v>
      </c>
      <c r="G1983" t="s">
        <v>72</v>
      </c>
      <c r="H1983" t="s">
        <v>151</v>
      </c>
      <c r="I1983" t="s">
        <v>16</v>
      </c>
      <c r="J1983">
        <v>1</v>
      </c>
    </row>
    <row r="1984" spans="1:10" x14ac:dyDescent="0.3">
      <c r="A1984" t="s">
        <v>1139</v>
      </c>
      <c r="B1984" t="s">
        <v>1140</v>
      </c>
      <c r="C1984" t="s">
        <v>1141</v>
      </c>
      <c r="D1984" t="s">
        <v>1142</v>
      </c>
      <c r="E1984">
        <v>1.1100000000000001</v>
      </c>
      <c r="F1984">
        <v>2.5000000000000001E-3</v>
      </c>
      <c r="G1984" t="s">
        <v>72</v>
      </c>
      <c r="H1984" t="s">
        <v>151</v>
      </c>
      <c r="I1984" t="s">
        <v>16</v>
      </c>
      <c r="J1984">
        <v>3</v>
      </c>
    </row>
    <row r="1985" spans="1:10" x14ac:dyDescent="0.3">
      <c r="A1985" t="s">
        <v>1139</v>
      </c>
      <c r="B1985" t="s">
        <v>1140</v>
      </c>
      <c r="C1985" t="s">
        <v>995</v>
      </c>
      <c r="D1985" t="s">
        <v>996</v>
      </c>
      <c r="E1985">
        <v>1.1200000000000001</v>
      </c>
      <c r="F1985">
        <v>1.7261022222222221E-2</v>
      </c>
      <c r="G1985" t="s">
        <v>72</v>
      </c>
      <c r="H1985" t="s">
        <v>151</v>
      </c>
      <c r="I1985" t="s">
        <v>16</v>
      </c>
      <c r="J1985">
        <v>1</v>
      </c>
    </row>
    <row r="1986" spans="1:10" x14ac:dyDescent="0.3">
      <c r="A1986" t="s">
        <v>1139</v>
      </c>
      <c r="B1986" t="s">
        <v>1140</v>
      </c>
      <c r="C1986" t="s">
        <v>1143</v>
      </c>
      <c r="D1986" t="s">
        <v>1144</v>
      </c>
      <c r="E1986">
        <v>2</v>
      </c>
      <c r="F1986">
        <v>1.4700000000000001E-2</v>
      </c>
      <c r="G1986" t="s">
        <v>72</v>
      </c>
      <c r="H1986" t="s">
        <v>151</v>
      </c>
      <c r="I1986" t="s">
        <v>16</v>
      </c>
      <c r="J1986">
        <v>3</v>
      </c>
    </row>
    <row r="1987" spans="1:10" x14ac:dyDescent="0.3">
      <c r="A1987" t="s">
        <v>1139</v>
      </c>
      <c r="B1987" t="s">
        <v>1140</v>
      </c>
      <c r="C1987" t="s">
        <v>1145</v>
      </c>
      <c r="D1987" t="s">
        <v>1146</v>
      </c>
      <c r="E1987">
        <v>3</v>
      </c>
      <c r="F1987">
        <v>1.03</v>
      </c>
      <c r="G1987" t="s">
        <v>14</v>
      </c>
      <c r="H1987" t="s">
        <v>151</v>
      </c>
      <c r="I1987" t="s">
        <v>16</v>
      </c>
      <c r="J1987">
        <v>4</v>
      </c>
    </row>
    <row r="1988" spans="1:10" x14ac:dyDescent="0.3">
      <c r="A1988" t="s">
        <v>1139</v>
      </c>
      <c r="B1988" t="s">
        <v>1140</v>
      </c>
      <c r="C1988" t="s">
        <v>723</v>
      </c>
      <c r="D1988" t="s">
        <v>724</v>
      </c>
      <c r="E1988">
        <v>4</v>
      </c>
      <c r="F1988">
        <v>1.02</v>
      </c>
      <c r="G1988" t="s">
        <v>14</v>
      </c>
      <c r="H1988" t="s">
        <v>151</v>
      </c>
      <c r="I1988" t="s">
        <v>16</v>
      </c>
      <c r="J1988">
        <v>3</v>
      </c>
    </row>
    <row r="1989" spans="1:10" x14ac:dyDescent="0.3">
      <c r="A1989" t="s">
        <v>1139</v>
      </c>
      <c r="B1989" t="s">
        <v>1140</v>
      </c>
      <c r="C1989" t="s">
        <v>139</v>
      </c>
      <c r="D1989" t="s">
        <v>140</v>
      </c>
      <c r="E1989">
        <v>5</v>
      </c>
      <c r="F1989">
        <v>2.0444444444444446E-2</v>
      </c>
      <c r="G1989" t="s">
        <v>14</v>
      </c>
      <c r="H1989" t="s">
        <v>151</v>
      </c>
      <c r="I1989" t="s">
        <v>16</v>
      </c>
      <c r="J1989">
        <v>3</v>
      </c>
    </row>
    <row r="1990" spans="1:10" x14ac:dyDescent="0.3">
      <c r="A1990" t="s">
        <v>1147</v>
      </c>
      <c r="B1990" t="s">
        <v>1148</v>
      </c>
      <c r="C1990" t="s">
        <v>253</v>
      </c>
      <c r="D1990" t="s">
        <v>254</v>
      </c>
      <c r="E1990">
        <v>1.01</v>
      </c>
      <c r="F1990">
        <v>0.29016500000000001</v>
      </c>
      <c r="G1990" t="s">
        <v>72</v>
      </c>
      <c r="H1990" t="s">
        <v>528</v>
      </c>
      <c r="I1990" t="s">
        <v>16</v>
      </c>
      <c r="J1990">
        <v>5</v>
      </c>
    </row>
    <row r="1991" spans="1:10" x14ac:dyDescent="0.3">
      <c r="A1991" t="s">
        <v>1147</v>
      </c>
      <c r="B1991" t="s">
        <v>1148</v>
      </c>
      <c r="C1991" t="s">
        <v>314</v>
      </c>
      <c r="D1991" t="s">
        <v>315</v>
      </c>
      <c r="E1991">
        <v>1.02</v>
      </c>
      <c r="F1991">
        <v>3.0739999999999999E-3</v>
      </c>
      <c r="G1991" t="s">
        <v>72</v>
      </c>
      <c r="H1991" t="s">
        <v>528</v>
      </c>
      <c r="I1991" t="s">
        <v>16</v>
      </c>
      <c r="J1991">
        <v>1</v>
      </c>
    </row>
    <row r="1992" spans="1:10" x14ac:dyDescent="0.3">
      <c r="A1992" t="s">
        <v>1147</v>
      </c>
      <c r="B1992" t="s">
        <v>1148</v>
      </c>
      <c r="C1992" t="s">
        <v>227</v>
      </c>
      <c r="D1992" t="s">
        <v>228</v>
      </c>
      <c r="E1992">
        <v>1.03</v>
      </c>
      <c r="F1992">
        <v>9.300000000000001E-7</v>
      </c>
      <c r="G1992" t="s">
        <v>72</v>
      </c>
      <c r="H1992" t="s">
        <v>528</v>
      </c>
      <c r="I1992" t="s">
        <v>16</v>
      </c>
      <c r="J1992">
        <v>1</v>
      </c>
    </row>
    <row r="1993" spans="1:10" x14ac:dyDescent="0.3">
      <c r="A1993" t="s">
        <v>1147</v>
      </c>
      <c r="B1993" t="s">
        <v>1148</v>
      </c>
      <c r="C1993" t="s">
        <v>1149</v>
      </c>
      <c r="D1993" t="s">
        <v>1150</v>
      </c>
      <c r="E1993">
        <v>1.04</v>
      </c>
      <c r="F1993">
        <v>1.5449999999999998E-2</v>
      </c>
      <c r="G1993" t="s">
        <v>72</v>
      </c>
      <c r="H1993" t="s">
        <v>528</v>
      </c>
      <c r="I1993" t="s">
        <v>16</v>
      </c>
      <c r="J1993">
        <v>3</v>
      </c>
    </row>
    <row r="1994" spans="1:10" x14ac:dyDescent="0.3">
      <c r="A1994" t="s">
        <v>1147</v>
      </c>
      <c r="B1994" t="s">
        <v>1148</v>
      </c>
      <c r="C1994" t="s">
        <v>696</v>
      </c>
      <c r="D1994" t="s">
        <v>697</v>
      </c>
      <c r="E1994">
        <v>1.05</v>
      </c>
      <c r="F1994">
        <v>3.0899999999999998E-4</v>
      </c>
      <c r="G1994" t="s">
        <v>72</v>
      </c>
      <c r="H1994" t="s">
        <v>528</v>
      </c>
      <c r="I1994" t="s">
        <v>16</v>
      </c>
      <c r="J1994">
        <v>1</v>
      </c>
    </row>
    <row r="1995" spans="1:10" x14ac:dyDescent="0.3">
      <c r="A1995" t="s">
        <v>1147</v>
      </c>
      <c r="B1995" t="s">
        <v>1148</v>
      </c>
      <c r="C1995" t="s">
        <v>1151</v>
      </c>
      <c r="D1995" t="s">
        <v>1152</v>
      </c>
      <c r="E1995">
        <v>2</v>
      </c>
      <c r="F1995">
        <v>1.03</v>
      </c>
      <c r="G1995" t="s">
        <v>14</v>
      </c>
      <c r="H1995" t="s">
        <v>528</v>
      </c>
      <c r="I1995" t="s">
        <v>16</v>
      </c>
      <c r="J1995">
        <v>4</v>
      </c>
    </row>
    <row r="1996" spans="1:10" x14ac:dyDescent="0.3">
      <c r="A1996" t="s">
        <v>1147</v>
      </c>
      <c r="B1996" t="s">
        <v>1148</v>
      </c>
      <c r="C1996" t="s">
        <v>771</v>
      </c>
      <c r="D1996" t="s">
        <v>772</v>
      </c>
      <c r="E1996">
        <v>3</v>
      </c>
      <c r="F1996">
        <v>1.03</v>
      </c>
      <c r="G1996" t="s">
        <v>14</v>
      </c>
      <c r="H1996" t="s">
        <v>528</v>
      </c>
      <c r="I1996" t="s">
        <v>16</v>
      </c>
      <c r="J1996">
        <v>3</v>
      </c>
    </row>
    <row r="1997" spans="1:10" x14ac:dyDescent="0.3">
      <c r="A1997" t="s">
        <v>1147</v>
      </c>
      <c r="B1997" t="s">
        <v>1148</v>
      </c>
      <c r="C1997" t="s">
        <v>139</v>
      </c>
      <c r="D1997" t="s">
        <v>140</v>
      </c>
      <c r="E1997">
        <v>4</v>
      </c>
      <c r="F1997">
        <v>5.7000000000000002E-2</v>
      </c>
      <c r="G1997" t="s">
        <v>14</v>
      </c>
      <c r="H1997" t="s">
        <v>528</v>
      </c>
      <c r="I1997" t="s">
        <v>16</v>
      </c>
      <c r="J1997">
        <v>3</v>
      </c>
    </row>
    <row r="1998" spans="1:10" x14ac:dyDescent="0.3">
      <c r="A1998" t="s">
        <v>1153</v>
      </c>
      <c r="B1998" t="s">
        <v>1154</v>
      </c>
      <c r="C1998" t="s">
        <v>1052</v>
      </c>
      <c r="D1998" t="s">
        <v>1053</v>
      </c>
      <c r="E1998">
        <v>1.01</v>
      </c>
      <c r="F1998">
        <v>1.3273999999999999E-2</v>
      </c>
      <c r="G1998" t="s">
        <v>72</v>
      </c>
      <c r="H1998" t="s">
        <v>261</v>
      </c>
      <c r="I1998" t="s">
        <v>16</v>
      </c>
      <c r="J1998">
        <v>1</v>
      </c>
    </row>
    <row r="1999" spans="1:10" x14ac:dyDescent="0.3">
      <c r="A1999" t="s">
        <v>1153</v>
      </c>
      <c r="B1999" t="s">
        <v>1154</v>
      </c>
      <c r="C1999" t="s">
        <v>391</v>
      </c>
      <c r="D1999" t="s">
        <v>392</v>
      </c>
      <c r="E1999">
        <v>1.02</v>
      </c>
      <c r="F1999">
        <v>8.0000000000000002E-3</v>
      </c>
      <c r="G1999" t="s">
        <v>72</v>
      </c>
      <c r="H1999" t="s">
        <v>261</v>
      </c>
      <c r="I1999" t="s">
        <v>16</v>
      </c>
      <c r="J1999">
        <v>3</v>
      </c>
    </row>
    <row r="2000" spans="1:10" x14ac:dyDescent="0.3">
      <c r="A2000" t="s">
        <v>1153</v>
      </c>
      <c r="B2000" t="s">
        <v>1154</v>
      </c>
      <c r="C2000" t="s">
        <v>1155</v>
      </c>
      <c r="D2000" t="s">
        <v>1156</v>
      </c>
      <c r="E2000">
        <v>1.03</v>
      </c>
      <c r="F2000">
        <v>1.1999999999999999E-3</v>
      </c>
      <c r="G2000" t="s">
        <v>72</v>
      </c>
      <c r="H2000" t="s">
        <v>261</v>
      </c>
      <c r="I2000" t="s">
        <v>16</v>
      </c>
      <c r="J2000">
        <v>3</v>
      </c>
    </row>
    <row r="2001" spans="1:10" x14ac:dyDescent="0.3">
      <c r="A2001" t="s">
        <v>1153</v>
      </c>
      <c r="B2001" t="s">
        <v>1154</v>
      </c>
      <c r="C2001" t="s">
        <v>1157</v>
      </c>
      <c r="D2001" t="s">
        <v>1158</v>
      </c>
      <c r="E2001">
        <v>1.04</v>
      </c>
      <c r="F2001">
        <v>2.0000000000000001E-4</v>
      </c>
      <c r="G2001" t="s">
        <v>72</v>
      </c>
      <c r="H2001" t="s">
        <v>261</v>
      </c>
      <c r="I2001" t="s">
        <v>16</v>
      </c>
      <c r="J2001">
        <v>1</v>
      </c>
    </row>
    <row r="2002" spans="1:10" x14ac:dyDescent="0.3">
      <c r="A2002" t="s">
        <v>1153</v>
      </c>
      <c r="B2002" t="s">
        <v>1154</v>
      </c>
      <c r="C2002" t="s">
        <v>696</v>
      </c>
      <c r="D2002" t="s">
        <v>697</v>
      </c>
      <c r="E2002">
        <v>1.05</v>
      </c>
      <c r="F2002">
        <v>5.1999999999999997E-5</v>
      </c>
      <c r="G2002" t="s">
        <v>72</v>
      </c>
      <c r="H2002" t="s">
        <v>261</v>
      </c>
      <c r="I2002" t="s">
        <v>16</v>
      </c>
      <c r="J2002">
        <v>1</v>
      </c>
    </row>
    <row r="2003" spans="1:10" x14ac:dyDescent="0.3">
      <c r="A2003" t="s">
        <v>1153</v>
      </c>
      <c r="B2003" t="s">
        <v>1154</v>
      </c>
      <c r="C2003" t="s">
        <v>1014</v>
      </c>
      <c r="D2003" t="s">
        <v>1015</v>
      </c>
      <c r="E2003">
        <v>1.06</v>
      </c>
      <c r="F2003">
        <v>1.3273999999999999E-2</v>
      </c>
      <c r="G2003" t="s">
        <v>72</v>
      </c>
      <c r="H2003" t="s">
        <v>261</v>
      </c>
      <c r="I2003" t="s">
        <v>16</v>
      </c>
      <c r="J2003">
        <v>1</v>
      </c>
    </row>
    <row r="2004" spans="1:10" x14ac:dyDescent="0.3">
      <c r="A2004" t="s">
        <v>1153</v>
      </c>
      <c r="B2004" t="s">
        <v>1154</v>
      </c>
      <c r="C2004" t="s">
        <v>372</v>
      </c>
      <c r="D2004" t="s">
        <v>373</v>
      </c>
      <c r="E2004">
        <v>1.07</v>
      </c>
      <c r="F2004">
        <v>4.0000000000000001E-3</v>
      </c>
      <c r="G2004" t="s">
        <v>72</v>
      </c>
      <c r="H2004" t="s">
        <v>261</v>
      </c>
      <c r="I2004" t="s">
        <v>16</v>
      </c>
      <c r="J2004">
        <v>5</v>
      </c>
    </row>
    <row r="2005" spans="1:10" x14ac:dyDescent="0.3">
      <c r="A2005" t="s">
        <v>1153</v>
      </c>
      <c r="B2005" t="s">
        <v>1154</v>
      </c>
      <c r="C2005" t="s">
        <v>1159</v>
      </c>
      <c r="D2005" t="s">
        <v>1160</v>
      </c>
      <c r="E2005">
        <v>2</v>
      </c>
      <c r="F2005">
        <v>2.92E-2</v>
      </c>
      <c r="G2005" t="s">
        <v>72</v>
      </c>
      <c r="H2005" t="s">
        <v>261</v>
      </c>
      <c r="I2005" t="s">
        <v>16</v>
      </c>
      <c r="J2005">
        <v>4</v>
      </c>
    </row>
    <row r="2006" spans="1:10" x14ac:dyDescent="0.3">
      <c r="A2006" t="s">
        <v>1153</v>
      </c>
      <c r="B2006" t="s">
        <v>1154</v>
      </c>
      <c r="C2006" t="s">
        <v>1161</v>
      </c>
      <c r="D2006" t="s">
        <v>1162</v>
      </c>
      <c r="E2006">
        <v>3</v>
      </c>
      <c r="F2006">
        <v>4</v>
      </c>
      <c r="G2006" t="s">
        <v>14</v>
      </c>
      <c r="H2006" t="s">
        <v>261</v>
      </c>
      <c r="I2006" t="s">
        <v>16</v>
      </c>
      <c r="J2006">
        <v>4</v>
      </c>
    </row>
    <row r="2007" spans="1:10" x14ac:dyDescent="0.3">
      <c r="A2007" t="s">
        <v>1153</v>
      </c>
      <c r="B2007" t="s">
        <v>1154</v>
      </c>
      <c r="C2007" t="s">
        <v>1163</v>
      </c>
      <c r="D2007" t="s">
        <v>1164</v>
      </c>
      <c r="E2007">
        <v>4</v>
      </c>
      <c r="F2007">
        <v>0.1115</v>
      </c>
      <c r="G2007" t="s">
        <v>14</v>
      </c>
      <c r="H2007" t="s">
        <v>261</v>
      </c>
      <c r="I2007" t="s">
        <v>16</v>
      </c>
      <c r="J2007">
        <v>3</v>
      </c>
    </row>
    <row r="2008" spans="1:10" x14ac:dyDescent="0.3">
      <c r="A2008" t="s">
        <v>1153</v>
      </c>
      <c r="B2008" t="s">
        <v>1154</v>
      </c>
      <c r="C2008" t="s">
        <v>276</v>
      </c>
      <c r="D2008" t="s">
        <v>277</v>
      </c>
      <c r="E2008">
        <v>5</v>
      </c>
      <c r="F2008">
        <v>1.4E-2</v>
      </c>
      <c r="G2008" t="s">
        <v>14</v>
      </c>
      <c r="H2008" t="s">
        <v>261</v>
      </c>
      <c r="I2008" t="s">
        <v>16</v>
      </c>
      <c r="J2008">
        <v>3</v>
      </c>
    </row>
    <row r="2009" spans="1:10" x14ac:dyDescent="0.3">
      <c r="A2009" t="s">
        <v>1165</v>
      </c>
      <c r="B2009" t="s">
        <v>1166</v>
      </c>
      <c r="C2009" t="s">
        <v>1036</v>
      </c>
      <c r="D2009" t="s">
        <v>1037</v>
      </c>
      <c r="E2009">
        <v>1.01</v>
      </c>
      <c r="F2009">
        <v>1.9352111033356658E-4</v>
      </c>
      <c r="G2009" t="s">
        <v>72</v>
      </c>
      <c r="H2009" t="s">
        <v>261</v>
      </c>
      <c r="I2009" t="s">
        <v>16</v>
      </c>
      <c r="J2009">
        <v>0</v>
      </c>
    </row>
    <row r="2010" spans="1:10" x14ac:dyDescent="0.3">
      <c r="A2010" t="s">
        <v>1165</v>
      </c>
      <c r="B2010" t="s">
        <v>1166</v>
      </c>
      <c r="C2010" t="s">
        <v>1052</v>
      </c>
      <c r="D2010" t="s">
        <v>1053</v>
      </c>
      <c r="E2010">
        <v>1.02</v>
      </c>
      <c r="F2010">
        <v>1.9352111033356658E-4</v>
      </c>
      <c r="G2010" t="s">
        <v>72</v>
      </c>
      <c r="H2010" t="s">
        <v>261</v>
      </c>
      <c r="I2010" t="s">
        <v>16</v>
      </c>
      <c r="J2010">
        <v>1</v>
      </c>
    </row>
    <row r="2011" spans="1:10" x14ac:dyDescent="0.3">
      <c r="A2011" t="s">
        <v>1165</v>
      </c>
      <c r="B2011" t="s">
        <v>1166</v>
      </c>
      <c r="C2011" t="s">
        <v>391</v>
      </c>
      <c r="D2011" t="s">
        <v>392</v>
      </c>
      <c r="E2011">
        <v>1.03</v>
      </c>
      <c r="F2011">
        <v>1.1663167716351762E-4</v>
      </c>
      <c r="G2011" t="s">
        <v>72</v>
      </c>
      <c r="H2011" t="s">
        <v>261</v>
      </c>
      <c r="I2011" t="s">
        <v>16</v>
      </c>
      <c r="J2011">
        <v>3</v>
      </c>
    </row>
    <row r="2012" spans="1:10" x14ac:dyDescent="0.3">
      <c r="A2012" t="s">
        <v>1165</v>
      </c>
      <c r="B2012" t="s">
        <v>1166</v>
      </c>
      <c r="C2012" t="s">
        <v>372</v>
      </c>
      <c r="D2012" t="s">
        <v>373</v>
      </c>
      <c r="E2012">
        <v>1.04</v>
      </c>
      <c r="F2012">
        <v>5.8315838581758809E-5</v>
      </c>
      <c r="G2012" t="s">
        <v>72</v>
      </c>
      <c r="H2012" t="s">
        <v>261</v>
      </c>
      <c r="I2012" t="s">
        <v>16</v>
      </c>
      <c r="J2012">
        <v>5</v>
      </c>
    </row>
    <row r="2013" spans="1:10" x14ac:dyDescent="0.3">
      <c r="A2013" t="s">
        <v>1165</v>
      </c>
      <c r="B2013" t="s">
        <v>1166</v>
      </c>
      <c r="C2013" t="s">
        <v>1155</v>
      </c>
      <c r="D2013" t="s">
        <v>1156</v>
      </c>
      <c r="E2013">
        <v>1.05</v>
      </c>
      <c r="F2013">
        <v>1.7494751574527642E-5</v>
      </c>
      <c r="G2013" t="s">
        <v>72</v>
      </c>
      <c r="H2013" t="s">
        <v>261</v>
      </c>
      <c r="I2013" t="s">
        <v>16</v>
      </c>
      <c r="J2013">
        <v>3</v>
      </c>
    </row>
    <row r="2014" spans="1:10" x14ac:dyDescent="0.3">
      <c r="A2014" t="s">
        <v>1165</v>
      </c>
      <c r="B2014" t="s">
        <v>1166</v>
      </c>
      <c r="C2014" t="s">
        <v>1157</v>
      </c>
      <c r="D2014" t="s">
        <v>1158</v>
      </c>
      <c r="E2014">
        <v>1.06</v>
      </c>
      <c r="F2014">
        <v>2.9157919290879406E-6</v>
      </c>
      <c r="G2014" t="s">
        <v>72</v>
      </c>
      <c r="H2014" t="s">
        <v>261</v>
      </c>
      <c r="I2014" t="s">
        <v>16</v>
      </c>
      <c r="J2014">
        <v>1</v>
      </c>
    </row>
    <row r="2015" spans="1:10" x14ac:dyDescent="0.3">
      <c r="A2015" t="s">
        <v>1165</v>
      </c>
      <c r="B2015" t="s">
        <v>1166</v>
      </c>
      <c r="C2015" t="s">
        <v>696</v>
      </c>
      <c r="D2015" t="s">
        <v>697</v>
      </c>
      <c r="E2015">
        <v>1.07</v>
      </c>
      <c r="F2015">
        <v>7.5810590156286442E-7</v>
      </c>
      <c r="G2015" t="s">
        <v>72</v>
      </c>
      <c r="H2015" t="s">
        <v>261</v>
      </c>
      <c r="I2015" t="s">
        <v>16</v>
      </c>
      <c r="J2015">
        <v>1</v>
      </c>
    </row>
    <row r="2016" spans="1:10" x14ac:dyDescent="0.3">
      <c r="A2016" t="s">
        <v>1165</v>
      </c>
      <c r="B2016" t="s">
        <v>1166</v>
      </c>
      <c r="C2016" t="s">
        <v>1167</v>
      </c>
      <c r="D2016" t="s">
        <v>1168</v>
      </c>
      <c r="E2016">
        <v>2</v>
      </c>
      <c r="F2016">
        <v>4.1637508747375786E-4</v>
      </c>
      <c r="G2016" t="s">
        <v>72</v>
      </c>
      <c r="H2016" t="s">
        <v>261</v>
      </c>
      <c r="I2016" t="s">
        <v>16</v>
      </c>
      <c r="J2016">
        <v>4</v>
      </c>
    </row>
    <row r="2017" spans="1:10" x14ac:dyDescent="0.3">
      <c r="A2017" t="s">
        <v>1165</v>
      </c>
      <c r="B2017" t="s">
        <v>1166</v>
      </c>
      <c r="C2017" t="s">
        <v>1169</v>
      </c>
      <c r="D2017" t="s">
        <v>1170</v>
      </c>
      <c r="E2017">
        <v>3</v>
      </c>
      <c r="F2017">
        <v>0.58898996967576389</v>
      </c>
      <c r="G2017" t="s">
        <v>14</v>
      </c>
      <c r="H2017" t="s">
        <v>261</v>
      </c>
      <c r="I2017" t="s">
        <v>16</v>
      </c>
      <c r="J2017">
        <v>4</v>
      </c>
    </row>
    <row r="2018" spans="1:10" x14ac:dyDescent="0.3">
      <c r="A2018" t="s">
        <v>1165</v>
      </c>
      <c r="B2018" t="s">
        <v>1166</v>
      </c>
      <c r="C2018" t="s">
        <v>284</v>
      </c>
      <c r="D2018" t="s">
        <v>285</v>
      </c>
      <c r="E2018">
        <v>4</v>
      </c>
      <c r="F2018">
        <v>1.2421273617914626E-2</v>
      </c>
      <c r="G2018" t="s">
        <v>14</v>
      </c>
      <c r="H2018" t="s">
        <v>261</v>
      </c>
      <c r="I2018" t="s">
        <v>16</v>
      </c>
      <c r="J2018">
        <v>3</v>
      </c>
    </row>
    <row r="2019" spans="1:10" x14ac:dyDescent="0.3">
      <c r="A2019" t="s">
        <v>1165</v>
      </c>
      <c r="B2019" t="s">
        <v>1166</v>
      </c>
      <c r="C2019" t="s">
        <v>286</v>
      </c>
      <c r="D2019" t="s">
        <v>287</v>
      </c>
      <c r="E2019">
        <v>5</v>
      </c>
      <c r="F2019">
        <v>8.1642174014462333E-4</v>
      </c>
      <c r="G2019" t="s">
        <v>14</v>
      </c>
      <c r="H2019" t="s">
        <v>261</v>
      </c>
      <c r="I2019" t="s">
        <v>16</v>
      </c>
      <c r="J2019">
        <v>3</v>
      </c>
    </row>
    <row r="2020" spans="1:10" x14ac:dyDescent="0.3">
      <c r="A2020" t="s">
        <v>1171</v>
      </c>
      <c r="B2020" t="s">
        <v>1172</v>
      </c>
      <c r="C2020" t="s">
        <v>1173</v>
      </c>
      <c r="D2020" t="s">
        <v>1174</v>
      </c>
      <c r="E2020">
        <v>1.01</v>
      </c>
      <c r="F2020">
        <v>0.05</v>
      </c>
      <c r="G2020" t="s">
        <v>72</v>
      </c>
      <c r="H2020" t="s">
        <v>151</v>
      </c>
      <c r="I2020" t="s">
        <v>16</v>
      </c>
      <c r="J2020">
        <v>2</v>
      </c>
    </row>
    <row r="2021" spans="1:10" x14ac:dyDescent="0.3">
      <c r="A2021" t="s">
        <v>1171</v>
      </c>
      <c r="B2021" t="s">
        <v>1172</v>
      </c>
      <c r="C2021" t="s">
        <v>1175</v>
      </c>
      <c r="D2021" t="s">
        <v>1176</v>
      </c>
      <c r="E2021">
        <v>1.02</v>
      </c>
      <c r="F2021">
        <v>2.5000000000000001E-2</v>
      </c>
      <c r="G2021" t="s">
        <v>72</v>
      </c>
      <c r="H2021" t="s">
        <v>151</v>
      </c>
      <c r="I2021" t="s">
        <v>16</v>
      </c>
      <c r="J2021">
        <v>3</v>
      </c>
    </row>
    <row r="2022" spans="1:10" x14ac:dyDescent="0.3">
      <c r="A2022" t="s">
        <v>1171</v>
      </c>
      <c r="B2022" t="s">
        <v>1172</v>
      </c>
      <c r="C2022" t="s">
        <v>1177</v>
      </c>
      <c r="D2022" t="s">
        <v>1178</v>
      </c>
      <c r="E2022">
        <v>1.03</v>
      </c>
      <c r="F2022">
        <v>1.4999999999999999E-2</v>
      </c>
      <c r="G2022" t="s">
        <v>72</v>
      </c>
      <c r="H2022" t="s">
        <v>151</v>
      </c>
      <c r="I2022" t="s">
        <v>16</v>
      </c>
      <c r="J2022">
        <v>3</v>
      </c>
    </row>
    <row r="2023" spans="1:10" x14ac:dyDescent="0.3">
      <c r="A2023" t="s">
        <v>1171</v>
      </c>
      <c r="B2023" t="s">
        <v>1172</v>
      </c>
      <c r="C2023" t="s">
        <v>963</v>
      </c>
      <c r="D2023" t="s">
        <v>964</v>
      </c>
      <c r="E2023">
        <v>1.04</v>
      </c>
      <c r="F2023">
        <v>4.0000000000000001E-3</v>
      </c>
      <c r="G2023" t="s">
        <v>72</v>
      </c>
      <c r="H2023" t="s">
        <v>151</v>
      </c>
      <c r="I2023" t="s">
        <v>16</v>
      </c>
      <c r="J2023">
        <v>7</v>
      </c>
    </row>
    <row r="2024" spans="1:10" x14ac:dyDescent="0.3">
      <c r="A2024" t="s">
        <v>1171</v>
      </c>
      <c r="B2024" t="s">
        <v>1172</v>
      </c>
      <c r="C2024" t="s">
        <v>1179</v>
      </c>
      <c r="D2024" t="s">
        <v>1180</v>
      </c>
      <c r="E2024">
        <v>1.05</v>
      </c>
      <c r="F2024">
        <v>4.0000000000000001E-3</v>
      </c>
      <c r="G2024" t="s">
        <v>72</v>
      </c>
      <c r="H2024" t="s">
        <v>151</v>
      </c>
      <c r="I2024" t="s">
        <v>16</v>
      </c>
      <c r="J2024">
        <v>3</v>
      </c>
    </row>
    <row r="2025" spans="1:10" x14ac:dyDescent="0.3">
      <c r="A2025" t="s">
        <v>1171</v>
      </c>
      <c r="B2025" t="s">
        <v>1172</v>
      </c>
      <c r="C2025" t="s">
        <v>114</v>
      </c>
      <c r="D2025" t="s">
        <v>115</v>
      </c>
      <c r="E2025">
        <v>1.06</v>
      </c>
      <c r="F2025">
        <v>4.0000000000000002E-4</v>
      </c>
      <c r="G2025" t="s">
        <v>72</v>
      </c>
      <c r="H2025" t="s">
        <v>151</v>
      </c>
      <c r="I2025" t="s">
        <v>16</v>
      </c>
      <c r="J2025">
        <v>1</v>
      </c>
    </row>
    <row r="2026" spans="1:10" x14ac:dyDescent="0.3">
      <c r="A2026" t="s">
        <v>1171</v>
      </c>
      <c r="B2026" t="s">
        <v>1172</v>
      </c>
      <c r="C2026" t="s">
        <v>698</v>
      </c>
      <c r="D2026" t="s">
        <v>699</v>
      </c>
      <c r="E2026">
        <v>1.07</v>
      </c>
      <c r="F2026">
        <v>1.5001904761904761E-4</v>
      </c>
      <c r="G2026" t="s">
        <v>72</v>
      </c>
      <c r="H2026" t="s">
        <v>151</v>
      </c>
      <c r="I2026" t="s">
        <v>16</v>
      </c>
      <c r="J2026">
        <v>1</v>
      </c>
    </row>
    <row r="2027" spans="1:10" x14ac:dyDescent="0.3">
      <c r="A2027" t="s">
        <v>1171</v>
      </c>
      <c r="B2027" t="s">
        <v>1172</v>
      </c>
      <c r="C2027" t="s">
        <v>979</v>
      </c>
      <c r="D2027" t="s">
        <v>980</v>
      </c>
      <c r="E2027">
        <v>1.08</v>
      </c>
      <c r="F2027">
        <v>1.4500190476190475E-3</v>
      </c>
      <c r="G2027" t="s">
        <v>72</v>
      </c>
      <c r="H2027" t="s">
        <v>151</v>
      </c>
      <c r="I2027" t="s">
        <v>16</v>
      </c>
      <c r="J2027">
        <v>1</v>
      </c>
    </row>
    <row r="2028" spans="1:10" x14ac:dyDescent="0.3">
      <c r="A2028" t="s">
        <v>1171</v>
      </c>
      <c r="B2028" t="s">
        <v>1172</v>
      </c>
      <c r="C2028" t="s">
        <v>1181</v>
      </c>
      <c r="D2028" t="s">
        <v>1182</v>
      </c>
      <c r="E2028">
        <v>2</v>
      </c>
      <c r="F2028">
        <v>1.6479999999999998E-2</v>
      </c>
      <c r="G2028" t="s">
        <v>72</v>
      </c>
      <c r="H2028" t="s">
        <v>151</v>
      </c>
      <c r="I2028" t="s">
        <v>16</v>
      </c>
      <c r="J2028">
        <v>3</v>
      </c>
    </row>
    <row r="2029" spans="1:10" x14ac:dyDescent="0.3">
      <c r="A2029" t="s">
        <v>1171</v>
      </c>
      <c r="B2029" t="s">
        <v>1172</v>
      </c>
      <c r="C2029" t="s">
        <v>723</v>
      </c>
      <c r="D2029" t="s">
        <v>724</v>
      </c>
      <c r="E2029">
        <v>3</v>
      </c>
      <c r="F2029">
        <v>1.0300952380952382</v>
      </c>
      <c r="G2029" t="s">
        <v>14</v>
      </c>
      <c r="H2029" t="s">
        <v>151</v>
      </c>
      <c r="I2029" t="s">
        <v>16</v>
      </c>
      <c r="J2029">
        <v>3</v>
      </c>
    </row>
    <row r="2030" spans="1:10" x14ac:dyDescent="0.3">
      <c r="A2030" t="s">
        <v>1171</v>
      </c>
      <c r="B2030" t="s">
        <v>1172</v>
      </c>
      <c r="C2030" t="s">
        <v>1183</v>
      </c>
      <c r="D2030" t="s">
        <v>1184</v>
      </c>
      <c r="E2030">
        <v>4</v>
      </c>
      <c r="F2030">
        <v>1.0300952380952382</v>
      </c>
      <c r="G2030" t="s">
        <v>14</v>
      </c>
      <c r="H2030" t="s">
        <v>151</v>
      </c>
      <c r="I2030" t="s">
        <v>16</v>
      </c>
      <c r="J2030">
        <v>4</v>
      </c>
    </row>
    <row r="2031" spans="1:10" x14ac:dyDescent="0.3">
      <c r="A2031" t="s">
        <v>1171</v>
      </c>
      <c r="B2031" t="s">
        <v>1172</v>
      </c>
      <c r="C2031" t="s">
        <v>1185</v>
      </c>
      <c r="D2031" t="s">
        <v>1186</v>
      </c>
      <c r="E2031">
        <v>5</v>
      </c>
      <c r="F2031">
        <v>2.5904761904761906E-2</v>
      </c>
      <c r="G2031" t="s">
        <v>14</v>
      </c>
      <c r="H2031" t="s">
        <v>151</v>
      </c>
      <c r="I2031" t="s">
        <v>16</v>
      </c>
      <c r="J2031">
        <v>3</v>
      </c>
    </row>
    <row r="2032" spans="1:10" x14ac:dyDescent="0.3">
      <c r="A2032" t="s">
        <v>1187</v>
      </c>
      <c r="B2032" t="s">
        <v>1188</v>
      </c>
      <c r="C2032" t="s">
        <v>1173</v>
      </c>
      <c r="D2032" t="s">
        <v>1174</v>
      </c>
      <c r="E2032">
        <v>1.01</v>
      </c>
      <c r="F2032">
        <v>0.05</v>
      </c>
      <c r="G2032" t="s">
        <v>72</v>
      </c>
      <c r="H2032" t="s">
        <v>1189</v>
      </c>
      <c r="I2032" t="s">
        <v>16</v>
      </c>
      <c r="J2032">
        <v>2</v>
      </c>
    </row>
    <row r="2033" spans="1:10" x14ac:dyDescent="0.3">
      <c r="A2033" t="s">
        <v>1187</v>
      </c>
      <c r="B2033" t="s">
        <v>1188</v>
      </c>
      <c r="C2033" t="s">
        <v>1175</v>
      </c>
      <c r="D2033" t="s">
        <v>1176</v>
      </c>
      <c r="E2033">
        <v>1.02</v>
      </c>
      <c r="F2033">
        <v>2.5000000000000001E-2</v>
      </c>
      <c r="G2033" t="s">
        <v>72</v>
      </c>
      <c r="H2033" t="s">
        <v>1189</v>
      </c>
      <c r="I2033" t="s">
        <v>16</v>
      </c>
      <c r="J2033">
        <v>3</v>
      </c>
    </row>
    <row r="2034" spans="1:10" x14ac:dyDescent="0.3">
      <c r="A2034" t="s">
        <v>1187</v>
      </c>
      <c r="B2034" t="s">
        <v>1188</v>
      </c>
      <c r="C2034" t="s">
        <v>1177</v>
      </c>
      <c r="D2034" t="s">
        <v>1178</v>
      </c>
      <c r="E2034">
        <v>1.03</v>
      </c>
      <c r="F2034">
        <v>1.4999999999999999E-2</v>
      </c>
      <c r="G2034" t="s">
        <v>72</v>
      </c>
      <c r="H2034" t="s">
        <v>1189</v>
      </c>
      <c r="I2034" t="s">
        <v>16</v>
      </c>
      <c r="J2034">
        <v>3</v>
      </c>
    </row>
    <row r="2035" spans="1:10" x14ac:dyDescent="0.3">
      <c r="A2035" t="s">
        <v>1187</v>
      </c>
      <c r="B2035" t="s">
        <v>1188</v>
      </c>
      <c r="C2035" t="s">
        <v>963</v>
      </c>
      <c r="D2035" t="s">
        <v>964</v>
      </c>
      <c r="E2035">
        <v>1.04</v>
      </c>
      <c r="F2035">
        <v>4.0000000000000001E-3</v>
      </c>
      <c r="G2035" t="s">
        <v>72</v>
      </c>
      <c r="H2035" t="s">
        <v>1189</v>
      </c>
      <c r="I2035" t="s">
        <v>16</v>
      </c>
      <c r="J2035">
        <v>7</v>
      </c>
    </row>
    <row r="2036" spans="1:10" x14ac:dyDescent="0.3">
      <c r="A2036" t="s">
        <v>1187</v>
      </c>
      <c r="B2036" t="s">
        <v>1188</v>
      </c>
      <c r="C2036" t="s">
        <v>1179</v>
      </c>
      <c r="D2036" t="s">
        <v>1180</v>
      </c>
      <c r="E2036">
        <v>1.05</v>
      </c>
      <c r="F2036">
        <v>4.0000000000000001E-3</v>
      </c>
      <c r="G2036" t="s">
        <v>72</v>
      </c>
      <c r="H2036" t="s">
        <v>1189</v>
      </c>
      <c r="I2036" t="s">
        <v>16</v>
      </c>
      <c r="J2036">
        <v>3</v>
      </c>
    </row>
    <row r="2037" spans="1:10" x14ac:dyDescent="0.3">
      <c r="A2037" t="s">
        <v>1187</v>
      </c>
      <c r="B2037" t="s">
        <v>1188</v>
      </c>
      <c r="C2037" t="s">
        <v>114</v>
      </c>
      <c r="D2037" t="s">
        <v>115</v>
      </c>
      <c r="E2037">
        <v>1.06</v>
      </c>
      <c r="F2037">
        <v>4.0000000000000002E-4</v>
      </c>
      <c r="G2037" t="s">
        <v>72</v>
      </c>
      <c r="H2037" t="s">
        <v>1189</v>
      </c>
      <c r="I2037" t="s">
        <v>16</v>
      </c>
      <c r="J2037">
        <v>1</v>
      </c>
    </row>
    <row r="2038" spans="1:10" x14ac:dyDescent="0.3">
      <c r="A2038" t="s">
        <v>1187</v>
      </c>
      <c r="B2038" t="s">
        <v>1188</v>
      </c>
      <c r="C2038" t="s">
        <v>698</v>
      </c>
      <c r="D2038" t="s">
        <v>699</v>
      </c>
      <c r="E2038">
        <v>1.07</v>
      </c>
      <c r="F2038">
        <v>1.5001904761904761E-4</v>
      </c>
      <c r="G2038" t="s">
        <v>72</v>
      </c>
      <c r="H2038" t="s">
        <v>1189</v>
      </c>
      <c r="I2038" t="s">
        <v>16</v>
      </c>
      <c r="J2038">
        <v>1</v>
      </c>
    </row>
    <row r="2039" spans="1:10" x14ac:dyDescent="0.3">
      <c r="A2039" t="s">
        <v>1187</v>
      </c>
      <c r="B2039" t="s">
        <v>1188</v>
      </c>
      <c r="C2039" t="s">
        <v>979</v>
      </c>
      <c r="D2039" t="s">
        <v>980</v>
      </c>
      <c r="E2039">
        <v>1.08</v>
      </c>
      <c r="F2039">
        <v>1.4500190476190475E-3</v>
      </c>
      <c r="G2039" t="s">
        <v>72</v>
      </c>
      <c r="H2039" t="s">
        <v>1189</v>
      </c>
      <c r="I2039" t="s">
        <v>16</v>
      </c>
      <c r="J2039">
        <v>1</v>
      </c>
    </row>
    <row r="2040" spans="1:10" x14ac:dyDescent="0.3">
      <c r="A2040" t="s">
        <v>1187</v>
      </c>
      <c r="B2040" t="s">
        <v>1188</v>
      </c>
      <c r="C2040" t="s">
        <v>1181</v>
      </c>
      <c r="D2040" t="s">
        <v>1182</v>
      </c>
      <c r="E2040">
        <v>2</v>
      </c>
      <c r="F2040">
        <v>1.6E-2</v>
      </c>
      <c r="G2040" t="s">
        <v>72</v>
      </c>
      <c r="H2040" t="s">
        <v>1189</v>
      </c>
      <c r="I2040" t="s">
        <v>16</v>
      </c>
      <c r="J2040">
        <v>3</v>
      </c>
    </row>
    <row r="2041" spans="1:10" x14ac:dyDescent="0.3">
      <c r="A2041" t="s">
        <v>1187</v>
      </c>
      <c r="B2041" t="s">
        <v>1188</v>
      </c>
      <c r="C2041" t="s">
        <v>1190</v>
      </c>
      <c r="D2041" t="s">
        <v>1191</v>
      </c>
      <c r="E2041">
        <v>3</v>
      </c>
      <c r="F2041">
        <v>1</v>
      </c>
      <c r="G2041" t="s">
        <v>14</v>
      </c>
      <c r="H2041" t="s">
        <v>1189</v>
      </c>
      <c r="I2041" t="s">
        <v>16</v>
      </c>
      <c r="J2041">
        <v>4</v>
      </c>
    </row>
    <row r="2042" spans="1:10" x14ac:dyDescent="0.3">
      <c r="A2042" t="s">
        <v>1187</v>
      </c>
      <c r="B2042" t="s">
        <v>1188</v>
      </c>
      <c r="C2042" t="s">
        <v>723</v>
      </c>
      <c r="D2042" t="s">
        <v>724</v>
      </c>
      <c r="E2042">
        <v>4</v>
      </c>
      <c r="F2042">
        <v>1</v>
      </c>
      <c r="G2042" t="s">
        <v>14</v>
      </c>
      <c r="H2042" t="s">
        <v>1189</v>
      </c>
      <c r="I2042" t="s">
        <v>16</v>
      </c>
      <c r="J2042">
        <v>3</v>
      </c>
    </row>
    <row r="2043" spans="1:10" x14ac:dyDescent="0.3">
      <c r="A2043" t="s">
        <v>1187</v>
      </c>
      <c r="B2043" t="s">
        <v>1188</v>
      </c>
      <c r="C2043" t="s">
        <v>1185</v>
      </c>
      <c r="D2043" t="s">
        <v>1186</v>
      </c>
      <c r="E2043">
        <v>5</v>
      </c>
      <c r="F2043">
        <v>2.5142857142857144E-2</v>
      </c>
      <c r="G2043" t="s">
        <v>14</v>
      </c>
      <c r="H2043" t="s">
        <v>1189</v>
      </c>
      <c r="I2043" t="s">
        <v>16</v>
      </c>
      <c r="J2043">
        <v>3</v>
      </c>
    </row>
    <row r="2044" spans="1:10" x14ac:dyDescent="0.3">
      <c r="A2044" t="s">
        <v>1192</v>
      </c>
      <c r="B2044" t="s">
        <v>1193</v>
      </c>
      <c r="C2044" t="s">
        <v>1173</v>
      </c>
      <c r="D2044" t="s">
        <v>1174</v>
      </c>
      <c r="E2044">
        <v>1.01</v>
      </c>
      <c r="F2044">
        <v>0.15</v>
      </c>
      <c r="G2044" t="s">
        <v>72</v>
      </c>
      <c r="H2044" t="s">
        <v>151</v>
      </c>
      <c r="I2044" t="s">
        <v>16</v>
      </c>
      <c r="J2044">
        <v>2</v>
      </c>
    </row>
    <row r="2045" spans="1:10" x14ac:dyDescent="0.3">
      <c r="A2045" t="s">
        <v>1192</v>
      </c>
      <c r="B2045" t="s">
        <v>1193</v>
      </c>
      <c r="C2045" t="s">
        <v>1175</v>
      </c>
      <c r="D2045" t="s">
        <v>1176</v>
      </c>
      <c r="E2045">
        <v>1.02</v>
      </c>
      <c r="F2045">
        <v>7.4999999999999997E-2</v>
      </c>
      <c r="G2045" t="s">
        <v>72</v>
      </c>
      <c r="H2045" t="s">
        <v>151</v>
      </c>
      <c r="I2045" t="s">
        <v>16</v>
      </c>
      <c r="J2045">
        <v>3</v>
      </c>
    </row>
    <row r="2046" spans="1:10" x14ac:dyDescent="0.3">
      <c r="A2046" t="s">
        <v>1192</v>
      </c>
      <c r="B2046" t="s">
        <v>1193</v>
      </c>
      <c r="C2046" t="s">
        <v>1177</v>
      </c>
      <c r="D2046" t="s">
        <v>1178</v>
      </c>
      <c r="E2046">
        <v>1.03</v>
      </c>
      <c r="F2046">
        <v>4.4999999999999998E-2</v>
      </c>
      <c r="G2046" t="s">
        <v>72</v>
      </c>
      <c r="H2046" t="s">
        <v>151</v>
      </c>
      <c r="I2046" t="s">
        <v>16</v>
      </c>
      <c r="J2046">
        <v>3</v>
      </c>
    </row>
    <row r="2047" spans="1:10" x14ac:dyDescent="0.3">
      <c r="A2047" t="s">
        <v>1192</v>
      </c>
      <c r="B2047" t="s">
        <v>1193</v>
      </c>
      <c r="C2047" t="s">
        <v>963</v>
      </c>
      <c r="D2047" t="s">
        <v>964</v>
      </c>
      <c r="E2047">
        <v>1.04</v>
      </c>
      <c r="F2047">
        <v>1.2E-2</v>
      </c>
      <c r="G2047" t="s">
        <v>72</v>
      </c>
      <c r="H2047" t="s">
        <v>151</v>
      </c>
      <c r="I2047" t="s">
        <v>16</v>
      </c>
      <c r="J2047">
        <v>7</v>
      </c>
    </row>
    <row r="2048" spans="1:10" x14ac:dyDescent="0.3">
      <c r="A2048" t="s">
        <v>1192</v>
      </c>
      <c r="B2048" t="s">
        <v>1193</v>
      </c>
      <c r="C2048" t="s">
        <v>1179</v>
      </c>
      <c r="D2048" t="s">
        <v>1180</v>
      </c>
      <c r="E2048">
        <v>1.05</v>
      </c>
      <c r="F2048">
        <v>1.2E-2</v>
      </c>
      <c r="G2048" t="s">
        <v>72</v>
      </c>
      <c r="H2048" t="s">
        <v>151</v>
      </c>
      <c r="I2048" t="s">
        <v>16</v>
      </c>
      <c r="J2048">
        <v>3</v>
      </c>
    </row>
    <row r="2049" spans="1:10" x14ac:dyDescent="0.3">
      <c r="A2049" t="s">
        <v>1192</v>
      </c>
      <c r="B2049" t="s">
        <v>1193</v>
      </c>
      <c r="C2049" t="s">
        <v>114</v>
      </c>
      <c r="D2049" t="s">
        <v>115</v>
      </c>
      <c r="E2049">
        <v>1.06</v>
      </c>
      <c r="F2049">
        <v>1.2000000000000001E-3</v>
      </c>
      <c r="G2049" t="s">
        <v>72</v>
      </c>
      <c r="H2049" t="s">
        <v>151</v>
      </c>
      <c r="I2049" t="s">
        <v>16</v>
      </c>
      <c r="J2049">
        <v>1</v>
      </c>
    </row>
    <row r="2050" spans="1:10" x14ac:dyDescent="0.3">
      <c r="A2050" t="s">
        <v>1192</v>
      </c>
      <c r="B2050" t="s">
        <v>1193</v>
      </c>
      <c r="C2050" t="s">
        <v>698</v>
      </c>
      <c r="D2050" t="s">
        <v>699</v>
      </c>
      <c r="E2050">
        <v>1.07</v>
      </c>
      <c r="F2050">
        <v>4.5005714285714285E-4</v>
      </c>
      <c r="G2050" t="s">
        <v>72</v>
      </c>
      <c r="H2050" t="s">
        <v>151</v>
      </c>
      <c r="I2050" t="s">
        <v>16</v>
      </c>
      <c r="J2050">
        <v>1</v>
      </c>
    </row>
    <row r="2051" spans="1:10" x14ac:dyDescent="0.3">
      <c r="A2051" t="s">
        <v>1192</v>
      </c>
      <c r="B2051" t="s">
        <v>1193</v>
      </c>
      <c r="C2051" t="s">
        <v>979</v>
      </c>
      <c r="D2051" t="s">
        <v>980</v>
      </c>
      <c r="E2051">
        <v>1.08</v>
      </c>
      <c r="F2051">
        <v>4.3500571428571428E-3</v>
      </c>
      <c r="G2051" t="s">
        <v>72</v>
      </c>
      <c r="H2051" t="s">
        <v>151</v>
      </c>
      <c r="I2051" t="s">
        <v>16</v>
      </c>
      <c r="J2051">
        <v>1</v>
      </c>
    </row>
    <row r="2052" spans="1:10" x14ac:dyDescent="0.3">
      <c r="A2052" t="s">
        <v>1192</v>
      </c>
      <c r="B2052" t="s">
        <v>1193</v>
      </c>
      <c r="C2052" t="s">
        <v>1194</v>
      </c>
      <c r="D2052" t="s">
        <v>1195</v>
      </c>
      <c r="E2052">
        <v>2</v>
      </c>
      <c r="F2052">
        <v>1</v>
      </c>
      <c r="G2052" t="s">
        <v>14</v>
      </c>
      <c r="H2052" t="s">
        <v>151</v>
      </c>
      <c r="I2052" t="s">
        <v>16</v>
      </c>
      <c r="J2052">
        <v>4</v>
      </c>
    </row>
    <row r="2053" spans="1:10" x14ac:dyDescent="0.3">
      <c r="A2053" t="s">
        <v>1192</v>
      </c>
      <c r="B2053" t="s">
        <v>1193</v>
      </c>
      <c r="C2053" t="s">
        <v>1181</v>
      </c>
      <c r="D2053" t="s">
        <v>1182</v>
      </c>
      <c r="E2053">
        <v>3</v>
      </c>
      <c r="F2053">
        <v>4.8000000000000001E-2</v>
      </c>
      <c r="G2053" t="s">
        <v>72</v>
      </c>
      <c r="H2053" t="s">
        <v>151</v>
      </c>
      <c r="I2053" t="s">
        <v>16</v>
      </c>
      <c r="J2053">
        <v>3</v>
      </c>
    </row>
    <row r="2054" spans="1:10" x14ac:dyDescent="0.3">
      <c r="A2054" t="s">
        <v>1192</v>
      </c>
      <c r="B2054" t="s">
        <v>1193</v>
      </c>
      <c r="C2054" t="s">
        <v>723</v>
      </c>
      <c r="D2054" t="s">
        <v>724</v>
      </c>
      <c r="E2054">
        <v>4</v>
      </c>
      <c r="F2054">
        <v>1</v>
      </c>
      <c r="G2054" t="s">
        <v>14</v>
      </c>
      <c r="H2054" t="s">
        <v>151</v>
      </c>
      <c r="I2054" t="s">
        <v>16</v>
      </c>
      <c r="J2054">
        <v>3</v>
      </c>
    </row>
    <row r="2055" spans="1:10" x14ac:dyDescent="0.3">
      <c r="A2055" t="s">
        <v>1192</v>
      </c>
      <c r="B2055" t="s">
        <v>1193</v>
      </c>
      <c r="C2055" t="s">
        <v>1185</v>
      </c>
      <c r="D2055" t="s">
        <v>1186</v>
      </c>
      <c r="E2055">
        <v>5</v>
      </c>
      <c r="F2055">
        <v>8.3428571428571435E-2</v>
      </c>
      <c r="G2055" t="s">
        <v>14</v>
      </c>
      <c r="H2055" t="s">
        <v>151</v>
      </c>
      <c r="I2055" t="s">
        <v>16</v>
      </c>
      <c r="J2055">
        <v>3</v>
      </c>
    </row>
    <row r="2056" spans="1:10" x14ac:dyDescent="0.3">
      <c r="A2056" t="s">
        <v>1196</v>
      </c>
      <c r="B2056" t="s">
        <v>1197</v>
      </c>
      <c r="C2056" t="s">
        <v>1198</v>
      </c>
      <c r="D2056" t="s">
        <v>2287</v>
      </c>
      <c r="E2056">
        <v>1</v>
      </c>
      <c r="F2056">
        <v>1</v>
      </c>
      <c r="G2056" t="s">
        <v>14</v>
      </c>
      <c r="H2056" t="s">
        <v>1001</v>
      </c>
      <c r="I2056" t="s">
        <v>16</v>
      </c>
      <c r="J2056">
        <v>0</v>
      </c>
    </row>
    <row r="2057" spans="1:10" x14ac:dyDescent="0.3">
      <c r="A2057" t="s">
        <v>1196</v>
      </c>
      <c r="B2057" t="s">
        <v>1197</v>
      </c>
      <c r="C2057" t="s">
        <v>139</v>
      </c>
      <c r="D2057" t="s">
        <v>140</v>
      </c>
      <c r="E2057">
        <v>2</v>
      </c>
      <c r="F2057">
        <v>5.5599999999999997E-2</v>
      </c>
      <c r="G2057" t="s">
        <v>14</v>
      </c>
      <c r="H2057" t="s">
        <v>1001</v>
      </c>
      <c r="I2057" t="s">
        <v>16</v>
      </c>
      <c r="J2057">
        <v>3</v>
      </c>
    </row>
    <row r="2058" spans="1:10" x14ac:dyDescent="0.3">
      <c r="A2058" t="s">
        <v>1196</v>
      </c>
      <c r="B2058" t="s">
        <v>1197</v>
      </c>
      <c r="C2058" t="s">
        <v>771</v>
      </c>
      <c r="D2058" t="s">
        <v>772</v>
      </c>
      <c r="E2058">
        <v>3</v>
      </c>
      <c r="F2058">
        <v>1</v>
      </c>
      <c r="G2058" t="s">
        <v>14</v>
      </c>
      <c r="H2058" t="s">
        <v>1001</v>
      </c>
      <c r="I2058" t="s">
        <v>16</v>
      </c>
      <c r="J2058">
        <v>3</v>
      </c>
    </row>
    <row r="2059" spans="1:10" x14ac:dyDescent="0.3">
      <c r="A2059" t="s">
        <v>1196</v>
      </c>
      <c r="B2059" t="s">
        <v>1197</v>
      </c>
      <c r="C2059" t="s">
        <v>1199</v>
      </c>
      <c r="D2059" t="s">
        <v>1200</v>
      </c>
      <c r="E2059">
        <v>4</v>
      </c>
      <c r="F2059">
        <v>0.5</v>
      </c>
      <c r="G2059" t="s">
        <v>130</v>
      </c>
      <c r="H2059" t="s">
        <v>1001</v>
      </c>
      <c r="I2059" t="s">
        <v>16</v>
      </c>
      <c r="J2059">
        <v>0</v>
      </c>
    </row>
    <row r="2060" spans="1:10" x14ac:dyDescent="0.3">
      <c r="A2060" t="s">
        <v>1201</v>
      </c>
      <c r="B2060" t="s">
        <v>1202</v>
      </c>
      <c r="C2060" t="s">
        <v>1203</v>
      </c>
      <c r="D2060" t="s">
        <v>1204</v>
      </c>
      <c r="E2060">
        <v>1</v>
      </c>
      <c r="F2060">
        <v>7.5000468752929705E-2</v>
      </c>
      <c r="G2060" t="s">
        <v>72</v>
      </c>
      <c r="H2060" t="s">
        <v>1205</v>
      </c>
      <c r="I2060" t="s">
        <v>16</v>
      </c>
      <c r="J2060">
        <v>2</v>
      </c>
    </row>
    <row r="2061" spans="1:10" x14ac:dyDescent="0.3">
      <c r="A2061" t="s">
        <v>1201</v>
      </c>
      <c r="B2061" t="s">
        <v>1202</v>
      </c>
      <c r="C2061" t="s">
        <v>1206</v>
      </c>
      <c r="D2061" t="s">
        <v>1207</v>
      </c>
      <c r="E2061">
        <v>2</v>
      </c>
      <c r="F2061">
        <v>2.3175144844655278E-2</v>
      </c>
      <c r="G2061" t="s">
        <v>72</v>
      </c>
      <c r="H2061" t="s">
        <v>1205</v>
      </c>
      <c r="I2061" t="s">
        <v>16</v>
      </c>
      <c r="J2061">
        <v>3</v>
      </c>
    </row>
    <row r="2062" spans="1:10" x14ac:dyDescent="0.3">
      <c r="A2062" t="s">
        <v>1201</v>
      </c>
      <c r="B2062" t="s">
        <v>1202</v>
      </c>
      <c r="C2062" t="s">
        <v>1208</v>
      </c>
      <c r="D2062" t="s">
        <v>1209</v>
      </c>
      <c r="E2062">
        <v>3</v>
      </c>
      <c r="F2062">
        <v>1.0100125625785161</v>
      </c>
      <c r="G2062" t="s">
        <v>14</v>
      </c>
      <c r="H2062" t="s">
        <v>1205</v>
      </c>
      <c r="I2062" t="s">
        <v>16</v>
      </c>
      <c r="J2062">
        <v>4</v>
      </c>
    </row>
    <row r="2063" spans="1:10" x14ac:dyDescent="0.3">
      <c r="A2063" t="s">
        <v>1201</v>
      </c>
      <c r="B2063" t="s">
        <v>1202</v>
      </c>
      <c r="C2063" t="s">
        <v>1210</v>
      </c>
      <c r="D2063" t="s">
        <v>1211</v>
      </c>
      <c r="E2063">
        <v>4</v>
      </c>
      <c r="F2063">
        <v>1.4437590234938968E-2</v>
      </c>
      <c r="G2063" t="s">
        <v>14</v>
      </c>
      <c r="H2063" t="s">
        <v>1205</v>
      </c>
      <c r="I2063" t="s">
        <v>16</v>
      </c>
      <c r="J2063">
        <v>3</v>
      </c>
    </row>
    <row r="2064" spans="1:10" x14ac:dyDescent="0.3">
      <c r="A2064" t="s">
        <v>1201</v>
      </c>
      <c r="B2064" t="s">
        <v>1202</v>
      </c>
      <c r="C2064" t="s">
        <v>723</v>
      </c>
      <c r="D2064" t="s">
        <v>724</v>
      </c>
      <c r="E2064">
        <v>5</v>
      </c>
      <c r="F2064">
        <v>1.0100125625785161</v>
      </c>
      <c r="G2064" t="s">
        <v>14</v>
      </c>
      <c r="H2064" t="s">
        <v>1205</v>
      </c>
      <c r="I2064" t="s">
        <v>16</v>
      </c>
      <c r="J2064">
        <v>3</v>
      </c>
    </row>
    <row r="2065" spans="1:10" x14ac:dyDescent="0.3">
      <c r="A2065" t="s">
        <v>1212</v>
      </c>
      <c r="B2065" t="s">
        <v>1213</v>
      </c>
      <c r="C2065" t="s">
        <v>253</v>
      </c>
      <c r="D2065" t="s">
        <v>254</v>
      </c>
      <c r="E2065">
        <v>1.01</v>
      </c>
      <c r="F2065">
        <v>7.0000000000000007E-2</v>
      </c>
      <c r="G2065" t="s">
        <v>72</v>
      </c>
      <c r="H2065" t="s">
        <v>59</v>
      </c>
      <c r="I2065" t="s">
        <v>16</v>
      </c>
      <c r="J2065">
        <v>5</v>
      </c>
    </row>
    <row r="2066" spans="1:10" x14ac:dyDescent="0.3">
      <c r="A2066" t="s">
        <v>1212</v>
      </c>
      <c r="B2066" t="s">
        <v>1213</v>
      </c>
      <c r="C2066" t="s">
        <v>1050</v>
      </c>
      <c r="D2066" t="s">
        <v>1051</v>
      </c>
      <c r="E2066">
        <v>1.02</v>
      </c>
      <c r="F2066">
        <v>1.238E-2</v>
      </c>
      <c r="G2066" t="s">
        <v>72</v>
      </c>
      <c r="H2066" t="s">
        <v>59</v>
      </c>
      <c r="I2066" t="s">
        <v>16</v>
      </c>
      <c r="J2066">
        <v>1</v>
      </c>
    </row>
    <row r="2067" spans="1:10" x14ac:dyDescent="0.3">
      <c r="A2067" t="s">
        <v>1212</v>
      </c>
      <c r="B2067" t="s">
        <v>1213</v>
      </c>
      <c r="C2067" t="s">
        <v>1214</v>
      </c>
      <c r="D2067" t="s">
        <v>1215</v>
      </c>
      <c r="E2067">
        <v>1.03</v>
      </c>
      <c r="F2067">
        <v>6.7999999999999996E-3</v>
      </c>
      <c r="G2067" t="s">
        <v>72</v>
      </c>
      <c r="H2067" t="s">
        <v>59</v>
      </c>
      <c r="I2067" t="s">
        <v>16</v>
      </c>
      <c r="J2067">
        <v>3</v>
      </c>
    </row>
    <row r="2068" spans="1:10" x14ac:dyDescent="0.3">
      <c r="A2068" t="s">
        <v>1212</v>
      </c>
      <c r="B2068" t="s">
        <v>1213</v>
      </c>
      <c r="C2068" t="s">
        <v>717</v>
      </c>
      <c r="D2068" t="s">
        <v>718</v>
      </c>
      <c r="E2068">
        <v>1.04</v>
      </c>
      <c r="F2068">
        <v>5.0000000000000001E-3</v>
      </c>
      <c r="G2068" t="s">
        <v>72</v>
      </c>
      <c r="H2068" t="s">
        <v>59</v>
      </c>
      <c r="I2068" t="s">
        <v>16</v>
      </c>
      <c r="J2068">
        <v>1</v>
      </c>
    </row>
    <row r="2069" spans="1:10" x14ac:dyDescent="0.3">
      <c r="A2069" t="s">
        <v>1212</v>
      </c>
      <c r="B2069" t="s">
        <v>1213</v>
      </c>
      <c r="C2069" t="s">
        <v>617</v>
      </c>
      <c r="D2069" t="s">
        <v>618</v>
      </c>
      <c r="E2069">
        <v>1.05</v>
      </c>
      <c r="F2069">
        <v>9.5999999999999992E-4</v>
      </c>
      <c r="G2069" t="s">
        <v>72</v>
      </c>
      <c r="H2069" t="s">
        <v>59</v>
      </c>
      <c r="I2069" t="s">
        <v>16</v>
      </c>
      <c r="J2069">
        <v>1</v>
      </c>
    </row>
    <row r="2070" spans="1:10" x14ac:dyDescent="0.3">
      <c r="A2070" t="s">
        <v>1212</v>
      </c>
      <c r="B2070" t="s">
        <v>1213</v>
      </c>
      <c r="C2070" t="s">
        <v>78</v>
      </c>
      <c r="D2070" t="s">
        <v>79</v>
      </c>
      <c r="E2070">
        <v>1.06</v>
      </c>
      <c r="F2070">
        <v>1.4846E-3</v>
      </c>
      <c r="G2070" t="s">
        <v>72</v>
      </c>
      <c r="H2070" t="s">
        <v>59</v>
      </c>
      <c r="I2070" t="s">
        <v>16</v>
      </c>
      <c r="J2070">
        <v>7</v>
      </c>
    </row>
    <row r="2071" spans="1:10" x14ac:dyDescent="0.3">
      <c r="A2071" t="s">
        <v>1212</v>
      </c>
      <c r="B2071" t="s">
        <v>1213</v>
      </c>
      <c r="C2071" t="s">
        <v>696</v>
      </c>
      <c r="D2071" t="s">
        <v>697</v>
      </c>
      <c r="E2071">
        <v>1.07</v>
      </c>
      <c r="F2071">
        <v>5.0000000000000001E-4</v>
      </c>
      <c r="G2071" t="s">
        <v>72</v>
      </c>
      <c r="H2071" t="s">
        <v>59</v>
      </c>
      <c r="I2071" t="s">
        <v>16</v>
      </c>
      <c r="J2071">
        <v>1</v>
      </c>
    </row>
    <row r="2072" spans="1:10" x14ac:dyDescent="0.3">
      <c r="A2072" t="s">
        <v>1212</v>
      </c>
      <c r="B2072" t="s">
        <v>1213</v>
      </c>
      <c r="C2072" t="s">
        <v>698</v>
      </c>
      <c r="D2072" t="s">
        <v>699</v>
      </c>
      <c r="E2072">
        <v>1.08</v>
      </c>
      <c r="F2072">
        <v>2.3999999999999998E-4</v>
      </c>
      <c r="G2072" t="s">
        <v>72</v>
      </c>
      <c r="H2072" t="s">
        <v>59</v>
      </c>
      <c r="I2072" t="s">
        <v>16</v>
      </c>
      <c r="J2072">
        <v>1</v>
      </c>
    </row>
    <row r="2073" spans="1:10" x14ac:dyDescent="0.3">
      <c r="A2073" t="s">
        <v>1212</v>
      </c>
      <c r="B2073" t="s">
        <v>1213</v>
      </c>
      <c r="C2073" t="s">
        <v>227</v>
      </c>
      <c r="D2073" t="s">
        <v>228</v>
      </c>
      <c r="E2073">
        <v>1.0900000000000001</v>
      </c>
      <c r="F2073">
        <v>1.7999999999999999E-6</v>
      </c>
      <c r="G2073" t="s">
        <v>72</v>
      </c>
      <c r="H2073" t="s">
        <v>59</v>
      </c>
      <c r="I2073" t="s">
        <v>16</v>
      </c>
      <c r="J2073">
        <v>1</v>
      </c>
    </row>
    <row r="2074" spans="1:10" x14ac:dyDescent="0.3">
      <c r="A2074" t="s">
        <v>1212</v>
      </c>
      <c r="B2074" t="s">
        <v>1213</v>
      </c>
      <c r="C2074" t="s">
        <v>110</v>
      </c>
      <c r="D2074" t="s">
        <v>111</v>
      </c>
      <c r="E2074">
        <v>1.1000000000000001</v>
      </c>
      <c r="F2074">
        <v>7.3400000000000009E-5</v>
      </c>
      <c r="G2074" t="s">
        <v>72</v>
      </c>
      <c r="H2074" t="s">
        <v>59</v>
      </c>
      <c r="I2074" t="s">
        <v>16</v>
      </c>
      <c r="J2074">
        <v>1</v>
      </c>
    </row>
    <row r="2075" spans="1:10" x14ac:dyDescent="0.3">
      <c r="A2075" t="s">
        <v>1212</v>
      </c>
      <c r="B2075" t="s">
        <v>1213</v>
      </c>
      <c r="C2075" t="s">
        <v>1216</v>
      </c>
      <c r="D2075" t="s">
        <v>1217</v>
      </c>
      <c r="E2075">
        <v>1.1100000000000001</v>
      </c>
      <c r="F2075">
        <v>1E-4</v>
      </c>
      <c r="G2075" t="s">
        <v>72</v>
      </c>
      <c r="H2075" t="s">
        <v>59</v>
      </c>
      <c r="I2075" t="s">
        <v>16</v>
      </c>
      <c r="J2075">
        <v>2</v>
      </c>
    </row>
    <row r="2076" spans="1:10" x14ac:dyDescent="0.3">
      <c r="A2076" t="s">
        <v>1212</v>
      </c>
      <c r="B2076" t="s">
        <v>1213</v>
      </c>
      <c r="C2076" t="s">
        <v>995</v>
      </c>
      <c r="D2076" t="s">
        <v>996</v>
      </c>
      <c r="E2076">
        <v>1.1200000000000001</v>
      </c>
      <c r="F2076">
        <v>0.14246</v>
      </c>
      <c r="G2076" t="s">
        <v>72</v>
      </c>
      <c r="H2076" t="s">
        <v>59</v>
      </c>
      <c r="I2076" t="s">
        <v>16</v>
      </c>
      <c r="J2076">
        <v>1</v>
      </c>
    </row>
    <row r="2077" spans="1:10" x14ac:dyDescent="0.3">
      <c r="A2077" t="s">
        <v>1212</v>
      </c>
      <c r="B2077" t="s">
        <v>1213</v>
      </c>
      <c r="C2077" t="s">
        <v>1218</v>
      </c>
      <c r="D2077" t="s">
        <v>1219</v>
      </c>
      <c r="E2077">
        <v>2</v>
      </c>
      <c r="F2077">
        <v>3.04E-2</v>
      </c>
      <c r="G2077" t="s">
        <v>72</v>
      </c>
      <c r="H2077" t="s">
        <v>59</v>
      </c>
      <c r="I2077" t="s">
        <v>16</v>
      </c>
      <c r="J2077">
        <v>4</v>
      </c>
    </row>
    <row r="2078" spans="1:10" x14ac:dyDescent="0.3">
      <c r="A2078" t="s">
        <v>1212</v>
      </c>
      <c r="B2078" t="s">
        <v>1213</v>
      </c>
      <c r="C2078" t="s">
        <v>1220</v>
      </c>
      <c r="D2078" t="s">
        <v>1221</v>
      </c>
      <c r="E2078">
        <v>3</v>
      </c>
      <c r="F2078">
        <v>1</v>
      </c>
      <c r="G2078" t="s">
        <v>14</v>
      </c>
      <c r="H2078" t="s">
        <v>59</v>
      </c>
      <c r="I2078" t="s">
        <v>16</v>
      </c>
      <c r="J2078">
        <v>3</v>
      </c>
    </row>
    <row r="2079" spans="1:10" x14ac:dyDescent="0.3">
      <c r="A2079" t="s">
        <v>1212</v>
      </c>
      <c r="B2079" t="s">
        <v>1213</v>
      </c>
      <c r="C2079" t="s">
        <v>1222</v>
      </c>
      <c r="D2079" t="s">
        <v>1223</v>
      </c>
      <c r="E2079">
        <v>4</v>
      </c>
      <c r="F2079">
        <v>1</v>
      </c>
      <c r="G2079" t="s">
        <v>14</v>
      </c>
      <c r="H2079" t="s">
        <v>59</v>
      </c>
      <c r="I2079" t="s">
        <v>16</v>
      </c>
      <c r="J2079">
        <v>3</v>
      </c>
    </row>
    <row r="2080" spans="1:10" x14ac:dyDescent="0.3">
      <c r="A2080" t="s">
        <v>1212</v>
      </c>
      <c r="B2080" t="s">
        <v>1213</v>
      </c>
      <c r="C2080" t="s">
        <v>1224</v>
      </c>
      <c r="D2080" t="s">
        <v>1225</v>
      </c>
      <c r="E2080">
        <v>5</v>
      </c>
      <c r="F2080">
        <v>4.2000000000000003E-2</v>
      </c>
      <c r="G2080" t="s">
        <v>14</v>
      </c>
      <c r="H2080" t="s">
        <v>59</v>
      </c>
      <c r="I2080" t="s">
        <v>16</v>
      </c>
      <c r="J2080">
        <v>3</v>
      </c>
    </row>
    <row r="2081" spans="1:10" x14ac:dyDescent="0.3">
      <c r="A2081" t="s">
        <v>1226</v>
      </c>
      <c r="B2081" t="s">
        <v>1227</v>
      </c>
      <c r="C2081" t="s">
        <v>203</v>
      </c>
      <c r="D2081" t="s">
        <v>204</v>
      </c>
      <c r="E2081">
        <v>1.01</v>
      </c>
      <c r="F2081">
        <v>4.5300000000000002E-3</v>
      </c>
      <c r="G2081" t="s">
        <v>72</v>
      </c>
      <c r="H2081" t="s">
        <v>1228</v>
      </c>
      <c r="I2081" t="s">
        <v>16</v>
      </c>
      <c r="J2081">
        <v>1</v>
      </c>
    </row>
    <row r="2082" spans="1:10" x14ac:dyDescent="0.3">
      <c r="A2082" t="s">
        <v>1226</v>
      </c>
      <c r="B2082" t="s">
        <v>1227</v>
      </c>
      <c r="C2082" t="s">
        <v>1083</v>
      </c>
      <c r="D2082" t="s">
        <v>1084</v>
      </c>
      <c r="E2082">
        <v>1.02</v>
      </c>
      <c r="F2082">
        <v>7.254E-3</v>
      </c>
      <c r="G2082" t="s">
        <v>72</v>
      </c>
      <c r="H2082" t="s">
        <v>1228</v>
      </c>
      <c r="I2082" t="s">
        <v>16</v>
      </c>
      <c r="J2082">
        <v>1</v>
      </c>
    </row>
    <row r="2083" spans="1:10" x14ac:dyDescent="0.3">
      <c r="A2083" t="s">
        <v>1226</v>
      </c>
      <c r="B2083" t="s">
        <v>1227</v>
      </c>
      <c r="C2083" t="s">
        <v>292</v>
      </c>
      <c r="D2083" t="s">
        <v>293</v>
      </c>
      <c r="E2083">
        <v>1.03</v>
      </c>
      <c r="F2083">
        <v>1.2059999999999998E-3</v>
      </c>
      <c r="G2083" t="s">
        <v>72</v>
      </c>
      <c r="H2083" t="s">
        <v>1228</v>
      </c>
      <c r="I2083" t="s">
        <v>16</v>
      </c>
      <c r="J2083">
        <v>1</v>
      </c>
    </row>
    <row r="2084" spans="1:10" x14ac:dyDescent="0.3">
      <c r="A2084" t="s">
        <v>1226</v>
      </c>
      <c r="B2084" t="s">
        <v>1227</v>
      </c>
      <c r="C2084" t="s">
        <v>1087</v>
      </c>
      <c r="D2084" t="s">
        <v>1088</v>
      </c>
      <c r="E2084">
        <v>1.04</v>
      </c>
      <c r="F2084">
        <v>7.1519999999999995E-3</v>
      </c>
      <c r="G2084" t="s">
        <v>72</v>
      </c>
      <c r="H2084" t="s">
        <v>1228</v>
      </c>
      <c r="I2084" t="s">
        <v>16</v>
      </c>
      <c r="J2084">
        <v>1</v>
      </c>
    </row>
    <row r="2085" spans="1:10" x14ac:dyDescent="0.3">
      <c r="A2085" t="s">
        <v>1226</v>
      </c>
      <c r="B2085" t="s">
        <v>1227</v>
      </c>
      <c r="C2085" t="s">
        <v>1129</v>
      </c>
      <c r="D2085" t="s">
        <v>1130</v>
      </c>
      <c r="E2085">
        <v>1.05</v>
      </c>
      <c r="F2085">
        <v>7.1269999999999997E-3</v>
      </c>
      <c r="G2085" t="s">
        <v>72</v>
      </c>
      <c r="H2085" t="s">
        <v>1228</v>
      </c>
      <c r="I2085" t="s">
        <v>16</v>
      </c>
      <c r="J2085">
        <v>1</v>
      </c>
    </row>
    <row r="2086" spans="1:10" x14ac:dyDescent="0.3">
      <c r="A2086" t="s">
        <v>1226</v>
      </c>
      <c r="B2086" t="s">
        <v>1227</v>
      </c>
      <c r="C2086" t="s">
        <v>1131</v>
      </c>
      <c r="D2086" t="s">
        <v>1132</v>
      </c>
      <c r="E2086">
        <v>1.06</v>
      </c>
      <c r="F2086">
        <v>4.4999999999999997E-3</v>
      </c>
      <c r="G2086" t="s">
        <v>72</v>
      </c>
      <c r="H2086" t="s">
        <v>1228</v>
      </c>
      <c r="I2086" t="s">
        <v>16</v>
      </c>
      <c r="J2086">
        <v>1</v>
      </c>
    </row>
    <row r="2087" spans="1:10" x14ac:dyDescent="0.3">
      <c r="A2087" t="s">
        <v>1226</v>
      </c>
      <c r="B2087" t="s">
        <v>1227</v>
      </c>
      <c r="C2087" t="s">
        <v>717</v>
      </c>
      <c r="D2087" t="s">
        <v>718</v>
      </c>
      <c r="E2087">
        <v>1.07</v>
      </c>
      <c r="F2087">
        <v>2E-3</v>
      </c>
      <c r="G2087" t="s">
        <v>72</v>
      </c>
      <c r="H2087" t="s">
        <v>1228</v>
      </c>
      <c r="I2087" t="s">
        <v>16</v>
      </c>
      <c r="J2087">
        <v>1</v>
      </c>
    </row>
    <row r="2088" spans="1:10" x14ac:dyDescent="0.3">
      <c r="A2088" t="s">
        <v>1226</v>
      </c>
      <c r="B2088" t="s">
        <v>1227</v>
      </c>
      <c r="C2088" t="s">
        <v>865</v>
      </c>
      <c r="D2088" t="s">
        <v>866</v>
      </c>
      <c r="E2088">
        <v>1.08</v>
      </c>
      <c r="F2088">
        <v>1.1399999999999999E-4</v>
      </c>
      <c r="G2088" t="s">
        <v>72</v>
      </c>
      <c r="H2088" t="s">
        <v>1228</v>
      </c>
      <c r="I2088" t="s">
        <v>16</v>
      </c>
      <c r="J2088">
        <v>1</v>
      </c>
    </row>
    <row r="2089" spans="1:10" x14ac:dyDescent="0.3">
      <c r="A2089" t="s">
        <v>1226</v>
      </c>
      <c r="B2089" t="s">
        <v>1227</v>
      </c>
      <c r="C2089" t="s">
        <v>696</v>
      </c>
      <c r="D2089" t="s">
        <v>697</v>
      </c>
      <c r="E2089">
        <v>1.0900000000000001</v>
      </c>
      <c r="F2089">
        <v>4.6800000000000005E-4</v>
      </c>
      <c r="G2089" t="s">
        <v>72</v>
      </c>
      <c r="H2089" t="s">
        <v>1228</v>
      </c>
      <c r="I2089" t="s">
        <v>16</v>
      </c>
      <c r="J2089">
        <v>1</v>
      </c>
    </row>
    <row r="2090" spans="1:10" x14ac:dyDescent="0.3">
      <c r="A2090" t="s">
        <v>1226</v>
      </c>
      <c r="B2090" t="s">
        <v>1227</v>
      </c>
      <c r="C2090" t="s">
        <v>114</v>
      </c>
      <c r="D2090" t="s">
        <v>115</v>
      </c>
      <c r="E2090">
        <v>1.1000000000000001</v>
      </c>
      <c r="F2090">
        <v>3.0000000000000003E-4</v>
      </c>
      <c r="G2090" t="s">
        <v>72</v>
      </c>
      <c r="H2090" t="s">
        <v>1228</v>
      </c>
      <c r="I2090" t="s">
        <v>16</v>
      </c>
      <c r="J2090">
        <v>1</v>
      </c>
    </row>
    <row r="2091" spans="1:10" x14ac:dyDescent="0.3">
      <c r="A2091" t="s">
        <v>1226</v>
      </c>
      <c r="B2091" t="s">
        <v>1227</v>
      </c>
      <c r="C2091" t="s">
        <v>1229</v>
      </c>
      <c r="D2091" t="s">
        <v>1230</v>
      </c>
      <c r="E2091">
        <v>1.1100000000000001</v>
      </c>
      <c r="F2091">
        <v>4.5000000000000003E-5</v>
      </c>
      <c r="G2091" t="s">
        <v>72</v>
      </c>
      <c r="H2091" t="s">
        <v>1228</v>
      </c>
      <c r="I2091" t="s">
        <v>16</v>
      </c>
      <c r="J2091">
        <v>2</v>
      </c>
    </row>
    <row r="2092" spans="1:10" x14ac:dyDescent="0.3">
      <c r="A2092" t="s">
        <v>1226</v>
      </c>
      <c r="B2092" t="s">
        <v>1227</v>
      </c>
      <c r="C2092" t="s">
        <v>995</v>
      </c>
      <c r="D2092" t="s">
        <v>996</v>
      </c>
      <c r="E2092">
        <v>1.1200000000000001</v>
      </c>
      <c r="F2092">
        <v>2.4104E-2</v>
      </c>
      <c r="G2092" t="s">
        <v>72</v>
      </c>
      <c r="H2092" t="s">
        <v>1228</v>
      </c>
      <c r="I2092" t="s">
        <v>16</v>
      </c>
      <c r="J2092">
        <v>1</v>
      </c>
    </row>
    <row r="2093" spans="1:10" x14ac:dyDescent="0.3">
      <c r="A2093" t="s">
        <v>1226</v>
      </c>
      <c r="B2093" t="s">
        <v>1227</v>
      </c>
      <c r="C2093" t="s">
        <v>1231</v>
      </c>
      <c r="D2093" t="s">
        <v>1232</v>
      </c>
      <c r="E2093">
        <v>1.1299999999999999</v>
      </c>
      <c r="F2093">
        <v>1.2000000000000001E-3</v>
      </c>
      <c r="G2093" t="s">
        <v>72</v>
      </c>
      <c r="H2093" t="s">
        <v>1228</v>
      </c>
      <c r="I2093" t="s">
        <v>16</v>
      </c>
      <c r="J2093">
        <v>3</v>
      </c>
    </row>
    <row r="2094" spans="1:10" x14ac:dyDescent="0.3">
      <c r="A2094" t="s">
        <v>1226</v>
      </c>
      <c r="B2094" t="s">
        <v>1227</v>
      </c>
      <c r="C2094" t="s">
        <v>1233</v>
      </c>
      <c r="D2094" t="s">
        <v>1234</v>
      </c>
      <c r="E2094">
        <v>2</v>
      </c>
      <c r="F2094">
        <v>1.0154555555555554E-2</v>
      </c>
      <c r="G2094" t="s">
        <v>72</v>
      </c>
      <c r="H2094" t="s">
        <v>1228</v>
      </c>
      <c r="I2094" t="s">
        <v>16</v>
      </c>
      <c r="J2094">
        <v>3</v>
      </c>
    </row>
    <row r="2095" spans="1:10" x14ac:dyDescent="0.3">
      <c r="A2095" t="s">
        <v>1226</v>
      </c>
      <c r="B2095" t="s">
        <v>1227</v>
      </c>
      <c r="C2095" t="s">
        <v>1235</v>
      </c>
      <c r="D2095" t="s">
        <v>1236</v>
      </c>
      <c r="E2095">
        <v>3</v>
      </c>
      <c r="F2095">
        <v>1.05</v>
      </c>
      <c r="G2095" t="s">
        <v>14</v>
      </c>
      <c r="H2095" t="s">
        <v>1228</v>
      </c>
      <c r="I2095" t="s">
        <v>16</v>
      </c>
      <c r="J2095">
        <v>2</v>
      </c>
    </row>
    <row r="2096" spans="1:10" x14ac:dyDescent="0.3">
      <c r="A2096" t="s">
        <v>1226</v>
      </c>
      <c r="B2096" t="s">
        <v>1227</v>
      </c>
      <c r="C2096" t="s">
        <v>723</v>
      </c>
      <c r="D2096" t="s">
        <v>724</v>
      </c>
      <c r="E2096">
        <v>4</v>
      </c>
      <c r="F2096">
        <v>1.05</v>
      </c>
      <c r="G2096" t="s">
        <v>14</v>
      </c>
      <c r="H2096" t="s">
        <v>1228</v>
      </c>
      <c r="I2096" t="s">
        <v>16</v>
      </c>
      <c r="J2096">
        <v>3</v>
      </c>
    </row>
    <row r="2097" spans="1:10" x14ac:dyDescent="0.3">
      <c r="A2097" t="s">
        <v>1226</v>
      </c>
      <c r="B2097" t="s">
        <v>1227</v>
      </c>
      <c r="C2097" t="s">
        <v>1237</v>
      </c>
      <c r="D2097" t="s">
        <v>1238</v>
      </c>
      <c r="E2097">
        <v>5</v>
      </c>
      <c r="F2097">
        <v>8.7222222222222229E-2</v>
      </c>
      <c r="G2097" t="s">
        <v>14</v>
      </c>
      <c r="H2097" t="s">
        <v>1228</v>
      </c>
      <c r="I2097" t="s">
        <v>16</v>
      </c>
      <c r="J2097">
        <v>3</v>
      </c>
    </row>
    <row r="2098" spans="1:10" x14ac:dyDescent="0.3">
      <c r="A2098" t="s">
        <v>1239</v>
      </c>
      <c r="B2098" t="s">
        <v>1240</v>
      </c>
      <c r="C2098" t="s">
        <v>203</v>
      </c>
      <c r="D2098" t="s">
        <v>204</v>
      </c>
      <c r="E2098">
        <v>1.01</v>
      </c>
      <c r="F2098">
        <v>4.5300000000000002E-3</v>
      </c>
      <c r="G2098" t="s">
        <v>72</v>
      </c>
      <c r="H2098" t="s">
        <v>1228</v>
      </c>
      <c r="I2098" t="s">
        <v>16</v>
      </c>
      <c r="J2098">
        <v>1</v>
      </c>
    </row>
    <row r="2099" spans="1:10" x14ac:dyDescent="0.3">
      <c r="A2099" t="s">
        <v>1239</v>
      </c>
      <c r="B2099" t="s">
        <v>1240</v>
      </c>
      <c r="C2099" t="s">
        <v>1083</v>
      </c>
      <c r="D2099" t="s">
        <v>1084</v>
      </c>
      <c r="E2099">
        <v>1.02</v>
      </c>
      <c r="F2099">
        <v>7.254E-3</v>
      </c>
      <c r="G2099" t="s">
        <v>72</v>
      </c>
      <c r="H2099" t="s">
        <v>1228</v>
      </c>
      <c r="I2099" t="s">
        <v>16</v>
      </c>
      <c r="J2099">
        <v>1</v>
      </c>
    </row>
    <row r="2100" spans="1:10" x14ac:dyDescent="0.3">
      <c r="A2100" t="s">
        <v>1239</v>
      </c>
      <c r="B2100" t="s">
        <v>1240</v>
      </c>
      <c r="C2100" t="s">
        <v>292</v>
      </c>
      <c r="D2100" t="s">
        <v>293</v>
      </c>
      <c r="E2100">
        <v>1.03</v>
      </c>
      <c r="F2100">
        <v>1.2059999999999998E-3</v>
      </c>
      <c r="G2100" t="s">
        <v>72</v>
      </c>
      <c r="H2100" t="s">
        <v>1228</v>
      </c>
      <c r="I2100" t="s">
        <v>16</v>
      </c>
      <c r="J2100">
        <v>1</v>
      </c>
    </row>
    <row r="2101" spans="1:10" x14ac:dyDescent="0.3">
      <c r="A2101" t="s">
        <v>1239</v>
      </c>
      <c r="B2101" t="s">
        <v>1240</v>
      </c>
      <c r="C2101" t="s">
        <v>1087</v>
      </c>
      <c r="D2101" t="s">
        <v>1088</v>
      </c>
      <c r="E2101">
        <v>1.04</v>
      </c>
      <c r="F2101">
        <v>7.1519999999999995E-3</v>
      </c>
      <c r="G2101" t="s">
        <v>72</v>
      </c>
      <c r="H2101" t="s">
        <v>1228</v>
      </c>
      <c r="I2101" t="s">
        <v>16</v>
      </c>
      <c r="J2101">
        <v>1</v>
      </c>
    </row>
    <row r="2102" spans="1:10" x14ac:dyDescent="0.3">
      <c r="A2102" t="s">
        <v>1239</v>
      </c>
      <c r="B2102" t="s">
        <v>1240</v>
      </c>
      <c r="C2102" t="s">
        <v>1129</v>
      </c>
      <c r="D2102" t="s">
        <v>1130</v>
      </c>
      <c r="E2102">
        <v>1.05</v>
      </c>
      <c r="F2102">
        <v>7.1269999999999997E-3</v>
      </c>
      <c r="G2102" t="s">
        <v>72</v>
      </c>
      <c r="H2102" t="s">
        <v>1228</v>
      </c>
      <c r="I2102" t="s">
        <v>16</v>
      </c>
      <c r="J2102">
        <v>1</v>
      </c>
    </row>
    <row r="2103" spans="1:10" x14ac:dyDescent="0.3">
      <c r="A2103" t="s">
        <v>1239</v>
      </c>
      <c r="B2103" t="s">
        <v>1240</v>
      </c>
      <c r="C2103" t="s">
        <v>1131</v>
      </c>
      <c r="D2103" t="s">
        <v>1132</v>
      </c>
      <c r="E2103">
        <v>1.06</v>
      </c>
      <c r="F2103">
        <v>4.4999999999999997E-3</v>
      </c>
      <c r="G2103" t="s">
        <v>72</v>
      </c>
      <c r="H2103" t="s">
        <v>1228</v>
      </c>
      <c r="I2103" t="s">
        <v>16</v>
      </c>
      <c r="J2103">
        <v>1</v>
      </c>
    </row>
    <row r="2104" spans="1:10" x14ac:dyDescent="0.3">
      <c r="A2104" t="s">
        <v>1239</v>
      </c>
      <c r="B2104" t="s">
        <v>1240</v>
      </c>
      <c r="C2104" t="s">
        <v>717</v>
      </c>
      <c r="D2104" t="s">
        <v>718</v>
      </c>
      <c r="E2104">
        <v>1.07</v>
      </c>
      <c r="F2104">
        <v>8.9999999999999993E-3</v>
      </c>
      <c r="G2104" t="s">
        <v>72</v>
      </c>
      <c r="H2104" t="s">
        <v>1228</v>
      </c>
      <c r="I2104" t="s">
        <v>16</v>
      </c>
      <c r="J2104">
        <v>1</v>
      </c>
    </row>
    <row r="2105" spans="1:10" x14ac:dyDescent="0.3">
      <c r="A2105" t="s">
        <v>1239</v>
      </c>
      <c r="B2105" t="s">
        <v>1240</v>
      </c>
      <c r="C2105" t="s">
        <v>865</v>
      </c>
      <c r="D2105" t="s">
        <v>866</v>
      </c>
      <c r="E2105">
        <v>1.08</v>
      </c>
      <c r="F2105">
        <v>1.2E-4</v>
      </c>
      <c r="G2105" t="s">
        <v>72</v>
      </c>
      <c r="H2105" t="s">
        <v>1228</v>
      </c>
      <c r="I2105" t="s">
        <v>16</v>
      </c>
      <c r="J2105">
        <v>1</v>
      </c>
    </row>
    <row r="2106" spans="1:10" x14ac:dyDescent="0.3">
      <c r="A2106" t="s">
        <v>1239</v>
      </c>
      <c r="B2106" t="s">
        <v>1240</v>
      </c>
      <c r="C2106" t="s">
        <v>696</v>
      </c>
      <c r="D2106" t="s">
        <v>697</v>
      </c>
      <c r="E2106">
        <v>1.0900000000000001</v>
      </c>
      <c r="F2106">
        <v>4.44E-4</v>
      </c>
      <c r="G2106" t="s">
        <v>72</v>
      </c>
      <c r="H2106" t="s">
        <v>1228</v>
      </c>
      <c r="I2106" t="s">
        <v>16</v>
      </c>
      <c r="J2106">
        <v>1</v>
      </c>
    </row>
    <row r="2107" spans="1:10" x14ac:dyDescent="0.3">
      <c r="A2107" t="s">
        <v>1239</v>
      </c>
      <c r="B2107" t="s">
        <v>1240</v>
      </c>
      <c r="C2107" t="s">
        <v>114</v>
      </c>
      <c r="D2107" t="s">
        <v>115</v>
      </c>
      <c r="E2107">
        <v>1.1000000000000001</v>
      </c>
      <c r="F2107">
        <v>3.0000000000000003E-4</v>
      </c>
      <c r="G2107" t="s">
        <v>72</v>
      </c>
      <c r="H2107" t="s">
        <v>1228</v>
      </c>
      <c r="I2107" t="s">
        <v>16</v>
      </c>
      <c r="J2107">
        <v>1</v>
      </c>
    </row>
    <row r="2108" spans="1:10" x14ac:dyDescent="0.3">
      <c r="A2108" t="s">
        <v>1239</v>
      </c>
      <c r="B2108" t="s">
        <v>1240</v>
      </c>
      <c r="C2108" t="s">
        <v>995</v>
      </c>
      <c r="D2108" t="s">
        <v>996</v>
      </c>
      <c r="E2108">
        <v>1.1100000000000001</v>
      </c>
      <c r="F2108">
        <v>1.6367E-2</v>
      </c>
      <c r="G2108" t="s">
        <v>72</v>
      </c>
      <c r="H2108" t="s">
        <v>1228</v>
      </c>
      <c r="I2108" t="s">
        <v>16</v>
      </c>
      <c r="J2108">
        <v>1</v>
      </c>
    </row>
    <row r="2109" spans="1:10" x14ac:dyDescent="0.3">
      <c r="A2109" t="s">
        <v>1239</v>
      </c>
      <c r="B2109" t="s">
        <v>1240</v>
      </c>
      <c r="C2109" t="s">
        <v>1241</v>
      </c>
      <c r="D2109" t="s">
        <v>1242</v>
      </c>
      <c r="E2109">
        <v>1.1200000000000001</v>
      </c>
      <c r="F2109">
        <v>2E-3</v>
      </c>
      <c r="G2109" t="s">
        <v>72</v>
      </c>
      <c r="H2109" t="s">
        <v>1228</v>
      </c>
      <c r="I2109" t="s">
        <v>16</v>
      </c>
      <c r="J2109">
        <v>3</v>
      </c>
    </row>
    <row r="2110" spans="1:10" x14ac:dyDescent="0.3">
      <c r="A2110" t="s">
        <v>1239</v>
      </c>
      <c r="B2110" t="s">
        <v>1240</v>
      </c>
      <c r="C2110" t="s">
        <v>1243</v>
      </c>
      <c r="D2110" t="s">
        <v>1244</v>
      </c>
      <c r="E2110">
        <v>2</v>
      </c>
      <c r="F2110">
        <v>1.0154444444444443E-2</v>
      </c>
      <c r="G2110" t="s">
        <v>72</v>
      </c>
      <c r="H2110" t="s">
        <v>1228</v>
      </c>
      <c r="I2110" t="s">
        <v>16</v>
      </c>
      <c r="J2110">
        <v>3</v>
      </c>
    </row>
    <row r="2111" spans="1:10" x14ac:dyDescent="0.3">
      <c r="A2111" t="s">
        <v>1239</v>
      </c>
      <c r="B2111" t="s">
        <v>1240</v>
      </c>
      <c r="C2111" t="s">
        <v>1245</v>
      </c>
      <c r="D2111" t="s">
        <v>1246</v>
      </c>
      <c r="E2111">
        <v>3</v>
      </c>
      <c r="F2111">
        <v>1.05</v>
      </c>
      <c r="G2111" t="s">
        <v>14</v>
      </c>
      <c r="H2111" t="s">
        <v>1228</v>
      </c>
      <c r="I2111" t="s">
        <v>16</v>
      </c>
      <c r="J2111">
        <v>2</v>
      </c>
    </row>
    <row r="2112" spans="1:10" x14ac:dyDescent="0.3">
      <c r="A2112" t="s">
        <v>1239</v>
      </c>
      <c r="B2112" t="s">
        <v>1240</v>
      </c>
      <c r="C2112" t="s">
        <v>1237</v>
      </c>
      <c r="D2112" t="s">
        <v>1238</v>
      </c>
      <c r="E2112">
        <v>4</v>
      </c>
      <c r="F2112">
        <v>8.7222222222222229E-2</v>
      </c>
      <c r="G2112" t="s">
        <v>14</v>
      </c>
      <c r="H2112" t="s">
        <v>1228</v>
      </c>
      <c r="I2112" t="s">
        <v>16</v>
      </c>
      <c r="J2112">
        <v>3</v>
      </c>
    </row>
    <row r="2113" spans="1:10" x14ac:dyDescent="0.3">
      <c r="A2113" t="s">
        <v>1239</v>
      </c>
      <c r="B2113" t="s">
        <v>1240</v>
      </c>
      <c r="C2113" t="s">
        <v>723</v>
      </c>
      <c r="D2113" t="s">
        <v>724</v>
      </c>
      <c r="E2113">
        <v>5</v>
      </c>
      <c r="F2113">
        <v>1.05</v>
      </c>
      <c r="G2113" t="s">
        <v>14</v>
      </c>
      <c r="H2113" t="s">
        <v>1228</v>
      </c>
      <c r="I2113" t="s">
        <v>16</v>
      </c>
      <c r="J2113">
        <v>3</v>
      </c>
    </row>
    <row r="2114" spans="1:10" x14ac:dyDescent="0.3">
      <c r="A2114" t="s">
        <v>1247</v>
      </c>
      <c r="B2114" t="s">
        <v>1248</v>
      </c>
      <c r="C2114" t="s">
        <v>203</v>
      </c>
      <c r="D2114" t="s">
        <v>204</v>
      </c>
      <c r="E2114">
        <v>1.01</v>
      </c>
      <c r="F2114">
        <v>4.5300000000000002E-3</v>
      </c>
      <c r="G2114" t="s">
        <v>72</v>
      </c>
      <c r="H2114" t="s">
        <v>1228</v>
      </c>
      <c r="I2114" t="s">
        <v>16</v>
      </c>
      <c r="J2114">
        <v>1</v>
      </c>
    </row>
    <row r="2115" spans="1:10" x14ac:dyDescent="0.3">
      <c r="A2115" t="s">
        <v>1247</v>
      </c>
      <c r="B2115" t="s">
        <v>1248</v>
      </c>
      <c r="C2115" t="s">
        <v>1083</v>
      </c>
      <c r="D2115" t="s">
        <v>1084</v>
      </c>
      <c r="E2115">
        <v>1.02</v>
      </c>
      <c r="F2115">
        <v>7.254E-3</v>
      </c>
      <c r="G2115" t="s">
        <v>72</v>
      </c>
      <c r="H2115" t="s">
        <v>1228</v>
      </c>
      <c r="I2115" t="s">
        <v>16</v>
      </c>
      <c r="J2115">
        <v>1</v>
      </c>
    </row>
    <row r="2116" spans="1:10" x14ac:dyDescent="0.3">
      <c r="A2116" t="s">
        <v>1247</v>
      </c>
      <c r="B2116" t="s">
        <v>1248</v>
      </c>
      <c r="C2116" t="s">
        <v>292</v>
      </c>
      <c r="D2116" t="s">
        <v>293</v>
      </c>
      <c r="E2116">
        <v>1.03</v>
      </c>
      <c r="F2116">
        <v>1.2059999999999998E-3</v>
      </c>
      <c r="G2116" t="s">
        <v>72</v>
      </c>
      <c r="H2116" t="s">
        <v>1228</v>
      </c>
      <c r="I2116" t="s">
        <v>16</v>
      </c>
      <c r="J2116">
        <v>1</v>
      </c>
    </row>
    <row r="2117" spans="1:10" x14ac:dyDescent="0.3">
      <c r="A2117" t="s">
        <v>1247</v>
      </c>
      <c r="B2117" t="s">
        <v>1248</v>
      </c>
      <c r="C2117" t="s">
        <v>1087</v>
      </c>
      <c r="D2117" t="s">
        <v>1088</v>
      </c>
      <c r="E2117">
        <v>1.04</v>
      </c>
      <c r="F2117">
        <v>7.1519999999999995E-3</v>
      </c>
      <c r="G2117" t="s">
        <v>72</v>
      </c>
      <c r="H2117" t="s">
        <v>1228</v>
      </c>
      <c r="I2117" t="s">
        <v>16</v>
      </c>
      <c r="J2117">
        <v>1</v>
      </c>
    </row>
    <row r="2118" spans="1:10" x14ac:dyDescent="0.3">
      <c r="A2118" t="s">
        <v>1247</v>
      </c>
      <c r="B2118" t="s">
        <v>1248</v>
      </c>
      <c r="C2118" t="s">
        <v>1129</v>
      </c>
      <c r="D2118" t="s">
        <v>1130</v>
      </c>
      <c r="E2118">
        <v>1.05</v>
      </c>
      <c r="F2118">
        <v>7.1158888888888886E-3</v>
      </c>
      <c r="G2118" t="s">
        <v>72</v>
      </c>
      <c r="H2118" t="s">
        <v>1228</v>
      </c>
      <c r="I2118" t="s">
        <v>16</v>
      </c>
      <c r="J2118">
        <v>1</v>
      </c>
    </row>
    <row r="2119" spans="1:10" x14ac:dyDescent="0.3">
      <c r="A2119" t="s">
        <v>1247</v>
      </c>
      <c r="B2119" t="s">
        <v>1248</v>
      </c>
      <c r="C2119" t="s">
        <v>1131</v>
      </c>
      <c r="D2119" t="s">
        <v>1132</v>
      </c>
      <c r="E2119">
        <v>1.06</v>
      </c>
      <c r="F2119">
        <v>4.4999999999999997E-3</v>
      </c>
      <c r="G2119" t="s">
        <v>72</v>
      </c>
      <c r="H2119" t="s">
        <v>1228</v>
      </c>
      <c r="I2119" t="s">
        <v>16</v>
      </c>
      <c r="J2119">
        <v>1</v>
      </c>
    </row>
    <row r="2120" spans="1:10" x14ac:dyDescent="0.3">
      <c r="A2120" t="s">
        <v>1247</v>
      </c>
      <c r="B2120" t="s">
        <v>1248</v>
      </c>
      <c r="C2120" t="s">
        <v>717</v>
      </c>
      <c r="D2120" t="s">
        <v>718</v>
      </c>
      <c r="E2120">
        <v>1.07</v>
      </c>
      <c r="F2120">
        <v>4.62E-3</v>
      </c>
      <c r="G2120" t="s">
        <v>72</v>
      </c>
      <c r="H2120" t="s">
        <v>1228</v>
      </c>
      <c r="I2120" t="s">
        <v>16</v>
      </c>
      <c r="J2120">
        <v>1</v>
      </c>
    </row>
    <row r="2121" spans="1:10" x14ac:dyDescent="0.3">
      <c r="A2121" t="s">
        <v>1247</v>
      </c>
      <c r="B2121" t="s">
        <v>1248</v>
      </c>
      <c r="C2121" t="s">
        <v>865</v>
      </c>
      <c r="D2121" t="s">
        <v>866</v>
      </c>
      <c r="E2121">
        <v>1.08</v>
      </c>
      <c r="F2121">
        <v>1.2E-4</v>
      </c>
      <c r="G2121" t="s">
        <v>72</v>
      </c>
      <c r="H2121" t="s">
        <v>1228</v>
      </c>
      <c r="I2121" t="s">
        <v>16</v>
      </c>
      <c r="J2121">
        <v>1</v>
      </c>
    </row>
    <row r="2122" spans="1:10" x14ac:dyDescent="0.3">
      <c r="A2122" t="s">
        <v>1247</v>
      </c>
      <c r="B2122" t="s">
        <v>1248</v>
      </c>
      <c r="C2122" t="s">
        <v>696</v>
      </c>
      <c r="D2122" t="s">
        <v>697</v>
      </c>
      <c r="E2122">
        <v>1.0900000000000001</v>
      </c>
      <c r="F2122">
        <v>4.44E-4</v>
      </c>
      <c r="G2122" t="s">
        <v>72</v>
      </c>
      <c r="H2122" t="s">
        <v>1228</v>
      </c>
      <c r="I2122" t="s">
        <v>16</v>
      </c>
      <c r="J2122">
        <v>1</v>
      </c>
    </row>
    <row r="2123" spans="1:10" x14ac:dyDescent="0.3">
      <c r="A2123" t="s">
        <v>1247</v>
      </c>
      <c r="B2123" t="s">
        <v>1248</v>
      </c>
      <c r="C2123" t="s">
        <v>114</v>
      </c>
      <c r="D2123" t="s">
        <v>115</v>
      </c>
      <c r="E2123">
        <v>1.1000000000000001</v>
      </c>
      <c r="F2123">
        <v>3.0000000000000003E-4</v>
      </c>
      <c r="G2123" t="s">
        <v>72</v>
      </c>
      <c r="H2123" t="s">
        <v>1228</v>
      </c>
      <c r="I2123" t="s">
        <v>16</v>
      </c>
      <c r="J2123">
        <v>1</v>
      </c>
    </row>
    <row r="2124" spans="1:10" x14ac:dyDescent="0.3">
      <c r="A2124" t="s">
        <v>1247</v>
      </c>
      <c r="B2124" t="s">
        <v>1248</v>
      </c>
      <c r="C2124" t="s">
        <v>1249</v>
      </c>
      <c r="D2124" t="s">
        <v>1250</v>
      </c>
      <c r="E2124">
        <v>1.1100000000000001</v>
      </c>
      <c r="F2124">
        <v>3.0000000000000001E-3</v>
      </c>
      <c r="G2124" t="s">
        <v>72</v>
      </c>
      <c r="H2124" t="s">
        <v>1228</v>
      </c>
      <c r="I2124" t="s">
        <v>16</v>
      </c>
      <c r="J2124">
        <v>3</v>
      </c>
    </row>
    <row r="2125" spans="1:10" x14ac:dyDescent="0.3">
      <c r="A2125" t="s">
        <v>1247</v>
      </c>
      <c r="B2125" t="s">
        <v>1248</v>
      </c>
      <c r="C2125" t="s">
        <v>995</v>
      </c>
      <c r="D2125" t="s">
        <v>996</v>
      </c>
      <c r="E2125">
        <v>1.1200000000000001</v>
      </c>
      <c r="F2125">
        <v>1.9507E-2</v>
      </c>
      <c r="G2125" t="s">
        <v>72</v>
      </c>
      <c r="H2125" t="s">
        <v>1228</v>
      </c>
      <c r="I2125" t="s">
        <v>16</v>
      </c>
      <c r="J2125">
        <v>1</v>
      </c>
    </row>
    <row r="2126" spans="1:10" x14ac:dyDescent="0.3">
      <c r="A2126" t="s">
        <v>1247</v>
      </c>
      <c r="B2126" t="s">
        <v>1248</v>
      </c>
      <c r="C2126" t="s">
        <v>1251</v>
      </c>
      <c r="D2126" t="s">
        <v>1252</v>
      </c>
      <c r="E2126">
        <v>1.1299999999999999</v>
      </c>
      <c r="F2126">
        <v>2.4000000000000001E-4</v>
      </c>
      <c r="G2126" t="s">
        <v>72</v>
      </c>
      <c r="H2126" t="s">
        <v>1228</v>
      </c>
      <c r="I2126" t="s">
        <v>16</v>
      </c>
      <c r="J2126">
        <v>2</v>
      </c>
    </row>
    <row r="2127" spans="1:10" x14ac:dyDescent="0.3">
      <c r="A2127" t="s">
        <v>1247</v>
      </c>
      <c r="B2127" t="s">
        <v>1248</v>
      </c>
      <c r="C2127" t="s">
        <v>1253</v>
      </c>
      <c r="D2127" t="s">
        <v>1254</v>
      </c>
      <c r="E2127">
        <v>2</v>
      </c>
      <c r="F2127">
        <v>1.0154444444444443E-2</v>
      </c>
      <c r="G2127" t="s">
        <v>72</v>
      </c>
      <c r="H2127" t="s">
        <v>1228</v>
      </c>
      <c r="I2127" t="s">
        <v>16</v>
      </c>
      <c r="J2127">
        <v>3</v>
      </c>
    </row>
    <row r="2128" spans="1:10" x14ac:dyDescent="0.3">
      <c r="A2128" t="s">
        <v>1247</v>
      </c>
      <c r="B2128" t="s">
        <v>1248</v>
      </c>
      <c r="C2128" t="s">
        <v>1255</v>
      </c>
      <c r="D2128" t="s">
        <v>1256</v>
      </c>
      <c r="E2128">
        <v>3</v>
      </c>
      <c r="F2128">
        <v>1.05</v>
      </c>
      <c r="G2128" t="s">
        <v>14</v>
      </c>
      <c r="H2128" t="s">
        <v>1228</v>
      </c>
      <c r="I2128" t="s">
        <v>16</v>
      </c>
      <c r="J2128">
        <v>2</v>
      </c>
    </row>
    <row r="2129" spans="1:10" x14ac:dyDescent="0.3">
      <c r="A2129" t="s">
        <v>1247</v>
      </c>
      <c r="B2129" t="s">
        <v>1248</v>
      </c>
      <c r="C2129" t="s">
        <v>1237</v>
      </c>
      <c r="D2129" t="s">
        <v>1238</v>
      </c>
      <c r="E2129">
        <v>4</v>
      </c>
      <c r="F2129">
        <v>8.7222222222222229E-2</v>
      </c>
      <c r="G2129" t="s">
        <v>14</v>
      </c>
      <c r="H2129" t="s">
        <v>1228</v>
      </c>
      <c r="I2129" t="s">
        <v>16</v>
      </c>
      <c r="J2129">
        <v>3</v>
      </c>
    </row>
    <row r="2130" spans="1:10" x14ac:dyDescent="0.3">
      <c r="A2130" t="s">
        <v>1247</v>
      </c>
      <c r="B2130" t="s">
        <v>1248</v>
      </c>
      <c r="C2130" t="s">
        <v>723</v>
      </c>
      <c r="D2130" t="s">
        <v>724</v>
      </c>
      <c r="E2130">
        <v>5</v>
      </c>
      <c r="F2130">
        <v>1.05</v>
      </c>
      <c r="G2130" t="s">
        <v>14</v>
      </c>
      <c r="H2130" t="s">
        <v>1228</v>
      </c>
      <c r="I2130" t="s">
        <v>16</v>
      </c>
      <c r="J2130">
        <v>3</v>
      </c>
    </row>
    <row r="2131" spans="1:10" x14ac:dyDescent="0.3">
      <c r="A2131" t="s">
        <v>1257</v>
      </c>
      <c r="B2131" t="s">
        <v>1258</v>
      </c>
      <c r="C2131" t="s">
        <v>203</v>
      </c>
      <c r="D2131" t="s">
        <v>204</v>
      </c>
      <c r="E2131">
        <v>1.01</v>
      </c>
      <c r="F2131">
        <v>5.4359999999999999E-3</v>
      </c>
      <c r="G2131" t="s">
        <v>72</v>
      </c>
      <c r="H2131" t="s">
        <v>1228</v>
      </c>
      <c r="I2131" t="s">
        <v>380</v>
      </c>
      <c r="J2131">
        <v>1</v>
      </c>
    </row>
    <row r="2132" spans="1:10" x14ac:dyDescent="0.3">
      <c r="A2132" t="s">
        <v>1257</v>
      </c>
      <c r="B2132" t="s">
        <v>1258</v>
      </c>
      <c r="C2132" t="s">
        <v>1083</v>
      </c>
      <c r="D2132" t="s">
        <v>1084</v>
      </c>
      <c r="E2132">
        <v>1.02</v>
      </c>
      <c r="F2132">
        <v>8.7048000000000004E-3</v>
      </c>
      <c r="G2132" t="s">
        <v>72</v>
      </c>
      <c r="H2132" t="s">
        <v>1228</v>
      </c>
      <c r="I2132" t="s">
        <v>380</v>
      </c>
      <c r="J2132">
        <v>1</v>
      </c>
    </row>
    <row r="2133" spans="1:10" x14ac:dyDescent="0.3">
      <c r="A2133" t="s">
        <v>1257</v>
      </c>
      <c r="B2133" t="s">
        <v>1258</v>
      </c>
      <c r="C2133" t="s">
        <v>292</v>
      </c>
      <c r="D2133" t="s">
        <v>293</v>
      </c>
      <c r="E2133">
        <v>1.03</v>
      </c>
      <c r="F2133">
        <v>1.4471999999999998E-3</v>
      </c>
      <c r="G2133" t="s">
        <v>72</v>
      </c>
      <c r="H2133" t="s">
        <v>1228</v>
      </c>
      <c r="I2133" t="s">
        <v>380</v>
      </c>
      <c r="J2133">
        <v>1</v>
      </c>
    </row>
    <row r="2134" spans="1:10" x14ac:dyDescent="0.3">
      <c r="A2134" t="s">
        <v>1257</v>
      </c>
      <c r="B2134" t="s">
        <v>1258</v>
      </c>
      <c r="C2134" t="s">
        <v>1087</v>
      </c>
      <c r="D2134" t="s">
        <v>1088</v>
      </c>
      <c r="E2134">
        <v>1.04</v>
      </c>
      <c r="F2134">
        <v>8.5824000000000004E-3</v>
      </c>
      <c r="G2134" t="s">
        <v>72</v>
      </c>
      <c r="H2134" t="s">
        <v>1228</v>
      </c>
      <c r="I2134" t="s">
        <v>380</v>
      </c>
      <c r="J2134">
        <v>1</v>
      </c>
    </row>
    <row r="2135" spans="1:10" x14ac:dyDescent="0.3">
      <c r="A2135" t="s">
        <v>1257</v>
      </c>
      <c r="B2135" t="s">
        <v>1258</v>
      </c>
      <c r="C2135" t="s">
        <v>1129</v>
      </c>
      <c r="D2135" t="s">
        <v>1130</v>
      </c>
      <c r="E2135">
        <v>1.05</v>
      </c>
      <c r="F2135">
        <v>8.5525333333333325E-3</v>
      </c>
      <c r="G2135" t="s">
        <v>72</v>
      </c>
      <c r="H2135" t="s">
        <v>1228</v>
      </c>
      <c r="I2135" t="s">
        <v>380</v>
      </c>
      <c r="J2135">
        <v>1</v>
      </c>
    </row>
    <row r="2136" spans="1:10" x14ac:dyDescent="0.3">
      <c r="A2136" t="s">
        <v>1257</v>
      </c>
      <c r="B2136" t="s">
        <v>1258</v>
      </c>
      <c r="C2136" t="s">
        <v>1131</v>
      </c>
      <c r="D2136" t="s">
        <v>1132</v>
      </c>
      <c r="E2136">
        <v>1.06</v>
      </c>
      <c r="F2136">
        <v>5.3999999999999994E-3</v>
      </c>
      <c r="G2136" t="s">
        <v>72</v>
      </c>
      <c r="H2136" t="s">
        <v>1228</v>
      </c>
      <c r="I2136" t="s">
        <v>380</v>
      </c>
      <c r="J2136">
        <v>1</v>
      </c>
    </row>
    <row r="2137" spans="1:10" x14ac:dyDescent="0.3">
      <c r="A2137" t="s">
        <v>1257</v>
      </c>
      <c r="B2137" t="s">
        <v>1258</v>
      </c>
      <c r="C2137" t="s">
        <v>717</v>
      </c>
      <c r="D2137" t="s">
        <v>718</v>
      </c>
      <c r="E2137">
        <v>1.07</v>
      </c>
      <c r="F2137">
        <v>5.1359999999999999E-3</v>
      </c>
      <c r="G2137" t="s">
        <v>72</v>
      </c>
      <c r="H2137" t="s">
        <v>1228</v>
      </c>
      <c r="I2137" t="s">
        <v>380</v>
      </c>
      <c r="J2137">
        <v>1</v>
      </c>
    </row>
    <row r="2138" spans="1:10" x14ac:dyDescent="0.3">
      <c r="A2138" t="s">
        <v>1257</v>
      </c>
      <c r="B2138" t="s">
        <v>1258</v>
      </c>
      <c r="C2138" t="s">
        <v>865</v>
      </c>
      <c r="D2138" t="s">
        <v>866</v>
      </c>
      <c r="E2138">
        <v>1.08</v>
      </c>
      <c r="F2138">
        <v>1.44E-4</v>
      </c>
      <c r="G2138" t="s">
        <v>72</v>
      </c>
      <c r="H2138" t="s">
        <v>1228</v>
      </c>
      <c r="I2138" t="s">
        <v>380</v>
      </c>
      <c r="J2138">
        <v>1</v>
      </c>
    </row>
    <row r="2139" spans="1:10" x14ac:dyDescent="0.3">
      <c r="A2139" t="s">
        <v>1257</v>
      </c>
      <c r="B2139" t="s">
        <v>1258</v>
      </c>
      <c r="C2139" t="s">
        <v>696</v>
      </c>
      <c r="D2139" t="s">
        <v>697</v>
      </c>
      <c r="E2139">
        <v>1.0900000000000001</v>
      </c>
      <c r="F2139">
        <v>5.3280000000000005E-4</v>
      </c>
      <c r="G2139" t="s">
        <v>72</v>
      </c>
      <c r="H2139" t="s">
        <v>1228</v>
      </c>
      <c r="I2139" t="s">
        <v>380</v>
      </c>
      <c r="J2139">
        <v>1</v>
      </c>
    </row>
    <row r="2140" spans="1:10" x14ac:dyDescent="0.3">
      <c r="A2140" t="s">
        <v>1257</v>
      </c>
      <c r="B2140" t="s">
        <v>1258</v>
      </c>
      <c r="C2140" t="s">
        <v>114</v>
      </c>
      <c r="D2140" t="s">
        <v>115</v>
      </c>
      <c r="E2140">
        <v>1.1000000000000001</v>
      </c>
      <c r="F2140">
        <v>3.6000000000000002E-4</v>
      </c>
      <c r="G2140" t="s">
        <v>72</v>
      </c>
      <c r="H2140" t="s">
        <v>1228</v>
      </c>
      <c r="I2140" t="s">
        <v>380</v>
      </c>
      <c r="J2140">
        <v>1</v>
      </c>
    </row>
    <row r="2141" spans="1:10" x14ac:dyDescent="0.3">
      <c r="A2141" t="s">
        <v>1257</v>
      </c>
      <c r="B2141" t="s">
        <v>1258</v>
      </c>
      <c r="C2141" t="s">
        <v>1259</v>
      </c>
      <c r="D2141" t="s">
        <v>1260</v>
      </c>
      <c r="E2141">
        <v>1.1100000000000001</v>
      </c>
      <c r="F2141">
        <v>1.008E-3</v>
      </c>
      <c r="G2141" t="s">
        <v>72</v>
      </c>
      <c r="H2141" t="s">
        <v>1228</v>
      </c>
      <c r="I2141" t="s">
        <v>380</v>
      </c>
      <c r="J2141">
        <v>3</v>
      </c>
    </row>
    <row r="2142" spans="1:10" x14ac:dyDescent="0.3">
      <c r="A2142" t="s">
        <v>1257</v>
      </c>
      <c r="B2142" t="s">
        <v>1258</v>
      </c>
      <c r="C2142" t="s">
        <v>995</v>
      </c>
      <c r="D2142" t="s">
        <v>996</v>
      </c>
      <c r="E2142">
        <v>1.1200000000000001</v>
      </c>
      <c r="F2142">
        <v>2.6666199999999998E-2</v>
      </c>
      <c r="G2142" t="s">
        <v>72</v>
      </c>
      <c r="H2142" t="s">
        <v>1228</v>
      </c>
      <c r="I2142" t="s">
        <v>380</v>
      </c>
      <c r="J2142">
        <v>1</v>
      </c>
    </row>
    <row r="2143" spans="1:10" x14ac:dyDescent="0.3">
      <c r="A2143" t="s">
        <v>1257</v>
      </c>
      <c r="B2143" t="s">
        <v>1258</v>
      </c>
      <c r="C2143" t="s">
        <v>1261</v>
      </c>
      <c r="D2143" t="s">
        <v>1262</v>
      </c>
      <c r="E2143">
        <v>1.1299999999999999</v>
      </c>
      <c r="F2143">
        <v>2.9999999999999997E-5</v>
      </c>
      <c r="G2143" t="s">
        <v>72</v>
      </c>
      <c r="H2143" t="s">
        <v>1228</v>
      </c>
      <c r="I2143" t="s">
        <v>380</v>
      </c>
      <c r="J2143">
        <v>2</v>
      </c>
    </row>
    <row r="2144" spans="1:10" x14ac:dyDescent="0.3">
      <c r="A2144" t="s">
        <v>1257</v>
      </c>
      <c r="B2144" t="s">
        <v>1258</v>
      </c>
      <c r="C2144" t="s">
        <v>1263</v>
      </c>
      <c r="D2144" t="s">
        <v>1264</v>
      </c>
      <c r="E2144">
        <v>2</v>
      </c>
      <c r="F2144">
        <v>0.92733333333333334</v>
      </c>
      <c r="G2144" t="s">
        <v>382</v>
      </c>
      <c r="H2144" t="s">
        <v>1228</v>
      </c>
      <c r="I2144" t="s">
        <v>380</v>
      </c>
      <c r="J2144">
        <v>2</v>
      </c>
    </row>
    <row r="2145" spans="1:10" x14ac:dyDescent="0.3">
      <c r="A2145" t="s">
        <v>1257</v>
      </c>
      <c r="B2145" t="s">
        <v>1258</v>
      </c>
      <c r="C2145" t="s">
        <v>1265</v>
      </c>
      <c r="D2145" t="s">
        <v>1266</v>
      </c>
      <c r="E2145">
        <v>3</v>
      </c>
      <c r="F2145">
        <v>0.92733333333333334</v>
      </c>
      <c r="G2145" t="s">
        <v>381</v>
      </c>
      <c r="H2145" t="s">
        <v>1228</v>
      </c>
      <c r="I2145" t="s">
        <v>380</v>
      </c>
      <c r="J2145">
        <v>4</v>
      </c>
    </row>
    <row r="2146" spans="1:10" x14ac:dyDescent="0.3">
      <c r="A2146" t="s">
        <v>1257</v>
      </c>
      <c r="B2146" t="s">
        <v>1258</v>
      </c>
      <c r="C2146" t="s">
        <v>1267</v>
      </c>
      <c r="D2146" t="s">
        <v>1268</v>
      </c>
      <c r="E2146">
        <v>4</v>
      </c>
      <c r="F2146">
        <v>0.04</v>
      </c>
      <c r="G2146" t="s">
        <v>382</v>
      </c>
      <c r="H2146" t="s">
        <v>1228</v>
      </c>
      <c r="I2146" t="s">
        <v>380</v>
      </c>
      <c r="J2146">
        <v>3</v>
      </c>
    </row>
    <row r="2147" spans="1:10" x14ac:dyDescent="0.3">
      <c r="A2147" t="s">
        <v>1257</v>
      </c>
      <c r="B2147" t="s">
        <v>1258</v>
      </c>
      <c r="C2147" t="s">
        <v>741</v>
      </c>
      <c r="D2147" t="s">
        <v>742</v>
      </c>
      <c r="E2147">
        <v>5</v>
      </c>
      <c r="F2147">
        <v>0.92733333333333334</v>
      </c>
      <c r="G2147" t="s">
        <v>14</v>
      </c>
      <c r="H2147" t="s">
        <v>1228</v>
      </c>
      <c r="I2147" t="s">
        <v>380</v>
      </c>
      <c r="J2147">
        <v>3</v>
      </c>
    </row>
    <row r="2148" spans="1:10" x14ac:dyDescent="0.3">
      <c r="A2148" t="s">
        <v>1257</v>
      </c>
      <c r="B2148" t="s">
        <v>1258</v>
      </c>
      <c r="C2148" t="s">
        <v>1269</v>
      </c>
      <c r="D2148" t="s">
        <v>1270</v>
      </c>
      <c r="E2148">
        <v>6</v>
      </c>
      <c r="F2148">
        <v>0.92733333333333334</v>
      </c>
      <c r="G2148" t="s">
        <v>14</v>
      </c>
      <c r="H2148" t="s">
        <v>1228</v>
      </c>
      <c r="I2148" t="s">
        <v>380</v>
      </c>
      <c r="J2148">
        <v>3</v>
      </c>
    </row>
    <row r="2149" spans="1:10" x14ac:dyDescent="0.3">
      <c r="A2149" t="s">
        <v>1257</v>
      </c>
      <c r="B2149" t="s">
        <v>1258</v>
      </c>
      <c r="C2149" t="s">
        <v>21</v>
      </c>
      <c r="D2149" t="s">
        <v>22</v>
      </c>
      <c r="E2149">
        <v>7</v>
      </c>
      <c r="F2149">
        <v>0.92733333333333334</v>
      </c>
      <c r="G2149" t="s">
        <v>381</v>
      </c>
      <c r="H2149" t="s">
        <v>1228</v>
      </c>
      <c r="I2149" t="s">
        <v>380</v>
      </c>
      <c r="J2149">
        <v>2</v>
      </c>
    </row>
    <row r="2150" spans="1:10" x14ac:dyDescent="0.3">
      <c r="A2150" t="s">
        <v>1271</v>
      </c>
      <c r="B2150" t="s">
        <v>1272</v>
      </c>
      <c r="C2150" t="s">
        <v>1263</v>
      </c>
      <c r="D2150" t="s">
        <v>1264</v>
      </c>
      <c r="E2150">
        <v>1</v>
      </c>
      <c r="F2150">
        <v>0.92733333333333334</v>
      </c>
      <c r="G2150" t="s">
        <v>382</v>
      </c>
      <c r="H2150" t="s">
        <v>1228</v>
      </c>
      <c r="I2150" t="s">
        <v>380</v>
      </c>
      <c r="J2150">
        <v>2</v>
      </c>
    </row>
    <row r="2151" spans="1:10" x14ac:dyDescent="0.3">
      <c r="A2151" t="s">
        <v>1271</v>
      </c>
      <c r="B2151" t="s">
        <v>1272</v>
      </c>
      <c r="C2151" t="s">
        <v>1273</v>
      </c>
      <c r="D2151" t="s">
        <v>1274</v>
      </c>
      <c r="E2151">
        <v>2</v>
      </c>
      <c r="F2151">
        <v>0.92733333333333334</v>
      </c>
      <c r="G2151" t="s">
        <v>381</v>
      </c>
      <c r="H2151" t="s">
        <v>1228</v>
      </c>
      <c r="I2151" t="s">
        <v>380</v>
      </c>
      <c r="J2151">
        <v>4</v>
      </c>
    </row>
    <row r="2152" spans="1:10" x14ac:dyDescent="0.3">
      <c r="A2152" t="s">
        <v>1271</v>
      </c>
      <c r="B2152" t="s">
        <v>1272</v>
      </c>
      <c r="C2152" t="s">
        <v>1267</v>
      </c>
      <c r="D2152" t="s">
        <v>1268</v>
      </c>
      <c r="E2152">
        <v>3</v>
      </c>
      <c r="F2152">
        <v>3.8666666666666669E-2</v>
      </c>
      <c r="G2152" t="s">
        <v>382</v>
      </c>
      <c r="H2152" t="s">
        <v>1228</v>
      </c>
      <c r="I2152" t="s">
        <v>380</v>
      </c>
      <c r="J2152">
        <v>3</v>
      </c>
    </row>
    <row r="2153" spans="1:10" x14ac:dyDescent="0.3">
      <c r="A2153" t="s">
        <v>1271</v>
      </c>
      <c r="B2153" t="s">
        <v>1272</v>
      </c>
      <c r="C2153" t="s">
        <v>741</v>
      </c>
      <c r="D2153" t="s">
        <v>742</v>
      </c>
      <c r="E2153">
        <v>4</v>
      </c>
      <c r="F2153">
        <v>0.92733333333333334</v>
      </c>
      <c r="G2153" t="s">
        <v>14</v>
      </c>
      <c r="H2153" t="s">
        <v>1228</v>
      </c>
      <c r="I2153" t="s">
        <v>380</v>
      </c>
      <c r="J2153">
        <v>3</v>
      </c>
    </row>
    <row r="2154" spans="1:10" x14ac:dyDescent="0.3">
      <c r="A2154" t="s">
        <v>1271</v>
      </c>
      <c r="B2154" t="s">
        <v>1272</v>
      </c>
      <c r="C2154" t="s">
        <v>1269</v>
      </c>
      <c r="D2154" t="s">
        <v>1270</v>
      </c>
      <c r="E2154">
        <v>5</v>
      </c>
      <c r="F2154">
        <v>0.92733333333333334</v>
      </c>
      <c r="G2154" t="s">
        <v>14</v>
      </c>
      <c r="H2154" t="s">
        <v>1228</v>
      </c>
      <c r="I2154" t="s">
        <v>380</v>
      </c>
      <c r="J2154">
        <v>3</v>
      </c>
    </row>
    <row r="2155" spans="1:10" x14ac:dyDescent="0.3">
      <c r="A2155" t="s">
        <v>1271</v>
      </c>
      <c r="B2155" t="s">
        <v>1272</v>
      </c>
      <c r="C2155" t="s">
        <v>203</v>
      </c>
      <c r="D2155" t="s">
        <v>204</v>
      </c>
      <c r="E2155">
        <v>6.01</v>
      </c>
      <c r="F2155">
        <v>5.4359999999999999E-3</v>
      </c>
      <c r="G2155" t="s">
        <v>72</v>
      </c>
      <c r="H2155" t="s">
        <v>1228</v>
      </c>
      <c r="I2155" t="s">
        <v>380</v>
      </c>
      <c r="J2155">
        <v>1</v>
      </c>
    </row>
    <row r="2156" spans="1:10" x14ac:dyDescent="0.3">
      <c r="A2156" t="s">
        <v>1271</v>
      </c>
      <c r="B2156" t="s">
        <v>1272</v>
      </c>
      <c r="C2156" t="s">
        <v>1083</v>
      </c>
      <c r="D2156" t="s">
        <v>1084</v>
      </c>
      <c r="E2156">
        <v>6.02</v>
      </c>
      <c r="F2156">
        <v>8.7048000000000004E-3</v>
      </c>
      <c r="G2156" t="s">
        <v>72</v>
      </c>
      <c r="H2156" t="s">
        <v>1228</v>
      </c>
      <c r="I2156" t="s">
        <v>380</v>
      </c>
      <c r="J2156">
        <v>1</v>
      </c>
    </row>
    <row r="2157" spans="1:10" x14ac:dyDescent="0.3">
      <c r="A2157" t="s">
        <v>1271</v>
      </c>
      <c r="B2157" t="s">
        <v>1272</v>
      </c>
      <c r="C2157" t="s">
        <v>292</v>
      </c>
      <c r="D2157" t="s">
        <v>293</v>
      </c>
      <c r="E2157">
        <v>6.03</v>
      </c>
      <c r="F2157">
        <v>1.4471999999999998E-3</v>
      </c>
      <c r="G2157" t="s">
        <v>72</v>
      </c>
      <c r="H2157" t="s">
        <v>1228</v>
      </c>
      <c r="I2157" t="s">
        <v>380</v>
      </c>
      <c r="J2157">
        <v>1</v>
      </c>
    </row>
    <row r="2158" spans="1:10" x14ac:dyDescent="0.3">
      <c r="A2158" t="s">
        <v>1271</v>
      </c>
      <c r="B2158" t="s">
        <v>1272</v>
      </c>
      <c r="C2158" t="s">
        <v>1087</v>
      </c>
      <c r="D2158" t="s">
        <v>1088</v>
      </c>
      <c r="E2158">
        <v>6.04</v>
      </c>
      <c r="F2158">
        <v>8.5824000000000004E-3</v>
      </c>
      <c r="G2158" t="s">
        <v>72</v>
      </c>
      <c r="H2158" t="s">
        <v>1228</v>
      </c>
      <c r="I2158" t="s">
        <v>380</v>
      </c>
      <c r="J2158">
        <v>1</v>
      </c>
    </row>
    <row r="2159" spans="1:10" x14ac:dyDescent="0.3">
      <c r="A2159" t="s">
        <v>1271</v>
      </c>
      <c r="B2159" t="s">
        <v>1272</v>
      </c>
      <c r="C2159" t="s">
        <v>1129</v>
      </c>
      <c r="D2159" t="s">
        <v>1130</v>
      </c>
      <c r="E2159">
        <v>6.05</v>
      </c>
      <c r="F2159">
        <v>8.5523999999999999E-3</v>
      </c>
      <c r="G2159" t="s">
        <v>72</v>
      </c>
      <c r="H2159" t="s">
        <v>1228</v>
      </c>
      <c r="I2159" t="s">
        <v>380</v>
      </c>
      <c r="J2159">
        <v>1</v>
      </c>
    </row>
    <row r="2160" spans="1:10" x14ac:dyDescent="0.3">
      <c r="A2160" t="s">
        <v>1271</v>
      </c>
      <c r="B2160" t="s">
        <v>1272</v>
      </c>
      <c r="C2160" t="s">
        <v>1131</v>
      </c>
      <c r="D2160" t="s">
        <v>1132</v>
      </c>
      <c r="E2160">
        <v>6.06</v>
      </c>
      <c r="F2160">
        <v>5.3999999999999994E-3</v>
      </c>
      <c r="G2160" t="s">
        <v>72</v>
      </c>
      <c r="H2160" t="s">
        <v>1228</v>
      </c>
      <c r="I2160" t="s">
        <v>380</v>
      </c>
      <c r="J2160">
        <v>1</v>
      </c>
    </row>
    <row r="2161" spans="1:10" x14ac:dyDescent="0.3">
      <c r="A2161" t="s">
        <v>1271</v>
      </c>
      <c r="B2161" t="s">
        <v>1272</v>
      </c>
      <c r="C2161" t="s">
        <v>717</v>
      </c>
      <c r="D2161" t="s">
        <v>718</v>
      </c>
      <c r="E2161">
        <v>6.07</v>
      </c>
      <c r="F2161">
        <v>4.8000000000000004E-3</v>
      </c>
      <c r="G2161" t="s">
        <v>72</v>
      </c>
      <c r="H2161" t="s">
        <v>1228</v>
      </c>
      <c r="I2161" t="s">
        <v>380</v>
      </c>
      <c r="J2161">
        <v>1</v>
      </c>
    </row>
    <row r="2162" spans="1:10" x14ac:dyDescent="0.3">
      <c r="A2162" t="s">
        <v>1271</v>
      </c>
      <c r="B2162" t="s">
        <v>1272</v>
      </c>
      <c r="C2162" t="s">
        <v>865</v>
      </c>
      <c r="D2162" t="s">
        <v>866</v>
      </c>
      <c r="E2162">
        <v>6.08</v>
      </c>
      <c r="F2162">
        <v>1.44E-4</v>
      </c>
      <c r="G2162" t="s">
        <v>72</v>
      </c>
      <c r="H2162" t="s">
        <v>1228</v>
      </c>
      <c r="I2162" t="s">
        <v>380</v>
      </c>
      <c r="J2162">
        <v>1</v>
      </c>
    </row>
    <row r="2163" spans="1:10" x14ac:dyDescent="0.3">
      <c r="A2163" t="s">
        <v>1271</v>
      </c>
      <c r="B2163" t="s">
        <v>1272</v>
      </c>
      <c r="C2163" t="s">
        <v>696</v>
      </c>
      <c r="D2163" t="s">
        <v>697</v>
      </c>
      <c r="E2163">
        <v>6.09</v>
      </c>
      <c r="F2163">
        <v>5.3280000000000005E-4</v>
      </c>
      <c r="G2163" t="s">
        <v>72</v>
      </c>
      <c r="H2163" t="s">
        <v>1228</v>
      </c>
      <c r="I2163" t="s">
        <v>380</v>
      </c>
      <c r="J2163">
        <v>1</v>
      </c>
    </row>
    <row r="2164" spans="1:10" x14ac:dyDescent="0.3">
      <c r="A2164" t="s">
        <v>1271</v>
      </c>
      <c r="B2164" t="s">
        <v>1272</v>
      </c>
      <c r="C2164" t="s">
        <v>114</v>
      </c>
      <c r="D2164" t="s">
        <v>115</v>
      </c>
      <c r="E2164">
        <v>6.1</v>
      </c>
      <c r="F2164">
        <v>3.6000000000000002E-4</v>
      </c>
      <c r="G2164" t="s">
        <v>72</v>
      </c>
      <c r="H2164" t="s">
        <v>1228</v>
      </c>
      <c r="I2164" t="s">
        <v>380</v>
      </c>
      <c r="J2164">
        <v>1</v>
      </c>
    </row>
    <row r="2165" spans="1:10" x14ac:dyDescent="0.3">
      <c r="A2165" t="s">
        <v>1271</v>
      </c>
      <c r="B2165" t="s">
        <v>1272</v>
      </c>
      <c r="C2165" t="s">
        <v>1229</v>
      </c>
      <c r="D2165" t="s">
        <v>1230</v>
      </c>
      <c r="E2165">
        <v>6.11</v>
      </c>
      <c r="F2165">
        <v>2.16E-5</v>
      </c>
      <c r="G2165" t="s">
        <v>72</v>
      </c>
      <c r="H2165" t="s">
        <v>1228</v>
      </c>
      <c r="I2165" t="s">
        <v>380</v>
      </c>
      <c r="J2165">
        <v>2</v>
      </c>
    </row>
    <row r="2166" spans="1:10" x14ac:dyDescent="0.3">
      <c r="A2166" t="s">
        <v>1271</v>
      </c>
      <c r="B2166" t="s">
        <v>1272</v>
      </c>
      <c r="C2166" t="s">
        <v>811</v>
      </c>
      <c r="D2166" t="s">
        <v>812</v>
      </c>
      <c r="E2166">
        <v>6.12</v>
      </c>
      <c r="F2166">
        <v>1.152E-3</v>
      </c>
      <c r="G2166" t="s">
        <v>72</v>
      </c>
      <c r="H2166" t="s">
        <v>1228</v>
      </c>
      <c r="I2166" t="s">
        <v>380</v>
      </c>
      <c r="J2166">
        <v>3</v>
      </c>
    </row>
    <row r="2167" spans="1:10" x14ac:dyDescent="0.3">
      <c r="A2167" t="s">
        <v>1271</v>
      </c>
      <c r="B2167" t="s">
        <v>1272</v>
      </c>
      <c r="C2167" t="s">
        <v>995</v>
      </c>
      <c r="D2167" t="s">
        <v>996</v>
      </c>
      <c r="E2167">
        <v>6.13</v>
      </c>
      <c r="F2167">
        <v>2.6866799999999996E-2</v>
      </c>
      <c r="G2167" t="s">
        <v>72</v>
      </c>
      <c r="H2167" t="s">
        <v>1228</v>
      </c>
      <c r="I2167" t="s">
        <v>380</v>
      </c>
      <c r="J2167">
        <v>1</v>
      </c>
    </row>
    <row r="2168" spans="1:10" x14ac:dyDescent="0.3">
      <c r="A2168" t="s">
        <v>1275</v>
      </c>
      <c r="B2168" t="s">
        <v>1276</v>
      </c>
      <c r="C2168" t="s">
        <v>741</v>
      </c>
      <c r="D2168" t="s">
        <v>742</v>
      </c>
      <c r="E2168">
        <v>1</v>
      </c>
      <c r="F2168">
        <v>0.92733333333333334</v>
      </c>
      <c r="G2168" t="s">
        <v>14</v>
      </c>
      <c r="H2168" t="s">
        <v>1228</v>
      </c>
      <c r="I2168" t="s">
        <v>380</v>
      </c>
      <c r="J2168">
        <v>3</v>
      </c>
    </row>
    <row r="2169" spans="1:10" x14ac:dyDescent="0.3">
      <c r="A2169" t="s">
        <v>1275</v>
      </c>
      <c r="B2169" t="s">
        <v>1276</v>
      </c>
      <c r="C2169" t="s">
        <v>1269</v>
      </c>
      <c r="D2169" t="s">
        <v>1270</v>
      </c>
      <c r="E2169">
        <v>2</v>
      </c>
      <c r="F2169">
        <v>0.92733333333333334</v>
      </c>
      <c r="G2169" t="s">
        <v>14</v>
      </c>
      <c r="H2169" t="s">
        <v>1228</v>
      </c>
      <c r="I2169" t="s">
        <v>380</v>
      </c>
      <c r="J2169">
        <v>3</v>
      </c>
    </row>
    <row r="2170" spans="1:10" x14ac:dyDescent="0.3">
      <c r="A2170" t="s">
        <v>1275</v>
      </c>
      <c r="B2170" t="s">
        <v>1276</v>
      </c>
      <c r="C2170" t="s">
        <v>1263</v>
      </c>
      <c r="D2170" t="s">
        <v>1264</v>
      </c>
      <c r="E2170">
        <v>3</v>
      </c>
      <c r="F2170">
        <v>0.92733333333333334</v>
      </c>
      <c r="G2170" t="s">
        <v>382</v>
      </c>
      <c r="H2170" t="s">
        <v>1228</v>
      </c>
      <c r="I2170" t="s">
        <v>380</v>
      </c>
      <c r="J2170">
        <v>2</v>
      </c>
    </row>
    <row r="2171" spans="1:10" x14ac:dyDescent="0.3">
      <c r="A2171" t="s">
        <v>1275</v>
      </c>
      <c r="B2171" t="s">
        <v>1276</v>
      </c>
      <c r="C2171" t="s">
        <v>1277</v>
      </c>
      <c r="D2171" t="s">
        <v>1278</v>
      </c>
      <c r="E2171">
        <v>4</v>
      </c>
      <c r="F2171">
        <v>0.92733333333333334</v>
      </c>
      <c r="G2171" t="s">
        <v>381</v>
      </c>
      <c r="H2171" t="s">
        <v>1228</v>
      </c>
      <c r="I2171" t="s">
        <v>380</v>
      </c>
      <c r="J2171">
        <v>4</v>
      </c>
    </row>
    <row r="2172" spans="1:10" x14ac:dyDescent="0.3">
      <c r="A2172" t="s">
        <v>1275</v>
      </c>
      <c r="B2172" t="s">
        <v>1276</v>
      </c>
      <c r="C2172" t="s">
        <v>1267</v>
      </c>
      <c r="D2172" t="s">
        <v>1268</v>
      </c>
      <c r="E2172">
        <v>5</v>
      </c>
      <c r="F2172">
        <v>3.8666666666666669E-2</v>
      </c>
      <c r="G2172" t="s">
        <v>382</v>
      </c>
      <c r="H2172" t="s">
        <v>1228</v>
      </c>
      <c r="I2172" t="s">
        <v>380</v>
      </c>
      <c r="J2172">
        <v>3</v>
      </c>
    </row>
    <row r="2173" spans="1:10" x14ac:dyDescent="0.3">
      <c r="A2173" t="s">
        <v>1275</v>
      </c>
      <c r="B2173" t="s">
        <v>1276</v>
      </c>
      <c r="C2173" t="s">
        <v>203</v>
      </c>
      <c r="D2173" t="s">
        <v>204</v>
      </c>
      <c r="E2173">
        <v>6.01</v>
      </c>
      <c r="F2173">
        <v>5.4359999999999999E-3</v>
      </c>
      <c r="G2173" t="s">
        <v>72</v>
      </c>
      <c r="H2173" t="s">
        <v>1228</v>
      </c>
      <c r="I2173" t="s">
        <v>380</v>
      </c>
      <c r="J2173">
        <v>1</v>
      </c>
    </row>
    <row r="2174" spans="1:10" x14ac:dyDescent="0.3">
      <c r="A2174" t="s">
        <v>1275</v>
      </c>
      <c r="B2174" t="s">
        <v>1276</v>
      </c>
      <c r="C2174" t="s">
        <v>1083</v>
      </c>
      <c r="D2174" t="s">
        <v>1084</v>
      </c>
      <c r="E2174">
        <v>6.02</v>
      </c>
      <c r="F2174">
        <v>8.7048000000000004E-3</v>
      </c>
      <c r="G2174" t="s">
        <v>72</v>
      </c>
      <c r="H2174" t="s">
        <v>1228</v>
      </c>
      <c r="I2174" t="s">
        <v>380</v>
      </c>
      <c r="J2174">
        <v>1</v>
      </c>
    </row>
    <row r="2175" spans="1:10" x14ac:dyDescent="0.3">
      <c r="A2175" t="s">
        <v>1275</v>
      </c>
      <c r="B2175" t="s">
        <v>1276</v>
      </c>
      <c r="C2175" t="s">
        <v>292</v>
      </c>
      <c r="D2175" t="s">
        <v>293</v>
      </c>
      <c r="E2175">
        <v>6.03</v>
      </c>
      <c r="F2175">
        <v>1.4471999999999998E-3</v>
      </c>
      <c r="G2175" t="s">
        <v>72</v>
      </c>
      <c r="H2175" t="s">
        <v>1228</v>
      </c>
      <c r="I2175" t="s">
        <v>380</v>
      </c>
      <c r="J2175">
        <v>1</v>
      </c>
    </row>
    <row r="2176" spans="1:10" x14ac:dyDescent="0.3">
      <c r="A2176" t="s">
        <v>1275</v>
      </c>
      <c r="B2176" t="s">
        <v>1276</v>
      </c>
      <c r="C2176" t="s">
        <v>1087</v>
      </c>
      <c r="D2176" t="s">
        <v>1088</v>
      </c>
      <c r="E2176">
        <v>6.04</v>
      </c>
      <c r="F2176">
        <v>8.5824000000000004E-3</v>
      </c>
      <c r="G2176" t="s">
        <v>72</v>
      </c>
      <c r="H2176" t="s">
        <v>1228</v>
      </c>
      <c r="I2176" t="s">
        <v>380</v>
      </c>
      <c r="J2176">
        <v>1</v>
      </c>
    </row>
    <row r="2177" spans="1:10" x14ac:dyDescent="0.3">
      <c r="A2177" t="s">
        <v>1275</v>
      </c>
      <c r="B2177" t="s">
        <v>1276</v>
      </c>
      <c r="C2177" t="s">
        <v>1129</v>
      </c>
      <c r="D2177" t="s">
        <v>1130</v>
      </c>
      <c r="E2177">
        <v>6.05</v>
      </c>
      <c r="F2177">
        <v>8.5523999999999999E-3</v>
      </c>
      <c r="G2177" t="s">
        <v>72</v>
      </c>
      <c r="H2177" t="s">
        <v>1228</v>
      </c>
      <c r="I2177" t="s">
        <v>380</v>
      </c>
      <c r="J2177">
        <v>1</v>
      </c>
    </row>
    <row r="2178" spans="1:10" x14ac:dyDescent="0.3">
      <c r="A2178" t="s">
        <v>1275</v>
      </c>
      <c r="B2178" t="s">
        <v>1276</v>
      </c>
      <c r="C2178" t="s">
        <v>1131</v>
      </c>
      <c r="D2178" t="s">
        <v>1132</v>
      </c>
      <c r="E2178">
        <v>6.06</v>
      </c>
      <c r="F2178">
        <v>5.3999999999999994E-3</v>
      </c>
      <c r="G2178" t="s">
        <v>72</v>
      </c>
      <c r="H2178" t="s">
        <v>1228</v>
      </c>
      <c r="I2178" t="s">
        <v>380</v>
      </c>
      <c r="J2178">
        <v>1</v>
      </c>
    </row>
    <row r="2179" spans="1:10" x14ac:dyDescent="0.3">
      <c r="A2179" t="s">
        <v>1275</v>
      </c>
      <c r="B2179" t="s">
        <v>1276</v>
      </c>
      <c r="C2179" t="s">
        <v>717</v>
      </c>
      <c r="D2179" t="s">
        <v>718</v>
      </c>
      <c r="E2179">
        <v>6.07</v>
      </c>
      <c r="F2179">
        <v>1.0799999999999999E-2</v>
      </c>
      <c r="G2179" t="s">
        <v>72</v>
      </c>
      <c r="H2179" t="s">
        <v>1228</v>
      </c>
      <c r="I2179" t="s">
        <v>380</v>
      </c>
      <c r="J2179">
        <v>1</v>
      </c>
    </row>
    <row r="2180" spans="1:10" x14ac:dyDescent="0.3">
      <c r="A2180" t="s">
        <v>1275</v>
      </c>
      <c r="B2180" t="s">
        <v>1276</v>
      </c>
      <c r="C2180" t="s">
        <v>865</v>
      </c>
      <c r="D2180" t="s">
        <v>866</v>
      </c>
      <c r="E2180">
        <v>6.08</v>
      </c>
      <c r="F2180">
        <v>1.44E-4</v>
      </c>
      <c r="G2180" t="s">
        <v>72</v>
      </c>
      <c r="H2180" t="s">
        <v>1228</v>
      </c>
      <c r="I2180" t="s">
        <v>380</v>
      </c>
      <c r="J2180">
        <v>1</v>
      </c>
    </row>
    <row r="2181" spans="1:10" x14ac:dyDescent="0.3">
      <c r="A2181" t="s">
        <v>1275</v>
      </c>
      <c r="B2181" t="s">
        <v>1276</v>
      </c>
      <c r="C2181" t="s">
        <v>696</v>
      </c>
      <c r="D2181" t="s">
        <v>697</v>
      </c>
      <c r="E2181">
        <v>6.09</v>
      </c>
      <c r="F2181">
        <v>5.3280000000000005E-4</v>
      </c>
      <c r="G2181" t="s">
        <v>72</v>
      </c>
      <c r="H2181" t="s">
        <v>1228</v>
      </c>
      <c r="I2181" t="s">
        <v>380</v>
      </c>
      <c r="J2181">
        <v>1</v>
      </c>
    </row>
    <row r="2182" spans="1:10" x14ac:dyDescent="0.3">
      <c r="A2182" t="s">
        <v>1275</v>
      </c>
      <c r="B2182" t="s">
        <v>1276</v>
      </c>
      <c r="C2182" t="s">
        <v>114</v>
      </c>
      <c r="D2182" t="s">
        <v>115</v>
      </c>
      <c r="E2182">
        <v>6.1</v>
      </c>
      <c r="F2182">
        <v>3.6000000000000002E-4</v>
      </c>
      <c r="G2182" t="s">
        <v>72</v>
      </c>
      <c r="H2182" t="s">
        <v>1228</v>
      </c>
      <c r="I2182" t="s">
        <v>380</v>
      </c>
      <c r="J2182">
        <v>1</v>
      </c>
    </row>
    <row r="2183" spans="1:10" x14ac:dyDescent="0.3">
      <c r="A2183" t="s">
        <v>1275</v>
      </c>
      <c r="B2183" t="s">
        <v>1276</v>
      </c>
      <c r="C2183" t="s">
        <v>995</v>
      </c>
      <c r="D2183" t="s">
        <v>996</v>
      </c>
      <c r="E2183">
        <v>6.11</v>
      </c>
      <c r="F2183">
        <v>1.9640399999999999E-2</v>
      </c>
      <c r="G2183" t="s">
        <v>72</v>
      </c>
      <c r="H2183" t="s">
        <v>1228</v>
      </c>
      <c r="I2183" t="s">
        <v>380</v>
      </c>
      <c r="J2183">
        <v>1</v>
      </c>
    </row>
    <row r="2184" spans="1:10" x14ac:dyDescent="0.3">
      <c r="A2184" t="s">
        <v>1275</v>
      </c>
      <c r="B2184" t="s">
        <v>1276</v>
      </c>
      <c r="C2184" t="s">
        <v>1241</v>
      </c>
      <c r="D2184" t="s">
        <v>1242</v>
      </c>
      <c r="E2184">
        <v>6.12</v>
      </c>
      <c r="F2184">
        <v>2.4000000000000002E-3</v>
      </c>
      <c r="G2184" t="s">
        <v>72</v>
      </c>
      <c r="H2184" t="s">
        <v>1228</v>
      </c>
      <c r="I2184" t="s">
        <v>380</v>
      </c>
      <c r="J2184">
        <v>3</v>
      </c>
    </row>
    <row r="2185" spans="1:10" x14ac:dyDescent="0.3">
      <c r="A2185" t="s">
        <v>1275</v>
      </c>
      <c r="B2185" t="s">
        <v>1276</v>
      </c>
      <c r="C2185" t="s">
        <v>21</v>
      </c>
      <c r="D2185" t="s">
        <v>22</v>
      </c>
      <c r="E2185">
        <v>7</v>
      </c>
      <c r="F2185">
        <v>0.92733333333333334</v>
      </c>
      <c r="G2185" t="s">
        <v>381</v>
      </c>
      <c r="H2185" t="s">
        <v>1228</v>
      </c>
      <c r="I2185" t="s">
        <v>380</v>
      </c>
      <c r="J2185">
        <v>2</v>
      </c>
    </row>
    <row r="2186" spans="1:10" x14ac:dyDescent="0.3">
      <c r="A2186" t="s">
        <v>1279</v>
      </c>
      <c r="B2186" t="s">
        <v>1280</v>
      </c>
      <c r="C2186" t="s">
        <v>203</v>
      </c>
      <c r="D2186" t="s">
        <v>204</v>
      </c>
      <c r="E2186">
        <v>1.01</v>
      </c>
      <c r="F2186">
        <v>5.4359999999999999E-3</v>
      </c>
      <c r="G2186" t="s">
        <v>72</v>
      </c>
      <c r="H2186" t="s">
        <v>1228</v>
      </c>
      <c r="I2186" t="s">
        <v>380</v>
      </c>
      <c r="J2186">
        <v>1</v>
      </c>
    </row>
    <row r="2187" spans="1:10" x14ac:dyDescent="0.3">
      <c r="A2187" t="s">
        <v>1279</v>
      </c>
      <c r="B2187" t="s">
        <v>1280</v>
      </c>
      <c r="C2187" t="s">
        <v>1083</v>
      </c>
      <c r="D2187" t="s">
        <v>1084</v>
      </c>
      <c r="E2187">
        <v>1.02</v>
      </c>
      <c r="F2187">
        <v>8.7048000000000004E-3</v>
      </c>
      <c r="G2187" t="s">
        <v>72</v>
      </c>
      <c r="H2187" t="s">
        <v>1228</v>
      </c>
      <c r="I2187" t="s">
        <v>380</v>
      </c>
      <c r="J2187">
        <v>1</v>
      </c>
    </row>
    <row r="2188" spans="1:10" x14ac:dyDescent="0.3">
      <c r="A2188" t="s">
        <v>1279</v>
      </c>
      <c r="B2188" t="s">
        <v>1280</v>
      </c>
      <c r="C2188" t="s">
        <v>292</v>
      </c>
      <c r="D2188" t="s">
        <v>293</v>
      </c>
      <c r="E2188">
        <v>1.03</v>
      </c>
      <c r="F2188">
        <v>1.4471999999999998E-3</v>
      </c>
      <c r="G2188" t="s">
        <v>72</v>
      </c>
      <c r="H2188" t="s">
        <v>1228</v>
      </c>
      <c r="I2188" t="s">
        <v>380</v>
      </c>
      <c r="J2188">
        <v>1</v>
      </c>
    </row>
    <row r="2189" spans="1:10" x14ac:dyDescent="0.3">
      <c r="A2189" t="s">
        <v>1279</v>
      </c>
      <c r="B2189" t="s">
        <v>1280</v>
      </c>
      <c r="C2189" t="s">
        <v>1087</v>
      </c>
      <c r="D2189" t="s">
        <v>1088</v>
      </c>
      <c r="E2189">
        <v>1.04</v>
      </c>
      <c r="F2189">
        <v>8.5824000000000004E-3</v>
      </c>
      <c r="G2189" t="s">
        <v>72</v>
      </c>
      <c r="H2189" t="s">
        <v>1228</v>
      </c>
      <c r="I2189" t="s">
        <v>380</v>
      </c>
      <c r="J2189">
        <v>1</v>
      </c>
    </row>
    <row r="2190" spans="1:10" x14ac:dyDescent="0.3">
      <c r="A2190" t="s">
        <v>1279</v>
      </c>
      <c r="B2190" t="s">
        <v>1280</v>
      </c>
      <c r="C2190" t="s">
        <v>1129</v>
      </c>
      <c r="D2190" t="s">
        <v>1130</v>
      </c>
      <c r="E2190">
        <v>1.05</v>
      </c>
      <c r="F2190">
        <v>8.5523999999999999E-3</v>
      </c>
      <c r="G2190" t="s">
        <v>72</v>
      </c>
      <c r="H2190" t="s">
        <v>1228</v>
      </c>
      <c r="I2190" t="s">
        <v>380</v>
      </c>
      <c r="J2190">
        <v>1</v>
      </c>
    </row>
    <row r="2191" spans="1:10" x14ac:dyDescent="0.3">
      <c r="A2191" t="s">
        <v>1279</v>
      </c>
      <c r="B2191" t="s">
        <v>1280</v>
      </c>
      <c r="C2191" t="s">
        <v>1131</v>
      </c>
      <c r="D2191" t="s">
        <v>1132</v>
      </c>
      <c r="E2191">
        <v>1.06</v>
      </c>
      <c r="F2191">
        <v>5.3999999999999994E-3</v>
      </c>
      <c r="G2191" t="s">
        <v>72</v>
      </c>
      <c r="H2191" t="s">
        <v>1228</v>
      </c>
      <c r="I2191" t="s">
        <v>380</v>
      </c>
      <c r="J2191">
        <v>1</v>
      </c>
    </row>
    <row r="2192" spans="1:10" x14ac:dyDescent="0.3">
      <c r="A2192" t="s">
        <v>1279</v>
      </c>
      <c r="B2192" t="s">
        <v>1280</v>
      </c>
      <c r="C2192" t="s">
        <v>717</v>
      </c>
      <c r="D2192" t="s">
        <v>718</v>
      </c>
      <c r="E2192">
        <v>1.07</v>
      </c>
      <c r="F2192">
        <v>5.5440000000000003E-3</v>
      </c>
      <c r="G2192" t="s">
        <v>72</v>
      </c>
      <c r="H2192" t="s">
        <v>1228</v>
      </c>
      <c r="I2192" t="s">
        <v>380</v>
      </c>
      <c r="J2192">
        <v>1</v>
      </c>
    </row>
    <row r="2193" spans="1:10" x14ac:dyDescent="0.3">
      <c r="A2193" t="s">
        <v>1279</v>
      </c>
      <c r="B2193" t="s">
        <v>1280</v>
      </c>
      <c r="C2193" t="s">
        <v>865</v>
      </c>
      <c r="D2193" t="s">
        <v>866</v>
      </c>
      <c r="E2193">
        <v>1.08</v>
      </c>
      <c r="F2193">
        <v>1.44E-4</v>
      </c>
      <c r="G2193" t="s">
        <v>72</v>
      </c>
      <c r="H2193" t="s">
        <v>1228</v>
      </c>
      <c r="I2193" t="s">
        <v>380</v>
      </c>
      <c r="J2193">
        <v>1</v>
      </c>
    </row>
    <row r="2194" spans="1:10" x14ac:dyDescent="0.3">
      <c r="A2194" t="s">
        <v>1279</v>
      </c>
      <c r="B2194" t="s">
        <v>1280</v>
      </c>
      <c r="C2194" t="s">
        <v>696</v>
      </c>
      <c r="D2194" t="s">
        <v>697</v>
      </c>
      <c r="E2194">
        <v>1.0900000000000001</v>
      </c>
      <c r="F2194">
        <v>5.3280000000000005E-4</v>
      </c>
      <c r="G2194" t="s">
        <v>72</v>
      </c>
      <c r="H2194" t="s">
        <v>1228</v>
      </c>
      <c r="I2194" t="s">
        <v>380</v>
      </c>
      <c r="J2194">
        <v>1</v>
      </c>
    </row>
    <row r="2195" spans="1:10" x14ac:dyDescent="0.3">
      <c r="A2195" t="s">
        <v>1279</v>
      </c>
      <c r="B2195" t="s">
        <v>1280</v>
      </c>
      <c r="C2195" t="s">
        <v>114</v>
      </c>
      <c r="D2195" t="s">
        <v>115</v>
      </c>
      <c r="E2195">
        <v>1.1000000000000001</v>
      </c>
      <c r="F2195">
        <v>3.6000000000000002E-4</v>
      </c>
      <c r="G2195" t="s">
        <v>72</v>
      </c>
      <c r="H2195" t="s">
        <v>1228</v>
      </c>
      <c r="I2195" t="s">
        <v>380</v>
      </c>
      <c r="J2195">
        <v>1</v>
      </c>
    </row>
    <row r="2196" spans="1:10" x14ac:dyDescent="0.3">
      <c r="A2196" t="s">
        <v>1279</v>
      </c>
      <c r="B2196" t="s">
        <v>1280</v>
      </c>
      <c r="C2196" t="s">
        <v>1249</v>
      </c>
      <c r="D2196" t="s">
        <v>1250</v>
      </c>
      <c r="E2196">
        <v>1.1100000000000001</v>
      </c>
      <c r="F2196">
        <v>3.6000000000000003E-3</v>
      </c>
      <c r="G2196" t="s">
        <v>72</v>
      </c>
      <c r="H2196" t="s">
        <v>1228</v>
      </c>
      <c r="I2196" t="s">
        <v>380</v>
      </c>
      <c r="J2196">
        <v>3</v>
      </c>
    </row>
    <row r="2197" spans="1:10" x14ac:dyDescent="0.3">
      <c r="A2197" t="s">
        <v>1279</v>
      </c>
      <c r="B2197" t="s">
        <v>1280</v>
      </c>
      <c r="C2197" t="s">
        <v>995</v>
      </c>
      <c r="D2197" t="s">
        <v>996</v>
      </c>
      <c r="E2197">
        <v>1.1200000000000001</v>
      </c>
      <c r="F2197">
        <v>2.3408399999999999E-2</v>
      </c>
      <c r="G2197" t="s">
        <v>72</v>
      </c>
      <c r="H2197" t="s">
        <v>1228</v>
      </c>
      <c r="I2197" t="s">
        <v>380</v>
      </c>
      <c r="J2197">
        <v>1</v>
      </c>
    </row>
    <row r="2198" spans="1:10" x14ac:dyDescent="0.3">
      <c r="A2198" t="s">
        <v>1279</v>
      </c>
      <c r="B2198" t="s">
        <v>1280</v>
      </c>
      <c r="C2198" t="s">
        <v>1251</v>
      </c>
      <c r="D2198" t="s">
        <v>1252</v>
      </c>
      <c r="E2198">
        <v>1.1299999999999999</v>
      </c>
      <c r="F2198">
        <v>2.8800000000000001E-4</v>
      </c>
      <c r="G2198" t="s">
        <v>72</v>
      </c>
      <c r="H2198" t="s">
        <v>1228</v>
      </c>
      <c r="I2198" t="s">
        <v>380</v>
      </c>
      <c r="J2198">
        <v>2</v>
      </c>
    </row>
    <row r="2199" spans="1:10" x14ac:dyDescent="0.3">
      <c r="A2199" t="s">
        <v>1279</v>
      </c>
      <c r="B2199" t="s">
        <v>1280</v>
      </c>
      <c r="C2199" t="s">
        <v>741</v>
      </c>
      <c r="D2199" t="s">
        <v>742</v>
      </c>
      <c r="E2199">
        <v>2</v>
      </c>
      <c r="F2199">
        <v>0.92733333333333334</v>
      </c>
      <c r="G2199" t="s">
        <v>14</v>
      </c>
      <c r="H2199" t="s">
        <v>1228</v>
      </c>
      <c r="I2199" t="s">
        <v>380</v>
      </c>
      <c r="J2199">
        <v>3</v>
      </c>
    </row>
    <row r="2200" spans="1:10" x14ac:dyDescent="0.3">
      <c r="A2200" t="s">
        <v>1279</v>
      </c>
      <c r="B2200" t="s">
        <v>1280</v>
      </c>
      <c r="C2200" t="s">
        <v>1269</v>
      </c>
      <c r="D2200" t="s">
        <v>1270</v>
      </c>
      <c r="E2200">
        <v>3</v>
      </c>
      <c r="F2200">
        <v>0.92733333333333334</v>
      </c>
      <c r="G2200" t="s">
        <v>14</v>
      </c>
      <c r="H2200" t="s">
        <v>1228</v>
      </c>
      <c r="I2200" t="s">
        <v>380</v>
      </c>
      <c r="J2200">
        <v>3</v>
      </c>
    </row>
    <row r="2201" spans="1:10" x14ac:dyDescent="0.3">
      <c r="A2201" t="s">
        <v>1279</v>
      </c>
      <c r="B2201" t="s">
        <v>1280</v>
      </c>
      <c r="C2201" t="s">
        <v>1263</v>
      </c>
      <c r="D2201" t="s">
        <v>1264</v>
      </c>
      <c r="E2201">
        <v>4</v>
      </c>
      <c r="F2201">
        <v>0.92733333333333334</v>
      </c>
      <c r="G2201" t="s">
        <v>382</v>
      </c>
      <c r="H2201" t="s">
        <v>1228</v>
      </c>
      <c r="I2201" t="s">
        <v>380</v>
      </c>
      <c r="J2201">
        <v>2</v>
      </c>
    </row>
    <row r="2202" spans="1:10" x14ac:dyDescent="0.3">
      <c r="A2202" t="s">
        <v>1279</v>
      </c>
      <c r="B2202" t="s">
        <v>1280</v>
      </c>
      <c r="C2202" t="s">
        <v>1281</v>
      </c>
      <c r="D2202" t="s">
        <v>1282</v>
      </c>
      <c r="E2202">
        <v>5</v>
      </c>
      <c r="F2202">
        <v>0.92733333333333334</v>
      </c>
      <c r="G2202" t="s">
        <v>381</v>
      </c>
      <c r="H2202" t="s">
        <v>1228</v>
      </c>
      <c r="I2202" t="s">
        <v>380</v>
      </c>
      <c r="J2202">
        <v>4</v>
      </c>
    </row>
    <row r="2203" spans="1:10" x14ac:dyDescent="0.3">
      <c r="A2203" t="s">
        <v>1279</v>
      </c>
      <c r="B2203" t="s">
        <v>1280</v>
      </c>
      <c r="C2203" t="s">
        <v>1267</v>
      </c>
      <c r="D2203" t="s">
        <v>1268</v>
      </c>
      <c r="E2203">
        <v>6</v>
      </c>
      <c r="F2203">
        <v>3.8666666666666669E-2</v>
      </c>
      <c r="G2203" t="s">
        <v>382</v>
      </c>
      <c r="H2203" t="s">
        <v>1228</v>
      </c>
      <c r="I2203" t="s">
        <v>380</v>
      </c>
      <c r="J2203">
        <v>3</v>
      </c>
    </row>
    <row r="2204" spans="1:10" x14ac:dyDescent="0.3">
      <c r="A2204" t="s">
        <v>1279</v>
      </c>
      <c r="B2204" t="s">
        <v>1280</v>
      </c>
      <c r="C2204" t="s">
        <v>21</v>
      </c>
      <c r="D2204" t="s">
        <v>22</v>
      </c>
      <c r="E2204">
        <v>7</v>
      </c>
      <c r="F2204">
        <v>0.92733333333333334</v>
      </c>
      <c r="G2204" t="s">
        <v>381</v>
      </c>
      <c r="H2204" t="s">
        <v>1228</v>
      </c>
      <c r="I2204" t="s">
        <v>380</v>
      </c>
      <c r="J2204">
        <v>2</v>
      </c>
    </row>
    <row r="2205" spans="1:10" x14ac:dyDescent="0.3">
      <c r="A2205" t="s">
        <v>1283</v>
      </c>
      <c r="B2205" t="s">
        <v>1284</v>
      </c>
      <c r="C2205" t="s">
        <v>203</v>
      </c>
      <c r="D2205" t="s">
        <v>204</v>
      </c>
      <c r="E2205">
        <v>1.01</v>
      </c>
      <c r="F2205">
        <v>5.4359999999999999E-3</v>
      </c>
      <c r="G2205" t="s">
        <v>72</v>
      </c>
      <c r="H2205" t="s">
        <v>1228</v>
      </c>
      <c r="I2205" t="s">
        <v>380</v>
      </c>
      <c r="J2205">
        <v>1</v>
      </c>
    </row>
    <row r="2206" spans="1:10" x14ac:dyDescent="0.3">
      <c r="A2206" t="s">
        <v>1283</v>
      </c>
      <c r="B2206" t="s">
        <v>1284</v>
      </c>
      <c r="C2206" t="s">
        <v>1083</v>
      </c>
      <c r="D2206" t="s">
        <v>1084</v>
      </c>
      <c r="E2206">
        <v>1.02</v>
      </c>
      <c r="F2206">
        <v>8.7048000000000004E-3</v>
      </c>
      <c r="G2206" t="s">
        <v>72</v>
      </c>
      <c r="H2206" t="s">
        <v>1228</v>
      </c>
      <c r="I2206" t="s">
        <v>380</v>
      </c>
      <c r="J2206">
        <v>1</v>
      </c>
    </row>
    <row r="2207" spans="1:10" x14ac:dyDescent="0.3">
      <c r="A2207" t="s">
        <v>1283</v>
      </c>
      <c r="B2207" t="s">
        <v>1284</v>
      </c>
      <c r="C2207" t="s">
        <v>292</v>
      </c>
      <c r="D2207" t="s">
        <v>293</v>
      </c>
      <c r="E2207">
        <v>1.03</v>
      </c>
      <c r="F2207">
        <v>1.4471999999999998E-3</v>
      </c>
      <c r="G2207" t="s">
        <v>72</v>
      </c>
      <c r="H2207" t="s">
        <v>1228</v>
      </c>
      <c r="I2207" t="s">
        <v>380</v>
      </c>
      <c r="J2207">
        <v>1</v>
      </c>
    </row>
    <row r="2208" spans="1:10" x14ac:dyDescent="0.3">
      <c r="A2208" t="s">
        <v>1283</v>
      </c>
      <c r="B2208" t="s">
        <v>1284</v>
      </c>
      <c r="C2208" t="s">
        <v>1087</v>
      </c>
      <c r="D2208" t="s">
        <v>1088</v>
      </c>
      <c r="E2208">
        <v>1.04</v>
      </c>
      <c r="F2208">
        <v>8.5824000000000004E-3</v>
      </c>
      <c r="G2208" t="s">
        <v>72</v>
      </c>
      <c r="H2208" t="s">
        <v>1228</v>
      </c>
      <c r="I2208" t="s">
        <v>380</v>
      </c>
      <c r="J2208">
        <v>1</v>
      </c>
    </row>
    <row r="2209" spans="1:10" x14ac:dyDescent="0.3">
      <c r="A2209" t="s">
        <v>1283</v>
      </c>
      <c r="B2209" t="s">
        <v>1284</v>
      </c>
      <c r="C2209" t="s">
        <v>1129</v>
      </c>
      <c r="D2209" t="s">
        <v>1130</v>
      </c>
      <c r="E2209">
        <v>1.05</v>
      </c>
      <c r="F2209">
        <v>8.5824000000000004E-3</v>
      </c>
      <c r="G2209" t="s">
        <v>72</v>
      </c>
      <c r="H2209" t="s">
        <v>1228</v>
      </c>
      <c r="I2209" t="s">
        <v>380</v>
      </c>
      <c r="J2209">
        <v>1</v>
      </c>
    </row>
    <row r="2210" spans="1:10" x14ac:dyDescent="0.3">
      <c r="A2210" t="s">
        <v>1283</v>
      </c>
      <c r="B2210" t="s">
        <v>1284</v>
      </c>
      <c r="C2210" t="s">
        <v>1131</v>
      </c>
      <c r="D2210" t="s">
        <v>1132</v>
      </c>
      <c r="E2210">
        <v>1.06</v>
      </c>
      <c r="F2210">
        <v>5.3999999999999994E-3</v>
      </c>
      <c r="G2210" t="s">
        <v>72</v>
      </c>
      <c r="H2210" t="s">
        <v>1228</v>
      </c>
      <c r="I2210" t="s">
        <v>380</v>
      </c>
      <c r="J2210">
        <v>1</v>
      </c>
    </row>
    <row r="2211" spans="1:10" x14ac:dyDescent="0.3">
      <c r="A2211" t="s">
        <v>1283</v>
      </c>
      <c r="B2211" t="s">
        <v>1284</v>
      </c>
      <c r="C2211" t="s">
        <v>717</v>
      </c>
      <c r="D2211" t="s">
        <v>718</v>
      </c>
      <c r="E2211">
        <v>1.07</v>
      </c>
      <c r="F2211">
        <v>2.4000000000000002E-3</v>
      </c>
      <c r="G2211" t="s">
        <v>72</v>
      </c>
      <c r="H2211" t="s">
        <v>1228</v>
      </c>
      <c r="I2211" t="s">
        <v>380</v>
      </c>
      <c r="J2211">
        <v>1</v>
      </c>
    </row>
    <row r="2212" spans="1:10" x14ac:dyDescent="0.3">
      <c r="A2212" t="s">
        <v>1283</v>
      </c>
      <c r="B2212" t="s">
        <v>1284</v>
      </c>
      <c r="C2212" t="s">
        <v>865</v>
      </c>
      <c r="D2212" t="s">
        <v>866</v>
      </c>
      <c r="E2212">
        <v>1.08</v>
      </c>
      <c r="F2212">
        <v>1.3679999999999999E-4</v>
      </c>
      <c r="G2212" t="s">
        <v>72</v>
      </c>
      <c r="H2212" t="s">
        <v>1228</v>
      </c>
      <c r="I2212" t="s">
        <v>380</v>
      </c>
      <c r="J2212">
        <v>1</v>
      </c>
    </row>
    <row r="2213" spans="1:10" x14ac:dyDescent="0.3">
      <c r="A2213" t="s">
        <v>1283</v>
      </c>
      <c r="B2213" t="s">
        <v>1284</v>
      </c>
      <c r="C2213" t="s">
        <v>696</v>
      </c>
      <c r="D2213" t="s">
        <v>697</v>
      </c>
      <c r="E2213">
        <v>1.0900000000000001</v>
      </c>
      <c r="F2213">
        <v>5.6159999999999999E-4</v>
      </c>
      <c r="G2213" t="s">
        <v>72</v>
      </c>
      <c r="H2213" t="s">
        <v>1228</v>
      </c>
      <c r="I2213" t="s">
        <v>380</v>
      </c>
      <c r="J2213">
        <v>1</v>
      </c>
    </row>
    <row r="2214" spans="1:10" x14ac:dyDescent="0.3">
      <c r="A2214" t="s">
        <v>1283</v>
      </c>
      <c r="B2214" t="s">
        <v>1284</v>
      </c>
      <c r="C2214" t="s">
        <v>114</v>
      </c>
      <c r="D2214" t="s">
        <v>115</v>
      </c>
      <c r="E2214">
        <v>1.1000000000000001</v>
      </c>
      <c r="F2214">
        <v>3.6000000000000002E-4</v>
      </c>
      <c r="G2214" t="s">
        <v>72</v>
      </c>
      <c r="H2214" t="s">
        <v>1228</v>
      </c>
      <c r="I2214" t="s">
        <v>380</v>
      </c>
      <c r="J2214">
        <v>1</v>
      </c>
    </row>
    <row r="2215" spans="1:10" x14ac:dyDescent="0.3">
      <c r="A2215" t="s">
        <v>1283</v>
      </c>
      <c r="B2215" t="s">
        <v>1284</v>
      </c>
      <c r="C2215" t="s">
        <v>1229</v>
      </c>
      <c r="D2215" t="s">
        <v>1230</v>
      </c>
      <c r="E2215">
        <v>1.1100000000000001</v>
      </c>
      <c r="F2215">
        <v>5.4000000000000005E-5</v>
      </c>
      <c r="G2215" t="s">
        <v>72</v>
      </c>
      <c r="H2215" t="s">
        <v>1228</v>
      </c>
      <c r="I2215" t="s">
        <v>380</v>
      </c>
      <c r="J2215">
        <v>2</v>
      </c>
    </row>
    <row r="2216" spans="1:10" x14ac:dyDescent="0.3">
      <c r="A2216" t="s">
        <v>1283</v>
      </c>
      <c r="B2216" t="s">
        <v>1284</v>
      </c>
      <c r="C2216" t="s">
        <v>995</v>
      </c>
      <c r="D2216" t="s">
        <v>996</v>
      </c>
      <c r="E2216">
        <v>1.1200000000000001</v>
      </c>
      <c r="F2216">
        <v>2.8924800000000001E-2</v>
      </c>
      <c r="G2216" t="s">
        <v>72</v>
      </c>
      <c r="H2216" t="s">
        <v>1228</v>
      </c>
      <c r="I2216" t="s">
        <v>380</v>
      </c>
      <c r="J2216">
        <v>1</v>
      </c>
    </row>
    <row r="2217" spans="1:10" x14ac:dyDescent="0.3">
      <c r="A2217" t="s">
        <v>1283</v>
      </c>
      <c r="B2217" t="s">
        <v>1284</v>
      </c>
      <c r="C2217" t="s">
        <v>1231</v>
      </c>
      <c r="D2217" t="s">
        <v>1232</v>
      </c>
      <c r="E2217">
        <v>1.1299999999999999</v>
      </c>
      <c r="F2217">
        <v>1.4400000000000001E-3</v>
      </c>
      <c r="G2217" t="s">
        <v>72</v>
      </c>
      <c r="H2217" t="s">
        <v>1228</v>
      </c>
      <c r="I2217" t="s">
        <v>380</v>
      </c>
      <c r="J2217">
        <v>3</v>
      </c>
    </row>
    <row r="2218" spans="1:10" x14ac:dyDescent="0.3">
      <c r="A2218" t="s">
        <v>1283</v>
      </c>
      <c r="B2218" t="s">
        <v>1284</v>
      </c>
      <c r="C2218" t="s">
        <v>1263</v>
      </c>
      <c r="D2218" t="s">
        <v>1264</v>
      </c>
      <c r="E2218">
        <v>2</v>
      </c>
      <c r="F2218">
        <v>0.92733333333333334</v>
      </c>
      <c r="G2218" t="s">
        <v>382</v>
      </c>
      <c r="H2218" t="s">
        <v>1228</v>
      </c>
      <c r="I2218" t="s">
        <v>380</v>
      </c>
      <c r="J2218">
        <v>2</v>
      </c>
    </row>
    <row r="2219" spans="1:10" x14ac:dyDescent="0.3">
      <c r="A2219" t="s">
        <v>1283</v>
      </c>
      <c r="B2219" t="s">
        <v>1284</v>
      </c>
      <c r="C2219" t="s">
        <v>1285</v>
      </c>
      <c r="D2219" t="s">
        <v>1286</v>
      </c>
      <c r="E2219">
        <v>3</v>
      </c>
      <c r="F2219">
        <v>0.92733333333333334</v>
      </c>
      <c r="G2219" t="s">
        <v>381</v>
      </c>
      <c r="H2219" t="s">
        <v>1228</v>
      </c>
      <c r="I2219" t="s">
        <v>380</v>
      </c>
      <c r="J2219">
        <v>4</v>
      </c>
    </row>
    <row r="2220" spans="1:10" x14ac:dyDescent="0.3">
      <c r="A2220" t="s">
        <v>1283</v>
      </c>
      <c r="B2220" t="s">
        <v>1284</v>
      </c>
      <c r="C2220" t="s">
        <v>1267</v>
      </c>
      <c r="D2220" t="s">
        <v>1268</v>
      </c>
      <c r="E2220">
        <v>4</v>
      </c>
      <c r="F2220">
        <v>3.8666666666666669E-2</v>
      </c>
      <c r="G2220" t="s">
        <v>382</v>
      </c>
      <c r="H2220" t="s">
        <v>1228</v>
      </c>
      <c r="I2220" t="s">
        <v>380</v>
      </c>
      <c r="J2220">
        <v>3</v>
      </c>
    </row>
    <row r="2221" spans="1:10" x14ac:dyDescent="0.3">
      <c r="A2221" t="s">
        <v>1283</v>
      </c>
      <c r="B2221" t="s">
        <v>1284</v>
      </c>
      <c r="C2221" t="s">
        <v>741</v>
      </c>
      <c r="D2221" t="s">
        <v>742</v>
      </c>
      <c r="E2221">
        <v>5</v>
      </c>
      <c r="F2221">
        <v>0.92733333333333334</v>
      </c>
      <c r="G2221" t="s">
        <v>14</v>
      </c>
      <c r="H2221" t="s">
        <v>1228</v>
      </c>
      <c r="I2221" t="s">
        <v>380</v>
      </c>
      <c r="J2221">
        <v>3</v>
      </c>
    </row>
    <row r="2222" spans="1:10" x14ac:dyDescent="0.3">
      <c r="A2222" t="s">
        <v>1283</v>
      </c>
      <c r="B2222" t="s">
        <v>1284</v>
      </c>
      <c r="C2222" t="s">
        <v>1269</v>
      </c>
      <c r="D2222" t="s">
        <v>1270</v>
      </c>
      <c r="E2222">
        <v>6</v>
      </c>
      <c r="F2222">
        <v>0.92733333333333334</v>
      </c>
      <c r="G2222" t="s">
        <v>14</v>
      </c>
      <c r="H2222" t="s">
        <v>1228</v>
      </c>
      <c r="I2222" t="s">
        <v>380</v>
      </c>
      <c r="J2222">
        <v>3</v>
      </c>
    </row>
    <row r="2223" spans="1:10" x14ac:dyDescent="0.3">
      <c r="A2223" t="s">
        <v>1283</v>
      </c>
      <c r="B2223" t="s">
        <v>1284</v>
      </c>
      <c r="C2223" t="s">
        <v>21</v>
      </c>
      <c r="D2223" t="s">
        <v>22</v>
      </c>
      <c r="E2223">
        <v>7</v>
      </c>
      <c r="F2223">
        <v>0.92733333333333334</v>
      </c>
      <c r="G2223" t="s">
        <v>381</v>
      </c>
      <c r="H2223" t="s">
        <v>1228</v>
      </c>
      <c r="I2223" t="s">
        <v>380</v>
      </c>
      <c r="J2223">
        <v>2</v>
      </c>
    </row>
    <row r="2224" spans="1:10" x14ac:dyDescent="0.3">
      <c r="A2224" t="s">
        <v>1287</v>
      </c>
      <c r="B2224" t="s">
        <v>1288</v>
      </c>
      <c r="C2224" t="s">
        <v>1289</v>
      </c>
      <c r="D2224" t="s">
        <v>1290</v>
      </c>
      <c r="E2224">
        <v>1</v>
      </c>
      <c r="F2224">
        <v>10</v>
      </c>
      <c r="G2224" t="s">
        <v>14</v>
      </c>
      <c r="H2224" t="s">
        <v>1228</v>
      </c>
      <c r="I2224" t="s">
        <v>16</v>
      </c>
      <c r="J2224">
        <v>0</v>
      </c>
    </row>
    <row r="2225" spans="1:10" x14ac:dyDescent="0.3">
      <c r="A2225" t="s">
        <v>1287</v>
      </c>
      <c r="B2225" t="s">
        <v>1288</v>
      </c>
      <c r="C2225" t="s">
        <v>1291</v>
      </c>
      <c r="D2225" t="s">
        <v>1292</v>
      </c>
      <c r="E2225">
        <v>2</v>
      </c>
      <c r="F2225">
        <v>1.03</v>
      </c>
      <c r="G2225" t="s">
        <v>14</v>
      </c>
      <c r="H2225" t="s">
        <v>1228</v>
      </c>
      <c r="I2225" t="s">
        <v>16</v>
      </c>
      <c r="J2225">
        <v>4</v>
      </c>
    </row>
    <row r="2226" spans="1:10" x14ac:dyDescent="0.3">
      <c r="A2226" t="s">
        <v>1287</v>
      </c>
      <c r="B2226" t="s">
        <v>1288</v>
      </c>
      <c r="C2226" t="s">
        <v>1237</v>
      </c>
      <c r="D2226" t="s">
        <v>1238</v>
      </c>
      <c r="E2226">
        <v>3</v>
      </c>
      <c r="F2226">
        <v>8.611111111111111E-2</v>
      </c>
      <c r="G2226" t="s">
        <v>14</v>
      </c>
      <c r="H2226" t="s">
        <v>1228</v>
      </c>
      <c r="I2226" t="s">
        <v>16</v>
      </c>
      <c r="J2226">
        <v>3</v>
      </c>
    </row>
    <row r="2227" spans="1:10" x14ac:dyDescent="0.3">
      <c r="A2227" t="s">
        <v>1287</v>
      </c>
      <c r="B2227" t="s">
        <v>1288</v>
      </c>
      <c r="C2227" t="s">
        <v>723</v>
      </c>
      <c r="D2227" t="s">
        <v>724</v>
      </c>
      <c r="E2227">
        <v>4</v>
      </c>
      <c r="F2227">
        <v>1.03</v>
      </c>
      <c r="G2227" t="s">
        <v>14</v>
      </c>
      <c r="H2227" t="s">
        <v>1228</v>
      </c>
      <c r="I2227" t="s">
        <v>16</v>
      </c>
      <c r="J2227">
        <v>3</v>
      </c>
    </row>
    <row r="2228" spans="1:10" x14ac:dyDescent="0.3">
      <c r="A2228" t="s">
        <v>1293</v>
      </c>
      <c r="B2228" t="s">
        <v>1294</v>
      </c>
      <c r="C2228" t="s">
        <v>1237</v>
      </c>
      <c r="D2228" t="s">
        <v>1238</v>
      </c>
      <c r="E2228">
        <v>1</v>
      </c>
      <c r="F2228">
        <v>0.21444444444444444</v>
      </c>
      <c r="G2228" t="s">
        <v>382</v>
      </c>
      <c r="H2228" t="s">
        <v>1228</v>
      </c>
      <c r="I2228" t="s">
        <v>380</v>
      </c>
      <c r="J2228">
        <v>3</v>
      </c>
    </row>
    <row r="2229" spans="1:10" x14ac:dyDescent="0.3">
      <c r="A2229" t="s">
        <v>1293</v>
      </c>
      <c r="B2229" t="s">
        <v>1294</v>
      </c>
      <c r="C2229" t="s">
        <v>723</v>
      </c>
      <c r="D2229" t="s">
        <v>724</v>
      </c>
      <c r="E2229">
        <v>2</v>
      </c>
      <c r="F2229">
        <v>2.5750000000000002</v>
      </c>
      <c r="G2229" t="s">
        <v>14</v>
      </c>
      <c r="H2229" t="s">
        <v>1228</v>
      </c>
      <c r="I2229" t="s">
        <v>380</v>
      </c>
      <c r="J2229">
        <v>3</v>
      </c>
    </row>
    <row r="2230" spans="1:10" x14ac:dyDescent="0.3">
      <c r="A2230" t="s">
        <v>1293</v>
      </c>
      <c r="B2230" t="s">
        <v>1294</v>
      </c>
      <c r="C2230" t="s">
        <v>1295</v>
      </c>
      <c r="D2230" t="s">
        <v>1296</v>
      </c>
      <c r="E2230">
        <v>3</v>
      </c>
      <c r="F2230">
        <v>25.75</v>
      </c>
      <c r="G2230" t="s">
        <v>382</v>
      </c>
      <c r="H2230" t="s">
        <v>1228</v>
      </c>
      <c r="I2230" t="s">
        <v>380</v>
      </c>
      <c r="J2230">
        <v>0</v>
      </c>
    </row>
    <row r="2231" spans="1:10" x14ac:dyDescent="0.3">
      <c r="A2231" t="s">
        <v>1293</v>
      </c>
      <c r="B2231" t="s">
        <v>1294</v>
      </c>
      <c r="C2231" t="s">
        <v>1297</v>
      </c>
      <c r="D2231" t="s">
        <v>1298</v>
      </c>
      <c r="E2231">
        <v>4</v>
      </c>
      <c r="F2231">
        <v>2.5750000000000002</v>
      </c>
      <c r="G2231" t="s">
        <v>382</v>
      </c>
      <c r="H2231" t="s">
        <v>1228</v>
      </c>
      <c r="I2231" t="s">
        <v>380</v>
      </c>
      <c r="J2231">
        <v>4</v>
      </c>
    </row>
    <row r="2232" spans="1:10" x14ac:dyDescent="0.3">
      <c r="A2232" t="s">
        <v>1299</v>
      </c>
      <c r="B2232" t="s">
        <v>1300</v>
      </c>
      <c r="C2232" t="s">
        <v>741</v>
      </c>
      <c r="D2232" t="s">
        <v>742</v>
      </c>
      <c r="E2232">
        <v>1</v>
      </c>
      <c r="F2232">
        <v>0.92733333333333334</v>
      </c>
      <c r="G2232" t="s">
        <v>14</v>
      </c>
      <c r="H2232" t="s">
        <v>1228</v>
      </c>
      <c r="I2232" t="s">
        <v>380</v>
      </c>
      <c r="J2232">
        <v>3</v>
      </c>
    </row>
    <row r="2233" spans="1:10" x14ac:dyDescent="0.3">
      <c r="A2233" t="s">
        <v>1299</v>
      </c>
      <c r="B2233" t="s">
        <v>1300</v>
      </c>
      <c r="C2233" t="s">
        <v>1269</v>
      </c>
      <c r="D2233" t="s">
        <v>1270</v>
      </c>
      <c r="E2233">
        <v>2</v>
      </c>
      <c r="F2233">
        <v>0.92733333333333334</v>
      </c>
      <c r="G2233" t="s">
        <v>14</v>
      </c>
      <c r="H2233" t="s">
        <v>1228</v>
      </c>
      <c r="I2233" t="s">
        <v>380</v>
      </c>
      <c r="J2233">
        <v>3</v>
      </c>
    </row>
    <row r="2234" spans="1:10" x14ac:dyDescent="0.3">
      <c r="A2234" t="s">
        <v>1299</v>
      </c>
      <c r="B2234" t="s">
        <v>1300</v>
      </c>
      <c r="C2234" t="s">
        <v>1263</v>
      </c>
      <c r="D2234" t="s">
        <v>1264</v>
      </c>
      <c r="E2234">
        <v>3</v>
      </c>
      <c r="F2234">
        <v>0.92733333333333334</v>
      </c>
      <c r="G2234" t="s">
        <v>382</v>
      </c>
      <c r="H2234" t="s">
        <v>1228</v>
      </c>
      <c r="I2234" t="s">
        <v>380</v>
      </c>
      <c r="J2234">
        <v>2</v>
      </c>
    </row>
    <row r="2235" spans="1:10" x14ac:dyDescent="0.3">
      <c r="A2235" t="s">
        <v>1299</v>
      </c>
      <c r="B2235" t="s">
        <v>1300</v>
      </c>
      <c r="C2235" t="s">
        <v>1267</v>
      </c>
      <c r="D2235" t="s">
        <v>1268</v>
      </c>
      <c r="E2235">
        <v>4</v>
      </c>
      <c r="F2235">
        <v>3.8666666666666669E-2</v>
      </c>
      <c r="G2235" t="s">
        <v>382</v>
      </c>
      <c r="H2235" t="s">
        <v>1228</v>
      </c>
      <c r="I2235" t="s">
        <v>380</v>
      </c>
      <c r="J2235">
        <v>3</v>
      </c>
    </row>
    <row r="2236" spans="1:10" x14ac:dyDescent="0.3">
      <c r="A2236" t="s">
        <v>1299</v>
      </c>
      <c r="B2236" t="s">
        <v>1300</v>
      </c>
      <c r="C2236" t="s">
        <v>203</v>
      </c>
      <c r="D2236" t="s">
        <v>204</v>
      </c>
      <c r="E2236">
        <v>5.01</v>
      </c>
      <c r="F2236">
        <v>2.0385666666666667E-2</v>
      </c>
      <c r="G2236" t="s">
        <v>72</v>
      </c>
      <c r="H2236" t="s">
        <v>1228</v>
      </c>
      <c r="I2236" t="s">
        <v>380</v>
      </c>
      <c r="J2236">
        <v>1</v>
      </c>
    </row>
    <row r="2237" spans="1:10" x14ac:dyDescent="0.3">
      <c r="A2237" t="s">
        <v>1299</v>
      </c>
      <c r="B2237" t="s">
        <v>1300</v>
      </c>
      <c r="C2237" t="s">
        <v>1083</v>
      </c>
      <c r="D2237" t="s">
        <v>1084</v>
      </c>
      <c r="E2237">
        <v>5.0199999999999996</v>
      </c>
      <c r="F2237">
        <v>3.2644066666666666E-2</v>
      </c>
      <c r="G2237" t="s">
        <v>72</v>
      </c>
      <c r="H2237" t="s">
        <v>1228</v>
      </c>
      <c r="I2237" t="s">
        <v>380</v>
      </c>
      <c r="J2237">
        <v>1</v>
      </c>
    </row>
    <row r="2238" spans="1:10" x14ac:dyDescent="0.3">
      <c r="A2238" t="s">
        <v>1299</v>
      </c>
      <c r="B2238" t="s">
        <v>1300</v>
      </c>
      <c r="C2238" t="s">
        <v>292</v>
      </c>
      <c r="D2238" t="s">
        <v>293</v>
      </c>
      <c r="E2238">
        <v>5.03</v>
      </c>
      <c r="F2238">
        <v>5.4266666666666673E-3</v>
      </c>
      <c r="G2238" t="s">
        <v>72</v>
      </c>
      <c r="H2238" t="s">
        <v>1228</v>
      </c>
      <c r="I2238" t="s">
        <v>380</v>
      </c>
      <c r="J2238">
        <v>1</v>
      </c>
    </row>
    <row r="2239" spans="1:10" x14ac:dyDescent="0.3">
      <c r="A2239" t="s">
        <v>1299</v>
      </c>
      <c r="B2239" t="s">
        <v>1300</v>
      </c>
      <c r="C2239" t="s">
        <v>1087</v>
      </c>
      <c r="D2239" t="s">
        <v>1088</v>
      </c>
      <c r="E2239">
        <v>5.04</v>
      </c>
      <c r="F2239">
        <v>3.2185000000000005E-2</v>
      </c>
      <c r="G2239" t="s">
        <v>72</v>
      </c>
      <c r="H2239" t="s">
        <v>1228</v>
      </c>
      <c r="I2239" t="s">
        <v>380</v>
      </c>
      <c r="J2239">
        <v>1</v>
      </c>
    </row>
    <row r="2240" spans="1:10" x14ac:dyDescent="0.3">
      <c r="A2240" t="s">
        <v>1299</v>
      </c>
      <c r="B2240" t="s">
        <v>1300</v>
      </c>
      <c r="C2240" t="s">
        <v>1129</v>
      </c>
      <c r="D2240" t="s">
        <v>1130</v>
      </c>
      <c r="E2240">
        <v>5.05</v>
      </c>
      <c r="F2240">
        <v>3.2072933333333331E-2</v>
      </c>
      <c r="G2240" t="s">
        <v>72</v>
      </c>
      <c r="H2240" t="s">
        <v>1228</v>
      </c>
      <c r="I2240" t="s">
        <v>380</v>
      </c>
      <c r="J2240">
        <v>1</v>
      </c>
    </row>
    <row r="2241" spans="1:10" x14ac:dyDescent="0.3">
      <c r="A2241" t="s">
        <v>1299</v>
      </c>
      <c r="B2241" t="s">
        <v>1300</v>
      </c>
      <c r="C2241" t="s">
        <v>1131</v>
      </c>
      <c r="D2241" t="s">
        <v>1132</v>
      </c>
      <c r="E2241">
        <v>5.0599999999999996</v>
      </c>
      <c r="F2241">
        <v>2.0250666666666667E-2</v>
      </c>
      <c r="G2241" t="s">
        <v>72</v>
      </c>
      <c r="H2241" t="s">
        <v>1228</v>
      </c>
      <c r="I2241" t="s">
        <v>380</v>
      </c>
      <c r="J2241">
        <v>1</v>
      </c>
    </row>
    <row r="2242" spans="1:10" x14ac:dyDescent="0.3">
      <c r="A2242" t="s">
        <v>1299</v>
      </c>
      <c r="B2242" t="s">
        <v>1300</v>
      </c>
      <c r="C2242" t="s">
        <v>717</v>
      </c>
      <c r="D2242" t="s">
        <v>718</v>
      </c>
      <c r="E2242">
        <v>5.07</v>
      </c>
      <c r="F2242">
        <v>1.9260599999999999E-2</v>
      </c>
      <c r="G2242" t="s">
        <v>72</v>
      </c>
      <c r="H2242" t="s">
        <v>1228</v>
      </c>
      <c r="I2242" t="s">
        <v>380</v>
      </c>
      <c r="J2242">
        <v>1</v>
      </c>
    </row>
    <row r="2243" spans="1:10" x14ac:dyDescent="0.3">
      <c r="A2243" t="s">
        <v>1299</v>
      </c>
      <c r="B2243" t="s">
        <v>1300</v>
      </c>
      <c r="C2243" t="s">
        <v>865</v>
      </c>
      <c r="D2243" t="s">
        <v>866</v>
      </c>
      <c r="E2243">
        <v>5.08</v>
      </c>
      <c r="F2243">
        <v>5.4000000000000001E-4</v>
      </c>
      <c r="G2243" t="s">
        <v>72</v>
      </c>
      <c r="H2243" t="s">
        <v>1228</v>
      </c>
      <c r="I2243" t="s">
        <v>380</v>
      </c>
      <c r="J2243">
        <v>1</v>
      </c>
    </row>
    <row r="2244" spans="1:10" x14ac:dyDescent="0.3">
      <c r="A2244" t="s">
        <v>1299</v>
      </c>
      <c r="B2244" t="s">
        <v>1300</v>
      </c>
      <c r="C2244" t="s">
        <v>696</v>
      </c>
      <c r="D2244" t="s">
        <v>697</v>
      </c>
      <c r="E2244">
        <v>5.09</v>
      </c>
      <c r="F2244">
        <v>1.9980666666666669E-3</v>
      </c>
      <c r="G2244" t="s">
        <v>72</v>
      </c>
      <c r="H2244" t="s">
        <v>1228</v>
      </c>
      <c r="I2244" t="s">
        <v>380</v>
      </c>
      <c r="J2244">
        <v>1</v>
      </c>
    </row>
    <row r="2245" spans="1:10" x14ac:dyDescent="0.3">
      <c r="A2245" t="s">
        <v>1299</v>
      </c>
      <c r="B2245" t="s">
        <v>1300</v>
      </c>
      <c r="C2245" t="s">
        <v>114</v>
      </c>
      <c r="D2245" t="s">
        <v>115</v>
      </c>
      <c r="E2245">
        <v>5.0999999999999996</v>
      </c>
      <c r="F2245">
        <v>1.3499999999999999E-3</v>
      </c>
      <c r="G2245" t="s">
        <v>72</v>
      </c>
      <c r="H2245" t="s">
        <v>1228</v>
      </c>
      <c r="I2245" t="s">
        <v>380</v>
      </c>
      <c r="J2245">
        <v>1</v>
      </c>
    </row>
    <row r="2246" spans="1:10" x14ac:dyDescent="0.3">
      <c r="A2246" t="s">
        <v>1299</v>
      </c>
      <c r="B2246" t="s">
        <v>1300</v>
      </c>
      <c r="C2246" t="s">
        <v>995</v>
      </c>
      <c r="D2246" t="s">
        <v>996</v>
      </c>
      <c r="E2246">
        <v>5.1100000000000003</v>
      </c>
      <c r="F2246">
        <v>9.7563133333333329E-2</v>
      </c>
      <c r="G2246" t="s">
        <v>72</v>
      </c>
      <c r="H2246" t="s">
        <v>1228</v>
      </c>
      <c r="I2246" t="s">
        <v>380</v>
      </c>
      <c r="J2246">
        <v>1</v>
      </c>
    </row>
    <row r="2247" spans="1:10" x14ac:dyDescent="0.3">
      <c r="A2247" t="s">
        <v>1299</v>
      </c>
      <c r="B2247" t="s">
        <v>1300</v>
      </c>
      <c r="C2247" t="s">
        <v>1301</v>
      </c>
      <c r="D2247" t="s">
        <v>1302</v>
      </c>
      <c r="E2247">
        <v>5.12</v>
      </c>
      <c r="F2247">
        <v>2.253333333333333E-5</v>
      </c>
      <c r="G2247" t="s">
        <v>72</v>
      </c>
      <c r="H2247" t="s">
        <v>1228</v>
      </c>
      <c r="I2247" t="s">
        <v>380</v>
      </c>
      <c r="J2247">
        <v>3</v>
      </c>
    </row>
    <row r="2248" spans="1:10" x14ac:dyDescent="0.3">
      <c r="A2248" t="s">
        <v>1299</v>
      </c>
      <c r="B2248" t="s">
        <v>1300</v>
      </c>
      <c r="C2248" t="s">
        <v>873</v>
      </c>
      <c r="D2248" t="s">
        <v>874</v>
      </c>
      <c r="E2248">
        <v>5.13</v>
      </c>
      <c r="F2248">
        <v>6.3002000000000006E-3</v>
      </c>
      <c r="G2248" t="s">
        <v>72</v>
      </c>
      <c r="H2248" t="s">
        <v>1228</v>
      </c>
      <c r="I2248" t="s">
        <v>380</v>
      </c>
      <c r="J2248">
        <v>3</v>
      </c>
    </row>
    <row r="2249" spans="1:10" x14ac:dyDescent="0.3">
      <c r="A2249" t="s">
        <v>1299</v>
      </c>
      <c r="B2249" t="s">
        <v>1300</v>
      </c>
      <c r="C2249" t="s">
        <v>1303</v>
      </c>
      <c r="D2249" t="s">
        <v>1304</v>
      </c>
      <c r="E2249">
        <v>6</v>
      </c>
      <c r="F2249">
        <v>0.92733333333333334</v>
      </c>
      <c r="G2249" t="s">
        <v>381</v>
      </c>
      <c r="H2249" t="s">
        <v>1228</v>
      </c>
      <c r="I2249" t="s">
        <v>380</v>
      </c>
      <c r="J2249">
        <v>4</v>
      </c>
    </row>
    <row r="2250" spans="1:10" x14ac:dyDescent="0.3">
      <c r="A2250" t="s">
        <v>1299</v>
      </c>
      <c r="B2250" t="s">
        <v>1300</v>
      </c>
      <c r="C2250" t="s">
        <v>21</v>
      </c>
      <c r="D2250" t="s">
        <v>22</v>
      </c>
      <c r="E2250">
        <v>7</v>
      </c>
      <c r="F2250">
        <v>0.92733333333333334</v>
      </c>
      <c r="G2250" t="s">
        <v>381</v>
      </c>
      <c r="H2250" t="s">
        <v>1228</v>
      </c>
      <c r="I2250" t="s">
        <v>380</v>
      </c>
      <c r="J2250">
        <v>2</v>
      </c>
    </row>
    <row r="2251" spans="1:10" x14ac:dyDescent="0.3">
      <c r="A2251" t="s">
        <v>1305</v>
      </c>
      <c r="B2251" t="s">
        <v>1306</v>
      </c>
      <c r="C2251" t="s">
        <v>1237</v>
      </c>
      <c r="D2251" t="s">
        <v>1238</v>
      </c>
      <c r="E2251">
        <v>1</v>
      </c>
      <c r="F2251">
        <v>8.611111111111111E-2</v>
      </c>
      <c r="G2251" t="s">
        <v>14</v>
      </c>
      <c r="H2251" t="s">
        <v>1228</v>
      </c>
      <c r="I2251" t="s">
        <v>16</v>
      </c>
      <c r="J2251">
        <v>3</v>
      </c>
    </row>
    <row r="2252" spans="1:10" x14ac:dyDescent="0.3">
      <c r="A2252" t="s">
        <v>1305</v>
      </c>
      <c r="B2252" t="s">
        <v>1306</v>
      </c>
      <c r="C2252" t="s">
        <v>723</v>
      </c>
      <c r="D2252" t="s">
        <v>724</v>
      </c>
      <c r="E2252">
        <v>2</v>
      </c>
      <c r="F2252">
        <v>1.03</v>
      </c>
      <c r="G2252" t="s">
        <v>14</v>
      </c>
      <c r="H2252" t="s">
        <v>1228</v>
      </c>
      <c r="I2252" t="s">
        <v>16</v>
      </c>
      <c r="J2252">
        <v>3</v>
      </c>
    </row>
    <row r="2253" spans="1:10" x14ac:dyDescent="0.3">
      <c r="A2253" t="s">
        <v>1305</v>
      </c>
      <c r="B2253" t="s">
        <v>1306</v>
      </c>
      <c r="C2253" t="s">
        <v>1307</v>
      </c>
      <c r="D2253" t="s">
        <v>1308</v>
      </c>
      <c r="E2253">
        <v>3</v>
      </c>
      <c r="F2253">
        <v>10</v>
      </c>
      <c r="G2253" t="s">
        <v>14</v>
      </c>
      <c r="H2253" t="s">
        <v>1228</v>
      </c>
      <c r="I2253" t="s">
        <v>16</v>
      </c>
      <c r="J2253">
        <v>0</v>
      </c>
    </row>
    <row r="2254" spans="1:10" x14ac:dyDescent="0.3">
      <c r="A2254" t="s">
        <v>1305</v>
      </c>
      <c r="B2254" t="s">
        <v>1306</v>
      </c>
      <c r="C2254" t="s">
        <v>1309</v>
      </c>
      <c r="D2254" t="s">
        <v>1310</v>
      </c>
      <c r="E2254">
        <v>4</v>
      </c>
      <c r="F2254">
        <v>1.03</v>
      </c>
      <c r="G2254" t="s">
        <v>14</v>
      </c>
      <c r="H2254" t="s">
        <v>1228</v>
      </c>
      <c r="I2254" t="s">
        <v>16</v>
      </c>
      <c r="J2254">
        <v>4</v>
      </c>
    </row>
    <row r="2255" spans="1:10" x14ac:dyDescent="0.3">
      <c r="A2255" t="s">
        <v>1311</v>
      </c>
      <c r="B2255" t="s">
        <v>1312</v>
      </c>
      <c r="C2255" t="s">
        <v>1313</v>
      </c>
      <c r="D2255" t="s">
        <v>1314</v>
      </c>
      <c r="E2255">
        <v>1</v>
      </c>
      <c r="F2255">
        <v>0.51</v>
      </c>
      <c r="G2255" t="s">
        <v>14</v>
      </c>
      <c r="H2255" t="s">
        <v>1228</v>
      </c>
      <c r="I2255" t="s">
        <v>16</v>
      </c>
      <c r="J2255">
        <v>0</v>
      </c>
    </row>
    <row r="2256" spans="1:10" x14ac:dyDescent="0.3">
      <c r="A2256" t="s">
        <v>1311</v>
      </c>
      <c r="B2256" t="s">
        <v>1312</v>
      </c>
      <c r="C2256" t="s">
        <v>1315</v>
      </c>
      <c r="D2256" t="s">
        <v>1316</v>
      </c>
      <c r="E2256">
        <v>2</v>
      </c>
      <c r="F2256">
        <v>8.3333333333333332E-3</v>
      </c>
      <c r="G2256" t="s">
        <v>14</v>
      </c>
      <c r="H2256" t="s">
        <v>1228</v>
      </c>
      <c r="I2256" t="s">
        <v>16</v>
      </c>
      <c r="J2256">
        <v>0</v>
      </c>
    </row>
    <row r="2257" spans="1:10" x14ac:dyDescent="0.3">
      <c r="A2257" t="s">
        <v>1311</v>
      </c>
      <c r="B2257" t="s">
        <v>1312</v>
      </c>
      <c r="C2257" t="s">
        <v>203</v>
      </c>
      <c r="D2257" t="s">
        <v>204</v>
      </c>
      <c r="E2257">
        <v>3.01</v>
      </c>
      <c r="F2257">
        <v>4.5300000000000002E-3</v>
      </c>
      <c r="G2257" t="s">
        <v>72</v>
      </c>
      <c r="H2257" t="s">
        <v>1228</v>
      </c>
      <c r="I2257" t="s">
        <v>16</v>
      </c>
      <c r="J2257">
        <v>1</v>
      </c>
    </row>
    <row r="2258" spans="1:10" x14ac:dyDescent="0.3">
      <c r="A2258" t="s">
        <v>1311</v>
      </c>
      <c r="B2258" t="s">
        <v>1312</v>
      </c>
      <c r="C2258" t="s">
        <v>1083</v>
      </c>
      <c r="D2258" t="s">
        <v>1084</v>
      </c>
      <c r="E2258">
        <v>3.02</v>
      </c>
      <c r="F2258">
        <v>7.254E-3</v>
      </c>
      <c r="G2258" t="s">
        <v>72</v>
      </c>
      <c r="H2258" t="s">
        <v>1228</v>
      </c>
      <c r="I2258" t="s">
        <v>16</v>
      </c>
      <c r="J2258">
        <v>1</v>
      </c>
    </row>
    <row r="2259" spans="1:10" x14ac:dyDescent="0.3">
      <c r="A2259" t="s">
        <v>1311</v>
      </c>
      <c r="B2259" t="s">
        <v>1312</v>
      </c>
      <c r="C2259" t="s">
        <v>292</v>
      </c>
      <c r="D2259" t="s">
        <v>293</v>
      </c>
      <c r="E2259">
        <v>3.03</v>
      </c>
      <c r="F2259">
        <v>1.2059999999999998E-3</v>
      </c>
      <c r="G2259" t="s">
        <v>72</v>
      </c>
      <c r="H2259" t="s">
        <v>1228</v>
      </c>
      <c r="I2259" t="s">
        <v>16</v>
      </c>
      <c r="J2259">
        <v>1</v>
      </c>
    </row>
    <row r="2260" spans="1:10" x14ac:dyDescent="0.3">
      <c r="A2260" t="s">
        <v>1311</v>
      </c>
      <c r="B2260" t="s">
        <v>1312</v>
      </c>
      <c r="C2260" t="s">
        <v>1087</v>
      </c>
      <c r="D2260" t="s">
        <v>1088</v>
      </c>
      <c r="E2260">
        <v>3.04</v>
      </c>
      <c r="F2260">
        <v>7.1519999999999995E-3</v>
      </c>
      <c r="G2260" t="s">
        <v>72</v>
      </c>
      <c r="H2260" t="s">
        <v>1228</v>
      </c>
      <c r="I2260" t="s">
        <v>16</v>
      </c>
      <c r="J2260">
        <v>1</v>
      </c>
    </row>
    <row r="2261" spans="1:10" x14ac:dyDescent="0.3">
      <c r="A2261" t="s">
        <v>1311</v>
      </c>
      <c r="B2261" t="s">
        <v>1312</v>
      </c>
      <c r="C2261" t="s">
        <v>1129</v>
      </c>
      <c r="D2261" t="s">
        <v>1130</v>
      </c>
      <c r="E2261">
        <v>3.05</v>
      </c>
      <c r="F2261">
        <v>7.1269999999999997E-3</v>
      </c>
      <c r="G2261" t="s">
        <v>72</v>
      </c>
      <c r="H2261" t="s">
        <v>1228</v>
      </c>
      <c r="I2261" t="s">
        <v>16</v>
      </c>
      <c r="J2261">
        <v>1</v>
      </c>
    </row>
    <row r="2262" spans="1:10" x14ac:dyDescent="0.3">
      <c r="A2262" t="s">
        <v>1311</v>
      </c>
      <c r="B2262" t="s">
        <v>1312</v>
      </c>
      <c r="C2262" t="s">
        <v>1131</v>
      </c>
      <c r="D2262" t="s">
        <v>1132</v>
      </c>
      <c r="E2262">
        <v>3.06</v>
      </c>
      <c r="F2262">
        <v>4.4999999999999997E-3</v>
      </c>
      <c r="G2262" t="s">
        <v>72</v>
      </c>
      <c r="H2262" t="s">
        <v>1228</v>
      </c>
      <c r="I2262" t="s">
        <v>16</v>
      </c>
      <c r="J2262">
        <v>1</v>
      </c>
    </row>
    <row r="2263" spans="1:10" x14ac:dyDescent="0.3">
      <c r="A2263" t="s">
        <v>1311</v>
      </c>
      <c r="B2263" t="s">
        <v>1312</v>
      </c>
      <c r="C2263" t="s">
        <v>717</v>
      </c>
      <c r="D2263" t="s">
        <v>718</v>
      </c>
      <c r="E2263">
        <v>3.07</v>
      </c>
      <c r="F2263">
        <v>4.0000000000000001E-3</v>
      </c>
      <c r="G2263" t="s">
        <v>72</v>
      </c>
      <c r="H2263" t="s">
        <v>1228</v>
      </c>
      <c r="I2263" t="s">
        <v>16</v>
      </c>
      <c r="J2263">
        <v>1</v>
      </c>
    </row>
    <row r="2264" spans="1:10" x14ac:dyDescent="0.3">
      <c r="A2264" t="s">
        <v>1311</v>
      </c>
      <c r="B2264" t="s">
        <v>1312</v>
      </c>
      <c r="C2264" t="s">
        <v>865</v>
      </c>
      <c r="D2264" t="s">
        <v>866</v>
      </c>
      <c r="E2264">
        <v>3.08</v>
      </c>
      <c r="F2264">
        <v>1.2E-4</v>
      </c>
      <c r="G2264" t="s">
        <v>72</v>
      </c>
      <c r="H2264" t="s">
        <v>1228</v>
      </c>
      <c r="I2264" t="s">
        <v>16</v>
      </c>
      <c r="J2264">
        <v>1</v>
      </c>
    </row>
    <row r="2265" spans="1:10" x14ac:dyDescent="0.3">
      <c r="A2265" t="s">
        <v>1311</v>
      </c>
      <c r="B2265" t="s">
        <v>1312</v>
      </c>
      <c r="C2265" t="s">
        <v>698</v>
      </c>
      <c r="D2265" t="s">
        <v>699</v>
      </c>
      <c r="E2265">
        <v>3.09</v>
      </c>
      <c r="F2265">
        <v>1.5000000000000001E-4</v>
      </c>
      <c r="G2265" t="s">
        <v>72</v>
      </c>
      <c r="H2265" t="s">
        <v>1228</v>
      </c>
      <c r="I2265" t="s">
        <v>16</v>
      </c>
      <c r="J2265">
        <v>1</v>
      </c>
    </row>
    <row r="2266" spans="1:10" x14ac:dyDescent="0.3">
      <c r="A2266" t="s">
        <v>1311</v>
      </c>
      <c r="B2266" t="s">
        <v>1312</v>
      </c>
      <c r="C2266" t="s">
        <v>114</v>
      </c>
      <c r="D2266" t="s">
        <v>115</v>
      </c>
      <c r="E2266">
        <v>3.1</v>
      </c>
      <c r="F2266">
        <v>1.5000000000000001E-4</v>
      </c>
      <c r="G2266" t="s">
        <v>72</v>
      </c>
      <c r="H2266" t="s">
        <v>1228</v>
      </c>
      <c r="I2266" t="s">
        <v>16</v>
      </c>
      <c r="J2266">
        <v>1</v>
      </c>
    </row>
    <row r="2267" spans="1:10" x14ac:dyDescent="0.3">
      <c r="A2267" t="s">
        <v>1311</v>
      </c>
      <c r="B2267" t="s">
        <v>1312</v>
      </c>
      <c r="C2267" t="s">
        <v>372</v>
      </c>
      <c r="D2267" t="s">
        <v>373</v>
      </c>
      <c r="E2267">
        <v>3.11</v>
      </c>
      <c r="F2267">
        <v>1.9722222222222221E-2</v>
      </c>
      <c r="G2267" t="s">
        <v>72</v>
      </c>
      <c r="H2267" t="s">
        <v>1228</v>
      </c>
      <c r="I2267" t="s">
        <v>16</v>
      </c>
      <c r="J2267">
        <v>5</v>
      </c>
    </row>
    <row r="2268" spans="1:10" x14ac:dyDescent="0.3">
      <c r="A2268" t="s">
        <v>1311</v>
      </c>
      <c r="B2268" t="s">
        <v>1312</v>
      </c>
      <c r="C2268" t="s">
        <v>1317</v>
      </c>
      <c r="D2268" t="s">
        <v>1318</v>
      </c>
      <c r="E2268">
        <v>3.12</v>
      </c>
      <c r="F2268">
        <v>3.0000000000000001E-3</v>
      </c>
      <c r="G2268" t="s">
        <v>72</v>
      </c>
      <c r="H2268" t="s">
        <v>1228</v>
      </c>
      <c r="I2268" t="s">
        <v>16</v>
      </c>
      <c r="J2268">
        <v>0</v>
      </c>
    </row>
    <row r="2269" spans="1:10" x14ac:dyDescent="0.3">
      <c r="A2269" t="s">
        <v>1311</v>
      </c>
      <c r="B2269" t="s">
        <v>1312</v>
      </c>
      <c r="C2269" t="s">
        <v>90</v>
      </c>
      <c r="D2269" t="s">
        <v>91</v>
      </c>
      <c r="E2269">
        <v>3.13</v>
      </c>
      <c r="F2269">
        <v>9.9999999999999991E-5</v>
      </c>
      <c r="G2269" t="s">
        <v>72</v>
      </c>
      <c r="H2269" t="s">
        <v>1228</v>
      </c>
      <c r="I2269" t="s">
        <v>16</v>
      </c>
      <c r="J2269">
        <v>1</v>
      </c>
    </row>
    <row r="2270" spans="1:10" x14ac:dyDescent="0.3">
      <c r="A2270" t="s">
        <v>1311</v>
      </c>
      <c r="B2270" t="s">
        <v>1312</v>
      </c>
      <c r="C2270" t="s">
        <v>86</v>
      </c>
      <c r="D2270" t="s">
        <v>87</v>
      </c>
      <c r="E2270">
        <v>3.14</v>
      </c>
      <c r="F2270">
        <v>1.9999999999999998E-4</v>
      </c>
      <c r="G2270" t="s">
        <v>72</v>
      </c>
      <c r="H2270" t="s">
        <v>1228</v>
      </c>
      <c r="I2270" t="s">
        <v>16</v>
      </c>
      <c r="J2270">
        <v>1</v>
      </c>
    </row>
    <row r="2271" spans="1:10" x14ac:dyDescent="0.3">
      <c r="A2271" t="s">
        <v>1311</v>
      </c>
      <c r="B2271" t="s">
        <v>1312</v>
      </c>
      <c r="C2271" t="s">
        <v>110</v>
      </c>
      <c r="D2271" t="s">
        <v>111</v>
      </c>
      <c r="E2271">
        <v>3.15</v>
      </c>
      <c r="F2271">
        <v>1.9999999999999998E-5</v>
      </c>
      <c r="G2271" t="s">
        <v>72</v>
      </c>
      <c r="H2271" t="s">
        <v>1228</v>
      </c>
      <c r="I2271" t="s">
        <v>16</v>
      </c>
      <c r="J2271">
        <v>1</v>
      </c>
    </row>
    <row r="2272" spans="1:10" x14ac:dyDescent="0.3">
      <c r="A2272" t="s">
        <v>1311</v>
      </c>
      <c r="B2272" t="s">
        <v>1312</v>
      </c>
      <c r="C2272" t="s">
        <v>128</v>
      </c>
      <c r="D2272" t="s">
        <v>129</v>
      </c>
      <c r="E2272">
        <v>3.16</v>
      </c>
      <c r="F2272">
        <v>1.0000000000000001E-7</v>
      </c>
      <c r="G2272" t="s">
        <v>130</v>
      </c>
      <c r="H2272" t="s">
        <v>1228</v>
      </c>
      <c r="I2272" t="s">
        <v>16</v>
      </c>
      <c r="J2272">
        <v>1</v>
      </c>
    </row>
    <row r="2273" spans="1:10" x14ac:dyDescent="0.3">
      <c r="A2273" t="s">
        <v>1311</v>
      </c>
      <c r="B2273" t="s">
        <v>1312</v>
      </c>
      <c r="C2273" t="s">
        <v>1319</v>
      </c>
      <c r="D2273" t="s">
        <v>1320</v>
      </c>
      <c r="E2273">
        <v>3.17</v>
      </c>
      <c r="F2273">
        <v>1.0000000000000001E-7</v>
      </c>
      <c r="G2273" t="s">
        <v>72</v>
      </c>
      <c r="H2273" t="s">
        <v>1228</v>
      </c>
      <c r="I2273" t="s">
        <v>16</v>
      </c>
      <c r="J2273">
        <v>2</v>
      </c>
    </row>
    <row r="2274" spans="1:10" x14ac:dyDescent="0.3">
      <c r="A2274" t="s">
        <v>1311</v>
      </c>
      <c r="B2274" t="s">
        <v>1312</v>
      </c>
      <c r="C2274" t="s">
        <v>290</v>
      </c>
      <c r="D2274" t="s">
        <v>291</v>
      </c>
      <c r="E2274">
        <v>3.18</v>
      </c>
      <c r="F2274">
        <v>6.1855555555555557E-4</v>
      </c>
      <c r="G2274" t="s">
        <v>72</v>
      </c>
      <c r="H2274" t="s">
        <v>1228</v>
      </c>
      <c r="I2274" t="s">
        <v>16</v>
      </c>
      <c r="J2274">
        <v>1</v>
      </c>
    </row>
    <row r="2275" spans="1:10" x14ac:dyDescent="0.3">
      <c r="A2275" t="s">
        <v>1321</v>
      </c>
      <c r="B2275" t="s">
        <v>1322</v>
      </c>
      <c r="C2275" t="s">
        <v>1323</v>
      </c>
      <c r="D2275" t="s">
        <v>1324</v>
      </c>
      <c r="E2275">
        <v>1</v>
      </c>
      <c r="F2275">
        <v>0.51</v>
      </c>
      <c r="G2275" t="s">
        <v>14</v>
      </c>
      <c r="H2275" t="s">
        <v>1228</v>
      </c>
      <c r="I2275" t="s">
        <v>16</v>
      </c>
      <c r="J2275">
        <v>0</v>
      </c>
    </row>
    <row r="2276" spans="1:10" x14ac:dyDescent="0.3">
      <c r="A2276" t="s">
        <v>1321</v>
      </c>
      <c r="B2276" t="s">
        <v>1322</v>
      </c>
      <c r="C2276" t="s">
        <v>1315</v>
      </c>
      <c r="D2276" t="s">
        <v>1316</v>
      </c>
      <c r="E2276">
        <v>2</v>
      </c>
      <c r="F2276">
        <v>8.3333333333333332E-3</v>
      </c>
      <c r="G2276" t="s">
        <v>14</v>
      </c>
      <c r="H2276" t="s">
        <v>1228</v>
      </c>
      <c r="I2276" t="s">
        <v>16</v>
      </c>
      <c r="J2276">
        <v>0</v>
      </c>
    </row>
    <row r="2277" spans="1:10" x14ac:dyDescent="0.3">
      <c r="A2277" t="s">
        <v>1321</v>
      </c>
      <c r="B2277" t="s">
        <v>1322</v>
      </c>
      <c r="C2277" t="s">
        <v>203</v>
      </c>
      <c r="D2277" t="s">
        <v>204</v>
      </c>
      <c r="E2277">
        <v>3.01</v>
      </c>
      <c r="F2277">
        <v>4.5300000000000002E-3</v>
      </c>
      <c r="G2277" t="s">
        <v>72</v>
      </c>
      <c r="H2277" t="s">
        <v>1228</v>
      </c>
      <c r="I2277" t="s">
        <v>16</v>
      </c>
      <c r="J2277">
        <v>1</v>
      </c>
    </row>
    <row r="2278" spans="1:10" x14ac:dyDescent="0.3">
      <c r="A2278" t="s">
        <v>1321</v>
      </c>
      <c r="B2278" t="s">
        <v>1322</v>
      </c>
      <c r="C2278" t="s">
        <v>1083</v>
      </c>
      <c r="D2278" t="s">
        <v>1084</v>
      </c>
      <c r="E2278">
        <v>3.02</v>
      </c>
      <c r="F2278">
        <v>7.254E-3</v>
      </c>
      <c r="G2278" t="s">
        <v>72</v>
      </c>
      <c r="H2278" t="s">
        <v>1228</v>
      </c>
      <c r="I2278" t="s">
        <v>16</v>
      </c>
      <c r="J2278">
        <v>1</v>
      </c>
    </row>
    <row r="2279" spans="1:10" x14ac:dyDescent="0.3">
      <c r="A2279" t="s">
        <v>1321</v>
      </c>
      <c r="B2279" t="s">
        <v>1322</v>
      </c>
      <c r="C2279" t="s">
        <v>292</v>
      </c>
      <c r="D2279" t="s">
        <v>293</v>
      </c>
      <c r="E2279">
        <v>3.03</v>
      </c>
      <c r="F2279">
        <v>1.2059999999999998E-3</v>
      </c>
      <c r="G2279" t="s">
        <v>72</v>
      </c>
      <c r="H2279" t="s">
        <v>1228</v>
      </c>
      <c r="I2279" t="s">
        <v>16</v>
      </c>
      <c r="J2279">
        <v>1</v>
      </c>
    </row>
    <row r="2280" spans="1:10" x14ac:dyDescent="0.3">
      <c r="A2280" t="s">
        <v>1321</v>
      </c>
      <c r="B2280" t="s">
        <v>1322</v>
      </c>
      <c r="C2280" t="s">
        <v>1087</v>
      </c>
      <c r="D2280" t="s">
        <v>1088</v>
      </c>
      <c r="E2280">
        <v>3.04</v>
      </c>
      <c r="F2280">
        <v>7.1519999999999995E-3</v>
      </c>
      <c r="G2280" t="s">
        <v>72</v>
      </c>
      <c r="H2280" t="s">
        <v>1228</v>
      </c>
      <c r="I2280" t="s">
        <v>16</v>
      </c>
      <c r="J2280">
        <v>1</v>
      </c>
    </row>
    <row r="2281" spans="1:10" x14ac:dyDescent="0.3">
      <c r="A2281" t="s">
        <v>1321</v>
      </c>
      <c r="B2281" t="s">
        <v>1322</v>
      </c>
      <c r="C2281" t="s">
        <v>1129</v>
      </c>
      <c r="D2281" t="s">
        <v>1130</v>
      </c>
      <c r="E2281">
        <v>3.05</v>
      </c>
      <c r="F2281">
        <v>7.1269999999999997E-3</v>
      </c>
      <c r="G2281" t="s">
        <v>72</v>
      </c>
      <c r="H2281" t="s">
        <v>1228</v>
      </c>
      <c r="I2281" t="s">
        <v>16</v>
      </c>
      <c r="J2281">
        <v>1</v>
      </c>
    </row>
    <row r="2282" spans="1:10" x14ac:dyDescent="0.3">
      <c r="A2282" t="s">
        <v>1321</v>
      </c>
      <c r="B2282" t="s">
        <v>1322</v>
      </c>
      <c r="C2282" t="s">
        <v>1131</v>
      </c>
      <c r="D2282" t="s">
        <v>1132</v>
      </c>
      <c r="E2282">
        <v>3.06</v>
      </c>
      <c r="F2282">
        <v>4.4999999999999997E-3</v>
      </c>
      <c r="G2282" t="s">
        <v>72</v>
      </c>
      <c r="H2282" t="s">
        <v>1228</v>
      </c>
      <c r="I2282" t="s">
        <v>16</v>
      </c>
      <c r="J2282">
        <v>1</v>
      </c>
    </row>
    <row r="2283" spans="1:10" x14ac:dyDescent="0.3">
      <c r="A2283" t="s">
        <v>1321</v>
      </c>
      <c r="B2283" t="s">
        <v>1322</v>
      </c>
      <c r="C2283" t="s">
        <v>717</v>
      </c>
      <c r="D2283" t="s">
        <v>718</v>
      </c>
      <c r="E2283">
        <v>3.07</v>
      </c>
      <c r="F2283">
        <v>4.0000000000000001E-3</v>
      </c>
      <c r="G2283" t="s">
        <v>72</v>
      </c>
      <c r="H2283" t="s">
        <v>1228</v>
      </c>
      <c r="I2283" t="s">
        <v>16</v>
      </c>
      <c r="J2283">
        <v>1</v>
      </c>
    </row>
    <row r="2284" spans="1:10" x14ac:dyDescent="0.3">
      <c r="A2284" t="s">
        <v>1321</v>
      </c>
      <c r="B2284" t="s">
        <v>1322</v>
      </c>
      <c r="C2284" t="s">
        <v>865</v>
      </c>
      <c r="D2284" t="s">
        <v>866</v>
      </c>
      <c r="E2284">
        <v>3.08</v>
      </c>
      <c r="F2284">
        <v>1.2E-4</v>
      </c>
      <c r="G2284" t="s">
        <v>72</v>
      </c>
      <c r="H2284" t="s">
        <v>1228</v>
      </c>
      <c r="I2284" t="s">
        <v>16</v>
      </c>
      <c r="J2284">
        <v>1</v>
      </c>
    </row>
    <row r="2285" spans="1:10" x14ac:dyDescent="0.3">
      <c r="A2285" t="s">
        <v>1321</v>
      </c>
      <c r="B2285" t="s">
        <v>1322</v>
      </c>
      <c r="C2285" t="s">
        <v>698</v>
      </c>
      <c r="D2285" t="s">
        <v>699</v>
      </c>
      <c r="E2285">
        <v>3.09</v>
      </c>
      <c r="F2285">
        <v>1.5000000000000001E-4</v>
      </c>
      <c r="G2285" t="s">
        <v>72</v>
      </c>
      <c r="H2285" t="s">
        <v>1228</v>
      </c>
      <c r="I2285" t="s">
        <v>16</v>
      </c>
      <c r="J2285">
        <v>1</v>
      </c>
    </row>
    <row r="2286" spans="1:10" x14ac:dyDescent="0.3">
      <c r="A2286" t="s">
        <v>1321</v>
      </c>
      <c r="B2286" t="s">
        <v>1322</v>
      </c>
      <c r="C2286" t="s">
        <v>114</v>
      </c>
      <c r="D2286" t="s">
        <v>115</v>
      </c>
      <c r="E2286">
        <v>3.1</v>
      </c>
      <c r="F2286">
        <v>2.5000000000000001E-4</v>
      </c>
      <c r="G2286" t="s">
        <v>72</v>
      </c>
      <c r="H2286" t="s">
        <v>1228</v>
      </c>
      <c r="I2286" t="s">
        <v>16</v>
      </c>
      <c r="J2286">
        <v>1</v>
      </c>
    </row>
    <row r="2287" spans="1:10" x14ac:dyDescent="0.3">
      <c r="A2287" t="s">
        <v>1321</v>
      </c>
      <c r="B2287" t="s">
        <v>1322</v>
      </c>
      <c r="C2287" t="s">
        <v>372</v>
      </c>
      <c r="D2287" t="s">
        <v>373</v>
      </c>
      <c r="E2287">
        <v>3.11</v>
      </c>
      <c r="F2287">
        <v>1.9102222222222222E-2</v>
      </c>
      <c r="G2287" t="s">
        <v>72</v>
      </c>
      <c r="H2287" t="s">
        <v>1228</v>
      </c>
      <c r="I2287" t="s">
        <v>16</v>
      </c>
      <c r="J2287">
        <v>5</v>
      </c>
    </row>
    <row r="2288" spans="1:10" x14ac:dyDescent="0.3">
      <c r="A2288" t="s">
        <v>1321</v>
      </c>
      <c r="B2288" t="s">
        <v>1322</v>
      </c>
      <c r="C2288" t="s">
        <v>90</v>
      </c>
      <c r="D2288" t="s">
        <v>91</v>
      </c>
      <c r="E2288">
        <v>3.12</v>
      </c>
      <c r="F2288">
        <v>9.9999999999999991E-5</v>
      </c>
      <c r="G2288" t="s">
        <v>72</v>
      </c>
      <c r="H2288" t="s">
        <v>1228</v>
      </c>
      <c r="I2288" t="s">
        <v>16</v>
      </c>
      <c r="J2288">
        <v>1</v>
      </c>
    </row>
    <row r="2289" spans="1:10" x14ac:dyDescent="0.3">
      <c r="A2289" t="s">
        <v>1321</v>
      </c>
      <c r="B2289" t="s">
        <v>1322</v>
      </c>
      <c r="C2289" t="s">
        <v>86</v>
      </c>
      <c r="D2289" t="s">
        <v>87</v>
      </c>
      <c r="E2289">
        <v>3.13</v>
      </c>
      <c r="F2289">
        <v>1.9999999999999998E-4</v>
      </c>
      <c r="G2289" t="s">
        <v>72</v>
      </c>
      <c r="H2289" t="s">
        <v>1228</v>
      </c>
      <c r="I2289" t="s">
        <v>16</v>
      </c>
      <c r="J2289">
        <v>1</v>
      </c>
    </row>
    <row r="2290" spans="1:10" x14ac:dyDescent="0.3">
      <c r="A2290" t="s">
        <v>1321</v>
      </c>
      <c r="B2290" t="s">
        <v>1322</v>
      </c>
      <c r="C2290" t="s">
        <v>110</v>
      </c>
      <c r="D2290" t="s">
        <v>111</v>
      </c>
      <c r="E2290">
        <v>3.14</v>
      </c>
      <c r="F2290">
        <v>1.9999999999999998E-5</v>
      </c>
      <c r="G2290" t="s">
        <v>72</v>
      </c>
      <c r="H2290" t="s">
        <v>1228</v>
      </c>
      <c r="I2290" t="s">
        <v>16</v>
      </c>
      <c r="J2290">
        <v>1</v>
      </c>
    </row>
    <row r="2291" spans="1:10" x14ac:dyDescent="0.3">
      <c r="A2291" t="s">
        <v>1321</v>
      </c>
      <c r="B2291" t="s">
        <v>1322</v>
      </c>
      <c r="C2291" t="s">
        <v>128</v>
      </c>
      <c r="D2291" t="s">
        <v>129</v>
      </c>
      <c r="E2291">
        <v>3.15</v>
      </c>
      <c r="F2291">
        <v>1.0000000000000001E-7</v>
      </c>
      <c r="G2291" t="s">
        <v>130</v>
      </c>
      <c r="H2291" t="s">
        <v>1228</v>
      </c>
      <c r="I2291" t="s">
        <v>16</v>
      </c>
      <c r="J2291">
        <v>1</v>
      </c>
    </row>
    <row r="2292" spans="1:10" x14ac:dyDescent="0.3">
      <c r="A2292" t="s">
        <v>1321</v>
      </c>
      <c r="B2292" t="s">
        <v>1322</v>
      </c>
      <c r="C2292" t="s">
        <v>1319</v>
      </c>
      <c r="D2292" t="s">
        <v>1320</v>
      </c>
      <c r="E2292">
        <v>3.16</v>
      </c>
      <c r="F2292">
        <v>1.0000000000000001E-7</v>
      </c>
      <c r="G2292" t="s">
        <v>72</v>
      </c>
      <c r="H2292" t="s">
        <v>1228</v>
      </c>
      <c r="I2292" t="s">
        <v>16</v>
      </c>
      <c r="J2292">
        <v>2</v>
      </c>
    </row>
    <row r="2293" spans="1:10" x14ac:dyDescent="0.3">
      <c r="A2293" t="s">
        <v>1321</v>
      </c>
      <c r="B2293" t="s">
        <v>1322</v>
      </c>
      <c r="C2293" t="s">
        <v>613</v>
      </c>
      <c r="D2293" t="s">
        <v>614</v>
      </c>
      <c r="E2293">
        <v>3.17</v>
      </c>
      <c r="F2293">
        <v>5.0000000000000001E-4</v>
      </c>
      <c r="G2293" t="s">
        <v>72</v>
      </c>
      <c r="H2293" t="s">
        <v>1228</v>
      </c>
      <c r="I2293" t="s">
        <v>16</v>
      </c>
      <c r="J2293">
        <v>2</v>
      </c>
    </row>
    <row r="2294" spans="1:10" x14ac:dyDescent="0.3">
      <c r="A2294" t="s">
        <v>1321</v>
      </c>
      <c r="B2294" t="s">
        <v>1322</v>
      </c>
      <c r="C2294" t="s">
        <v>1325</v>
      </c>
      <c r="D2294" t="s">
        <v>1326</v>
      </c>
      <c r="E2294">
        <v>3.18</v>
      </c>
      <c r="F2294">
        <v>1.2000000000000001E-3</v>
      </c>
      <c r="G2294" t="s">
        <v>72</v>
      </c>
      <c r="H2294" t="s">
        <v>1228</v>
      </c>
      <c r="I2294" t="s">
        <v>16</v>
      </c>
      <c r="J2294">
        <v>1</v>
      </c>
    </row>
    <row r="2295" spans="1:10" x14ac:dyDescent="0.3">
      <c r="A2295" t="s">
        <v>1321</v>
      </c>
      <c r="B2295" t="s">
        <v>1322</v>
      </c>
      <c r="C2295" t="s">
        <v>1099</v>
      </c>
      <c r="D2295" t="s">
        <v>1100</v>
      </c>
      <c r="E2295">
        <v>3.19</v>
      </c>
      <c r="F2295">
        <v>0</v>
      </c>
      <c r="G2295" t="s">
        <v>72</v>
      </c>
      <c r="H2295" t="s">
        <v>1228</v>
      </c>
      <c r="I2295" t="s">
        <v>16</v>
      </c>
      <c r="J2295">
        <v>2</v>
      </c>
    </row>
    <row r="2296" spans="1:10" x14ac:dyDescent="0.3">
      <c r="A2296" t="s">
        <v>1321</v>
      </c>
      <c r="B2296" t="s">
        <v>1322</v>
      </c>
      <c r="C2296" t="s">
        <v>290</v>
      </c>
      <c r="D2296" t="s">
        <v>291</v>
      </c>
      <c r="E2296">
        <v>3.2</v>
      </c>
      <c r="F2296">
        <v>6.1855555555555557E-4</v>
      </c>
      <c r="G2296" t="s">
        <v>72</v>
      </c>
      <c r="H2296" t="s">
        <v>1228</v>
      </c>
      <c r="I2296" t="s">
        <v>16</v>
      </c>
      <c r="J2296">
        <v>1</v>
      </c>
    </row>
    <row r="2297" spans="1:10" x14ac:dyDescent="0.3">
      <c r="A2297" t="s">
        <v>1327</v>
      </c>
      <c r="B2297" t="s">
        <v>1328</v>
      </c>
      <c r="C2297" t="s">
        <v>1315</v>
      </c>
      <c r="D2297" t="s">
        <v>1316</v>
      </c>
      <c r="E2297">
        <v>1</v>
      </c>
      <c r="F2297">
        <v>8.3333333333333332E-3</v>
      </c>
      <c r="G2297" t="s">
        <v>14</v>
      </c>
      <c r="H2297" t="s">
        <v>1228</v>
      </c>
      <c r="I2297" t="s">
        <v>16</v>
      </c>
      <c r="J2297">
        <v>0</v>
      </c>
    </row>
    <row r="2298" spans="1:10" x14ac:dyDescent="0.3">
      <c r="A2298" t="s">
        <v>1327</v>
      </c>
      <c r="B2298" t="s">
        <v>1328</v>
      </c>
      <c r="C2298" t="s">
        <v>1329</v>
      </c>
      <c r="D2298" t="s">
        <v>1330</v>
      </c>
      <c r="E2298">
        <v>2</v>
      </c>
      <c r="F2298">
        <v>0.51</v>
      </c>
      <c r="G2298" t="s">
        <v>14</v>
      </c>
      <c r="H2298" t="s">
        <v>1228</v>
      </c>
      <c r="I2298" t="s">
        <v>16</v>
      </c>
      <c r="J2298">
        <v>0</v>
      </c>
    </row>
    <row r="2299" spans="1:10" x14ac:dyDescent="0.3">
      <c r="A2299" t="s">
        <v>1327</v>
      </c>
      <c r="B2299" t="s">
        <v>1328</v>
      </c>
      <c r="C2299" t="s">
        <v>203</v>
      </c>
      <c r="D2299" t="s">
        <v>204</v>
      </c>
      <c r="E2299">
        <v>3.01</v>
      </c>
      <c r="F2299">
        <v>4.5300000000000002E-3</v>
      </c>
      <c r="G2299" t="s">
        <v>72</v>
      </c>
      <c r="H2299" t="s">
        <v>1228</v>
      </c>
      <c r="I2299" t="s">
        <v>16</v>
      </c>
      <c r="J2299">
        <v>1</v>
      </c>
    </row>
    <row r="2300" spans="1:10" x14ac:dyDescent="0.3">
      <c r="A2300" t="s">
        <v>1327</v>
      </c>
      <c r="B2300" t="s">
        <v>1328</v>
      </c>
      <c r="C2300" t="s">
        <v>1083</v>
      </c>
      <c r="D2300" t="s">
        <v>1084</v>
      </c>
      <c r="E2300">
        <v>3.02</v>
      </c>
      <c r="F2300">
        <v>7.254E-3</v>
      </c>
      <c r="G2300" t="s">
        <v>72</v>
      </c>
      <c r="H2300" t="s">
        <v>1228</v>
      </c>
      <c r="I2300" t="s">
        <v>16</v>
      </c>
      <c r="J2300">
        <v>1</v>
      </c>
    </row>
    <row r="2301" spans="1:10" x14ac:dyDescent="0.3">
      <c r="A2301" t="s">
        <v>1327</v>
      </c>
      <c r="B2301" t="s">
        <v>1328</v>
      </c>
      <c r="C2301" t="s">
        <v>292</v>
      </c>
      <c r="D2301" t="s">
        <v>293</v>
      </c>
      <c r="E2301">
        <v>3.03</v>
      </c>
      <c r="F2301">
        <v>1.2059999999999998E-3</v>
      </c>
      <c r="G2301" t="s">
        <v>72</v>
      </c>
      <c r="H2301" t="s">
        <v>1228</v>
      </c>
      <c r="I2301" t="s">
        <v>16</v>
      </c>
      <c r="J2301">
        <v>1</v>
      </c>
    </row>
    <row r="2302" spans="1:10" x14ac:dyDescent="0.3">
      <c r="A2302" t="s">
        <v>1327</v>
      </c>
      <c r="B2302" t="s">
        <v>1328</v>
      </c>
      <c r="C2302" t="s">
        <v>1087</v>
      </c>
      <c r="D2302" t="s">
        <v>1088</v>
      </c>
      <c r="E2302">
        <v>3.04</v>
      </c>
      <c r="F2302">
        <v>7.1519999999999995E-3</v>
      </c>
      <c r="G2302" t="s">
        <v>72</v>
      </c>
      <c r="H2302" t="s">
        <v>1228</v>
      </c>
      <c r="I2302" t="s">
        <v>16</v>
      </c>
      <c r="J2302">
        <v>1</v>
      </c>
    </row>
    <row r="2303" spans="1:10" x14ac:dyDescent="0.3">
      <c r="A2303" t="s">
        <v>1327</v>
      </c>
      <c r="B2303" t="s">
        <v>1328</v>
      </c>
      <c r="C2303" t="s">
        <v>1129</v>
      </c>
      <c r="D2303" t="s">
        <v>1130</v>
      </c>
      <c r="E2303">
        <v>3.05</v>
      </c>
      <c r="F2303">
        <v>7.1269999999999997E-3</v>
      </c>
      <c r="G2303" t="s">
        <v>72</v>
      </c>
      <c r="H2303" t="s">
        <v>1228</v>
      </c>
      <c r="I2303" t="s">
        <v>16</v>
      </c>
      <c r="J2303">
        <v>1</v>
      </c>
    </row>
    <row r="2304" spans="1:10" x14ac:dyDescent="0.3">
      <c r="A2304" t="s">
        <v>1327</v>
      </c>
      <c r="B2304" t="s">
        <v>1328</v>
      </c>
      <c r="C2304" t="s">
        <v>1131</v>
      </c>
      <c r="D2304" t="s">
        <v>1132</v>
      </c>
      <c r="E2304">
        <v>3.06</v>
      </c>
      <c r="F2304">
        <v>4.4999999999999997E-3</v>
      </c>
      <c r="G2304" t="s">
        <v>72</v>
      </c>
      <c r="H2304" t="s">
        <v>1228</v>
      </c>
      <c r="I2304" t="s">
        <v>16</v>
      </c>
      <c r="J2304">
        <v>1</v>
      </c>
    </row>
    <row r="2305" spans="1:10" x14ac:dyDescent="0.3">
      <c r="A2305" t="s">
        <v>1327</v>
      </c>
      <c r="B2305" t="s">
        <v>1328</v>
      </c>
      <c r="C2305" t="s">
        <v>717</v>
      </c>
      <c r="D2305" t="s">
        <v>718</v>
      </c>
      <c r="E2305">
        <v>3.07</v>
      </c>
      <c r="F2305">
        <v>4.0000000000000001E-3</v>
      </c>
      <c r="G2305" t="s">
        <v>72</v>
      </c>
      <c r="H2305" t="s">
        <v>1228</v>
      </c>
      <c r="I2305" t="s">
        <v>16</v>
      </c>
      <c r="J2305">
        <v>1</v>
      </c>
    </row>
    <row r="2306" spans="1:10" x14ac:dyDescent="0.3">
      <c r="A2306" t="s">
        <v>1327</v>
      </c>
      <c r="B2306" t="s">
        <v>1328</v>
      </c>
      <c r="C2306" t="s">
        <v>865</v>
      </c>
      <c r="D2306" t="s">
        <v>866</v>
      </c>
      <c r="E2306">
        <v>3.08</v>
      </c>
      <c r="F2306">
        <v>1.2E-4</v>
      </c>
      <c r="G2306" t="s">
        <v>72</v>
      </c>
      <c r="H2306" t="s">
        <v>1228</v>
      </c>
      <c r="I2306" t="s">
        <v>16</v>
      </c>
      <c r="J2306">
        <v>1</v>
      </c>
    </row>
    <row r="2307" spans="1:10" x14ac:dyDescent="0.3">
      <c r="A2307" t="s">
        <v>1327</v>
      </c>
      <c r="B2307" t="s">
        <v>1328</v>
      </c>
      <c r="C2307" t="s">
        <v>698</v>
      </c>
      <c r="D2307" t="s">
        <v>699</v>
      </c>
      <c r="E2307">
        <v>3.09</v>
      </c>
      <c r="F2307">
        <v>1.5000000000000001E-4</v>
      </c>
      <c r="G2307" t="s">
        <v>72</v>
      </c>
      <c r="H2307" t="s">
        <v>1228</v>
      </c>
      <c r="I2307" t="s">
        <v>16</v>
      </c>
      <c r="J2307">
        <v>1</v>
      </c>
    </row>
    <row r="2308" spans="1:10" x14ac:dyDescent="0.3">
      <c r="A2308" t="s">
        <v>1327</v>
      </c>
      <c r="B2308" t="s">
        <v>1328</v>
      </c>
      <c r="C2308" t="s">
        <v>114</v>
      </c>
      <c r="D2308" t="s">
        <v>115</v>
      </c>
      <c r="E2308">
        <v>3.1</v>
      </c>
      <c r="F2308">
        <v>2.5000000000000001E-4</v>
      </c>
      <c r="G2308" t="s">
        <v>72</v>
      </c>
      <c r="H2308" t="s">
        <v>1228</v>
      </c>
      <c r="I2308" t="s">
        <v>16</v>
      </c>
      <c r="J2308">
        <v>1</v>
      </c>
    </row>
    <row r="2309" spans="1:10" x14ac:dyDescent="0.3">
      <c r="A2309" t="s">
        <v>1327</v>
      </c>
      <c r="B2309" t="s">
        <v>1328</v>
      </c>
      <c r="C2309" t="s">
        <v>372</v>
      </c>
      <c r="D2309" t="s">
        <v>373</v>
      </c>
      <c r="E2309">
        <v>3.11</v>
      </c>
      <c r="F2309">
        <v>1.8102222222222224E-2</v>
      </c>
      <c r="G2309" t="s">
        <v>72</v>
      </c>
      <c r="H2309" t="s">
        <v>1228</v>
      </c>
      <c r="I2309" t="s">
        <v>16</v>
      </c>
      <c r="J2309">
        <v>5</v>
      </c>
    </row>
    <row r="2310" spans="1:10" x14ac:dyDescent="0.3">
      <c r="A2310" t="s">
        <v>1327</v>
      </c>
      <c r="B2310" t="s">
        <v>1328</v>
      </c>
      <c r="C2310" t="s">
        <v>90</v>
      </c>
      <c r="D2310" t="s">
        <v>91</v>
      </c>
      <c r="E2310">
        <v>3.12</v>
      </c>
      <c r="F2310">
        <v>9.9999999999999991E-5</v>
      </c>
      <c r="G2310" t="s">
        <v>72</v>
      </c>
      <c r="H2310" t="s">
        <v>1228</v>
      </c>
      <c r="I2310" t="s">
        <v>16</v>
      </c>
      <c r="J2310">
        <v>1</v>
      </c>
    </row>
    <row r="2311" spans="1:10" x14ac:dyDescent="0.3">
      <c r="A2311" t="s">
        <v>1327</v>
      </c>
      <c r="B2311" t="s">
        <v>1328</v>
      </c>
      <c r="C2311" t="s">
        <v>86</v>
      </c>
      <c r="D2311" t="s">
        <v>87</v>
      </c>
      <c r="E2311">
        <v>3.13</v>
      </c>
      <c r="F2311">
        <v>1.9999999999999998E-4</v>
      </c>
      <c r="G2311" t="s">
        <v>72</v>
      </c>
      <c r="H2311" t="s">
        <v>1228</v>
      </c>
      <c r="I2311" t="s">
        <v>16</v>
      </c>
      <c r="J2311">
        <v>1</v>
      </c>
    </row>
    <row r="2312" spans="1:10" x14ac:dyDescent="0.3">
      <c r="A2312" t="s">
        <v>1327</v>
      </c>
      <c r="B2312" t="s">
        <v>1328</v>
      </c>
      <c r="C2312" t="s">
        <v>110</v>
      </c>
      <c r="D2312" t="s">
        <v>111</v>
      </c>
      <c r="E2312">
        <v>3.14</v>
      </c>
      <c r="F2312">
        <v>1.9999999999999998E-5</v>
      </c>
      <c r="G2312" t="s">
        <v>72</v>
      </c>
      <c r="H2312" t="s">
        <v>1228</v>
      </c>
      <c r="I2312" t="s">
        <v>16</v>
      </c>
      <c r="J2312">
        <v>1</v>
      </c>
    </row>
    <row r="2313" spans="1:10" x14ac:dyDescent="0.3">
      <c r="A2313" t="s">
        <v>1327</v>
      </c>
      <c r="B2313" t="s">
        <v>1328</v>
      </c>
      <c r="C2313" t="s">
        <v>128</v>
      </c>
      <c r="D2313" t="s">
        <v>129</v>
      </c>
      <c r="E2313">
        <v>3.15</v>
      </c>
      <c r="F2313">
        <v>1.0000000000000001E-7</v>
      </c>
      <c r="G2313" t="s">
        <v>130</v>
      </c>
      <c r="H2313" t="s">
        <v>1228</v>
      </c>
      <c r="I2313" t="s">
        <v>16</v>
      </c>
      <c r="J2313">
        <v>1</v>
      </c>
    </row>
    <row r="2314" spans="1:10" x14ac:dyDescent="0.3">
      <c r="A2314" t="s">
        <v>1327</v>
      </c>
      <c r="B2314" t="s">
        <v>1328</v>
      </c>
      <c r="C2314" t="s">
        <v>1319</v>
      </c>
      <c r="D2314" t="s">
        <v>1320</v>
      </c>
      <c r="E2314">
        <v>3.16</v>
      </c>
      <c r="F2314">
        <v>1.0000000000000001E-7</v>
      </c>
      <c r="G2314" t="s">
        <v>72</v>
      </c>
      <c r="H2314" t="s">
        <v>1228</v>
      </c>
      <c r="I2314" t="s">
        <v>16</v>
      </c>
      <c r="J2314">
        <v>2</v>
      </c>
    </row>
    <row r="2315" spans="1:10" x14ac:dyDescent="0.3">
      <c r="A2315" t="s">
        <v>1327</v>
      </c>
      <c r="B2315" t="s">
        <v>1328</v>
      </c>
      <c r="C2315" t="s">
        <v>290</v>
      </c>
      <c r="D2315" t="s">
        <v>291</v>
      </c>
      <c r="E2315">
        <v>3.17</v>
      </c>
      <c r="F2315">
        <v>6.1855555555555557E-4</v>
      </c>
      <c r="G2315" t="s">
        <v>72</v>
      </c>
      <c r="H2315" t="s">
        <v>1228</v>
      </c>
      <c r="I2315" t="s">
        <v>16</v>
      </c>
      <c r="J2315">
        <v>1</v>
      </c>
    </row>
    <row r="2316" spans="1:10" x14ac:dyDescent="0.3">
      <c r="A2316" t="s">
        <v>1327</v>
      </c>
      <c r="B2316" t="s">
        <v>1328</v>
      </c>
      <c r="C2316" t="s">
        <v>613</v>
      </c>
      <c r="D2316" t="s">
        <v>614</v>
      </c>
      <c r="E2316">
        <v>3.18</v>
      </c>
      <c r="F2316">
        <v>1.5E-3</v>
      </c>
      <c r="G2316" t="s">
        <v>72</v>
      </c>
      <c r="H2316" t="s">
        <v>1228</v>
      </c>
      <c r="I2316" t="s">
        <v>16</v>
      </c>
      <c r="J2316">
        <v>2</v>
      </c>
    </row>
    <row r="2317" spans="1:10" x14ac:dyDescent="0.3">
      <c r="A2317" t="s">
        <v>1327</v>
      </c>
      <c r="B2317" t="s">
        <v>1328</v>
      </c>
      <c r="C2317" t="s">
        <v>1331</v>
      </c>
      <c r="D2317" t="s">
        <v>1332</v>
      </c>
      <c r="E2317">
        <v>3.19</v>
      </c>
      <c r="F2317">
        <v>1.2E-4</v>
      </c>
      <c r="G2317" t="s">
        <v>72</v>
      </c>
      <c r="H2317" t="s">
        <v>1228</v>
      </c>
      <c r="I2317" t="s">
        <v>16</v>
      </c>
      <c r="J2317">
        <v>1</v>
      </c>
    </row>
    <row r="2318" spans="1:10" x14ac:dyDescent="0.3">
      <c r="A2318" t="s">
        <v>1327</v>
      </c>
      <c r="B2318" t="s">
        <v>1328</v>
      </c>
      <c r="C2318" t="s">
        <v>1333</v>
      </c>
      <c r="D2318" t="s">
        <v>1334</v>
      </c>
      <c r="E2318">
        <v>3.2</v>
      </c>
      <c r="F2318">
        <v>3.0000000000000001E-3</v>
      </c>
      <c r="G2318" t="s">
        <v>72</v>
      </c>
      <c r="H2318" t="s">
        <v>1228</v>
      </c>
      <c r="I2318" t="s">
        <v>16</v>
      </c>
      <c r="J2318">
        <v>0</v>
      </c>
    </row>
    <row r="2319" spans="1:10" x14ac:dyDescent="0.3">
      <c r="A2319" t="s">
        <v>1335</v>
      </c>
      <c r="B2319" t="s">
        <v>1336</v>
      </c>
      <c r="C2319" t="s">
        <v>1315</v>
      </c>
      <c r="D2319" t="s">
        <v>1316</v>
      </c>
      <c r="E2319">
        <v>1</v>
      </c>
      <c r="F2319">
        <v>8.3333333333333332E-3</v>
      </c>
      <c r="G2319" t="s">
        <v>14</v>
      </c>
      <c r="H2319" t="s">
        <v>1228</v>
      </c>
      <c r="I2319" t="s">
        <v>16</v>
      </c>
      <c r="J2319">
        <v>0</v>
      </c>
    </row>
    <row r="2320" spans="1:10" x14ac:dyDescent="0.3">
      <c r="A2320" t="s">
        <v>1335</v>
      </c>
      <c r="B2320" t="s">
        <v>1336</v>
      </c>
      <c r="C2320" t="s">
        <v>1337</v>
      </c>
      <c r="D2320" t="s">
        <v>1338</v>
      </c>
      <c r="E2320">
        <v>2</v>
      </c>
      <c r="F2320">
        <v>0.51</v>
      </c>
      <c r="G2320" t="s">
        <v>14</v>
      </c>
      <c r="H2320" t="s">
        <v>1228</v>
      </c>
      <c r="I2320" t="s">
        <v>16</v>
      </c>
      <c r="J2320">
        <v>0</v>
      </c>
    </row>
    <row r="2321" spans="1:10" x14ac:dyDescent="0.3">
      <c r="A2321" t="s">
        <v>1335</v>
      </c>
      <c r="B2321" t="s">
        <v>1336</v>
      </c>
      <c r="C2321" t="s">
        <v>203</v>
      </c>
      <c r="D2321" t="s">
        <v>204</v>
      </c>
      <c r="E2321">
        <v>3.01</v>
      </c>
      <c r="F2321">
        <v>4.5300000000000002E-3</v>
      </c>
      <c r="G2321" t="s">
        <v>72</v>
      </c>
      <c r="H2321" t="s">
        <v>1228</v>
      </c>
      <c r="I2321" t="s">
        <v>16</v>
      </c>
      <c r="J2321">
        <v>1</v>
      </c>
    </row>
    <row r="2322" spans="1:10" x14ac:dyDescent="0.3">
      <c r="A2322" t="s">
        <v>1335</v>
      </c>
      <c r="B2322" t="s">
        <v>1336</v>
      </c>
      <c r="C2322" t="s">
        <v>1083</v>
      </c>
      <c r="D2322" t="s">
        <v>1084</v>
      </c>
      <c r="E2322">
        <v>3.02</v>
      </c>
      <c r="F2322">
        <v>7.254E-3</v>
      </c>
      <c r="G2322" t="s">
        <v>72</v>
      </c>
      <c r="H2322" t="s">
        <v>1228</v>
      </c>
      <c r="I2322" t="s">
        <v>16</v>
      </c>
      <c r="J2322">
        <v>1</v>
      </c>
    </row>
    <row r="2323" spans="1:10" x14ac:dyDescent="0.3">
      <c r="A2323" t="s">
        <v>1335</v>
      </c>
      <c r="B2323" t="s">
        <v>1336</v>
      </c>
      <c r="C2323" t="s">
        <v>292</v>
      </c>
      <c r="D2323" t="s">
        <v>293</v>
      </c>
      <c r="E2323">
        <v>3.03</v>
      </c>
      <c r="F2323">
        <v>1.2059999999999998E-3</v>
      </c>
      <c r="G2323" t="s">
        <v>72</v>
      </c>
      <c r="H2323" t="s">
        <v>1228</v>
      </c>
      <c r="I2323" t="s">
        <v>16</v>
      </c>
      <c r="J2323">
        <v>1</v>
      </c>
    </row>
    <row r="2324" spans="1:10" x14ac:dyDescent="0.3">
      <c r="A2324" t="s">
        <v>1335</v>
      </c>
      <c r="B2324" t="s">
        <v>1336</v>
      </c>
      <c r="C2324" t="s">
        <v>1087</v>
      </c>
      <c r="D2324" t="s">
        <v>1088</v>
      </c>
      <c r="E2324">
        <v>3.04</v>
      </c>
      <c r="F2324">
        <v>7.1519999999999995E-3</v>
      </c>
      <c r="G2324" t="s">
        <v>72</v>
      </c>
      <c r="H2324" t="s">
        <v>1228</v>
      </c>
      <c r="I2324" t="s">
        <v>16</v>
      </c>
      <c r="J2324">
        <v>1</v>
      </c>
    </row>
    <row r="2325" spans="1:10" x14ac:dyDescent="0.3">
      <c r="A2325" t="s">
        <v>1335</v>
      </c>
      <c r="B2325" t="s">
        <v>1336</v>
      </c>
      <c r="C2325" t="s">
        <v>1129</v>
      </c>
      <c r="D2325" t="s">
        <v>1130</v>
      </c>
      <c r="E2325">
        <v>3.05</v>
      </c>
      <c r="F2325">
        <v>7.1269999999999997E-3</v>
      </c>
      <c r="G2325" t="s">
        <v>72</v>
      </c>
      <c r="H2325" t="s">
        <v>1228</v>
      </c>
      <c r="I2325" t="s">
        <v>16</v>
      </c>
      <c r="J2325">
        <v>1</v>
      </c>
    </row>
    <row r="2326" spans="1:10" x14ac:dyDescent="0.3">
      <c r="A2326" t="s">
        <v>1335</v>
      </c>
      <c r="B2326" t="s">
        <v>1336</v>
      </c>
      <c r="C2326" t="s">
        <v>1131</v>
      </c>
      <c r="D2326" t="s">
        <v>1132</v>
      </c>
      <c r="E2326">
        <v>3.06</v>
      </c>
      <c r="F2326">
        <v>4.4999999999999997E-3</v>
      </c>
      <c r="G2326" t="s">
        <v>72</v>
      </c>
      <c r="H2326" t="s">
        <v>1228</v>
      </c>
      <c r="I2326" t="s">
        <v>16</v>
      </c>
      <c r="J2326">
        <v>1</v>
      </c>
    </row>
    <row r="2327" spans="1:10" x14ac:dyDescent="0.3">
      <c r="A2327" t="s">
        <v>1335</v>
      </c>
      <c r="B2327" t="s">
        <v>1336</v>
      </c>
      <c r="C2327" t="s">
        <v>717</v>
      </c>
      <c r="D2327" t="s">
        <v>718</v>
      </c>
      <c r="E2327">
        <v>3.07</v>
      </c>
      <c r="F2327">
        <v>4.0000000000000001E-3</v>
      </c>
      <c r="G2327" t="s">
        <v>72</v>
      </c>
      <c r="H2327" t="s">
        <v>1228</v>
      </c>
      <c r="I2327" t="s">
        <v>16</v>
      </c>
      <c r="J2327">
        <v>1</v>
      </c>
    </row>
    <row r="2328" spans="1:10" x14ac:dyDescent="0.3">
      <c r="A2328" t="s">
        <v>1335</v>
      </c>
      <c r="B2328" t="s">
        <v>1336</v>
      </c>
      <c r="C2328" t="s">
        <v>865</v>
      </c>
      <c r="D2328" t="s">
        <v>866</v>
      </c>
      <c r="E2328">
        <v>3.08</v>
      </c>
      <c r="F2328">
        <v>1.2E-4</v>
      </c>
      <c r="G2328" t="s">
        <v>72</v>
      </c>
      <c r="H2328" t="s">
        <v>1228</v>
      </c>
      <c r="I2328" t="s">
        <v>16</v>
      </c>
      <c r="J2328">
        <v>1</v>
      </c>
    </row>
    <row r="2329" spans="1:10" x14ac:dyDescent="0.3">
      <c r="A2329" t="s">
        <v>1335</v>
      </c>
      <c r="B2329" t="s">
        <v>1336</v>
      </c>
      <c r="C2329" t="s">
        <v>698</v>
      </c>
      <c r="D2329" t="s">
        <v>699</v>
      </c>
      <c r="E2329">
        <v>3.09</v>
      </c>
      <c r="F2329">
        <v>1.5000000000000001E-4</v>
      </c>
      <c r="G2329" t="s">
        <v>72</v>
      </c>
      <c r="H2329" t="s">
        <v>1228</v>
      </c>
      <c r="I2329" t="s">
        <v>16</v>
      </c>
      <c r="J2329">
        <v>1</v>
      </c>
    </row>
    <row r="2330" spans="1:10" x14ac:dyDescent="0.3">
      <c r="A2330" t="s">
        <v>1335</v>
      </c>
      <c r="B2330" t="s">
        <v>1336</v>
      </c>
      <c r="C2330" t="s">
        <v>114</v>
      </c>
      <c r="D2330" t="s">
        <v>115</v>
      </c>
      <c r="E2330">
        <v>3.1</v>
      </c>
      <c r="F2330">
        <v>3.0000000000000003E-4</v>
      </c>
      <c r="G2330" t="s">
        <v>72</v>
      </c>
      <c r="H2330" t="s">
        <v>1228</v>
      </c>
      <c r="I2330" t="s">
        <v>16</v>
      </c>
      <c r="J2330">
        <v>1</v>
      </c>
    </row>
    <row r="2331" spans="1:10" x14ac:dyDescent="0.3">
      <c r="A2331" t="s">
        <v>1335</v>
      </c>
      <c r="B2331" t="s">
        <v>1336</v>
      </c>
      <c r="C2331" t="s">
        <v>372</v>
      </c>
      <c r="D2331" t="s">
        <v>373</v>
      </c>
      <c r="E2331">
        <v>3.11</v>
      </c>
      <c r="F2331">
        <v>1.9622277777777777E-2</v>
      </c>
      <c r="G2331" t="s">
        <v>72</v>
      </c>
      <c r="H2331" t="s">
        <v>1228</v>
      </c>
      <c r="I2331" t="s">
        <v>16</v>
      </c>
      <c r="J2331">
        <v>5</v>
      </c>
    </row>
    <row r="2332" spans="1:10" x14ac:dyDescent="0.3">
      <c r="A2332" t="s">
        <v>1335</v>
      </c>
      <c r="B2332" t="s">
        <v>1336</v>
      </c>
      <c r="C2332" t="s">
        <v>90</v>
      </c>
      <c r="D2332" t="s">
        <v>91</v>
      </c>
      <c r="E2332">
        <v>3.12</v>
      </c>
      <c r="F2332">
        <v>9.9999999999999991E-5</v>
      </c>
      <c r="G2332" t="s">
        <v>72</v>
      </c>
      <c r="H2332" t="s">
        <v>1228</v>
      </c>
      <c r="I2332" t="s">
        <v>16</v>
      </c>
      <c r="J2332">
        <v>1</v>
      </c>
    </row>
    <row r="2333" spans="1:10" x14ac:dyDescent="0.3">
      <c r="A2333" t="s">
        <v>1335</v>
      </c>
      <c r="B2333" t="s">
        <v>1336</v>
      </c>
      <c r="C2333" t="s">
        <v>86</v>
      </c>
      <c r="D2333" t="s">
        <v>87</v>
      </c>
      <c r="E2333">
        <v>3.13</v>
      </c>
      <c r="F2333">
        <v>1.9999999999999998E-4</v>
      </c>
      <c r="G2333" t="s">
        <v>72</v>
      </c>
      <c r="H2333" t="s">
        <v>1228</v>
      </c>
      <c r="I2333" t="s">
        <v>16</v>
      </c>
      <c r="J2333">
        <v>1</v>
      </c>
    </row>
    <row r="2334" spans="1:10" x14ac:dyDescent="0.3">
      <c r="A2334" t="s">
        <v>1335</v>
      </c>
      <c r="B2334" t="s">
        <v>1336</v>
      </c>
      <c r="C2334" t="s">
        <v>110</v>
      </c>
      <c r="D2334" t="s">
        <v>111</v>
      </c>
      <c r="E2334">
        <v>3.14</v>
      </c>
      <c r="F2334">
        <v>1.9999999999999998E-5</v>
      </c>
      <c r="G2334" t="s">
        <v>72</v>
      </c>
      <c r="H2334" t="s">
        <v>1228</v>
      </c>
      <c r="I2334" t="s">
        <v>16</v>
      </c>
      <c r="J2334">
        <v>1</v>
      </c>
    </row>
    <row r="2335" spans="1:10" x14ac:dyDescent="0.3">
      <c r="A2335" t="s">
        <v>1335</v>
      </c>
      <c r="B2335" t="s">
        <v>1336</v>
      </c>
      <c r="C2335" t="s">
        <v>128</v>
      </c>
      <c r="D2335" t="s">
        <v>129</v>
      </c>
      <c r="E2335">
        <v>3.15</v>
      </c>
      <c r="F2335">
        <v>1.0000000000000001E-7</v>
      </c>
      <c r="G2335" t="s">
        <v>130</v>
      </c>
      <c r="H2335" t="s">
        <v>1228</v>
      </c>
      <c r="I2335" t="s">
        <v>16</v>
      </c>
      <c r="J2335">
        <v>1</v>
      </c>
    </row>
    <row r="2336" spans="1:10" x14ac:dyDescent="0.3">
      <c r="A2336" t="s">
        <v>1335</v>
      </c>
      <c r="B2336" t="s">
        <v>1336</v>
      </c>
      <c r="C2336" t="s">
        <v>1319</v>
      </c>
      <c r="D2336" t="s">
        <v>1320</v>
      </c>
      <c r="E2336">
        <v>3.16</v>
      </c>
      <c r="F2336">
        <v>1.0000000000000001E-7</v>
      </c>
      <c r="G2336" t="s">
        <v>72</v>
      </c>
      <c r="H2336" t="s">
        <v>1228</v>
      </c>
      <c r="I2336" t="s">
        <v>16</v>
      </c>
      <c r="J2336">
        <v>2</v>
      </c>
    </row>
    <row r="2337" spans="1:10" x14ac:dyDescent="0.3">
      <c r="A2337" t="s">
        <v>1335</v>
      </c>
      <c r="B2337" t="s">
        <v>1336</v>
      </c>
      <c r="C2337" t="s">
        <v>290</v>
      </c>
      <c r="D2337" t="s">
        <v>291</v>
      </c>
      <c r="E2337">
        <v>3.17</v>
      </c>
      <c r="F2337">
        <v>6.1855555555555557E-4</v>
      </c>
      <c r="G2337" t="s">
        <v>72</v>
      </c>
      <c r="H2337" t="s">
        <v>1228</v>
      </c>
      <c r="I2337" t="s">
        <v>16</v>
      </c>
      <c r="J2337">
        <v>1</v>
      </c>
    </row>
    <row r="2338" spans="1:10" x14ac:dyDescent="0.3">
      <c r="A2338" t="s">
        <v>1335</v>
      </c>
      <c r="B2338" t="s">
        <v>1336</v>
      </c>
      <c r="C2338" t="s">
        <v>1339</v>
      </c>
      <c r="D2338" t="s">
        <v>1340</v>
      </c>
      <c r="E2338">
        <v>3.18</v>
      </c>
      <c r="F2338">
        <v>3.0000000000000001E-3</v>
      </c>
      <c r="G2338" t="s">
        <v>72</v>
      </c>
      <c r="H2338" t="s">
        <v>1228</v>
      </c>
      <c r="I2338" t="s">
        <v>16</v>
      </c>
      <c r="J2338">
        <v>3</v>
      </c>
    </row>
    <row r="2339" spans="1:10" x14ac:dyDescent="0.3">
      <c r="A2339" t="s">
        <v>1335</v>
      </c>
      <c r="B2339" t="s">
        <v>1336</v>
      </c>
      <c r="C2339" t="s">
        <v>1331</v>
      </c>
      <c r="D2339" t="s">
        <v>1332</v>
      </c>
      <c r="E2339">
        <v>3.19</v>
      </c>
      <c r="F2339">
        <v>9.9999999999999991E-5</v>
      </c>
      <c r="G2339" t="s">
        <v>72</v>
      </c>
      <c r="H2339" t="s">
        <v>1228</v>
      </c>
      <c r="I2339" t="s">
        <v>16</v>
      </c>
      <c r="J2339">
        <v>1</v>
      </c>
    </row>
    <row r="2340" spans="1:10" x14ac:dyDescent="0.3">
      <c r="A2340" t="s">
        <v>1341</v>
      </c>
      <c r="B2340" t="s">
        <v>1342</v>
      </c>
      <c r="C2340" t="s">
        <v>1315</v>
      </c>
      <c r="D2340" t="s">
        <v>1316</v>
      </c>
      <c r="E2340">
        <v>1</v>
      </c>
      <c r="F2340">
        <v>8.3333333333333332E-3</v>
      </c>
      <c r="G2340" t="s">
        <v>14</v>
      </c>
      <c r="H2340" t="s">
        <v>1228</v>
      </c>
      <c r="I2340" t="s">
        <v>16</v>
      </c>
      <c r="J2340">
        <v>0</v>
      </c>
    </row>
    <row r="2341" spans="1:10" x14ac:dyDescent="0.3">
      <c r="A2341" t="s">
        <v>1341</v>
      </c>
      <c r="B2341" t="s">
        <v>1342</v>
      </c>
      <c r="C2341" t="s">
        <v>1343</v>
      </c>
      <c r="D2341" t="s">
        <v>1344</v>
      </c>
      <c r="E2341">
        <v>2</v>
      </c>
      <c r="F2341">
        <v>0.51</v>
      </c>
      <c r="G2341" t="s">
        <v>14</v>
      </c>
      <c r="H2341" t="s">
        <v>1228</v>
      </c>
      <c r="I2341" t="s">
        <v>16</v>
      </c>
      <c r="J2341">
        <v>0</v>
      </c>
    </row>
    <row r="2342" spans="1:10" x14ac:dyDescent="0.3">
      <c r="A2342" t="s">
        <v>1341</v>
      </c>
      <c r="B2342" t="s">
        <v>1342</v>
      </c>
      <c r="C2342" t="s">
        <v>203</v>
      </c>
      <c r="D2342" t="s">
        <v>204</v>
      </c>
      <c r="E2342">
        <v>3.01</v>
      </c>
      <c r="F2342">
        <v>4.5300000000000002E-3</v>
      </c>
      <c r="G2342" t="s">
        <v>72</v>
      </c>
      <c r="H2342" t="s">
        <v>1228</v>
      </c>
      <c r="I2342" t="s">
        <v>16</v>
      </c>
      <c r="J2342">
        <v>1</v>
      </c>
    </row>
    <row r="2343" spans="1:10" x14ac:dyDescent="0.3">
      <c r="A2343" t="s">
        <v>1341</v>
      </c>
      <c r="B2343" t="s">
        <v>1342</v>
      </c>
      <c r="C2343" t="s">
        <v>1083</v>
      </c>
      <c r="D2343" t="s">
        <v>1084</v>
      </c>
      <c r="E2343">
        <v>3.02</v>
      </c>
      <c r="F2343">
        <v>7.254E-3</v>
      </c>
      <c r="G2343" t="s">
        <v>72</v>
      </c>
      <c r="H2343" t="s">
        <v>1228</v>
      </c>
      <c r="I2343" t="s">
        <v>16</v>
      </c>
      <c r="J2343">
        <v>1</v>
      </c>
    </row>
    <row r="2344" spans="1:10" x14ac:dyDescent="0.3">
      <c r="A2344" t="s">
        <v>1341</v>
      </c>
      <c r="B2344" t="s">
        <v>1342</v>
      </c>
      <c r="C2344" t="s">
        <v>292</v>
      </c>
      <c r="D2344" t="s">
        <v>293</v>
      </c>
      <c r="E2344">
        <v>3.03</v>
      </c>
      <c r="F2344">
        <v>1.2059999999999998E-3</v>
      </c>
      <c r="G2344" t="s">
        <v>72</v>
      </c>
      <c r="H2344" t="s">
        <v>1228</v>
      </c>
      <c r="I2344" t="s">
        <v>16</v>
      </c>
      <c r="J2344">
        <v>1</v>
      </c>
    </row>
    <row r="2345" spans="1:10" x14ac:dyDescent="0.3">
      <c r="A2345" t="s">
        <v>1341</v>
      </c>
      <c r="B2345" t="s">
        <v>1342</v>
      </c>
      <c r="C2345" t="s">
        <v>1087</v>
      </c>
      <c r="D2345" t="s">
        <v>1088</v>
      </c>
      <c r="E2345">
        <v>3.04</v>
      </c>
      <c r="F2345">
        <v>7.1519999999999995E-3</v>
      </c>
      <c r="G2345" t="s">
        <v>72</v>
      </c>
      <c r="H2345" t="s">
        <v>1228</v>
      </c>
      <c r="I2345" t="s">
        <v>16</v>
      </c>
      <c r="J2345">
        <v>1</v>
      </c>
    </row>
    <row r="2346" spans="1:10" x14ac:dyDescent="0.3">
      <c r="A2346" t="s">
        <v>1341</v>
      </c>
      <c r="B2346" t="s">
        <v>1342</v>
      </c>
      <c r="C2346" t="s">
        <v>1129</v>
      </c>
      <c r="D2346" t="s">
        <v>1130</v>
      </c>
      <c r="E2346">
        <v>3.05</v>
      </c>
      <c r="F2346">
        <v>7.1269999999999997E-3</v>
      </c>
      <c r="G2346" t="s">
        <v>72</v>
      </c>
      <c r="H2346" t="s">
        <v>1228</v>
      </c>
      <c r="I2346" t="s">
        <v>16</v>
      </c>
      <c r="J2346">
        <v>1</v>
      </c>
    </row>
    <row r="2347" spans="1:10" x14ac:dyDescent="0.3">
      <c r="A2347" t="s">
        <v>1341</v>
      </c>
      <c r="B2347" t="s">
        <v>1342</v>
      </c>
      <c r="C2347" t="s">
        <v>1131</v>
      </c>
      <c r="D2347" t="s">
        <v>1132</v>
      </c>
      <c r="E2347">
        <v>3.06</v>
      </c>
      <c r="F2347">
        <v>4.4999999999999997E-3</v>
      </c>
      <c r="G2347" t="s">
        <v>72</v>
      </c>
      <c r="H2347" t="s">
        <v>1228</v>
      </c>
      <c r="I2347" t="s">
        <v>16</v>
      </c>
      <c r="J2347">
        <v>1</v>
      </c>
    </row>
    <row r="2348" spans="1:10" x14ac:dyDescent="0.3">
      <c r="A2348" t="s">
        <v>1341</v>
      </c>
      <c r="B2348" t="s">
        <v>1342</v>
      </c>
      <c r="C2348" t="s">
        <v>717</v>
      </c>
      <c r="D2348" t="s">
        <v>718</v>
      </c>
      <c r="E2348">
        <v>3.07</v>
      </c>
      <c r="F2348">
        <v>4.0000000000000001E-3</v>
      </c>
      <c r="G2348" t="s">
        <v>72</v>
      </c>
      <c r="H2348" t="s">
        <v>1228</v>
      </c>
      <c r="I2348" t="s">
        <v>16</v>
      </c>
      <c r="J2348">
        <v>1</v>
      </c>
    </row>
    <row r="2349" spans="1:10" x14ac:dyDescent="0.3">
      <c r="A2349" t="s">
        <v>1341</v>
      </c>
      <c r="B2349" t="s">
        <v>1342</v>
      </c>
      <c r="C2349" t="s">
        <v>865</v>
      </c>
      <c r="D2349" t="s">
        <v>866</v>
      </c>
      <c r="E2349">
        <v>3.08</v>
      </c>
      <c r="F2349">
        <v>1.2E-4</v>
      </c>
      <c r="G2349" t="s">
        <v>72</v>
      </c>
      <c r="H2349" t="s">
        <v>1228</v>
      </c>
      <c r="I2349" t="s">
        <v>16</v>
      </c>
      <c r="J2349">
        <v>1</v>
      </c>
    </row>
    <row r="2350" spans="1:10" x14ac:dyDescent="0.3">
      <c r="A2350" t="s">
        <v>1341</v>
      </c>
      <c r="B2350" t="s">
        <v>1342</v>
      </c>
      <c r="C2350" t="s">
        <v>698</v>
      </c>
      <c r="D2350" t="s">
        <v>699</v>
      </c>
      <c r="E2350">
        <v>3.09</v>
      </c>
      <c r="F2350">
        <v>1.5000000000000001E-4</v>
      </c>
      <c r="G2350" t="s">
        <v>72</v>
      </c>
      <c r="H2350" t="s">
        <v>1228</v>
      </c>
      <c r="I2350" t="s">
        <v>16</v>
      </c>
      <c r="J2350">
        <v>1</v>
      </c>
    </row>
    <row r="2351" spans="1:10" x14ac:dyDescent="0.3">
      <c r="A2351" t="s">
        <v>1341</v>
      </c>
      <c r="B2351" t="s">
        <v>1342</v>
      </c>
      <c r="C2351" t="s">
        <v>114</v>
      </c>
      <c r="D2351" t="s">
        <v>115</v>
      </c>
      <c r="E2351">
        <v>3.1</v>
      </c>
      <c r="F2351">
        <v>2.5000000000000001E-4</v>
      </c>
      <c r="G2351" t="s">
        <v>72</v>
      </c>
      <c r="H2351" t="s">
        <v>1228</v>
      </c>
      <c r="I2351" t="s">
        <v>16</v>
      </c>
      <c r="J2351">
        <v>1</v>
      </c>
    </row>
    <row r="2352" spans="1:10" x14ac:dyDescent="0.3">
      <c r="A2352" t="s">
        <v>1341</v>
      </c>
      <c r="B2352" t="s">
        <v>1342</v>
      </c>
      <c r="C2352" t="s">
        <v>372</v>
      </c>
      <c r="D2352" t="s">
        <v>373</v>
      </c>
      <c r="E2352">
        <v>3.11</v>
      </c>
      <c r="F2352">
        <v>1.8522222222222225E-2</v>
      </c>
      <c r="G2352" t="s">
        <v>72</v>
      </c>
      <c r="H2352" t="s">
        <v>1228</v>
      </c>
      <c r="I2352" t="s">
        <v>16</v>
      </c>
      <c r="J2352">
        <v>5</v>
      </c>
    </row>
    <row r="2353" spans="1:10" x14ac:dyDescent="0.3">
      <c r="A2353" t="s">
        <v>1341</v>
      </c>
      <c r="B2353" t="s">
        <v>1342</v>
      </c>
      <c r="C2353" t="s">
        <v>90</v>
      </c>
      <c r="D2353" t="s">
        <v>91</v>
      </c>
      <c r="E2353">
        <v>3.12</v>
      </c>
      <c r="F2353">
        <v>9.9999999999999991E-5</v>
      </c>
      <c r="G2353" t="s">
        <v>72</v>
      </c>
      <c r="H2353" t="s">
        <v>1228</v>
      </c>
      <c r="I2353" t="s">
        <v>16</v>
      </c>
      <c r="J2353">
        <v>1</v>
      </c>
    </row>
    <row r="2354" spans="1:10" x14ac:dyDescent="0.3">
      <c r="A2354" t="s">
        <v>1341</v>
      </c>
      <c r="B2354" t="s">
        <v>1342</v>
      </c>
      <c r="C2354" t="s">
        <v>86</v>
      </c>
      <c r="D2354" t="s">
        <v>87</v>
      </c>
      <c r="E2354">
        <v>3.13</v>
      </c>
      <c r="F2354">
        <v>1.9999999999999998E-4</v>
      </c>
      <c r="G2354" t="s">
        <v>72</v>
      </c>
      <c r="H2354" t="s">
        <v>1228</v>
      </c>
      <c r="I2354" t="s">
        <v>16</v>
      </c>
      <c r="J2354">
        <v>1</v>
      </c>
    </row>
    <row r="2355" spans="1:10" x14ac:dyDescent="0.3">
      <c r="A2355" t="s">
        <v>1341</v>
      </c>
      <c r="B2355" t="s">
        <v>1342</v>
      </c>
      <c r="C2355" t="s">
        <v>110</v>
      </c>
      <c r="D2355" t="s">
        <v>111</v>
      </c>
      <c r="E2355">
        <v>3.14</v>
      </c>
      <c r="F2355">
        <v>1.9999999999999998E-5</v>
      </c>
      <c r="G2355" t="s">
        <v>72</v>
      </c>
      <c r="H2355" t="s">
        <v>1228</v>
      </c>
      <c r="I2355" t="s">
        <v>16</v>
      </c>
      <c r="J2355">
        <v>1</v>
      </c>
    </row>
    <row r="2356" spans="1:10" x14ac:dyDescent="0.3">
      <c r="A2356" t="s">
        <v>1341</v>
      </c>
      <c r="B2356" t="s">
        <v>1342</v>
      </c>
      <c r="C2356" t="s">
        <v>128</v>
      </c>
      <c r="D2356" t="s">
        <v>129</v>
      </c>
      <c r="E2356">
        <v>3.15</v>
      </c>
      <c r="F2356">
        <v>1.0000000000000001E-7</v>
      </c>
      <c r="G2356" t="s">
        <v>130</v>
      </c>
      <c r="H2356" t="s">
        <v>1228</v>
      </c>
      <c r="I2356" t="s">
        <v>16</v>
      </c>
      <c r="J2356">
        <v>1</v>
      </c>
    </row>
    <row r="2357" spans="1:10" x14ac:dyDescent="0.3">
      <c r="A2357" t="s">
        <v>1341</v>
      </c>
      <c r="B2357" t="s">
        <v>1342</v>
      </c>
      <c r="C2357" t="s">
        <v>1319</v>
      </c>
      <c r="D2357" t="s">
        <v>1320</v>
      </c>
      <c r="E2357">
        <v>3.16</v>
      </c>
      <c r="F2357">
        <v>1.0000000000000001E-7</v>
      </c>
      <c r="G2357" t="s">
        <v>72</v>
      </c>
      <c r="H2357" t="s">
        <v>1228</v>
      </c>
      <c r="I2357" t="s">
        <v>16</v>
      </c>
      <c r="J2357">
        <v>2</v>
      </c>
    </row>
    <row r="2358" spans="1:10" x14ac:dyDescent="0.3">
      <c r="A2358" t="s">
        <v>1341</v>
      </c>
      <c r="B2358" t="s">
        <v>1342</v>
      </c>
      <c r="C2358" t="s">
        <v>767</v>
      </c>
      <c r="D2358" t="s">
        <v>768</v>
      </c>
      <c r="E2358">
        <v>3.17</v>
      </c>
      <c r="F2358">
        <v>3.0000000000000001E-3</v>
      </c>
      <c r="G2358" t="s">
        <v>72</v>
      </c>
      <c r="H2358" t="s">
        <v>1228</v>
      </c>
      <c r="I2358" t="s">
        <v>16</v>
      </c>
      <c r="J2358">
        <v>3</v>
      </c>
    </row>
    <row r="2359" spans="1:10" x14ac:dyDescent="0.3">
      <c r="A2359" t="s">
        <v>1341</v>
      </c>
      <c r="B2359" t="s">
        <v>1342</v>
      </c>
      <c r="C2359" t="s">
        <v>613</v>
      </c>
      <c r="D2359" t="s">
        <v>614</v>
      </c>
      <c r="E2359">
        <v>3.18</v>
      </c>
      <c r="F2359">
        <v>1.2000000000000001E-3</v>
      </c>
      <c r="G2359" t="s">
        <v>72</v>
      </c>
      <c r="H2359" t="s">
        <v>1228</v>
      </c>
      <c r="I2359" t="s">
        <v>16</v>
      </c>
      <c r="J2359">
        <v>2</v>
      </c>
    </row>
    <row r="2360" spans="1:10" x14ac:dyDescent="0.3">
      <c r="A2360" t="s">
        <v>1341</v>
      </c>
      <c r="B2360" t="s">
        <v>1342</v>
      </c>
      <c r="C2360" t="s">
        <v>290</v>
      </c>
      <c r="D2360" t="s">
        <v>291</v>
      </c>
      <c r="E2360">
        <v>3.19</v>
      </c>
      <c r="F2360">
        <v>6.1855555555555557E-4</v>
      </c>
      <c r="G2360" t="s">
        <v>72</v>
      </c>
      <c r="H2360" t="s">
        <v>1228</v>
      </c>
      <c r="I2360" t="s">
        <v>16</v>
      </c>
      <c r="J2360">
        <v>1</v>
      </c>
    </row>
    <row r="2361" spans="1:10" x14ac:dyDescent="0.3">
      <c r="A2361" t="s">
        <v>1345</v>
      </c>
      <c r="B2361" t="s">
        <v>1346</v>
      </c>
      <c r="C2361" t="s">
        <v>1315</v>
      </c>
      <c r="D2361" t="s">
        <v>1316</v>
      </c>
      <c r="E2361">
        <v>1</v>
      </c>
      <c r="F2361">
        <v>8.3333333333333332E-3</v>
      </c>
      <c r="G2361" t="s">
        <v>14</v>
      </c>
      <c r="H2361" t="s">
        <v>1228</v>
      </c>
      <c r="I2361" t="s">
        <v>16</v>
      </c>
      <c r="J2361">
        <v>0</v>
      </c>
    </row>
    <row r="2362" spans="1:10" x14ac:dyDescent="0.3">
      <c r="A2362" t="s">
        <v>1345</v>
      </c>
      <c r="B2362" t="s">
        <v>1346</v>
      </c>
      <c r="C2362" t="s">
        <v>1347</v>
      </c>
      <c r="D2362" t="s">
        <v>1348</v>
      </c>
      <c r="E2362">
        <v>2</v>
      </c>
      <c r="F2362">
        <v>0.51</v>
      </c>
      <c r="G2362" t="s">
        <v>14</v>
      </c>
      <c r="H2362" t="s">
        <v>1228</v>
      </c>
      <c r="I2362" t="s">
        <v>16</v>
      </c>
      <c r="J2362">
        <v>0</v>
      </c>
    </row>
    <row r="2363" spans="1:10" x14ac:dyDescent="0.3">
      <c r="A2363" t="s">
        <v>1345</v>
      </c>
      <c r="B2363" t="s">
        <v>1346</v>
      </c>
      <c r="C2363" t="s">
        <v>203</v>
      </c>
      <c r="D2363" t="s">
        <v>204</v>
      </c>
      <c r="E2363">
        <v>3.01</v>
      </c>
      <c r="F2363">
        <v>4.5300000000000002E-3</v>
      </c>
      <c r="G2363" t="s">
        <v>72</v>
      </c>
      <c r="H2363" t="s">
        <v>1228</v>
      </c>
      <c r="I2363" t="s">
        <v>16</v>
      </c>
      <c r="J2363">
        <v>1</v>
      </c>
    </row>
    <row r="2364" spans="1:10" x14ac:dyDescent="0.3">
      <c r="A2364" t="s">
        <v>1345</v>
      </c>
      <c r="B2364" t="s">
        <v>1346</v>
      </c>
      <c r="C2364" t="s">
        <v>1083</v>
      </c>
      <c r="D2364" t="s">
        <v>1084</v>
      </c>
      <c r="E2364">
        <v>3.02</v>
      </c>
      <c r="F2364">
        <v>7.254E-3</v>
      </c>
      <c r="G2364" t="s">
        <v>72</v>
      </c>
      <c r="H2364" t="s">
        <v>1228</v>
      </c>
      <c r="I2364" t="s">
        <v>16</v>
      </c>
      <c r="J2364">
        <v>1</v>
      </c>
    </row>
    <row r="2365" spans="1:10" x14ac:dyDescent="0.3">
      <c r="A2365" t="s">
        <v>1345</v>
      </c>
      <c r="B2365" t="s">
        <v>1346</v>
      </c>
      <c r="C2365" t="s">
        <v>292</v>
      </c>
      <c r="D2365" t="s">
        <v>293</v>
      </c>
      <c r="E2365">
        <v>3.03</v>
      </c>
      <c r="F2365">
        <v>1.2059999999999998E-3</v>
      </c>
      <c r="G2365" t="s">
        <v>72</v>
      </c>
      <c r="H2365" t="s">
        <v>1228</v>
      </c>
      <c r="I2365" t="s">
        <v>16</v>
      </c>
      <c r="J2365">
        <v>1</v>
      </c>
    </row>
    <row r="2366" spans="1:10" x14ac:dyDescent="0.3">
      <c r="A2366" t="s">
        <v>1345</v>
      </c>
      <c r="B2366" t="s">
        <v>1346</v>
      </c>
      <c r="C2366" t="s">
        <v>1087</v>
      </c>
      <c r="D2366" t="s">
        <v>1088</v>
      </c>
      <c r="E2366">
        <v>3.04</v>
      </c>
      <c r="F2366">
        <v>7.1519999999999995E-3</v>
      </c>
      <c r="G2366" t="s">
        <v>72</v>
      </c>
      <c r="H2366" t="s">
        <v>1228</v>
      </c>
      <c r="I2366" t="s">
        <v>16</v>
      </c>
      <c r="J2366">
        <v>1</v>
      </c>
    </row>
    <row r="2367" spans="1:10" x14ac:dyDescent="0.3">
      <c r="A2367" t="s">
        <v>1345</v>
      </c>
      <c r="B2367" t="s">
        <v>1346</v>
      </c>
      <c r="C2367" t="s">
        <v>1129</v>
      </c>
      <c r="D2367" t="s">
        <v>1130</v>
      </c>
      <c r="E2367">
        <v>3.05</v>
      </c>
      <c r="F2367">
        <v>7.1269999999999997E-3</v>
      </c>
      <c r="G2367" t="s">
        <v>72</v>
      </c>
      <c r="H2367" t="s">
        <v>1228</v>
      </c>
      <c r="I2367" t="s">
        <v>16</v>
      </c>
      <c r="J2367">
        <v>1</v>
      </c>
    </row>
    <row r="2368" spans="1:10" x14ac:dyDescent="0.3">
      <c r="A2368" t="s">
        <v>1345</v>
      </c>
      <c r="B2368" t="s">
        <v>1346</v>
      </c>
      <c r="C2368" t="s">
        <v>1131</v>
      </c>
      <c r="D2368" t="s">
        <v>1132</v>
      </c>
      <c r="E2368">
        <v>3.06</v>
      </c>
      <c r="F2368">
        <v>4.4999999999999997E-3</v>
      </c>
      <c r="G2368" t="s">
        <v>72</v>
      </c>
      <c r="H2368" t="s">
        <v>1228</v>
      </c>
      <c r="I2368" t="s">
        <v>16</v>
      </c>
      <c r="J2368">
        <v>1</v>
      </c>
    </row>
    <row r="2369" spans="1:10" x14ac:dyDescent="0.3">
      <c r="A2369" t="s">
        <v>1345</v>
      </c>
      <c r="B2369" t="s">
        <v>1346</v>
      </c>
      <c r="C2369" t="s">
        <v>717</v>
      </c>
      <c r="D2369" t="s">
        <v>718</v>
      </c>
      <c r="E2369">
        <v>3.07</v>
      </c>
      <c r="F2369">
        <v>4.0000000000000001E-3</v>
      </c>
      <c r="G2369" t="s">
        <v>72</v>
      </c>
      <c r="H2369" t="s">
        <v>1228</v>
      </c>
      <c r="I2369" t="s">
        <v>16</v>
      </c>
      <c r="J2369">
        <v>1</v>
      </c>
    </row>
    <row r="2370" spans="1:10" x14ac:dyDescent="0.3">
      <c r="A2370" t="s">
        <v>1345</v>
      </c>
      <c r="B2370" t="s">
        <v>1346</v>
      </c>
      <c r="C2370" t="s">
        <v>865</v>
      </c>
      <c r="D2370" t="s">
        <v>866</v>
      </c>
      <c r="E2370">
        <v>3.08</v>
      </c>
      <c r="F2370">
        <v>1.2E-4</v>
      </c>
      <c r="G2370" t="s">
        <v>72</v>
      </c>
      <c r="H2370" t="s">
        <v>1228</v>
      </c>
      <c r="I2370" t="s">
        <v>16</v>
      </c>
      <c r="J2370">
        <v>1</v>
      </c>
    </row>
    <row r="2371" spans="1:10" x14ac:dyDescent="0.3">
      <c r="A2371" t="s">
        <v>1345</v>
      </c>
      <c r="B2371" t="s">
        <v>1346</v>
      </c>
      <c r="C2371" t="s">
        <v>698</v>
      </c>
      <c r="D2371" t="s">
        <v>699</v>
      </c>
      <c r="E2371">
        <v>3.09</v>
      </c>
      <c r="F2371">
        <v>1.5000000000000001E-4</v>
      </c>
      <c r="G2371" t="s">
        <v>72</v>
      </c>
      <c r="H2371" t="s">
        <v>1228</v>
      </c>
      <c r="I2371" t="s">
        <v>16</v>
      </c>
      <c r="J2371">
        <v>1</v>
      </c>
    </row>
    <row r="2372" spans="1:10" x14ac:dyDescent="0.3">
      <c r="A2372" t="s">
        <v>1345</v>
      </c>
      <c r="B2372" t="s">
        <v>1346</v>
      </c>
      <c r="C2372" t="s">
        <v>114</v>
      </c>
      <c r="D2372" t="s">
        <v>115</v>
      </c>
      <c r="E2372">
        <v>3.1</v>
      </c>
      <c r="F2372">
        <v>2.5000000000000001E-4</v>
      </c>
      <c r="G2372" t="s">
        <v>72</v>
      </c>
      <c r="H2372" t="s">
        <v>1228</v>
      </c>
      <c r="I2372" t="s">
        <v>16</v>
      </c>
      <c r="J2372">
        <v>1</v>
      </c>
    </row>
    <row r="2373" spans="1:10" x14ac:dyDescent="0.3">
      <c r="A2373" t="s">
        <v>1345</v>
      </c>
      <c r="B2373" t="s">
        <v>1346</v>
      </c>
      <c r="C2373" t="s">
        <v>372</v>
      </c>
      <c r="D2373" t="s">
        <v>373</v>
      </c>
      <c r="E2373">
        <v>3.11</v>
      </c>
      <c r="F2373">
        <v>1.8522222222222225E-2</v>
      </c>
      <c r="G2373" t="s">
        <v>72</v>
      </c>
      <c r="H2373" t="s">
        <v>1228</v>
      </c>
      <c r="I2373" t="s">
        <v>16</v>
      </c>
      <c r="J2373">
        <v>5</v>
      </c>
    </row>
    <row r="2374" spans="1:10" x14ac:dyDescent="0.3">
      <c r="A2374" t="s">
        <v>1345</v>
      </c>
      <c r="B2374" t="s">
        <v>1346</v>
      </c>
      <c r="C2374" t="s">
        <v>90</v>
      </c>
      <c r="D2374" t="s">
        <v>91</v>
      </c>
      <c r="E2374">
        <v>3.12</v>
      </c>
      <c r="F2374">
        <v>9.9999999999999991E-5</v>
      </c>
      <c r="G2374" t="s">
        <v>72</v>
      </c>
      <c r="H2374" t="s">
        <v>1228</v>
      </c>
      <c r="I2374" t="s">
        <v>16</v>
      </c>
      <c r="J2374">
        <v>1</v>
      </c>
    </row>
    <row r="2375" spans="1:10" x14ac:dyDescent="0.3">
      <c r="A2375" t="s">
        <v>1345</v>
      </c>
      <c r="B2375" t="s">
        <v>1346</v>
      </c>
      <c r="C2375" t="s">
        <v>86</v>
      </c>
      <c r="D2375" t="s">
        <v>87</v>
      </c>
      <c r="E2375">
        <v>3.13</v>
      </c>
      <c r="F2375">
        <v>1.9999999999999998E-4</v>
      </c>
      <c r="G2375" t="s">
        <v>72</v>
      </c>
      <c r="H2375" t="s">
        <v>1228</v>
      </c>
      <c r="I2375" t="s">
        <v>16</v>
      </c>
      <c r="J2375">
        <v>1</v>
      </c>
    </row>
    <row r="2376" spans="1:10" x14ac:dyDescent="0.3">
      <c r="A2376" t="s">
        <v>1345</v>
      </c>
      <c r="B2376" t="s">
        <v>1346</v>
      </c>
      <c r="C2376" t="s">
        <v>110</v>
      </c>
      <c r="D2376" t="s">
        <v>111</v>
      </c>
      <c r="E2376">
        <v>3.14</v>
      </c>
      <c r="F2376">
        <v>1.9999999999999998E-5</v>
      </c>
      <c r="G2376" t="s">
        <v>72</v>
      </c>
      <c r="H2376" t="s">
        <v>1228</v>
      </c>
      <c r="I2376" t="s">
        <v>16</v>
      </c>
      <c r="J2376">
        <v>1</v>
      </c>
    </row>
    <row r="2377" spans="1:10" x14ac:dyDescent="0.3">
      <c r="A2377" t="s">
        <v>1345</v>
      </c>
      <c r="B2377" t="s">
        <v>1346</v>
      </c>
      <c r="C2377" t="s">
        <v>128</v>
      </c>
      <c r="D2377" t="s">
        <v>129</v>
      </c>
      <c r="E2377">
        <v>3.15</v>
      </c>
      <c r="F2377">
        <v>1.0000000000000001E-7</v>
      </c>
      <c r="G2377" t="s">
        <v>130</v>
      </c>
      <c r="H2377" t="s">
        <v>1228</v>
      </c>
      <c r="I2377" t="s">
        <v>16</v>
      </c>
      <c r="J2377">
        <v>1</v>
      </c>
    </row>
    <row r="2378" spans="1:10" x14ac:dyDescent="0.3">
      <c r="A2378" t="s">
        <v>1345</v>
      </c>
      <c r="B2378" t="s">
        <v>1346</v>
      </c>
      <c r="C2378" t="s">
        <v>1319</v>
      </c>
      <c r="D2378" t="s">
        <v>1320</v>
      </c>
      <c r="E2378">
        <v>3.16</v>
      </c>
      <c r="F2378">
        <v>1.0000000000000001E-7</v>
      </c>
      <c r="G2378" t="s">
        <v>72</v>
      </c>
      <c r="H2378" t="s">
        <v>1228</v>
      </c>
      <c r="I2378" t="s">
        <v>16</v>
      </c>
      <c r="J2378">
        <v>2</v>
      </c>
    </row>
    <row r="2379" spans="1:10" x14ac:dyDescent="0.3">
      <c r="A2379" t="s">
        <v>1345</v>
      </c>
      <c r="B2379" t="s">
        <v>1346</v>
      </c>
      <c r="C2379" t="s">
        <v>767</v>
      </c>
      <c r="D2379" t="s">
        <v>768</v>
      </c>
      <c r="E2379">
        <v>3.17</v>
      </c>
      <c r="F2379">
        <v>3.0000000000000001E-3</v>
      </c>
      <c r="G2379" t="s">
        <v>72</v>
      </c>
      <c r="H2379" t="s">
        <v>1228</v>
      </c>
      <c r="I2379" t="s">
        <v>16</v>
      </c>
      <c r="J2379">
        <v>3</v>
      </c>
    </row>
    <row r="2380" spans="1:10" x14ac:dyDescent="0.3">
      <c r="A2380" t="s">
        <v>1345</v>
      </c>
      <c r="B2380" t="s">
        <v>1346</v>
      </c>
      <c r="C2380" t="s">
        <v>613</v>
      </c>
      <c r="D2380" t="s">
        <v>614</v>
      </c>
      <c r="E2380">
        <v>3.18</v>
      </c>
      <c r="F2380">
        <v>1.2000000000000001E-3</v>
      </c>
      <c r="G2380" t="s">
        <v>72</v>
      </c>
      <c r="H2380" t="s">
        <v>1228</v>
      </c>
      <c r="I2380" t="s">
        <v>16</v>
      </c>
      <c r="J2380">
        <v>2</v>
      </c>
    </row>
    <row r="2381" spans="1:10" x14ac:dyDescent="0.3">
      <c r="A2381" t="s">
        <v>1345</v>
      </c>
      <c r="B2381" t="s">
        <v>1346</v>
      </c>
      <c r="C2381" t="s">
        <v>290</v>
      </c>
      <c r="D2381" t="s">
        <v>291</v>
      </c>
      <c r="E2381">
        <v>3.19</v>
      </c>
      <c r="F2381">
        <v>6.1855555555555557E-4</v>
      </c>
      <c r="G2381" t="s">
        <v>72</v>
      </c>
      <c r="H2381" t="s">
        <v>1228</v>
      </c>
      <c r="I2381" t="s">
        <v>16</v>
      </c>
      <c r="J2381">
        <v>1</v>
      </c>
    </row>
    <row r="2382" spans="1:10" x14ac:dyDescent="0.3">
      <c r="A2382" t="s">
        <v>1349</v>
      </c>
      <c r="B2382" t="s">
        <v>1350</v>
      </c>
      <c r="C2382" t="s">
        <v>203</v>
      </c>
      <c r="D2382" t="s">
        <v>204</v>
      </c>
      <c r="E2382">
        <v>1.01</v>
      </c>
      <c r="F2382">
        <v>4.5300000000000002E-3</v>
      </c>
      <c r="G2382" t="s">
        <v>72</v>
      </c>
      <c r="H2382" t="s">
        <v>1228</v>
      </c>
      <c r="I2382" t="s">
        <v>16</v>
      </c>
      <c r="J2382">
        <v>1</v>
      </c>
    </row>
    <row r="2383" spans="1:10" x14ac:dyDescent="0.3">
      <c r="A2383" t="s">
        <v>1349</v>
      </c>
      <c r="B2383" t="s">
        <v>1350</v>
      </c>
      <c r="C2383" t="s">
        <v>1083</v>
      </c>
      <c r="D2383" t="s">
        <v>1084</v>
      </c>
      <c r="E2383">
        <v>1.02</v>
      </c>
      <c r="F2383">
        <v>7.254E-3</v>
      </c>
      <c r="G2383" t="s">
        <v>72</v>
      </c>
      <c r="H2383" t="s">
        <v>1228</v>
      </c>
      <c r="I2383" t="s">
        <v>16</v>
      </c>
      <c r="J2383">
        <v>1</v>
      </c>
    </row>
    <row r="2384" spans="1:10" x14ac:dyDescent="0.3">
      <c r="A2384" t="s">
        <v>1349</v>
      </c>
      <c r="B2384" t="s">
        <v>1350</v>
      </c>
      <c r="C2384" t="s">
        <v>292</v>
      </c>
      <c r="D2384" t="s">
        <v>293</v>
      </c>
      <c r="E2384">
        <v>1.03</v>
      </c>
      <c r="F2384">
        <v>1.2059999999999998E-3</v>
      </c>
      <c r="G2384" t="s">
        <v>72</v>
      </c>
      <c r="H2384" t="s">
        <v>1228</v>
      </c>
      <c r="I2384" t="s">
        <v>16</v>
      </c>
      <c r="J2384">
        <v>1</v>
      </c>
    </row>
    <row r="2385" spans="1:10" x14ac:dyDescent="0.3">
      <c r="A2385" t="s">
        <v>1349</v>
      </c>
      <c r="B2385" t="s">
        <v>1350</v>
      </c>
      <c r="C2385" t="s">
        <v>1087</v>
      </c>
      <c r="D2385" t="s">
        <v>1088</v>
      </c>
      <c r="E2385">
        <v>1.04</v>
      </c>
      <c r="F2385">
        <v>7.1519999999999995E-3</v>
      </c>
      <c r="G2385" t="s">
        <v>72</v>
      </c>
      <c r="H2385" t="s">
        <v>1228</v>
      </c>
      <c r="I2385" t="s">
        <v>16</v>
      </c>
      <c r="J2385">
        <v>1</v>
      </c>
    </row>
    <row r="2386" spans="1:10" x14ac:dyDescent="0.3">
      <c r="A2386" t="s">
        <v>1349</v>
      </c>
      <c r="B2386" t="s">
        <v>1350</v>
      </c>
      <c r="C2386" t="s">
        <v>1129</v>
      </c>
      <c r="D2386" t="s">
        <v>1130</v>
      </c>
      <c r="E2386">
        <v>1.05</v>
      </c>
      <c r="F2386">
        <v>7.1269999999999997E-3</v>
      </c>
      <c r="G2386" t="s">
        <v>72</v>
      </c>
      <c r="H2386" t="s">
        <v>1228</v>
      </c>
      <c r="I2386" t="s">
        <v>16</v>
      </c>
      <c r="J2386">
        <v>1</v>
      </c>
    </row>
    <row r="2387" spans="1:10" x14ac:dyDescent="0.3">
      <c r="A2387" t="s">
        <v>1349</v>
      </c>
      <c r="B2387" t="s">
        <v>1350</v>
      </c>
      <c r="C2387" t="s">
        <v>1131</v>
      </c>
      <c r="D2387" t="s">
        <v>1132</v>
      </c>
      <c r="E2387">
        <v>1.06</v>
      </c>
      <c r="F2387">
        <v>4.4999999999999997E-3</v>
      </c>
      <c r="G2387" t="s">
        <v>72</v>
      </c>
      <c r="H2387" t="s">
        <v>1228</v>
      </c>
      <c r="I2387" t="s">
        <v>16</v>
      </c>
      <c r="J2387">
        <v>1</v>
      </c>
    </row>
    <row r="2388" spans="1:10" x14ac:dyDescent="0.3">
      <c r="A2388" t="s">
        <v>1349</v>
      </c>
      <c r="B2388" t="s">
        <v>1350</v>
      </c>
      <c r="C2388" t="s">
        <v>717</v>
      </c>
      <c r="D2388" t="s">
        <v>718</v>
      </c>
      <c r="E2388">
        <v>1.07</v>
      </c>
      <c r="F2388">
        <v>4.0000000000000001E-3</v>
      </c>
      <c r="G2388" t="s">
        <v>72</v>
      </c>
      <c r="H2388" t="s">
        <v>1228</v>
      </c>
      <c r="I2388" t="s">
        <v>16</v>
      </c>
      <c r="J2388">
        <v>1</v>
      </c>
    </row>
    <row r="2389" spans="1:10" x14ac:dyDescent="0.3">
      <c r="A2389" t="s">
        <v>1349</v>
      </c>
      <c r="B2389" t="s">
        <v>1350</v>
      </c>
      <c r="C2389" t="s">
        <v>865</v>
      </c>
      <c r="D2389" t="s">
        <v>866</v>
      </c>
      <c r="E2389">
        <v>1.08</v>
      </c>
      <c r="F2389">
        <v>1.2E-4</v>
      </c>
      <c r="G2389" t="s">
        <v>72</v>
      </c>
      <c r="H2389" t="s">
        <v>1228</v>
      </c>
      <c r="I2389" t="s">
        <v>16</v>
      </c>
      <c r="J2389">
        <v>1</v>
      </c>
    </row>
    <row r="2390" spans="1:10" x14ac:dyDescent="0.3">
      <c r="A2390" t="s">
        <v>1349</v>
      </c>
      <c r="B2390" t="s">
        <v>1350</v>
      </c>
      <c r="C2390" t="s">
        <v>698</v>
      </c>
      <c r="D2390" t="s">
        <v>699</v>
      </c>
      <c r="E2390">
        <v>1.0900000000000001</v>
      </c>
      <c r="F2390">
        <v>1.5000000000000001E-4</v>
      </c>
      <c r="G2390" t="s">
        <v>72</v>
      </c>
      <c r="H2390" t="s">
        <v>1228</v>
      </c>
      <c r="I2390" t="s">
        <v>16</v>
      </c>
      <c r="J2390">
        <v>1</v>
      </c>
    </row>
    <row r="2391" spans="1:10" x14ac:dyDescent="0.3">
      <c r="A2391" t="s">
        <v>1349</v>
      </c>
      <c r="B2391" t="s">
        <v>1350</v>
      </c>
      <c r="C2391" t="s">
        <v>114</v>
      </c>
      <c r="D2391" t="s">
        <v>115</v>
      </c>
      <c r="E2391">
        <v>1.1000000000000001</v>
      </c>
      <c r="F2391">
        <v>1.5000000000000001E-4</v>
      </c>
      <c r="G2391" t="s">
        <v>72</v>
      </c>
      <c r="H2391" t="s">
        <v>1228</v>
      </c>
      <c r="I2391" t="s">
        <v>16</v>
      </c>
      <c r="J2391">
        <v>1</v>
      </c>
    </row>
    <row r="2392" spans="1:10" x14ac:dyDescent="0.3">
      <c r="A2392" t="s">
        <v>1349</v>
      </c>
      <c r="B2392" t="s">
        <v>1350</v>
      </c>
      <c r="C2392" t="s">
        <v>372</v>
      </c>
      <c r="D2392" t="s">
        <v>373</v>
      </c>
      <c r="E2392">
        <v>1.1100000000000001</v>
      </c>
      <c r="F2392">
        <v>1.9722222222222221E-2</v>
      </c>
      <c r="G2392" t="s">
        <v>72</v>
      </c>
      <c r="H2392" t="s">
        <v>1228</v>
      </c>
      <c r="I2392" t="s">
        <v>16</v>
      </c>
      <c r="J2392">
        <v>5</v>
      </c>
    </row>
    <row r="2393" spans="1:10" x14ac:dyDescent="0.3">
      <c r="A2393" t="s">
        <v>1349</v>
      </c>
      <c r="B2393" t="s">
        <v>1350</v>
      </c>
      <c r="C2393" t="s">
        <v>1317</v>
      </c>
      <c r="D2393" t="s">
        <v>1318</v>
      </c>
      <c r="E2393">
        <v>1.1200000000000001</v>
      </c>
      <c r="F2393">
        <v>3.0000000000000001E-3</v>
      </c>
      <c r="G2393" t="s">
        <v>72</v>
      </c>
      <c r="H2393" t="s">
        <v>1228</v>
      </c>
      <c r="I2393" t="s">
        <v>16</v>
      </c>
      <c r="J2393">
        <v>0</v>
      </c>
    </row>
    <row r="2394" spans="1:10" x14ac:dyDescent="0.3">
      <c r="A2394" t="s">
        <v>1349</v>
      </c>
      <c r="B2394" t="s">
        <v>1350</v>
      </c>
      <c r="C2394" t="s">
        <v>90</v>
      </c>
      <c r="D2394" t="s">
        <v>91</v>
      </c>
      <c r="E2394">
        <v>1.1299999999999999</v>
      </c>
      <c r="F2394">
        <v>9.9999999999999991E-5</v>
      </c>
      <c r="G2394" t="s">
        <v>72</v>
      </c>
      <c r="H2394" t="s">
        <v>1228</v>
      </c>
      <c r="I2394" t="s">
        <v>16</v>
      </c>
      <c r="J2394">
        <v>1</v>
      </c>
    </row>
    <row r="2395" spans="1:10" x14ac:dyDescent="0.3">
      <c r="A2395" t="s">
        <v>1349</v>
      </c>
      <c r="B2395" t="s">
        <v>1350</v>
      </c>
      <c r="C2395" t="s">
        <v>86</v>
      </c>
      <c r="D2395" t="s">
        <v>87</v>
      </c>
      <c r="E2395">
        <v>1.1400000000000001</v>
      </c>
      <c r="F2395">
        <v>1.9999999999999998E-4</v>
      </c>
      <c r="G2395" t="s">
        <v>72</v>
      </c>
      <c r="H2395" t="s">
        <v>1228</v>
      </c>
      <c r="I2395" t="s">
        <v>16</v>
      </c>
      <c r="J2395">
        <v>1</v>
      </c>
    </row>
    <row r="2396" spans="1:10" x14ac:dyDescent="0.3">
      <c r="A2396" t="s">
        <v>1349</v>
      </c>
      <c r="B2396" t="s">
        <v>1350</v>
      </c>
      <c r="C2396" t="s">
        <v>110</v>
      </c>
      <c r="D2396" t="s">
        <v>111</v>
      </c>
      <c r="E2396">
        <v>1.1499999999999999</v>
      </c>
      <c r="F2396">
        <v>1.9999999999999998E-5</v>
      </c>
      <c r="G2396" t="s">
        <v>72</v>
      </c>
      <c r="H2396" t="s">
        <v>1228</v>
      </c>
      <c r="I2396" t="s">
        <v>16</v>
      </c>
      <c r="J2396">
        <v>1</v>
      </c>
    </row>
    <row r="2397" spans="1:10" x14ac:dyDescent="0.3">
      <c r="A2397" t="s">
        <v>1349</v>
      </c>
      <c r="B2397" t="s">
        <v>1350</v>
      </c>
      <c r="C2397" t="s">
        <v>128</v>
      </c>
      <c r="D2397" t="s">
        <v>129</v>
      </c>
      <c r="E2397">
        <v>1.1599999999999999</v>
      </c>
      <c r="F2397">
        <v>1.0000000000000001E-7</v>
      </c>
      <c r="G2397" t="s">
        <v>130</v>
      </c>
      <c r="H2397" t="s">
        <v>1228</v>
      </c>
      <c r="I2397" t="s">
        <v>16</v>
      </c>
      <c r="J2397">
        <v>1</v>
      </c>
    </row>
    <row r="2398" spans="1:10" x14ac:dyDescent="0.3">
      <c r="A2398" t="s">
        <v>1349</v>
      </c>
      <c r="B2398" t="s">
        <v>1350</v>
      </c>
      <c r="C2398" t="s">
        <v>1319</v>
      </c>
      <c r="D2398" t="s">
        <v>1320</v>
      </c>
      <c r="E2398">
        <v>1.17</v>
      </c>
      <c r="F2398">
        <v>1.0000000000000001E-7</v>
      </c>
      <c r="G2398" t="s">
        <v>72</v>
      </c>
      <c r="H2398" t="s">
        <v>1228</v>
      </c>
      <c r="I2398" t="s">
        <v>16</v>
      </c>
      <c r="J2398">
        <v>2</v>
      </c>
    </row>
    <row r="2399" spans="1:10" x14ac:dyDescent="0.3">
      <c r="A2399" t="s">
        <v>1349</v>
      </c>
      <c r="B2399" t="s">
        <v>1350</v>
      </c>
      <c r="C2399" t="s">
        <v>290</v>
      </c>
      <c r="D2399" t="s">
        <v>291</v>
      </c>
      <c r="E2399">
        <v>1.18</v>
      </c>
      <c r="F2399">
        <v>6.1855555555555557E-4</v>
      </c>
      <c r="G2399" t="s">
        <v>72</v>
      </c>
      <c r="H2399" t="s">
        <v>1228</v>
      </c>
      <c r="I2399" t="s">
        <v>16</v>
      </c>
      <c r="J2399">
        <v>1</v>
      </c>
    </row>
    <row r="2400" spans="1:10" x14ac:dyDescent="0.3">
      <c r="A2400" t="s">
        <v>1349</v>
      </c>
      <c r="B2400" t="s">
        <v>1350</v>
      </c>
      <c r="C2400" t="s">
        <v>203</v>
      </c>
      <c r="D2400" t="s">
        <v>204</v>
      </c>
      <c r="E2400">
        <v>2.0099999999999998</v>
      </c>
      <c r="F2400">
        <v>4.5300000000000002E-3</v>
      </c>
      <c r="G2400" t="s">
        <v>72</v>
      </c>
      <c r="H2400" t="s">
        <v>1228</v>
      </c>
      <c r="I2400" t="s">
        <v>16</v>
      </c>
      <c r="J2400">
        <v>1</v>
      </c>
    </row>
    <row r="2401" spans="1:10" x14ac:dyDescent="0.3">
      <c r="A2401" t="s">
        <v>1349</v>
      </c>
      <c r="B2401" t="s">
        <v>1350</v>
      </c>
      <c r="C2401" t="s">
        <v>1083</v>
      </c>
      <c r="D2401" t="s">
        <v>1084</v>
      </c>
      <c r="E2401">
        <v>2.02</v>
      </c>
      <c r="F2401">
        <v>7.254E-3</v>
      </c>
      <c r="G2401" t="s">
        <v>72</v>
      </c>
      <c r="H2401" t="s">
        <v>1228</v>
      </c>
      <c r="I2401" t="s">
        <v>16</v>
      </c>
      <c r="J2401">
        <v>1</v>
      </c>
    </row>
    <row r="2402" spans="1:10" x14ac:dyDescent="0.3">
      <c r="A2402" t="s">
        <v>1349</v>
      </c>
      <c r="B2402" t="s">
        <v>1350</v>
      </c>
      <c r="C2402" t="s">
        <v>292</v>
      </c>
      <c r="D2402" t="s">
        <v>293</v>
      </c>
      <c r="E2402">
        <v>2.0299999999999998</v>
      </c>
      <c r="F2402">
        <v>1.2059999999999998E-3</v>
      </c>
      <c r="G2402" t="s">
        <v>72</v>
      </c>
      <c r="H2402" t="s">
        <v>1228</v>
      </c>
      <c r="I2402" t="s">
        <v>16</v>
      </c>
      <c r="J2402">
        <v>1</v>
      </c>
    </row>
    <row r="2403" spans="1:10" x14ac:dyDescent="0.3">
      <c r="A2403" t="s">
        <v>1349</v>
      </c>
      <c r="B2403" t="s">
        <v>1350</v>
      </c>
      <c r="C2403" t="s">
        <v>1087</v>
      </c>
      <c r="D2403" t="s">
        <v>1088</v>
      </c>
      <c r="E2403">
        <v>2.04</v>
      </c>
      <c r="F2403">
        <v>7.1519999999999995E-3</v>
      </c>
      <c r="G2403" t="s">
        <v>72</v>
      </c>
      <c r="H2403" t="s">
        <v>1228</v>
      </c>
      <c r="I2403" t="s">
        <v>16</v>
      </c>
      <c r="J2403">
        <v>1</v>
      </c>
    </row>
    <row r="2404" spans="1:10" x14ac:dyDescent="0.3">
      <c r="A2404" t="s">
        <v>1349</v>
      </c>
      <c r="B2404" t="s">
        <v>1350</v>
      </c>
      <c r="C2404" t="s">
        <v>1129</v>
      </c>
      <c r="D2404" t="s">
        <v>1130</v>
      </c>
      <c r="E2404">
        <v>2.0499999999999998</v>
      </c>
      <c r="F2404">
        <v>7.1269999999999997E-3</v>
      </c>
      <c r="G2404" t="s">
        <v>72</v>
      </c>
      <c r="H2404" t="s">
        <v>1228</v>
      </c>
      <c r="I2404" t="s">
        <v>16</v>
      </c>
      <c r="J2404">
        <v>1</v>
      </c>
    </row>
    <row r="2405" spans="1:10" x14ac:dyDescent="0.3">
      <c r="A2405" t="s">
        <v>1349</v>
      </c>
      <c r="B2405" t="s">
        <v>1350</v>
      </c>
      <c r="C2405" t="s">
        <v>1131</v>
      </c>
      <c r="D2405" t="s">
        <v>1132</v>
      </c>
      <c r="E2405">
        <v>2.06</v>
      </c>
      <c r="F2405">
        <v>4.4999999999999997E-3</v>
      </c>
      <c r="G2405" t="s">
        <v>72</v>
      </c>
      <c r="H2405" t="s">
        <v>1228</v>
      </c>
      <c r="I2405" t="s">
        <v>16</v>
      </c>
      <c r="J2405">
        <v>1</v>
      </c>
    </row>
    <row r="2406" spans="1:10" x14ac:dyDescent="0.3">
      <c r="A2406" t="s">
        <v>1349</v>
      </c>
      <c r="B2406" t="s">
        <v>1350</v>
      </c>
      <c r="C2406" t="s">
        <v>717</v>
      </c>
      <c r="D2406" t="s">
        <v>718</v>
      </c>
      <c r="E2406">
        <v>2.0699999999999998</v>
      </c>
      <c r="F2406">
        <v>4.0000000000000001E-3</v>
      </c>
      <c r="G2406" t="s">
        <v>72</v>
      </c>
      <c r="H2406" t="s">
        <v>1228</v>
      </c>
      <c r="I2406" t="s">
        <v>16</v>
      </c>
      <c r="J2406">
        <v>1</v>
      </c>
    </row>
    <row r="2407" spans="1:10" x14ac:dyDescent="0.3">
      <c r="A2407" t="s">
        <v>1349</v>
      </c>
      <c r="B2407" t="s">
        <v>1350</v>
      </c>
      <c r="C2407" t="s">
        <v>865</v>
      </c>
      <c r="D2407" t="s">
        <v>866</v>
      </c>
      <c r="E2407">
        <v>2.08</v>
      </c>
      <c r="F2407">
        <v>1.2E-4</v>
      </c>
      <c r="G2407" t="s">
        <v>72</v>
      </c>
      <c r="H2407" t="s">
        <v>1228</v>
      </c>
      <c r="I2407" t="s">
        <v>16</v>
      </c>
      <c r="J2407">
        <v>1</v>
      </c>
    </row>
    <row r="2408" spans="1:10" x14ac:dyDescent="0.3">
      <c r="A2408" t="s">
        <v>1349</v>
      </c>
      <c r="B2408" t="s">
        <v>1350</v>
      </c>
      <c r="C2408" t="s">
        <v>698</v>
      </c>
      <c r="D2408" t="s">
        <v>699</v>
      </c>
      <c r="E2408">
        <v>2.09</v>
      </c>
      <c r="F2408">
        <v>1.5000000000000001E-4</v>
      </c>
      <c r="G2408" t="s">
        <v>72</v>
      </c>
      <c r="H2408" t="s">
        <v>1228</v>
      </c>
      <c r="I2408" t="s">
        <v>16</v>
      </c>
      <c r="J2408">
        <v>1</v>
      </c>
    </row>
    <row r="2409" spans="1:10" x14ac:dyDescent="0.3">
      <c r="A2409" t="s">
        <v>1349</v>
      </c>
      <c r="B2409" t="s">
        <v>1350</v>
      </c>
      <c r="C2409" t="s">
        <v>114</v>
      </c>
      <c r="D2409" t="s">
        <v>115</v>
      </c>
      <c r="E2409">
        <v>2.1</v>
      </c>
      <c r="F2409">
        <v>2.5000000000000001E-4</v>
      </c>
      <c r="G2409" t="s">
        <v>72</v>
      </c>
      <c r="H2409" t="s">
        <v>1228</v>
      </c>
      <c r="I2409" t="s">
        <v>16</v>
      </c>
      <c r="J2409">
        <v>1</v>
      </c>
    </row>
    <row r="2410" spans="1:10" x14ac:dyDescent="0.3">
      <c r="A2410" t="s">
        <v>1349</v>
      </c>
      <c r="B2410" t="s">
        <v>1350</v>
      </c>
      <c r="C2410" t="s">
        <v>372</v>
      </c>
      <c r="D2410" t="s">
        <v>373</v>
      </c>
      <c r="E2410">
        <v>2.11</v>
      </c>
      <c r="F2410">
        <v>1.8522222222222225E-2</v>
      </c>
      <c r="G2410" t="s">
        <v>72</v>
      </c>
      <c r="H2410" t="s">
        <v>1228</v>
      </c>
      <c r="I2410" t="s">
        <v>16</v>
      </c>
      <c r="J2410">
        <v>5</v>
      </c>
    </row>
    <row r="2411" spans="1:10" x14ac:dyDescent="0.3">
      <c r="A2411" t="s">
        <v>1349</v>
      </c>
      <c r="B2411" t="s">
        <v>1350</v>
      </c>
      <c r="C2411" t="s">
        <v>90</v>
      </c>
      <c r="D2411" t="s">
        <v>91</v>
      </c>
      <c r="E2411">
        <v>2.12</v>
      </c>
      <c r="F2411">
        <v>9.9999999999999991E-5</v>
      </c>
      <c r="G2411" t="s">
        <v>72</v>
      </c>
      <c r="H2411" t="s">
        <v>1228</v>
      </c>
      <c r="I2411" t="s">
        <v>16</v>
      </c>
      <c r="J2411">
        <v>1</v>
      </c>
    </row>
    <row r="2412" spans="1:10" x14ac:dyDescent="0.3">
      <c r="A2412" t="s">
        <v>1349</v>
      </c>
      <c r="B2412" t="s">
        <v>1350</v>
      </c>
      <c r="C2412" t="s">
        <v>86</v>
      </c>
      <c r="D2412" t="s">
        <v>87</v>
      </c>
      <c r="E2412">
        <v>2.13</v>
      </c>
      <c r="F2412">
        <v>1.9999999999999998E-4</v>
      </c>
      <c r="G2412" t="s">
        <v>72</v>
      </c>
      <c r="H2412" t="s">
        <v>1228</v>
      </c>
      <c r="I2412" t="s">
        <v>16</v>
      </c>
      <c r="J2412">
        <v>1</v>
      </c>
    </row>
    <row r="2413" spans="1:10" x14ac:dyDescent="0.3">
      <c r="A2413" t="s">
        <v>1349</v>
      </c>
      <c r="B2413" t="s">
        <v>1350</v>
      </c>
      <c r="C2413" t="s">
        <v>110</v>
      </c>
      <c r="D2413" t="s">
        <v>111</v>
      </c>
      <c r="E2413">
        <v>2.14</v>
      </c>
      <c r="F2413">
        <v>1.9999999999999998E-5</v>
      </c>
      <c r="G2413" t="s">
        <v>72</v>
      </c>
      <c r="H2413" t="s">
        <v>1228</v>
      </c>
      <c r="I2413" t="s">
        <v>16</v>
      </c>
      <c r="J2413">
        <v>1</v>
      </c>
    </row>
    <row r="2414" spans="1:10" x14ac:dyDescent="0.3">
      <c r="A2414" t="s">
        <v>1349</v>
      </c>
      <c r="B2414" t="s">
        <v>1350</v>
      </c>
      <c r="C2414" t="s">
        <v>128</v>
      </c>
      <c r="D2414" t="s">
        <v>129</v>
      </c>
      <c r="E2414">
        <v>2.15</v>
      </c>
      <c r="F2414">
        <v>1.0000000000000001E-7</v>
      </c>
      <c r="G2414" t="s">
        <v>130</v>
      </c>
      <c r="H2414" t="s">
        <v>1228</v>
      </c>
      <c r="I2414" t="s">
        <v>16</v>
      </c>
      <c r="J2414">
        <v>1</v>
      </c>
    </row>
    <row r="2415" spans="1:10" x14ac:dyDescent="0.3">
      <c r="A2415" t="s">
        <v>1349</v>
      </c>
      <c r="B2415" t="s">
        <v>1350</v>
      </c>
      <c r="C2415" t="s">
        <v>1319</v>
      </c>
      <c r="D2415" t="s">
        <v>1320</v>
      </c>
      <c r="E2415">
        <v>2.16</v>
      </c>
      <c r="F2415">
        <v>1.0000000000000001E-7</v>
      </c>
      <c r="G2415" t="s">
        <v>72</v>
      </c>
      <c r="H2415" t="s">
        <v>1228</v>
      </c>
      <c r="I2415" t="s">
        <v>16</v>
      </c>
      <c r="J2415">
        <v>2</v>
      </c>
    </row>
    <row r="2416" spans="1:10" x14ac:dyDescent="0.3">
      <c r="A2416" t="s">
        <v>1349</v>
      </c>
      <c r="B2416" t="s">
        <v>1350</v>
      </c>
      <c r="C2416" t="s">
        <v>767</v>
      </c>
      <c r="D2416" t="s">
        <v>768</v>
      </c>
      <c r="E2416">
        <v>2.17</v>
      </c>
      <c r="F2416">
        <v>3.0000000000000001E-3</v>
      </c>
      <c r="G2416" t="s">
        <v>72</v>
      </c>
      <c r="H2416" t="s">
        <v>1228</v>
      </c>
      <c r="I2416" t="s">
        <v>16</v>
      </c>
      <c r="J2416">
        <v>3</v>
      </c>
    </row>
    <row r="2417" spans="1:10" x14ac:dyDescent="0.3">
      <c r="A2417" t="s">
        <v>1349</v>
      </c>
      <c r="B2417" t="s">
        <v>1350</v>
      </c>
      <c r="C2417" t="s">
        <v>613</v>
      </c>
      <c r="D2417" t="s">
        <v>614</v>
      </c>
      <c r="E2417">
        <v>2.1800000000000002</v>
      </c>
      <c r="F2417">
        <v>1.2000000000000001E-3</v>
      </c>
      <c r="G2417" t="s">
        <v>72</v>
      </c>
      <c r="H2417" t="s">
        <v>1228</v>
      </c>
      <c r="I2417" t="s">
        <v>16</v>
      </c>
      <c r="J2417">
        <v>2</v>
      </c>
    </row>
    <row r="2418" spans="1:10" x14ac:dyDescent="0.3">
      <c r="A2418" t="s">
        <v>1349</v>
      </c>
      <c r="B2418" t="s">
        <v>1350</v>
      </c>
      <c r="C2418" t="s">
        <v>290</v>
      </c>
      <c r="D2418" t="s">
        <v>291</v>
      </c>
      <c r="E2418">
        <v>2.19</v>
      </c>
      <c r="F2418">
        <v>6.1855555555555557E-4</v>
      </c>
      <c r="G2418" t="s">
        <v>72</v>
      </c>
      <c r="H2418" t="s">
        <v>1228</v>
      </c>
      <c r="I2418" t="s">
        <v>16</v>
      </c>
      <c r="J2418">
        <v>1</v>
      </c>
    </row>
    <row r="2419" spans="1:10" x14ac:dyDescent="0.3">
      <c r="A2419" t="s">
        <v>1349</v>
      </c>
      <c r="B2419" t="s">
        <v>1350</v>
      </c>
      <c r="C2419" t="s">
        <v>203</v>
      </c>
      <c r="D2419" t="s">
        <v>204</v>
      </c>
      <c r="E2419">
        <v>3.01</v>
      </c>
      <c r="F2419">
        <v>4.5300000000000002E-3</v>
      </c>
      <c r="G2419" t="s">
        <v>72</v>
      </c>
      <c r="H2419" t="s">
        <v>1228</v>
      </c>
      <c r="I2419" t="s">
        <v>16</v>
      </c>
      <c r="J2419">
        <v>1</v>
      </c>
    </row>
    <row r="2420" spans="1:10" x14ac:dyDescent="0.3">
      <c r="A2420" t="s">
        <v>1349</v>
      </c>
      <c r="B2420" t="s">
        <v>1350</v>
      </c>
      <c r="C2420" t="s">
        <v>1083</v>
      </c>
      <c r="D2420" t="s">
        <v>1084</v>
      </c>
      <c r="E2420">
        <v>3.02</v>
      </c>
      <c r="F2420">
        <v>7.254E-3</v>
      </c>
      <c r="G2420" t="s">
        <v>72</v>
      </c>
      <c r="H2420" t="s">
        <v>1228</v>
      </c>
      <c r="I2420" t="s">
        <v>16</v>
      </c>
      <c r="J2420">
        <v>1</v>
      </c>
    </row>
    <row r="2421" spans="1:10" x14ac:dyDescent="0.3">
      <c r="A2421" t="s">
        <v>1349</v>
      </c>
      <c r="B2421" t="s">
        <v>1350</v>
      </c>
      <c r="C2421" t="s">
        <v>292</v>
      </c>
      <c r="D2421" t="s">
        <v>293</v>
      </c>
      <c r="E2421">
        <v>3.03</v>
      </c>
      <c r="F2421">
        <v>1.2059999999999998E-3</v>
      </c>
      <c r="G2421" t="s">
        <v>72</v>
      </c>
      <c r="H2421" t="s">
        <v>1228</v>
      </c>
      <c r="I2421" t="s">
        <v>16</v>
      </c>
      <c r="J2421">
        <v>1</v>
      </c>
    </row>
    <row r="2422" spans="1:10" x14ac:dyDescent="0.3">
      <c r="A2422" t="s">
        <v>1349</v>
      </c>
      <c r="B2422" t="s">
        <v>1350</v>
      </c>
      <c r="C2422" t="s">
        <v>1087</v>
      </c>
      <c r="D2422" t="s">
        <v>1088</v>
      </c>
      <c r="E2422">
        <v>3.04</v>
      </c>
      <c r="F2422">
        <v>7.1519999999999995E-3</v>
      </c>
      <c r="G2422" t="s">
        <v>72</v>
      </c>
      <c r="H2422" t="s">
        <v>1228</v>
      </c>
      <c r="I2422" t="s">
        <v>16</v>
      </c>
      <c r="J2422">
        <v>1</v>
      </c>
    </row>
    <row r="2423" spans="1:10" x14ac:dyDescent="0.3">
      <c r="A2423" t="s">
        <v>1349</v>
      </c>
      <c r="B2423" t="s">
        <v>1350</v>
      </c>
      <c r="C2423" t="s">
        <v>1129</v>
      </c>
      <c r="D2423" t="s">
        <v>1130</v>
      </c>
      <c r="E2423">
        <v>3.05</v>
      </c>
      <c r="F2423">
        <v>7.1269999999999997E-3</v>
      </c>
      <c r="G2423" t="s">
        <v>72</v>
      </c>
      <c r="H2423" t="s">
        <v>1228</v>
      </c>
      <c r="I2423" t="s">
        <v>16</v>
      </c>
      <c r="J2423">
        <v>1</v>
      </c>
    </row>
    <row r="2424" spans="1:10" x14ac:dyDescent="0.3">
      <c r="A2424" t="s">
        <v>1349</v>
      </c>
      <c r="B2424" t="s">
        <v>1350</v>
      </c>
      <c r="C2424" t="s">
        <v>1131</v>
      </c>
      <c r="D2424" t="s">
        <v>1132</v>
      </c>
      <c r="E2424">
        <v>3.06</v>
      </c>
      <c r="F2424">
        <v>4.4999999999999997E-3</v>
      </c>
      <c r="G2424" t="s">
        <v>72</v>
      </c>
      <c r="H2424" t="s">
        <v>1228</v>
      </c>
      <c r="I2424" t="s">
        <v>16</v>
      </c>
      <c r="J2424">
        <v>1</v>
      </c>
    </row>
    <row r="2425" spans="1:10" x14ac:dyDescent="0.3">
      <c r="A2425" t="s">
        <v>1349</v>
      </c>
      <c r="B2425" t="s">
        <v>1350</v>
      </c>
      <c r="C2425" t="s">
        <v>717</v>
      </c>
      <c r="D2425" t="s">
        <v>718</v>
      </c>
      <c r="E2425">
        <v>3.07</v>
      </c>
      <c r="F2425">
        <v>4.0000000000000001E-3</v>
      </c>
      <c r="G2425" t="s">
        <v>72</v>
      </c>
      <c r="H2425" t="s">
        <v>1228</v>
      </c>
      <c r="I2425" t="s">
        <v>16</v>
      </c>
      <c r="J2425">
        <v>1</v>
      </c>
    </row>
    <row r="2426" spans="1:10" x14ac:dyDescent="0.3">
      <c r="A2426" t="s">
        <v>1349</v>
      </c>
      <c r="B2426" t="s">
        <v>1350</v>
      </c>
      <c r="C2426" t="s">
        <v>865</v>
      </c>
      <c r="D2426" t="s">
        <v>866</v>
      </c>
      <c r="E2426">
        <v>3.08</v>
      </c>
      <c r="F2426">
        <v>1.2E-4</v>
      </c>
      <c r="G2426" t="s">
        <v>72</v>
      </c>
      <c r="H2426" t="s">
        <v>1228</v>
      </c>
      <c r="I2426" t="s">
        <v>16</v>
      </c>
      <c r="J2426">
        <v>1</v>
      </c>
    </row>
    <row r="2427" spans="1:10" x14ac:dyDescent="0.3">
      <c r="A2427" t="s">
        <v>1349</v>
      </c>
      <c r="B2427" t="s">
        <v>1350</v>
      </c>
      <c r="C2427" t="s">
        <v>698</v>
      </c>
      <c r="D2427" t="s">
        <v>699</v>
      </c>
      <c r="E2427">
        <v>3.09</v>
      </c>
      <c r="F2427">
        <v>1.5000000000000001E-4</v>
      </c>
      <c r="G2427" t="s">
        <v>72</v>
      </c>
      <c r="H2427" t="s">
        <v>1228</v>
      </c>
      <c r="I2427" t="s">
        <v>16</v>
      </c>
      <c r="J2427">
        <v>1</v>
      </c>
    </row>
    <row r="2428" spans="1:10" x14ac:dyDescent="0.3">
      <c r="A2428" t="s">
        <v>1349</v>
      </c>
      <c r="B2428" t="s">
        <v>1350</v>
      </c>
      <c r="C2428" t="s">
        <v>114</v>
      </c>
      <c r="D2428" t="s">
        <v>115</v>
      </c>
      <c r="E2428">
        <v>3.1</v>
      </c>
      <c r="F2428">
        <v>2.5000000000000001E-4</v>
      </c>
      <c r="G2428" t="s">
        <v>72</v>
      </c>
      <c r="H2428" t="s">
        <v>1228</v>
      </c>
      <c r="I2428" t="s">
        <v>16</v>
      </c>
      <c r="J2428">
        <v>1</v>
      </c>
    </row>
    <row r="2429" spans="1:10" x14ac:dyDescent="0.3">
      <c r="A2429" t="s">
        <v>1349</v>
      </c>
      <c r="B2429" t="s">
        <v>1350</v>
      </c>
      <c r="C2429" t="s">
        <v>372</v>
      </c>
      <c r="D2429" t="s">
        <v>373</v>
      </c>
      <c r="E2429">
        <v>3.11</v>
      </c>
      <c r="F2429">
        <v>1.9102222222222222E-2</v>
      </c>
      <c r="G2429" t="s">
        <v>72</v>
      </c>
      <c r="H2429" t="s">
        <v>1228</v>
      </c>
      <c r="I2429" t="s">
        <v>16</v>
      </c>
      <c r="J2429">
        <v>5</v>
      </c>
    </row>
    <row r="2430" spans="1:10" x14ac:dyDescent="0.3">
      <c r="A2430" t="s">
        <v>1349</v>
      </c>
      <c r="B2430" t="s">
        <v>1350</v>
      </c>
      <c r="C2430" t="s">
        <v>90</v>
      </c>
      <c r="D2430" t="s">
        <v>91</v>
      </c>
      <c r="E2430">
        <v>3.12</v>
      </c>
      <c r="F2430">
        <v>9.9999999999999991E-5</v>
      </c>
      <c r="G2430" t="s">
        <v>72</v>
      </c>
      <c r="H2430" t="s">
        <v>1228</v>
      </c>
      <c r="I2430" t="s">
        <v>16</v>
      </c>
      <c r="J2430">
        <v>1</v>
      </c>
    </row>
    <row r="2431" spans="1:10" x14ac:dyDescent="0.3">
      <c r="A2431" t="s">
        <v>1349</v>
      </c>
      <c r="B2431" t="s">
        <v>1350</v>
      </c>
      <c r="C2431" t="s">
        <v>86</v>
      </c>
      <c r="D2431" t="s">
        <v>87</v>
      </c>
      <c r="E2431">
        <v>3.13</v>
      </c>
      <c r="F2431">
        <v>1.9999999999999998E-4</v>
      </c>
      <c r="G2431" t="s">
        <v>72</v>
      </c>
      <c r="H2431" t="s">
        <v>1228</v>
      </c>
      <c r="I2431" t="s">
        <v>16</v>
      </c>
      <c r="J2431">
        <v>1</v>
      </c>
    </row>
    <row r="2432" spans="1:10" x14ac:dyDescent="0.3">
      <c r="A2432" t="s">
        <v>1349</v>
      </c>
      <c r="B2432" t="s">
        <v>1350</v>
      </c>
      <c r="C2432" t="s">
        <v>110</v>
      </c>
      <c r="D2432" t="s">
        <v>111</v>
      </c>
      <c r="E2432">
        <v>3.14</v>
      </c>
      <c r="F2432">
        <v>1.9999999999999998E-5</v>
      </c>
      <c r="G2432" t="s">
        <v>72</v>
      </c>
      <c r="H2432" t="s">
        <v>1228</v>
      </c>
      <c r="I2432" t="s">
        <v>16</v>
      </c>
      <c r="J2432">
        <v>1</v>
      </c>
    </row>
    <row r="2433" spans="1:10" x14ac:dyDescent="0.3">
      <c r="A2433" t="s">
        <v>1349</v>
      </c>
      <c r="B2433" t="s">
        <v>1350</v>
      </c>
      <c r="C2433" t="s">
        <v>128</v>
      </c>
      <c r="D2433" t="s">
        <v>129</v>
      </c>
      <c r="E2433">
        <v>3.15</v>
      </c>
      <c r="F2433">
        <v>1.0000000000000001E-7</v>
      </c>
      <c r="G2433" t="s">
        <v>130</v>
      </c>
      <c r="H2433" t="s">
        <v>1228</v>
      </c>
      <c r="I2433" t="s">
        <v>16</v>
      </c>
      <c r="J2433">
        <v>1</v>
      </c>
    </row>
    <row r="2434" spans="1:10" x14ac:dyDescent="0.3">
      <c r="A2434" t="s">
        <v>1349</v>
      </c>
      <c r="B2434" t="s">
        <v>1350</v>
      </c>
      <c r="C2434" t="s">
        <v>1319</v>
      </c>
      <c r="D2434" t="s">
        <v>1320</v>
      </c>
      <c r="E2434">
        <v>3.16</v>
      </c>
      <c r="F2434">
        <v>1.0000000000000001E-7</v>
      </c>
      <c r="G2434" t="s">
        <v>72</v>
      </c>
      <c r="H2434" t="s">
        <v>1228</v>
      </c>
      <c r="I2434" t="s">
        <v>16</v>
      </c>
      <c r="J2434">
        <v>2</v>
      </c>
    </row>
    <row r="2435" spans="1:10" x14ac:dyDescent="0.3">
      <c r="A2435" t="s">
        <v>1349</v>
      </c>
      <c r="B2435" t="s">
        <v>1350</v>
      </c>
      <c r="C2435" t="s">
        <v>613</v>
      </c>
      <c r="D2435" t="s">
        <v>614</v>
      </c>
      <c r="E2435">
        <v>3.17</v>
      </c>
      <c r="F2435">
        <v>5.0000000000000001E-4</v>
      </c>
      <c r="G2435" t="s">
        <v>72</v>
      </c>
      <c r="H2435" t="s">
        <v>1228</v>
      </c>
      <c r="I2435" t="s">
        <v>16</v>
      </c>
      <c r="J2435">
        <v>2</v>
      </c>
    </row>
    <row r="2436" spans="1:10" x14ac:dyDescent="0.3">
      <c r="A2436" t="s">
        <v>1349</v>
      </c>
      <c r="B2436" t="s">
        <v>1350</v>
      </c>
      <c r="C2436" t="s">
        <v>1325</v>
      </c>
      <c r="D2436" t="s">
        <v>1326</v>
      </c>
      <c r="E2436">
        <v>3.18</v>
      </c>
      <c r="F2436">
        <v>1.2000000000000001E-3</v>
      </c>
      <c r="G2436" t="s">
        <v>72</v>
      </c>
      <c r="H2436" t="s">
        <v>1228</v>
      </c>
      <c r="I2436" t="s">
        <v>16</v>
      </c>
      <c r="J2436">
        <v>1</v>
      </c>
    </row>
    <row r="2437" spans="1:10" x14ac:dyDescent="0.3">
      <c r="A2437" t="s">
        <v>1349</v>
      </c>
      <c r="B2437" t="s">
        <v>1350</v>
      </c>
      <c r="C2437" t="s">
        <v>1099</v>
      </c>
      <c r="D2437" t="s">
        <v>1100</v>
      </c>
      <c r="E2437">
        <v>3.19</v>
      </c>
      <c r="F2437">
        <v>0</v>
      </c>
      <c r="G2437" t="s">
        <v>72</v>
      </c>
      <c r="H2437" t="s">
        <v>1228</v>
      </c>
      <c r="I2437" t="s">
        <v>16</v>
      </c>
      <c r="J2437">
        <v>2</v>
      </c>
    </row>
    <row r="2438" spans="1:10" x14ac:dyDescent="0.3">
      <c r="A2438" t="s">
        <v>1349</v>
      </c>
      <c r="B2438" t="s">
        <v>1350</v>
      </c>
      <c r="C2438" t="s">
        <v>290</v>
      </c>
      <c r="D2438" t="s">
        <v>291</v>
      </c>
      <c r="E2438">
        <v>3.2</v>
      </c>
      <c r="F2438">
        <v>6.1855555555555557E-4</v>
      </c>
      <c r="G2438" t="s">
        <v>72</v>
      </c>
      <c r="H2438" t="s">
        <v>1228</v>
      </c>
      <c r="I2438" t="s">
        <v>16</v>
      </c>
      <c r="J2438">
        <v>1</v>
      </c>
    </row>
    <row r="2439" spans="1:10" x14ac:dyDescent="0.3">
      <c r="A2439" t="s">
        <v>1349</v>
      </c>
      <c r="B2439" t="s">
        <v>1350</v>
      </c>
      <c r="C2439" t="s">
        <v>203</v>
      </c>
      <c r="D2439" t="s">
        <v>204</v>
      </c>
      <c r="E2439">
        <v>4.01</v>
      </c>
      <c r="F2439">
        <v>4.5300000000000002E-3</v>
      </c>
      <c r="G2439" t="s">
        <v>72</v>
      </c>
      <c r="H2439" t="s">
        <v>1228</v>
      </c>
      <c r="I2439" t="s">
        <v>16</v>
      </c>
      <c r="J2439">
        <v>1</v>
      </c>
    </row>
    <row r="2440" spans="1:10" x14ac:dyDescent="0.3">
      <c r="A2440" t="s">
        <v>1349</v>
      </c>
      <c r="B2440" t="s">
        <v>1350</v>
      </c>
      <c r="C2440" t="s">
        <v>1083</v>
      </c>
      <c r="D2440" t="s">
        <v>1084</v>
      </c>
      <c r="E2440">
        <v>4.0199999999999996</v>
      </c>
      <c r="F2440">
        <v>7.254E-3</v>
      </c>
      <c r="G2440" t="s">
        <v>72</v>
      </c>
      <c r="H2440" t="s">
        <v>1228</v>
      </c>
      <c r="I2440" t="s">
        <v>16</v>
      </c>
      <c r="J2440">
        <v>1</v>
      </c>
    </row>
    <row r="2441" spans="1:10" x14ac:dyDescent="0.3">
      <c r="A2441" t="s">
        <v>1349</v>
      </c>
      <c r="B2441" t="s">
        <v>1350</v>
      </c>
      <c r="C2441" t="s">
        <v>292</v>
      </c>
      <c r="D2441" t="s">
        <v>293</v>
      </c>
      <c r="E2441">
        <v>4.03</v>
      </c>
      <c r="F2441">
        <v>1.2059999999999998E-3</v>
      </c>
      <c r="G2441" t="s">
        <v>72</v>
      </c>
      <c r="H2441" t="s">
        <v>1228</v>
      </c>
      <c r="I2441" t="s">
        <v>16</v>
      </c>
      <c r="J2441">
        <v>1</v>
      </c>
    </row>
    <row r="2442" spans="1:10" x14ac:dyDescent="0.3">
      <c r="A2442" t="s">
        <v>1349</v>
      </c>
      <c r="B2442" t="s">
        <v>1350</v>
      </c>
      <c r="C2442" t="s">
        <v>1087</v>
      </c>
      <c r="D2442" t="s">
        <v>1088</v>
      </c>
      <c r="E2442">
        <v>4.04</v>
      </c>
      <c r="F2442">
        <v>7.1519999999999995E-3</v>
      </c>
      <c r="G2442" t="s">
        <v>72</v>
      </c>
      <c r="H2442" t="s">
        <v>1228</v>
      </c>
      <c r="I2442" t="s">
        <v>16</v>
      </c>
      <c r="J2442">
        <v>1</v>
      </c>
    </row>
    <row r="2443" spans="1:10" x14ac:dyDescent="0.3">
      <c r="A2443" t="s">
        <v>1349</v>
      </c>
      <c r="B2443" t="s">
        <v>1350</v>
      </c>
      <c r="C2443" t="s">
        <v>1129</v>
      </c>
      <c r="D2443" t="s">
        <v>1130</v>
      </c>
      <c r="E2443">
        <v>4.05</v>
      </c>
      <c r="F2443">
        <v>7.1269999999999997E-3</v>
      </c>
      <c r="G2443" t="s">
        <v>72</v>
      </c>
      <c r="H2443" t="s">
        <v>1228</v>
      </c>
      <c r="I2443" t="s">
        <v>16</v>
      </c>
      <c r="J2443">
        <v>1</v>
      </c>
    </row>
    <row r="2444" spans="1:10" x14ac:dyDescent="0.3">
      <c r="A2444" t="s">
        <v>1349</v>
      </c>
      <c r="B2444" t="s">
        <v>1350</v>
      </c>
      <c r="C2444" t="s">
        <v>1131</v>
      </c>
      <c r="D2444" t="s">
        <v>1132</v>
      </c>
      <c r="E2444">
        <v>4.0599999999999996</v>
      </c>
      <c r="F2444">
        <v>4.4999999999999997E-3</v>
      </c>
      <c r="G2444" t="s">
        <v>72</v>
      </c>
      <c r="H2444" t="s">
        <v>1228</v>
      </c>
      <c r="I2444" t="s">
        <v>16</v>
      </c>
      <c r="J2444">
        <v>1</v>
      </c>
    </row>
    <row r="2445" spans="1:10" x14ac:dyDescent="0.3">
      <c r="A2445" t="s">
        <v>1349</v>
      </c>
      <c r="B2445" t="s">
        <v>1350</v>
      </c>
      <c r="C2445" t="s">
        <v>717</v>
      </c>
      <c r="D2445" t="s">
        <v>718</v>
      </c>
      <c r="E2445">
        <v>4.07</v>
      </c>
      <c r="F2445">
        <v>4.0000000000000001E-3</v>
      </c>
      <c r="G2445" t="s">
        <v>72</v>
      </c>
      <c r="H2445" t="s">
        <v>1228</v>
      </c>
      <c r="I2445" t="s">
        <v>16</v>
      </c>
      <c r="J2445">
        <v>1</v>
      </c>
    </row>
    <row r="2446" spans="1:10" x14ac:dyDescent="0.3">
      <c r="A2446" t="s">
        <v>1349</v>
      </c>
      <c r="B2446" t="s">
        <v>1350</v>
      </c>
      <c r="C2446" t="s">
        <v>865</v>
      </c>
      <c r="D2446" t="s">
        <v>866</v>
      </c>
      <c r="E2446">
        <v>4.08</v>
      </c>
      <c r="F2446">
        <v>1.2E-4</v>
      </c>
      <c r="G2446" t="s">
        <v>72</v>
      </c>
      <c r="H2446" t="s">
        <v>1228</v>
      </c>
      <c r="I2446" t="s">
        <v>16</v>
      </c>
      <c r="J2446">
        <v>1</v>
      </c>
    </row>
    <row r="2447" spans="1:10" x14ac:dyDescent="0.3">
      <c r="A2447" t="s">
        <v>1349</v>
      </c>
      <c r="B2447" t="s">
        <v>1350</v>
      </c>
      <c r="C2447" t="s">
        <v>698</v>
      </c>
      <c r="D2447" t="s">
        <v>699</v>
      </c>
      <c r="E2447">
        <v>4.09</v>
      </c>
      <c r="F2447">
        <v>1.5000000000000001E-4</v>
      </c>
      <c r="G2447" t="s">
        <v>72</v>
      </c>
      <c r="H2447" t="s">
        <v>1228</v>
      </c>
      <c r="I2447" t="s">
        <v>16</v>
      </c>
      <c r="J2447">
        <v>1</v>
      </c>
    </row>
    <row r="2448" spans="1:10" x14ac:dyDescent="0.3">
      <c r="A2448" t="s">
        <v>1349</v>
      </c>
      <c r="B2448" t="s">
        <v>1350</v>
      </c>
      <c r="C2448" t="s">
        <v>114</v>
      </c>
      <c r="D2448" t="s">
        <v>115</v>
      </c>
      <c r="E2448">
        <v>4.0999999999999996</v>
      </c>
      <c r="F2448">
        <v>2.5000000000000001E-4</v>
      </c>
      <c r="G2448" t="s">
        <v>72</v>
      </c>
      <c r="H2448" t="s">
        <v>1228</v>
      </c>
      <c r="I2448" t="s">
        <v>16</v>
      </c>
      <c r="J2448">
        <v>1</v>
      </c>
    </row>
    <row r="2449" spans="1:10" x14ac:dyDescent="0.3">
      <c r="A2449" t="s">
        <v>1349</v>
      </c>
      <c r="B2449" t="s">
        <v>1350</v>
      </c>
      <c r="C2449" t="s">
        <v>372</v>
      </c>
      <c r="D2449" t="s">
        <v>373</v>
      </c>
      <c r="E2449">
        <v>4.1100000000000003</v>
      </c>
      <c r="F2449">
        <v>1.8102222222222224E-2</v>
      </c>
      <c r="G2449" t="s">
        <v>72</v>
      </c>
      <c r="H2449" t="s">
        <v>1228</v>
      </c>
      <c r="I2449" t="s">
        <v>16</v>
      </c>
      <c r="J2449">
        <v>5</v>
      </c>
    </row>
    <row r="2450" spans="1:10" x14ac:dyDescent="0.3">
      <c r="A2450" t="s">
        <v>1349</v>
      </c>
      <c r="B2450" t="s">
        <v>1350</v>
      </c>
      <c r="C2450" t="s">
        <v>90</v>
      </c>
      <c r="D2450" t="s">
        <v>91</v>
      </c>
      <c r="E2450">
        <v>4.12</v>
      </c>
      <c r="F2450">
        <v>9.9999999999999991E-5</v>
      </c>
      <c r="G2450" t="s">
        <v>72</v>
      </c>
      <c r="H2450" t="s">
        <v>1228</v>
      </c>
      <c r="I2450" t="s">
        <v>16</v>
      </c>
      <c r="J2450">
        <v>1</v>
      </c>
    </row>
    <row r="2451" spans="1:10" x14ac:dyDescent="0.3">
      <c r="A2451" t="s">
        <v>1349</v>
      </c>
      <c r="B2451" t="s">
        <v>1350</v>
      </c>
      <c r="C2451" t="s">
        <v>86</v>
      </c>
      <c r="D2451" t="s">
        <v>87</v>
      </c>
      <c r="E2451">
        <v>4.13</v>
      </c>
      <c r="F2451">
        <v>1.9999999999999998E-4</v>
      </c>
      <c r="G2451" t="s">
        <v>72</v>
      </c>
      <c r="H2451" t="s">
        <v>1228</v>
      </c>
      <c r="I2451" t="s">
        <v>16</v>
      </c>
      <c r="J2451">
        <v>1</v>
      </c>
    </row>
    <row r="2452" spans="1:10" x14ac:dyDescent="0.3">
      <c r="A2452" t="s">
        <v>1349</v>
      </c>
      <c r="B2452" t="s">
        <v>1350</v>
      </c>
      <c r="C2452" t="s">
        <v>110</v>
      </c>
      <c r="D2452" t="s">
        <v>111</v>
      </c>
      <c r="E2452">
        <v>4.1399999999999997</v>
      </c>
      <c r="F2452">
        <v>1.9999999999999998E-5</v>
      </c>
      <c r="G2452" t="s">
        <v>72</v>
      </c>
      <c r="H2452" t="s">
        <v>1228</v>
      </c>
      <c r="I2452" t="s">
        <v>16</v>
      </c>
      <c r="J2452">
        <v>1</v>
      </c>
    </row>
    <row r="2453" spans="1:10" x14ac:dyDescent="0.3">
      <c r="A2453" t="s">
        <v>1349</v>
      </c>
      <c r="B2453" t="s">
        <v>1350</v>
      </c>
      <c r="C2453" t="s">
        <v>128</v>
      </c>
      <c r="D2453" t="s">
        <v>129</v>
      </c>
      <c r="E2453">
        <v>4.1500000000000004</v>
      </c>
      <c r="F2453">
        <v>1.0000000000000001E-7</v>
      </c>
      <c r="G2453" t="s">
        <v>130</v>
      </c>
      <c r="H2453" t="s">
        <v>1228</v>
      </c>
      <c r="I2453" t="s">
        <v>16</v>
      </c>
      <c r="J2453">
        <v>1</v>
      </c>
    </row>
    <row r="2454" spans="1:10" x14ac:dyDescent="0.3">
      <c r="A2454" t="s">
        <v>1349</v>
      </c>
      <c r="B2454" t="s">
        <v>1350</v>
      </c>
      <c r="C2454" t="s">
        <v>1319</v>
      </c>
      <c r="D2454" t="s">
        <v>1320</v>
      </c>
      <c r="E2454">
        <v>4.16</v>
      </c>
      <c r="F2454">
        <v>1.0000000000000001E-7</v>
      </c>
      <c r="G2454" t="s">
        <v>72</v>
      </c>
      <c r="H2454" t="s">
        <v>1228</v>
      </c>
      <c r="I2454" t="s">
        <v>16</v>
      </c>
      <c r="J2454">
        <v>2</v>
      </c>
    </row>
    <row r="2455" spans="1:10" x14ac:dyDescent="0.3">
      <c r="A2455" t="s">
        <v>1349</v>
      </c>
      <c r="B2455" t="s">
        <v>1350</v>
      </c>
      <c r="C2455" t="s">
        <v>290</v>
      </c>
      <c r="D2455" t="s">
        <v>291</v>
      </c>
      <c r="E2455">
        <v>4.17</v>
      </c>
      <c r="F2455">
        <v>6.1855555555555557E-4</v>
      </c>
      <c r="G2455" t="s">
        <v>72</v>
      </c>
      <c r="H2455" t="s">
        <v>1228</v>
      </c>
      <c r="I2455" t="s">
        <v>16</v>
      </c>
      <c r="J2455">
        <v>1</v>
      </c>
    </row>
    <row r="2456" spans="1:10" x14ac:dyDescent="0.3">
      <c r="A2456" t="s">
        <v>1349</v>
      </c>
      <c r="B2456" t="s">
        <v>1350</v>
      </c>
      <c r="C2456" t="s">
        <v>613</v>
      </c>
      <c r="D2456" t="s">
        <v>614</v>
      </c>
      <c r="E2456">
        <v>4.18</v>
      </c>
      <c r="F2456">
        <v>1.5E-3</v>
      </c>
      <c r="G2456" t="s">
        <v>72</v>
      </c>
      <c r="H2456" t="s">
        <v>1228</v>
      </c>
      <c r="I2456" t="s">
        <v>16</v>
      </c>
      <c r="J2456">
        <v>2</v>
      </c>
    </row>
    <row r="2457" spans="1:10" x14ac:dyDescent="0.3">
      <c r="A2457" t="s">
        <v>1349</v>
      </c>
      <c r="B2457" t="s">
        <v>1350</v>
      </c>
      <c r="C2457" t="s">
        <v>1331</v>
      </c>
      <c r="D2457" t="s">
        <v>1332</v>
      </c>
      <c r="E2457">
        <v>4.1900000000000004</v>
      </c>
      <c r="F2457">
        <v>1.2E-4</v>
      </c>
      <c r="G2457" t="s">
        <v>72</v>
      </c>
      <c r="H2457" t="s">
        <v>1228</v>
      </c>
      <c r="I2457" t="s">
        <v>16</v>
      </c>
      <c r="J2457">
        <v>1</v>
      </c>
    </row>
    <row r="2458" spans="1:10" x14ac:dyDescent="0.3">
      <c r="A2458" t="s">
        <v>1349</v>
      </c>
      <c r="B2458" t="s">
        <v>1350</v>
      </c>
      <c r="C2458" t="s">
        <v>1333</v>
      </c>
      <c r="D2458" t="s">
        <v>1334</v>
      </c>
      <c r="E2458">
        <v>4.2</v>
      </c>
      <c r="F2458">
        <v>3.0000000000000001E-3</v>
      </c>
      <c r="G2458" t="s">
        <v>72</v>
      </c>
      <c r="H2458" t="s">
        <v>1228</v>
      </c>
      <c r="I2458" t="s">
        <v>16</v>
      </c>
      <c r="J2458">
        <v>0</v>
      </c>
    </row>
    <row r="2459" spans="1:10" x14ac:dyDescent="0.3">
      <c r="A2459" t="s">
        <v>1349</v>
      </c>
      <c r="B2459" t="s">
        <v>1350</v>
      </c>
      <c r="C2459" t="s">
        <v>203</v>
      </c>
      <c r="D2459" t="s">
        <v>204</v>
      </c>
      <c r="E2459">
        <v>5.01</v>
      </c>
      <c r="F2459">
        <v>4.5300000000000002E-3</v>
      </c>
      <c r="G2459" t="s">
        <v>72</v>
      </c>
      <c r="H2459" t="s">
        <v>1228</v>
      </c>
      <c r="I2459" t="s">
        <v>16</v>
      </c>
      <c r="J2459">
        <v>1</v>
      </c>
    </row>
    <row r="2460" spans="1:10" x14ac:dyDescent="0.3">
      <c r="A2460" t="s">
        <v>1349</v>
      </c>
      <c r="B2460" t="s">
        <v>1350</v>
      </c>
      <c r="C2460" t="s">
        <v>1083</v>
      </c>
      <c r="D2460" t="s">
        <v>1084</v>
      </c>
      <c r="E2460">
        <v>5.0199999999999996</v>
      </c>
      <c r="F2460">
        <v>7.254E-3</v>
      </c>
      <c r="G2460" t="s">
        <v>72</v>
      </c>
      <c r="H2460" t="s">
        <v>1228</v>
      </c>
      <c r="I2460" t="s">
        <v>16</v>
      </c>
      <c r="J2460">
        <v>1</v>
      </c>
    </row>
    <row r="2461" spans="1:10" x14ac:dyDescent="0.3">
      <c r="A2461" t="s">
        <v>1349</v>
      </c>
      <c r="B2461" t="s">
        <v>1350</v>
      </c>
      <c r="C2461" t="s">
        <v>292</v>
      </c>
      <c r="D2461" t="s">
        <v>293</v>
      </c>
      <c r="E2461">
        <v>5.03</v>
      </c>
      <c r="F2461">
        <v>1.2059999999999998E-3</v>
      </c>
      <c r="G2461" t="s">
        <v>72</v>
      </c>
      <c r="H2461" t="s">
        <v>1228</v>
      </c>
      <c r="I2461" t="s">
        <v>16</v>
      </c>
      <c r="J2461">
        <v>1</v>
      </c>
    </row>
    <row r="2462" spans="1:10" x14ac:dyDescent="0.3">
      <c r="A2462" t="s">
        <v>1349</v>
      </c>
      <c r="B2462" t="s">
        <v>1350</v>
      </c>
      <c r="C2462" t="s">
        <v>1087</v>
      </c>
      <c r="D2462" t="s">
        <v>1088</v>
      </c>
      <c r="E2462">
        <v>5.04</v>
      </c>
      <c r="F2462">
        <v>7.1519999999999995E-3</v>
      </c>
      <c r="G2462" t="s">
        <v>72</v>
      </c>
      <c r="H2462" t="s">
        <v>1228</v>
      </c>
      <c r="I2462" t="s">
        <v>16</v>
      </c>
      <c r="J2462">
        <v>1</v>
      </c>
    </row>
    <row r="2463" spans="1:10" x14ac:dyDescent="0.3">
      <c r="A2463" t="s">
        <v>1349</v>
      </c>
      <c r="B2463" t="s">
        <v>1350</v>
      </c>
      <c r="C2463" t="s">
        <v>1129</v>
      </c>
      <c r="D2463" t="s">
        <v>1130</v>
      </c>
      <c r="E2463">
        <v>5.05</v>
      </c>
      <c r="F2463">
        <v>7.1269999999999997E-3</v>
      </c>
      <c r="G2463" t="s">
        <v>72</v>
      </c>
      <c r="H2463" t="s">
        <v>1228</v>
      </c>
      <c r="I2463" t="s">
        <v>16</v>
      </c>
      <c r="J2463">
        <v>1</v>
      </c>
    </row>
    <row r="2464" spans="1:10" x14ac:dyDescent="0.3">
      <c r="A2464" t="s">
        <v>1349</v>
      </c>
      <c r="B2464" t="s">
        <v>1350</v>
      </c>
      <c r="C2464" t="s">
        <v>1131</v>
      </c>
      <c r="D2464" t="s">
        <v>1132</v>
      </c>
      <c r="E2464">
        <v>5.0599999999999996</v>
      </c>
      <c r="F2464">
        <v>4.4999999999999997E-3</v>
      </c>
      <c r="G2464" t="s">
        <v>72</v>
      </c>
      <c r="H2464" t="s">
        <v>1228</v>
      </c>
      <c r="I2464" t="s">
        <v>16</v>
      </c>
      <c r="J2464">
        <v>1</v>
      </c>
    </row>
    <row r="2465" spans="1:10" x14ac:dyDescent="0.3">
      <c r="A2465" t="s">
        <v>1349</v>
      </c>
      <c r="B2465" t="s">
        <v>1350</v>
      </c>
      <c r="C2465" t="s">
        <v>717</v>
      </c>
      <c r="D2465" t="s">
        <v>718</v>
      </c>
      <c r="E2465">
        <v>5.07</v>
      </c>
      <c r="F2465">
        <v>4.0000000000000001E-3</v>
      </c>
      <c r="G2465" t="s">
        <v>72</v>
      </c>
      <c r="H2465" t="s">
        <v>1228</v>
      </c>
      <c r="I2465" t="s">
        <v>16</v>
      </c>
      <c r="J2465">
        <v>1</v>
      </c>
    </row>
    <row r="2466" spans="1:10" x14ac:dyDescent="0.3">
      <c r="A2466" t="s">
        <v>1349</v>
      </c>
      <c r="B2466" t="s">
        <v>1350</v>
      </c>
      <c r="C2466" t="s">
        <v>865</v>
      </c>
      <c r="D2466" t="s">
        <v>866</v>
      </c>
      <c r="E2466">
        <v>5.08</v>
      </c>
      <c r="F2466">
        <v>1.2E-4</v>
      </c>
      <c r="G2466" t="s">
        <v>72</v>
      </c>
      <c r="H2466" t="s">
        <v>1228</v>
      </c>
      <c r="I2466" t="s">
        <v>16</v>
      </c>
      <c r="J2466">
        <v>1</v>
      </c>
    </row>
    <row r="2467" spans="1:10" x14ac:dyDescent="0.3">
      <c r="A2467" t="s">
        <v>1349</v>
      </c>
      <c r="B2467" t="s">
        <v>1350</v>
      </c>
      <c r="C2467" t="s">
        <v>698</v>
      </c>
      <c r="D2467" t="s">
        <v>699</v>
      </c>
      <c r="E2467">
        <v>5.09</v>
      </c>
      <c r="F2467">
        <v>1.5000000000000001E-4</v>
      </c>
      <c r="G2467" t="s">
        <v>72</v>
      </c>
      <c r="H2467" t="s">
        <v>1228</v>
      </c>
      <c r="I2467" t="s">
        <v>16</v>
      </c>
      <c r="J2467">
        <v>1</v>
      </c>
    </row>
    <row r="2468" spans="1:10" x14ac:dyDescent="0.3">
      <c r="A2468" t="s">
        <v>1349</v>
      </c>
      <c r="B2468" t="s">
        <v>1350</v>
      </c>
      <c r="C2468" t="s">
        <v>114</v>
      </c>
      <c r="D2468" t="s">
        <v>115</v>
      </c>
      <c r="E2468">
        <v>5.0999999999999996</v>
      </c>
      <c r="F2468">
        <v>3.0000000000000003E-4</v>
      </c>
      <c r="G2468" t="s">
        <v>72</v>
      </c>
      <c r="H2468" t="s">
        <v>1228</v>
      </c>
      <c r="I2468" t="s">
        <v>16</v>
      </c>
      <c r="J2468">
        <v>1</v>
      </c>
    </row>
    <row r="2469" spans="1:10" x14ac:dyDescent="0.3">
      <c r="A2469" t="s">
        <v>1349</v>
      </c>
      <c r="B2469" t="s">
        <v>1350</v>
      </c>
      <c r="C2469" t="s">
        <v>372</v>
      </c>
      <c r="D2469" t="s">
        <v>373</v>
      </c>
      <c r="E2469">
        <v>5.1100000000000003</v>
      </c>
      <c r="F2469">
        <v>1.7322222222222221E-2</v>
      </c>
      <c r="G2469" t="s">
        <v>72</v>
      </c>
      <c r="H2469" t="s">
        <v>1228</v>
      </c>
      <c r="I2469" t="s">
        <v>16</v>
      </c>
      <c r="J2469">
        <v>5</v>
      </c>
    </row>
    <row r="2470" spans="1:10" x14ac:dyDescent="0.3">
      <c r="A2470" t="s">
        <v>1349</v>
      </c>
      <c r="B2470" t="s">
        <v>1350</v>
      </c>
      <c r="C2470" t="s">
        <v>90</v>
      </c>
      <c r="D2470" t="s">
        <v>91</v>
      </c>
      <c r="E2470">
        <v>5.12</v>
      </c>
      <c r="F2470">
        <v>9.9999999999999991E-5</v>
      </c>
      <c r="G2470" t="s">
        <v>72</v>
      </c>
      <c r="H2470" t="s">
        <v>1228</v>
      </c>
      <c r="I2470" t="s">
        <v>16</v>
      </c>
      <c r="J2470">
        <v>1</v>
      </c>
    </row>
    <row r="2471" spans="1:10" x14ac:dyDescent="0.3">
      <c r="A2471" t="s">
        <v>1349</v>
      </c>
      <c r="B2471" t="s">
        <v>1350</v>
      </c>
      <c r="C2471" t="s">
        <v>86</v>
      </c>
      <c r="D2471" t="s">
        <v>87</v>
      </c>
      <c r="E2471">
        <v>5.13</v>
      </c>
      <c r="F2471">
        <v>1.9999999999999998E-4</v>
      </c>
      <c r="G2471" t="s">
        <v>72</v>
      </c>
      <c r="H2471" t="s">
        <v>1228</v>
      </c>
      <c r="I2471" t="s">
        <v>16</v>
      </c>
      <c r="J2471">
        <v>1</v>
      </c>
    </row>
    <row r="2472" spans="1:10" x14ac:dyDescent="0.3">
      <c r="A2472" t="s">
        <v>1349</v>
      </c>
      <c r="B2472" t="s">
        <v>1350</v>
      </c>
      <c r="C2472" t="s">
        <v>110</v>
      </c>
      <c r="D2472" t="s">
        <v>111</v>
      </c>
      <c r="E2472">
        <v>5.14</v>
      </c>
      <c r="F2472">
        <v>1.9999999999999998E-5</v>
      </c>
      <c r="G2472" t="s">
        <v>72</v>
      </c>
      <c r="H2472" t="s">
        <v>1228</v>
      </c>
      <c r="I2472" t="s">
        <v>16</v>
      </c>
      <c r="J2472">
        <v>1</v>
      </c>
    </row>
    <row r="2473" spans="1:10" x14ac:dyDescent="0.3">
      <c r="A2473" t="s">
        <v>1349</v>
      </c>
      <c r="B2473" t="s">
        <v>1350</v>
      </c>
      <c r="C2473" t="s">
        <v>128</v>
      </c>
      <c r="D2473" t="s">
        <v>129</v>
      </c>
      <c r="E2473">
        <v>5.15</v>
      </c>
      <c r="F2473">
        <v>1.0000000000000001E-7</v>
      </c>
      <c r="G2473" t="s">
        <v>130</v>
      </c>
      <c r="H2473" t="s">
        <v>1228</v>
      </c>
      <c r="I2473" t="s">
        <v>16</v>
      </c>
      <c r="J2473">
        <v>1</v>
      </c>
    </row>
    <row r="2474" spans="1:10" x14ac:dyDescent="0.3">
      <c r="A2474" t="s">
        <v>1349</v>
      </c>
      <c r="B2474" t="s">
        <v>1350</v>
      </c>
      <c r="C2474" t="s">
        <v>1319</v>
      </c>
      <c r="D2474" t="s">
        <v>1320</v>
      </c>
      <c r="E2474">
        <v>5.16</v>
      </c>
      <c r="F2474">
        <v>1.0000000000000001E-7</v>
      </c>
      <c r="G2474" t="s">
        <v>72</v>
      </c>
      <c r="H2474" t="s">
        <v>1228</v>
      </c>
      <c r="I2474" t="s">
        <v>16</v>
      </c>
      <c r="J2474">
        <v>2</v>
      </c>
    </row>
    <row r="2475" spans="1:10" x14ac:dyDescent="0.3">
      <c r="A2475" t="s">
        <v>1349</v>
      </c>
      <c r="B2475" t="s">
        <v>1350</v>
      </c>
      <c r="C2475" t="s">
        <v>613</v>
      </c>
      <c r="D2475" t="s">
        <v>614</v>
      </c>
      <c r="E2475">
        <v>5.17</v>
      </c>
      <c r="F2475">
        <v>2.4000000000000002E-3</v>
      </c>
      <c r="G2475" t="s">
        <v>72</v>
      </c>
      <c r="H2475" t="s">
        <v>1228</v>
      </c>
      <c r="I2475" t="s">
        <v>16</v>
      </c>
      <c r="J2475">
        <v>2</v>
      </c>
    </row>
    <row r="2476" spans="1:10" x14ac:dyDescent="0.3">
      <c r="A2476" t="s">
        <v>1349</v>
      </c>
      <c r="B2476" t="s">
        <v>1350</v>
      </c>
      <c r="C2476" t="s">
        <v>290</v>
      </c>
      <c r="D2476" t="s">
        <v>291</v>
      </c>
      <c r="E2476">
        <v>5.18</v>
      </c>
      <c r="F2476">
        <v>6.1855555555555557E-4</v>
      </c>
      <c r="G2476" t="s">
        <v>72</v>
      </c>
      <c r="H2476" t="s">
        <v>1228</v>
      </c>
      <c r="I2476" t="s">
        <v>16</v>
      </c>
      <c r="J2476">
        <v>1</v>
      </c>
    </row>
    <row r="2477" spans="1:10" x14ac:dyDescent="0.3">
      <c r="A2477" t="s">
        <v>1349</v>
      </c>
      <c r="B2477" t="s">
        <v>1350</v>
      </c>
      <c r="C2477" t="s">
        <v>1351</v>
      </c>
      <c r="D2477" t="s">
        <v>1352</v>
      </c>
      <c r="E2477">
        <v>5.19</v>
      </c>
      <c r="F2477">
        <v>3.0000000000000001E-3</v>
      </c>
      <c r="G2477" t="s">
        <v>72</v>
      </c>
      <c r="H2477" t="s">
        <v>1228</v>
      </c>
      <c r="I2477" t="s">
        <v>16</v>
      </c>
      <c r="J2477">
        <v>0</v>
      </c>
    </row>
    <row r="2478" spans="1:10" x14ac:dyDescent="0.3">
      <c r="A2478" t="s">
        <v>1349</v>
      </c>
      <c r="B2478" t="s">
        <v>1350</v>
      </c>
      <c r="C2478" t="s">
        <v>203</v>
      </c>
      <c r="D2478" t="s">
        <v>204</v>
      </c>
      <c r="E2478">
        <v>6.01</v>
      </c>
      <c r="F2478">
        <v>4.5300000000000002E-3</v>
      </c>
      <c r="G2478" t="s">
        <v>72</v>
      </c>
      <c r="H2478" t="s">
        <v>1228</v>
      </c>
      <c r="I2478" t="s">
        <v>16</v>
      </c>
      <c r="J2478">
        <v>1</v>
      </c>
    </row>
    <row r="2479" spans="1:10" x14ac:dyDescent="0.3">
      <c r="A2479" t="s">
        <v>1349</v>
      </c>
      <c r="B2479" t="s">
        <v>1350</v>
      </c>
      <c r="C2479" t="s">
        <v>1083</v>
      </c>
      <c r="D2479" t="s">
        <v>1084</v>
      </c>
      <c r="E2479">
        <v>6.02</v>
      </c>
      <c r="F2479">
        <v>7.254E-3</v>
      </c>
      <c r="G2479" t="s">
        <v>72</v>
      </c>
      <c r="H2479" t="s">
        <v>1228</v>
      </c>
      <c r="I2479" t="s">
        <v>16</v>
      </c>
      <c r="J2479">
        <v>1</v>
      </c>
    </row>
    <row r="2480" spans="1:10" x14ac:dyDescent="0.3">
      <c r="A2480" t="s">
        <v>1349</v>
      </c>
      <c r="B2480" t="s">
        <v>1350</v>
      </c>
      <c r="C2480" t="s">
        <v>292</v>
      </c>
      <c r="D2480" t="s">
        <v>293</v>
      </c>
      <c r="E2480">
        <v>6.03</v>
      </c>
      <c r="F2480">
        <v>1.2059999999999998E-3</v>
      </c>
      <c r="G2480" t="s">
        <v>72</v>
      </c>
      <c r="H2480" t="s">
        <v>1228</v>
      </c>
      <c r="I2480" t="s">
        <v>16</v>
      </c>
      <c r="J2480">
        <v>1</v>
      </c>
    </row>
    <row r="2481" spans="1:10" x14ac:dyDescent="0.3">
      <c r="A2481" t="s">
        <v>1349</v>
      </c>
      <c r="B2481" t="s">
        <v>1350</v>
      </c>
      <c r="C2481" t="s">
        <v>1087</v>
      </c>
      <c r="D2481" t="s">
        <v>1088</v>
      </c>
      <c r="E2481">
        <v>6.04</v>
      </c>
      <c r="F2481">
        <v>7.1519999999999995E-3</v>
      </c>
      <c r="G2481" t="s">
        <v>72</v>
      </c>
      <c r="H2481" t="s">
        <v>1228</v>
      </c>
      <c r="I2481" t="s">
        <v>16</v>
      </c>
      <c r="J2481">
        <v>1</v>
      </c>
    </row>
    <row r="2482" spans="1:10" x14ac:dyDescent="0.3">
      <c r="A2482" t="s">
        <v>1349</v>
      </c>
      <c r="B2482" t="s">
        <v>1350</v>
      </c>
      <c r="C2482" t="s">
        <v>1129</v>
      </c>
      <c r="D2482" t="s">
        <v>1130</v>
      </c>
      <c r="E2482">
        <v>6.05</v>
      </c>
      <c r="F2482">
        <v>7.1269999999999997E-3</v>
      </c>
      <c r="G2482" t="s">
        <v>72</v>
      </c>
      <c r="H2482" t="s">
        <v>1228</v>
      </c>
      <c r="I2482" t="s">
        <v>16</v>
      </c>
      <c r="J2482">
        <v>1</v>
      </c>
    </row>
    <row r="2483" spans="1:10" x14ac:dyDescent="0.3">
      <c r="A2483" t="s">
        <v>1349</v>
      </c>
      <c r="B2483" t="s">
        <v>1350</v>
      </c>
      <c r="C2483" t="s">
        <v>1131</v>
      </c>
      <c r="D2483" t="s">
        <v>1132</v>
      </c>
      <c r="E2483">
        <v>6.06</v>
      </c>
      <c r="F2483">
        <v>4.4999999999999997E-3</v>
      </c>
      <c r="G2483" t="s">
        <v>72</v>
      </c>
      <c r="H2483" t="s">
        <v>1228</v>
      </c>
      <c r="I2483" t="s">
        <v>16</v>
      </c>
      <c r="J2483">
        <v>1</v>
      </c>
    </row>
    <row r="2484" spans="1:10" x14ac:dyDescent="0.3">
      <c r="A2484" t="s">
        <v>1349</v>
      </c>
      <c r="B2484" t="s">
        <v>1350</v>
      </c>
      <c r="C2484" t="s">
        <v>717</v>
      </c>
      <c r="D2484" t="s">
        <v>718</v>
      </c>
      <c r="E2484">
        <v>6.07</v>
      </c>
      <c r="F2484">
        <v>4.0000000000000001E-3</v>
      </c>
      <c r="G2484" t="s">
        <v>72</v>
      </c>
      <c r="H2484" t="s">
        <v>1228</v>
      </c>
      <c r="I2484" t="s">
        <v>16</v>
      </c>
      <c r="J2484">
        <v>1</v>
      </c>
    </row>
    <row r="2485" spans="1:10" x14ac:dyDescent="0.3">
      <c r="A2485" t="s">
        <v>1349</v>
      </c>
      <c r="B2485" t="s">
        <v>1350</v>
      </c>
      <c r="C2485" t="s">
        <v>865</v>
      </c>
      <c r="D2485" t="s">
        <v>866</v>
      </c>
      <c r="E2485">
        <v>6.08</v>
      </c>
      <c r="F2485">
        <v>1.2E-4</v>
      </c>
      <c r="G2485" t="s">
        <v>72</v>
      </c>
      <c r="H2485" t="s">
        <v>1228</v>
      </c>
      <c r="I2485" t="s">
        <v>16</v>
      </c>
      <c r="J2485">
        <v>1</v>
      </c>
    </row>
    <row r="2486" spans="1:10" x14ac:dyDescent="0.3">
      <c r="A2486" t="s">
        <v>1349</v>
      </c>
      <c r="B2486" t="s">
        <v>1350</v>
      </c>
      <c r="C2486" t="s">
        <v>698</v>
      </c>
      <c r="D2486" t="s">
        <v>699</v>
      </c>
      <c r="E2486">
        <v>6.09</v>
      </c>
      <c r="F2486">
        <v>1.5000000000000001E-4</v>
      </c>
      <c r="G2486" t="s">
        <v>72</v>
      </c>
      <c r="H2486" t="s">
        <v>1228</v>
      </c>
      <c r="I2486" t="s">
        <v>16</v>
      </c>
      <c r="J2486">
        <v>1</v>
      </c>
    </row>
    <row r="2487" spans="1:10" x14ac:dyDescent="0.3">
      <c r="A2487" t="s">
        <v>1349</v>
      </c>
      <c r="B2487" t="s">
        <v>1350</v>
      </c>
      <c r="C2487" t="s">
        <v>114</v>
      </c>
      <c r="D2487" t="s">
        <v>115</v>
      </c>
      <c r="E2487">
        <v>6.1</v>
      </c>
      <c r="F2487">
        <v>3.0000000000000003E-4</v>
      </c>
      <c r="G2487" t="s">
        <v>72</v>
      </c>
      <c r="H2487" t="s">
        <v>1228</v>
      </c>
      <c r="I2487" t="s">
        <v>16</v>
      </c>
      <c r="J2487">
        <v>1</v>
      </c>
    </row>
    <row r="2488" spans="1:10" x14ac:dyDescent="0.3">
      <c r="A2488" t="s">
        <v>1349</v>
      </c>
      <c r="B2488" t="s">
        <v>1350</v>
      </c>
      <c r="C2488" t="s">
        <v>372</v>
      </c>
      <c r="D2488" t="s">
        <v>373</v>
      </c>
      <c r="E2488">
        <v>6.11</v>
      </c>
      <c r="F2488">
        <v>1.9622277777777777E-2</v>
      </c>
      <c r="G2488" t="s">
        <v>72</v>
      </c>
      <c r="H2488" t="s">
        <v>1228</v>
      </c>
      <c r="I2488" t="s">
        <v>16</v>
      </c>
      <c r="J2488">
        <v>5</v>
      </c>
    </row>
    <row r="2489" spans="1:10" x14ac:dyDescent="0.3">
      <c r="A2489" t="s">
        <v>1349</v>
      </c>
      <c r="B2489" t="s">
        <v>1350</v>
      </c>
      <c r="C2489" t="s">
        <v>90</v>
      </c>
      <c r="D2489" t="s">
        <v>91</v>
      </c>
      <c r="E2489">
        <v>6.12</v>
      </c>
      <c r="F2489">
        <v>9.9999999999999991E-5</v>
      </c>
      <c r="G2489" t="s">
        <v>72</v>
      </c>
      <c r="H2489" t="s">
        <v>1228</v>
      </c>
      <c r="I2489" t="s">
        <v>16</v>
      </c>
      <c r="J2489">
        <v>1</v>
      </c>
    </row>
    <row r="2490" spans="1:10" x14ac:dyDescent="0.3">
      <c r="A2490" t="s">
        <v>1349</v>
      </c>
      <c r="B2490" t="s">
        <v>1350</v>
      </c>
      <c r="C2490" t="s">
        <v>86</v>
      </c>
      <c r="D2490" t="s">
        <v>87</v>
      </c>
      <c r="E2490">
        <v>6.13</v>
      </c>
      <c r="F2490">
        <v>1.9999999999999998E-4</v>
      </c>
      <c r="G2490" t="s">
        <v>72</v>
      </c>
      <c r="H2490" t="s">
        <v>1228</v>
      </c>
      <c r="I2490" t="s">
        <v>16</v>
      </c>
      <c r="J2490">
        <v>1</v>
      </c>
    </row>
    <row r="2491" spans="1:10" x14ac:dyDescent="0.3">
      <c r="A2491" t="s">
        <v>1349</v>
      </c>
      <c r="B2491" t="s">
        <v>1350</v>
      </c>
      <c r="C2491" t="s">
        <v>110</v>
      </c>
      <c r="D2491" t="s">
        <v>111</v>
      </c>
      <c r="E2491">
        <v>6.14</v>
      </c>
      <c r="F2491">
        <v>1.9999999999999998E-5</v>
      </c>
      <c r="G2491" t="s">
        <v>72</v>
      </c>
      <c r="H2491" t="s">
        <v>1228</v>
      </c>
      <c r="I2491" t="s">
        <v>16</v>
      </c>
      <c r="J2491">
        <v>1</v>
      </c>
    </row>
    <row r="2492" spans="1:10" x14ac:dyDescent="0.3">
      <c r="A2492" t="s">
        <v>1349</v>
      </c>
      <c r="B2492" t="s">
        <v>1350</v>
      </c>
      <c r="C2492" t="s">
        <v>128</v>
      </c>
      <c r="D2492" t="s">
        <v>129</v>
      </c>
      <c r="E2492">
        <v>6.15</v>
      </c>
      <c r="F2492">
        <v>1.0000000000000001E-7</v>
      </c>
      <c r="G2492" t="s">
        <v>130</v>
      </c>
      <c r="H2492" t="s">
        <v>1228</v>
      </c>
      <c r="I2492" t="s">
        <v>16</v>
      </c>
      <c r="J2492">
        <v>1</v>
      </c>
    </row>
    <row r="2493" spans="1:10" x14ac:dyDescent="0.3">
      <c r="A2493" t="s">
        <v>1349</v>
      </c>
      <c r="B2493" t="s">
        <v>1350</v>
      </c>
      <c r="C2493" t="s">
        <v>1319</v>
      </c>
      <c r="D2493" t="s">
        <v>1320</v>
      </c>
      <c r="E2493">
        <v>6.16</v>
      </c>
      <c r="F2493">
        <v>1.0000000000000001E-7</v>
      </c>
      <c r="G2493" t="s">
        <v>72</v>
      </c>
      <c r="H2493" t="s">
        <v>1228</v>
      </c>
      <c r="I2493" t="s">
        <v>16</v>
      </c>
      <c r="J2493">
        <v>2</v>
      </c>
    </row>
    <row r="2494" spans="1:10" x14ac:dyDescent="0.3">
      <c r="A2494" t="s">
        <v>1349</v>
      </c>
      <c r="B2494" t="s">
        <v>1350</v>
      </c>
      <c r="C2494" t="s">
        <v>290</v>
      </c>
      <c r="D2494" t="s">
        <v>291</v>
      </c>
      <c r="E2494">
        <v>6.17</v>
      </c>
      <c r="F2494">
        <v>6.1855555555555557E-4</v>
      </c>
      <c r="G2494" t="s">
        <v>72</v>
      </c>
      <c r="H2494" t="s">
        <v>1228</v>
      </c>
      <c r="I2494" t="s">
        <v>16</v>
      </c>
      <c r="J2494">
        <v>1</v>
      </c>
    </row>
    <row r="2495" spans="1:10" x14ac:dyDescent="0.3">
      <c r="A2495" t="s">
        <v>1349</v>
      </c>
      <c r="B2495" t="s">
        <v>1350</v>
      </c>
      <c r="C2495" t="s">
        <v>1339</v>
      </c>
      <c r="D2495" t="s">
        <v>1340</v>
      </c>
      <c r="E2495">
        <v>6.18</v>
      </c>
      <c r="F2495">
        <v>3.0000000000000001E-3</v>
      </c>
      <c r="G2495" t="s">
        <v>72</v>
      </c>
      <c r="H2495" t="s">
        <v>1228</v>
      </c>
      <c r="I2495" t="s">
        <v>16</v>
      </c>
      <c r="J2495">
        <v>3</v>
      </c>
    </row>
    <row r="2496" spans="1:10" x14ac:dyDescent="0.3">
      <c r="A2496" t="s">
        <v>1349</v>
      </c>
      <c r="B2496" t="s">
        <v>1350</v>
      </c>
      <c r="C2496" t="s">
        <v>1331</v>
      </c>
      <c r="D2496" t="s">
        <v>1332</v>
      </c>
      <c r="E2496">
        <v>6.19</v>
      </c>
      <c r="F2496">
        <v>9.9999999999999991E-5</v>
      </c>
      <c r="G2496" t="s">
        <v>72</v>
      </c>
      <c r="H2496" t="s">
        <v>1228</v>
      </c>
      <c r="I2496" t="s">
        <v>16</v>
      </c>
      <c r="J2496">
        <v>1</v>
      </c>
    </row>
    <row r="2497" spans="1:10" x14ac:dyDescent="0.3">
      <c r="A2497" t="s">
        <v>1349</v>
      </c>
      <c r="B2497" t="s">
        <v>1350</v>
      </c>
      <c r="C2497" t="s">
        <v>1315</v>
      </c>
      <c r="D2497" t="s">
        <v>1316</v>
      </c>
      <c r="E2497">
        <v>7</v>
      </c>
      <c r="F2497">
        <v>6.1111111111111114E-3</v>
      </c>
      <c r="G2497" t="s">
        <v>14</v>
      </c>
      <c r="H2497" t="s">
        <v>1228</v>
      </c>
      <c r="I2497" t="s">
        <v>16</v>
      </c>
      <c r="J2497">
        <v>0</v>
      </c>
    </row>
    <row r="2498" spans="1:10" x14ac:dyDescent="0.3">
      <c r="A2498" t="s">
        <v>1349</v>
      </c>
      <c r="B2498" t="s">
        <v>1350</v>
      </c>
      <c r="C2498" t="s">
        <v>1353</v>
      </c>
      <c r="D2498" t="s">
        <v>1354</v>
      </c>
      <c r="E2498">
        <v>8</v>
      </c>
      <c r="F2498">
        <v>0.34</v>
      </c>
      <c r="G2498" t="s">
        <v>14</v>
      </c>
      <c r="H2498" t="s">
        <v>1228</v>
      </c>
      <c r="I2498" t="s">
        <v>16</v>
      </c>
      <c r="J2498">
        <v>0</v>
      </c>
    </row>
    <row r="2499" spans="1:10" x14ac:dyDescent="0.3">
      <c r="A2499" t="s">
        <v>1355</v>
      </c>
      <c r="B2499" t="s">
        <v>1356</v>
      </c>
      <c r="C2499" t="s">
        <v>1357</v>
      </c>
      <c r="D2499" t="s">
        <v>1358</v>
      </c>
      <c r="E2499">
        <v>1</v>
      </c>
      <c r="F2499">
        <v>1.733888888888889E-2</v>
      </c>
      <c r="G2499" t="s">
        <v>72</v>
      </c>
      <c r="H2499" t="s">
        <v>1228</v>
      </c>
      <c r="I2499" t="s">
        <v>16</v>
      </c>
      <c r="J2499">
        <v>6</v>
      </c>
    </row>
    <row r="2500" spans="1:10" x14ac:dyDescent="0.3">
      <c r="A2500" t="s">
        <v>1355</v>
      </c>
      <c r="B2500" t="s">
        <v>1356</v>
      </c>
      <c r="C2500" t="s">
        <v>1359</v>
      </c>
      <c r="D2500" t="s">
        <v>1360</v>
      </c>
      <c r="E2500">
        <v>2</v>
      </c>
      <c r="F2500">
        <v>1.02</v>
      </c>
      <c r="G2500" t="s">
        <v>14</v>
      </c>
      <c r="H2500" t="s">
        <v>1228</v>
      </c>
      <c r="I2500" t="s">
        <v>16</v>
      </c>
      <c r="J2500">
        <v>3</v>
      </c>
    </row>
    <row r="2501" spans="1:10" x14ac:dyDescent="0.3">
      <c r="A2501" t="s">
        <v>1355</v>
      </c>
      <c r="B2501" t="s">
        <v>1356</v>
      </c>
      <c r="C2501" t="s">
        <v>1361</v>
      </c>
      <c r="D2501" t="s">
        <v>1362</v>
      </c>
      <c r="E2501">
        <v>3</v>
      </c>
      <c r="F2501">
        <v>8.5000000000000006E-2</v>
      </c>
      <c r="G2501" t="s">
        <v>14</v>
      </c>
      <c r="H2501" t="s">
        <v>1228</v>
      </c>
      <c r="I2501" t="s">
        <v>16</v>
      </c>
      <c r="J2501">
        <v>3</v>
      </c>
    </row>
    <row r="2502" spans="1:10" x14ac:dyDescent="0.3">
      <c r="A2502" t="s">
        <v>1355</v>
      </c>
      <c r="B2502" t="s">
        <v>1356</v>
      </c>
      <c r="C2502" t="s">
        <v>723</v>
      </c>
      <c r="D2502" t="s">
        <v>724</v>
      </c>
      <c r="E2502">
        <v>4</v>
      </c>
      <c r="F2502">
        <v>1.02</v>
      </c>
      <c r="G2502" t="s">
        <v>14</v>
      </c>
      <c r="H2502" t="s">
        <v>1228</v>
      </c>
      <c r="I2502" t="s">
        <v>16</v>
      </c>
      <c r="J2502">
        <v>3</v>
      </c>
    </row>
    <row r="2503" spans="1:10" x14ac:dyDescent="0.3">
      <c r="A2503" t="s">
        <v>1355</v>
      </c>
      <c r="B2503" t="s">
        <v>1356</v>
      </c>
      <c r="C2503" t="s">
        <v>203</v>
      </c>
      <c r="D2503" t="s">
        <v>204</v>
      </c>
      <c r="E2503">
        <v>5.01</v>
      </c>
      <c r="F2503">
        <v>4.5300000000000002E-3</v>
      </c>
      <c r="G2503" t="s">
        <v>72</v>
      </c>
      <c r="H2503" t="s">
        <v>1228</v>
      </c>
      <c r="I2503" t="s">
        <v>16</v>
      </c>
      <c r="J2503">
        <v>1</v>
      </c>
    </row>
    <row r="2504" spans="1:10" x14ac:dyDescent="0.3">
      <c r="A2504" t="s">
        <v>1355</v>
      </c>
      <c r="B2504" t="s">
        <v>1356</v>
      </c>
      <c r="C2504" t="s">
        <v>1083</v>
      </c>
      <c r="D2504" t="s">
        <v>1084</v>
      </c>
      <c r="E2504">
        <v>5.0199999999999996</v>
      </c>
      <c r="F2504">
        <v>7.254E-3</v>
      </c>
      <c r="G2504" t="s">
        <v>72</v>
      </c>
      <c r="H2504" t="s">
        <v>1228</v>
      </c>
      <c r="I2504" t="s">
        <v>16</v>
      </c>
      <c r="J2504">
        <v>1</v>
      </c>
    </row>
    <row r="2505" spans="1:10" x14ac:dyDescent="0.3">
      <c r="A2505" t="s">
        <v>1355</v>
      </c>
      <c r="B2505" t="s">
        <v>1356</v>
      </c>
      <c r="C2505" t="s">
        <v>292</v>
      </c>
      <c r="D2505" t="s">
        <v>293</v>
      </c>
      <c r="E2505">
        <v>5.03</v>
      </c>
      <c r="F2505">
        <v>1.2059999999999998E-3</v>
      </c>
      <c r="G2505" t="s">
        <v>72</v>
      </c>
      <c r="H2505" t="s">
        <v>1228</v>
      </c>
      <c r="I2505" t="s">
        <v>16</v>
      </c>
      <c r="J2505">
        <v>1</v>
      </c>
    </row>
    <row r="2506" spans="1:10" x14ac:dyDescent="0.3">
      <c r="A2506" t="s">
        <v>1355</v>
      </c>
      <c r="B2506" t="s">
        <v>1356</v>
      </c>
      <c r="C2506" t="s">
        <v>1087</v>
      </c>
      <c r="D2506" t="s">
        <v>1088</v>
      </c>
      <c r="E2506">
        <v>5.04</v>
      </c>
      <c r="F2506">
        <v>7.1519999999999995E-3</v>
      </c>
      <c r="G2506" t="s">
        <v>72</v>
      </c>
      <c r="H2506" t="s">
        <v>1228</v>
      </c>
      <c r="I2506" t="s">
        <v>16</v>
      </c>
      <c r="J2506">
        <v>1</v>
      </c>
    </row>
    <row r="2507" spans="1:10" x14ac:dyDescent="0.3">
      <c r="A2507" t="s">
        <v>1355</v>
      </c>
      <c r="B2507" t="s">
        <v>1356</v>
      </c>
      <c r="C2507" t="s">
        <v>1129</v>
      </c>
      <c r="D2507" t="s">
        <v>1130</v>
      </c>
      <c r="E2507">
        <v>5.05</v>
      </c>
      <c r="F2507">
        <v>7.1269999999999997E-3</v>
      </c>
      <c r="G2507" t="s">
        <v>72</v>
      </c>
      <c r="H2507" t="s">
        <v>1228</v>
      </c>
      <c r="I2507" t="s">
        <v>16</v>
      </c>
      <c r="J2507">
        <v>1</v>
      </c>
    </row>
    <row r="2508" spans="1:10" x14ac:dyDescent="0.3">
      <c r="A2508" t="s">
        <v>1355</v>
      </c>
      <c r="B2508" t="s">
        <v>1356</v>
      </c>
      <c r="C2508" t="s">
        <v>1131</v>
      </c>
      <c r="D2508" t="s">
        <v>1132</v>
      </c>
      <c r="E2508">
        <v>5.0599999999999996</v>
      </c>
      <c r="F2508">
        <v>4.4999999999999997E-3</v>
      </c>
      <c r="G2508" t="s">
        <v>72</v>
      </c>
      <c r="H2508" t="s">
        <v>1228</v>
      </c>
      <c r="I2508" t="s">
        <v>16</v>
      </c>
      <c r="J2508">
        <v>1</v>
      </c>
    </row>
    <row r="2509" spans="1:10" x14ac:dyDescent="0.3">
      <c r="A2509" t="s">
        <v>1355</v>
      </c>
      <c r="B2509" t="s">
        <v>1356</v>
      </c>
      <c r="C2509" t="s">
        <v>717</v>
      </c>
      <c r="D2509" t="s">
        <v>718</v>
      </c>
      <c r="E2509">
        <v>5.07</v>
      </c>
      <c r="F2509">
        <v>4.0000000000000001E-3</v>
      </c>
      <c r="G2509" t="s">
        <v>72</v>
      </c>
      <c r="H2509" t="s">
        <v>1228</v>
      </c>
      <c r="I2509" t="s">
        <v>16</v>
      </c>
      <c r="J2509">
        <v>1</v>
      </c>
    </row>
    <row r="2510" spans="1:10" x14ac:dyDescent="0.3">
      <c r="A2510" t="s">
        <v>1355</v>
      </c>
      <c r="B2510" t="s">
        <v>1356</v>
      </c>
      <c r="C2510" t="s">
        <v>865</v>
      </c>
      <c r="D2510" t="s">
        <v>866</v>
      </c>
      <c r="E2510">
        <v>5.08</v>
      </c>
      <c r="F2510">
        <v>1.2E-4</v>
      </c>
      <c r="G2510" t="s">
        <v>72</v>
      </c>
      <c r="H2510" t="s">
        <v>1228</v>
      </c>
      <c r="I2510" t="s">
        <v>16</v>
      </c>
      <c r="J2510">
        <v>1</v>
      </c>
    </row>
    <row r="2511" spans="1:10" x14ac:dyDescent="0.3">
      <c r="A2511" t="s">
        <v>1355</v>
      </c>
      <c r="B2511" t="s">
        <v>1356</v>
      </c>
      <c r="C2511" t="s">
        <v>698</v>
      </c>
      <c r="D2511" t="s">
        <v>699</v>
      </c>
      <c r="E2511">
        <v>5.09</v>
      </c>
      <c r="F2511">
        <v>1.5000000000000001E-4</v>
      </c>
      <c r="G2511" t="s">
        <v>72</v>
      </c>
      <c r="H2511" t="s">
        <v>1228</v>
      </c>
      <c r="I2511" t="s">
        <v>16</v>
      </c>
      <c r="J2511">
        <v>1</v>
      </c>
    </row>
    <row r="2512" spans="1:10" x14ac:dyDescent="0.3">
      <c r="A2512" t="s">
        <v>1355</v>
      </c>
      <c r="B2512" t="s">
        <v>1356</v>
      </c>
      <c r="C2512" t="s">
        <v>114</v>
      </c>
      <c r="D2512" t="s">
        <v>115</v>
      </c>
      <c r="E2512">
        <v>5.0999999999999996</v>
      </c>
      <c r="F2512">
        <v>2.5000000000000001E-4</v>
      </c>
      <c r="G2512" t="s">
        <v>72</v>
      </c>
      <c r="H2512" t="s">
        <v>1228</v>
      </c>
      <c r="I2512" t="s">
        <v>16</v>
      </c>
      <c r="J2512">
        <v>1</v>
      </c>
    </row>
    <row r="2513" spans="1:10" x14ac:dyDescent="0.3">
      <c r="A2513" t="s">
        <v>1355</v>
      </c>
      <c r="B2513" t="s">
        <v>1356</v>
      </c>
      <c r="C2513" t="s">
        <v>372</v>
      </c>
      <c r="D2513" t="s">
        <v>373</v>
      </c>
      <c r="E2513">
        <v>5.1100000000000003</v>
      </c>
      <c r="F2513">
        <v>1.8522222222222225E-2</v>
      </c>
      <c r="G2513" t="s">
        <v>72</v>
      </c>
      <c r="H2513" t="s">
        <v>1228</v>
      </c>
      <c r="I2513" t="s">
        <v>16</v>
      </c>
      <c r="J2513">
        <v>5</v>
      </c>
    </row>
    <row r="2514" spans="1:10" x14ac:dyDescent="0.3">
      <c r="A2514" t="s">
        <v>1355</v>
      </c>
      <c r="B2514" t="s">
        <v>1356</v>
      </c>
      <c r="C2514" t="s">
        <v>90</v>
      </c>
      <c r="D2514" t="s">
        <v>91</v>
      </c>
      <c r="E2514">
        <v>5.12</v>
      </c>
      <c r="F2514">
        <v>9.9999999999999991E-5</v>
      </c>
      <c r="G2514" t="s">
        <v>72</v>
      </c>
      <c r="H2514" t="s">
        <v>1228</v>
      </c>
      <c r="I2514" t="s">
        <v>16</v>
      </c>
      <c r="J2514">
        <v>1</v>
      </c>
    </row>
    <row r="2515" spans="1:10" x14ac:dyDescent="0.3">
      <c r="A2515" t="s">
        <v>1355</v>
      </c>
      <c r="B2515" t="s">
        <v>1356</v>
      </c>
      <c r="C2515" t="s">
        <v>86</v>
      </c>
      <c r="D2515" t="s">
        <v>87</v>
      </c>
      <c r="E2515">
        <v>5.13</v>
      </c>
      <c r="F2515">
        <v>1.9999999999999998E-4</v>
      </c>
      <c r="G2515" t="s">
        <v>72</v>
      </c>
      <c r="H2515" t="s">
        <v>1228</v>
      </c>
      <c r="I2515" t="s">
        <v>16</v>
      </c>
      <c r="J2515">
        <v>1</v>
      </c>
    </row>
    <row r="2516" spans="1:10" x14ac:dyDescent="0.3">
      <c r="A2516" t="s">
        <v>1355</v>
      </c>
      <c r="B2516" t="s">
        <v>1356</v>
      </c>
      <c r="C2516" t="s">
        <v>110</v>
      </c>
      <c r="D2516" t="s">
        <v>111</v>
      </c>
      <c r="E2516">
        <v>5.14</v>
      </c>
      <c r="F2516">
        <v>1.9999999999999998E-5</v>
      </c>
      <c r="G2516" t="s">
        <v>72</v>
      </c>
      <c r="H2516" t="s">
        <v>1228</v>
      </c>
      <c r="I2516" t="s">
        <v>16</v>
      </c>
      <c r="J2516">
        <v>1</v>
      </c>
    </row>
    <row r="2517" spans="1:10" x14ac:dyDescent="0.3">
      <c r="A2517" t="s">
        <v>1355</v>
      </c>
      <c r="B2517" t="s">
        <v>1356</v>
      </c>
      <c r="C2517" t="s">
        <v>128</v>
      </c>
      <c r="D2517" t="s">
        <v>129</v>
      </c>
      <c r="E2517">
        <v>5.15</v>
      </c>
      <c r="F2517">
        <v>1.0000000000000001E-7</v>
      </c>
      <c r="G2517" t="s">
        <v>130</v>
      </c>
      <c r="H2517" t="s">
        <v>1228</v>
      </c>
      <c r="I2517" t="s">
        <v>16</v>
      </c>
      <c r="J2517">
        <v>1</v>
      </c>
    </row>
    <row r="2518" spans="1:10" x14ac:dyDescent="0.3">
      <c r="A2518" t="s">
        <v>1355</v>
      </c>
      <c r="B2518" t="s">
        <v>1356</v>
      </c>
      <c r="C2518" t="s">
        <v>1319</v>
      </c>
      <c r="D2518" t="s">
        <v>1320</v>
      </c>
      <c r="E2518">
        <v>5.16</v>
      </c>
      <c r="F2518">
        <v>1.0000000000000001E-7</v>
      </c>
      <c r="G2518" t="s">
        <v>72</v>
      </c>
      <c r="H2518" t="s">
        <v>1228</v>
      </c>
      <c r="I2518" t="s">
        <v>16</v>
      </c>
      <c r="J2518">
        <v>2</v>
      </c>
    </row>
    <row r="2519" spans="1:10" x14ac:dyDescent="0.3">
      <c r="A2519" t="s">
        <v>1355</v>
      </c>
      <c r="B2519" t="s">
        <v>1356</v>
      </c>
      <c r="C2519" t="s">
        <v>767</v>
      </c>
      <c r="D2519" t="s">
        <v>768</v>
      </c>
      <c r="E2519">
        <v>5.17</v>
      </c>
      <c r="F2519">
        <v>3.0000000000000001E-3</v>
      </c>
      <c r="G2519" t="s">
        <v>72</v>
      </c>
      <c r="H2519" t="s">
        <v>1228</v>
      </c>
      <c r="I2519" t="s">
        <v>16</v>
      </c>
      <c r="J2519">
        <v>3</v>
      </c>
    </row>
    <row r="2520" spans="1:10" x14ac:dyDescent="0.3">
      <c r="A2520" t="s">
        <v>1355</v>
      </c>
      <c r="B2520" t="s">
        <v>1356</v>
      </c>
      <c r="C2520" t="s">
        <v>613</v>
      </c>
      <c r="D2520" t="s">
        <v>614</v>
      </c>
      <c r="E2520">
        <v>5.18</v>
      </c>
      <c r="F2520">
        <v>1.2000000000000001E-3</v>
      </c>
      <c r="G2520" t="s">
        <v>72</v>
      </c>
      <c r="H2520" t="s">
        <v>1228</v>
      </c>
      <c r="I2520" t="s">
        <v>16</v>
      </c>
      <c r="J2520">
        <v>2</v>
      </c>
    </row>
    <row r="2521" spans="1:10" x14ac:dyDescent="0.3">
      <c r="A2521" t="s">
        <v>1355</v>
      </c>
      <c r="B2521" t="s">
        <v>1356</v>
      </c>
      <c r="C2521" t="s">
        <v>290</v>
      </c>
      <c r="D2521" t="s">
        <v>291</v>
      </c>
      <c r="E2521">
        <v>5.19</v>
      </c>
      <c r="F2521">
        <v>6.1855555555555557E-4</v>
      </c>
      <c r="G2521" t="s">
        <v>72</v>
      </c>
      <c r="H2521" t="s">
        <v>1228</v>
      </c>
      <c r="I2521" t="s">
        <v>16</v>
      </c>
      <c r="J2521">
        <v>1</v>
      </c>
    </row>
    <row r="2522" spans="1:10" x14ac:dyDescent="0.3">
      <c r="A2522" t="s">
        <v>1363</v>
      </c>
      <c r="B2522" t="s">
        <v>1364</v>
      </c>
      <c r="C2522" t="s">
        <v>203</v>
      </c>
      <c r="D2522" t="s">
        <v>204</v>
      </c>
      <c r="E2522">
        <v>1.01</v>
      </c>
      <c r="F2522">
        <v>4.5300000000000002E-3</v>
      </c>
      <c r="G2522" t="s">
        <v>72</v>
      </c>
      <c r="H2522" t="s">
        <v>1228</v>
      </c>
      <c r="I2522" t="s">
        <v>16</v>
      </c>
      <c r="J2522">
        <v>1</v>
      </c>
    </row>
    <row r="2523" spans="1:10" x14ac:dyDescent="0.3">
      <c r="A2523" t="s">
        <v>1363</v>
      </c>
      <c r="B2523" t="s">
        <v>1364</v>
      </c>
      <c r="C2523" t="s">
        <v>1083</v>
      </c>
      <c r="D2523" t="s">
        <v>1084</v>
      </c>
      <c r="E2523">
        <v>1.02</v>
      </c>
      <c r="F2523">
        <v>7.254E-3</v>
      </c>
      <c r="G2523" t="s">
        <v>72</v>
      </c>
      <c r="H2523" t="s">
        <v>1228</v>
      </c>
      <c r="I2523" t="s">
        <v>16</v>
      </c>
      <c r="J2523">
        <v>1</v>
      </c>
    </row>
    <row r="2524" spans="1:10" x14ac:dyDescent="0.3">
      <c r="A2524" t="s">
        <v>1363</v>
      </c>
      <c r="B2524" t="s">
        <v>1364</v>
      </c>
      <c r="C2524" t="s">
        <v>292</v>
      </c>
      <c r="D2524" t="s">
        <v>293</v>
      </c>
      <c r="E2524">
        <v>1.03</v>
      </c>
      <c r="F2524">
        <v>1.2059999999999998E-3</v>
      </c>
      <c r="G2524" t="s">
        <v>72</v>
      </c>
      <c r="H2524" t="s">
        <v>1228</v>
      </c>
      <c r="I2524" t="s">
        <v>16</v>
      </c>
      <c r="J2524">
        <v>1</v>
      </c>
    </row>
    <row r="2525" spans="1:10" x14ac:dyDescent="0.3">
      <c r="A2525" t="s">
        <v>1363</v>
      </c>
      <c r="B2525" t="s">
        <v>1364</v>
      </c>
      <c r="C2525" t="s">
        <v>1087</v>
      </c>
      <c r="D2525" t="s">
        <v>1088</v>
      </c>
      <c r="E2525">
        <v>1.04</v>
      </c>
      <c r="F2525">
        <v>7.1519999999999995E-3</v>
      </c>
      <c r="G2525" t="s">
        <v>72</v>
      </c>
      <c r="H2525" t="s">
        <v>1228</v>
      </c>
      <c r="I2525" t="s">
        <v>16</v>
      </c>
      <c r="J2525">
        <v>1</v>
      </c>
    </row>
    <row r="2526" spans="1:10" x14ac:dyDescent="0.3">
      <c r="A2526" t="s">
        <v>1363</v>
      </c>
      <c r="B2526" t="s">
        <v>1364</v>
      </c>
      <c r="C2526" t="s">
        <v>1129</v>
      </c>
      <c r="D2526" t="s">
        <v>1130</v>
      </c>
      <c r="E2526">
        <v>1.05</v>
      </c>
      <c r="F2526">
        <v>7.1269999999999997E-3</v>
      </c>
      <c r="G2526" t="s">
        <v>72</v>
      </c>
      <c r="H2526" t="s">
        <v>1228</v>
      </c>
      <c r="I2526" t="s">
        <v>16</v>
      </c>
      <c r="J2526">
        <v>1</v>
      </c>
    </row>
    <row r="2527" spans="1:10" x14ac:dyDescent="0.3">
      <c r="A2527" t="s">
        <v>1363</v>
      </c>
      <c r="B2527" t="s">
        <v>1364</v>
      </c>
      <c r="C2527" t="s">
        <v>1131</v>
      </c>
      <c r="D2527" t="s">
        <v>1132</v>
      </c>
      <c r="E2527">
        <v>1.06</v>
      </c>
      <c r="F2527">
        <v>4.4999999999999997E-3</v>
      </c>
      <c r="G2527" t="s">
        <v>72</v>
      </c>
      <c r="H2527" t="s">
        <v>1228</v>
      </c>
      <c r="I2527" t="s">
        <v>16</v>
      </c>
      <c r="J2527">
        <v>1</v>
      </c>
    </row>
    <row r="2528" spans="1:10" x14ac:dyDescent="0.3">
      <c r="A2528" t="s">
        <v>1363</v>
      </c>
      <c r="B2528" t="s">
        <v>1364</v>
      </c>
      <c r="C2528" t="s">
        <v>717</v>
      </c>
      <c r="D2528" t="s">
        <v>718</v>
      </c>
      <c r="E2528">
        <v>1.07</v>
      </c>
      <c r="F2528">
        <v>4.0000000000000001E-3</v>
      </c>
      <c r="G2528" t="s">
        <v>72</v>
      </c>
      <c r="H2528" t="s">
        <v>1228</v>
      </c>
      <c r="I2528" t="s">
        <v>16</v>
      </c>
      <c r="J2528">
        <v>1</v>
      </c>
    </row>
    <row r="2529" spans="1:10" x14ac:dyDescent="0.3">
      <c r="A2529" t="s">
        <v>1363</v>
      </c>
      <c r="B2529" t="s">
        <v>1364</v>
      </c>
      <c r="C2529" t="s">
        <v>865</v>
      </c>
      <c r="D2529" t="s">
        <v>866</v>
      </c>
      <c r="E2529">
        <v>1.08</v>
      </c>
      <c r="F2529">
        <v>1.2E-4</v>
      </c>
      <c r="G2529" t="s">
        <v>72</v>
      </c>
      <c r="H2529" t="s">
        <v>1228</v>
      </c>
      <c r="I2529" t="s">
        <v>16</v>
      </c>
      <c r="J2529">
        <v>1</v>
      </c>
    </row>
    <row r="2530" spans="1:10" x14ac:dyDescent="0.3">
      <c r="A2530" t="s">
        <v>1363</v>
      </c>
      <c r="B2530" t="s">
        <v>1364</v>
      </c>
      <c r="C2530" t="s">
        <v>698</v>
      </c>
      <c r="D2530" t="s">
        <v>699</v>
      </c>
      <c r="E2530">
        <v>1.0900000000000001</v>
      </c>
      <c r="F2530">
        <v>1.5000000000000001E-4</v>
      </c>
      <c r="G2530" t="s">
        <v>72</v>
      </c>
      <c r="H2530" t="s">
        <v>1228</v>
      </c>
      <c r="I2530" t="s">
        <v>16</v>
      </c>
      <c r="J2530">
        <v>1</v>
      </c>
    </row>
    <row r="2531" spans="1:10" x14ac:dyDescent="0.3">
      <c r="A2531" t="s">
        <v>1363</v>
      </c>
      <c r="B2531" t="s">
        <v>1364</v>
      </c>
      <c r="C2531" t="s">
        <v>114</v>
      </c>
      <c r="D2531" t="s">
        <v>115</v>
      </c>
      <c r="E2531">
        <v>1.1000000000000001</v>
      </c>
      <c r="F2531">
        <v>2.5000000000000001E-4</v>
      </c>
      <c r="G2531" t="s">
        <v>72</v>
      </c>
      <c r="H2531" t="s">
        <v>1228</v>
      </c>
      <c r="I2531" t="s">
        <v>16</v>
      </c>
      <c r="J2531">
        <v>1</v>
      </c>
    </row>
    <row r="2532" spans="1:10" x14ac:dyDescent="0.3">
      <c r="A2532" t="s">
        <v>1363</v>
      </c>
      <c r="B2532" t="s">
        <v>1364</v>
      </c>
      <c r="C2532" t="s">
        <v>372</v>
      </c>
      <c r="D2532" t="s">
        <v>373</v>
      </c>
      <c r="E2532">
        <v>1.1100000000000001</v>
      </c>
      <c r="F2532">
        <v>1.9102222222222222E-2</v>
      </c>
      <c r="G2532" t="s">
        <v>72</v>
      </c>
      <c r="H2532" t="s">
        <v>1228</v>
      </c>
      <c r="I2532" t="s">
        <v>16</v>
      </c>
      <c r="J2532">
        <v>5</v>
      </c>
    </row>
    <row r="2533" spans="1:10" x14ac:dyDescent="0.3">
      <c r="A2533" t="s">
        <v>1363</v>
      </c>
      <c r="B2533" t="s">
        <v>1364</v>
      </c>
      <c r="C2533" t="s">
        <v>90</v>
      </c>
      <c r="D2533" t="s">
        <v>91</v>
      </c>
      <c r="E2533">
        <v>1.1200000000000001</v>
      </c>
      <c r="F2533">
        <v>9.9999999999999991E-5</v>
      </c>
      <c r="G2533" t="s">
        <v>72</v>
      </c>
      <c r="H2533" t="s">
        <v>1228</v>
      </c>
      <c r="I2533" t="s">
        <v>16</v>
      </c>
      <c r="J2533">
        <v>1</v>
      </c>
    </row>
    <row r="2534" spans="1:10" x14ac:dyDescent="0.3">
      <c r="A2534" t="s">
        <v>1363</v>
      </c>
      <c r="B2534" t="s">
        <v>1364</v>
      </c>
      <c r="C2534" t="s">
        <v>86</v>
      </c>
      <c r="D2534" t="s">
        <v>87</v>
      </c>
      <c r="E2534">
        <v>1.1299999999999999</v>
      </c>
      <c r="F2534">
        <v>1.9999999999999998E-4</v>
      </c>
      <c r="G2534" t="s">
        <v>72</v>
      </c>
      <c r="H2534" t="s">
        <v>1228</v>
      </c>
      <c r="I2534" t="s">
        <v>16</v>
      </c>
      <c r="J2534">
        <v>1</v>
      </c>
    </row>
    <row r="2535" spans="1:10" x14ac:dyDescent="0.3">
      <c r="A2535" t="s">
        <v>1363</v>
      </c>
      <c r="B2535" t="s">
        <v>1364</v>
      </c>
      <c r="C2535" t="s">
        <v>110</v>
      </c>
      <c r="D2535" t="s">
        <v>111</v>
      </c>
      <c r="E2535">
        <v>1.1400000000000001</v>
      </c>
      <c r="F2535">
        <v>1.9999999999999998E-5</v>
      </c>
      <c r="G2535" t="s">
        <v>72</v>
      </c>
      <c r="H2535" t="s">
        <v>1228</v>
      </c>
      <c r="I2535" t="s">
        <v>16</v>
      </c>
      <c r="J2535">
        <v>1</v>
      </c>
    </row>
    <row r="2536" spans="1:10" x14ac:dyDescent="0.3">
      <c r="A2536" t="s">
        <v>1363</v>
      </c>
      <c r="B2536" t="s">
        <v>1364</v>
      </c>
      <c r="C2536" t="s">
        <v>128</v>
      </c>
      <c r="D2536" t="s">
        <v>129</v>
      </c>
      <c r="E2536">
        <v>1.1499999999999999</v>
      </c>
      <c r="F2536">
        <v>1.0000000000000001E-7</v>
      </c>
      <c r="G2536" t="s">
        <v>130</v>
      </c>
      <c r="H2536" t="s">
        <v>1228</v>
      </c>
      <c r="I2536" t="s">
        <v>16</v>
      </c>
      <c r="J2536">
        <v>1</v>
      </c>
    </row>
    <row r="2537" spans="1:10" x14ac:dyDescent="0.3">
      <c r="A2537" t="s">
        <v>1363</v>
      </c>
      <c r="B2537" t="s">
        <v>1364</v>
      </c>
      <c r="C2537" t="s">
        <v>1319</v>
      </c>
      <c r="D2537" t="s">
        <v>1320</v>
      </c>
      <c r="E2537">
        <v>1.1599999999999999</v>
      </c>
      <c r="F2537">
        <v>1.0000000000000001E-7</v>
      </c>
      <c r="G2537" t="s">
        <v>72</v>
      </c>
      <c r="H2537" t="s">
        <v>1228</v>
      </c>
      <c r="I2537" t="s">
        <v>16</v>
      </c>
      <c r="J2537">
        <v>2</v>
      </c>
    </row>
    <row r="2538" spans="1:10" x14ac:dyDescent="0.3">
      <c r="A2538" t="s">
        <v>1363</v>
      </c>
      <c r="B2538" t="s">
        <v>1364</v>
      </c>
      <c r="C2538" t="s">
        <v>613</v>
      </c>
      <c r="D2538" t="s">
        <v>614</v>
      </c>
      <c r="E2538">
        <v>1.17</v>
      </c>
      <c r="F2538">
        <v>5.0000000000000001E-4</v>
      </c>
      <c r="G2538" t="s">
        <v>72</v>
      </c>
      <c r="H2538" t="s">
        <v>1228</v>
      </c>
      <c r="I2538" t="s">
        <v>16</v>
      </c>
      <c r="J2538">
        <v>2</v>
      </c>
    </row>
    <row r="2539" spans="1:10" x14ac:dyDescent="0.3">
      <c r="A2539" t="s">
        <v>1363</v>
      </c>
      <c r="B2539" t="s">
        <v>1364</v>
      </c>
      <c r="C2539" t="s">
        <v>1325</v>
      </c>
      <c r="D2539" t="s">
        <v>1326</v>
      </c>
      <c r="E2539">
        <v>1.18</v>
      </c>
      <c r="F2539">
        <v>1.2000000000000001E-3</v>
      </c>
      <c r="G2539" t="s">
        <v>72</v>
      </c>
      <c r="H2539" t="s">
        <v>1228</v>
      </c>
      <c r="I2539" t="s">
        <v>16</v>
      </c>
      <c r="J2539">
        <v>1</v>
      </c>
    </row>
    <row r="2540" spans="1:10" x14ac:dyDescent="0.3">
      <c r="A2540" t="s">
        <v>1363</v>
      </c>
      <c r="B2540" t="s">
        <v>1364</v>
      </c>
      <c r="C2540" t="s">
        <v>1099</v>
      </c>
      <c r="D2540" t="s">
        <v>1100</v>
      </c>
      <c r="E2540">
        <v>1.19</v>
      </c>
      <c r="F2540">
        <v>0</v>
      </c>
      <c r="G2540" t="s">
        <v>72</v>
      </c>
      <c r="H2540" t="s">
        <v>1228</v>
      </c>
      <c r="I2540" t="s">
        <v>16</v>
      </c>
      <c r="J2540">
        <v>2</v>
      </c>
    </row>
    <row r="2541" spans="1:10" x14ac:dyDescent="0.3">
      <c r="A2541" t="s">
        <v>1363</v>
      </c>
      <c r="B2541" t="s">
        <v>1364</v>
      </c>
      <c r="C2541" t="s">
        <v>290</v>
      </c>
      <c r="D2541" t="s">
        <v>291</v>
      </c>
      <c r="E2541">
        <v>1.2</v>
      </c>
      <c r="F2541">
        <v>6.1855555555555557E-4</v>
      </c>
      <c r="G2541" t="s">
        <v>72</v>
      </c>
      <c r="H2541" t="s">
        <v>1228</v>
      </c>
      <c r="I2541" t="s">
        <v>16</v>
      </c>
      <c r="J2541">
        <v>1</v>
      </c>
    </row>
    <row r="2542" spans="1:10" x14ac:dyDescent="0.3">
      <c r="A2542" t="s">
        <v>1363</v>
      </c>
      <c r="B2542" t="s">
        <v>1364</v>
      </c>
      <c r="C2542" t="s">
        <v>1365</v>
      </c>
      <c r="D2542" t="s">
        <v>1366</v>
      </c>
      <c r="E2542">
        <v>2</v>
      </c>
      <c r="F2542">
        <v>1.02</v>
      </c>
      <c r="G2542" t="s">
        <v>14</v>
      </c>
      <c r="H2542" t="s">
        <v>1228</v>
      </c>
      <c r="I2542" t="s">
        <v>16</v>
      </c>
      <c r="J2542">
        <v>3</v>
      </c>
    </row>
    <row r="2543" spans="1:10" x14ac:dyDescent="0.3">
      <c r="A2543" t="s">
        <v>1363</v>
      </c>
      <c r="B2543" t="s">
        <v>1364</v>
      </c>
      <c r="C2543" t="s">
        <v>1367</v>
      </c>
      <c r="D2543" t="s">
        <v>1368</v>
      </c>
      <c r="E2543">
        <v>3</v>
      </c>
      <c r="F2543">
        <v>1.733888888888889E-2</v>
      </c>
      <c r="G2543" t="s">
        <v>72</v>
      </c>
      <c r="H2543" t="s">
        <v>1228</v>
      </c>
      <c r="I2543" t="s">
        <v>16</v>
      </c>
      <c r="J2543">
        <v>6</v>
      </c>
    </row>
    <row r="2544" spans="1:10" x14ac:dyDescent="0.3">
      <c r="A2544" t="s">
        <v>1363</v>
      </c>
      <c r="B2544" t="s">
        <v>1364</v>
      </c>
      <c r="C2544" t="s">
        <v>1361</v>
      </c>
      <c r="D2544" t="s">
        <v>1362</v>
      </c>
      <c r="E2544">
        <v>4</v>
      </c>
      <c r="F2544">
        <v>8.5000000000000006E-2</v>
      </c>
      <c r="G2544" t="s">
        <v>14</v>
      </c>
      <c r="H2544" t="s">
        <v>1228</v>
      </c>
      <c r="I2544" t="s">
        <v>16</v>
      </c>
      <c r="J2544">
        <v>3</v>
      </c>
    </row>
    <row r="2545" spans="1:10" x14ac:dyDescent="0.3">
      <c r="A2545" t="s">
        <v>1363</v>
      </c>
      <c r="B2545" t="s">
        <v>1364</v>
      </c>
      <c r="C2545" t="s">
        <v>723</v>
      </c>
      <c r="D2545" t="s">
        <v>724</v>
      </c>
      <c r="E2545">
        <v>5</v>
      </c>
      <c r="F2545">
        <v>1.02</v>
      </c>
      <c r="G2545" t="s">
        <v>14</v>
      </c>
      <c r="H2545" t="s">
        <v>1228</v>
      </c>
      <c r="I2545" t="s">
        <v>16</v>
      </c>
      <c r="J2545">
        <v>3</v>
      </c>
    </row>
    <row r="2546" spans="1:10" x14ac:dyDescent="0.3">
      <c r="A2546" t="s">
        <v>1369</v>
      </c>
      <c r="B2546" t="s">
        <v>1370</v>
      </c>
      <c r="C2546" t="s">
        <v>203</v>
      </c>
      <c r="D2546" t="s">
        <v>204</v>
      </c>
      <c r="E2546">
        <v>1.01</v>
      </c>
      <c r="F2546">
        <v>4.5300000000000002E-3</v>
      </c>
      <c r="G2546" t="s">
        <v>72</v>
      </c>
      <c r="H2546" t="s">
        <v>1228</v>
      </c>
      <c r="I2546" t="s">
        <v>16</v>
      </c>
      <c r="J2546">
        <v>1</v>
      </c>
    </row>
    <row r="2547" spans="1:10" x14ac:dyDescent="0.3">
      <c r="A2547" t="s">
        <v>1369</v>
      </c>
      <c r="B2547" t="s">
        <v>1370</v>
      </c>
      <c r="C2547" t="s">
        <v>1083</v>
      </c>
      <c r="D2547" t="s">
        <v>1084</v>
      </c>
      <c r="E2547">
        <v>1.02</v>
      </c>
      <c r="F2547">
        <v>7.254E-3</v>
      </c>
      <c r="G2547" t="s">
        <v>72</v>
      </c>
      <c r="H2547" t="s">
        <v>1228</v>
      </c>
      <c r="I2547" t="s">
        <v>16</v>
      </c>
      <c r="J2547">
        <v>1</v>
      </c>
    </row>
    <row r="2548" spans="1:10" x14ac:dyDescent="0.3">
      <c r="A2548" t="s">
        <v>1369</v>
      </c>
      <c r="B2548" t="s">
        <v>1370</v>
      </c>
      <c r="C2548" t="s">
        <v>292</v>
      </c>
      <c r="D2548" t="s">
        <v>293</v>
      </c>
      <c r="E2548">
        <v>1.03</v>
      </c>
      <c r="F2548">
        <v>1.2059999999999998E-3</v>
      </c>
      <c r="G2548" t="s">
        <v>72</v>
      </c>
      <c r="H2548" t="s">
        <v>1228</v>
      </c>
      <c r="I2548" t="s">
        <v>16</v>
      </c>
      <c r="J2548">
        <v>1</v>
      </c>
    </row>
    <row r="2549" spans="1:10" x14ac:dyDescent="0.3">
      <c r="A2549" t="s">
        <v>1369</v>
      </c>
      <c r="B2549" t="s">
        <v>1370</v>
      </c>
      <c r="C2549" t="s">
        <v>1087</v>
      </c>
      <c r="D2549" t="s">
        <v>1088</v>
      </c>
      <c r="E2549">
        <v>1.04</v>
      </c>
      <c r="F2549">
        <v>7.1519999999999995E-3</v>
      </c>
      <c r="G2549" t="s">
        <v>72</v>
      </c>
      <c r="H2549" t="s">
        <v>1228</v>
      </c>
      <c r="I2549" t="s">
        <v>16</v>
      </c>
      <c r="J2549">
        <v>1</v>
      </c>
    </row>
    <row r="2550" spans="1:10" x14ac:dyDescent="0.3">
      <c r="A2550" t="s">
        <v>1369</v>
      </c>
      <c r="B2550" t="s">
        <v>1370</v>
      </c>
      <c r="C2550" t="s">
        <v>1129</v>
      </c>
      <c r="D2550" t="s">
        <v>1130</v>
      </c>
      <c r="E2550">
        <v>1.05</v>
      </c>
      <c r="F2550">
        <v>7.1269999999999997E-3</v>
      </c>
      <c r="G2550" t="s">
        <v>72</v>
      </c>
      <c r="H2550" t="s">
        <v>1228</v>
      </c>
      <c r="I2550" t="s">
        <v>16</v>
      </c>
      <c r="J2550">
        <v>1</v>
      </c>
    </row>
    <row r="2551" spans="1:10" x14ac:dyDescent="0.3">
      <c r="A2551" t="s">
        <v>1369</v>
      </c>
      <c r="B2551" t="s">
        <v>1370</v>
      </c>
      <c r="C2551" t="s">
        <v>1131</v>
      </c>
      <c r="D2551" t="s">
        <v>1132</v>
      </c>
      <c r="E2551">
        <v>1.06</v>
      </c>
      <c r="F2551">
        <v>4.4999999999999997E-3</v>
      </c>
      <c r="G2551" t="s">
        <v>72</v>
      </c>
      <c r="H2551" t="s">
        <v>1228</v>
      </c>
      <c r="I2551" t="s">
        <v>16</v>
      </c>
      <c r="J2551">
        <v>1</v>
      </c>
    </row>
    <row r="2552" spans="1:10" x14ac:dyDescent="0.3">
      <c r="A2552" t="s">
        <v>1369</v>
      </c>
      <c r="B2552" t="s">
        <v>1370</v>
      </c>
      <c r="C2552" t="s">
        <v>717</v>
      </c>
      <c r="D2552" t="s">
        <v>718</v>
      </c>
      <c r="E2552">
        <v>1.07</v>
      </c>
      <c r="F2552">
        <v>4.0000000000000001E-3</v>
      </c>
      <c r="G2552" t="s">
        <v>72</v>
      </c>
      <c r="H2552" t="s">
        <v>1228</v>
      </c>
      <c r="I2552" t="s">
        <v>16</v>
      </c>
      <c r="J2552">
        <v>1</v>
      </c>
    </row>
    <row r="2553" spans="1:10" x14ac:dyDescent="0.3">
      <c r="A2553" t="s">
        <v>1369</v>
      </c>
      <c r="B2553" t="s">
        <v>1370</v>
      </c>
      <c r="C2553" t="s">
        <v>865</v>
      </c>
      <c r="D2553" t="s">
        <v>866</v>
      </c>
      <c r="E2553">
        <v>1.08</v>
      </c>
      <c r="F2553">
        <v>1.2E-4</v>
      </c>
      <c r="G2553" t="s">
        <v>72</v>
      </c>
      <c r="H2553" t="s">
        <v>1228</v>
      </c>
      <c r="I2553" t="s">
        <v>16</v>
      </c>
      <c r="J2553">
        <v>1</v>
      </c>
    </row>
    <row r="2554" spans="1:10" x14ac:dyDescent="0.3">
      <c r="A2554" t="s">
        <v>1369</v>
      </c>
      <c r="B2554" t="s">
        <v>1370</v>
      </c>
      <c r="C2554" t="s">
        <v>698</v>
      </c>
      <c r="D2554" t="s">
        <v>699</v>
      </c>
      <c r="E2554">
        <v>1.0900000000000001</v>
      </c>
      <c r="F2554">
        <v>1.5000000000000001E-4</v>
      </c>
      <c r="G2554" t="s">
        <v>72</v>
      </c>
      <c r="H2554" t="s">
        <v>1228</v>
      </c>
      <c r="I2554" t="s">
        <v>16</v>
      </c>
      <c r="J2554">
        <v>1</v>
      </c>
    </row>
    <row r="2555" spans="1:10" x14ac:dyDescent="0.3">
      <c r="A2555" t="s">
        <v>1369</v>
      </c>
      <c r="B2555" t="s">
        <v>1370</v>
      </c>
      <c r="C2555" t="s">
        <v>114</v>
      </c>
      <c r="D2555" t="s">
        <v>115</v>
      </c>
      <c r="E2555">
        <v>1.1000000000000001</v>
      </c>
      <c r="F2555">
        <v>2.5000000000000001E-4</v>
      </c>
      <c r="G2555" t="s">
        <v>72</v>
      </c>
      <c r="H2555" t="s">
        <v>1228</v>
      </c>
      <c r="I2555" t="s">
        <v>16</v>
      </c>
      <c r="J2555">
        <v>1</v>
      </c>
    </row>
    <row r="2556" spans="1:10" x14ac:dyDescent="0.3">
      <c r="A2556" t="s">
        <v>1369</v>
      </c>
      <c r="B2556" t="s">
        <v>1370</v>
      </c>
      <c r="C2556" t="s">
        <v>372</v>
      </c>
      <c r="D2556" t="s">
        <v>373</v>
      </c>
      <c r="E2556">
        <v>1.1100000000000001</v>
      </c>
      <c r="F2556">
        <v>1.8102222222222224E-2</v>
      </c>
      <c r="G2556" t="s">
        <v>72</v>
      </c>
      <c r="H2556" t="s">
        <v>1228</v>
      </c>
      <c r="I2556" t="s">
        <v>16</v>
      </c>
      <c r="J2556">
        <v>5</v>
      </c>
    </row>
    <row r="2557" spans="1:10" x14ac:dyDescent="0.3">
      <c r="A2557" t="s">
        <v>1369</v>
      </c>
      <c r="B2557" t="s">
        <v>1370</v>
      </c>
      <c r="C2557" t="s">
        <v>90</v>
      </c>
      <c r="D2557" t="s">
        <v>91</v>
      </c>
      <c r="E2557">
        <v>1.1200000000000001</v>
      </c>
      <c r="F2557">
        <v>9.9999999999999991E-5</v>
      </c>
      <c r="G2557" t="s">
        <v>72</v>
      </c>
      <c r="H2557" t="s">
        <v>1228</v>
      </c>
      <c r="I2557" t="s">
        <v>16</v>
      </c>
      <c r="J2557">
        <v>1</v>
      </c>
    </row>
    <row r="2558" spans="1:10" x14ac:dyDescent="0.3">
      <c r="A2558" t="s">
        <v>1369</v>
      </c>
      <c r="B2558" t="s">
        <v>1370</v>
      </c>
      <c r="C2558" t="s">
        <v>86</v>
      </c>
      <c r="D2558" t="s">
        <v>87</v>
      </c>
      <c r="E2558">
        <v>1.1299999999999999</v>
      </c>
      <c r="F2558">
        <v>1.9999999999999998E-4</v>
      </c>
      <c r="G2558" t="s">
        <v>72</v>
      </c>
      <c r="H2558" t="s">
        <v>1228</v>
      </c>
      <c r="I2558" t="s">
        <v>16</v>
      </c>
      <c r="J2558">
        <v>1</v>
      </c>
    </row>
    <row r="2559" spans="1:10" x14ac:dyDescent="0.3">
      <c r="A2559" t="s">
        <v>1369</v>
      </c>
      <c r="B2559" t="s">
        <v>1370</v>
      </c>
      <c r="C2559" t="s">
        <v>110</v>
      </c>
      <c r="D2559" t="s">
        <v>111</v>
      </c>
      <c r="E2559">
        <v>1.1400000000000001</v>
      </c>
      <c r="F2559">
        <v>1.9999999999999998E-5</v>
      </c>
      <c r="G2559" t="s">
        <v>72</v>
      </c>
      <c r="H2559" t="s">
        <v>1228</v>
      </c>
      <c r="I2559" t="s">
        <v>16</v>
      </c>
      <c r="J2559">
        <v>1</v>
      </c>
    </row>
    <row r="2560" spans="1:10" x14ac:dyDescent="0.3">
      <c r="A2560" t="s">
        <v>1369</v>
      </c>
      <c r="B2560" t="s">
        <v>1370</v>
      </c>
      <c r="C2560" t="s">
        <v>128</v>
      </c>
      <c r="D2560" t="s">
        <v>129</v>
      </c>
      <c r="E2560">
        <v>1.1499999999999999</v>
      </c>
      <c r="F2560">
        <v>1.0000000000000001E-7</v>
      </c>
      <c r="G2560" t="s">
        <v>130</v>
      </c>
      <c r="H2560" t="s">
        <v>1228</v>
      </c>
      <c r="I2560" t="s">
        <v>16</v>
      </c>
      <c r="J2560">
        <v>1</v>
      </c>
    </row>
    <row r="2561" spans="1:10" x14ac:dyDescent="0.3">
      <c r="A2561" t="s">
        <v>1369</v>
      </c>
      <c r="B2561" t="s">
        <v>1370</v>
      </c>
      <c r="C2561" t="s">
        <v>1319</v>
      </c>
      <c r="D2561" t="s">
        <v>1320</v>
      </c>
      <c r="E2561">
        <v>1.1599999999999999</v>
      </c>
      <c r="F2561">
        <v>1.0000000000000001E-7</v>
      </c>
      <c r="G2561" t="s">
        <v>72</v>
      </c>
      <c r="H2561" t="s">
        <v>1228</v>
      </c>
      <c r="I2561" t="s">
        <v>16</v>
      </c>
      <c r="J2561">
        <v>2</v>
      </c>
    </row>
    <row r="2562" spans="1:10" x14ac:dyDescent="0.3">
      <c r="A2562" t="s">
        <v>1369</v>
      </c>
      <c r="B2562" t="s">
        <v>1370</v>
      </c>
      <c r="C2562" t="s">
        <v>290</v>
      </c>
      <c r="D2562" t="s">
        <v>291</v>
      </c>
      <c r="E2562">
        <v>1.17</v>
      </c>
      <c r="F2562">
        <v>6.1855555555555557E-4</v>
      </c>
      <c r="G2562" t="s">
        <v>72</v>
      </c>
      <c r="H2562" t="s">
        <v>1228</v>
      </c>
      <c r="I2562" t="s">
        <v>16</v>
      </c>
      <c r="J2562">
        <v>1</v>
      </c>
    </row>
    <row r="2563" spans="1:10" x14ac:dyDescent="0.3">
      <c r="A2563" t="s">
        <v>1369</v>
      </c>
      <c r="B2563" t="s">
        <v>1370</v>
      </c>
      <c r="C2563" t="s">
        <v>613</v>
      </c>
      <c r="D2563" t="s">
        <v>614</v>
      </c>
      <c r="E2563">
        <v>1.18</v>
      </c>
      <c r="F2563">
        <v>1.5E-3</v>
      </c>
      <c r="G2563" t="s">
        <v>72</v>
      </c>
      <c r="H2563" t="s">
        <v>1228</v>
      </c>
      <c r="I2563" t="s">
        <v>16</v>
      </c>
      <c r="J2563">
        <v>2</v>
      </c>
    </row>
    <row r="2564" spans="1:10" x14ac:dyDescent="0.3">
      <c r="A2564" t="s">
        <v>1369</v>
      </c>
      <c r="B2564" t="s">
        <v>1370</v>
      </c>
      <c r="C2564" t="s">
        <v>1331</v>
      </c>
      <c r="D2564" t="s">
        <v>1332</v>
      </c>
      <c r="E2564">
        <v>1.19</v>
      </c>
      <c r="F2564">
        <v>1.2E-4</v>
      </c>
      <c r="G2564" t="s">
        <v>72</v>
      </c>
      <c r="H2564" t="s">
        <v>1228</v>
      </c>
      <c r="I2564" t="s">
        <v>16</v>
      </c>
      <c r="J2564">
        <v>1</v>
      </c>
    </row>
    <row r="2565" spans="1:10" x14ac:dyDescent="0.3">
      <c r="A2565" t="s">
        <v>1369</v>
      </c>
      <c r="B2565" t="s">
        <v>1370</v>
      </c>
      <c r="C2565" t="s">
        <v>1333</v>
      </c>
      <c r="D2565" t="s">
        <v>1334</v>
      </c>
      <c r="E2565">
        <v>1.2</v>
      </c>
      <c r="F2565">
        <v>3.0000000000000001E-3</v>
      </c>
      <c r="G2565" t="s">
        <v>72</v>
      </c>
      <c r="H2565" t="s">
        <v>1228</v>
      </c>
      <c r="I2565" t="s">
        <v>16</v>
      </c>
      <c r="J2565">
        <v>0</v>
      </c>
    </row>
    <row r="2566" spans="1:10" x14ac:dyDescent="0.3">
      <c r="A2566" t="s">
        <v>1369</v>
      </c>
      <c r="B2566" t="s">
        <v>1370</v>
      </c>
      <c r="C2566" t="s">
        <v>1371</v>
      </c>
      <c r="D2566" t="s">
        <v>1372</v>
      </c>
      <c r="E2566">
        <v>2</v>
      </c>
      <c r="F2566">
        <v>1.02</v>
      </c>
      <c r="G2566" t="s">
        <v>14</v>
      </c>
      <c r="H2566" t="s">
        <v>1228</v>
      </c>
      <c r="I2566" t="s">
        <v>16</v>
      </c>
      <c r="J2566">
        <v>3</v>
      </c>
    </row>
    <row r="2567" spans="1:10" x14ac:dyDescent="0.3">
      <c r="A2567" t="s">
        <v>1369</v>
      </c>
      <c r="B2567" t="s">
        <v>1370</v>
      </c>
      <c r="C2567" t="s">
        <v>1373</v>
      </c>
      <c r="D2567" t="s">
        <v>1374</v>
      </c>
      <c r="E2567">
        <v>3</v>
      </c>
      <c r="F2567">
        <v>1.733888888888889E-2</v>
      </c>
      <c r="G2567" t="s">
        <v>72</v>
      </c>
      <c r="H2567" t="s">
        <v>1228</v>
      </c>
      <c r="I2567" t="s">
        <v>16</v>
      </c>
      <c r="J2567">
        <v>6</v>
      </c>
    </row>
    <row r="2568" spans="1:10" x14ac:dyDescent="0.3">
      <c r="A2568" t="s">
        <v>1369</v>
      </c>
      <c r="B2568" t="s">
        <v>1370</v>
      </c>
      <c r="C2568" t="s">
        <v>723</v>
      </c>
      <c r="D2568" t="s">
        <v>724</v>
      </c>
      <c r="E2568">
        <v>4</v>
      </c>
      <c r="F2568">
        <v>1.02</v>
      </c>
      <c r="G2568" t="s">
        <v>14</v>
      </c>
      <c r="H2568" t="s">
        <v>1228</v>
      </c>
      <c r="I2568" t="s">
        <v>16</v>
      </c>
      <c r="J2568">
        <v>3</v>
      </c>
    </row>
    <row r="2569" spans="1:10" x14ac:dyDescent="0.3">
      <c r="A2569" t="s">
        <v>1369</v>
      </c>
      <c r="B2569" t="s">
        <v>1370</v>
      </c>
      <c r="C2569" t="s">
        <v>1361</v>
      </c>
      <c r="D2569" t="s">
        <v>1362</v>
      </c>
      <c r="E2569">
        <v>5</v>
      </c>
      <c r="F2569">
        <v>8.5000000000000006E-2</v>
      </c>
      <c r="G2569" t="s">
        <v>14</v>
      </c>
      <c r="H2569" t="s">
        <v>1228</v>
      </c>
      <c r="I2569" t="s">
        <v>16</v>
      </c>
      <c r="J2569">
        <v>3</v>
      </c>
    </row>
    <row r="2570" spans="1:10" x14ac:dyDescent="0.3">
      <c r="A2570" t="s">
        <v>1375</v>
      </c>
      <c r="B2570" t="s">
        <v>1376</v>
      </c>
      <c r="C2570" t="s">
        <v>203</v>
      </c>
      <c r="D2570" t="s">
        <v>204</v>
      </c>
      <c r="E2570">
        <v>1.01</v>
      </c>
      <c r="F2570">
        <v>4.5300000000000002E-3</v>
      </c>
      <c r="G2570" t="s">
        <v>72</v>
      </c>
      <c r="H2570" t="s">
        <v>1228</v>
      </c>
      <c r="I2570" t="s">
        <v>16</v>
      </c>
      <c r="J2570">
        <v>1</v>
      </c>
    </row>
    <row r="2571" spans="1:10" x14ac:dyDescent="0.3">
      <c r="A2571" t="s">
        <v>1375</v>
      </c>
      <c r="B2571" t="s">
        <v>1376</v>
      </c>
      <c r="C2571" t="s">
        <v>1083</v>
      </c>
      <c r="D2571" t="s">
        <v>1084</v>
      </c>
      <c r="E2571">
        <v>1.02</v>
      </c>
      <c r="F2571">
        <v>7.254E-3</v>
      </c>
      <c r="G2571" t="s">
        <v>72</v>
      </c>
      <c r="H2571" t="s">
        <v>1228</v>
      </c>
      <c r="I2571" t="s">
        <v>16</v>
      </c>
      <c r="J2571">
        <v>1</v>
      </c>
    </row>
    <row r="2572" spans="1:10" x14ac:dyDescent="0.3">
      <c r="A2572" t="s">
        <v>1375</v>
      </c>
      <c r="B2572" t="s">
        <v>1376</v>
      </c>
      <c r="C2572" t="s">
        <v>292</v>
      </c>
      <c r="D2572" t="s">
        <v>293</v>
      </c>
      <c r="E2572">
        <v>1.03</v>
      </c>
      <c r="F2572">
        <v>1.2059999999999998E-3</v>
      </c>
      <c r="G2572" t="s">
        <v>72</v>
      </c>
      <c r="H2572" t="s">
        <v>1228</v>
      </c>
      <c r="I2572" t="s">
        <v>16</v>
      </c>
      <c r="J2572">
        <v>1</v>
      </c>
    </row>
    <row r="2573" spans="1:10" x14ac:dyDescent="0.3">
      <c r="A2573" t="s">
        <v>1375</v>
      </c>
      <c r="B2573" t="s">
        <v>1376</v>
      </c>
      <c r="C2573" t="s">
        <v>1087</v>
      </c>
      <c r="D2573" t="s">
        <v>1088</v>
      </c>
      <c r="E2573">
        <v>1.04</v>
      </c>
      <c r="F2573">
        <v>7.1519999999999995E-3</v>
      </c>
      <c r="G2573" t="s">
        <v>72</v>
      </c>
      <c r="H2573" t="s">
        <v>1228</v>
      </c>
      <c r="I2573" t="s">
        <v>16</v>
      </c>
      <c r="J2573">
        <v>1</v>
      </c>
    </row>
    <row r="2574" spans="1:10" x14ac:dyDescent="0.3">
      <c r="A2574" t="s">
        <v>1375</v>
      </c>
      <c r="B2574" t="s">
        <v>1376</v>
      </c>
      <c r="C2574" t="s">
        <v>1129</v>
      </c>
      <c r="D2574" t="s">
        <v>1130</v>
      </c>
      <c r="E2574">
        <v>1.05</v>
      </c>
      <c r="F2574">
        <v>7.1269999999999997E-3</v>
      </c>
      <c r="G2574" t="s">
        <v>72</v>
      </c>
      <c r="H2574" t="s">
        <v>1228</v>
      </c>
      <c r="I2574" t="s">
        <v>16</v>
      </c>
      <c r="J2574">
        <v>1</v>
      </c>
    </row>
    <row r="2575" spans="1:10" x14ac:dyDescent="0.3">
      <c r="A2575" t="s">
        <v>1375</v>
      </c>
      <c r="B2575" t="s">
        <v>1376</v>
      </c>
      <c r="C2575" t="s">
        <v>1131</v>
      </c>
      <c r="D2575" t="s">
        <v>1132</v>
      </c>
      <c r="E2575">
        <v>1.06</v>
      </c>
      <c r="F2575">
        <v>4.4999999999999997E-3</v>
      </c>
      <c r="G2575" t="s">
        <v>72</v>
      </c>
      <c r="H2575" t="s">
        <v>1228</v>
      </c>
      <c r="I2575" t="s">
        <v>16</v>
      </c>
      <c r="J2575">
        <v>1</v>
      </c>
    </row>
    <row r="2576" spans="1:10" x14ac:dyDescent="0.3">
      <c r="A2576" t="s">
        <v>1375</v>
      </c>
      <c r="B2576" t="s">
        <v>1376</v>
      </c>
      <c r="C2576" t="s">
        <v>717</v>
      </c>
      <c r="D2576" t="s">
        <v>718</v>
      </c>
      <c r="E2576">
        <v>1.07</v>
      </c>
      <c r="F2576">
        <v>4.0000000000000001E-3</v>
      </c>
      <c r="G2576" t="s">
        <v>72</v>
      </c>
      <c r="H2576" t="s">
        <v>1228</v>
      </c>
      <c r="I2576" t="s">
        <v>16</v>
      </c>
      <c r="J2576">
        <v>1</v>
      </c>
    </row>
    <row r="2577" spans="1:10" x14ac:dyDescent="0.3">
      <c r="A2577" t="s">
        <v>1375</v>
      </c>
      <c r="B2577" t="s">
        <v>1376</v>
      </c>
      <c r="C2577" t="s">
        <v>865</v>
      </c>
      <c r="D2577" t="s">
        <v>866</v>
      </c>
      <c r="E2577">
        <v>1.08</v>
      </c>
      <c r="F2577">
        <v>1.2E-4</v>
      </c>
      <c r="G2577" t="s">
        <v>72</v>
      </c>
      <c r="H2577" t="s">
        <v>1228</v>
      </c>
      <c r="I2577" t="s">
        <v>16</v>
      </c>
      <c r="J2577">
        <v>1</v>
      </c>
    </row>
    <row r="2578" spans="1:10" x14ac:dyDescent="0.3">
      <c r="A2578" t="s">
        <v>1375</v>
      </c>
      <c r="B2578" t="s">
        <v>1376</v>
      </c>
      <c r="C2578" t="s">
        <v>698</v>
      </c>
      <c r="D2578" t="s">
        <v>699</v>
      </c>
      <c r="E2578">
        <v>1.0900000000000001</v>
      </c>
      <c r="F2578">
        <v>1.5000000000000001E-4</v>
      </c>
      <c r="G2578" t="s">
        <v>72</v>
      </c>
      <c r="H2578" t="s">
        <v>1228</v>
      </c>
      <c r="I2578" t="s">
        <v>16</v>
      </c>
      <c r="J2578">
        <v>1</v>
      </c>
    </row>
    <row r="2579" spans="1:10" x14ac:dyDescent="0.3">
      <c r="A2579" t="s">
        <v>1375</v>
      </c>
      <c r="B2579" t="s">
        <v>1376</v>
      </c>
      <c r="C2579" t="s">
        <v>114</v>
      </c>
      <c r="D2579" t="s">
        <v>115</v>
      </c>
      <c r="E2579">
        <v>1.1000000000000001</v>
      </c>
      <c r="F2579">
        <v>3.0000000000000003E-4</v>
      </c>
      <c r="G2579" t="s">
        <v>72</v>
      </c>
      <c r="H2579" t="s">
        <v>1228</v>
      </c>
      <c r="I2579" t="s">
        <v>16</v>
      </c>
      <c r="J2579">
        <v>1</v>
      </c>
    </row>
    <row r="2580" spans="1:10" x14ac:dyDescent="0.3">
      <c r="A2580" t="s">
        <v>1375</v>
      </c>
      <c r="B2580" t="s">
        <v>1376</v>
      </c>
      <c r="C2580" t="s">
        <v>372</v>
      </c>
      <c r="D2580" t="s">
        <v>373</v>
      </c>
      <c r="E2580">
        <v>1.1100000000000001</v>
      </c>
      <c r="F2580">
        <v>1.7322222222222221E-2</v>
      </c>
      <c r="G2580" t="s">
        <v>72</v>
      </c>
      <c r="H2580" t="s">
        <v>1228</v>
      </c>
      <c r="I2580" t="s">
        <v>16</v>
      </c>
      <c r="J2580">
        <v>5</v>
      </c>
    </row>
    <row r="2581" spans="1:10" x14ac:dyDescent="0.3">
      <c r="A2581" t="s">
        <v>1375</v>
      </c>
      <c r="B2581" t="s">
        <v>1376</v>
      </c>
      <c r="C2581" t="s">
        <v>90</v>
      </c>
      <c r="D2581" t="s">
        <v>91</v>
      </c>
      <c r="E2581">
        <v>1.1200000000000001</v>
      </c>
      <c r="F2581">
        <v>9.9999999999999991E-5</v>
      </c>
      <c r="G2581" t="s">
        <v>72</v>
      </c>
      <c r="H2581" t="s">
        <v>1228</v>
      </c>
      <c r="I2581" t="s">
        <v>16</v>
      </c>
      <c r="J2581">
        <v>1</v>
      </c>
    </row>
    <row r="2582" spans="1:10" x14ac:dyDescent="0.3">
      <c r="A2582" t="s">
        <v>1375</v>
      </c>
      <c r="B2582" t="s">
        <v>1376</v>
      </c>
      <c r="C2582" t="s">
        <v>86</v>
      </c>
      <c r="D2582" t="s">
        <v>87</v>
      </c>
      <c r="E2582">
        <v>1.1299999999999999</v>
      </c>
      <c r="F2582">
        <v>1.9999999999999998E-4</v>
      </c>
      <c r="G2582" t="s">
        <v>72</v>
      </c>
      <c r="H2582" t="s">
        <v>1228</v>
      </c>
      <c r="I2582" t="s">
        <v>16</v>
      </c>
      <c r="J2582">
        <v>1</v>
      </c>
    </row>
    <row r="2583" spans="1:10" x14ac:dyDescent="0.3">
      <c r="A2583" t="s">
        <v>1375</v>
      </c>
      <c r="B2583" t="s">
        <v>1376</v>
      </c>
      <c r="C2583" t="s">
        <v>110</v>
      </c>
      <c r="D2583" t="s">
        <v>111</v>
      </c>
      <c r="E2583">
        <v>1.1400000000000001</v>
      </c>
      <c r="F2583">
        <v>1.9999999999999998E-5</v>
      </c>
      <c r="G2583" t="s">
        <v>72</v>
      </c>
      <c r="H2583" t="s">
        <v>1228</v>
      </c>
      <c r="I2583" t="s">
        <v>16</v>
      </c>
      <c r="J2583">
        <v>1</v>
      </c>
    </row>
    <row r="2584" spans="1:10" x14ac:dyDescent="0.3">
      <c r="A2584" t="s">
        <v>1375</v>
      </c>
      <c r="B2584" t="s">
        <v>1376</v>
      </c>
      <c r="C2584" t="s">
        <v>128</v>
      </c>
      <c r="D2584" t="s">
        <v>129</v>
      </c>
      <c r="E2584">
        <v>1.1499999999999999</v>
      </c>
      <c r="F2584">
        <v>1.0000000000000001E-7</v>
      </c>
      <c r="G2584" t="s">
        <v>130</v>
      </c>
      <c r="H2584" t="s">
        <v>1228</v>
      </c>
      <c r="I2584" t="s">
        <v>16</v>
      </c>
      <c r="J2584">
        <v>1</v>
      </c>
    </row>
    <row r="2585" spans="1:10" x14ac:dyDescent="0.3">
      <c r="A2585" t="s">
        <v>1375</v>
      </c>
      <c r="B2585" t="s">
        <v>1376</v>
      </c>
      <c r="C2585" t="s">
        <v>1319</v>
      </c>
      <c r="D2585" t="s">
        <v>1320</v>
      </c>
      <c r="E2585">
        <v>1.1599999999999999</v>
      </c>
      <c r="F2585">
        <v>1.0000000000000001E-7</v>
      </c>
      <c r="G2585" t="s">
        <v>72</v>
      </c>
      <c r="H2585" t="s">
        <v>1228</v>
      </c>
      <c r="I2585" t="s">
        <v>16</v>
      </c>
      <c r="J2585">
        <v>2</v>
      </c>
    </row>
    <row r="2586" spans="1:10" x14ac:dyDescent="0.3">
      <c r="A2586" t="s">
        <v>1375</v>
      </c>
      <c r="B2586" t="s">
        <v>1376</v>
      </c>
      <c r="C2586" t="s">
        <v>613</v>
      </c>
      <c r="D2586" t="s">
        <v>614</v>
      </c>
      <c r="E2586">
        <v>1.17</v>
      </c>
      <c r="F2586">
        <v>2.4000000000000002E-3</v>
      </c>
      <c r="G2586" t="s">
        <v>72</v>
      </c>
      <c r="H2586" t="s">
        <v>1228</v>
      </c>
      <c r="I2586" t="s">
        <v>16</v>
      </c>
      <c r="J2586">
        <v>2</v>
      </c>
    </row>
    <row r="2587" spans="1:10" x14ac:dyDescent="0.3">
      <c r="A2587" t="s">
        <v>1375</v>
      </c>
      <c r="B2587" t="s">
        <v>1376</v>
      </c>
      <c r="C2587" t="s">
        <v>290</v>
      </c>
      <c r="D2587" t="s">
        <v>291</v>
      </c>
      <c r="E2587">
        <v>1.18</v>
      </c>
      <c r="F2587">
        <v>6.1855555555555557E-4</v>
      </c>
      <c r="G2587" t="s">
        <v>72</v>
      </c>
      <c r="H2587" t="s">
        <v>1228</v>
      </c>
      <c r="I2587" t="s">
        <v>16</v>
      </c>
      <c r="J2587">
        <v>1</v>
      </c>
    </row>
    <row r="2588" spans="1:10" x14ac:dyDescent="0.3">
      <c r="A2588" t="s">
        <v>1375</v>
      </c>
      <c r="B2588" t="s">
        <v>1376</v>
      </c>
      <c r="C2588" t="s">
        <v>1351</v>
      </c>
      <c r="D2588" t="s">
        <v>1352</v>
      </c>
      <c r="E2588">
        <v>1.19</v>
      </c>
      <c r="F2588">
        <v>3.0000000000000001E-3</v>
      </c>
      <c r="G2588" t="s">
        <v>72</v>
      </c>
      <c r="H2588" t="s">
        <v>1228</v>
      </c>
      <c r="I2588" t="s">
        <v>16</v>
      </c>
      <c r="J2588">
        <v>0</v>
      </c>
    </row>
    <row r="2589" spans="1:10" x14ac:dyDescent="0.3">
      <c r="A2589" t="s">
        <v>1375</v>
      </c>
      <c r="B2589" t="s">
        <v>1376</v>
      </c>
      <c r="C2589" t="s">
        <v>1377</v>
      </c>
      <c r="D2589" t="s">
        <v>1378</v>
      </c>
      <c r="E2589">
        <v>2</v>
      </c>
      <c r="F2589">
        <v>1.02</v>
      </c>
      <c r="G2589" t="s">
        <v>14</v>
      </c>
      <c r="H2589" t="s">
        <v>1228</v>
      </c>
      <c r="I2589" t="s">
        <v>16</v>
      </c>
      <c r="J2589">
        <v>3</v>
      </c>
    </row>
    <row r="2590" spans="1:10" x14ac:dyDescent="0.3">
      <c r="A2590" t="s">
        <v>1375</v>
      </c>
      <c r="B2590" t="s">
        <v>1376</v>
      </c>
      <c r="C2590" t="s">
        <v>1379</v>
      </c>
      <c r="D2590" t="s">
        <v>1380</v>
      </c>
      <c r="E2590">
        <v>3</v>
      </c>
      <c r="F2590">
        <v>1.733888888888889E-2</v>
      </c>
      <c r="G2590" t="s">
        <v>72</v>
      </c>
      <c r="H2590" t="s">
        <v>1228</v>
      </c>
      <c r="I2590" t="s">
        <v>16</v>
      </c>
      <c r="J2590">
        <v>6</v>
      </c>
    </row>
    <row r="2591" spans="1:10" x14ac:dyDescent="0.3">
      <c r="A2591" t="s">
        <v>1375</v>
      </c>
      <c r="B2591" t="s">
        <v>1376</v>
      </c>
      <c r="C2591" t="s">
        <v>1361</v>
      </c>
      <c r="D2591" t="s">
        <v>1362</v>
      </c>
      <c r="E2591">
        <v>4</v>
      </c>
      <c r="F2591">
        <v>8.5000000000000006E-2</v>
      </c>
      <c r="G2591" t="s">
        <v>14</v>
      </c>
      <c r="H2591" t="s">
        <v>1228</v>
      </c>
      <c r="I2591" t="s">
        <v>16</v>
      </c>
      <c r="J2591">
        <v>3</v>
      </c>
    </row>
    <row r="2592" spans="1:10" x14ac:dyDescent="0.3">
      <c r="A2592" t="s">
        <v>1375</v>
      </c>
      <c r="B2592" t="s">
        <v>1376</v>
      </c>
      <c r="C2592" t="s">
        <v>723</v>
      </c>
      <c r="D2592" t="s">
        <v>724</v>
      </c>
      <c r="E2592">
        <v>5</v>
      </c>
      <c r="F2592">
        <v>1.02</v>
      </c>
      <c r="G2592" t="s">
        <v>14</v>
      </c>
      <c r="H2592" t="s">
        <v>1228</v>
      </c>
      <c r="I2592" t="s">
        <v>16</v>
      </c>
      <c r="J2592">
        <v>3</v>
      </c>
    </row>
    <row r="2593" spans="1:10" x14ac:dyDescent="0.3">
      <c r="A2593" t="s">
        <v>1381</v>
      </c>
      <c r="B2593" t="s">
        <v>1382</v>
      </c>
      <c r="C2593" t="s">
        <v>203</v>
      </c>
      <c r="D2593" t="s">
        <v>204</v>
      </c>
      <c r="E2593">
        <v>1.01</v>
      </c>
      <c r="F2593">
        <v>4.5300000000000002E-3</v>
      </c>
      <c r="G2593" t="s">
        <v>72</v>
      </c>
      <c r="H2593" t="s">
        <v>1228</v>
      </c>
      <c r="I2593" t="s">
        <v>16</v>
      </c>
      <c r="J2593">
        <v>1</v>
      </c>
    </row>
    <row r="2594" spans="1:10" x14ac:dyDescent="0.3">
      <c r="A2594" t="s">
        <v>1381</v>
      </c>
      <c r="B2594" t="s">
        <v>1382</v>
      </c>
      <c r="C2594" t="s">
        <v>1083</v>
      </c>
      <c r="D2594" t="s">
        <v>1084</v>
      </c>
      <c r="E2594">
        <v>1.02</v>
      </c>
      <c r="F2594">
        <v>7.254E-3</v>
      </c>
      <c r="G2594" t="s">
        <v>72</v>
      </c>
      <c r="H2594" t="s">
        <v>1228</v>
      </c>
      <c r="I2594" t="s">
        <v>16</v>
      </c>
      <c r="J2594">
        <v>1</v>
      </c>
    </row>
    <row r="2595" spans="1:10" x14ac:dyDescent="0.3">
      <c r="A2595" t="s">
        <v>1381</v>
      </c>
      <c r="B2595" t="s">
        <v>1382</v>
      </c>
      <c r="C2595" t="s">
        <v>292</v>
      </c>
      <c r="D2595" t="s">
        <v>293</v>
      </c>
      <c r="E2595">
        <v>1.03</v>
      </c>
      <c r="F2595">
        <v>1.2059999999999998E-3</v>
      </c>
      <c r="G2595" t="s">
        <v>72</v>
      </c>
      <c r="H2595" t="s">
        <v>1228</v>
      </c>
      <c r="I2595" t="s">
        <v>16</v>
      </c>
      <c r="J2595">
        <v>1</v>
      </c>
    </row>
    <row r="2596" spans="1:10" x14ac:dyDescent="0.3">
      <c r="A2596" t="s">
        <v>1381</v>
      </c>
      <c r="B2596" t="s">
        <v>1382</v>
      </c>
      <c r="C2596" t="s">
        <v>1087</v>
      </c>
      <c r="D2596" t="s">
        <v>1088</v>
      </c>
      <c r="E2596">
        <v>1.04</v>
      </c>
      <c r="F2596">
        <v>7.1519999999999995E-3</v>
      </c>
      <c r="G2596" t="s">
        <v>72</v>
      </c>
      <c r="H2596" t="s">
        <v>1228</v>
      </c>
      <c r="I2596" t="s">
        <v>16</v>
      </c>
      <c r="J2596">
        <v>1</v>
      </c>
    </row>
    <row r="2597" spans="1:10" x14ac:dyDescent="0.3">
      <c r="A2597" t="s">
        <v>1381</v>
      </c>
      <c r="B2597" t="s">
        <v>1382</v>
      </c>
      <c r="C2597" t="s">
        <v>1129</v>
      </c>
      <c r="D2597" t="s">
        <v>1130</v>
      </c>
      <c r="E2597">
        <v>1.05</v>
      </c>
      <c r="F2597">
        <v>7.1269999999999997E-3</v>
      </c>
      <c r="G2597" t="s">
        <v>72</v>
      </c>
      <c r="H2597" t="s">
        <v>1228</v>
      </c>
      <c r="I2597" t="s">
        <v>16</v>
      </c>
      <c r="J2597">
        <v>1</v>
      </c>
    </row>
    <row r="2598" spans="1:10" x14ac:dyDescent="0.3">
      <c r="A2598" t="s">
        <v>1381</v>
      </c>
      <c r="B2598" t="s">
        <v>1382</v>
      </c>
      <c r="C2598" t="s">
        <v>1131</v>
      </c>
      <c r="D2598" t="s">
        <v>1132</v>
      </c>
      <c r="E2598">
        <v>1.06</v>
      </c>
      <c r="F2598">
        <v>4.4999999999999997E-3</v>
      </c>
      <c r="G2598" t="s">
        <v>72</v>
      </c>
      <c r="H2598" t="s">
        <v>1228</v>
      </c>
      <c r="I2598" t="s">
        <v>16</v>
      </c>
      <c r="J2598">
        <v>1</v>
      </c>
    </row>
    <row r="2599" spans="1:10" x14ac:dyDescent="0.3">
      <c r="A2599" t="s">
        <v>1381</v>
      </c>
      <c r="B2599" t="s">
        <v>1382</v>
      </c>
      <c r="C2599" t="s">
        <v>717</v>
      </c>
      <c r="D2599" t="s">
        <v>718</v>
      </c>
      <c r="E2599">
        <v>1.07</v>
      </c>
      <c r="F2599">
        <v>4.0000000000000001E-3</v>
      </c>
      <c r="G2599" t="s">
        <v>72</v>
      </c>
      <c r="H2599" t="s">
        <v>1228</v>
      </c>
      <c r="I2599" t="s">
        <v>16</v>
      </c>
      <c r="J2599">
        <v>1</v>
      </c>
    </row>
    <row r="2600" spans="1:10" x14ac:dyDescent="0.3">
      <c r="A2600" t="s">
        <v>1381</v>
      </c>
      <c r="B2600" t="s">
        <v>1382</v>
      </c>
      <c r="C2600" t="s">
        <v>865</v>
      </c>
      <c r="D2600" t="s">
        <v>866</v>
      </c>
      <c r="E2600">
        <v>1.08</v>
      </c>
      <c r="F2600">
        <v>1.2E-4</v>
      </c>
      <c r="G2600" t="s">
        <v>72</v>
      </c>
      <c r="H2600" t="s">
        <v>1228</v>
      </c>
      <c r="I2600" t="s">
        <v>16</v>
      </c>
      <c r="J2600">
        <v>1</v>
      </c>
    </row>
    <row r="2601" spans="1:10" x14ac:dyDescent="0.3">
      <c r="A2601" t="s">
        <v>1381</v>
      </c>
      <c r="B2601" t="s">
        <v>1382</v>
      </c>
      <c r="C2601" t="s">
        <v>698</v>
      </c>
      <c r="D2601" t="s">
        <v>699</v>
      </c>
      <c r="E2601">
        <v>1.0900000000000001</v>
      </c>
      <c r="F2601">
        <v>1.5000000000000001E-4</v>
      </c>
      <c r="G2601" t="s">
        <v>72</v>
      </c>
      <c r="H2601" t="s">
        <v>1228</v>
      </c>
      <c r="I2601" t="s">
        <v>16</v>
      </c>
      <c r="J2601">
        <v>1</v>
      </c>
    </row>
    <row r="2602" spans="1:10" x14ac:dyDescent="0.3">
      <c r="A2602" t="s">
        <v>1381</v>
      </c>
      <c r="B2602" t="s">
        <v>1382</v>
      </c>
      <c r="C2602" t="s">
        <v>114</v>
      </c>
      <c r="D2602" t="s">
        <v>115</v>
      </c>
      <c r="E2602">
        <v>1.1000000000000001</v>
      </c>
      <c r="F2602">
        <v>3.0000000000000003E-4</v>
      </c>
      <c r="G2602" t="s">
        <v>72</v>
      </c>
      <c r="H2602" t="s">
        <v>1228</v>
      </c>
      <c r="I2602" t="s">
        <v>16</v>
      </c>
      <c r="J2602">
        <v>1</v>
      </c>
    </row>
    <row r="2603" spans="1:10" x14ac:dyDescent="0.3">
      <c r="A2603" t="s">
        <v>1381</v>
      </c>
      <c r="B2603" t="s">
        <v>1382</v>
      </c>
      <c r="C2603" t="s">
        <v>372</v>
      </c>
      <c r="D2603" t="s">
        <v>373</v>
      </c>
      <c r="E2603">
        <v>1.1100000000000001</v>
      </c>
      <c r="F2603">
        <v>1.9622277777777777E-2</v>
      </c>
      <c r="G2603" t="s">
        <v>72</v>
      </c>
      <c r="H2603" t="s">
        <v>1228</v>
      </c>
      <c r="I2603" t="s">
        <v>16</v>
      </c>
      <c r="J2603">
        <v>5</v>
      </c>
    </row>
    <row r="2604" spans="1:10" x14ac:dyDescent="0.3">
      <c r="A2604" t="s">
        <v>1381</v>
      </c>
      <c r="B2604" t="s">
        <v>1382</v>
      </c>
      <c r="C2604" t="s">
        <v>90</v>
      </c>
      <c r="D2604" t="s">
        <v>91</v>
      </c>
      <c r="E2604">
        <v>1.1200000000000001</v>
      </c>
      <c r="F2604">
        <v>9.9999999999999991E-5</v>
      </c>
      <c r="G2604" t="s">
        <v>72</v>
      </c>
      <c r="H2604" t="s">
        <v>1228</v>
      </c>
      <c r="I2604" t="s">
        <v>16</v>
      </c>
      <c r="J2604">
        <v>1</v>
      </c>
    </row>
    <row r="2605" spans="1:10" x14ac:dyDescent="0.3">
      <c r="A2605" t="s">
        <v>1381</v>
      </c>
      <c r="B2605" t="s">
        <v>1382</v>
      </c>
      <c r="C2605" t="s">
        <v>86</v>
      </c>
      <c r="D2605" t="s">
        <v>87</v>
      </c>
      <c r="E2605">
        <v>1.1299999999999999</v>
      </c>
      <c r="F2605">
        <v>1.9999999999999998E-4</v>
      </c>
      <c r="G2605" t="s">
        <v>72</v>
      </c>
      <c r="H2605" t="s">
        <v>1228</v>
      </c>
      <c r="I2605" t="s">
        <v>16</v>
      </c>
      <c r="J2605">
        <v>1</v>
      </c>
    </row>
    <row r="2606" spans="1:10" x14ac:dyDescent="0.3">
      <c r="A2606" t="s">
        <v>1381</v>
      </c>
      <c r="B2606" t="s">
        <v>1382</v>
      </c>
      <c r="C2606" t="s">
        <v>110</v>
      </c>
      <c r="D2606" t="s">
        <v>111</v>
      </c>
      <c r="E2606">
        <v>1.1400000000000001</v>
      </c>
      <c r="F2606">
        <v>1.9999999999999998E-5</v>
      </c>
      <c r="G2606" t="s">
        <v>72</v>
      </c>
      <c r="H2606" t="s">
        <v>1228</v>
      </c>
      <c r="I2606" t="s">
        <v>16</v>
      </c>
      <c r="J2606">
        <v>1</v>
      </c>
    </row>
    <row r="2607" spans="1:10" x14ac:dyDescent="0.3">
      <c r="A2607" t="s">
        <v>1381</v>
      </c>
      <c r="B2607" t="s">
        <v>1382</v>
      </c>
      <c r="C2607" t="s">
        <v>128</v>
      </c>
      <c r="D2607" t="s">
        <v>129</v>
      </c>
      <c r="E2607">
        <v>1.1499999999999999</v>
      </c>
      <c r="F2607">
        <v>1.0000000000000001E-7</v>
      </c>
      <c r="G2607" t="s">
        <v>130</v>
      </c>
      <c r="H2607" t="s">
        <v>1228</v>
      </c>
      <c r="I2607" t="s">
        <v>16</v>
      </c>
      <c r="J2607">
        <v>1</v>
      </c>
    </row>
    <row r="2608" spans="1:10" x14ac:dyDescent="0.3">
      <c r="A2608" t="s">
        <v>1381</v>
      </c>
      <c r="B2608" t="s">
        <v>1382</v>
      </c>
      <c r="C2608" t="s">
        <v>1319</v>
      </c>
      <c r="D2608" t="s">
        <v>1320</v>
      </c>
      <c r="E2608">
        <v>1.1599999999999999</v>
      </c>
      <c r="F2608">
        <v>1.0000000000000001E-7</v>
      </c>
      <c r="G2608" t="s">
        <v>72</v>
      </c>
      <c r="H2608" t="s">
        <v>1228</v>
      </c>
      <c r="I2608" t="s">
        <v>16</v>
      </c>
      <c r="J2608">
        <v>2</v>
      </c>
    </row>
    <row r="2609" spans="1:10" x14ac:dyDescent="0.3">
      <c r="A2609" t="s">
        <v>1381</v>
      </c>
      <c r="B2609" t="s">
        <v>1382</v>
      </c>
      <c r="C2609" t="s">
        <v>290</v>
      </c>
      <c r="D2609" t="s">
        <v>291</v>
      </c>
      <c r="E2609">
        <v>1.17</v>
      </c>
      <c r="F2609">
        <v>6.1855555555555557E-4</v>
      </c>
      <c r="G2609" t="s">
        <v>72</v>
      </c>
      <c r="H2609" t="s">
        <v>1228</v>
      </c>
      <c r="I2609" t="s">
        <v>16</v>
      </c>
      <c r="J2609">
        <v>1</v>
      </c>
    </row>
    <row r="2610" spans="1:10" x14ac:dyDescent="0.3">
      <c r="A2610" t="s">
        <v>1381</v>
      </c>
      <c r="B2610" t="s">
        <v>1382</v>
      </c>
      <c r="C2610" t="s">
        <v>1339</v>
      </c>
      <c r="D2610" t="s">
        <v>1340</v>
      </c>
      <c r="E2610">
        <v>1.18</v>
      </c>
      <c r="F2610">
        <v>3.0000000000000001E-3</v>
      </c>
      <c r="G2610" t="s">
        <v>72</v>
      </c>
      <c r="H2610" t="s">
        <v>1228</v>
      </c>
      <c r="I2610" t="s">
        <v>16</v>
      </c>
      <c r="J2610">
        <v>3</v>
      </c>
    </row>
    <row r="2611" spans="1:10" x14ac:dyDescent="0.3">
      <c r="A2611" t="s">
        <v>1381</v>
      </c>
      <c r="B2611" t="s">
        <v>1382</v>
      </c>
      <c r="C2611" t="s">
        <v>1331</v>
      </c>
      <c r="D2611" t="s">
        <v>1332</v>
      </c>
      <c r="E2611">
        <v>1.19</v>
      </c>
      <c r="F2611">
        <v>9.9999999999999991E-5</v>
      </c>
      <c r="G2611" t="s">
        <v>72</v>
      </c>
      <c r="H2611" t="s">
        <v>1228</v>
      </c>
      <c r="I2611" t="s">
        <v>16</v>
      </c>
      <c r="J2611">
        <v>1</v>
      </c>
    </row>
    <row r="2612" spans="1:10" x14ac:dyDescent="0.3">
      <c r="A2612" t="s">
        <v>1381</v>
      </c>
      <c r="B2612" t="s">
        <v>1382</v>
      </c>
      <c r="C2612" t="s">
        <v>1383</v>
      </c>
      <c r="D2612" t="s">
        <v>1384</v>
      </c>
      <c r="E2612">
        <v>2</v>
      </c>
      <c r="F2612">
        <v>1.02</v>
      </c>
      <c r="G2612" t="s">
        <v>14</v>
      </c>
      <c r="H2612" t="s">
        <v>1228</v>
      </c>
      <c r="I2612" t="s">
        <v>16</v>
      </c>
      <c r="J2612">
        <v>3</v>
      </c>
    </row>
    <row r="2613" spans="1:10" x14ac:dyDescent="0.3">
      <c r="A2613" t="s">
        <v>1381</v>
      </c>
      <c r="B2613" t="s">
        <v>1382</v>
      </c>
      <c r="C2613" t="s">
        <v>1385</v>
      </c>
      <c r="D2613" t="s">
        <v>1386</v>
      </c>
      <c r="E2613">
        <v>3</v>
      </c>
      <c r="F2613">
        <v>1.733888888888889E-2</v>
      </c>
      <c r="G2613" t="s">
        <v>72</v>
      </c>
      <c r="H2613" t="s">
        <v>1228</v>
      </c>
      <c r="I2613" t="s">
        <v>16</v>
      </c>
      <c r="J2613">
        <v>6</v>
      </c>
    </row>
    <row r="2614" spans="1:10" x14ac:dyDescent="0.3">
      <c r="A2614" t="s">
        <v>1381</v>
      </c>
      <c r="B2614" t="s">
        <v>1382</v>
      </c>
      <c r="C2614" t="s">
        <v>1361</v>
      </c>
      <c r="D2614" t="s">
        <v>1362</v>
      </c>
      <c r="E2614">
        <v>4</v>
      </c>
      <c r="F2614">
        <v>8.5000000000000006E-2</v>
      </c>
      <c r="G2614" t="s">
        <v>14</v>
      </c>
      <c r="H2614" t="s">
        <v>1228</v>
      </c>
      <c r="I2614" t="s">
        <v>16</v>
      </c>
      <c r="J2614">
        <v>3</v>
      </c>
    </row>
    <row r="2615" spans="1:10" x14ac:dyDescent="0.3">
      <c r="A2615" t="s">
        <v>1381</v>
      </c>
      <c r="B2615" t="s">
        <v>1382</v>
      </c>
      <c r="C2615" t="s">
        <v>723</v>
      </c>
      <c r="D2615" t="s">
        <v>724</v>
      </c>
      <c r="E2615">
        <v>5</v>
      </c>
      <c r="F2615">
        <v>1.02</v>
      </c>
      <c r="G2615" t="s">
        <v>14</v>
      </c>
      <c r="H2615" t="s">
        <v>1228</v>
      </c>
      <c r="I2615" t="s">
        <v>16</v>
      </c>
      <c r="J2615">
        <v>3</v>
      </c>
    </row>
    <row r="2616" spans="1:10" x14ac:dyDescent="0.3">
      <c r="A2616" t="s">
        <v>1387</v>
      </c>
      <c r="B2616" t="s">
        <v>1388</v>
      </c>
      <c r="C2616" t="s">
        <v>1361</v>
      </c>
      <c r="D2616" t="s">
        <v>1362</v>
      </c>
      <c r="E2616">
        <v>1</v>
      </c>
      <c r="F2616">
        <v>8.5000000000000006E-2</v>
      </c>
      <c r="G2616" t="s">
        <v>14</v>
      </c>
      <c r="H2616" t="s">
        <v>1228</v>
      </c>
      <c r="I2616" t="s">
        <v>16</v>
      </c>
      <c r="J2616">
        <v>3</v>
      </c>
    </row>
    <row r="2617" spans="1:10" x14ac:dyDescent="0.3">
      <c r="A2617" t="s">
        <v>1387</v>
      </c>
      <c r="B2617" t="s">
        <v>1388</v>
      </c>
      <c r="C2617" t="s">
        <v>1389</v>
      </c>
      <c r="D2617" t="s">
        <v>1390</v>
      </c>
      <c r="E2617">
        <v>2</v>
      </c>
      <c r="F2617">
        <v>1.02</v>
      </c>
      <c r="G2617" t="s">
        <v>14</v>
      </c>
      <c r="H2617" t="s">
        <v>1228</v>
      </c>
      <c r="I2617" t="s">
        <v>16</v>
      </c>
      <c r="J2617">
        <v>3</v>
      </c>
    </row>
    <row r="2618" spans="1:10" x14ac:dyDescent="0.3">
      <c r="A2618" t="s">
        <v>1387</v>
      </c>
      <c r="B2618" t="s">
        <v>1388</v>
      </c>
      <c r="C2618" t="s">
        <v>1391</v>
      </c>
      <c r="D2618" t="s">
        <v>1392</v>
      </c>
      <c r="E2618">
        <v>3</v>
      </c>
      <c r="F2618">
        <v>1.733888888888889E-2</v>
      </c>
      <c r="G2618" t="s">
        <v>72</v>
      </c>
      <c r="H2618" t="s">
        <v>1228</v>
      </c>
      <c r="I2618" t="s">
        <v>16</v>
      </c>
      <c r="J2618">
        <v>6</v>
      </c>
    </row>
    <row r="2619" spans="1:10" x14ac:dyDescent="0.3">
      <c r="A2619" t="s">
        <v>1387</v>
      </c>
      <c r="B2619" t="s">
        <v>1388</v>
      </c>
      <c r="C2619" t="s">
        <v>203</v>
      </c>
      <c r="D2619" t="s">
        <v>204</v>
      </c>
      <c r="E2619">
        <v>4.01</v>
      </c>
      <c r="F2619">
        <v>4.5300000000000002E-3</v>
      </c>
      <c r="G2619" t="s">
        <v>72</v>
      </c>
      <c r="H2619" t="s">
        <v>1228</v>
      </c>
      <c r="I2619" t="s">
        <v>16</v>
      </c>
      <c r="J2619">
        <v>1</v>
      </c>
    </row>
    <row r="2620" spans="1:10" x14ac:dyDescent="0.3">
      <c r="A2620" t="s">
        <v>1387</v>
      </c>
      <c r="B2620" t="s">
        <v>1388</v>
      </c>
      <c r="C2620" t="s">
        <v>1083</v>
      </c>
      <c r="D2620" t="s">
        <v>1084</v>
      </c>
      <c r="E2620">
        <v>4.0199999999999996</v>
      </c>
      <c r="F2620">
        <v>7.254E-3</v>
      </c>
      <c r="G2620" t="s">
        <v>72</v>
      </c>
      <c r="H2620" t="s">
        <v>1228</v>
      </c>
      <c r="I2620" t="s">
        <v>16</v>
      </c>
      <c r="J2620">
        <v>1</v>
      </c>
    </row>
    <row r="2621" spans="1:10" x14ac:dyDescent="0.3">
      <c r="A2621" t="s">
        <v>1387</v>
      </c>
      <c r="B2621" t="s">
        <v>1388</v>
      </c>
      <c r="C2621" t="s">
        <v>292</v>
      </c>
      <c r="D2621" t="s">
        <v>293</v>
      </c>
      <c r="E2621">
        <v>4.03</v>
      </c>
      <c r="F2621">
        <v>1.2059999999999998E-3</v>
      </c>
      <c r="G2621" t="s">
        <v>72</v>
      </c>
      <c r="H2621" t="s">
        <v>1228</v>
      </c>
      <c r="I2621" t="s">
        <v>16</v>
      </c>
      <c r="J2621">
        <v>1</v>
      </c>
    </row>
    <row r="2622" spans="1:10" x14ac:dyDescent="0.3">
      <c r="A2622" t="s">
        <v>1387</v>
      </c>
      <c r="B2622" t="s">
        <v>1388</v>
      </c>
      <c r="C2622" t="s">
        <v>1087</v>
      </c>
      <c r="D2622" t="s">
        <v>1088</v>
      </c>
      <c r="E2622">
        <v>4.04</v>
      </c>
      <c r="F2622">
        <v>7.1519999999999995E-3</v>
      </c>
      <c r="G2622" t="s">
        <v>72</v>
      </c>
      <c r="H2622" t="s">
        <v>1228</v>
      </c>
      <c r="I2622" t="s">
        <v>16</v>
      </c>
      <c r="J2622">
        <v>1</v>
      </c>
    </row>
    <row r="2623" spans="1:10" x14ac:dyDescent="0.3">
      <c r="A2623" t="s">
        <v>1387</v>
      </c>
      <c r="B2623" t="s">
        <v>1388</v>
      </c>
      <c r="C2623" t="s">
        <v>1129</v>
      </c>
      <c r="D2623" t="s">
        <v>1130</v>
      </c>
      <c r="E2623">
        <v>4.05</v>
      </c>
      <c r="F2623">
        <v>7.1269999999999997E-3</v>
      </c>
      <c r="G2623" t="s">
        <v>72</v>
      </c>
      <c r="H2623" t="s">
        <v>1228</v>
      </c>
      <c r="I2623" t="s">
        <v>16</v>
      </c>
      <c r="J2623">
        <v>1</v>
      </c>
    </row>
    <row r="2624" spans="1:10" x14ac:dyDescent="0.3">
      <c r="A2624" t="s">
        <v>1387</v>
      </c>
      <c r="B2624" t="s">
        <v>1388</v>
      </c>
      <c r="C2624" t="s">
        <v>1131</v>
      </c>
      <c r="D2624" t="s">
        <v>1132</v>
      </c>
      <c r="E2624">
        <v>4.0599999999999996</v>
      </c>
      <c r="F2624">
        <v>4.4999999999999997E-3</v>
      </c>
      <c r="G2624" t="s">
        <v>72</v>
      </c>
      <c r="H2624" t="s">
        <v>1228</v>
      </c>
      <c r="I2624" t="s">
        <v>16</v>
      </c>
      <c r="J2624">
        <v>1</v>
      </c>
    </row>
    <row r="2625" spans="1:10" x14ac:dyDescent="0.3">
      <c r="A2625" t="s">
        <v>1387</v>
      </c>
      <c r="B2625" t="s">
        <v>1388</v>
      </c>
      <c r="C2625" t="s">
        <v>717</v>
      </c>
      <c r="D2625" t="s">
        <v>718</v>
      </c>
      <c r="E2625">
        <v>4.07</v>
      </c>
      <c r="F2625">
        <v>4.0000000000000001E-3</v>
      </c>
      <c r="G2625" t="s">
        <v>72</v>
      </c>
      <c r="H2625" t="s">
        <v>1228</v>
      </c>
      <c r="I2625" t="s">
        <v>16</v>
      </c>
      <c r="J2625">
        <v>1</v>
      </c>
    </row>
    <row r="2626" spans="1:10" x14ac:dyDescent="0.3">
      <c r="A2626" t="s">
        <v>1387</v>
      </c>
      <c r="B2626" t="s">
        <v>1388</v>
      </c>
      <c r="C2626" t="s">
        <v>865</v>
      </c>
      <c r="D2626" t="s">
        <v>866</v>
      </c>
      <c r="E2626">
        <v>4.08</v>
      </c>
      <c r="F2626">
        <v>1.2E-4</v>
      </c>
      <c r="G2626" t="s">
        <v>72</v>
      </c>
      <c r="H2626" t="s">
        <v>1228</v>
      </c>
      <c r="I2626" t="s">
        <v>16</v>
      </c>
      <c r="J2626">
        <v>1</v>
      </c>
    </row>
    <row r="2627" spans="1:10" x14ac:dyDescent="0.3">
      <c r="A2627" t="s">
        <v>1387</v>
      </c>
      <c r="B2627" t="s">
        <v>1388</v>
      </c>
      <c r="C2627" t="s">
        <v>698</v>
      </c>
      <c r="D2627" t="s">
        <v>699</v>
      </c>
      <c r="E2627">
        <v>4.09</v>
      </c>
      <c r="F2627">
        <v>1.5000000000000001E-4</v>
      </c>
      <c r="G2627" t="s">
        <v>72</v>
      </c>
      <c r="H2627" t="s">
        <v>1228</v>
      </c>
      <c r="I2627" t="s">
        <v>16</v>
      </c>
      <c r="J2627">
        <v>1</v>
      </c>
    </row>
    <row r="2628" spans="1:10" x14ac:dyDescent="0.3">
      <c r="A2628" t="s">
        <v>1387</v>
      </c>
      <c r="B2628" t="s">
        <v>1388</v>
      </c>
      <c r="C2628" t="s">
        <v>114</v>
      </c>
      <c r="D2628" t="s">
        <v>115</v>
      </c>
      <c r="E2628">
        <v>4.0999999999999996</v>
      </c>
      <c r="F2628">
        <v>1.5000000000000001E-4</v>
      </c>
      <c r="G2628" t="s">
        <v>72</v>
      </c>
      <c r="H2628" t="s">
        <v>1228</v>
      </c>
      <c r="I2628" t="s">
        <v>16</v>
      </c>
      <c r="J2628">
        <v>1</v>
      </c>
    </row>
    <row r="2629" spans="1:10" x14ac:dyDescent="0.3">
      <c r="A2629" t="s">
        <v>1387</v>
      </c>
      <c r="B2629" t="s">
        <v>1388</v>
      </c>
      <c r="C2629" t="s">
        <v>372</v>
      </c>
      <c r="D2629" t="s">
        <v>373</v>
      </c>
      <c r="E2629">
        <v>4.1100000000000003</v>
      </c>
      <c r="F2629">
        <v>1.9722222222222221E-2</v>
      </c>
      <c r="G2629" t="s">
        <v>72</v>
      </c>
      <c r="H2629" t="s">
        <v>1228</v>
      </c>
      <c r="I2629" t="s">
        <v>16</v>
      </c>
      <c r="J2629">
        <v>5</v>
      </c>
    </row>
    <row r="2630" spans="1:10" x14ac:dyDescent="0.3">
      <c r="A2630" t="s">
        <v>1387</v>
      </c>
      <c r="B2630" t="s">
        <v>1388</v>
      </c>
      <c r="C2630" t="s">
        <v>1317</v>
      </c>
      <c r="D2630" t="s">
        <v>1318</v>
      </c>
      <c r="E2630">
        <v>4.12</v>
      </c>
      <c r="F2630">
        <v>3.0000000000000001E-3</v>
      </c>
      <c r="G2630" t="s">
        <v>72</v>
      </c>
      <c r="H2630" t="s">
        <v>1228</v>
      </c>
      <c r="I2630" t="s">
        <v>16</v>
      </c>
      <c r="J2630">
        <v>0</v>
      </c>
    </row>
    <row r="2631" spans="1:10" x14ac:dyDescent="0.3">
      <c r="A2631" t="s">
        <v>1387</v>
      </c>
      <c r="B2631" t="s">
        <v>1388</v>
      </c>
      <c r="C2631" t="s">
        <v>90</v>
      </c>
      <c r="D2631" t="s">
        <v>91</v>
      </c>
      <c r="E2631">
        <v>4.13</v>
      </c>
      <c r="F2631">
        <v>9.9999999999999991E-5</v>
      </c>
      <c r="G2631" t="s">
        <v>72</v>
      </c>
      <c r="H2631" t="s">
        <v>1228</v>
      </c>
      <c r="I2631" t="s">
        <v>16</v>
      </c>
      <c r="J2631">
        <v>1</v>
      </c>
    </row>
    <row r="2632" spans="1:10" x14ac:dyDescent="0.3">
      <c r="A2632" t="s">
        <v>1387</v>
      </c>
      <c r="B2632" t="s">
        <v>1388</v>
      </c>
      <c r="C2632" t="s">
        <v>86</v>
      </c>
      <c r="D2632" t="s">
        <v>87</v>
      </c>
      <c r="E2632">
        <v>4.1399999999999997</v>
      </c>
      <c r="F2632">
        <v>1.9999999999999998E-4</v>
      </c>
      <c r="G2632" t="s">
        <v>72</v>
      </c>
      <c r="H2632" t="s">
        <v>1228</v>
      </c>
      <c r="I2632" t="s">
        <v>16</v>
      </c>
      <c r="J2632">
        <v>1</v>
      </c>
    </row>
    <row r="2633" spans="1:10" x14ac:dyDescent="0.3">
      <c r="A2633" t="s">
        <v>1387</v>
      </c>
      <c r="B2633" t="s">
        <v>1388</v>
      </c>
      <c r="C2633" t="s">
        <v>110</v>
      </c>
      <c r="D2633" t="s">
        <v>111</v>
      </c>
      <c r="E2633">
        <v>4.1500000000000004</v>
      </c>
      <c r="F2633">
        <v>1.9999999999999998E-5</v>
      </c>
      <c r="G2633" t="s">
        <v>72</v>
      </c>
      <c r="H2633" t="s">
        <v>1228</v>
      </c>
      <c r="I2633" t="s">
        <v>16</v>
      </c>
      <c r="J2633">
        <v>1</v>
      </c>
    </row>
    <row r="2634" spans="1:10" x14ac:dyDescent="0.3">
      <c r="A2634" t="s">
        <v>1387</v>
      </c>
      <c r="B2634" t="s">
        <v>1388</v>
      </c>
      <c r="C2634" t="s">
        <v>128</v>
      </c>
      <c r="D2634" t="s">
        <v>129</v>
      </c>
      <c r="E2634">
        <v>4.16</v>
      </c>
      <c r="F2634">
        <v>1.0000000000000001E-7</v>
      </c>
      <c r="G2634" t="s">
        <v>130</v>
      </c>
      <c r="H2634" t="s">
        <v>1228</v>
      </c>
      <c r="I2634" t="s">
        <v>16</v>
      </c>
      <c r="J2634">
        <v>1</v>
      </c>
    </row>
    <row r="2635" spans="1:10" x14ac:dyDescent="0.3">
      <c r="A2635" t="s">
        <v>1387</v>
      </c>
      <c r="B2635" t="s">
        <v>1388</v>
      </c>
      <c r="C2635" t="s">
        <v>1319</v>
      </c>
      <c r="D2635" t="s">
        <v>1320</v>
      </c>
      <c r="E2635">
        <v>4.17</v>
      </c>
      <c r="F2635">
        <v>1.0000000000000001E-7</v>
      </c>
      <c r="G2635" t="s">
        <v>72</v>
      </c>
      <c r="H2635" t="s">
        <v>1228</v>
      </c>
      <c r="I2635" t="s">
        <v>16</v>
      </c>
      <c r="J2635">
        <v>2</v>
      </c>
    </row>
    <row r="2636" spans="1:10" x14ac:dyDescent="0.3">
      <c r="A2636" t="s">
        <v>1387</v>
      </c>
      <c r="B2636" t="s">
        <v>1388</v>
      </c>
      <c r="C2636" t="s">
        <v>290</v>
      </c>
      <c r="D2636" t="s">
        <v>291</v>
      </c>
      <c r="E2636">
        <v>4.18</v>
      </c>
      <c r="F2636">
        <v>6.1855555555555557E-4</v>
      </c>
      <c r="G2636" t="s">
        <v>72</v>
      </c>
      <c r="H2636" t="s">
        <v>1228</v>
      </c>
      <c r="I2636" t="s">
        <v>16</v>
      </c>
      <c r="J2636">
        <v>1</v>
      </c>
    </row>
    <row r="2637" spans="1:10" x14ac:dyDescent="0.3">
      <c r="A2637" t="s">
        <v>1387</v>
      </c>
      <c r="B2637" t="s">
        <v>1388</v>
      </c>
      <c r="C2637" t="s">
        <v>723</v>
      </c>
      <c r="D2637" t="s">
        <v>724</v>
      </c>
      <c r="E2637">
        <v>5</v>
      </c>
      <c r="F2637">
        <v>1.02</v>
      </c>
      <c r="G2637" t="s">
        <v>14</v>
      </c>
      <c r="H2637" t="s">
        <v>1228</v>
      </c>
      <c r="I2637" t="s">
        <v>16</v>
      </c>
      <c r="J2637">
        <v>3</v>
      </c>
    </row>
    <row r="2638" spans="1:10" x14ac:dyDescent="0.3">
      <c r="A2638" t="s">
        <v>1393</v>
      </c>
      <c r="B2638" t="s">
        <v>1394</v>
      </c>
      <c r="C2638" t="s">
        <v>1395</v>
      </c>
      <c r="D2638" t="s">
        <v>1396</v>
      </c>
      <c r="E2638">
        <v>1</v>
      </c>
      <c r="F2638">
        <v>1.05</v>
      </c>
      <c r="G2638" t="s">
        <v>14</v>
      </c>
      <c r="H2638" t="s">
        <v>1228</v>
      </c>
      <c r="I2638" t="s">
        <v>16</v>
      </c>
      <c r="J2638">
        <v>0</v>
      </c>
    </row>
    <row r="2639" spans="1:10" x14ac:dyDescent="0.3">
      <c r="A2639" t="s">
        <v>1393</v>
      </c>
      <c r="B2639" t="s">
        <v>1394</v>
      </c>
      <c r="C2639" t="s">
        <v>1397</v>
      </c>
      <c r="D2639" t="s">
        <v>1398</v>
      </c>
      <c r="E2639">
        <v>2</v>
      </c>
      <c r="F2639">
        <v>1.7850000000000001E-2</v>
      </c>
      <c r="G2639" t="s">
        <v>72</v>
      </c>
      <c r="H2639" t="s">
        <v>1228</v>
      </c>
      <c r="I2639" t="s">
        <v>16</v>
      </c>
      <c r="J2639">
        <v>0</v>
      </c>
    </row>
    <row r="2640" spans="1:10" x14ac:dyDescent="0.3">
      <c r="A2640" t="s">
        <v>1393</v>
      </c>
      <c r="B2640" t="s">
        <v>1394</v>
      </c>
      <c r="C2640" t="s">
        <v>1361</v>
      </c>
      <c r="D2640" t="s">
        <v>1362</v>
      </c>
      <c r="E2640">
        <v>3</v>
      </c>
      <c r="F2640">
        <v>8.7499999999999994E-2</v>
      </c>
      <c r="G2640" t="s">
        <v>14</v>
      </c>
      <c r="H2640" t="s">
        <v>1228</v>
      </c>
      <c r="I2640" t="s">
        <v>16</v>
      </c>
      <c r="J2640">
        <v>3</v>
      </c>
    </row>
    <row r="2641" spans="1:10" x14ac:dyDescent="0.3">
      <c r="A2641" t="s">
        <v>1393</v>
      </c>
      <c r="B2641" t="s">
        <v>1394</v>
      </c>
      <c r="C2641" t="s">
        <v>723</v>
      </c>
      <c r="D2641" t="s">
        <v>724</v>
      </c>
      <c r="E2641">
        <v>4</v>
      </c>
      <c r="F2641">
        <v>1.05</v>
      </c>
      <c r="G2641" t="s">
        <v>14</v>
      </c>
      <c r="H2641" t="s">
        <v>1228</v>
      </c>
      <c r="I2641" t="s">
        <v>16</v>
      </c>
      <c r="J2641">
        <v>3</v>
      </c>
    </row>
    <row r="2642" spans="1:10" x14ac:dyDescent="0.3">
      <c r="A2642" t="s">
        <v>1393</v>
      </c>
      <c r="B2642" t="s">
        <v>1394</v>
      </c>
      <c r="C2642" t="s">
        <v>203</v>
      </c>
      <c r="D2642" t="s">
        <v>204</v>
      </c>
      <c r="E2642">
        <v>5.01</v>
      </c>
      <c r="F2642">
        <v>2.2650000000000001E-3</v>
      </c>
      <c r="G2642" t="s">
        <v>72</v>
      </c>
      <c r="H2642" t="s">
        <v>1228</v>
      </c>
      <c r="I2642" t="s">
        <v>16</v>
      </c>
      <c r="J2642">
        <v>1</v>
      </c>
    </row>
    <row r="2643" spans="1:10" x14ac:dyDescent="0.3">
      <c r="A2643" t="s">
        <v>1393</v>
      </c>
      <c r="B2643" t="s">
        <v>1394</v>
      </c>
      <c r="C2643" t="s">
        <v>1083</v>
      </c>
      <c r="D2643" t="s">
        <v>1084</v>
      </c>
      <c r="E2643">
        <v>5.0199999999999996</v>
      </c>
      <c r="F2643">
        <v>3.6269999999999996E-3</v>
      </c>
      <c r="G2643" t="s">
        <v>72</v>
      </c>
      <c r="H2643" t="s">
        <v>1228</v>
      </c>
      <c r="I2643" t="s">
        <v>16</v>
      </c>
      <c r="J2643">
        <v>1</v>
      </c>
    </row>
    <row r="2644" spans="1:10" x14ac:dyDescent="0.3">
      <c r="A2644" t="s">
        <v>1393</v>
      </c>
      <c r="B2644" t="s">
        <v>1394</v>
      </c>
      <c r="C2644" t="s">
        <v>292</v>
      </c>
      <c r="D2644" t="s">
        <v>293</v>
      </c>
      <c r="E2644">
        <v>5.03</v>
      </c>
      <c r="F2644">
        <v>5.9999999999999995E-4</v>
      </c>
      <c r="G2644" t="s">
        <v>72</v>
      </c>
      <c r="H2644" t="s">
        <v>1228</v>
      </c>
      <c r="I2644" t="s">
        <v>16</v>
      </c>
      <c r="J2644">
        <v>1</v>
      </c>
    </row>
    <row r="2645" spans="1:10" x14ac:dyDescent="0.3">
      <c r="A2645" t="s">
        <v>1393</v>
      </c>
      <c r="B2645" t="s">
        <v>1394</v>
      </c>
      <c r="C2645" t="s">
        <v>1087</v>
      </c>
      <c r="D2645" t="s">
        <v>1088</v>
      </c>
      <c r="E2645">
        <v>5.04</v>
      </c>
      <c r="F2645">
        <v>3.5760000000000002E-3</v>
      </c>
      <c r="G2645" t="s">
        <v>72</v>
      </c>
      <c r="H2645" t="s">
        <v>1228</v>
      </c>
      <c r="I2645" t="s">
        <v>16</v>
      </c>
      <c r="J2645">
        <v>1</v>
      </c>
    </row>
    <row r="2646" spans="1:10" x14ac:dyDescent="0.3">
      <c r="A2646" t="s">
        <v>1393</v>
      </c>
      <c r="B2646" t="s">
        <v>1394</v>
      </c>
      <c r="C2646" t="s">
        <v>1129</v>
      </c>
      <c r="D2646" t="s">
        <v>1130</v>
      </c>
      <c r="E2646">
        <v>5.05</v>
      </c>
      <c r="F2646">
        <v>3.5634999999999998E-3</v>
      </c>
      <c r="G2646" t="s">
        <v>72</v>
      </c>
      <c r="H2646" t="s">
        <v>1228</v>
      </c>
      <c r="I2646" t="s">
        <v>16</v>
      </c>
      <c r="J2646">
        <v>1</v>
      </c>
    </row>
    <row r="2647" spans="1:10" x14ac:dyDescent="0.3">
      <c r="A2647" t="s">
        <v>1393</v>
      </c>
      <c r="B2647" t="s">
        <v>1394</v>
      </c>
      <c r="C2647" t="s">
        <v>1131</v>
      </c>
      <c r="D2647" t="s">
        <v>1132</v>
      </c>
      <c r="E2647">
        <v>5.0599999999999996</v>
      </c>
      <c r="F2647">
        <v>2.5000000000000001E-3</v>
      </c>
      <c r="G2647" t="s">
        <v>72</v>
      </c>
      <c r="H2647" t="s">
        <v>1228</v>
      </c>
      <c r="I2647" t="s">
        <v>16</v>
      </c>
      <c r="J2647">
        <v>1</v>
      </c>
    </row>
    <row r="2648" spans="1:10" x14ac:dyDescent="0.3">
      <c r="A2648" t="s">
        <v>1393</v>
      </c>
      <c r="B2648" t="s">
        <v>1394</v>
      </c>
      <c r="C2648" t="s">
        <v>717</v>
      </c>
      <c r="D2648" t="s">
        <v>718</v>
      </c>
      <c r="E2648">
        <v>5.07</v>
      </c>
      <c r="F2648">
        <v>3.0000000000000001E-3</v>
      </c>
      <c r="G2648" t="s">
        <v>72</v>
      </c>
      <c r="H2648" t="s">
        <v>1228</v>
      </c>
      <c r="I2648" t="s">
        <v>16</v>
      </c>
      <c r="J2648">
        <v>1</v>
      </c>
    </row>
    <row r="2649" spans="1:10" x14ac:dyDescent="0.3">
      <c r="A2649" t="s">
        <v>1393</v>
      </c>
      <c r="B2649" t="s">
        <v>1394</v>
      </c>
      <c r="C2649" t="s">
        <v>372</v>
      </c>
      <c r="D2649" t="s">
        <v>373</v>
      </c>
      <c r="E2649">
        <v>5.08</v>
      </c>
      <c r="F2649">
        <v>1.32862E-2</v>
      </c>
      <c r="G2649" t="s">
        <v>72</v>
      </c>
      <c r="H2649" t="s">
        <v>1228</v>
      </c>
      <c r="I2649" t="s">
        <v>16</v>
      </c>
      <c r="J2649">
        <v>5</v>
      </c>
    </row>
    <row r="2650" spans="1:10" x14ac:dyDescent="0.3">
      <c r="A2650" t="s">
        <v>1393</v>
      </c>
      <c r="B2650" t="s">
        <v>1394</v>
      </c>
      <c r="C2650" t="s">
        <v>114</v>
      </c>
      <c r="D2650" t="s">
        <v>115</v>
      </c>
      <c r="E2650">
        <v>5.09</v>
      </c>
      <c r="F2650">
        <v>2.9999999999999997E-4</v>
      </c>
      <c r="G2650" t="s">
        <v>72</v>
      </c>
      <c r="H2650" t="s">
        <v>1228</v>
      </c>
      <c r="I2650" t="s">
        <v>16</v>
      </c>
      <c r="J2650">
        <v>1</v>
      </c>
    </row>
    <row r="2651" spans="1:10" x14ac:dyDescent="0.3">
      <c r="A2651" t="s">
        <v>1393</v>
      </c>
      <c r="B2651" t="s">
        <v>1394</v>
      </c>
      <c r="C2651" t="s">
        <v>80</v>
      </c>
      <c r="D2651" t="s">
        <v>81</v>
      </c>
      <c r="E2651">
        <v>5.0999999999999996</v>
      </c>
      <c r="F2651">
        <v>3.4830000000000001E-4</v>
      </c>
      <c r="G2651" t="s">
        <v>72</v>
      </c>
      <c r="H2651" t="s">
        <v>1228</v>
      </c>
      <c r="I2651" t="s">
        <v>16</v>
      </c>
      <c r="J2651">
        <v>1</v>
      </c>
    </row>
    <row r="2652" spans="1:10" x14ac:dyDescent="0.3">
      <c r="A2652" t="s">
        <v>1393</v>
      </c>
      <c r="B2652" t="s">
        <v>1394</v>
      </c>
      <c r="C2652" t="s">
        <v>801</v>
      </c>
      <c r="D2652" t="s">
        <v>802</v>
      </c>
      <c r="E2652">
        <v>5.1100000000000003</v>
      </c>
      <c r="F2652">
        <v>5.0000000000000001E-4</v>
      </c>
      <c r="G2652" t="s">
        <v>72</v>
      </c>
      <c r="H2652" t="s">
        <v>1228</v>
      </c>
      <c r="I2652" t="s">
        <v>16</v>
      </c>
      <c r="J2652">
        <v>15</v>
      </c>
    </row>
    <row r="2653" spans="1:10" x14ac:dyDescent="0.3">
      <c r="A2653" t="s">
        <v>1393</v>
      </c>
      <c r="B2653" t="s">
        <v>1394</v>
      </c>
      <c r="C2653" t="s">
        <v>290</v>
      </c>
      <c r="D2653" t="s">
        <v>291</v>
      </c>
      <c r="E2653">
        <v>5.12</v>
      </c>
      <c r="F2653">
        <v>1.031E-3</v>
      </c>
      <c r="G2653" t="s">
        <v>72</v>
      </c>
      <c r="H2653" t="s">
        <v>1228</v>
      </c>
      <c r="I2653" t="s">
        <v>16</v>
      </c>
      <c r="J2653">
        <v>1</v>
      </c>
    </row>
    <row r="2654" spans="1:10" x14ac:dyDescent="0.3">
      <c r="A2654" t="s">
        <v>1393</v>
      </c>
      <c r="B2654" t="s">
        <v>1394</v>
      </c>
      <c r="C2654" t="s">
        <v>1399</v>
      </c>
      <c r="D2654" t="s">
        <v>1400</v>
      </c>
      <c r="E2654">
        <v>5.13</v>
      </c>
      <c r="F2654">
        <v>0.01</v>
      </c>
      <c r="G2654" t="s">
        <v>72</v>
      </c>
      <c r="H2654" t="s">
        <v>1228</v>
      </c>
      <c r="I2654" t="s">
        <v>16</v>
      </c>
      <c r="J2654">
        <v>0</v>
      </c>
    </row>
    <row r="2655" spans="1:10" x14ac:dyDescent="0.3">
      <c r="A2655" t="s">
        <v>1393</v>
      </c>
      <c r="B2655" t="s">
        <v>1394</v>
      </c>
      <c r="C2655" t="s">
        <v>1325</v>
      </c>
      <c r="D2655" t="s">
        <v>1326</v>
      </c>
      <c r="E2655">
        <v>5.14</v>
      </c>
      <c r="F2655">
        <v>4.0000000000000002E-4</v>
      </c>
      <c r="G2655" t="s">
        <v>72</v>
      </c>
      <c r="H2655" t="s">
        <v>1228</v>
      </c>
      <c r="I2655" t="s">
        <v>16</v>
      </c>
      <c r="J2655">
        <v>1</v>
      </c>
    </row>
    <row r="2656" spans="1:10" x14ac:dyDescent="0.3">
      <c r="A2656" t="s">
        <v>1393</v>
      </c>
      <c r="B2656" t="s">
        <v>1394</v>
      </c>
      <c r="C2656" t="s">
        <v>1099</v>
      </c>
      <c r="D2656" t="s">
        <v>1100</v>
      </c>
      <c r="E2656">
        <v>5.15</v>
      </c>
      <c r="F2656">
        <v>4.4999999999999997E-3</v>
      </c>
      <c r="G2656" t="s">
        <v>72</v>
      </c>
      <c r="H2656" t="s">
        <v>1228</v>
      </c>
      <c r="I2656" t="s">
        <v>16</v>
      </c>
      <c r="J2656">
        <v>2</v>
      </c>
    </row>
    <row r="2657" spans="1:10" x14ac:dyDescent="0.3">
      <c r="A2657" t="s">
        <v>1393</v>
      </c>
      <c r="B2657" t="s">
        <v>1394</v>
      </c>
      <c r="C2657" t="s">
        <v>613</v>
      </c>
      <c r="D2657" t="s">
        <v>614</v>
      </c>
      <c r="E2657">
        <v>5.16</v>
      </c>
      <c r="F2657">
        <v>5.0000000000000001E-4</v>
      </c>
      <c r="G2657" t="s">
        <v>72</v>
      </c>
      <c r="H2657" t="s">
        <v>1228</v>
      </c>
      <c r="I2657" t="s">
        <v>16</v>
      </c>
      <c r="J2657">
        <v>2</v>
      </c>
    </row>
    <row r="2658" spans="1:10" x14ac:dyDescent="0.3">
      <c r="A2658" t="s">
        <v>1401</v>
      </c>
      <c r="B2658" t="s">
        <v>1402</v>
      </c>
      <c r="C2658" t="s">
        <v>1403</v>
      </c>
      <c r="D2658" t="s">
        <v>1404</v>
      </c>
      <c r="E2658">
        <v>1</v>
      </c>
      <c r="F2658">
        <v>1.05</v>
      </c>
      <c r="G2658" t="s">
        <v>14</v>
      </c>
      <c r="H2658" t="s">
        <v>1228</v>
      </c>
      <c r="I2658" t="s">
        <v>16</v>
      </c>
      <c r="J2658">
        <v>0</v>
      </c>
    </row>
    <row r="2659" spans="1:10" x14ac:dyDescent="0.3">
      <c r="A2659" t="s">
        <v>1401</v>
      </c>
      <c r="B2659" t="s">
        <v>1402</v>
      </c>
      <c r="C2659" t="s">
        <v>1405</v>
      </c>
      <c r="D2659" t="s">
        <v>1406</v>
      </c>
      <c r="E2659">
        <v>2</v>
      </c>
      <c r="F2659">
        <v>1.7850000000000001E-2</v>
      </c>
      <c r="G2659" t="s">
        <v>72</v>
      </c>
      <c r="H2659" t="s">
        <v>1228</v>
      </c>
      <c r="I2659" t="s">
        <v>16</v>
      </c>
      <c r="J2659">
        <v>0</v>
      </c>
    </row>
    <row r="2660" spans="1:10" x14ac:dyDescent="0.3">
      <c r="A2660" t="s">
        <v>1401</v>
      </c>
      <c r="B2660" t="s">
        <v>1402</v>
      </c>
      <c r="C2660" t="s">
        <v>1361</v>
      </c>
      <c r="D2660" t="s">
        <v>1362</v>
      </c>
      <c r="E2660">
        <v>3</v>
      </c>
      <c r="F2660">
        <v>8.7499999999999994E-2</v>
      </c>
      <c r="G2660" t="s">
        <v>14</v>
      </c>
      <c r="H2660" t="s">
        <v>1228</v>
      </c>
      <c r="I2660" t="s">
        <v>16</v>
      </c>
      <c r="J2660">
        <v>3</v>
      </c>
    </row>
    <row r="2661" spans="1:10" x14ac:dyDescent="0.3">
      <c r="A2661" t="s">
        <v>1401</v>
      </c>
      <c r="B2661" t="s">
        <v>1402</v>
      </c>
      <c r="C2661" t="s">
        <v>723</v>
      </c>
      <c r="D2661" t="s">
        <v>724</v>
      </c>
      <c r="E2661">
        <v>4</v>
      </c>
      <c r="F2661">
        <v>1.05</v>
      </c>
      <c r="G2661" t="s">
        <v>14</v>
      </c>
      <c r="H2661" t="s">
        <v>1228</v>
      </c>
      <c r="I2661" t="s">
        <v>16</v>
      </c>
      <c r="J2661">
        <v>3</v>
      </c>
    </row>
    <row r="2662" spans="1:10" x14ac:dyDescent="0.3">
      <c r="A2662" t="s">
        <v>1401</v>
      </c>
      <c r="B2662" t="s">
        <v>1402</v>
      </c>
      <c r="C2662" t="s">
        <v>203</v>
      </c>
      <c r="D2662" t="s">
        <v>204</v>
      </c>
      <c r="E2662">
        <v>5.01</v>
      </c>
      <c r="F2662">
        <v>2.2650000000000001E-3</v>
      </c>
      <c r="G2662" t="s">
        <v>72</v>
      </c>
      <c r="H2662" t="s">
        <v>1228</v>
      </c>
      <c r="I2662" t="s">
        <v>16</v>
      </c>
      <c r="J2662">
        <v>1</v>
      </c>
    </row>
    <row r="2663" spans="1:10" x14ac:dyDescent="0.3">
      <c r="A2663" t="s">
        <v>1401</v>
      </c>
      <c r="B2663" t="s">
        <v>1402</v>
      </c>
      <c r="C2663" t="s">
        <v>1083</v>
      </c>
      <c r="D2663" t="s">
        <v>1084</v>
      </c>
      <c r="E2663">
        <v>5.0199999999999996</v>
      </c>
      <c r="F2663">
        <v>3.6269999999999996E-3</v>
      </c>
      <c r="G2663" t="s">
        <v>72</v>
      </c>
      <c r="H2663" t="s">
        <v>1228</v>
      </c>
      <c r="I2663" t="s">
        <v>16</v>
      </c>
      <c r="J2663">
        <v>1</v>
      </c>
    </row>
    <row r="2664" spans="1:10" x14ac:dyDescent="0.3">
      <c r="A2664" t="s">
        <v>1401</v>
      </c>
      <c r="B2664" t="s">
        <v>1402</v>
      </c>
      <c r="C2664" t="s">
        <v>292</v>
      </c>
      <c r="D2664" t="s">
        <v>293</v>
      </c>
      <c r="E2664">
        <v>5.03</v>
      </c>
      <c r="F2664">
        <v>6.0300000000000002E-4</v>
      </c>
      <c r="G2664" t="s">
        <v>72</v>
      </c>
      <c r="H2664" t="s">
        <v>1228</v>
      </c>
      <c r="I2664" t="s">
        <v>16</v>
      </c>
      <c r="J2664">
        <v>1</v>
      </c>
    </row>
    <row r="2665" spans="1:10" x14ac:dyDescent="0.3">
      <c r="A2665" t="s">
        <v>1401</v>
      </c>
      <c r="B2665" t="s">
        <v>1402</v>
      </c>
      <c r="C2665" t="s">
        <v>1087</v>
      </c>
      <c r="D2665" t="s">
        <v>1088</v>
      </c>
      <c r="E2665">
        <v>5.04</v>
      </c>
      <c r="F2665">
        <v>3.5760000000000002E-3</v>
      </c>
      <c r="G2665" t="s">
        <v>72</v>
      </c>
      <c r="H2665" t="s">
        <v>1228</v>
      </c>
      <c r="I2665" t="s">
        <v>16</v>
      </c>
      <c r="J2665">
        <v>1</v>
      </c>
    </row>
    <row r="2666" spans="1:10" x14ac:dyDescent="0.3">
      <c r="A2666" t="s">
        <v>1401</v>
      </c>
      <c r="B2666" t="s">
        <v>1402</v>
      </c>
      <c r="C2666" t="s">
        <v>1129</v>
      </c>
      <c r="D2666" t="s">
        <v>1130</v>
      </c>
      <c r="E2666">
        <v>5.05</v>
      </c>
      <c r="F2666">
        <v>3.5634999999999998E-3</v>
      </c>
      <c r="G2666" t="s">
        <v>72</v>
      </c>
      <c r="H2666" t="s">
        <v>1228</v>
      </c>
      <c r="I2666" t="s">
        <v>16</v>
      </c>
      <c r="J2666">
        <v>1</v>
      </c>
    </row>
    <row r="2667" spans="1:10" x14ac:dyDescent="0.3">
      <c r="A2667" t="s">
        <v>1401</v>
      </c>
      <c r="B2667" t="s">
        <v>1402</v>
      </c>
      <c r="C2667" t="s">
        <v>1131</v>
      </c>
      <c r="D2667" t="s">
        <v>1132</v>
      </c>
      <c r="E2667">
        <v>5.0599999999999996</v>
      </c>
      <c r="F2667">
        <v>2.5000000000000001E-3</v>
      </c>
      <c r="G2667" t="s">
        <v>72</v>
      </c>
      <c r="H2667" t="s">
        <v>1228</v>
      </c>
      <c r="I2667" t="s">
        <v>16</v>
      </c>
      <c r="J2667">
        <v>1</v>
      </c>
    </row>
    <row r="2668" spans="1:10" x14ac:dyDescent="0.3">
      <c r="A2668" t="s">
        <v>1401</v>
      </c>
      <c r="B2668" t="s">
        <v>1402</v>
      </c>
      <c r="C2668" t="s">
        <v>717</v>
      </c>
      <c r="D2668" t="s">
        <v>718</v>
      </c>
      <c r="E2668">
        <v>5.07</v>
      </c>
      <c r="F2668">
        <v>2E-3</v>
      </c>
      <c r="G2668" t="s">
        <v>72</v>
      </c>
      <c r="H2668" t="s">
        <v>1228</v>
      </c>
      <c r="I2668" t="s">
        <v>16</v>
      </c>
      <c r="J2668">
        <v>1</v>
      </c>
    </row>
    <row r="2669" spans="1:10" x14ac:dyDescent="0.3">
      <c r="A2669" t="s">
        <v>1401</v>
      </c>
      <c r="B2669" t="s">
        <v>1402</v>
      </c>
      <c r="C2669" t="s">
        <v>372</v>
      </c>
      <c r="D2669" t="s">
        <v>373</v>
      </c>
      <c r="E2669">
        <v>5.08</v>
      </c>
      <c r="F2669">
        <v>1.5186199999999999E-2</v>
      </c>
      <c r="G2669" t="s">
        <v>72</v>
      </c>
      <c r="H2669" t="s">
        <v>1228</v>
      </c>
      <c r="I2669" t="s">
        <v>16</v>
      </c>
      <c r="J2669">
        <v>5</v>
      </c>
    </row>
    <row r="2670" spans="1:10" x14ac:dyDescent="0.3">
      <c r="A2670" t="s">
        <v>1401</v>
      </c>
      <c r="B2670" t="s">
        <v>1402</v>
      </c>
      <c r="C2670" t="s">
        <v>114</v>
      </c>
      <c r="D2670" t="s">
        <v>115</v>
      </c>
      <c r="E2670">
        <v>5.09</v>
      </c>
      <c r="F2670">
        <v>2.9999999999999997E-4</v>
      </c>
      <c r="G2670" t="s">
        <v>72</v>
      </c>
      <c r="H2670" t="s">
        <v>1228</v>
      </c>
      <c r="I2670" t="s">
        <v>16</v>
      </c>
      <c r="J2670">
        <v>1</v>
      </c>
    </row>
    <row r="2671" spans="1:10" x14ac:dyDescent="0.3">
      <c r="A2671" t="s">
        <v>1401</v>
      </c>
      <c r="B2671" t="s">
        <v>1402</v>
      </c>
      <c r="C2671" t="s">
        <v>80</v>
      </c>
      <c r="D2671" t="s">
        <v>81</v>
      </c>
      <c r="E2671">
        <v>5.0999999999999996</v>
      </c>
      <c r="F2671">
        <v>3.4830000000000001E-4</v>
      </c>
      <c r="G2671" t="s">
        <v>72</v>
      </c>
      <c r="H2671" t="s">
        <v>1228</v>
      </c>
      <c r="I2671" t="s">
        <v>16</v>
      </c>
      <c r="J2671">
        <v>1</v>
      </c>
    </row>
    <row r="2672" spans="1:10" x14ac:dyDescent="0.3">
      <c r="A2672" t="s">
        <v>1401</v>
      </c>
      <c r="B2672" t="s">
        <v>1402</v>
      </c>
      <c r="C2672" t="s">
        <v>801</v>
      </c>
      <c r="D2672" t="s">
        <v>802</v>
      </c>
      <c r="E2672">
        <v>5.1100000000000003</v>
      </c>
      <c r="F2672">
        <v>5.0000000000000001E-4</v>
      </c>
      <c r="G2672" t="s">
        <v>72</v>
      </c>
      <c r="H2672" t="s">
        <v>1228</v>
      </c>
      <c r="I2672" t="s">
        <v>16</v>
      </c>
      <c r="J2672">
        <v>15</v>
      </c>
    </row>
    <row r="2673" spans="1:10" x14ac:dyDescent="0.3">
      <c r="A2673" t="s">
        <v>1401</v>
      </c>
      <c r="B2673" t="s">
        <v>1402</v>
      </c>
      <c r="C2673" t="s">
        <v>290</v>
      </c>
      <c r="D2673" t="s">
        <v>291</v>
      </c>
      <c r="E2673">
        <v>5.12</v>
      </c>
      <c r="F2673">
        <v>1.031E-3</v>
      </c>
      <c r="G2673" t="s">
        <v>72</v>
      </c>
      <c r="H2673" t="s">
        <v>1228</v>
      </c>
      <c r="I2673" t="s">
        <v>16</v>
      </c>
      <c r="J2673">
        <v>1</v>
      </c>
    </row>
    <row r="2674" spans="1:10" x14ac:dyDescent="0.3">
      <c r="A2674" t="s">
        <v>1401</v>
      </c>
      <c r="B2674" t="s">
        <v>1402</v>
      </c>
      <c r="C2674" t="s">
        <v>1399</v>
      </c>
      <c r="D2674" t="s">
        <v>1400</v>
      </c>
      <c r="E2674">
        <v>5.13</v>
      </c>
      <c r="F2674">
        <v>0.01</v>
      </c>
      <c r="G2674" t="s">
        <v>72</v>
      </c>
      <c r="H2674" t="s">
        <v>1228</v>
      </c>
      <c r="I2674" t="s">
        <v>16</v>
      </c>
      <c r="J2674">
        <v>0</v>
      </c>
    </row>
    <row r="2675" spans="1:10" x14ac:dyDescent="0.3">
      <c r="A2675" t="s">
        <v>1401</v>
      </c>
      <c r="B2675" t="s">
        <v>1402</v>
      </c>
      <c r="C2675" t="s">
        <v>1331</v>
      </c>
      <c r="D2675" t="s">
        <v>1332</v>
      </c>
      <c r="E2675">
        <v>5.14</v>
      </c>
      <c r="F2675">
        <v>2.0000000000000001E-4</v>
      </c>
      <c r="G2675" t="s">
        <v>72</v>
      </c>
      <c r="H2675" t="s">
        <v>1228</v>
      </c>
      <c r="I2675" t="s">
        <v>16</v>
      </c>
      <c r="J2675">
        <v>1</v>
      </c>
    </row>
    <row r="2676" spans="1:10" x14ac:dyDescent="0.3">
      <c r="A2676" t="s">
        <v>1401</v>
      </c>
      <c r="B2676" t="s">
        <v>1402</v>
      </c>
      <c r="C2676" t="s">
        <v>1339</v>
      </c>
      <c r="D2676" t="s">
        <v>1340</v>
      </c>
      <c r="E2676">
        <v>5.15</v>
      </c>
      <c r="F2676">
        <v>4.3E-3</v>
      </c>
      <c r="G2676" t="s">
        <v>72</v>
      </c>
      <c r="H2676" t="s">
        <v>1228</v>
      </c>
      <c r="I2676" t="s">
        <v>16</v>
      </c>
      <c r="J2676">
        <v>3</v>
      </c>
    </row>
    <row r="2677" spans="1:10" x14ac:dyDescent="0.3">
      <c r="A2677" t="s">
        <v>1407</v>
      </c>
      <c r="B2677" t="s">
        <v>1408</v>
      </c>
      <c r="C2677" t="s">
        <v>1409</v>
      </c>
      <c r="D2677" t="s">
        <v>1410</v>
      </c>
      <c r="E2677">
        <v>1</v>
      </c>
      <c r="F2677">
        <v>1.05</v>
      </c>
      <c r="G2677" t="s">
        <v>14</v>
      </c>
      <c r="H2677" t="s">
        <v>1228</v>
      </c>
      <c r="I2677" t="s">
        <v>16</v>
      </c>
      <c r="J2677">
        <v>0</v>
      </c>
    </row>
    <row r="2678" spans="1:10" x14ac:dyDescent="0.3">
      <c r="A2678" t="s">
        <v>1407</v>
      </c>
      <c r="B2678" t="s">
        <v>1408</v>
      </c>
      <c r="C2678" t="s">
        <v>1411</v>
      </c>
      <c r="D2678" t="s">
        <v>1412</v>
      </c>
      <c r="E2678">
        <v>2</v>
      </c>
      <c r="F2678">
        <v>1.7850000000000001E-2</v>
      </c>
      <c r="G2678" t="s">
        <v>72</v>
      </c>
      <c r="H2678" t="s">
        <v>1228</v>
      </c>
      <c r="I2678" t="s">
        <v>16</v>
      </c>
      <c r="J2678">
        <v>0</v>
      </c>
    </row>
    <row r="2679" spans="1:10" x14ac:dyDescent="0.3">
      <c r="A2679" t="s">
        <v>1407</v>
      </c>
      <c r="B2679" t="s">
        <v>1408</v>
      </c>
      <c r="C2679" t="s">
        <v>1361</v>
      </c>
      <c r="D2679" t="s">
        <v>1362</v>
      </c>
      <c r="E2679">
        <v>3</v>
      </c>
      <c r="F2679">
        <v>8.7499999999999994E-2</v>
      </c>
      <c r="G2679" t="s">
        <v>14</v>
      </c>
      <c r="H2679" t="s">
        <v>1228</v>
      </c>
      <c r="I2679" t="s">
        <v>16</v>
      </c>
      <c r="J2679">
        <v>3</v>
      </c>
    </row>
    <row r="2680" spans="1:10" x14ac:dyDescent="0.3">
      <c r="A2680" t="s">
        <v>1407</v>
      </c>
      <c r="B2680" t="s">
        <v>1408</v>
      </c>
      <c r="C2680" t="s">
        <v>723</v>
      </c>
      <c r="D2680" t="s">
        <v>724</v>
      </c>
      <c r="E2680">
        <v>4</v>
      </c>
      <c r="F2680">
        <v>1.05</v>
      </c>
      <c r="G2680" t="s">
        <v>14</v>
      </c>
      <c r="H2680" t="s">
        <v>1228</v>
      </c>
      <c r="I2680" t="s">
        <v>16</v>
      </c>
      <c r="J2680">
        <v>3</v>
      </c>
    </row>
    <row r="2681" spans="1:10" x14ac:dyDescent="0.3">
      <c r="A2681" t="s">
        <v>1407</v>
      </c>
      <c r="B2681" t="s">
        <v>1408</v>
      </c>
      <c r="C2681" t="s">
        <v>203</v>
      </c>
      <c r="D2681" t="s">
        <v>204</v>
      </c>
      <c r="E2681">
        <v>5.01</v>
      </c>
      <c r="F2681">
        <v>2.2650000000000001E-3</v>
      </c>
      <c r="G2681" t="s">
        <v>72</v>
      </c>
      <c r="H2681" t="s">
        <v>1228</v>
      </c>
      <c r="I2681" t="s">
        <v>16</v>
      </c>
      <c r="J2681">
        <v>1</v>
      </c>
    </row>
    <row r="2682" spans="1:10" x14ac:dyDescent="0.3">
      <c r="A2682" t="s">
        <v>1407</v>
      </c>
      <c r="B2682" t="s">
        <v>1408</v>
      </c>
      <c r="C2682" t="s">
        <v>1083</v>
      </c>
      <c r="D2682" t="s">
        <v>1084</v>
      </c>
      <c r="E2682">
        <v>5.0199999999999996</v>
      </c>
      <c r="F2682">
        <v>3.6269999999999996E-3</v>
      </c>
      <c r="G2682" t="s">
        <v>72</v>
      </c>
      <c r="H2682" t="s">
        <v>1228</v>
      </c>
      <c r="I2682" t="s">
        <v>16</v>
      </c>
      <c r="J2682">
        <v>1</v>
      </c>
    </row>
    <row r="2683" spans="1:10" x14ac:dyDescent="0.3">
      <c r="A2683" t="s">
        <v>1407</v>
      </c>
      <c r="B2683" t="s">
        <v>1408</v>
      </c>
      <c r="C2683" t="s">
        <v>292</v>
      </c>
      <c r="D2683" t="s">
        <v>293</v>
      </c>
      <c r="E2683">
        <v>5.03</v>
      </c>
      <c r="F2683">
        <v>6.0300000000000002E-4</v>
      </c>
      <c r="G2683" t="s">
        <v>72</v>
      </c>
      <c r="H2683" t="s">
        <v>1228</v>
      </c>
      <c r="I2683" t="s">
        <v>16</v>
      </c>
      <c r="J2683">
        <v>1</v>
      </c>
    </row>
    <row r="2684" spans="1:10" x14ac:dyDescent="0.3">
      <c r="A2684" t="s">
        <v>1407</v>
      </c>
      <c r="B2684" t="s">
        <v>1408</v>
      </c>
      <c r="C2684" t="s">
        <v>1087</v>
      </c>
      <c r="D2684" t="s">
        <v>1088</v>
      </c>
      <c r="E2684">
        <v>5.04</v>
      </c>
      <c r="F2684">
        <v>3.5760000000000002E-3</v>
      </c>
      <c r="G2684" t="s">
        <v>72</v>
      </c>
      <c r="H2684" t="s">
        <v>1228</v>
      </c>
      <c r="I2684" t="s">
        <v>16</v>
      </c>
      <c r="J2684">
        <v>1</v>
      </c>
    </row>
    <row r="2685" spans="1:10" x14ac:dyDescent="0.3">
      <c r="A2685" t="s">
        <v>1407</v>
      </c>
      <c r="B2685" t="s">
        <v>1408</v>
      </c>
      <c r="C2685" t="s">
        <v>1129</v>
      </c>
      <c r="D2685" t="s">
        <v>1130</v>
      </c>
      <c r="E2685">
        <v>5.05</v>
      </c>
      <c r="F2685">
        <v>3.5634999999999998E-3</v>
      </c>
      <c r="G2685" t="s">
        <v>72</v>
      </c>
      <c r="H2685" t="s">
        <v>1228</v>
      </c>
      <c r="I2685" t="s">
        <v>16</v>
      </c>
      <c r="J2685">
        <v>1</v>
      </c>
    </row>
    <row r="2686" spans="1:10" x14ac:dyDescent="0.3">
      <c r="A2686" t="s">
        <v>1407</v>
      </c>
      <c r="B2686" t="s">
        <v>1408</v>
      </c>
      <c r="C2686" t="s">
        <v>1131</v>
      </c>
      <c r="D2686" t="s">
        <v>1132</v>
      </c>
      <c r="E2686">
        <v>5.0599999999999996</v>
      </c>
      <c r="F2686">
        <v>2.5000000000000001E-3</v>
      </c>
      <c r="G2686" t="s">
        <v>72</v>
      </c>
      <c r="H2686" t="s">
        <v>1228</v>
      </c>
      <c r="I2686" t="s">
        <v>16</v>
      </c>
      <c r="J2686">
        <v>1</v>
      </c>
    </row>
    <row r="2687" spans="1:10" x14ac:dyDescent="0.3">
      <c r="A2687" t="s">
        <v>1407</v>
      </c>
      <c r="B2687" t="s">
        <v>1408</v>
      </c>
      <c r="C2687" t="s">
        <v>717</v>
      </c>
      <c r="D2687" t="s">
        <v>718</v>
      </c>
      <c r="E2687">
        <v>5.07</v>
      </c>
      <c r="F2687">
        <v>2.5000000000000001E-3</v>
      </c>
      <c r="G2687" t="s">
        <v>72</v>
      </c>
      <c r="H2687" t="s">
        <v>1228</v>
      </c>
      <c r="I2687" t="s">
        <v>16</v>
      </c>
      <c r="J2687">
        <v>1</v>
      </c>
    </row>
    <row r="2688" spans="1:10" x14ac:dyDescent="0.3">
      <c r="A2688" t="s">
        <v>1407</v>
      </c>
      <c r="B2688" t="s">
        <v>1408</v>
      </c>
      <c r="C2688" t="s">
        <v>372</v>
      </c>
      <c r="D2688" t="s">
        <v>373</v>
      </c>
      <c r="E2688">
        <v>5.08</v>
      </c>
      <c r="F2688">
        <v>1.4236200000000001E-2</v>
      </c>
      <c r="G2688" t="s">
        <v>72</v>
      </c>
      <c r="H2688" t="s">
        <v>1228</v>
      </c>
      <c r="I2688" t="s">
        <v>16</v>
      </c>
      <c r="J2688">
        <v>5</v>
      </c>
    </row>
    <row r="2689" spans="1:10" x14ac:dyDescent="0.3">
      <c r="A2689" t="s">
        <v>1407</v>
      </c>
      <c r="B2689" t="s">
        <v>1408</v>
      </c>
      <c r="C2689" t="s">
        <v>114</v>
      </c>
      <c r="D2689" t="s">
        <v>115</v>
      </c>
      <c r="E2689">
        <v>5.09</v>
      </c>
      <c r="F2689">
        <v>2.9999999999999997E-4</v>
      </c>
      <c r="G2689" t="s">
        <v>72</v>
      </c>
      <c r="H2689" t="s">
        <v>1228</v>
      </c>
      <c r="I2689" t="s">
        <v>16</v>
      </c>
      <c r="J2689">
        <v>1</v>
      </c>
    </row>
    <row r="2690" spans="1:10" x14ac:dyDescent="0.3">
      <c r="A2690" t="s">
        <v>1407</v>
      </c>
      <c r="B2690" t="s">
        <v>1408</v>
      </c>
      <c r="C2690" t="s">
        <v>80</v>
      </c>
      <c r="D2690" t="s">
        <v>81</v>
      </c>
      <c r="E2690">
        <v>5.0999999999999996</v>
      </c>
      <c r="F2690">
        <v>3.4830000000000001E-4</v>
      </c>
      <c r="G2690" t="s">
        <v>72</v>
      </c>
      <c r="H2690" t="s">
        <v>1228</v>
      </c>
      <c r="I2690" t="s">
        <v>16</v>
      </c>
      <c r="J2690">
        <v>1</v>
      </c>
    </row>
    <row r="2691" spans="1:10" x14ac:dyDescent="0.3">
      <c r="A2691" t="s">
        <v>1407</v>
      </c>
      <c r="B2691" t="s">
        <v>1408</v>
      </c>
      <c r="C2691" t="s">
        <v>1413</v>
      </c>
      <c r="D2691" t="s">
        <v>1414</v>
      </c>
      <c r="E2691">
        <v>5.1100000000000003</v>
      </c>
      <c r="F2691">
        <v>4.7999999999999996E-3</v>
      </c>
      <c r="G2691" t="s">
        <v>72</v>
      </c>
      <c r="H2691" t="s">
        <v>1228</v>
      </c>
      <c r="I2691" t="s">
        <v>16</v>
      </c>
      <c r="J2691">
        <v>0</v>
      </c>
    </row>
    <row r="2692" spans="1:10" x14ac:dyDescent="0.3">
      <c r="A2692" t="s">
        <v>1407</v>
      </c>
      <c r="B2692" t="s">
        <v>1408</v>
      </c>
      <c r="C2692" t="s">
        <v>801</v>
      </c>
      <c r="D2692" t="s">
        <v>802</v>
      </c>
      <c r="E2692">
        <v>5.12</v>
      </c>
      <c r="F2692">
        <v>5.0000000000000001E-4</v>
      </c>
      <c r="G2692" t="s">
        <v>72</v>
      </c>
      <c r="H2692" t="s">
        <v>1228</v>
      </c>
      <c r="I2692" t="s">
        <v>16</v>
      </c>
      <c r="J2692">
        <v>15</v>
      </c>
    </row>
    <row r="2693" spans="1:10" x14ac:dyDescent="0.3">
      <c r="A2693" t="s">
        <v>1407</v>
      </c>
      <c r="B2693" t="s">
        <v>1408</v>
      </c>
      <c r="C2693" t="s">
        <v>290</v>
      </c>
      <c r="D2693" t="s">
        <v>291</v>
      </c>
      <c r="E2693">
        <v>5.13</v>
      </c>
      <c r="F2693">
        <v>1.031E-3</v>
      </c>
      <c r="G2693" t="s">
        <v>72</v>
      </c>
      <c r="H2693" t="s">
        <v>1228</v>
      </c>
      <c r="I2693" t="s">
        <v>16</v>
      </c>
      <c r="J2693">
        <v>1</v>
      </c>
    </row>
    <row r="2694" spans="1:10" x14ac:dyDescent="0.3">
      <c r="A2694" t="s">
        <v>1407</v>
      </c>
      <c r="B2694" t="s">
        <v>1408</v>
      </c>
      <c r="C2694" t="s">
        <v>1399</v>
      </c>
      <c r="D2694" t="s">
        <v>1400</v>
      </c>
      <c r="E2694">
        <v>5.14</v>
      </c>
      <c r="F2694">
        <v>0.01</v>
      </c>
      <c r="G2694" t="s">
        <v>72</v>
      </c>
      <c r="H2694" t="s">
        <v>1228</v>
      </c>
      <c r="I2694" t="s">
        <v>16</v>
      </c>
      <c r="J2694">
        <v>0</v>
      </c>
    </row>
    <row r="2695" spans="1:10" x14ac:dyDescent="0.3">
      <c r="A2695" t="s">
        <v>1407</v>
      </c>
      <c r="B2695" t="s">
        <v>1408</v>
      </c>
      <c r="C2695" t="s">
        <v>1325</v>
      </c>
      <c r="D2695" t="s">
        <v>1326</v>
      </c>
      <c r="E2695">
        <v>5.15</v>
      </c>
      <c r="F2695">
        <v>1E-4</v>
      </c>
      <c r="G2695" t="s">
        <v>72</v>
      </c>
      <c r="H2695" t="s">
        <v>1228</v>
      </c>
      <c r="I2695" t="s">
        <v>16</v>
      </c>
      <c r="J2695">
        <v>1</v>
      </c>
    </row>
    <row r="2696" spans="1:10" x14ac:dyDescent="0.3">
      <c r="A2696" t="s">
        <v>1415</v>
      </c>
      <c r="B2696" t="s">
        <v>1416</v>
      </c>
      <c r="C2696" t="s">
        <v>118</v>
      </c>
      <c r="D2696" t="s">
        <v>119</v>
      </c>
      <c r="E2696">
        <v>1.01</v>
      </c>
      <c r="F2696">
        <v>7.5000000000000002E-7</v>
      </c>
      <c r="G2696" t="s">
        <v>72</v>
      </c>
      <c r="H2696" t="s">
        <v>151</v>
      </c>
      <c r="I2696" t="s">
        <v>16</v>
      </c>
      <c r="J2696">
        <v>2</v>
      </c>
    </row>
    <row r="2697" spans="1:10" x14ac:dyDescent="0.3">
      <c r="A2697" t="s">
        <v>1415</v>
      </c>
      <c r="B2697" t="s">
        <v>1416</v>
      </c>
      <c r="C2697" t="s">
        <v>120</v>
      </c>
      <c r="D2697" t="s">
        <v>121</v>
      </c>
      <c r="E2697">
        <v>1.02</v>
      </c>
      <c r="F2697">
        <v>2.4999999999999999E-7</v>
      </c>
      <c r="G2697" t="s">
        <v>72</v>
      </c>
      <c r="H2697" t="s">
        <v>151</v>
      </c>
      <c r="I2697" t="s">
        <v>16</v>
      </c>
      <c r="J2697">
        <v>1</v>
      </c>
    </row>
    <row r="2698" spans="1:10" x14ac:dyDescent="0.3">
      <c r="A2698" t="s">
        <v>1415</v>
      </c>
      <c r="B2698" t="s">
        <v>1416</v>
      </c>
      <c r="C2698" t="s">
        <v>128</v>
      </c>
      <c r="D2698" t="s">
        <v>129</v>
      </c>
      <c r="E2698">
        <v>1.03</v>
      </c>
      <c r="F2698">
        <v>2.5000000000000001E-9</v>
      </c>
      <c r="G2698" t="s">
        <v>130</v>
      </c>
      <c r="H2698" t="s">
        <v>151</v>
      </c>
      <c r="I2698" t="s">
        <v>16</v>
      </c>
      <c r="J2698">
        <v>1</v>
      </c>
    </row>
    <row r="2699" spans="1:10" x14ac:dyDescent="0.3">
      <c r="A2699" t="s">
        <v>1415</v>
      </c>
      <c r="B2699" t="s">
        <v>1416</v>
      </c>
      <c r="C2699" t="s">
        <v>92</v>
      </c>
      <c r="D2699" t="s">
        <v>93</v>
      </c>
      <c r="E2699">
        <v>1.04</v>
      </c>
      <c r="F2699">
        <v>5.75E-6</v>
      </c>
      <c r="G2699" t="s">
        <v>72</v>
      </c>
      <c r="H2699" t="s">
        <v>151</v>
      </c>
      <c r="I2699" t="s">
        <v>16</v>
      </c>
      <c r="J2699">
        <v>1</v>
      </c>
    </row>
    <row r="2700" spans="1:10" x14ac:dyDescent="0.3">
      <c r="A2700" t="s">
        <v>1415</v>
      </c>
      <c r="B2700" t="s">
        <v>1416</v>
      </c>
      <c r="C2700" t="s">
        <v>543</v>
      </c>
      <c r="D2700" t="s">
        <v>544</v>
      </c>
      <c r="E2700">
        <v>1.05</v>
      </c>
      <c r="F2700">
        <v>4.4874999999999998E-4</v>
      </c>
      <c r="G2700" t="s">
        <v>72</v>
      </c>
      <c r="H2700" t="s">
        <v>151</v>
      </c>
      <c r="I2700" t="s">
        <v>16</v>
      </c>
      <c r="J2700">
        <v>3</v>
      </c>
    </row>
    <row r="2701" spans="1:10" x14ac:dyDescent="0.3">
      <c r="A2701" t="s">
        <v>1415</v>
      </c>
      <c r="B2701" t="s">
        <v>1416</v>
      </c>
      <c r="C2701" t="s">
        <v>215</v>
      </c>
      <c r="D2701" t="s">
        <v>216</v>
      </c>
      <c r="E2701">
        <v>1.06</v>
      </c>
      <c r="F2701">
        <v>3.117E-3</v>
      </c>
      <c r="G2701" t="s">
        <v>72</v>
      </c>
      <c r="H2701" t="s">
        <v>151</v>
      </c>
      <c r="I2701" t="s">
        <v>16</v>
      </c>
      <c r="J2701">
        <v>1</v>
      </c>
    </row>
    <row r="2702" spans="1:10" x14ac:dyDescent="0.3">
      <c r="A2702" t="s">
        <v>1415</v>
      </c>
      <c r="B2702" t="s">
        <v>1416</v>
      </c>
      <c r="C2702" t="s">
        <v>112</v>
      </c>
      <c r="D2702" t="s">
        <v>113</v>
      </c>
      <c r="E2702">
        <v>1.07</v>
      </c>
      <c r="F2702">
        <v>1.2500000000000001E-6</v>
      </c>
      <c r="G2702" t="s">
        <v>72</v>
      </c>
      <c r="H2702" t="s">
        <v>151</v>
      </c>
      <c r="I2702" t="s">
        <v>16</v>
      </c>
      <c r="J2702">
        <v>1</v>
      </c>
    </row>
    <row r="2703" spans="1:10" x14ac:dyDescent="0.3">
      <c r="A2703" t="s">
        <v>1415</v>
      </c>
      <c r="B2703" t="s">
        <v>1416</v>
      </c>
      <c r="C2703" t="s">
        <v>316</v>
      </c>
      <c r="D2703" t="s">
        <v>317</v>
      </c>
      <c r="E2703">
        <v>1.08</v>
      </c>
      <c r="F2703">
        <v>5.2750000000000001E-5</v>
      </c>
      <c r="G2703" t="s">
        <v>72</v>
      </c>
      <c r="H2703" t="s">
        <v>151</v>
      </c>
      <c r="I2703" t="s">
        <v>16</v>
      </c>
      <c r="J2703">
        <v>1</v>
      </c>
    </row>
    <row r="2704" spans="1:10" x14ac:dyDescent="0.3">
      <c r="A2704" t="s">
        <v>1415</v>
      </c>
      <c r="B2704" t="s">
        <v>1416</v>
      </c>
      <c r="C2704" t="s">
        <v>116</v>
      </c>
      <c r="D2704" t="s">
        <v>117</v>
      </c>
      <c r="E2704">
        <v>1.0900000000000001</v>
      </c>
      <c r="F2704">
        <v>1.2500000000000001E-6</v>
      </c>
      <c r="G2704" t="s">
        <v>72</v>
      </c>
      <c r="H2704" t="s">
        <v>151</v>
      </c>
      <c r="I2704" t="s">
        <v>16</v>
      </c>
      <c r="J2704">
        <v>1</v>
      </c>
    </row>
    <row r="2705" spans="1:10" x14ac:dyDescent="0.3">
      <c r="A2705" t="s">
        <v>1415</v>
      </c>
      <c r="B2705" t="s">
        <v>1416</v>
      </c>
      <c r="C2705" t="s">
        <v>86</v>
      </c>
      <c r="D2705" t="s">
        <v>87</v>
      </c>
      <c r="E2705">
        <v>1.1000000000000001</v>
      </c>
      <c r="F2705">
        <v>1.7999999999999997E-5</v>
      </c>
      <c r="G2705" t="s">
        <v>72</v>
      </c>
      <c r="H2705" t="s">
        <v>151</v>
      </c>
      <c r="I2705" t="s">
        <v>16</v>
      </c>
      <c r="J2705">
        <v>1</v>
      </c>
    </row>
    <row r="2706" spans="1:10" x14ac:dyDescent="0.3">
      <c r="A2706" t="s">
        <v>1415</v>
      </c>
      <c r="B2706" t="s">
        <v>1416</v>
      </c>
      <c r="C2706" t="s">
        <v>90</v>
      </c>
      <c r="D2706" t="s">
        <v>91</v>
      </c>
      <c r="E2706">
        <v>1.1100000000000001</v>
      </c>
      <c r="F2706">
        <v>6.0000000000000002E-6</v>
      </c>
      <c r="G2706" t="s">
        <v>72</v>
      </c>
      <c r="H2706" t="s">
        <v>151</v>
      </c>
      <c r="I2706" t="s">
        <v>16</v>
      </c>
      <c r="J2706">
        <v>1</v>
      </c>
    </row>
    <row r="2707" spans="1:10" x14ac:dyDescent="0.3">
      <c r="A2707" t="s">
        <v>1415</v>
      </c>
      <c r="B2707" t="s">
        <v>1416</v>
      </c>
      <c r="C2707" t="s">
        <v>110</v>
      </c>
      <c r="D2707" t="s">
        <v>111</v>
      </c>
      <c r="E2707">
        <v>1.1200000000000001</v>
      </c>
      <c r="F2707">
        <v>1.2500000000000001E-6</v>
      </c>
      <c r="G2707" t="s">
        <v>72</v>
      </c>
      <c r="H2707" t="s">
        <v>151</v>
      </c>
      <c r="I2707" t="s">
        <v>16</v>
      </c>
      <c r="J2707">
        <v>1</v>
      </c>
    </row>
    <row r="2708" spans="1:10" x14ac:dyDescent="0.3">
      <c r="A2708" t="s">
        <v>1415</v>
      </c>
      <c r="B2708" t="s">
        <v>1416</v>
      </c>
      <c r="C2708" t="s">
        <v>290</v>
      </c>
      <c r="D2708" t="s">
        <v>291</v>
      </c>
      <c r="E2708">
        <v>1.1299999999999999</v>
      </c>
      <c r="F2708">
        <v>3.1000000000000001E-5</v>
      </c>
      <c r="G2708" t="s">
        <v>72</v>
      </c>
      <c r="H2708" t="s">
        <v>151</v>
      </c>
      <c r="I2708" t="s">
        <v>16</v>
      </c>
      <c r="J2708">
        <v>1</v>
      </c>
    </row>
    <row r="2709" spans="1:10" x14ac:dyDescent="0.3">
      <c r="A2709" t="s">
        <v>1415</v>
      </c>
      <c r="B2709" t="s">
        <v>1416</v>
      </c>
      <c r="C2709" t="s">
        <v>143</v>
      </c>
      <c r="D2709" t="s">
        <v>144</v>
      </c>
      <c r="E2709">
        <v>1.1400000000000001</v>
      </c>
      <c r="F2709">
        <v>1.5000000000000002E-8</v>
      </c>
      <c r="G2709" t="s">
        <v>72</v>
      </c>
      <c r="H2709" t="s">
        <v>151</v>
      </c>
      <c r="I2709" t="s">
        <v>16</v>
      </c>
      <c r="J2709">
        <v>2</v>
      </c>
    </row>
    <row r="2710" spans="1:10" x14ac:dyDescent="0.3">
      <c r="A2710" t="s">
        <v>1415</v>
      </c>
      <c r="B2710" t="s">
        <v>1416</v>
      </c>
      <c r="C2710" t="s">
        <v>74</v>
      </c>
      <c r="D2710" t="s">
        <v>75</v>
      </c>
      <c r="E2710">
        <v>1.1499999999999999</v>
      </c>
      <c r="F2710">
        <v>1.7999999999999997E-5</v>
      </c>
      <c r="G2710" t="s">
        <v>72</v>
      </c>
      <c r="H2710" t="s">
        <v>151</v>
      </c>
      <c r="I2710" t="s">
        <v>16</v>
      </c>
      <c r="J2710">
        <v>1</v>
      </c>
    </row>
    <row r="2711" spans="1:10" x14ac:dyDescent="0.3">
      <c r="A2711" t="s">
        <v>1415</v>
      </c>
      <c r="B2711" t="s">
        <v>1416</v>
      </c>
      <c r="C2711" t="s">
        <v>372</v>
      </c>
      <c r="D2711" t="s">
        <v>373</v>
      </c>
      <c r="E2711">
        <v>1.1599999999999999</v>
      </c>
      <c r="F2711">
        <v>3.0000000000000001E-3</v>
      </c>
      <c r="G2711" t="s">
        <v>72</v>
      </c>
      <c r="H2711" t="s">
        <v>151</v>
      </c>
      <c r="I2711" t="s">
        <v>16</v>
      </c>
      <c r="J2711">
        <v>5</v>
      </c>
    </row>
    <row r="2712" spans="1:10" x14ac:dyDescent="0.3">
      <c r="A2712" t="s">
        <v>1415</v>
      </c>
      <c r="B2712" t="s">
        <v>1416</v>
      </c>
      <c r="C2712" t="s">
        <v>314</v>
      </c>
      <c r="D2712" t="s">
        <v>315</v>
      </c>
      <c r="E2712">
        <v>1.17</v>
      </c>
      <c r="F2712">
        <v>1.515E-4</v>
      </c>
      <c r="G2712" t="s">
        <v>72</v>
      </c>
      <c r="H2712" t="s">
        <v>151</v>
      </c>
      <c r="I2712" t="s">
        <v>16</v>
      </c>
      <c r="J2712">
        <v>1</v>
      </c>
    </row>
    <row r="2713" spans="1:10" x14ac:dyDescent="0.3">
      <c r="A2713" t="s">
        <v>1415</v>
      </c>
      <c r="B2713" t="s">
        <v>1416</v>
      </c>
      <c r="C2713" t="s">
        <v>391</v>
      </c>
      <c r="D2713" t="s">
        <v>392</v>
      </c>
      <c r="E2713">
        <v>1.18</v>
      </c>
      <c r="F2713">
        <v>1.08E-3</v>
      </c>
      <c r="G2713" t="s">
        <v>72</v>
      </c>
      <c r="H2713" t="s">
        <v>151</v>
      </c>
      <c r="I2713" t="s">
        <v>16</v>
      </c>
      <c r="J2713">
        <v>3</v>
      </c>
    </row>
    <row r="2714" spans="1:10" x14ac:dyDescent="0.3">
      <c r="A2714" t="s">
        <v>1415</v>
      </c>
      <c r="B2714" t="s">
        <v>1416</v>
      </c>
      <c r="C2714" t="s">
        <v>1052</v>
      </c>
      <c r="D2714" t="s">
        <v>1053</v>
      </c>
      <c r="E2714">
        <v>1.19</v>
      </c>
      <c r="F2714">
        <v>8.5154999999999988E-3</v>
      </c>
      <c r="G2714" t="s">
        <v>72</v>
      </c>
      <c r="H2714" t="s">
        <v>151</v>
      </c>
      <c r="I2714" t="s">
        <v>16</v>
      </c>
      <c r="J2714">
        <v>1</v>
      </c>
    </row>
    <row r="2715" spans="1:10" x14ac:dyDescent="0.3">
      <c r="A2715" t="s">
        <v>1415</v>
      </c>
      <c r="B2715" t="s">
        <v>1416</v>
      </c>
      <c r="C2715" t="s">
        <v>696</v>
      </c>
      <c r="D2715" t="s">
        <v>697</v>
      </c>
      <c r="E2715">
        <v>1.2</v>
      </c>
      <c r="F2715">
        <v>5.9999999999999995E-5</v>
      </c>
      <c r="G2715" t="s">
        <v>72</v>
      </c>
      <c r="H2715" t="s">
        <v>151</v>
      </c>
      <c r="I2715" t="s">
        <v>16</v>
      </c>
      <c r="J2715">
        <v>1</v>
      </c>
    </row>
    <row r="2716" spans="1:10" x14ac:dyDescent="0.3">
      <c r="A2716" t="s">
        <v>1415</v>
      </c>
      <c r="B2716" t="s">
        <v>1416</v>
      </c>
      <c r="C2716" t="s">
        <v>1417</v>
      </c>
      <c r="D2716" t="s">
        <v>1418</v>
      </c>
      <c r="E2716">
        <v>1.21</v>
      </c>
      <c r="F2716">
        <v>2.598E-3</v>
      </c>
      <c r="G2716" t="s">
        <v>72</v>
      </c>
      <c r="H2716" t="s">
        <v>151</v>
      </c>
      <c r="I2716" t="s">
        <v>16</v>
      </c>
      <c r="J2716">
        <v>3</v>
      </c>
    </row>
    <row r="2717" spans="1:10" x14ac:dyDescent="0.3">
      <c r="A2717" t="s">
        <v>1415</v>
      </c>
      <c r="B2717" t="s">
        <v>1416</v>
      </c>
      <c r="C2717" t="s">
        <v>1419</v>
      </c>
      <c r="D2717" t="s">
        <v>1420</v>
      </c>
      <c r="E2717">
        <v>1.22</v>
      </c>
      <c r="F2717">
        <v>1.1999999999999999E-3</v>
      </c>
      <c r="G2717" t="s">
        <v>72</v>
      </c>
      <c r="H2717" t="s">
        <v>151</v>
      </c>
      <c r="I2717" t="s">
        <v>16</v>
      </c>
      <c r="J2717">
        <v>3</v>
      </c>
    </row>
    <row r="2718" spans="1:10" x14ac:dyDescent="0.3">
      <c r="A2718" t="s">
        <v>1415</v>
      </c>
      <c r="B2718" t="s">
        <v>1416</v>
      </c>
      <c r="C2718" t="s">
        <v>1157</v>
      </c>
      <c r="D2718" t="s">
        <v>1158</v>
      </c>
      <c r="E2718">
        <v>1.23</v>
      </c>
      <c r="F2718">
        <v>2.9999999999999997E-4</v>
      </c>
      <c r="G2718" t="s">
        <v>72</v>
      </c>
      <c r="H2718" t="s">
        <v>151</v>
      </c>
      <c r="I2718" t="s">
        <v>16</v>
      </c>
      <c r="J2718">
        <v>1</v>
      </c>
    </row>
    <row r="2719" spans="1:10" x14ac:dyDescent="0.3">
      <c r="A2719" t="s">
        <v>1415</v>
      </c>
      <c r="B2719" t="s">
        <v>1416</v>
      </c>
      <c r="C2719" t="s">
        <v>114</v>
      </c>
      <c r="D2719" t="s">
        <v>115</v>
      </c>
      <c r="E2719">
        <v>1.24</v>
      </c>
      <c r="F2719">
        <v>2.9999999999999997E-4</v>
      </c>
      <c r="G2719" t="s">
        <v>72</v>
      </c>
      <c r="H2719" t="s">
        <v>151</v>
      </c>
      <c r="I2719" t="s">
        <v>16</v>
      </c>
      <c r="J2719">
        <v>1</v>
      </c>
    </row>
    <row r="2720" spans="1:10" x14ac:dyDescent="0.3">
      <c r="A2720" t="s">
        <v>1415</v>
      </c>
      <c r="B2720" t="s">
        <v>1416</v>
      </c>
      <c r="C2720" t="s">
        <v>1421</v>
      </c>
      <c r="D2720" t="s">
        <v>1422</v>
      </c>
      <c r="E2720">
        <v>2</v>
      </c>
      <c r="F2720">
        <v>1.02</v>
      </c>
      <c r="G2720" t="s">
        <v>14</v>
      </c>
      <c r="H2720" t="s">
        <v>151</v>
      </c>
      <c r="I2720" t="s">
        <v>16</v>
      </c>
      <c r="J2720">
        <v>4</v>
      </c>
    </row>
    <row r="2721" spans="1:10" x14ac:dyDescent="0.3">
      <c r="A2721" t="s">
        <v>1415</v>
      </c>
      <c r="B2721" t="s">
        <v>1416</v>
      </c>
      <c r="C2721" t="s">
        <v>1423</v>
      </c>
      <c r="D2721" t="s">
        <v>1424</v>
      </c>
      <c r="E2721">
        <v>3</v>
      </c>
      <c r="F2721">
        <v>7.4999999999999997E-3</v>
      </c>
      <c r="G2721" t="s">
        <v>72</v>
      </c>
      <c r="H2721" t="s">
        <v>151</v>
      </c>
      <c r="I2721" t="s">
        <v>16</v>
      </c>
      <c r="J2721">
        <v>3</v>
      </c>
    </row>
    <row r="2722" spans="1:10" x14ac:dyDescent="0.3">
      <c r="A2722" t="s">
        <v>1415</v>
      </c>
      <c r="B2722" t="s">
        <v>1416</v>
      </c>
      <c r="C2722" t="s">
        <v>139</v>
      </c>
      <c r="D2722" t="s">
        <v>140</v>
      </c>
      <c r="E2722">
        <v>4</v>
      </c>
      <c r="F2722">
        <v>2.0500000000000001E-2</v>
      </c>
      <c r="G2722" t="s">
        <v>14</v>
      </c>
      <c r="H2722" t="s">
        <v>151</v>
      </c>
      <c r="I2722" t="s">
        <v>16</v>
      </c>
      <c r="J2722">
        <v>3</v>
      </c>
    </row>
    <row r="2723" spans="1:10" x14ac:dyDescent="0.3">
      <c r="A2723" t="s">
        <v>1425</v>
      </c>
      <c r="B2723" t="s">
        <v>1426</v>
      </c>
      <c r="C2723" t="s">
        <v>735</v>
      </c>
      <c r="D2723" t="s">
        <v>736</v>
      </c>
      <c r="E2723">
        <v>1</v>
      </c>
      <c r="F2723">
        <v>6.6666666666666666E-2</v>
      </c>
      <c r="G2723" t="s">
        <v>72</v>
      </c>
      <c r="H2723" t="s">
        <v>15</v>
      </c>
      <c r="I2723" t="s">
        <v>16</v>
      </c>
      <c r="J2723">
        <v>10</v>
      </c>
    </row>
    <row r="2724" spans="1:10" x14ac:dyDescent="0.3">
      <c r="A2724" t="s">
        <v>1425</v>
      </c>
      <c r="B2724" t="s">
        <v>1426</v>
      </c>
      <c r="C2724" t="s">
        <v>741</v>
      </c>
      <c r="D2724" t="s">
        <v>742</v>
      </c>
      <c r="E2724">
        <v>2</v>
      </c>
      <c r="F2724">
        <v>0.33333333333333331</v>
      </c>
      <c r="G2724" t="s">
        <v>14</v>
      </c>
      <c r="H2724" t="s">
        <v>15</v>
      </c>
      <c r="I2724" t="s">
        <v>16</v>
      </c>
      <c r="J2724">
        <v>3</v>
      </c>
    </row>
    <row r="2725" spans="1:10" x14ac:dyDescent="0.3">
      <c r="A2725" t="s">
        <v>1425</v>
      </c>
      <c r="B2725" t="s">
        <v>1426</v>
      </c>
      <c r="C2725" t="s">
        <v>1427</v>
      </c>
      <c r="D2725" t="s">
        <v>1428</v>
      </c>
      <c r="E2725">
        <v>3</v>
      </c>
      <c r="F2725">
        <v>0.33333333333333331</v>
      </c>
      <c r="G2725" t="s">
        <v>14</v>
      </c>
      <c r="H2725" t="s">
        <v>15</v>
      </c>
      <c r="I2725" t="s">
        <v>16</v>
      </c>
      <c r="J2725">
        <v>0</v>
      </c>
    </row>
    <row r="2726" spans="1:10" x14ac:dyDescent="0.3">
      <c r="A2726" t="s">
        <v>1425</v>
      </c>
      <c r="B2726" t="s">
        <v>1426</v>
      </c>
      <c r="C2726" t="s">
        <v>830</v>
      </c>
      <c r="D2726" t="s">
        <v>831</v>
      </c>
      <c r="E2726">
        <v>4</v>
      </c>
      <c r="F2726">
        <v>0.33333333333333331</v>
      </c>
      <c r="G2726" t="s">
        <v>14</v>
      </c>
      <c r="H2726" t="s">
        <v>15</v>
      </c>
      <c r="I2726" t="s">
        <v>16</v>
      </c>
      <c r="J2726">
        <v>3</v>
      </c>
    </row>
    <row r="2727" spans="1:10" x14ac:dyDescent="0.3">
      <c r="A2727" t="s">
        <v>1425</v>
      </c>
      <c r="B2727" t="s">
        <v>1426</v>
      </c>
      <c r="C2727" t="s">
        <v>21</v>
      </c>
      <c r="D2727" t="s">
        <v>22</v>
      </c>
      <c r="E2727">
        <v>5</v>
      </c>
      <c r="F2727">
        <v>0.33333333333333331</v>
      </c>
      <c r="G2727" t="s">
        <v>14</v>
      </c>
      <c r="H2727" t="s">
        <v>15</v>
      </c>
      <c r="I2727" t="s">
        <v>16</v>
      </c>
      <c r="J2727">
        <v>2</v>
      </c>
    </row>
    <row r="2728" spans="1:10" x14ac:dyDescent="0.3">
      <c r="A2728" t="s">
        <v>1425</v>
      </c>
      <c r="B2728" t="s">
        <v>1426</v>
      </c>
      <c r="C2728" t="s">
        <v>1429</v>
      </c>
      <c r="D2728" t="s">
        <v>1430</v>
      </c>
      <c r="E2728">
        <v>6</v>
      </c>
      <c r="F2728">
        <v>0.33333333333333331</v>
      </c>
      <c r="G2728" t="s">
        <v>14</v>
      </c>
      <c r="H2728" t="s">
        <v>15</v>
      </c>
      <c r="I2728" t="s">
        <v>16</v>
      </c>
      <c r="J2728">
        <v>0</v>
      </c>
    </row>
    <row r="2729" spans="1:10" x14ac:dyDescent="0.3">
      <c r="A2729" t="s">
        <v>1425</v>
      </c>
      <c r="B2729" t="s">
        <v>1426</v>
      </c>
      <c r="C2729" t="s">
        <v>1185</v>
      </c>
      <c r="D2729" t="s">
        <v>1186</v>
      </c>
      <c r="E2729">
        <v>7</v>
      </c>
      <c r="F2729">
        <v>1.6666666666666666E-2</v>
      </c>
      <c r="G2729" t="s">
        <v>14</v>
      </c>
      <c r="H2729" t="s">
        <v>15</v>
      </c>
      <c r="I2729" t="s">
        <v>16</v>
      </c>
      <c r="J2729">
        <v>3</v>
      </c>
    </row>
    <row r="2730" spans="1:10" x14ac:dyDescent="0.3">
      <c r="A2730" t="s">
        <v>1431</v>
      </c>
      <c r="B2730" t="s">
        <v>1432</v>
      </c>
      <c r="C2730" t="s">
        <v>253</v>
      </c>
      <c r="D2730" t="s">
        <v>254</v>
      </c>
      <c r="E2730">
        <v>1.01</v>
      </c>
      <c r="F2730">
        <v>0.18</v>
      </c>
      <c r="G2730" t="s">
        <v>72</v>
      </c>
      <c r="H2730" t="s">
        <v>151</v>
      </c>
      <c r="I2730" t="s">
        <v>380</v>
      </c>
      <c r="J2730">
        <v>5</v>
      </c>
    </row>
    <row r="2731" spans="1:10" x14ac:dyDescent="0.3">
      <c r="A2731" t="s">
        <v>1431</v>
      </c>
      <c r="B2731" t="s">
        <v>1432</v>
      </c>
      <c r="C2731" t="s">
        <v>1433</v>
      </c>
      <c r="D2731" t="s">
        <v>1434</v>
      </c>
      <c r="E2731">
        <v>1.02</v>
      </c>
      <c r="F2731">
        <v>0.09</v>
      </c>
      <c r="G2731" t="s">
        <v>72</v>
      </c>
      <c r="H2731" t="s">
        <v>151</v>
      </c>
      <c r="I2731" t="s">
        <v>380</v>
      </c>
      <c r="J2731">
        <v>2</v>
      </c>
    </row>
    <row r="2732" spans="1:10" x14ac:dyDescent="0.3">
      <c r="A2732" t="s">
        <v>1431</v>
      </c>
      <c r="B2732" t="s">
        <v>1432</v>
      </c>
      <c r="C2732" t="s">
        <v>314</v>
      </c>
      <c r="D2732" t="s">
        <v>315</v>
      </c>
      <c r="E2732">
        <v>1.03</v>
      </c>
      <c r="F2732">
        <v>1.7412E-2</v>
      </c>
      <c r="G2732" t="s">
        <v>72</v>
      </c>
      <c r="H2732" t="s">
        <v>151</v>
      </c>
      <c r="I2732" t="s">
        <v>380</v>
      </c>
      <c r="J2732">
        <v>1</v>
      </c>
    </row>
    <row r="2733" spans="1:10" x14ac:dyDescent="0.3">
      <c r="A2733" t="s">
        <v>1431</v>
      </c>
      <c r="B2733" t="s">
        <v>1432</v>
      </c>
      <c r="C2733" t="s">
        <v>1435</v>
      </c>
      <c r="D2733" t="s">
        <v>1436</v>
      </c>
      <c r="E2733">
        <v>1.04</v>
      </c>
      <c r="F2733">
        <v>1.98E-3</v>
      </c>
      <c r="G2733" t="s">
        <v>72</v>
      </c>
      <c r="H2733" t="s">
        <v>151</v>
      </c>
      <c r="I2733" t="s">
        <v>380</v>
      </c>
      <c r="J2733">
        <v>2</v>
      </c>
    </row>
    <row r="2734" spans="1:10" x14ac:dyDescent="0.3">
      <c r="A2734" t="s">
        <v>1431</v>
      </c>
      <c r="B2734" t="s">
        <v>1432</v>
      </c>
      <c r="C2734" t="s">
        <v>290</v>
      </c>
      <c r="D2734" t="s">
        <v>291</v>
      </c>
      <c r="E2734">
        <v>1.05</v>
      </c>
      <c r="F2734">
        <v>1.8569999999999999E-3</v>
      </c>
      <c r="G2734" t="s">
        <v>72</v>
      </c>
      <c r="H2734" t="s">
        <v>151</v>
      </c>
      <c r="I2734" t="s">
        <v>380</v>
      </c>
      <c r="J2734">
        <v>1</v>
      </c>
    </row>
    <row r="2735" spans="1:10" x14ac:dyDescent="0.3">
      <c r="A2735" t="s">
        <v>1431</v>
      </c>
      <c r="B2735" t="s">
        <v>1432</v>
      </c>
      <c r="C2735" t="s">
        <v>74</v>
      </c>
      <c r="D2735" t="s">
        <v>75</v>
      </c>
      <c r="E2735">
        <v>1.06</v>
      </c>
      <c r="F2735">
        <v>5.9999999999999995E-4</v>
      </c>
      <c r="G2735" t="s">
        <v>72</v>
      </c>
      <c r="H2735" t="s">
        <v>151</v>
      </c>
      <c r="I2735" t="s">
        <v>380</v>
      </c>
      <c r="J2735">
        <v>1</v>
      </c>
    </row>
    <row r="2736" spans="1:10" x14ac:dyDescent="0.3">
      <c r="A2736" t="s">
        <v>1431</v>
      </c>
      <c r="B2736" t="s">
        <v>1432</v>
      </c>
      <c r="C2736" t="s">
        <v>698</v>
      </c>
      <c r="D2736" t="s">
        <v>699</v>
      </c>
      <c r="E2736">
        <v>1.07</v>
      </c>
      <c r="F2736">
        <v>7.5000000000000002E-4</v>
      </c>
      <c r="G2736" t="s">
        <v>72</v>
      </c>
      <c r="H2736" t="s">
        <v>151</v>
      </c>
      <c r="I2736" t="s">
        <v>380</v>
      </c>
      <c r="J2736">
        <v>1</v>
      </c>
    </row>
    <row r="2737" spans="1:10" x14ac:dyDescent="0.3">
      <c r="A2737" t="s">
        <v>1431</v>
      </c>
      <c r="B2737" t="s">
        <v>1432</v>
      </c>
      <c r="C2737" t="s">
        <v>739</v>
      </c>
      <c r="D2737" t="s">
        <v>740</v>
      </c>
      <c r="E2737">
        <v>1.08</v>
      </c>
      <c r="F2737">
        <v>4.4999999999999999E-4</v>
      </c>
      <c r="G2737" t="s">
        <v>72</v>
      </c>
      <c r="H2737" t="s">
        <v>151</v>
      </c>
      <c r="I2737" t="s">
        <v>380</v>
      </c>
      <c r="J2737">
        <v>1</v>
      </c>
    </row>
    <row r="2738" spans="1:10" x14ac:dyDescent="0.3">
      <c r="A2738" t="s">
        <v>1431</v>
      </c>
      <c r="B2738" t="s">
        <v>1432</v>
      </c>
      <c r="C2738" t="s">
        <v>717</v>
      </c>
      <c r="D2738" t="s">
        <v>718</v>
      </c>
      <c r="E2738">
        <v>1.0900000000000001</v>
      </c>
      <c r="F2738">
        <v>4.4999999999999999E-4</v>
      </c>
      <c r="G2738" t="s">
        <v>72</v>
      </c>
      <c r="H2738" t="s">
        <v>151</v>
      </c>
      <c r="I2738" t="s">
        <v>380</v>
      </c>
      <c r="J2738">
        <v>1</v>
      </c>
    </row>
    <row r="2739" spans="1:10" x14ac:dyDescent="0.3">
      <c r="A2739" t="s">
        <v>1431</v>
      </c>
      <c r="B2739" t="s">
        <v>1432</v>
      </c>
      <c r="C2739" t="s">
        <v>995</v>
      </c>
      <c r="D2739" t="s">
        <v>996</v>
      </c>
      <c r="E2739">
        <v>1.1000000000000001</v>
      </c>
      <c r="F2739">
        <v>6.5010000000000007E-3</v>
      </c>
      <c r="G2739" t="s">
        <v>72</v>
      </c>
      <c r="H2739" t="s">
        <v>151</v>
      </c>
      <c r="I2739" t="s">
        <v>380</v>
      </c>
      <c r="J2739">
        <v>1</v>
      </c>
    </row>
    <row r="2740" spans="1:10" x14ac:dyDescent="0.3">
      <c r="A2740" t="s">
        <v>1431</v>
      </c>
      <c r="B2740" t="s">
        <v>1432</v>
      </c>
      <c r="C2740" t="s">
        <v>1437</v>
      </c>
      <c r="D2740" t="s">
        <v>1438</v>
      </c>
      <c r="E2740">
        <v>2</v>
      </c>
      <c r="F2740">
        <v>1.02</v>
      </c>
      <c r="G2740" t="s">
        <v>14</v>
      </c>
      <c r="H2740" t="s">
        <v>151</v>
      </c>
      <c r="I2740" t="s">
        <v>380</v>
      </c>
      <c r="J2740">
        <v>4</v>
      </c>
    </row>
    <row r="2741" spans="1:10" x14ac:dyDescent="0.3">
      <c r="A2741" t="s">
        <v>1431</v>
      </c>
      <c r="B2741" t="s">
        <v>1432</v>
      </c>
      <c r="C2741" t="s">
        <v>771</v>
      </c>
      <c r="D2741" t="s">
        <v>772</v>
      </c>
      <c r="E2741">
        <v>3</v>
      </c>
      <c r="F2741">
        <v>1.02</v>
      </c>
      <c r="G2741" t="s">
        <v>382</v>
      </c>
      <c r="H2741" t="s">
        <v>151</v>
      </c>
      <c r="I2741" t="s">
        <v>380</v>
      </c>
      <c r="J2741">
        <v>3</v>
      </c>
    </row>
    <row r="2742" spans="1:10" x14ac:dyDescent="0.3">
      <c r="A2742" t="s">
        <v>1431</v>
      </c>
      <c r="B2742" t="s">
        <v>1432</v>
      </c>
      <c r="C2742" t="s">
        <v>139</v>
      </c>
      <c r="D2742" t="s">
        <v>140</v>
      </c>
      <c r="E2742">
        <v>4</v>
      </c>
      <c r="F2742">
        <v>5.3999999999999999E-2</v>
      </c>
      <c r="G2742" t="s">
        <v>382</v>
      </c>
      <c r="H2742" t="s">
        <v>151</v>
      </c>
      <c r="I2742" t="s">
        <v>380</v>
      </c>
      <c r="J2742">
        <v>3</v>
      </c>
    </row>
    <row r="2743" spans="1:10" x14ac:dyDescent="0.3">
      <c r="A2743" t="s">
        <v>1439</v>
      </c>
      <c r="B2743" t="s">
        <v>1440</v>
      </c>
      <c r="C2743" t="s">
        <v>225</v>
      </c>
      <c r="D2743" t="s">
        <v>226</v>
      </c>
      <c r="E2743">
        <v>1.01</v>
      </c>
      <c r="F2743">
        <v>6.25E-2</v>
      </c>
      <c r="G2743" t="s">
        <v>72</v>
      </c>
      <c r="H2743" t="s">
        <v>44</v>
      </c>
      <c r="I2743" t="s">
        <v>16</v>
      </c>
      <c r="J2743">
        <v>2</v>
      </c>
    </row>
    <row r="2744" spans="1:10" x14ac:dyDescent="0.3">
      <c r="A2744" t="s">
        <v>1439</v>
      </c>
      <c r="B2744" t="s">
        <v>1440</v>
      </c>
      <c r="C2744" t="s">
        <v>1441</v>
      </c>
      <c r="D2744" t="s">
        <v>1442</v>
      </c>
      <c r="E2744">
        <v>1.02</v>
      </c>
      <c r="F2744">
        <v>2.5000000000000001E-2</v>
      </c>
      <c r="G2744" t="s">
        <v>72</v>
      </c>
      <c r="H2744" t="s">
        <v>44</v>
      </c>
      <c r="I2744" t="s">
        <v>16</v>
      </c>
      <c r="J2744">
        <v>2</v>
      </c>
    </row>
    <row r="2745" spans="1:10" x14ac:dyDescent="0.3">
      <c r="A2745" t="s">
        <v>1439</v>
      </c>
      <c r="B2745" t="s">
        <v>1440</v>
      </c>
      <c r="C2745" t="s">
        <v>1443</v>
      </c>
      <c r="D2745" t="s">
        <v>1444</v>
      </c>
      <c r="E2745">
        <v>1.03</v>
      </c>
      <c r="F2745">
        <v>2.5000000000000001E-2</v>
      </c>
      <c r="G2745" t="s">
        <v>72</v>
      </c>
      <c r="H2745" t="s">
        <v>44</v>
      </c>
      <c r="I2745" t="s">
        <v>16</v>
      </c>
      <c r="J2745">
        <v>2</v>
      </c>
    </row>
    <row r="2746" spans="1:10" x14ac:dyDescent="0.3">
      <c r="A2746" t="s">
        <v>1439</v>
      </c>
      <c r="B2746" t="s">
        <v>1440</v>
      </c>
      <c r="C2746" t="s">
        <v>346</v>
      </c>
      <c r="D2746" t="s">
        <v>347</v>
      </c>
      <c r="E2746">
        <v>1.04</v>
      </c>
      <c r="F2746">
        <v>1.7236999999999999E-2</v>
      </c>
      <c r="G2746" t="s">
        <v>72</v>
      </c>
      <c r="H2746" t="s">
        <v>44</v>
      </c>
      <c r="I2746" t="s">
        <v>16</v>
      </c>
      <c r="J2746">
        <v>2</v>
      </c>
    </row>
    <row r="2747" spans="1:10" x14ac:dyDescent="0.3">
      <c r="A2747" t="s">
        <v>1439</v>
      </c>
      <c r="B2747" t="s">
        <v>1440</v>
      </c>
      <c r="C2747" t="s">
        <v>364</v>
      </c>
      <c r="D2747" t="s">
        <v>365</v>
      </c>
      <c r="E2747">
        <v>1.05</v>
      </c>
      <c r="F2747">
        <v>8.3928499999999986E-3</v>
      </c>
      <c r="G2747" t="s">
        <v>72</v>
      </c>
      <c r="H2747" t="s">
        <v>44</v>
      </c>
      <c r="I2747" t="s">
        <v>16</v>
      </c>
      <c r="J2747">
        <v>15</v>
      </c>
    </row>
    <row r="2748" spans="1:10" x14ac:dyDescent="0.3">
      <c r="A2748" t="s">
        <v>1439</v>
      </c>
      <c r="B2748" t="s">
        <v>1440</v>
      </c>
      <c r="C2748" t="s">
        <v>152</v>
      </c>
      <c r="D2748" t="s">
        <v>153</v>
      </c>
      <c r="E2748">
        <v>1.06</v>
      </c>
      <c r="F2748">
        <v>5.0000000000000001E-3</v>
      </c>
      <c r="G2748" t="s">
        <v>72</v>
      </c>
      <c r="H2748" t="s">
        <v>44</v>
      </c>
      <c r="I2748" t="s">
        <v>16</v>
      </c>
      <c r="J2748">
        <v>1</v>
      </c>
    </row>
    <row r="2749" spans="1:10" x14ac:dyDescent="0.3">
      <c r="A2749" t="s">
        <v>1439</v>
      </c>
      <c r="B2749" t="s">
        <v>1440</v>
      </c>
      <c r="C2749" t="s">
        <v>203</v>
      </c>
      <c r="D2749" t="s">
        <v>204</v>
      </c>
      <c r="E2749">
        <v>1.07</v>
      </c>
      <c r="F2749">
        <v>4.4485000000000002E-3</v>
      </c>
      <c r="G2749" t="s">
        <v>72</v>
      </c>
      <c r="H2749" t="s">
        <v>44</v>
      </c>
      <c r="I2749" t="s">
        <v>16</v>
      </c>
      <c r="J2749">
        <v>1</v>
      </c>
    </row>
    <row r="2750" spans="1:10" x14ac:dyDescent="0.3">
      <c r="A2750" t="s">
        <v>1439</v>
      </c>
      <c r="B2750" t="s">
        <v>1440</v>
      </c>
      <c r="C2750" t="s">
        <v>613</v>
      </c>
      <c r="D2750" t="s">
        <v>614</v>
      </c>
      <c r="E2750">
        <v>1.08</v>
      </c>
      <c r="F2750">
        <v>4.3750000000000004E-3</v>
      </c>
      <c r="G2750" t="s">
        <v>72</v>
      </c>
      <c r="H2750" t="s">
        <v>44</v>
      </c>
      <c r="I2750" t="s">
        <v>16</v>
      </c>
      <c r="J2750">
        <v>2</v>
      </c>
    </row>
    <row r="2751" spans="1:10" x14ac:dyDescent="0.3">
      <c r="A2751" t="s">
        <v>1439</v>
      </c>
      <c r="B2751" t="s">
        <v>1440</v>
      </c>
      <c r="C2751" t="s">
        <v>290</v>
      </c>
      <c r="D2751" t="s">
        <v>291</v>
      </c>
      <c r="E2751">
        <v>1.0900000000000001</v>
      </c>
      <c r="F2751">
        <v>2.5000000000000001E-3</v>
      </c>
      <c r="G2751" t="s">
        <v>72</v>
      </c>
      <c r="H2751" t="s">
        <v>44</v>
      </c>
      <c r="I2751" t="s">
        <v>16</v>
      </c>
      <c r="J2751">
        <v>1</v>
      </c>
    </row>
    <row r="2752" spans="1:10" x14ac:dyDescent="0.3">
      <c r="A2752" t="s">
        <v>1439</v>
      </c>
      <c r="B2752" t="s">
        <v>1440</v>
      </c>
      <c r="C2752" t="s">
        <v>1433</v>
      </c>
      <c r="D2752" t="s">
        <v>1434</v>
      </c>
      <c r="E2752">
        <v>1.1000000000000001</v>
      </c>
      <c r="F2752">
        <v>2.1675000000000002E-3</v>
      </c>
      <c r="G2752" t="s">
        <v>72</v>
      </c>
      <c r="H2752" t="s">
        <v>44</v>
      </c>
      <c r="I2752" t="s">
        <v>16</v>
      </c>
      <c r="J2752">
        <v>2</v>
      </c>
    </row>
    <row r="2753" spans="1:10" x14ac:dyDescent="0.3">
      <c r="A2753" t="s">
        <v>1439</v>
      </c>
      <c r="B2753" t="s">
        <v>1440</v>
      </c>
      <c r="C2753" t="s">
        <v>82</v>
      </c>
      <c r="D2753" t="s">
        <v>83</v>
      </c>
      <c r="E2753">
        <v>1.1100000000000001</v>
      </c>
      <c r="F2753">
        <v>1.4359500000000001E-3</v>
      </c>
      <c r="G2753" t="s">
        <v>72</v>
      </c>
      <c r="H2753" t="s">
        <v>44</v>
      </c>
      <c r="I2753" t="s">
        <v>16</v>
      </c>
      <c r="J2753">
        <v>1</v>
      </c>
    </row>
    <row r="2754" spans="1:10" x14ac:dyDescent="0.3">
      <c r="A2754" t="s">
        <v>1439</v>
      </c>
      <c r="B2754" t="s">
        <v>1440</v>
      </c>
      <c r="C2754" t="s">
        <v>110</v>
      </c>
      <c r="D2754" t="s">
        <v>111</v>
      </c>
      <c r="E2754">
        <v>1.1200000000000001</v>
      </c>
      <c r="F2754">
        <v>2.5000000000000001E-4</v>
      </c>
      <c r="G2754" t="s">
        <v>72</v>
      </c>
      <c r="H2754" t="s">
        <v>44</v>
      </c>
      <c r="I2754" t="s">
        <v>16</v>
      </c>
      <c r="J2754">
        <v>1</v>
      </c>
    </row>
    <row r="2755" spans="1:10" x14ac:dyDescent="0.3">
      <c r="A2755" t="s">
        <v>1439</v>
      </c>
      <c r="B2755" t="s">
        <v>1440</v>
      </c>
      <c r="C2755" t="s">
        <v>1445</v>
      </c>
      <c r="D2755" t="s">
        <v>1446</v>
      </c>
      <c r="E2755">
        <v>1.1299999999999999</v>
      </c>
      <c r="F2755">
        <v>8.7500000000000002E-4</v>
      </c>
      <c r="G2755" t="s">
        <v>72</v>
      </c>
      <c r="H2755" t="s">
        <v>44</v>
      </c>
      <c r="I2755" t="s">
        <v>16</v>
      </c>
      <c r="J2755">
        <v>2</v>
      </c>
    </row>
    <row r="2756" spans="1:10" x14ac:dyDescent="0.3">
      <c r="A2756" t="s">
        <v>1439</v>
      </c>
      <c r="B2756" t="s">
        <v>1440</v>
      </c>
      <c r="C2756" t="s">
        <v>350</v>
      </c>
      <c r="D2756" t="s">
        <v>351</v>
      </c>
      <c r="E2756">
        <v>1.1400000000000001</v>
      </c>
      <c r="F2756">
        <v>1.0499999999999999E-4</v>
      </c>
      <c r="G2756" t="s">
        <v>72</v>
      </c>
      <c r="H2756" t="s">
        <v>44</v>
      </c>
      <c r="I2756" t="s">
        <v>16</v>
      </c>
      <c r="J2756">
        <v>2</v>
      </c>
    </row>
    <row r="2757" spans="1:10" x14ac:dyDescent="0.3">
      <c r="A2757" t="s">
        <v>1439</v>
      </c>
      <c r="B2757" t="s">
        <v>1440</v>
      </c>
      <c r="C2757" t="s">
        <v>128</v>
      </c>
      <c r="D2757" t="s">
        <v>129</v>
      </c>
      <c r="E2757">
        <v>1.1499999999999999</v>
      </c>
      <c r="F2757">
        <v>2.9999999999999999E-7</v>
      </c>
      <c r="G2757" t="s">
        <v>130</v>
      </c>
      <c r="H2757" t="s">
        <v>44</v>
      </c>
      <c r="I2757" t="s">
        <v>16</v>
      </c>
      <c r="J2757">
        <v>1</v>
      </c>
    </row>
    <row r="2758" spans="1:10" x14ac:dyDescent="0.3">
      <c r="A2758" t="s">
        <v>1439</v>
      </c>
      <c r="B2758" t="s">
        <v>1440</v>
      </c>
      <c r="C2758" t="s">
        <v>1447</v>
      </c>
      <c r="D2758" t="s">
        <v>1448</v>
      </c>
      <c r="E2758">
        <v>1.1599999999999999</v>
      </c>
      <c r="F2758">
        <v>7.0000000000000001E-3</v>
      </c>
      <c r="G2758" t="s">
        <v>72</v>
      </c>
      <c r="H2758" t="s">
        <v>44</v>
      </c>
      <c r="I2758" t="s">
        <v>16</v>
      </c>
      <c r="J2758">
        <v>3</v>
      </c>
    </row>
    <row r="2759" spans="1:10" x14ac:dyDescent="0.3">
      <c r="A2759" t="s">
        <v>1439</v>
      </c>
      <c r="B2759" t="s">
        <v>1440</v>
      </c>
      <c r="C2759" t="s">
        <v>114</v>
      </c>
      <c r="D2759" t="s">
        <v>115</v>
      </c>
      <c r="E2759">
        <v>1.17</v>
      </c>
      <c r="F2759">
        <v>4.4869999999999997E-3</v>
      </c>
      <c r="G2759" t="s">
        <v>72</v>
      </c>
      <c r="H2759" t="s">
        <v>44</v>
      </c>
      <c r="I2759" t="s">
        <v>16</v>
      </c>
      <c r="J2759">
        <v>1</v>
      </c>
    </row>
    <row r="2760" spans="1:10" x14ac:dyDescent="0.3">
      <c r="A2760" t="s">
        <v>1439</v>
      </c>
      <c r="B2760" t="s">
        <v>1440</v>
      </c>
      <c r="C2760" t="s">
        <v>717</v>
      </c>
      <c r="D2760" t="s">
        <v>718</v>
      </c>
      <c r="E2760">
        <v>1.18</v>
      </c>
      <c r="F2760">
        <v>3.5000000000000001E-3</v>
      </c>
      <c r="G2760" t="s">
        <v>72</v>
      </c>
      <c r="H2760" t="s">
        <v>44</v>
      </c>
      <c r="I2760" t="s">
        <v>16</v>
      </c>
      <c r="J2760">
        <v>1</v>
      </c>
    </row>
    <row r="2761" spans="1:10" x14ac:dyDescent="0.3">
      <c r="A2761" t="s">
        <v>1439</v>
      </c>
      <c r="B2761" t="s">
        <v>1440</v>
      </c>
      <c r="C2761" t="s">
        <v>696</v>
      </c>
      <c r="D2761" t="s">
        <v>697</v>
      </c>
      <c r="E2761">
        <v>1.19</v>
      </c>
      <c r="F2761">
        <v>4.2499999999999998E-4</v>
      </c>
      <c r="G2761" t="s">
        <v>72</v>
      </c>
      <c r="H2761" t="s">
        <v>44</v>
      </c>
      <c r="I2761" t="s">
        <v>16</v>
      </c>
      <c r="J2761">
        <v>1</v>
      </c>
    </row>
    <row r="2762" spans="1:10" x14ac:dyDescent="0.3">
      <c r="A2762" t="s">
        <v>1439</v>
      </c>
      <c r="B2762" t="s">
        <v>1440</v>
      </c>
      <c r="C2762" t="s">
        <v>865</v>
      </c>
      <c r="D2762" t="s">
        <v>866</v>
      </c>
      <c r="E2762">
        <v>1.2</v>
      </c>
      <c r="F2762">
        <v>2.9999999999999997E-4</v>
      </c>
      <c r="G2762" t="s">
        <v>72</v>
      </c>
      <c r="H2762" t="s">
        <v>44</v>
      </c>
      <c r="I2762" t="s">
        <v>16</v>
      </c>
      <c r="J2762">
        <v>1</v>
      </c>
    </row>
    <row r="2763" spans="1:10" x14ac:dyDescent="0.3">
      <c r="A2763" t="s">
        <v>1439</v>
      </c>
      <c r="B2763" t="s">
        <v>1440</v>
      </c>
      <c r="C2763" t="s">
        <v>741</v>
      </c>
      <c r="D2763" t="s">
        <v>742</v>
      </c>
      <c r="E2763">
        <v>2</v>
      </c>
      <c r="F2763">
        <v>1</v>
      </c>
      <c r="G2763" t="s">
        <v>14</v>
      </c>
      <c r="H2763" t="s">
        <v>44</v>
      </c>
      <c r="I2763" t="s">
        <v>16</v>
      </c>
      <c r="J2763">
        <v>3</v>
      </c>
    </row>
    <row r="2764" spans="1:10" x14ac:dyDescent="0.3">
      <c r="A2764" t="s">
        <v>1439</v>
      </c>
      <c r="B2764" t="s">
        <v>1440</v>
      </c>
      <c r="C2764" t="s">
        <v>1449</v>
      </c>
      <c r="D2764" t="s">
        <v>1450</v>
      </c>
      <c r="E2764">
        <v>3</v>
      </c>
      <c r="F2764">
        <v>1</v>
      </c>
      <c r="G2764" t="s">
        <v>14</v>
      </c>
      <c r="H2764" t="s">
        <v>44</v>
      </c>
      <c r="I2764" t="s">
        <v>16</v>
      </c>
      <c r="J2764">
        <v>3</v>
      </c>
    </row>
    <row r="2765" spans="1:10" x14ac:dyDescent="0.3">
      <c r="A2765" t="s">
        <v>1439</v>
      </c>
      <c r="B2765" t="s">
        <v>1440</v>
      </c>
      <c r="C2765" t="s">
        <v>745</v>
      </c>
      <c r="D2765" t="s">
        <v>746</v>
      </c>
      <c r="E2765">
        <v>4</v>
      </c>
      <c r="F2765">
        <v>1</v>
      </c>
      <c r="G2765" t="s">
        <v>14</v>
      </c>
      <c r="H2765" t="s">
        <v>44</v>
      </c>
      <c r="I2765" t="s">
        <v>16</v>
      </c>
      <c r="J2765">
        <v>3</v>
      </c>
    </row>
    <row r="2766" spans="1:10" x14ac:dyDescent="0.3">
      <c r="A2766" t="s">
        <v>1439</v>
      </c>
      <c r="B2766" t="s">
        <v>1440</v>
      </c>
      <c r="C2766" t="s">
        <v>21</v>
      </c>
      <c r="D2766" t="s">
        <v>22</v>
      </c>
      <c r="E2766">
        <v>5</v>
      </c>
      <c r="F2766">
        <v>1</v>
      </c>
      <c r="G2766" t="s">
        <v>14</v>
      </c>
      <c r="H2766" t="s">
        <v>44</v>
      </c>
      <c r="I2766" t="s">
        <v>16</v>
      </c>
      <c r="J2766">
        <v>2</v>
      </c>
    </row>
    <row r="2767" spans="1:10" x14ac:dyDescent="0.3">
      <c r="A2767" t="s">
        <v>1439</v>
      </c>
      <c r="B2767" t="s">
        <v>1440</v>
      </c>
      <c r="C2767" t="s">
        <v>1451</v>
      </c>
      <c r="D2767" t="s">
        <v>1452</v>
      </c>
      <c r="E2767">
        <v>6</v>
      </c>
      <c r="F2767">
        <v>1</v>
      </c>
      <c r="G2767" t="s">
        <v>14</v>
      </c>
      <c r="H2767" t="s">
        <v>44</v>
      </c>
      <c r="I2767" t="s">
        <v>16</v>
      </c>
      <c r="J2767">
        <v>4</v>
      </c>
    </row>
    <row r="2768" spans="1:10" x14ac:dyDescent="0.3">
      <c r="A2768" t="s">
        <v>1439</v>
      </c>
      <c r="B2768" t="s">
        <v>1440</v>
      </c>
      <c r="C2768" t="s">
        <v>749</v>
      </c>
      <c r="D2768" t="s">
        <v>750</v>
      </c>
      <c r="E2768">
        <v>7</v>
      </c>
      <c r="F2768">
        <v>4.1500000000000002E-2</v>
      </c>
      <c r="G2768" t="s">
        <v>14</v>
      </c>
      <c r="H2768" t="s">
        <v>44</v>
      </c>
      <c r="I2768" t="s">
        <v>16</v>
      </c>
      <c r="J2768">
        <v>3</v>
      </c>
    </row>
    <row r="2769" spans="1:10" x14ac:dyDescent="0.3">
      <c r="A2769" t="s">
        <v>1453</v>
      </c>
      <c r="B2769" t="s">
        <v>1454</v>
      </c>
      <c r="C2769" t="s">
        <v>1455</v>
      </c>
      <c r="D2769" t="s">
        <v>1456</v>
      </c>
      <c r="E2769">
        <v>1</v>
      </c>
      <c r="F2769">
        <v>1.02</v>
      </c>
      <c r="G2769" t="s">
        <v>14</v>
      </c>
      <c r="H2769" t="s">
        <v>44</v>
      </c>
      <c r="I2769" t="s">
        <v>16</v>
      </c>
      <c r="J2769">
        <v>3</v>
      </c>
    </row>
    <row r="2770" spans="1:10" x14ac:dyDescent="0.3">
      <c r="A2770" t="s">
        <v>1453</v>
      </c>
      <c r="B2770" t="s">
        <v>1454</v>
      </c>
      <c r="C2770" t="s">
        <v>1449</v>
      </c>
      <c r="D2770" t="s">
        <v>1450</v>
      </c>
      <c r="E2770">
        <v>2</v>
      </c>
      <c r="F2770">
        <v>1.02</v>
      </c>
      <c r="G2770" t="s">
        <v>14</v>
      </c>
      <c r="H2770" t="s">
        <v>44</v>
      </c>
      <c r="I2770" t="s">
        <v>16</v>
      </c>
      <c r="J2770">
        <v>3</v>
      </c>
    </row>
    <row r="2771" spans="1:10" x14ac:dyDescent="0.3">
      <c r="A2771" t="s">
        <v>1453</v>
      </c>
      <c r="B2771" t="s">
        <v>1454</v>
      </c>
      <c r="C2771" t="s">
        <v>745</v>
      </c>
      <c r="D2771" t="s">
        <v>746</v>
      </c>
      <c r="E2771">
        <v>3</v>
      </c>
      <c r="F2771">
        <v>1.02</v>
      </c>
      <c r="G2771" t="s">
        <v>14</v>
      </c>
      <c r="H2771" t="s">
        <v>44</v>
      </c>
      <c r="I2771" t="s">
        <v>16</v>
      </c>
      <c r="J2771">
        <v>3</v>
      </c>
    </row>
    <row r="2772" spans="1:10" x14ac:dyDescent="0.3">
      <c r="A2772" t="s">
        <v>1453</v>
      </c>
      <c r="B2772" t="s">
        <v>1454</v>
      </c>
      <c r="C2772" t="s">
        <v>21</v>
      </c>
      <c r="D2772" t="s">
        <v>22</v>
      </c>
      <c r="E2772">
        <v>4</v>
      </c>
      <c r="F2772">
        <v>1.02</v>
      </c>
      <c r="G2772" t="s">
        <v>14</v>
      </c>
      <c r="H2772" t="s">
        <v>44</v>
      </c>
      <c r="I2772" t="s">
        <v>16</v>
      </c>
      <c r="J2772">
        <v>2</v>
      </c>
    </row>
    <row r="2773" spans="1:10" x14ac:dyDescent="0.3">
      <c r="A2773" t="s">
        <v>1453</v>
      </c>
      <c r="B2773" t="s">
        <v>1454</v>
      </c>
      <c r="C2773" t="s">
        <v>1457</v>
      </c>
      <c r="D2773" t="s">
        <v>1458</v>
      </c>
      <c r="E2773">
        <v>5</v>
      </c>
      <c r="F2773">
        <v>1.05</v>
      </c>
      <c r="G2773" t="s">
        <v>14</v>
      </c>
      <c r="H2773" t="s">
        <v>44</v>
      </c>
      <c r="I2773" t="s">
        <v>16</v>
      </c>
      <c r="J2773">
        <v>4</v>
      </c>
    </row>
    <row r="2774" spans="1:10" x14ac:dyDescent="0.3">
      <c r="A2774" t="s">
        <v>1453</v>
      </c>
      <c r="B2774" t="s">
        <v>1454</v>
      </c>
      <c r="C2774" t="s">
        <v>1459</v>
      </c>
      <c r="D2774" t="s">
        <v>1460</v>
      </c>
      <c r="E2774">
        <v>6</v>
      </c>
      <c r="F2774">
        <v>4.2999999999999997E-2</v>
      </c>
      <c r="G2774" t="s">
        <v>14</v>
      </c>
      <c r="H2774" t="s">
        <v>44</v>
      </c>
      <c r="I2774" t="s">
        <v>16</v>
      </c>
      <c r="J2774">
        <v>3</v>
      </c>
    </row>
    <row r="2775" spans="1:10" x14ac:dyDescent="0.3">
      <c r="A2775" t="s">
        <v>1453</v>
      </c>
      <c r="B2775" t="s">
        <v>1454</v>
      </c>
      <c r="C2775" t="s">
        <v>225</v>
      </c>
      <c r="D2775" t="s">
        <v>226</v>
      </c>
      <c r="E2775">
        <v>7.01</v>
      </c>
      <c r="F2775">
        <v>0.125</v>
      </c>
      <c r="G2775" t="s">
        <v>72</v>
      </c>
      <c r="H2775" t="s">
        <v>44</v>
      </c>
      <c r="I2775" t="s">
        <v>16</v>
      </c>
      <c r="J2775">
        <v>2</v>
      </c>
    </row>
    <row r="2776" spans="1:10" x14ac:dyDescent="0.3">
      <c r="A2776" t="s">
        <v>1453</v>
      </c>
      <c r="B2776" t="s">
        <v>1454</v>
      </c>
      <c r="C2776" t="s">
        <v>1441</v>
      </c>
      <c r="D2776" t="s">
        <v>1442</v>
      </c>
      <c r="E2776">
        <v>7.02</v>
      </c>
      <c r="F2776">
        <v>0.05</v>
      </c>
      <c r="G2776" t="s">
        <v>72</v>
      </c>
      <c r="H2776" t="s">
        <v>44</v>
      </c>
      <c r="I2776" t="s">
        <v>16</v>
      </c>
      <c r="J2776">
        <v>2</v>
      </c>
    </row>
    <row r="2777" spans="1:10" x14ac:dyDescent="0.3">
      <c r="A2777" t="s">
        <v>1453</v>
      </c>
      <c r="B2777" t="s">
        <v>1454</v>
      </c>
      <c r="C2777" t="s">
        <v>1443</v>
      </c>
      <c r="D2777" t="s">
        <v>1444</v>
      </c>
      <c r="E2777">
        <v>7.03</v>
      </c>
      <c r="F2777">
        <v>0.05</v>
      </c>
      <c r="G2777" t="s">
        <v>72</v>
      </c>
      <c r="H2777" t="s">
        <v>44</v>
      </c>
      <c r="I2777" t="s">
        <v>16</v>
      </c>
      <c r="J2777">
        <v>2</v>
      </c>
    </row>
    <row r="2778" spans="1:10" x14ac:dyDescent="0.3">
      <c r="A2778" t="s">
        <v>1453</v>
      </c>
      <c r="B2778" t="s">
        <v>1454</v>
      </c>
      <c r="C2778" t="s">
        <v>346</v>
      </c>
      <c r="D2778" t="s">
        <v>347</v>
      </c>
      <c r="E2778">
        <v>7.04</v>
      </c>
      <c r="F2778">
        <v>3.4473999999999998E-2</v>
      </c>
      <c r="G2778" t="s">
        <v>72</v>
      </c>
      <c r="H2778" t="s">
        <v>44</v>
      </c>
      <c r="I2778" t="s">
        <v>16</v>
      </c>
      <c r="J2778">
        <v>2</v>
      </c>
    </row>
    <row r="2779" spans="1:10" x14ac:dyDescent="0.3">
      <c r="A2779" t="s">
        <v>1453</v>
      </c>
      <c r="B2779" t="s">
        <v>1454</v>
      </c>
      <c r="C2779" t="s">
        <v>364</v>
      </c>
      <c r="D2779" t="s">
        <v>365</v>
      </c>
      <c r="E2779">
        <v>7.05</v>
      </c>
      <c r="F2779">
        <v>1.6785699999999997E-2</v>
      </c>
      <c r="G2779" t="s">
        <v>72</v>
      </c>
      <c r="H2779" t="s">
        <v>44</v>
      </c>
      <c r="I2779" t="s">
        <v>16</v>
      </c>
      <c r="J2779">
        <v>15</v>
      </c>
    </row>
    <row r="2780" spans="1:10" x14ac:dyDescent="0.3">
      <c r="A2780" t="s">
        <v>1453</v>
      </c>
      <c r="B2780" t="s">
        <v>1454</v>
      </c>
      <c r="C2780" t="s">
        <v>152</v>
      </c>
      <c r="D2780" t="s">
        <v>153</v>
      </c>
      <c r="E2780">
        <v>7.06</v>
      </c>
      <c r="F2780">
        <v>0.01</v>
      </c>
      <c r="G2780" t="s">
        <v>72</v>
      </c>
      <c r="H2780" t="s">
        <v>44</v>
      </c>
      <c r="I2780" t="s">
        <v>16</v>
      </c>
      <c r="J2780">
        <v>1</v>
      </c>
    </row>
    <row r="2781" spans="1:10" x14ac:dyDescent="0.3">
      <c r="A2781" t="s">
        <v>1453</v>
      </c>
      <c r="B2781" t="s">
        <v>1454</v>
      </c>
      <c r="C2781" t="s">
        <v>203</v>
      </c>
      <c r="D2781" t="s">
        <v>204</v>
      </c>
      <c r="E2781">
        <v>7.07</v>
      </c>
      <c r="F2781">
        <v>8.8970000000000004E-3</v>
      </c>
      <c r="G2781" t="s">
        <v>72</v>
      </c>
      <c r="H2781" t="s">
        <v>44</v>
      </c>
      <c r="I2781" t="s">
        <v>16</v>
      </c>
      <c r="J2781">
        <v>1</v>
      </c>
    </row>
    <row r="2782" spans="1:10" x14ac:dyDescent="0.3">
      <c r="A2782" t="s">
        <v>1453</v>
      </c>
      <c r="B2782" t="s">
        <v>1454</v>
      </c>
      <c r="C2782" t="s">
        <v>613</v>
      </c>
      <c r="D2782" t="s">
        <v>614</v>
      </c>
      <c r="E2782">
        <v>7.08</v>
      </c>
      <c r="F2782">
        <v>8.7500000000000008E-3</v>
      </c>
      <c r="G2782" t="s">
        <v>72</v>
      </c>
      <c r="H2782" t="s">
        <v>44</v>
      </c>
      <c r="I2782" t="s">
        <v>16</v>
      </c>
      <c r="J2782">
        <v>2</v>
      </c>
    </row>
    <row r="2783" spans="1:10" x14ac:dyDescent="0.3">
      <c r="A2783" t="s">
        <v>1453</v>
      </c>
      <c r="B2783" t="s">
        <v>1454</v>
      </c>
      <c r="C2783" t="s">
        <v>290</v>
      </c>
      <c r="D2783" t="s">
        <v>291</v>
      </c>
      <c r="E2783">
        <v>7.09</v>
      </c>
      <c r="F2783">
        <v>5.0000000000000001E-3</v>
      </c>
      <c r="G2783" t="s">
        <v>72</v>
      </c>
      <c r="H2783" t="s">
        <v>44</v>
      </c>
      <c r="I2783" t="s">
        <v>16</v>
      </c>
      <c r="J2783">
        <v>1</v>
      </c>
    </row>
    <row r="2784" spans="1:10" x14ac:dyDescent="0.3">
      <c r="A2784" t="s">
        <v>1453</v>
      </c>
      <c r="B2784" t="s">
        <v>1454</v>
      </c>
      <c r="C2784" t="s">
        <v>1433</v>
      </c>
      <c r="D2784" t="s">
        <v>1434</v>
      </c>
      <c r="E2784">
        <v>7.1</v>
      </c>
      <c r="F2784">
        <v>4.3350000000000003E-3</v>
      </c>
      <c r="G2784" t="s">
        <v>72</v>
      </c>
      <c r="H2784" t="s">
        <v>44</v>
      </c>
      <c r="I2784" t="s">
        <v>16</v>
      </c>
      <c r="J2784">
        <v>2</v>
      </c>
    </row>
    <row r="2785" spans="1:10" x14ac:dyDescent="0.3">
      <c r="A2785" t="s">
        <v>1453</v>
      </c>
      <c r="B2785" t="s">
        <v>1454</v>
      </c>
      <c r="C2785" t="s">
        <v>82</v>
      </c>
      <c r="D2785" t="s">
        <v>83</v>
      </c>
      <c r="E2785">
        <v>7.11</v>
      </c>
      <c r="F2785">
        <v>2.8719000000000001E-3</v>
      </c>
      <c r="G2785" t="s">
        <v>72</v>
      </c>
      <c r="H2785" t="s">
        <v>44</v>
      </c>
      <c r="I2785" t="s">
        <v>16</v>
      </c>
      <c r="J2785">
        <v>1</v>
      </c>
    </row>
    <row r="2786" spans="1:10" x14ac:dyDescent="0.3">
      <c r="A2786" t="s">
        <v>1453</v>
      </c>
      <c r="B2786" t="s">
        <v>1454</v>
      </c>
      <c r="C2786" t="s">
        <v>110</v>
      </c>
      <c r="D2786" t="s">
        <v>111</v>
      </c>
      <c r="E2786">
        <v>7.12</v>
      </c>
      <c r="F2786">
        <v>5.0000000000000001E-4</v>
      </c>
      <c r="G2786" t="s">
        <v>72</v>
      </c>
      <c r="H2786" t="s">
        <v>44</v>
      </c>
      <c r="I2786" t="s">
        <v>16</v>
      </c>
      <c r="J2786">
        <v>1</v>
      </c>
    </row>
    <row r="2787" spans="1:10" x14ac:dyDescent="0.3">
      <c r="A2787" t="s">
        <v>1453</v>
      </c>
      <c r="B2787" t="s">
        <v>1454</v>
      </c>
      <c r="C2787" t="s">
        <v>1445</v>
      </c>
      <c r="D2787" t="s">
        <v>1446</v>
      </c>
      <c r="E2787">
        <v>7.13</v>
      </c>
      <c r="F2787">
        <v>1.75E-3</v>
      </c>
      <c r="G2787" t="s">
        <v>72</v>
      </c>
      <c r="H2787" t="s">
        <v>44</v>
      </c>
      <c r="I2787" t="s">
        <v>16</v>
      </c>
      <c r="J2787">
        <v>2</v>
      </c>
    </row>
    <row r="2788" spans="1:10" x14ac:dyDescent="0.3">
      <c r="A2788" t="s">
        <v>1453</v>
      </c>
      <c r="B2788" t="s">
        <v>1454</v>
      </c>
      <c r="C2788" t="s">
        <v>350</v>
      </c>
      <c r="D2788" t="s">
        <v>351</v>
      </c>
      <c r="E2788">
        <v>7.14</v>
      </c>
      <c r="F2788">
        <v>2.0999999999999998E-4</v>
      </c>
      <c r="G2788" t="s">
        <v>72</v>
      </c>
      <c r="H2788" t="s">
        <v>44</v>
      </c>
      <c r="I2788" t="s">
        <v>16</v>
      </c>
      <c r="J2788">
        <v>2</v>
      </c>
    </row>
    <row r="2789" spans="1:10" x14ac:dyDescent="0.3">
      <c r="A2789" t="s">
        <v>1453</v>
      </c>
      <c r="B2789" t="s">
        <v>1454</v>
      </c>
      <c r="C2789" t="s">
        <v>128</v>
      </c>
      <c r="D2789" t="s">
        <v>129</v>
      </c>
      <c r="E2789">
        <v>7.15</v>
      </c>
      <c r="F2789">
        <v>5.9999999999999997E-7</v>
      </c>
      <c r="G2789" t="s">
        <v>130</v>
      </c>
      <c r="H2789" t="s">
        <v>44</v>
      </c>
      <c r="I2789" t="s">
        <v>16</v>
      </c>
      <c r="J2789">
        <v>1</v>
      </c>
    </row>
    <row r="2790" spans="1:10" x14ac:dyDescent="0.3">
      <c r="A2790" t="s">
        <v>1453</v>
      </c>
      <c r="B2790" t="s">
        <v>1454</v>
      </c>
      <c r="C2790" t="s">
        <v>1447</v>
      </c>
      <c r="D2790" t="s">
        <v>1448</v>
      </c>
      <c r="E2790">
        <v>7.16</v>
      </c>
      <c r="F2790">
        <v>1.4E-2</v>
      </c>
      <c r="G2790" t="s">
        <v>72</v>
      </c>
      <c r="H2790" t="s">
        <v>44</v>
      </c>
      <c r="I2790" t="s">
        <v>16</v>
      </c>
      <c r="J2790">
        <v>3</v>
      </c>
    </row>
    <row r="2791" spans="1:10" x14ac:dyDescent="0.3">
      <c r="A2791" t="s">
        <v>1453</v>
      </c>
      <c r="B2791" t="s">
        <v>1454</v>
      </c>
      <c r="C2791" t="s">
        <v>114</v>
      </c>
      <c r="D2791" t="s">
        <v>115</v>
      </c>
      <c r="E2791">
        <v>7.17</v>
      </c>
      <c r="F2791">
        <v>8.9739999999999993E-3</v>
      </c>
      <c r="G2791" t="s">
        <v>72</v>
      </c>
      <c r="H2791" t="s">
        <v>44</v>
      </c>
      <c r="I2791" t="s">
        <v>16</v>
      </c>
      <c r="J2791">
        <v>1</v>
      </c>
    </row>
    <row r="2792" spans="1:10" x14ac:dyDescent="0.3">
      <c r="A2792" t="s">
        <v>1453</v>
      </c>
      <c r="B2792" t="s">
        <v>1454</v>
      </c>
      <c r="C2792" t="s">
        <v>717</v>
      </c>
      <c r="D2792" t="s">
        <v>718</v>
      </c>
      <c r="E2792">
        <v>7.18</v>
      </c>
      <c r="F2792">
        <v>7.0000000000000001E-3</v>
      </c>
      <c r="G2792" t="s">
        <v>72</v>
      </c>
      <c r="H2792" t="s">
        <v>44</v>
      </c>
      <c r="I2792" t="s">
        <v>16</v>
      </c>
      <c r="J2792">
        <v>1</v>
      </c>
    </row>
    <row r="2793" spans="1:10" x14ac:dyDescent="0.3">
      <c r="A2793" t="s">
        <v>1453</v>
      </c>
      <c r="B2793" t="s">
        <v>1454</v>
      </c>
      <c r="C2793" t="s">
        <v>696</v>
      </c>
      <c r="D2793" t="s">
        <v>697</v>
      </c>
      <c r="E2793">
        <v>7.19</v>
      </c>
      <c r="F2793">
        <v>8.4999999999999995E-4</v>
      </c>
      <c r="G2793" t="s">
        <v>72</v>
      </c>
      <c r="H2793" t="s">
        <v>44</v>
      </c>
      <c r="I2793" t="s">
        <v>16</v>
      </c>
      <c r="J2793">
        <v>1</v>
      </c>
    </row>
    <row r="2794" spans="1:10" x14ac:dyDescent="0.3">
      <c r="A2794" t="s">
        <v>1453</v>
      </c>
      <c r="B2794" t="s">
        <v>1454</v>
      </c>
      <c r="C2794" t="s">
        <v>865</v>
      </c>
      <c r="D2794" t="s">
        <v>866</v>
      </c>
      <c r="E2794">
        <v>7.2</v>
      </c>
      <c r="F2794">
        <v>5.9999999999999995E-4</v>
      </c>
      <c r="G2794" t="s">
        <v>72</v>
      </c>
      <c r="H2794" t="s">
        <v>44</v>
      </c>
      <c r="I2794" t="s">
        <v>16</v>
      </c>
      <c r="J2794">
        <v>1</v>
      </c>
    </row>
    <row r="2795" spans="1:10" x14ac:dyDescent="0.3">
      <c r="A2795" t="s">
        <v>1461</v>
      </c>
      <c r="B2795" t="s">
        <v>1462</v>
      </c>
      <c r="C2795" t="s">
        <v>225</v>
      </c>
      <c r="D2795" t="s">
        <v>226</v>
      </c>
      <c r="E2795">
        <v>1.01</v>
      </c>
      <c r="F2795">
        <v>3.5714285714285712E-2</v>
      </c>
      <c r="G2795" t="s">
        <v>72</v>
      </c>
      <c r="H2795" t="s">
        <v>44</v>
      </c>
      <c r="I2795" t="s">
        <v>16</v>
      </c>
      <c r="J2795">
        <v>2</v>
      </c>
    </row>
    <row r="2796" spans="1:10" x14ac:dyDescent="0.3">
      <c r="A2796" t="s">
        <v>1461</v>
      </c>
      <c r="B2796" t="s">
        <v>1462</v>
      </c>
      <c r="C2796" t="s">
        <v>1441</v>
      </c>
      <c r="D2796" t="s">
        <v>1442</v>
      </c>
      <c r="E2796">
        <v>1.02</v>
      </c>
      <c r="F2796">
        <v>1.4285714285714285E-2</v>
      </c>
      <c r="G2796" t="s">
        <v>72</v>
      </c>
      <c r="H2796" t="s">
        <v>44</v>
      </c>
      <c r="I2796" t="s">
        <v>16</v>
      </c>
      <c r="J2796">
        <v>2</v>
      </c>
    </row>
    <row r="2797" spans="1:10" x14ac:dyDescent="0.3">
      <c r="A2797" t="s">
        <v>1461</v>
      </c>
      <c r="B2797" t="s">
        <v>1462</v>
      </c>
      <c r="C2797" t="s">
        <v>1443</v>
      </c>
      <c r="D2797" t="s">
        <v>1444</v>
      </c>
      <c r="E2797">
        <v>1.03</v>
      </c>
      <c r="F2797">
        <v>1.4285714285714285E-2</v>
      </c>
      <c r="G2797" t="s">
        <v>72</v>
      </c>
      <c r="H2797" t="s">
        <v>44</v>
      </c>
      <c r="I2797" t="s">
        <v>16</v>
      </c>
      <c r="J2797">
        <v>2</v>
      </c>
    </row>
    <row r="2798" spans="1:10" x14ac:dyDescent="0.3">
      <c r="A2798" t="s">
        <v>1461</v>
      </c>
      <c r="B2798" t="s">
        <v>1462</v>
      </c>
      <c r="C2798" t="s">
        <v>346</v>
      </c>
      <c r="D2798" t="s">
        <v>347</v>
      </c>
      <c r="E2798">
        <v>1.04</v>
      </c>
      <c r="F2798">
        <v>9.8497142857142846E-3</v>
      </c>
      <c r="G2798" t="s">
        <v>72</v>
      </c>
      <c r="H2798" t="s">
        <v>44</v>
      </c>
      <c r="I2798" t="s">
        <v>16</v>
      </c>
      <c r="J2798">
        <v>2</v>
      </c>
    </row>
    <row r="2799" spans="1:10" x14ac:dyDescent="0.3">
      <c r="A2799" t="s">
        <v>1461</v>
      </c>
      <c r="B2799" t="s">
        <v>1462</v>
      </c>
      <c r="C2799" t="s">
        <v>364</v>
      </c>
      <c r="D2799" t="s">
        <v>365</v>
      </c>
      <c r="E2799">
        <v>1.05</v>
      </c>
      <c r="F2799">
        <v>4.7959142857142856E-3</v>
      </c>
      <c r="G2799" t="s">
        <v>72</v>
      </c>
      <c r="H2799" t="s">
        <v>44</v>
      </c>
      <c r="I2799" t="s">
        <v>16</v>
      </c>
      <c r="J2799">
        <v>15</v>
      </c>
    </row>
    <row r="2800" spans="1:10" x14ac:dyDescent="0.3">
      <c r="A2800" t="s">
        <v>1461</v>
      </c>
      <c r="B2800" t="s">
        <v>1462</v>
      </c>
      <c r="C2800" t="s">
        <v>152</v>
      </c>
      <c r="D2800" t="s">
        <v>153</v>
      </c>
      <c r="E2800">
        <v>1.06</v>
      </c>
      <c r="F2800">
        <v>2.8571428571428571E-3</v>
      </c>
      <c r="G2800" t="s">
        <v>72</v>
      </c>
      <c r="H2800" t="s">
        <v>44</v>
      </c>
      <c r="I2800" t="s">
        <v>16</v>
      </c>
      <c r="J2800">
        <v>1</v>
      </c>
    </row>
    <row r="2801" spans="1:10" x14ac:dyDescent="0.3">
      <c r="A2801" t="s">
        <v>1461</v>
      </c>
      <c r="B2801" t="s">
        <v>1462</v>
      </c>
      <c r="C2801" t="s">
        <v>203</v>
      </c>
      <c r="D2801" t="s">
        <v>204</v>
      </c>
      <c r="E2801">
        <v>1.07</v>
      </c>
      <c r="F2801">
        <v>2.542E-3</v>
      </c>
      <c r="G2801" t="s">
        <v>72</v>
      </c>
      <c r="H2801" t="s">
        <v>44</v>
      </c>
      <c r="I2801" t="s">
        <v>16</v>
      </c>
      <c r="J2801">
        <v>1</v>
      </c>
    </row>
    <row r="2802" spans="1:10" x14ac:dyDescent="0.3">
      <c r="A2802" t="s">
        <v>1461</v>
      </c>
      <c r="B2802" t="s">
        <v>1462</v>
      </c>
      <c r="C2802" t="s">
        <v>613</v>
      </c>
      <c r="D2802" t="s">
        <v>614</v>
      </c>
      <c r="E2802">
        <v>1.08</v>
      </c>
      <c r="F2802">
        <v>2.5000000000000001E-3</v>
      </c>
      <c r="G2802" t="s">
        <v>72</v>
      </c>
      <c r="H2802" t="s">
        <v>44</v>
      </c>
      <c r="I2802" t="s">
        <v>16</v>
      </c>
      <c r="J2802">
        <v>2</v>
      </c>
    </row>
    <row r="2803" spans="1:10" x14ac:dyDescent="0.3">
      <c r="A2803" t="s">
        <v>1461</v>
      </c>
      <c r="B2803" t="s">
        <v>1462</v>
      </c>
      <c r="C2803" t="s">
        <v>290</v>
      </c>
      <c r="D2803" t="s">
        <v>291</v>
      </c>
      <c r="E2803">
        <v>1.0900000000000001</v>
      </c>
      <c r="F2803">
        <v>1.4285714285714286E-3</v>
      </c>
      <c r="G2803" t="s">
        <v>72</v>
      </c>
      <c r="H2803" t="s">
        <v>44</v>
      </c>
      <c r="I2803" t="s">
        <v>16</v>
      </c>
      <c r="J2803">
        <v>1</v>
      </c>
    </row>
    <row r="2804" spans="1:10" x14ac:dyDescent="0.3">
      <c r="A2804" t="s">
        <v>1461</v>
      </c>
      <c r="B2804" t="s">
        <v>1462</v>
      </c>
      <c r="C2804" t="s">
        <v>1433</v>
      </c>
      <c r="D2804" t="s">
        <v>1434</v>
      </c>
      <c r="E2804">
        <v>1.1000000000000001</v>
      </c>
      <c r="F2804">
        <v>1.2385714285714285E-3</v>
      </c>
      <c r="G2804" t="s">
        <v>72</v>
      </c>
      <c r="H2804" t="s">
        <v>44</v>
      </c>
      <c r="I2804" t="s">
        <v>16</v>
      </c>
      <c r="J2804">
        <v>2</v>
      </c>
    </row>
    <row r="2805" spans="1:10" x14ac:dyDescent="0.3">
      <c r="A2805" t="s">
        <v>1461</v>
      </c>
      <c r="B2805" t="s">
        <v>1462</v>
      </c>
      <c r="C2805" t="s">
        <v>82</v>
      </c>
      <c r="D2805" t="s">
        <v>83</v>
      </c>
      <c r="E2805">
        <v>1.1100000000000001</v>
      </c>
      <c r="F2805">
        <v>8.2054285714285718E-4</v>
      </c>
      <c r="G2805" t="s">
        <v>72</v>
      </c>
      <c r="H2805" t="s">
        <v>44</v>
      </c>
      <c r="I2805" t="s">
        <v>16</v>
      </c>
      <c r="J2805">
        <v>1</v>
      </c>
    </row>
    <row r="2806" spans="1:10" x14ac:dyDescent="0.3">
      <c r="A2806" t="s">
        <v>1461</v>
      </c>
      <c r="B2806" t="s">
        <v>1462</v>
      </c>
      <c r="C2806" t="s">
        <v>110</v>
      </c>
      <c r="D2806" t="s">
        <v>111</v>
      </c>
      <c r="E2806">
        <v>1.1200000000000001</v>
      </c>
      <c r="F2806">
        <v>1.4285714285714287E-4</v>
      </c>
      <c r="G2806" t="s">
        <v>72</v>
      </c>
      <c r="H2806" t="s">
        <v>44</v>
      </c>
      <c r="I2806" t="s">
        <v>16</v>
      </c>
      <c r="J2806">
        <v>1</v>
      </c>
    </row>
    <row r="2807" spans="1:10" x14ac:dyDescent="0.3">
      <c r="A2807" t="s">
        <v>1461</v>
      </c>
      <c r="B2807" t="s">
        <v>1462</v>
      </c>
      <c r="C2807" t="s">
        <v>1445</v>
      </c>
      <c r="D2807" t="s">
        <v>1446</v>
      </c>
      <c r="E2807">
        <v>1.1299999999999999</v>
      </c>
      <c r="F2807">
        <v>5.0000000000000001E-4</v>
      </c>
      <c r="G2807" t="s">
        <v>72</v>
      </c>
      <c r="H2807" t="s">
        <v>44</v>
      </c>
      <c r="I2807" t="s">
        <v>16</v>
      </c>
      <c r="J2807">
        <v>2</v>
      </c>
    </row>
    <row r="2808" spans="1:10" x14ac:dyDescent="0.3">
      <c r="A2808" t="s">
        <v>1461</v>
      </c>
      <c r="B2808" t="s">
        <v>1462</v>
      </c>
      <c r="C2808" t="s">
        <v>350</v>
      </c>
      <c r="D2808" t="s">
        <v>351</v>
      </c>
      <c r="E2808">
        <v>1.1400000000000001</v>
      </c>
      <c r="F2808">
        <v>5.9999999999999995E-5</v>
      </c>
      <c r="G2808" t="s">
        <v>72</v>
      </c>
      <c r="H2808" t="s">
        <v>44</v>
      </c>
      <c r="I2808" t="s">
        <v>16</v>
      </c>
      <c r="J2808">
        <v>2</v>
      </c>
    </row>
    <row r="2809" spans="1:10" x14ac:dyDescent="0.3">
      <c r="A2809" t="s">
        <v>1461</v>
      </c>
      <c r="B2809" t="s">
        <v>1462</v>
      </c>
      <c r="C2809" t="s">
        <v>128</v>
      </c>
      <c r="D2809" t="s">
        <v>129</v>
      </c>
      <c r="E2809">
        <v>1.1499999999999999</v>
      </c>
      <c r="F2809">
        <v>1.7142857142857141E-7</v>
      </c>
      <c r="G2809" t="s">
        <v>130</v>
      </c>
      <c r="H2809" t="s">
        <v>44</v>
      </c>
      <c r="I2809" t="s">
        <v>16</v>
      </c>
      <c r="J2809">
        <v>1</v>
      </c>
    </row>
    <row r="2810" spans="1:10" x14ac:dyDescent="0.3">
      <c r="A2810" t="s">
        <v>1461</v>
      </c>
      <c r="B2810" t="s">
        <v>1462</v>
      </c>
      <c r="C2810" t="s">
        <v>1447</v>
      </c>
      <c r="D2810" t="s">
        <v>1448</v>
      </c>
      <c r="E2810">
        <v>1.1599999999999999</v>
      </c>
      <c r="F2810">
        <v>4.0000000000000001E-3</v>
      </c>
      <c r="G2810" t="s">
        <v>72</v>
      </c>
      <c r="H2810" t="s">
        <v>44</v>
      </c>
      <c r="I2810" t="s">
        <v>16</v>
      </c>
      <c r="J2810">
        <v>3</v>
      </c>
    </row>
    <row r="2811" spans="1:10" x14ac:dyDescent="0.3">
      <c r="A2811" t="s">
        <v>1461</v>
      </c>
      <c r="B2811" t="s">
        <v>1462</v>
      </c>
      <c r="C2811" t="s">
        <v>114</v>
      </c>
      <c r="D2811" t="s">
        <v>115</v>
      </c>
      <c r="E2811">
        <v>1.17</v>
      </c>
      <c r="F2811">
        <v>2.5639999999999999E-3</v>
      </c>
      <c r="G2811" t="s">
        <v>72</v>
      </c>
      <c r="H2811" t="s">
        <v>44</v>
      </c>
      <c r="I2811" t="s">
        <v>16</v>
      </c>
      <c r="J2811">
        <v>1</v>
      </c>
    </row>
    <row r="2812" spans="1:10" x14ac:dyDescent="0.3">
      <c r="A2812" t="s">
        <v>1461</v>
      </c>
      <c r="B2812" t="s">
        <v>1462</v>
      </c>
      <c r="C2812" t="s">
        <v>717</v>
      </c>
      <c r="D2812" t="s">
        <v>718</v>
      </c>
      <c r="E2812">
        <v>1.18</v>
      </c>
      <c r="F2812">
        <v>2E-3</v>
      </c>
      <c r="G2812" t="s">
        <v>72</v>
      </c>
      <c r="H2812" t="s">
        <v>44</v>
      </c>
      <c r="I2812" t="s">
        <v>16</v>
      </c>
      <c r="J2812">
        <v>1</v>
      </c>
    </row>
    <row r="2813" spans="1:10" x14ac:dyDescent="0.3">
      <c r="A2813" t="s">
        <v>1461</v>
      </c>
      <c r="B2813" t="s">
        <v>1462</v>
      </c>
      <c r="C2813" t="s">
        <v>696</v>
      </c>
      <c r="D2813" t="s">
        <v>697</v>
      </c>
      <c r="E2813">
        <v>1.19</v>
      </c>
      <c r="F2813">
        <v>2.4285714285714286E-4</v>
      </c>
      <c r="G2813" t="s">
        <v>72</v>
      </c>
      <c r="H2813" t="s">
        <v>44</v>
      </c>
      <c r="I2813" t="s">
        <v>16</v>
      </c>
      <c r="J2813">
        <v>1</v>
      </c>
    </row>
    <row r="2814" spans="1:10" x14ac:dyDescent="0.3">
      <c r="A2814" t="s">
        <v>1461</v>
      </c>
      <c r="B2814" t="s">
        <v>1462</v>
      </c>
      <c r="C2814" t="s">
        <v>865</v>
      </c>
      <c r="D2814" t="s">
        <v>866</v>
      </c>
      <c r="E2814">
        <v>1.2</v>
      </c>
      <c r="F2814">
        <v>1.7142857142857143E-4</v>
      </c>
      <c r="G2814" t="s">
        <v>72</v>
      </c>
      <c r="H2814" t="s">
        <v>44</v>
      </c>
      <c r="I2814" t="s">
        <v>16</v>
      </c>
      <c r="J2814">
        <v>1</v>
      </c>
    </row>
    <row r="2815" spans="1:10" x14ac:dyDescent="0.3">
      <c r="A2815" t="s">
        <v>1461</v>
      </c>
      <c r="B2815" t="s">
        <v>1462</v>
      </c>
      <c r="C2815" t="s">
        <v>1463</v>
      </c>
      <c r="D2815" t="s">
        <v>1464</v>
      </c>
      <c r="E2815">
        <v>2</v>
      </c>
      <c r="F2815">
        <v>1.02</v>
      </c>
      <c r="G2815" t="s">
        <v>14</v>
      </c>
      <c r="H2815" t="s">
        <v>44</v>
      </c>
      <c r="I2815" t="s">
        <v>16</v>
      </c>
      <c r="J2815">
        <v>4</v>
      </c>
    </row>
    <row r="2816" spans="1:10" x14ac:dyDescent="0.3">
      <c r="A2816" t="s">
        <v>1461</v>
      </c>
      <c r="B2816" t="s">
        <v>1462</v>
      </c>
      <c r="C2816" t="s">
        <v>1465</v>
      </c>
      <c r="D2816" t="s">
        <v>1466</v>
      </c>
      <c r="E2816">
        <v>3</v>
      </c>
      <c r="F2816">
        <v>2.5000000000000001E-2</v>
      </c>
      <c r="G2816" t="s">
        <v>72</v>
      </c>
      <c r="H2816" t="s">
        <v>44</v>
      </c>
      <c r="I2816" t="s">
        <v>16</v>
      </c>
      <c r="J2816">
        <v>4</v>
      </c>
    </row>
    <row r="2817" spans="1:10" x14ac:dyDescent="0.3">
      <c r="A2817" t="s">
        <v>1461</v>
      </c>
      <c r="B2817" t="s">
        <v>1462</v>
      </c>
      <c r="C2817" t="s">
        <v>763</v>
      </c>
      <c r="D2817" t="s">
        <v>764</v>
      </c>
      <c r="E2817">
        <v>4</v>
      </c>
      <c r="F2817">
        <v>4.2571428571428573E-2</v>
      </c>
      <c r="G2817" t="s">
        <v>14</v>
      </c>
      <c r="H2817" t="s">
        <v>44</v>
      </c>
      <c r="I2817" t="s">
        <v>16</v>
      </c>
      <c r="J2817">
        <v>3</v>
      </c>
    </row>
    <row r="2818" spans="1:10" x14ac:dyDescent="0.3">
      <c r="A2818" t="s">
        <v>1461</v>
      </c>
      <c r="B2818" t="s">
        <v>1462</v>
      </c>
      <c r="C2818" t="s">
        <v>723</v>
      </c>
      <c r="D2818" t="s">
        <v>724</v>
      </c>
      <c r="E2818">
        <v>5</v>
      </c>
      <c r="F2818">
        <v>1.02</v>
      </c>
      <c r="G2818" t="s">
        <v>14</v>
      </c>
      <c r="H2818" t="s">
        <v>44</v>
      </c>
      <c r="I2818" t="s">
        <v>16</v>
      </c>
      <c r="J2818">
        <v>3</v>
      </c>
    </row>
    <row r="2819" spans="1:10" x14ac:dyDescent="0.3">
      <c r="A2819" t="s">
        <v>1467</v>
      </c>
      <c r="B2819" t="s">
        <v>1468</v>
      </c>
      <c r="C2819" t="s">
        <v>1469</v>
      </c>
      <c r="D2819" t="s">
        <v>1470</v>
      </c>
      <c r="E2819">
        <v>1</v>
      </c>
      <c r="F2819">
        <v>0.12000120001200013</v>
      </c>
      <c r="G2819" t="s">
        <v>72</v>
      </c>
      <c r="H2819" t="s">
        <v>1205</v>
      </c>
      <c r="I2819" t="s">
        <v>16</v>
      </c>
      <c r="J2819">
        <v>2</v>
      </c>
    </row>
    <row r="2820" spans="1:10" x14ac:dyDescent="0.3">
      <c r="A2820" t="s">
        <v>1467</v>
      </c>
      <c r="B2820" t="s">
        <v>1468</v>
      </c>
      <c r="C2820" t="s">
        <v>1471</v>
      </c>
      <c r="D2820" t="s">
        <v>1472</v>
      </c>
      <c r="E2820">
        <v>2</v>
      </c>
      <c r="F2820">
        <v>2.6100261002610026E-2</v>
      </c>
      <c r="G2820" t="s">
        <v>72</v>
      </c>
      <c r="H2820" t="s">
        <v>1205</v>
      </c>
      <c r="I2820" t="s">
        <v>16</v>
      </c>
      <c r="J2820">
        <v>3</v>
      </c>
    </row>
    <row r="2821" spans="1:10" x14ac:dyDescent="0.3">
      <c r="A2821" t="s">
        <v>1467</v>
      </c>
      <c r="B2821" t="s">
        <v>1468</v>
      </c>
      <c r="C2821" t="s">
        <v>1473</v>
      </c>
      <c r="D2821" t="s">
        <v>1474</v>
      </c>
      <c r="E2821">
        <v>3</v>
      </c>
      <c r="F2821">
        <v>1.0100201002010021</v>
      </c>
      <c r="G2821" t="s">
        <v>14</v>
      </c>
      <c r="H2821" t="s">
        <v>1205</v>
      </c>
      <c r="I2821" t="s">
        <v>16</v>
      </c>
      <c r="J2821">
        <v>4</v>
      </c>
    </row>
    <row r="2822" spans="1:10" x14ac:dyDescent="0.3">
      <c r="A2822" t="s">
        <v>1467</v>
      </c>
      <c r="B2822" t="s">
        <v>1468</v>
      </c>
      <c r="C2822" t="s">
        <v>1475</v>
      </c>
      <c r="D2822" t="s">
        <v>1476</v>
      </c>
      <c r="E2822">
        <v>4</v>
      </c>
      <c r="F2822">
        <v>1.4430144301443014E-2</v>
      </c>
      <c r="G2822" t="s">
        <v>14</v>
      </c>
      <c r="H2822" t="s">
        <v>1205</v>
      </c>
      <c r="I2822" t="s">
        <v>16</v>
      </c>
      <c r="J2822">
        <v>3</v>
      </c>
    </row>
    <row r="2823" spans="1:10" x14ac:dyDescent="0.3">
      <c r="A2823" t="s">
        <v>1467</v>
      </c>
      <c r="B2823" t="s">
        <v>1468</v>
      </c>
      <c r="C2823" t="s">
        <v>723</v>
      </c>
      <c r="D2823" t="s">
        <v>724</v>
      </c>
      <c r="E2823">
        <v>5</v>
      </c>
      <c r="F2823">
        <v>1.0100201002010021</v>
      </c>
      <c r="G2823" t="s">
        <v>14</v>
      </c>
      <c r="H2823" t="s">
        <v>1205</v>
      </c>
      <c r="I2823" t="s">
        <v>16</v>
      </c>
      <c r="J2823">
        <v>3</v>
      </c>
    </row>
    <row r="2824" spans="1:10" x14ac:dyDescent="0.3">
      <c r="A2824" t="s">
        <v>1477</v>
      </c>
      <c r="B2824" t="s">
        <v>1478</v>
      </c>
      <c r="C2824" t="s">
        <v>1479</v>
      </c>
      <c r="D2824" t="s">
        <v>1480</v>
      </c>
      <c r="E2824">
        <v>1.01</v>
      </c>
      <c r="F2824">
        <v>5.355E-2</v>
      </c>
      <c r="G2824" t="s">
        <v>72</v>
      </c>
      <c r="H2824" t="s">
        <v>59</v>
      </c>
      <c r="I2824" t="s">
        <v>16</v>
      </c>
      <c r="J2824">
        <v>7</v>
      </c>
    </row>
    <row r="2825" spans="1:10" x14ac:dyDescent="0.3">
      <c r="A2825" t="s">
        <v>1477</v>
      </c>
      <c r="B2825" t="s">
        <v>1478</v>
      </c>
      <c r="C2825" t="s">
        <v>1481</v>
      </c>
      <c r="D2825" t="s">
        <v>1482</v>
      </c>
      <c r="E2825">
        <v>1.02</v>
      </c>
      <c r="F2825">
        <v>1.1424025974025974E-2</v>
      </c>
      <c r="G2825" t="s">
        <v>72</v>
      </c>
      <c r="H2825" t="s">
        <v>59</v>
      </c>
      <c r="I2825" t="s">
        <v>16</v>
      </c>
      <c r="J2825">
        <v>7</v>
      </c>
    </row>
    <row r="2826" spans="1:10" x14ac:dyDescent="0.3">
      <c r="A2826" t="s">
        <v>1477</v>
      </c>
      <c r="B2826" t="s">
        <v>1478</v>
      </c>
      <c r="C2826" t="s">
        <v>1483</v>
      </c>
      <c r="D2826" t="s">
        <v>1484</v>
      </c>
      <c r="E2826">
        <v>1.03</v>
      </c>
      <c r="F2826">
        <v>1.9635064935064933E-3</v>
      </c>
      <c r="G2826" t="s">
        <v>72</v>
      </c>
      <c r="H2826" t="s">
        <v>59</v>
      </c>
      <c r="I2826" t="s">
        <v>16</v>
      </c>
      <c r="J2826">
        <v>3</v>
      </c>
    </row>
    <row r="2827" spans="1:10" x14ac:dyDescent="0.3">
      <c r="A2827" t="s">
        <v>1477</v>
      </c>
      <c r="B2827" t="s">
        <v>1478</v>
      </c>
      <c r="C2827" t="s">
        <v>223</v>
      </c>
      <c r="D2827" t="s">
        <v>224</v>
      </c>
      <c r="E2827">
        <v>1.04</v>
      </c>
      <c r="F2827">
        <v>1.785064935064935E-3</v>
      </c>
      <c r="G2827" t="s">
        <v>72</v>
      </c>
      <c r="H2827" t="s">
        <v>59</v>
      </c>
      <c r="I2827" t="s">
        <v>16</v>
      </c>
      <c r="J2827">
        <v>1</v>
      </c>
    </row>
    <row r="2828" spans="1:10" x14ac:dyDescent="0.3">
      <c r="A2828" t="s">
        <v>1477</v>
      </c>
      <c r="B2828" t="s">
        <v>1478</v>
      </c>
      <c r="C2828" t="s">
        <v>1485</v>
      </c>
      <c r="D2828" t="s">
        <v>1486</v>
      </c>
      <c r="E2828">
        <v>1.05</v>
      </c>
      <c r="F2828">
        <v>1.785064935064935E-3</v>
      </c>
      <c r="G2828" t="s">
        <v>72</v>
      </c>
      <c r="H2828" t="s">
        <v>59</v>
      </c>
      <c r="I2828" t="s">
        <v>16</v>
      </c>
      <c r="J2828">
        <v>2</v>
      </c>
    </row>
    <row r="2829" spans="1:10" x14ac:dyDescent="0.3">
      <c r="A2829" t="s">
        <v>1477</v>
      </c>
      <c r="B2829" t="s">
        <v>1478</v>
      </c>
      <c r="C2829" t="s">
        <v>567</v>
      </c>
      <c r="D2829" t="s">
        <v>568</v>
      </c>
      <c r="E2829">
        <v>1.06</v>
      </c>
      <c r="F2829">
        <v>1.428051948051948E-3</v>
      </c>
      <c r="G2829" t="s">
        <v>72</v>
      </c>
      <c r="H2829" t="s">
        <v>59</v>
      </c>
      <c r="I2829" t="s">
        <v>16</v>
      </c>
      <c r="J2829">
        <v>2</v>
      </c>
    </row>
    <row r="2830" spans="1:10" x14ac:dyDescent="0.3">
      <c r="A2830" t="s">
        <v>1477</v>
      </c>
      <c r="B2830" t="s">
        <v>1478</v>
      </c>
      <c r="C2830" t="s">
        <v>698</v>
      </c>
      <c r="D2830" t="s">
        <v>699</v>
      </c>
      <c r="E2830">
        <v>1.07</v>
      </c>
      <c r="F2830">
        <v>3.57012987012987E-4</v>
      </c>
      <c r="G2830" t="s">
        <v>72</v>
      </c>
      <c r="H2830" t="s">
        <v>59</v>
      </c>
      <c r="I2830" t="s">
        <v>16</v>
      </c>
      <c r="J2830">
        <v>1</v>
      </c>
    </row>
    <row r="2831" spans="1:10" x14ac:dyDescent="0.3">
      <c r="A2831" t="s">
        <v>1477</v>
      </c>
      <c r="B2831" t="s">
        <v>1478</v>
      </c>
      <c r="C2831" t="s">
        <v>1487</v>
      </c>
      <c r="D2831" t="s">
        <v>1488</v>
      </c>
      <c r="E2831">
        <v>1.08</v>
      </c>
      <c r="F2831">
        <v>1.7844155844155843E-4</v>
      </c>
      <c r="G2831" t="s">
        <v>72</v>
      </c>
      <c r="H2831" t="s">
        <v>59</v>
      </c>
      <c r="I2831" t="s">
        <v>16</v>
      </c>
      <c r="J2831">
        <v>1</v>
      </c>
    </row>
    <row r="2832" spans="1:10" x14ac:dyDescent="0.3">
      <c r="A2832" t="s">
        <v>1477</v>
      </c>
      <c r="B2832" t="s">
        <v>1478</v>
      </c>
      <c r="C2832" t="s">
        <v>1489</v>
      </c>
      <c r="D2832" t="s">
        <v>1490</v>
      </c>
      <c r="E2832">
        <v>1.0900000000000001</v>
      </c>
      <c r="F2832">
        <v>1.7844155844155843E-4</v>
      </c>
      <c r="G2832" t="s">
        <v>72</v>
      </c>
      <c r="H2832" t="s">
        <v>59</v>
      </c>
      <c r="I2832" t="s">
        <v>16</v>
      </c>
      <c r="J2832">
        <v>2</v>
      </c>
    </row>
    <row r="2833" spans="1:10" x14ac:dyDescent="0.3">
      <c r="A2833" t="s">
        <v>1477</v>
      </c>
      <c r="B2833" t="s">
        <v>1478</v>
      </c>
      <c r="C2833" t="s">
        <v>1216</v>
      </c>
      <c r="D2833" t="s">
        <v>1217</v>
      </c>
      <c r="E2833">
        <v>1.1000000000000001</v>
      </c>
      <c r="F2833">
        <v>8.9220779220779213E-5</v>
      </c>
      <c r="G2833" t="s">
        <v>72</v>
      </c>
      <c r="H2833" t="s">
        <v>59</v>
      </c>
      <c r="I2833" t="s">
        <v>16</v>
      </c>
      <c r="J2833">
        <v>2</v>
      </c>
    </row>
    <row r="2834" spans="1:10" x14ac:dyDescent="0.3">
      <c r="A2834" t="s">
        <v>1477</v>
      </c>
      <c r="B2834" t="s">
        <v>1478</v>
      </c>
      <c r="C2834" t="s">
        <v>995</v>
      </c>
      <c r="D2834" t="s">
        <v>996</v>
      </c>
      <c r="E2834">
        <v>1.1100000000000001</v>
      </c>
      <c r="F2834">
        <v>0.28426129870129874</v>
      </c>
      <c r="G2834" t="s">
        <v>72</v>
      </c>
      <c r="H2834" t="s">
        <v>59</v>
      </c>
      <c r="I2834" t="s">
        <v>16</v>
      </c>
      <c r="J2834">
        <v>1</v>
      </c>
    </row>
    <row r="2835" spans="1:10" x14ac:dyDescent="0.3">
      <c r="A2835" t="s">
        <v>1477</v>
      </c>
      <c r="B2835" t="s">
        <v>1478</v>
      </c>
      <c r="C2835" t="s">
        <v>1491</v>
      </c>
      <c r="D2835" t="s">
        <v>1492</v>
      </c>
      <c r="E2835">
        <v>2</v>
      </c>
      <c r="F2835">
        <v>1.0194805194805194</v>
      </c>
      <c r="G2835" t="s">
        <v>14</v>
      </c>
      <c r="H2835" t="s">
        <v>59</v>
      </c>
      <c r="I2835" t="s">
        <v>16</v>
      </c>
      <c r="J2835">
        <v>4</v>
      </c>
    </row>
    <row r="2836" spans="1:10" x14ac:dyDescent="0.3">
      <c r="A2836" t="s">
        <v>1477</v>
      </c>
      <c r="B2836" t="s">
        <v>1478</v>
      </c>
      <c r="C2836" t="s">
        <v>771</v>
      </c>
      <c r="D2836" t="s">
        <v>772</v>
      </c>
      <c r="E2836">
        <v>3</v>
      </c>
      <c r="F2836">
        <v>1.0194805194805194</v>
      </c>
      <c r="G2836" t="s">
        <v>14</v>
      </c>
      <c r="H2836" t="s">
        <v>59</v>
      </c>
      <c r="I2836" t="s">
        <v>16</v>
      </c>
      <c r="J2836">
        <v>3</v>
      </c>
    </row>
    <row r="2837" spans="1:10" x14ac:dyDescent="0.3">
      <c r="A2837" t="s">
        <v>1477</v>
      </c>
      <c r="B2837" t="s">
        <v>1478</v>
      </c>
      <c r="C2837" t="s">
        <v>1224</v>
      </c>
      <c r="D2837" t="s">
        <v>1225</v>
      </c>
      <c r="E2837">
        <v>4</v>
      </c>
      <c r="F2837">
        <v>2.4675324675324677E-2</v>
      </c>
      <c r="G2837" t="s">
        <v>14</v>
      </c>
      <c r="H2837" t="s">
        <v>59</v>
      </c>
      <c r="I2837" t="s">
        <v>16</v>
      </c>
      <c r="J2837">
        <v>3</v>
      </c>
    </row>
    <row r="2838" spans="1:10" x14ac:dyDescent="0.3">
      <c r="A2838" t="s">
        <v>1493</v>
      </c>
      <c r="B2838" t="s">
        <v>1494</v>
      </c>
      <c r="C2838" t="s">
        <v>253</v>
      </c>
      <c r="D2838" t="s">
        <v>254</v>
      </c>
      <c r="E2838">
        <v>1.01</v>
      </c>
      <c r="F2838">
        <v>0.56616999999999995</v>
      </c>
      <c r="G2838" t="s">
        <v>72</v>
      </c>
      <c r="H2838" t="s">
        <v>528</v>
      </c>
      <c r="I2838" t="s">
        <v>16</v>
      </c>
      <c r="J2838">
        <v>5</v>
      </c>
    </row>
    <row r="2839" spans="1:10" x14ac:dyDescent="0.3">
      <c r="A2839" t="s">
        <v>1493</v>
      </c>
      <c r="B2839" t="s">
        <v>1494</v>
      </c>
      <c r="C2839" t="s">
        <v>290</v>
      </c>
      <c r="D2839" t="s">
        <v>291</v>
      </c>
      <c r="E2839">
        <v>1.02</v>
      </c>
      <c r="F2839">
        <v>7.9620000000000003E-3</v>
      </c>
      <c r="G2839" t="s">
        <v>72</v>
      </c>
      <c r="H2839" t="s">
        <v>528</v>
      </c>
      <c r="I2839" t="s">
        <v>16</v>
      </c>
      <c r="J2839">
        <v>1</v>
      </c>
    </row>
    <row r="2840" spans="1:10" x14ac:dyDescent="0.3">
      <c r="A2840" t="s">
        <v>1493</v>
      </c>
      <c r="B2840" t="s">
        <v>1494</v>
      </c>
      <c r="C2840" t="s">
        <v>82</v>
      </c>
      <c r="D2840" t="s">
        <v>83</v>
      </c>
      <c r="E2840">
        <v>1.03</v>
      </c>
      <c r="F2840">
        <v>4.6360000000000004E-3</v>
      </c>
      <c r="G2840" t="s">
        <v>72</v>
      </c>
      <c r="H2840" t="s">
        <v>528</v>
      </c>
      <c r="I2840" t="s">
        <v>16</v>
      </c>
      <c r="J2840">
        <v>1</v>
      </c>
    </row>
    <row r="2841" spans="1:10" x14ac:dyDescent="0.3">
      <c r="A2841" t="s">
        <v>1493</v>
      </c>
      <c r="B2841" t="s">
        <v>1494</v>
      </c>
      <c r="C2841" t="s">
        <v>314</v>
      </c>
      <c r="D2841" t="s">
        <v>315</v>
      </c>
      <c r="E2841">
        <v>1.04</v>
      </c>
      <c r="F2841">
        <v>2.3059999999999999E-3</v>
      </c>
      <c r="G2841" t="s">
        <v>72</v>
      </c>
      <c r="H2841" t="s">
        <v>528</v>
      </c>
      <c r="I2841" t="s">
        <v>16</v>
      </c>
      <c r="J2841">
        <v>1</v>
      </c>
    </row>
    <row r="2842" spans="1:10" x14ac:dyDescent="0.3">
      <c r="A2842" t="s">
        <v>1493</v>
      </c>
      <c r="B2842" t="s">
        <v>1494</v>
      </c>
      <c r="C2842" t="s">
        <v>126</v>
      </c>
      <c r="D2842" t="s">
        <v>127</v>
      </c>
      <c r="E2842">
        <v>1.05</v>
      </c>
      <c r="F2842">
        <v>1.9999999999999999E-6</v>
      </c>
      <c r="G2842" t="s">
        <v>72</v>
      </c>
      <c r="H2842" t="s">
        <v>528</v>
      </c>
      <c r="I2842" t="s">
        <v>16</v>
      </c>
      <c r="J2842">
        <v>1</v>
      </c>
    </row>
    <row r="2843" spans="1:10" x14ac:dyDescent="0.3">
      <c r="A2843" t="s">
        <v>1493</v>
      </c>
      <c r="B2843" t="s">
        <v>1494</v>
      </c>
      <c r="C2843" t="s">
        <v>1495</v>
      </c>
      <c r="D2843" t="s">
        <v>1496</v>
      </c>
      <c r="E2843">
        <v>1.06</v>
      </c>
      <c r="F2843">
        <v>3.6462000000000001E-2</v>
      </c>
      <c r="G2843" t="s">
        <v>72</v>
      </c>
      <c r="H2843" t="s">
        <v>528</v>
      </c>
      <c r="I2843" t="s">
        <v>16</v>
      </c>
      <c r="J2843">
        <v>3</v>
      </c>
    </row>
    <row r="2844" spans="1:10" x14ac:dyDescent="0.3">
      <c r="A2844" t="s">
        <v>1493</v>
      </c>
      <c r="B2844" t="s">
        <v>1494</v>
      </c>
      <c r="C2844" t="s">
        <v>696</v>
      </c>
      <c r="D2844" t="s">
        <v>697</v>
      </c>
      <c r="E2844">
        <v>1.07</v>
      </c>
      <c r="F2844">
        <v>4.64E-4</v>
      </c>
      <c r="G2844" t="s">
        <v>72</v>
      </c>
      <c r="H2844" t="s">
        <v>528</v>
      </c>
      <c r="I2844" t="s">
        <v>16</v>
      </c>
      <c r="J2844">
        <v>1</v>
      </c>
    </row>
    <row r="2845" spans="1:10" x14ac:dyDescent="0.3">
      <c r="A2845" t="s">
        <v>1493</v>
      </c>
      <c r="B2845" t="s">
        <v>1494</v>
      </c>
      <c r="C2845" t="s">
        <v>771</v>
      </c>
      <c r="D2845" t="s">
        <v>772</v>
      </c>
      <c r="E2845">
        <v>2</v>
      </c>
      <c r="F2845">
        <v>1.03</v>
      </c>
      <c r="G2845" t="s">
        <v>14</v>
      </c>
      <c r="H2845" t="s">
        <v>528</v>
      </c>
      <c r="I2845" t="s">
        <v>16</v>
      </c>
      <c r="J2845">
        <v>3</v>
      </c>
    </row>
    <row r="2846" spans="1:10" x14ac:dyDescent="0.3">
      <c r="A2846" t="s">
        <v>1493</v>
      </c>
      <c r="B2846" t="s">
        <v>1494</v>
      </c>
      <c r="C2846" t="s">
        <v>139</v>
      </c>
      <c r="D2846" t="s">
        <v>140</v>
      </c>
      <c r="E2846">
        <v>3</v>
      </c>
      <c r="F2846">
        <v>6.4000000000000001E-2</v>
      </c>
      <c r="G2846" t="s">
        <v>14</v>
      </c>
      <c r="H2846" t="s">
        <v>528</v>
      </c>
      <c r="I2846" t="s">
        <v>16</v>
      </c>
      <c r="J2846">
        <v>3</v>
      </c>
    </row>
    <row r="2847" spans="1:10" x14ac:dyDescent="0.3">
      <c r="A2847" t="s">
        <v>1493</v>
      </c>
      <c r="B2847" t="s">
        <v>1494</v>
      </c>
      <c r="C2847" t="s">
        <v>1497</v>
      </c>
      <c r="D2847" t="s">
        <v>1498</v>
      </c>
      <c r="E2847">
        <v>4</v>
      </c>
      <c r="F2847">
        <v>1.03</v>
      </c>
      <c r="G2847" t="s">
        <v>14</v>
      </c>
      <c r="H2847" t="s">
        <v>528</v>
      </c>
      <c r="I2847" t="s">
        <v>16</v>
      </c>
      <c r="J2847">
        <v>4</v>
      </c>
    </row>
    <row r="2848" spans="1:10" x14ac:dyDescent="0.3">
      <c r="A2848" t="s">
        <v>1499</v>
      </c>
      <c r="B2848" t="s">
        <v>1500</v>
      </c>
      <c r="C2848" t="s">
        <v>253</v>
      </c>
      <c r="D2848" t="s">
        <v>254</v>
      </c>
      <c r="E2848">
        <v>1.01</v>
      </c>
      <c r="F2848">
        <v>9.4500000000000001E-3</v>
      </c>
      <c r="G2848" t="s">
        <v>72</v>
      </c>
      <c r="H2848" t="s">
        <v>528</v>
      </c>
      <c r="I2848" t="s">
        <v>16</v>
      </c>
      <c r="J2848">
        <v>5</v>
      </c>
    </row>
    <row r="2849" spans="1:10" x14ac:dyDescent="0.3">
      <c r="A2849" t="s">
        <v>1499</v>
      </c>
      <c r="B2849" t="s">
        <v>1500</v>
      </c>
      <c r="C2849" t="s">
        <v>70</v>
      </c>
      <c r="D2849" t="s">
        <v>71</v>
      </c>
      <c r="E2849">
        <v>1.02</v>
      </c>
      <c r="F2849">
        <v>1.2763749999999999E-3</v>
      </c>
      <c r="G2849" t="s">
        <v>72</v>
      </c>
      <c r="H2849" t="s">
        <v>528</v>
      </c>
      <c r="I2849" t="s">
        <v>16</v>
      </c>
      <c r="J2849">
        <v>1</v>
      </c>
    </row>
    <row r="2850" spans="1:10" x14ac:dyDescent="0.3">
      <c r="A2850" t="s">
        <v>1499</v>
      </c>
      <c r="B2850" t="s">
        <v>1500</v>
      </c>
      <c r="C2850" t="s">
        <v>104</v>
      </c>
      <c r="D2850" t="s">
        <v>105</v>
      </c>
      <c r="E2850">
        <v>1.03</v>
      </c>
      <c r="F2850">
        <v>1.1340000000000001E-4</v>
      </c>
      <c r="G2850" t="s">
        <v>72</v>
      </c>
      <c r="H2850" t="s">
        <v>528</v>
      </c>
      <c r="I2850" t="s">
        <v>16</v>
      </c>
      <c r="J2850">
        <v>1</v>
      </c>
    </row>
    <row r="2851" spans="1:10" x14ac:dyDescent="0.3">
      <c r="A2851" t="s">
        <v>1499</v>
      </c>
      <c r="B2851" t="s">
        <v>1500</v>
      </c>
      <c r="C2851" t="s">
        <v>114</v>
      </c>
      <c r="D2851" t="s">
        <v>115</v>
      </c>
      <c r="E2851">
        <v>1.04</v>
      </c>
      <c r="F2851">
        <v>3.4020000000000003E-5</v>
      </c>
      <c r="G2851" t="s">
        <v>72</v>
      </c>
      <c r="H2851" t="s">
        <v>528</v>
      </c>
      <c r="I2851" t="s">
        <v>16</v>
      </c>
      <c r="J2851">
        <v>1</v>
      </c>
    </row>
    <row r="2852" spans="1:10" x14ac:dyDescent="0.3">
      <c r="A2852" t="s">
        <v>1499</v>
      </c>
      <c r="B2852" t="s">
        <v>1500</v>
      </c>
      <c r="C2852" t="s">
        <v>233</v>
      </c>
      <c r="D2852" t="s">
        <v>234</v>
      </c>
      <c r="E2852">
        <v>1.05</v>
      </c>
      <c r="F2852">
        <v>4.5360000000000002E-4</v>
      </c>
      <c r="G2852" t="s">
        <v>72</v>
      </c>
      <c r="H2852" t="s">
        <v>528</v>
      </c>
      <c r="I2852" t="s">
        <v>16</v>
      </c>
      <c r="J2852">
        <v>1</v>
      </c>
    </row>
    <row r="2853" spans="1:10" x14ac:dyDescent="0.3">
      <c r="A2853" t="s">
        <v>1499</v>
      </c>
      <c r="B2853" t="s">
        <v>1500</v>
      </c>
      <c r="C2853" t="s">
        <v>120</v>
      </c>
      <c r="D2853" t="s">
        <v>121</v>
      </c>
      <c r="E2853">
        <v>1.06</v>
      </c>
      <c r="F2853">
        <v>1.26E-5</v>
      </c>
      <c r="G2853" t="s">
        <v>72</v>
      </c>
      <c r="H2853" t="s">
        <v>528</v>
      </c>
      <c r="I2853" t="s">
        <v>16</v>
      </c>
      <c r="J2853">
        <v>1</v>
      </c>
    </row>
    <row r="2854" spans="1:10" x14ac:dyDescent="0.3">
      <c r="A2854" t="s">
        <v>1499</v>
      </c>
      <c r="B2854" t="s">
        <v>1500</v>
      </c>
      <c r="C2854" t="s">
        <v>36</v>
      </c>
      <c r="D2854" t="s">
        <v>37</v>
      </c>
      <c r="E2854">
        <v>2</v>
      </c>
      <c r="F2854">
        <v>1.05</v>
      </c>
      <c r="G2854" t="s">
        <v>14</v>
      </c>
      <c r="H2854" t="s">
        <v>528</v>
      </c>
      <c r="I2854" t="s">
        <v>16</v>
      </c>
      <c r="J2854">
        <v>3</v>
      </c>
    </row>
    <row r="2855" spans="1:10" x14ac:dyDescent="0.3">
      <c r="A2855" t="s">
        <v>1499</v>
      </c>
      <c r="B2855" t="s">
        <v>1500</v>
      </c>
      <c r="C2855" t="s">
        <v>1501</v>
      </c>
      <c r="D2855" t="s">
        <v>1502</v>
      </c>
      <c r="E2855">
        <v>3</v>
      </c>
      <c r="F2855">
        <v>1.05</v>
      </c>
      <c r="G2855" t="s">
        <v>14</v>
      </c>
      <c r="H2855" t="s">
        <v>528</v>
      </c>
      <c r="I2855" t="s">
        <v>16</v>
      </c>
      <c r="J2855">
        <v>4</v>
      </c>
    </row>
    <row r="2856" spans="1:10" x14ac:dyDescent="0.3">
      <c r="A2856" t="s">
        <v>1499</v>
      </c>
      <c r="B2856" t="s">
        <v>1500</v>
      </c>
      <c r="C2856" t="s">
        <v>29</v>
      </c>
      <c r="D2856" t="s">
        <v>30</v>
      </c>
      <c r="E2856">
        <v>4</v>
      </c>
      <c r="F2856">
        <v>2.1000000000000001E-2</v>
      </c>
      <c r="G2856" t="s">
        <v>14</v>
      </c>
      <c r="H2856" t="s">
        <v>528</v>
      </c>
      <c r="I2856" t="s">
        <v>16</v>
      </c>
      <c r="J2856">
        <v>3</v>
      </c>
    </row>
    <row r="2857" spans="1:10" x14ac:dyDescent="0.3">
      <c r="A2857" t="s">
        <v>1499</v>
      </c>
      <c r="B2857" t="s">
        <v>1500</v>
      </c>
      <c r="C2857" t="s">
        <v>21</v>
      </c>
      <c r="D2857" t="s">
        <v>22</v>
      </c>
      <c r="E2857">
        <v>5</v>
      </c>
      <c r="F2857">
        <v>1.05</v>
      </c>
      <c r="G2857" t="s">
        <v>14</v>
      </c>
      <c r="H2857" t="s">
        <v>528</v>
      </c>
      <c r="I2857" t="s">
        <v>16</v>
      </c>
      <c r="J2857">
        <v>2</v>
      </c>
    </row>
    <row r="2858" spans="1:10" x14ac:dyDescent="0.3">
      <c r="A2858" t="s">
        <v>1499</v>
      </c>
      <c r="B2858" t="s">
        <v>1500</v>
      </c>
      <c r="C2858" t="s">
        <v>25</v>
      </c>
      <c r="D2858" t="s">
        <v>26</v>
      </c>
      <c r="E2858">
        <v>6</v>
      </c>
      <c r="F2858">
        <v>4.2000000000000003E-2</v>
      </c>
      <c r="G2858" t="s">
        <v>14</v>
      </c>
      <c r="H2858" t="s">
        <v>528</v>
      </c>
      <c r="I2858" t="s">
        <v>16</v>
      </c>
      <c r="J2858">
        <v>3</v>
      </c>
    </row>
    <row r="2859" spans="1:10" x14ac:dyDescent="0.3">
      <c r="A2859" t="s">
        <v>1499</v>
      </c>
      <c r="B2859" t="s">
        <v>1500</v>
      </c>
      <c r="C2859" t="s">
        <v>27</v>
      </c>
      <c r="D2859" t="s">
        <v>28</v>
      </c>
      <c r="E2859">
        <v>7</v>
      </c>
      <c r="F2859">
        <v>2.1000000000000001E-2</v>
      </c>
      <c r="G2859" t="s">
        <v>14</v>
      </c>
      <c r="H2859" t="s">
        <v>528</v>
      </c>
      <c r="I2859" t="s">
        <v>16</v>
      </c>
      <c r="J2859">
        <v>3</v>
      </c>
    </row>
    <row r="2860" spans="1:10" x14ac:dyDescent="0.3">
      <c r="A2860" t="s">
        <v>1499</v>
      </c>
      <c r="B2860" t="s">
        <v>1500</v>
      </c>
      <c r="C2860" t="s">
        <v>19</v>
      </c>
      <c r="D2860" t="s">
        <v>20</v>
      </c>
      <c r="E2860">
        <v>8</v>
      </c>
      <c r="F2860">
        <v>1.05</v>
      </c>
      <c r="G2860" t="s">
        <v>14</v>
      </c>
      <c r="H2860" t="s">
        <v>528</v>
      </c>
      <c r="I2860" t="s">
        <v>16</v>
      </c>
      <c r="J2860">
        <v>5</v>
      </c>
    </row>
    <row r="2861" spans="1:10" x14ac:dyDescent="0.3">
      <c r="A2861" t="s">
        <v>1503</v>
      </c>
      <c r="B2861" t="s">
        <v>1504</v>
      </c>
      <c r="C2861" t="s">
        <v>1505</v>
      </c>
      <c r="D2861" t="s">
        <v>1506</v>
      </c>
      <c r="E2861">
        <v>1</v>
      </c>
      <c r="F2861">
        <v>0.51500000000000001</v>
      </c>
      <c r="G2861" t="s">
        <v>14</v>
      </c>
      <c r="H2861" t="s">
        <v>44</v>
      </c>
      <c r="I2861" t="s">
        <v>16</v>
      </c>
      <c r="J2861">
        <v>3</v>
      </c>
    </row>
    <row r="2862" spans="1:10" x14ac:dyDescent="0.3">
      <c r="A2862" t="s">
        <v>1503</v>
      </c>
      <c r="B2862" t="s">
        <v>1504</v>
      </c>
      <c r="C2862" t="s">
        <v>407</v>
      </c>
      <c r="D2862" t="s">
        <v>408</v>
      </c>
      <c r="E2862">
        <v>2</v>
      </c>
      <c r="F2862">
        <v>0.51500000000000001</v>
      </c>
      <c r="G2862" t="s">
        <v>14</v>
      </c>
      <c r="H2862" t="s">
        <v>44</v>
      </c>
      <c r="I2862" t="s">
        <v>16</v>
      </c>
      <c r="J2862">
        <v>3</v>
      </c>
    </row>
    <row r="2863" spans="1:10" x14ac:dyDescent="0.3">
      <c r="A2863" t="s">
        <v>1503</v>
      </c>
      <c r="B2863" t="s">
        <v>1504</v>
      </c>
      <c r="C2863" t="s">
        <v>1507</v>
      </c>
      <c r="D2863" t="s">
        <v>1508</v>
      </c>
      <c r="E2863">
        <v>3</v>
      </c>
      <c r="F2863">
        <v>0.51500000000000001</v>
      </c>
      <c r="G2863" t="s">
        <v>14</v>
      </c>
      <c r="H2863" t="s">
        <v>44</v>
      </c>
      <c r="I2863" t="s">
        <v>16</v>
      </c>
      <c r="J2863">
        <v>4</v>
      </c>
    </row>
    <row r="2864" spans="1:10" x14ac:dyDescent="0.3">
      <c r="A2864" t="s">
        <v>1503</v>
      </c>
      <c r="B2864" t="s">
        <v>1504</v>
      </c>
      <c r="C2864" t="s">
        <v>21</v>
      </c>
      <c r="D2864" t="s">
        <v>22</v>
      </c>
      <c r="E2864">
        <v>4</v>
      </c>
      <c r="F2864">
        <v>0.51500000000000001</v>
      </c>
      <c r="G2864" t="s">
        <v>14</v>
      </c>
      <c r="H2864" t="s">
        <v>44</v>
      </c>
      <c r="I2864" t="s">
        <v>16</v>
      </c>
      <c r="J2864">
        <v>2</v>
      </c>
    </row>
    <row r="2865" spans="1:10" x14ac:dyDescent="0.3">
      <c r="A2865" t="s">
        <v>1503</v>
      </c>
      <c r="B2865" t="s">
        <v>1504</v>
      </c>
      <c r="C2865" t="s">
        <v>25</v>
      </c>
      <c r="D2865" t="s">
        <v>26</v>
      </c>
      <c r="E2865">
        <v>5</v>
      </c>
      <c r="F2865">
        <v>2.061904761904762E-2</v>
      </c>
      <c r="G2865" t="s">
        <v>14</v>
      </c>
      <c r="H2865" t="s">
        <v>44</v>
      </c>
      <c r="I2865" t="s">
        <v>16</v>
      </c>
      <c r="J2865">
        <v>3</v>
      </c>
    </row>
    <row r="2866" spans="1:10" x14ac:dyDescent="0.3">
      <c r="A2866" t="s">
        <v>1503</v>
      </c>
      <c r="B2866" t="s">
        <v>1504</v>
      </c>
      <c r="C2866" t="s">
        <v>27</v>
      </c>
      <c r="D2866" t="s">
        <v>28</v>
      </c>
      <c r="E2866">
        <v>6</v>
      </c>
      <c r="F2866">
        <v>1.0285714285714285E-2</v>
      </c>
      <c r="G2866" t="s">
        <v>14</v>
      </c>
      <c r="H2866" t="s">
        <v>44</v>
      </c>
      <c r="I2866" t="s">
        <v>16</v>
      </c>
      <c r="J2866">
        <v>3</v>
      </c>
    </row>
    <row r="2867" spans="1:10" x14ac:dyDescent="0.3">
      <c r="A2867" t="s">
        <v>1503</v>
      </c>
      <c r="B2867" t="s">
        <v>1504</v>
      </c>
      <c r="C2867" t="s">
        <v>411</v>
      </c>
      <c r="D2867" t="s">
        <v>412</v>
      </c>
      <c r="E2867">
        <v>7</v>
      </c>
      <c r="F2867">
        <v>1.0285714285714285E-2</v>
      </c>
      <c r="G2867" t="s">
        <v>14</v>
      </c>
      <c r="H2867" t="s">
        <v>44</v>
      </c>
      <c r="I2867" t="s">
        <v>16</v>
      </c>
      <c r="J2867">
        <v>3</v>
      </c>
    </row>
    <row r="2868" spans="1:10" x14ac:dyDescent="0.3">
      <c r="A2868" t="s">
        <v>1503</v>
      </c>
      <c r="B2868" t="s">
        <v>1504</v>
      </c>
      <c r="C2868" t="s">
        <v>92</v>
      </c>
      <c r="D2868" t="s">
        <v>93</v>
      </c>
      <c r="E2868">
        <v>8.01</v>
      </c>
      <c r="F2868">
        <v>8.1619047619047621E-4</v>
      </c>
      <c r="G2868" t="s">
        <v>72</v>
      </c>
      <c r="H2868" t="s">
        <v>44</v>
      </c>
      <c r="I2868" t="s">
        <v>16</v>
      </c>
      <c r="J2868">
        <v>1</v>
      </c>
    </row>
    <row r="2869" spans="1:10" x14ac:dyDescent="0.3">
      <c r="A2869" t="s">
        <v>1503</v>
      </c>
      <c r="B2869" t="s">
        <v>1504</v>
      </c>
      <c r="C2869" t="s">
        <v>120</v>
      </c>
      <c r="D2869" t="s">
        <v>121</v>
      </c>
      <c r="E2869">
        <v>8.02</v>
      </c>
      <c r="F2869">
        <v>6.1904761904761906E-6</v>
      </c>
      <c r="G2869" t="s">
        <v>72</v>
      </c>
      <c r="H2869" t="s">
        <v>44</v>
      </c>
      <c r="I2869" t="s">
        <v>16</v>
      </c>
      <c r="J2869">
        <v>1</v>
      </c>
    </row>
    <row r="2870" spans="1:10" x14ac:dyDescent="0.3">
      <c r="A2870" t="s">
        <v>1503</v>
      </c>
      <c r="B2870" t="s">
        <v>1504</v>
      </c>
      <c r="C2870" t="s">
        <v>1325</v>
      </c>
      <c r="D2870" t="s">
        <v>1326</v>
      </c>
      <c r="E2870">
        <v>8.0299999999999994</v>
      </c>
      <c r="F2870">
        <v>1.2E-4</v>
      </c>
      <c r="G2870" t="s">
        <v>72</v>
      </c>
      <c r="H2870" t="s">
        <v>44</v>
      </c>
      <c r="I2870" t="s">
        <v>16</v>
      </c>
      <c r="J2870">
        <v>1</v>
      </c>
    </row>
    <row r="2871" spans="1:10" x14ac:dyDescent="0.3">
      <c r="A2871" t="s">
        <v>1503</v>
      </c>
      <c r="B2871" t="s">
        <v>1504</v>
      </c>
      <c r="C2871" t="s">
        <v>114</v>
      </c>
      <c r="D2871" t="s">
        <v>115</v>
      </c>
      <c r="E2871">
        <v>8.0399999999999991</v>
      </c>
      <c r="F2871">
        <v>6.0000000000000002E-5</v>
      </c>
      <c r="G2871" t="s">
        <v>72</v>
      </c>
      <c r="H2871" t="s">
        <v>44</v>
      </c>
      <c r="I2871" t="s">
        <v>16</v>
      </c>
      <c r="J2871">
        <v>1</v>
      </c>
    </row>
    <row r="2872" spans="1:10" x14ac:dyDescent="0.3">
      <c r="A2872" t="s">
        <v>1503</v>
      </c>
      <c r="B2872" t="s">
        <v>1504</v>
      </c>
      <c r="C2872" t="s">
        <v>233</v>
      </c>
      <c r="D2872" t="s">
        <v>234</v>
      </c>
      <c r="E2872">
        <v>8.0500000000000007</v>
      </c>
      <c r="F2872">
        <v>1.4999999999999999E-4</v>
      </c>
      <c r="G2872" t="s">
        <v>72</v>
      </c>
      <c r="H2872" t="s">
        <v>44</v>
      </c>
      <c r="I2872" t="s">
        <v>16</v>
      </c>
      <c r="J2872">
        <v>1</v>
      </c>
    </row>
    <row r="2873" spans="1:10" x14ac:dyDescent="0.3">
      <c r="A2873" t="s">
        <v>1503</v>
      </c>
      <c r="B2873" t="s">
        <v>1504</v>
      </c>
      <c r="C2873" t="s">
        <v>104</v>
      </c>
      <c r="D2873" t="s">
        <v>105</v>
      </c>
      <c r="E2873">
        <v>8.06</v>
      </c>
      <c r="F2873">
        <v>1.2E-4</v>
      </c>
      <c r="G2873" t="s">
        <v>72</v>
      </c>
      <c r="H2873" t="s">
        <v>44</v>
      </c>
      <c r="I2873" t="s">
        <v>16</v>
      </c>
      <c r="J2873">
        <v>1</v>
      </c>
    </row>
    <row r="2874" spans="1:10" x14ac:dyDescent="0.3">
      <c r="A2874" t="s">
        <v>1503</v>
      </c>
      <c r="B2874" t="s">
        <v>1504</v>
      </c>
      <c r="C2874" t="s">
        <v>82</v>
      </c>
      <c r="D2874" t="s">
        <v>83</v>
      </c>
      <c r="E2874">
        <v>8.07</v>
      </c>
      <c r="F2874">
        <v>1.218095238095238E-3</v>
      </c>
      <c r="G2874" t="s">
        <v>72</v>
      </c>
      <c r="H2874" t="s">
        <v>44</v>
      </c>
      <c r="I2874" t="s">
        <v>16</v>
      </c>
      <c r="J2874">
        <v>1</v>
      </c>
    </row>
    <row r="2875" spans="1:10" x14ac:dyDescent="0.3">
      <c r="A2875" t="s">
        <v>1503</v>
      </c>
      <c r="B2875" t="s">
        <v>1504</v>
      </c>
      <c r="C2875" t="s">
        <v>70</v>
      </c>
      <c r="D2875" t="s">
        <v>71</v>
      </c>
      <c r="E2875">
        <v>8.08</v>
      </c>
      <c r="F2875">
        <v>3.5099999999999997E-3</v>
      </c>
      <c r="G2875" t="s">
        <v>72</v>
      </c>
      <c r="H2875" t="s">
        <v>44</v>
      </c>
      <c r="I2875" t="s">
        <v>16</v>
      </c>
      <c r="J2875">
        <v>1</v>
      </c>
    </row>
    <row r="2876" spans="1:10" x14ac:dyDescent="0.3">
      <c r="A2876" t="s">
        <v>1509</v>
      </c>
      <c r="B2876" t="s">
        <v>1510</v>
      </c>
      <c r="C2876" t="s">
        <v>215</v>
      </c>
      <c r="D2876" t="s">
        <v>216</v>
      </c>
      <c r="E2876">
        <v>1.01</v>
      </c>
      <c r="F2876">
        <v>3.6000000000000002E-4</v>
      </c>
      <c r="G2876" t="s">
        <v>72</v>
      </c>
      <c r="H2876" t="s">
        <v>196</v>
      </c>
      <c r="I2876" t="s">
        <v>16</v>
      </c>
      <c r="J2876">
        <v>1</v>
      </c>
    </row>
    <row r="2877" spans="1:10" x14ac:dyDescent="0.3">
      <c r="A2877" t="s">
        <v>1509</v>
      </c>
      <c r="B2877" t="s">
        <v>1510</v>
      </c>
      <c r="C2877" t="s">
        <v>120</v>
      </c>
      <c r="D2877" t="s">
        <v>121</v>
      </c>
      <c r="E2877">
        <v>1.02</v>
      </c>
      <c r="F2877">
        <v>7.7999999999999999E-5</v>
      </c>
      <c r="G2877" t="s">
        <v>72</v>
      </c>
      <c r="H2877" t="s">
        <v>196</v>
      </c>
      <c r="I2877" t="s">
        <v>16</v>
      </c>
      <c r="J2877">
        <v>1</v>
      </c>
    </row>
    <row r="2878" spans="1:10" x14ac:dyDescent="0.3">
      <c r="A2878" t="s">
        <v>1509</v>
      </c>
      <c r="B2878" t="s">
        <v>1510</v>
      </c>
      <c r="C2878" t="s">
        <v>70</v>
      </c>
      <c r="D2878" t="s">
        <v>71</v>
      </c>
      <c r="E2878">
        <v>1.03</v>
      </c>
      <c r="F2878">
        <v>1.5226E-2</v>
      </c>
      <c r="G2878" t="s">
        <v>72</v>
      </c>
      <c r="H2878" t="s">
        <v>196</v>
      </c>
      <c r="I2878" t="s">
        <v>16</v>
      </c>
      <c r="J2878">
        <v>1</v>
      </c>
    </row>
    <row r="2879" spans="1:10" x14ac:dyDescent="0.3">
      <c r="A2879" t="s">
        <v>1509</v>
      </c>
      <c r="B2879" t="s">
        <v>1510</v>
      </c>
      <c r="C2879" t="s">
        <v>421</v>
      </c>
      <c r="D2879" t="s">
        <v>422</v>
      </c>
      <c r="E2879">
        <v>1.04</v>
      </c>
      <c r="F2879">
        <v>1.6143999999999999E-2</v>
      </c>
      <c r="G2879" t="s">
        <v>72</v>
      </c>
      <c r="H2879" t="s">
        <v>196</v>
      </c>
      <c r="I2879" t="s">
        <v>16</v>
      </c>
      <c r="J2879">
        <v>1</v>
      </c>
    </row>
    <row r="2880" spans="1:10" x14ac:dyDescent="0.3">
      <c r="A2880" t="s">
        <v>1509</v>
      </c>
      <c r="B2880" t="s">
        <v>1510</v>
      </c>
      <c r="C2880" t="s">
        <v>233</v>
      </c>
      <c r="D2880" t="s">
        <v>234</v>
      </c>
      <c r="E2880">
        <v>1.05</v>
      </c>
      <c r="F2880">
        <v>1.026E-3</v>
      </c>
      <c r="G2880" t="s">
        <v>72</v>
      </c>
      <c r="H2880" t="s">
        <v>196</v>
      </c>
      <c r="I2880" t="s">
        <v>16</v>
      </c>
      <c r="J2880">
        <v>1</v>
      </c>
    </row>
    <row r="2881" spans="1:10" x14ac:dyDescent="0.3">
      <c r="A2881" t="s">
        <v>1509</v>
      </c>
      <c r="B2881" t="s">
        <v>1510</v>
      </c>
      <c r="C2881" t="s">
        <v>104</v>
      </c>
      <c r="D2881" t="s">
        <v>105</v>
      </c>
      <c r="E2881">
        <v>1.06</v>
      </c>
      <c r="F2881">
        <v>3.4200000000000002E-4</v>
      </c>
      <c r="G2881" t="s">
        <v>72</v>
      </c>
      <c r="H2881" t="s">
        <v>196</v>
      </c>
      <c r="I2881" t="s">
        <v>16</v>
      </c>
      <c r="J2881">
        <v>1</v>
      </c>
    </row>
    <row r="2882" spans="1:10" x14ac:dyDescent="0.3">
      <c r="A2882" t="s">
        <v>1509</v>
      </c>
      <c r="B2882" t="s">
        <v>1510</v>
      </c>
      <c r="C2882" t="s">
        <v>114</v>
      </c>
      <c r="D2882" t="s">
        <v>115</v>
      </c>
      <c r="E2882">
        <v>1.07</v>
      </c>
      <c r="F2882">
        <v>1.026E-3</v>
      </c>
      <c r="G2882" t="s">
        <v>72</v>
      </c>
      <c r="H2882" t="s">
        <v>196</v>
      </c>
      <c r="I2882" t="s">
        <v>16</v>
      </c>
      <c r="J2882">
        <v>1</v>
      </c>
    </row>
    <row r="2883" spans="1:10" x14ac:dyDescent="0.3">
      <c r="A2883" t="s">
        <v>1509</v>
      </c>
      <c r="B2883" t="s">
        <v>1510</v>
      </c>
      <c r="C2883" t="s">
        <v>237</v>
      </c>
      <c r="D2883" t="s">
        <v>238</v>
      </c>
      <c r="E2883">
        <v>2</v>
      </c>
      <c r="F2883">
        <v>1.03</v>
      </c>
      <c r="G2883" t="s">
        <v>14</v>
      </c>
      <c r="H2883" t="s">
        <v>196</v>
      </c>
      <c r="I2883" t="s">
        <v>16</v>
      </c>
      <c r="J2883">
        <v>4</v>
      </c>
    </row>
    <row r="2884" spans="1:10" x14ac:dyDescent="0.3">
      <c r="A2884" t="s">
        <v>1509</v>
      </c>
      <c r="B2884" t="s">
        <v>1510</v>
      </c>
      <c r="C2884" t="s">
        <v>17</v>
      </c>
      <c r="D2884" t="s">
        <v>18</v>
      </c>
      <c r="E2884">
        <v>3</v>
      </c>
      <c r="F2884">
        <v>1.03</v>
      </c>
      <c r="G2884" t="s">
        <v>14</v>
      </c>
      <c r="H2884" t="s">
        <v>196</v>
      </c>
      <c r="I2884" t="s">
        <v>16</v>
      </c>
      <c r="J2884">
        <v>3</v>
      </c>
    </row>
    <row r="2885" spans="1:10" x14ac:dyDescent="0.3">
      <c r="A2885" t="s">
        <v>1509</v>
      </c>
      <c r="B2885" t="s">
        <v>1510</v>
      </c>
      <c r="C2885" t="s">
        <v>1511</v>
      </c>
      <c r="D2885" t="s">
        <v>1512</v>
      </c>
      <c r="E2885">
        <v>4</v>
      </c>
      <c r="F2885">
        <v>1.03</v>
      </c>
      <c r="G2885" t="s">
        <v>14</v>
      </c>
      <c r="H2885" t="s">
        <v>196</v>
      </c>
      <c r="I2885" t="s">
        <v>16</v>
      </c>
      <c r="J2885">
        <v>4</v>
      </c>
    </row>
    <row r="2886" spans="1:10" x14ac:dyDescent="0.3">
      <c r="A2886" t="s">
        <v>1509</v>
      </c>
      <c r="B2886" t="s">
        <v>1510</v>
      </c>
      <c r="C2886" t="s">
        <v>21</v>
      </c>
      <c r="D2886" t="s">
        <v>22</v>
      </c>
      <c r="E2886">
        <v>5</v>
      </c>
      <c r="F2886">
        <v>1.03</v>
      </c>
      <c r="G2886" t="s">
        <v>14</v>
      </c>
      <c r="H2886" t="s">
        <v>196</v>
      </c>
      <c r="I2886" t="s">
        <v>16</v>
      </c>
      <c r="J2886">
        <v>2</v>
      </c>
    </row>
    <row r="2887" spans="1:10" x14ac:dyDescent="0.3">
      <c r="A2887" t="s">
        <v>1509</v>
      </c>
      <c r="B2887" t="s">
        <v>1510</v>
      </c>
      <c r="C2887" t="s">
        <v>29</v>
      </c>
      <c r="D2887" t="s">
        <v>30</v>
      </c>
      <c r="E2887">
        <v>6</v>
      </c>
      <c r="F2887">
        <v>2.06E-2</v>
      </c>
      <c r="G2887" t="s">
        <v>14</v>
      </c>
      <c r="H2887" t="s">
        <v>196</v>
      </c>
      <c r="I2887" t="s">
        <v>16</v>
      </c>
      <c r="J2887">
        <v>3</v>
      </c>
    </row>
    <row r="2888" spans="1:10" x14ac:dyDescent="0.3">
      <c r="A2888" t="s">
        <v>1509</v>
      </c>
      <c r="B2888" t="s">
        <v>1510</v>
      </c>
      <c r="C2888" t="s">
        <v>25</v>
      </c>
      <c r="D2888" t="s">
        <v>26</v>
      </c>
      <c r="E2888">
        <v>7</v>
      </c>
      <c r="F2888">
        <v>4.1200000000000001E-2</v>
      </c>
      <c r="G2888" t="s">
        <v>14</v>
      </c>
      <c r="H2888" t="s">
        <v>196</v>
      </c>
      <c r="I2888" t="s">
        <v>16</v>
      </c>
      <c r="J2888">
        <v>3</v>
      </c>
    </row>
    <row r="2889" spans="1:10" x14ac:dyDescent="0.3">
      <c r="A2889" t="s">
        <v>1509</v>
      </c>
      <c r="B2889" t="s">
        <v>1510</v>
      </c>
      <c r="C2889" t="s">
        <v>27</v>
      </c>
      <c r="D2889" t="s">
        <v>28</v>
      </c>
      <c r="E2889">
        <v>8</v>
      </c>
      <c r="F2889">
        <v>2.06E-2</v>
      </c>
      <c r="G2889" t="s">
        <v>14</v>
      </c>
      <c r="H2889" t="s">
        <v>196</v>
      </c>
      <c r="I2889" t="s">
        <v>16</v>
      </c>
      <c r="J2889">
        <v>3</v>
      </c>
    </row>
    <row r="2890" spans="1:10" x14ac:dyDescent="0.3">
      <c r="A2890" t="s">
        <v>1513</v>
      </c>
      <c r="B2890" t="s">
        <v>1514</v>
      </c>
      <c r="C2890" t="s">
        <v>245</v>
      </c>
      <c r="D2890" t="s">
        <v>246</v>
      </c>
      <c r="E2890">
        <v>1</v>
      </c>
      <c r="F2890">
        <v>1.03</v>
      </c>
      <c r="G2890" t="s">
        <v>14</v>
      </c>
      <c r="H2890" t="s">
        <v>44</v>
      </c>
      <c r="I2890" t="s">
        <v>16</v>
      </c>
      <c r="J2890">
        <v>3</v>
      </c>
    </row>
    <row r="2891" spans="1:10" x14ac:dyDescent="0.3">
      <c r="A2891" t="s">
        <v>1513</v>
      </c>
      <c r="B2891" t="s">
        <v>1514</v>
      </c>
      <c r="C2891" t="s">
        <v>407</v>
      </c>
      <c r="D2891" t="s">
        <v>408</v>
      </c>
      <c r="E2891">
        <v>2</v>
      </c>
      <c r="F2891">
        <v>1.03</v>
      </c>
      <c r="G2891" t="s">
        <v>14</v>
      </c>
      <c r="H2891" t="s">
        <v>44</v>
      </c>
      <c r="I2891" t="s">
        <v>16</v>
      </c>
      <c r="J2891">
        <v>3</v>
      </c>
    </row>
    <row r="2892" spans="1:10" x14ac:dyDescent="0.3">
      <c r="A2892" t="s">
        <v>1513</v>
      </c>
      <c r="B2892" t="s">
        <v>1514</v>
      </c>
      <c r="C2892" t="s">
        <v>1515</v>
      </c>
      <c r="D2892" t="s">
        <v>1516</v>
      </c>
      <c r="E2892">
        <v>3</v>
      </c>
      <c r="F2892">
        <v>1.03</v>
      </c>
      <c r="G2892" t="s">
        <v>14</v>
      </c>
      <c r="H2892" t="s">
        <v>44</v>
      </c>
      <c r="I2892" t="s">
        <v>16</v>
      </c>
      <c r="J2892">
        <v>4</v>
      </c>
    </row>
    <row r="2893" spans="1:10" x14ac:dyDescent="0.3">
      <c r="A2893" t="s">
        <v>1513</v>
      </c>
      <c r="B2893" t="s">
        <v>1514</v>
      </c>
      <c r="C2893" t="s">
        <v>21</v>
      </c>
      <c r="D2893" t="s">
        <v>22</v>
      </c>
      <c r="E2893">
        <v>4</v>
      </c>
      <c r="F2893">
        <v>1.03</v>
      </c>
      <c r="G2893" t="s">
        <v>14</v>
      </c>
      <c r="H2893" t="s">
        <v>44</v>
      </c>
      <c r="I2893" t="s">
        <v>16</v>
      </c>
      <c r="J2893">
        <v>2</v>
      </c>
    </row>
    <row r="2894" spans="1:10" x14ac:dyDescent="0.3">
      <c r="A2894" t="s">
        <v>1513</v>
      </c>
      <c r="B2894" t="s">
        <v>1514</v>
      </c>
      <c r="C2894" t="s">
        <v>25</v>
      </c>
      <c r="D2894" t="s">
        <v>26</v>
      </c>
      <c r="E2894">
        <v>5</v>
      </c>
      <c r="F2894">
        <v>4.1142857142857141E-2</v>
      </c>
      <c r="G2894" t="s">
        <v>14</v>
      </c>
      <c r="H2894" t="s">
        <v>44</v>
      </c>
      <c r="I2894" t="s">
        <v>16</v>
      </c>
      <c r="J2894">
        <v>3</v>
      </c>
    </row>
    <row r="2895" spans="1:10" x14ac:dyDescent="0.3">
      <c r="A2895" t="s">
        <v>1513</v>
      </c>
      <c r="B2895" t="s">
        <v>1514</v>
      </c>
      <c r="C2895" t="s">
        <v>27</v>
      </c>
      <c r="D2895" t="s">
        <v>28</v>
      </c>
      <c r="E2895">
        <v>6</v>
      </c>
      <c r="F2895">
        <v>2.057142857142857E-2</v>
      </c>
      <c r="G2895" t="s">
        <v>14</v>
      </c>
      <c r="H2895" t="s">
        <v>44</v>
      </c>
      <c r="I2895" t="s">
        <v>16</v>
      </c>
      <c r="J2895">
        <v>3</v>
      </c>
    </row>
    <row r="2896" spans="1:10" x14ac:dyDescent="0.3">
      <c r="A2896" t="s">
        <v>1513</v>
      </c>
      <c r="B2896" t="s">
        <v>1514</v>
      </c>
      <c r="C2896" t="s">
        <v>411</v>
      </c>
      <c r="D2896" t="s">
        <v>412</v>
      </c>
      <c r="E2896">
        <v>7</v>
      </c>
      <c r="F2896">
        <v>2.057142857142857E-2</v>
      </c>
      <c r="G2896" t="s">
        <v>14</v>
      </c>
      <c r="H2896" t="s">
        <v>44</v>
      </c>
      <c r="I2896" t="s">
        <v>16</v>
      </c>
      <c r="J2896">
        <v>3</v>
      </c>
    </row>
    <row r="2897" spans="1:10" x14ac:dyDescent="0.3">
      <c r="A2897" t="s">
        <v>1513</v>
      </c>
      <c r="B2897" t="s">
        <v>1514</v>
      </c>
      <c r="C2897" t="s">
        <v>253</v>
      </c>
      <c r="D2897" t="s">
        <v>254</v>
      </c>
      <c r="E2897">
        <v>8.01</v>
      </c>
      <c r="F2897">
        <v>0.03</v>
      </c>
      <c r="G2897" t="s">
        <v>72</v>
      </c>
      <c r="H2897" t="s">
        <v>44</v>
      </c>
      <c r="I2897" t="s">
        <v>16</v>
      </c>
      <c r="J2897">
        <v>5</v>
      </c>
    </row>
    <row r="2898" spans="1:10" x14ac:dyDescent="0.3">
      <c r="A2898" t="s">
        <v>1513</v>
      </c>
      <c r="B2898" t="s">
        <v>1514</v>
      </c>
      <c r="C2898" t="s">
        <v>227</v>
      </c>
      <c r="D2898" t="s">
        <v>228</v>
      </c>
      <c r="E2898">
        <v>8.02</v>
      </c>
      <c r="F2898">
        <v>9.0000000000000002E-6</v>
      </c>
      <c r="G2898" t="s">
        <v>72</v>
      </c>
      <c r="H2898" t="s">
        <v>44</v>
      </c>
      <c r="I2898" t="s">
        <v>16</v>
      </c>
      <c r="J2898">
        <v>1</v>
      </c>
    </row>
    <row r="2899" spans="1:10" x14ac:dyDescent="0.3">
      <c r="A2899" t="s">
        <v>1513</v>
      </c>
      <c r="B2899" t="s">
        <v>1514</v>
      </c>
      <c r="C2899" t="s">
        <v>78</v>
      </c>
      <c r="D2899" t="s">
        <v>79</v>
      </c>
      <c r="E2899">
        <v>8.0299999999999994</v>
      </c>
      <c r="F2899">
        <v>6.0000000000000006E-4</v>
      </c>
      <c r="G2899" t="s">
        <v>72</v>
      </c>
      <c r="H2899" t="s">
        <v>44</v>
      </c>
      <c r="I2899" t="s">
        <v>16</v>
      </c>
      <c r="J2899">
        <v>7</v>
      </c>
    </row>
    <row r="2900" spans="1:10" x14ac:dyDescent="0.3">
      <c r="A2900" t="s">
        <v>1513</v>
      </c>
      <c r="B2900" t="s">
        <v>1514</v>
      </c>
      <c r="C2900" t="s">
        <v>1325</v>
      </c>
      <c r="D2900" t="s">
        <v>1326</v>
      </c>
      <c r="E2900">
        <v>8.0399999999999991</v>
      </c>
      <c r="F2900">
        <v>4.7999999999999996E-4</v>
      </c>
      <c r="G2900" t="s">
        <v>72</v>
      </c>
      <c r="H2900" t="s">
        <v>44</v>
      </c>
      <c r="I2900" t="s">
        <v>16</v>
      </c>
      <c r="J2900">
        <v>1</v>
      </c>
    </row>
    <row r="2901" spans="1:10" x14ac:dyDescent="0.3">
      <c r="A2901" t="s">
        <v>1513</v>
      </c>
      <c r="B2901" t="s">
        <v>1514</v>
      </c>
      <c r="C2901" t="s">
        <v>114</v>
      </c>
      <c r="D2901" t="s">
        <v>115</v>
      </c>
      <c r="E2901">
        <v>8.0500000000000007</v>
      </c>
      <c r="F2901">
        <v>2.22E-4</v>
      </c>
      <c r="G2901" t="s">
        <v>72</v>
      </c>
      <c r="H2901" t="s">
        <v>44</v>
      </c>
      <c r="I2901" t="s">
        <v>16</v>
      </c>
      <c r="J2901">
        <v>1</v>
      </c>
    </row>
    <row r="2902" spans="1:10" x14ac:dyDescent="0.3">
      <c r="A2902" t="s">
        <v>1513</v>
      </c>
      <c r="B2902" t="s">
        <v>1514</v>
      </c>
      <c r="C2902" t="s">
        <v>233</v>
      </c>
      <c r="D2902" t="s">
        <v>234</v>
      </c>
      <c r="E2902">
        <v>8.06</v>
      </c>
      <c r="F2902">
        <v>1.299E-3</v>
      </c>
      <c r="G2902" t="s">
        <v>72</v>
      </c>
      <c r="H2902" t="s">
        <v>44</v>
      </c>
      <c r="I2902" t="s">
        <v>16</v>
      </c>
      <c r="J2902">
        <v>1</v>
      </c>
    </row>
    <row r="2903" spans="1:10" x14ac:dyDescent="0.3">
      <c r="A2903" t="s">
        <v>1513</v>
      </c>
      <c r="B2903" t="s">
        <v>1514</v>
      </c>
      <c r="C2903" t="s">
        <v>104</v>
      </c>
      <c r="D2903" t="s">
        <v>105</v>
      </c>
      <c r="E2903">
        <v>8.07</v>
      </c>
      <c r="F2903">
        <v>6.0000000000000006E-4</v>
      </c>
      <c r="G2903" t="s">
        <v>72</v>
      </c>
      <c r="H2903" t="s">
        <v>44</v>
      </c>
      <c r="I2903" t="s">
        <v>16</v>
      </c>
      <c r="J2903">
        <v>1</v>
      </c>
    </row>
    <row r="2904" spans="1:10" x14ac:dyDescent="0.3">
      <c r="A2904" t="s">
        <v>1513</v>
      </c>
      <c r="B2904" t="s">
        <v>1514</v>
      </c>
      <c r="C2904" t="s">
        <v>70</v>
      </c>
      <c r="D2904" t="s">
        <v>71</v>
      </c>
      <c r="E2904">
        <v>8.08</v>
      </c>
      <c r="F2904">
        <v>8.7900000000000009E-3</v>
      </c>
      <c r="G2904" t="s">
        <v>72</v>
      </c>
      <c r="H2904" t="s">
        <v>44</v>
      </c>
      <c r="I2904" t="s">
        <v>16</v>
      </c>
      <c r="J2904">
        <v>1</v>
      </c>
    </row>
    <row r="2905" spans="1:10" x14ac:dyDescent="0.3">
      <c r="A2905" t="s">
        <v>1517</v>
      </c>
      <c r="B2905" t="s">
        <v>1518</v>
      </c>
      <c r="C2905" t="s">
        <v>120</v>
      </c>
      <c r="D2905" t="s">
        <v>121</v>
      </c>
      <c r="E2905">
        <v>1.01</v>
      </c>
      <c r="F2905">
        <v>2.4000000000000001E-5</v>
      </c>
      <c r="G2905" t="s">
        <v>72</v>
      </c>
      <c r="H2905" t="s">
        <v>151</v>
      </c>
      <c r="I2905" t="s">
        <v>16</v>
      </c>
      <c r="J2905">
        <v>1</v>
      </c>
    </row>
    <row r="2906" spans="1:10" x14ac:dyDescent="0.3">
      <c r="A2906" t="s">
        <v>1517</v>
      </c>
      <c r="B2906" t="s">
        <v>1518</v>
      </c>
      <c r="C2906" t="s">
        <v>92</v>
      </c>
      <c r="D2906" t="s">
        <v>93</v>
      </c>
      <c r="E2906">
        <v>1.02</v>
      </c>
      <c r="F2906">
        <v>3.375E-3</v>
      </c>
      <c r="G2906" t="s">
        <v>72</v>
      </c>
      <c r="H2906" t="s">
        <v>151</v>
      </c>
      <c r="I2906" t="s">
        <v>16</v>
      </c>
      <c r="J2906">
        <v>1</v>
      </c>
    </row>
    <row r="2907" spans="1:10" x14ac:dyDescent="0.3">
      <c r="A2907" t="s">
        <v>1517</v>
      </c>
      <c r="B2907" t="s">
        <v>1518</v>
      </c>
      <c r="C2907" t="s">
        <v>1519</v>
      </c>
      <c r="D2907" t="s">
        <v>1520</v>
      </c>
      <c r="E2907">
        <v>1.03</v>
      </c>
      <c r="F2907">
        <v>8.9999999999999998E-4</v>
      </c>
      <c r="G2907" t="s">
        <v>72</v>
      </c>
      <c r="H2907" t="s">
        <v>151</v>
      </c>
      <c r="I2907" t="s">
        <v>16</v>
      </c>
      <c r="J2907">
        <v>1</v>
      </c>
    </row>
    <row r="2908" spans="1:10" x14ac:dyDescent="0.3">
      <c r="A2908" t="s">
        <v>1517</v>
      </c>
      <c r="B2908" t="s">
        <v>1518</v>
      </c>
      <c r="C2908" t="s">
        <v>70</v>
      </c>
      <c r="D2908" t="s">
        <v>71</v>
      </c>
      <c r="E2908">
        <v>1.04</v>
      </c>
      <c r="F2908">
        <v>1.6350000000000002E-3</v>
      </c>
      <c r="G2908" t="s">
        <v>72</v>
      </c>
      <c r="H2908" t="s">
        <v>151</v>
      </c>
      <c r="I2908" t="s">
        <v>16</v>
      </c>
      <c r="J2908">
        <v>1</v>
      </c>
    </row>
    <row r="2909" spans="1:10" x14ac:dyDescent="0.3">
      <c r="A2909" t="s">
        <v>1517</v>
      </c>
      <c r="B2909" t="s">
        <v>1518</v>
      </c>
      <c r="C2909" t="s">
        <v>104</v>
      </c>
      <c r="D2909" t="s">
        <v>105</v>
      </c>
      <c r="E2909">
        <v>1.05</v>
      </c>
      <c r="F2909">
        <v>1.6799999999999999E-4</v>
      </c>
      <c r="G2909" t="s">
        <v>72</v>
      </c>
      <c r="H2909" t="s">
        <v>151</v>
      </c>
      <c r="I2909" t="s">
        <v>16</v>
      </c>
      <c r="J2909">
        <v>1</v>
      </c>
    </row>
    <row r="2910" spans="1:10" x14ac:dyDescent="0.3">
      <c r="A2910" t="s">
        <v>1517</v>
      </c>
      <c r="B2910" t="s">
        <v>1518</v>
      </c>
      <c r="C2910" t="s">
        <v>421</v>
      </c>
      <c r="D2910" t="s">
        <v>422</v>
      </c>
      <c r="E2910">
        <v>1.06</v>
      </c>
      <c r="F2910">
        <v>3.5999999999999999E-3</v>
      </c>
      <c r="G2910" t="s">
        <v>72</v>
      </c>
      <c r="H2910" t="s">
        <v>151</v>
      </c>
      <c r="I2910" t="s">
        <v>16</v>
      </c>
      <c r="J2910">
        <v>1</v>
      </c>
    </row>
    <row r="2911" spans="1:10" x14ac:dyDescent="0.3">
      <c r="A2911" t="s">
        <v>1517</v>
      </c>
      <c r="B2911" t="s">
        <v>1518</v>
      </c>
      <c r="C2911" t="s">
        <v>233</v>
      </c>
      <c r="D2911" t="s">
        <v>234</v>
      </c>
      <c r="E2911">
        <v>1.07</v>
      </c>
      <c r="F2911">
        <v>4.9800000000000007E-4</v>
      </c>
      <c r="G2911" t="s">
        <v>72</v>
      </c>
      <c r="H2911" t="s">
        <v>151</v>
      </c>
      <c r="I2911" t="s">
        <v>16</v>
      </c>
      <c r="J2911">
        <v>1</v>
      </c>
    </row>
    <row r="2912" spans="1:10" x14ac:dyDescent="0.3">
      <c r="A2912" t="s">
        <v>1517</v>
      </c>
      <c r="B2912" t="s">
        <v>1518</v>
      </c>
      <c r="C2912" t="s">
        <v>78</v>
      </c>
      <c r="D2912" t="s">
        <v>79</v>
      </c>
      <c r="E2912">
        <v>1.08</v>
      </c>
      <c r="F2912">
        <v>1.1999999999999999E-3</v>
      </c>
      <c r="G2912" t="s">
        <v>72</v>
      </c>
      <c r="H2912" t="s">
        <v>151</v>
      </c>
      <c r="I2912" t="s">
        <v>16</v>
      </c>
      <c r="J2912">
        <v>7</v>
      </c>
    </row>
    <row r="2913" spans="1:10" x14ac:dyDescent="0.3">
      <c r="A2913" t="s">
        <v>1517</v>
      </c>
      <c r="B2913" t="s">
        <v>1518</v>
      </c>
      <c r="C2913" t="s">
        <v>21</v>
      </c>
      <c r="D2913" t="s">
        <v>22</v>
      </c>
      <c r="E2913">
        <v>2</v>
      </c>
      <c r="F2913">
        <v>1.02</v>
      </c>
      <c r="G2913" t="s">
        <v>14</v>
      </c>
      <c r="H2913" t="s">
        <v>151</v>
      </c>
      <c r="I2913" t="s">
        <v>16</v>
      </c>
      <c r="J2913">
        <v>2</v>
      </c>
    </row>
    <row r="2914" spans="1:10" x14ac:dyDescent="0.3">
      <c r="A2914" t="s">
        <v>1517</v>
      </c>
      <c r="B2914" t="s">
        <v>1518</v>
      </c>
      <c r="C2914" t="s">
        <v>454</v>
      </c>
      <c r="D2914" t="s">
        <v>455</v>
      </c>
      <c r="E2914">
        <v>3</v>
      </c>
      <c r="F2914">
        <v>1.02</v>
      </c>
      <c r="G2914" t="s">
        <v>14</v>
      </c>
      <c r="H2914" t="s">
        <v>151</v>
      </c>
      <c r="I2914" t="s">
        <v>16</v>
      </c>
      <c r="J2914">
        <v>3</v>
      </c>
    </row>
    <row r="2915" spans="1:10" x14ac:dyDescent="0.3">
      <c r="A2915" t="s">
        <v>1517</v>
      </c>
      <c r="B2915" t="s">
        <v>1518</v>
      </c>
      <c r="C2915" t="s">
        <v>1521</v>
      </c>
      <c r="D2915" t="s">
        <v>1522</v>
      </c>
      <c r="E2915">
        <v>4</v>
      </c>
      <c r="F2915">
        <v>1.02</v>
      </c>
      <c r="G2915" t="s">
        <v>14</v>
      </c>
      <c r="H2915" t="s">
        <v>151</v>
      </c>
      <c r="I2915" t="s">
        <v>16</v>
      </c>
      <c r="J2915">
        <v>4</v>
      </c>
    </row>
    <row r="2916" spans="1:10" x14ac:dyDescent="0.3">
      <c r="A2916" t="s">
        <v>1517</v>
      </c>
      <c r="B2916" t="s">
        <v>1518</v>
      </c>
      <c r="C2916" t="s">
        <v>25</v>
      </c>
      <c r="D2916" t="s">
        <v>26</v>
      </c>
      <c r="E2916">
        <v>5</v>
      </c>
      <c r="F2916">
        <v>4.0800000000000003E-2</v>
      </c>
      <c r="G2916" t="s">
        <v>14</v>
      </c>
      <c r="H2916" t="s">
        <v>151</v>
      </c>
      <c r="I2916" t="s">
        <v>16</v>
      </c>
      <c r="J2916">
        <v>3</v>
      </c>
    </row>
    <row r="2917" spans="1:10" x14ac:dyDescent="0.3">
      <c r="A2917" t="s">
        <v>1517</v>
      </c>
      <c r="B2917" t="s">
        <v>1518</v>
      </c>
      <c r="C2917" t="s">
        <v>27</v>
      </c>
      <c r="D2917" t="s">
        <v>28</v>
      </c>
      <c r="E2917">
        <v>6</v>
      </c>
      <c r="F2917">
        <v>2.0400000000000001E-2</v>
      </c>
      <c r="G2917" t="s">
        <v>14</v>
      </c>
      <c r="H2917" t="s">
        <v>151</v>
      </c>
      <c r="I2917" t="s">
        <v>16</v>
      </c>
      <c r="J2917">
        <v>3</v>
      </c>
    </row>
    <row r="2918" spans="1:10" x14ac:dyDescent="0.3">
      <c r="A2918" t="s">
        <v>1517</v>
      </c>
      <c r="B2918" t="s">
        <v>1518</v>
      </c>
      <c r="C2918" t="s">
        <v>36</v>
      </c>
      <c r="D2918" t="s">
        <v>37</v>
      </c>
      <c r="E2918">
        <v>7</v>
      </c>
      <c r="F2918">
        <v>1.02</v>
      </c>
      <c r="G2918" t="s">
        <v>14</v>
      </c>
      <c r="H2918" t="s">
        <v>151</v>
      </c>
      <c r="I2918" t="s">
        <v>16</v>
      </c>
      <c r="J2918">
        <v>3</v>
      </c>
    </row>
    <row r="2919" spans="1:10" x14ac:dyDescent="0.3">
      <c r="A2919" t="s">
        <v>1517</v>
      </c>
      <c r="B2919" t="s">
        <v>1518</v>
      </c>
      <c r="C2919" t="s">
        <v>29</v>
      </c>
      <c r="D2919" t="s">
        <v>30</v>
      </c>
      <c r="E2919">
        <v>8</v>
      </c>
      <c r="F2919">
        <v>2.0400000000000001E-2</v>
      </c>
      <c r="G2919" t="s">
        <v>14</v>
      </c>
      <c r="H2919" t="s">
        <v>151</v>
      </c>
      <c r="I2919" t="s">
        <v>16</v>
      </c>
      <c r="J2919">
        <v>3</v>
      </c>
    </row>
    <row r="2920" spans="1:10" x14ac:dyDescent="0.3">
      <c r="A2920" t="s">
        <v>1523</v>
      </c>
      <c r="B2920" t="s">
        <v>1524</v>
      </c>
      <c r="C2920" t="s">
        <v>415</v>
      </c>
      <c r="D2920" t="s">
        <v>416</v>
      </c>
      <c r="E2920">
        <v>1.01</v>
      </c>
      <c r="F2920">
        <v>6.6149999999999994E-3</v>
      </c>
      <c r="G2920" t="s">
        <v>72</v>
      </c>
      <c r="H2920" t="s">
        <v>151</v>
      </c>
      <c r="I2920" t="s">
        <v>380</v>
      </c>
      <c r="J2920">
        <v>1</v>
      </c>
    </row>
    <row r="2921" spans="1:10" x14ac:dyDescent="0.3">
      <c r="A2921" t="s">
        <v>1523</v>
      </c>
      <c r="B2921" t="s">
        <v>1524</v>
      </c>
      <c r="C2921" t="s">
        <v>70</v>
      </c>
      <c r="D2921" t="s">
        <v>71</v>
      </c>
      <c r="E2921">
        <v>1.02</v>
      </c>
      <c r="F2921">
        <v>8.1466333333333335E-3</v>
      </c>
      <c r="G2921" t="s">
        <v>72</v>
      </c>
      <c r="H2921" t="s">
        <v>151</v>
      </c>
      <c r="I2921" t="s">
        <v>380</v>
      </c>
      <c r="J2921">
        <v>1</v>
      </c>
    </row>
    <row r="2922" spans="1:10" x14ac:dyDescent="0.3">
      <c r="A2922" t="s">
        <v>1523</v>
      </c>
      <c r="B2922" t="s">
        <v>1524</v>
      </c>
      <c r="C2922" t="s">
        <v>78</v>
      </c>
      <c r="D2922" t="s">
        <v>79</v>
      </c>
      <c r="E2922">
        <v>1.03</v>
      </c>
      <c r="F2922">
        <v>4.8711666666666669E-3</v>
      </c>
      <c r="G2922" t="s">
        <v>72</v>
      </c>
      <c r="H2922" t="s">
        <v>151</v>
      </c>
      <c r="I2922" t="s">
        <v>380</v>
      </c>
      <c r="J2922">
        <v>7</v>
      </c>
    </row>
    <row r="2923" spans="1:10" x14ac:dyDescent="0.3">
      <c r="A2923" t="s">
        <v>1523</v>
      </c>
      <c r="B2923" t="s">
        <v>1524</v>
      </c>
      <c r="C2923" t="s">
        <v>1525</v>
      </c>
      <c r="D2923" t="s">
        <v>1526</v>
      </c>
      <c r="E2923">
        <v>1.04</v>
      </c>
      <c r="F2923">
        <v>7.8753333333333336E-4</v>
      </c>
      <c r="G2923" t="s">
        <v>72</v>
      </c>
      <c r="H2923" t="s">
        <v>151</v>
      </c>
      <c r="I2923" t="s">
        <v>380</v>
      </c>
      <c r="J2923">
        <v>1</v>
      </c>
    </row>
    <row r="2924" spans="1:10" x14ac:dyDescent="0.3">
      <c r="A2924" t="s">
        <v>1523</v>
      </c>
      <c r="B2924" t="s">
        <v>1524</v>
      </c>
      <c r="C2924" t="s">
        <v>251</v>
      </c>
      <c r="D2924" t="s">
        <v>252</v>
      </c>
      <c r="E2924">
        <v>1.05</v>
      </c>
      <c r="F2924">
        <v>3.5000000000000001E-3</v>
      </c>
      <c r="G2924" t="s">
        <v>72</v>
      </c>
      <c r="H2924" t="s">
        <v>151</v>
      </c>
      <c r="I2924" t="s">
        <v>380</v>
      </c>
      <c r="J2924">
        <v>13</v>
      </c>
    </row>
    <row r="2925" spans="1:10" x14ac:dyDescent="0.3">
      <c r="A2925" t="s">
        <v>1523</v>
      </c>
      <c r="B2925" t="s">
        <v>1524</v>
      </c>
      <c r="C2925" t="s">
        <v>1527</v>
      </c>
      <c r="D2925" t="s">
        <v>1528</v>
      </c>
      <c r="E2925">
        <v>1.06</v>
      </c>
      <c r="F2925">
        <v>1.2599999999999998E-3</v>
      </c>
      <c r="G2925" t="s">
        <v>72</v>
      </c>
      <c r="H2925" t="s">
        <v>151</v>
      </c>
      <c r="I2925" t="s">
        <v>380</v>
      </c>
      <c r="J2925">
        <v>8</v>
      </c>
    </row>
    <row r="2926" spans="1:10" x14ac:dyDescent="0.3">
      <c r="A2926" t="s">
        <v>1523</v>
      </c>
      <c r="B2926" t="s">
        <v>1524</v>
      </c>
      <c r="C2926" t="s">
        <v>1529</v>
      </c>
      <c r="D2926" t="s">
        <v>1530</v>
      </c>
      <c r="E2926">
        <v>1.07</v>
      </c>
      <c r="F2926">
        <v>9.4499999999999998E-4</v>
      </c>
      <c r="G2926" t="s">
        <v>72</v>
      </c>
      <c r="H2926" t="s">
        <v>151</v>
      </c>
      <c r="I2926" t="s">
        <v>380</v>
      </c>
      <c r="J2926">
        <v>2</v>
      </c>
    </row>
    <row r="2927" spans="1:10" x14ac:dyDescent="0.3">
      <c r="A2927" t="s">
        <v>1523</v>
      </c>
      <c r="B2927" t="s">
        <v>1524</v>
      </c>
      <c r="C2927" t="s">
        <v>316</v>
      </c>
      <c r="D2927" t="s">
        <v>317</v>
      </c>
      <c r="E2927">
        <v>1.08</v>
      </c>
      <c r="F2927">
        <v>8.6466666666666658E-4</v>
      </c>
      <c r="G2927" t="s">
        <v>72</v>
      </c>
      <c r="H2927" t="s">
        <v>151</v>
      </c>
      <c r="I2927" t="s">
        <v>380</v>
      </c>
      <c r="J2927">
        <v>1</v>
      </c>
    </row>
    <row r="2928" spans="1:10" x14ac:dyDescent="0.3">
      <c r="A2928" t="s">
        <v>1523</v>
      </c>
      <c r="B2928" t="s">
        <v>1524</v>
      </c>
      <c r="C2928" t="s">
        <v>74</v>
      </c>
      <c r="D2928" t="s">
        <v>75</v>
      </c>
      <c r="E2928">
        <v>1.0900000000000001</v>
      </c>
      <c r="F2928">
        <v>6.961333333333333E-4</v>
      </c>
      <c r="G2928" t="s">
        <v>72</v>
      </c>
      <c r="H2928" t="s">
        <v>151</v>
      </c>
      <c r="I2928" t="s">
        <v>380</v>
      </c>
      <c r="J2928">
        <v>1</v>
      </c>
    </row>
    <row r="2929" spans="1:10" x14ac:dyDescent="0.3">
      <c r="A2929" t="s">
        <v>1523</v>
      </c>
      <c r="B2929" t="s">
        <v>1524</v>
      </c>
      <c r="C2929" t="s">
        <v>104</v>
      </c>
      <c r="D2929" t="s">
        <v>105</v>
      </c>
      <c r="E2929">
        <v>1.1000000000000001</v>
      </c>
      <c r="F2929">
        <v>4.7249999999999999E-4</v>
      </c>
      <c r="G2929" t="s">
        <v>72</v>
      </c>
      <c r="H2929" t="s">
        <v>151</v>
      </c>
      <c r="I2929" t="s">
        <v>380</v>
      </c>
      <c r="J2929">
        <v>1</v>
      </c>
    </row>
    <row r="2930" spans="1:10" x14ac:dyDescent="0.3">
      <c r="A2930" t="s">
        <v>1523</v>
      </c>
      <c r="B2930" t="s">
        <v>1524</v>
      </c>
      <c r="C2930" t="s">
        <v>86</v>
      </c>
      <c r="D2930" t="s">
        <v>87</v>
      </c>
      <c r="E2930">
        <v>1.1100000000000001</v>
      </c>
      <c r="F2930">
        <v>3.9373333333333333E-4</v>
      </c>
      <c r="G2930" t="s">
        <v>72</v>
      </c>
      <c r="H2930" t="s">
        <v>151</v>
      </c>
      <c r="I2930" t="s">
        <v>380</v>
      </c>
      <c r="J2930">
        <v>1</v>
      </c>
    </row>
    <row r="2931" spans="1:10" x14ac:dyDescent="0.3">
      <c r="A2931" t="s">
        <v>1523</v>
      </c>
      <c r="B2931" t="s">
        <v>1524</v>
      </c>
      <c r="C2931" t="s">
        <v>92</v>
      </c>
      <c r="D2931" t="s">
        <v>93</v>
      </c>
      <c r="E2931">
        <v>1.1200000000000001</v>
      </c>
      <c r="F2931">
        <v>3.1499999999999996E-4</v>
      </c>
      <c r="G2931" t="s">
        <v>72</v>
      </c>
      <c r="H2931" t="s">
        <v>151</v>
      </c>
      <c r="I2931" t="s">
        <v>380</v>
      </c>
      <c r="J2931">
        <v>1</v>
      </c>
    </row>
    <row r="2932" spans="1:10" x14ac:dyDescent="0.3">
      <c r="A2932" t="s">
        <v>1523</v>
      </c>
      <c r="B2932" t="s">
        <v>1524</v>
      </c>
      <c r="C2932" t="s">
        <v>1531</v>
      </c>
      <c r="D2932" t="s">
        <v>1532</v>
      </c>
      <c r="E2932">
        <v>1.1299999999999999</v>
      </c>
      <c r="F2932">
        <v>7.874999999999999E-4</v>
      </c>
      <c r="G2932" t="s">
        <v>72</v>
      </c>
      <c r="H2932" t="s">
        <v>151</v>
      </c>
      <c r="I2932" t="s">
        <v>380</v>
      </c>
      <c r="J2932">
        <v>1</v>
      </c>
    </row>
    <row r="2933" spans="1:10" x14ac:dyDescent="0.3">
      <c r="A2933" t="s">
        <v>1523</v>
      </c>
      <c r="B2933" t="s">
        <v>1524</v>
      </c>
      <c r="C2933" t="s">
        <v>90</v>
      </c>
      <c r="D2933" t="s">
        <v>91</v>
      </c>
      <c r="E2933">
        <v>1.1400000000000001</v>
      </c>
      <c r="F2933">
        <v>3.1499999999999996E-4</v>
      </c>
      <c r="G2933" t="s">
        <v>72</v>
      </c>
      <c r="H2933" t="s">
        <v>151</v>
      </c>
      <c r="I2933" t="s">
        <v>380</v>
      </c>
      <c r="J2933">
        <v>1</v>
      </c>
    </row>
    <row r="2934" spans="1:10" x14ac:dyDescent="0.3">
      <c r="A2934" t="s">
        <v>1523</v>
      </c>
      <c r="B2934" t="s">
        <v>1524</v>
      </c>
      <c r="C2934" t="s">
        <v>112</v>
      </c>
      <c r="D2934" t="s">
        <v>113</v>
      </c>
      <c r="E2934">
        <v>1.1499999999999999</v>
      </c>
      <c r="F2934">
        <v>2.8350000000000001E-4</v>
      </c>
      <c r="G2934" t="s">
        <v>72</v>
      </c>
      <c r="H2934" t="s">
        <v>151</v>
      </c>
      <c r="I2934" t="s">
        <v>380</v>
      </c>
      <c r="J2934">
        <v>1</v>
      </c>
    </row>
    <row r="2935" spans="1:10" x14ac:dyDescent="0.3">
      <c r="A2935" t="s">
        <v>1523</v>
      </c>
      <c r="B2935" t="s">
        <v>1524</v>
      </c>
      <c r="C2935" t="s">
        <v>124</v>
      </c>
      <c r="D2935" t="s">
        <v>125</v>
      </c>
      <c r="E2935">
        <v>1.1599999999999999</v>
      </c>
      <c r="F2935">
        <v>2.3626666666666667E-4</v>
      </c>
      <c r="G2935" t="s">
        <v>72</v>
      </c>
      <c r="H2935" t="s">
        <v>151</v>
      </c>
      <c r="I2935" t="s">
        <v>380</v>
      </c>
      <c r="J2935">
        <v>1</v>
      </c>
    </row>
    <row r="2936" spans="1:10" x14ac:dyDescent="0.3">
      <c r="A2936" t="s">
        <v>1523</v>
      </c>
      <c r="B2936" t="s">
        <v>1524</v>
      </c>
      <c r="C2936" t="s">
        <v>116</v>
      </c>
      <c r="D2936" t="s">
        <v>117</v>
      </c>
      <c r="E2936">
        <v>1.17</v>
      </c>
      <c r="F2936">
        <v>2.3626666666666667E-4</v>
      </c>
      <c r="G2936" t="s">
        <v>72</v>
      </c>
      <c r="H2936" t="s">
        <v>151</v>
      </c>
      <c r="I2936" t="s">
        <v>380</v>
      </c>
      <c r="J2936">
        <v>1</v>
      </c>
    </row>
    <row r="2937" spans="1:10" x14ac:dyDescent="0.3">
      <c r="A2937" t="s">
        <v>1523</v>
      </c>
      <c r="B2937" t="s">
        <v>1524</v>
      </c>
      <c r="C2937" t="s">
        <v>114</v>
      </c>
      <c r="D2937" t="s">
        <v>115</v>
      </c>
      <c r="E2937">
        <v>1.18</v>
      </c>
      <c r="F2937">
        <v>1.5749999999999998E-4</v>
      </c>
      <c r="G2937" t="s">
        <v>72</v>
      </c>
      <c r="H2937" t="s">
        <v>151</v>
      </c>
      <c r="I2937" t="s">
        <v>380</v>
      </c>
      <c r="J2937">
        <v>1</v>
      </c>
    </row>
    <row r="2938" spans="1:10" x14ac:dyDescent="0.3">
      <c r="A2938" t="s">
        <v>1523</v>
      </c>
      <c r="B2938" t="s">
        <v>1524</v>
      </c>
      <c r="C2938" t="s">
        <v>364</v>
      </c>
      <c r="D2938" t="s">
        <v>365</v>
      </c>
      <c r="E2938">
        <v>1.19</v>
      </c>
      <c r="F2938">
        <v>1.5749999999999998E-4</v>
      </c>
      <c r="G2938" t="s">
        <v>72</v>
      </c>
      <c r="H2938" t="s">
        <v>151</v>
      </c>
      <c r="I2938" t="s">
        <v>380</v>
      </c>
      <c r="J2938">
        <v>15</v>
      </c>
    </row>
    <row r="2939" spans="1:10" x14ac:dyDescent="0.3">
      <c r="A2939" t="s">
        <v>1523</v>
      </c>
      <c r="B2939" t="s">
        <v>1524</v>
      </c>
      <c r="C2939" t="s">
        <v>110</v>
      </c>
      <c r="D2939" t="s">
        <v>111</v>
      </c>
      <c r="E2939">
        <v>1.2</v>
      </c>
      <c r="F2939">
        <v>1.5749999999999998E-4</v>
      </c>
      <c r="G2939" t="s">
        <v>72</v>
      </c>
      <c r="H2939" t="s">
        <v>151</v>
      </c>
      <c r="I2939" t="s">
        <v>380</v>
      </c>
      <c r="J2939">
        <v>1</v>
      </c>
    </row>
    <row r="2940" spans="1:10" x14ac:dyDescent="0.3">
      <c r="A2940" t="s">
        <v>1523</v>
      </c>
      <c r="B2940" t="s">
        <v>1524</v>
      </c>
      <c r="C2940" t="s">
        <v>106</v>
      </c>
      <c r="D2940" t="s">
        <v>107</v>
      </c>
      <c r="E2940">
        <v>1.21</v>
      </c>
      <c r="F2940">
        <v>9.7033333333333338E-5</v>
      </c>
      <c r="G2940" t="s">
        <v>72</v>
      </c>
      <c r="H2940" t="s">
        <v>151</v>
      </c>
      <c r="I2940" t="s">
        <v>380</v>
      </c>
      <c r="J2940">
        <v>1</v>
      </c>
    </row>
    <row r="2941" spans="1:10" x14ac:dyDescent="0.3">
      <c r="A2941" t="s">
        <v>1523</v>
      </c>
      <c r="B2941" t="s">
        <v>1524</v>
      </c>
      <c r="C2941" t="s">
        <v>108</v>
      </c>
      <c r="D2941" t="s">
        <v>109</v>
      </c>
      <c r="E2941">
        <v>1.22</v>
      </c>
      <c r="F2941">
        <v>7.906666666666666E-5</v>
      </c>
      <c r="G2941" t="s">
        <v>72</v>
      </c>
      <c r="H2941" t="s">
        <v>151</v>
      </c>
      <c r="I2941" t="s">
        <v>380</v>
      </c>
      <c r="J2941">
        <v>1</v>
      </c>
    </row>
    <row r="2942" spans="1:10" x14ac:dyDescent="0.3">
      <c r="A2942" t="s">
        <v>1523</v>
      </c>
      <c r="B2942" t="s">
        <v>1524</v>
      </c>
      <c r="C2942" t="s">
        <v>126</v>
      </c>
      <c r="D2942" t="s">
        <v>127</v>
      </c>
      <c r="E2942">
        <v>1.23</v>
      </c>
      <c r="F2942">
        <v>6.3E-5</v>
      </c>
      <c r="G2942" t="s">
        <v>72</v>
      </c>
      <c r="H2942" t="s">
        <v>151</v>
      </c>
      <c r="I2942" t="s">
        <v>380</v>
      </c>
      <c r="J2942">
        <v>1</v>
      </c>
    </row>
    <row r="2943" spans="1:10" x14ac:dyDescent="0.3">
      <c r="A2943" t="s">
        <v>1523</v>
      </c>
      <c r="B2943" t="s">
        <v>1524</v>
      </c>
      <c r="C2943" t="s">
        <v>122</v>
      </c>
      <c r="D2943" t="s">
        <v>123</v>
      </c>
      <c r="E2943">
        <v>1.24</v>
      </c>
      <c r="F2943">
        <v>1.5766666666666666E-5</v>
      </c>
      <c r="G2943" t="s">
        <v>72</v>
      </c>
      <c r="H2943" t="s">
        <v>151</v>
      </c>
      <c r="I2943" t="s">
        <v>380</v>
      </c>
      <c r="J2943">
        <v>1</v>
      </c>
    </row>
    <row r="2944" spans="1:10" x14ac:dyDescent="0.3">
      <c r="A2944" t="s">
        <v>1523</v>
      </c>
      <c r="B2944" t="s">
        <v>1524</v>
      </c>
      <c r="C2944" t="s">
        <v>176</v>
      </c>
      <c r="D2944" t="s">
        <v>177</v>
      </c>
      <c r="E2944">
        <v>1.25</v>
      </c>
      <c r="F2944">
        <v>1.52E-5</v>
      </c>
      <c r="G2944" t="s">
        <v>72</v>
      </c>
      <c r="H2944" t="s">
        <v>151</v>
      </c>
      <c r="I2944" t="s">
        <v>380</v>
      </c>
      <c r="J2944">
        <v>2</v>
      </c>
    </row>
    <row r="2945" spans="1:10" x14ac:dyDescent="0.3">
      <c r="A2945" t="s">
        <v>1523</v>
      </c>
      <c r="B2945" t="s">
        <v>1524</v>
      </c>
      <c r="C2945" t="s">
        <v>118</v>
      </c>
      <c r="D2945" t="s">
        <v>119</v>
      </c>
      <c r="E2945">
        <v>1.26</v>
      </c>
      <c r="F2945">
        <v>1.4433333333333333E-5</v>
      </c>
      <c r="G2945" t="s">
        <v>72</v>
      </c>
      <c r="H2945" t="s">
        <v>151</v>
      </c>
      <c r="I2945" t="s">
        <v>380</v>
      </c>
      <c r="J2945">
        <v>2</v>
      </c>
    </row>
    <row r="2946" spans="1:10" x14ac:dyDescent="0.3">
      <c r="A2946" t="s">
        <v>1523</v>
      </c>
      <c r="B2946" t="s">
        <v>1524</v>
      </c>
      <c r="C2946" t="s">
        <v>120</v>
      </c>
      <c r="D2946" t="s">
        <v>121</v>
      </c>
      <c r="E2946">
        <v>1.27</v>
      </c>
      <c r="F2946">
        <v>6.2999999999999998E-6</v>
      </c>
      <c r="G2946" t="s">
        <v>72</v>
      </c>
      <c r="H2946" t="s">
        <v>151</v>
      </c>
      <c r="I2946" t="s">
        <v>380</v>
      </c>
      <c r="J2946">
        <v>1</v>
      </c>
    </row>
    <row r="2947" spans="1:10" x14ac:dyDescent="0.3">
      <c r="A2947" t="s">
        <v>1523</v>
      </c>
      <c r="B2947" t="s">
        <v>1524</v>
      </c>
      <c r="C2947" t="s">
        <v>227</v>
      </c>
      <c r="D2947" t="s">
        <v>228</v>
      </c>
      <c r="E2947">
        <v>1.28</v>
      </c>
      <c r="F2947">
        <v>4.7333333333333335E-6</v>
      </c>
      <c r="G2947" t="s">
        <v>72</v>
      </c>
      <c r="H2947" t="s">
        <v>151</v>
      </c>
      <c r="I2947" t="s">
        <v>380</v>
      </c>
      <c r="J2947">
        <v>1</v>
      </c>
    </row>
    <row r="2948" spans="1:10" x14ac:dyDescent="0.3">
      <c r="A2948" t="s">
        <v>1523</v>
      </c>
      <c r="B2948" t="s">
        <v>1524</v>
      </c>
      <c r="C2948" t="s">
        <v>229</v>
      </c>
      <c r="D2948" t="s">
        <v>230</v>
      </c>
      <c r="E2948">
        <v>1.29</v>
      </c>
      <c r="F2948">
        <v>3.4333333333333332E-6</v>
      </c>
      <c r="G2948" t="s">
        <v>72</v>
      </c>
      <c r="H2948" t="s">
        <v>151</v>
      </c>
      <c r="I2948" t="s">
        <v>380</v>
      </c>
      <c r="J2948">
        <v>1</v>
      </c>
    </row>
    <row r="2949" spans="1:10" x14ac:dyDescent="0.3">
      <c r="A2949" t="s">
        <v>1523</v>
      </c>
      <c r="B2949" t="s">
        <v>1524</v>
      </c>
      <c r="C2949" t="s">
        <v>231</v>
      </c>
      <c r="D2949" t="s">
        <v>232</v>
      </c>
      <c r="E2949">
        <v>1.3</v>
      </c>
      <c r="F2949">
        <v>2.5333333333333334E-6</v>
      </c>
      <c r="G2949" t="s">
        <v>72</v>
      </c>
      <c r="H2949" t="s">
        <v>151</v>
      </c>
      <c r="I2949" t="s">
        <v>380</v>
      </c>
      <c r="J2949">
        <v>1</v>
      </c>
    </row>
    <row r="2950" spans="1:10" x14ac:dyDescent="0.3">
      <c r="A2950" t="s">
        <v>1523</v>
      </c>
      <c r="B2950" t="s">
        <v>1524</v>
      </c>
      <c r="C2950" t="s">
        <v>128</v>
      </c>
      <c r="D2950" t="s">
        <v>129</v>
      </c>
      <c r="E2950">
        <v>1.31</v>
      </c>
      <c r="F2950">
        <v>1.8999999999999998E-4</v>
      </c>
      <c r="G2950" t="s">
        <v>130</v>
      </c>
      <c r="H2950" t="s">
        <v>151</v>
      </c>
      <c r="I2950" t="s">
        <v>380</v>
      </c>
      <c r="J2950">
        <v>1</v>
      </c>
    </row>
    <row r="2951" spans="1:10" x14ac:dyDescent="0.3">
      <c r="A2951" t="s">
        <v>1523</v>
      </c>
      <c r="B2951" t="s">
        <v>1524</v>
      </c>
      <c r="C2951" t="s">
        <v>21</v>
      </c>
      <c r="D2951" t="s">
        <v>22</v>
      </c>
      <c r="E2951">
        <v>2</v>
      </c>
      <c r="F2951">
        <v>1.02</v>
      </c>
      <c r="G2951" t="s">
        <v>381</v>
      </c>
      <c r="H2951" t="s">
        <v>151</v>
      </c>
      <c r="I2951" t="s">
        <v>380</v>
      </c>
      <c r="J2951">
        <v>2</v>
      </c>
    </row>
    <row r="2952" spans="1:10" x14ac:dyDescent="0.3">
      <c r="A2952" t="s">
        <v>1523</v>
      </c>
      <c r="B2952" t="s">
        <v>1524</v>
      </c>
      <c r="C2952" t="s">
        <v>454</v>
      </c>
      <c r="D2952" t="s">
        <v>455</v>
      </c>
      <c r="E2952">
        <v>3</v>
      </c>
      <c r="F2952">
        <v>1.02</v>
      </c>
      <c r="G2952" t="s">
        <v>14</v>
      </c>
      <c r="H2952" t="s">
        <v>151</v>
      </c>
      <c r="I2952" t="s">
        <v>380</v>
      </c>
      <c r="J2952">
        <v>3</v>
      </c>
    </row>
    <row r="2953" spans="1:10" x14ac:dyDescent="0.3">
      <c r="A2953" t="s">
        <v>1523</v>
      </c>
      <c r="B2953" t="s">
        <v>1524</v>
      </c>
      <c r="C2953" t="s">
        <v>1533</v>
      </c>
      <c r="D2953" t="s">
        <v>1534</v>
      </c>
      <c r="E2953">
        <v>4</v>
      </c>
      <c r="F2953">
        <v>1.02</v>
      </c>
      <c r="G2953" t="s">
        <v>382</v>
      </c>
      <c r="H2953" t="s">
        <v>151</v>
      </c>
      <c r="I2953" t="s">
        <v>380</v>
      </c>
      <c r="J2953">
        <v>4</v>
      </c>
    </row>
    <row r="2954" spans="1:10" x14ac:dyDescent="0.3">
      <c r="A2954" t="s">
        <v>1523</v>
      </c>
      <c r="B2954" t="s">
        <v>1524</v>
      </c>
      <c r="C2954" t="s">
        <v>599</v>
      </c>
      <c r="D2954" t="s">
        <v>600</v>
      </c>
      <c r="E2954">
        <v>5</v>
      </c>
      <c r="F2954">
        <v>1.02</v>
      </c>
      <c r="G2954" t="s">
        <v>382</v>
      </c>
      <c r="H2954" t="s">
        <v>151</v>
      </c>
      <c r="I2954" t="s">
        <v>380</v>
      </c>
      <c r="J2954">
        <v>2</v>
      </c>
    </row>
    <row r="2955" spans="1:10" x14ac:dyDescent="0.3">
      <c r="A2955" t="s">
        <v>1523</v>
      </c>
      <c r="B2955" t="s">
        <v>1524</v>
      </c>
      <c r="C2955" t="s">
        <v>25</v>
      </c>
      <c r="D2955" t="s">
        <v>26</v>
      </c>
      <c r="E2955">
        <v>6</v>
      </c>
      <c r="F2955">
        <v>4.1000000000000002E-2</v>
      </c>
      <c r="G2955" t="s">
        <v>14</v>
      </c>
      <c r="H2955" t="s">
        <v>151</v>
      </c>
      <c r="I2955" t="s">
        <v>380</v>
      </c>
      <c r="J2955">
        <v>3</v>
      </c>
    </row>
    <row r="2956" spans="1:10" x14ac:dyDescent="0.3">
      <c r="A2956" t="s">
        <v>1523</v>
      </c>
      <c r="B2956" t="s">
        <v>1524</v>
      </c>
      <c r="C2956" t="s">
        <v>27</v>
      </c>
      <c r="D2956" t="s">
        <v>28</v>
      </c>
      <c r="E2956">
        <v>7</v>
      </c>
      <c r="F2956">
        <v>2.0666666666666667E-2</v>
      </c>
      <c r="G2956" t="s">
        <v>14</v>
      </c>
      <c r="H2956" t="s">
        <v>151</v>
      </c>
      <c r="I2956" t="s">
        <v>380</v>
      </c>
      <c r="J2956">
        <v>3</v>
      </c>
    </row>
    <row r="2957" spans="1:10" x14ac:dyDescent="0.3">
      <c r="A2957" t="s">
        <v>1523</v>
      </c>
      <c r="B2957" t="s">
        <v>1524</v>
      </c>
      <c r="C2957" t="s">
        <v>1535</v>
      </c>
      <c r="D2957" t="s">
        <v>1536</v>
      </c>
      <c r="E2957">
        <v>8</v>
      </c>
      <c r="F2957">
        <v>2.0666666666666667E-2</v>
      </c>
      <c r="G2957" t="s">
        <v>382</v>
      </c>
      <c r="H2957" t="s">
        <v>151</v>
      </c>
      <c r="I2957" t="s">
        <v>380</v>
      </c>
      <c r="J2957">
        <v>3</v>
      </c>
    </row>
    <row r="2958" spans="1:10" x14ac:dyDescent="0.3">
      <c r="A2958" t="s">
        <v>1523</v>
      </c>
      <c r="B2958" t="s">
        <v>1524</v>
      </c>
      <c r="C2958" t="s">
        <v>36</v>
      </c>
      <c r="D2958" t="s">
        <v>37</v>
      </c>
      <c r="E2958">
        <v>9</v>
      </c>
      <c r="F2958">
        <v>1.02</v>
      </c>
      <c r="G2958" t="s">
        <v>381</v>
      </c>
      <c r="H2958" t="s">
        <v>151</v>
      </c>
      <c r="I2958" t="s">
        <v>380</v>
      </c>
      <c r="J2958">
        <v>3</v>
      </c>
    </row>
    <row r="2959" spans="1:10" x14ac:dyDescent="0.3">
      <c r="A2959" t="s">
        <v>1537</v>
      </c>
      <c r="B2959" t="s">
        <v>1538</v>
      </c>
      <c r="C2959" t="s">
        <v>415</v>
      </c>
      <c r="D2959" t="s">
        <v>416</v>
      </c>
      <c r="E2959">
        <v>1.01</v>
      </c>
      <c r="F2959">
        <v>7.5599999999999999E-3</v>
      </c>
      <c r="G2959" t="s">
        <v>72</v>
      </c>
      <c r="H2959" t="s">
        <v>151</v>
      </c>
      <c r="I2959" t="s">
        <v>380</v>
      </c>
      <c r="J2959">
        <v>1</v>
      </c>
    </row>
    <row r="2960" spans="1:10" x14ac:dyDescent="0.3">
      <c r="A2960" t="s">
        <v>1537</v>
      </c>
      <c r="B2960" t="s">
        <v>1538</v>
      </c>
      <c r="C2960" t="s">
        <v>70</v>
      </c>
      <c r="D2960" t="s">
        <v>71</v>
      </c>
      <c r="E2960">
        <v>1.02</v>
      </c>
      <c r="F2960">
        <v>7.6316333333333337E-3</v>
      </c>
      <c r="G2960" t="s">
        <v>72</v>
      </c>
      <c r="H2960" t="s">
        <v>151</v>
      </c>
      <c r="I2960" t="s">
        <v>380</v>
      </c>
      <c r="J2960">
        <v>1</v>
      </c>
    </row>
    <row r="2961" spans="1:10" x14ac:dyDescent="0.3">
      <c r="A2961" t="s">
        <v>1537</v>
      </c>
      <c r="B2961" t="s">
        <v>1538</v>
      </c>
      <c r="C2961" t="s">
        <v>251</v>
      </c>
      <c r="D2961" t="s">
        <v>252</v>
      </c>
      <c r="E2961">
        <v>1.03</v>
      </c>
      <c r="F2961">
        <v>7.0000000000000001E-3</v>
      </c>
      <c r="G2961" t="s">
        <v>72</v>
      </c>
      <c r="H2961" t="s">
        <v>151</v>
      </c>
      <c r="I2961" t="s">
        <v>380</v>
      </c>
      <c r="J2961">
        <v>13</v>
      </c>
    </row>
    <row r="2962" spans="1:10" x14ac:dyDescent="0.3">
      <c r="A2962" t="s">
        <v>1537</v>
      </c>
      <c r="B2962" t="s">
        <v>1538</v>
      </c>
      <c r="C2962" t="s">
        <v>78</v>
      </c>
      <c r="D2962" t="s">
        <v>79</v>
      </c>
      <c r="E2962">
        <v>1.04</v>
      </c>
      <c r="F2962">
        <v>1.9482666666666667E-3</v>
      </c>
      <c r="G2962" t="s">
        <v>72</v>
      </c>
      <c r="H2962" t="s">
        <v>151</v>
      </c>
      <c r="I2962" t="s">
        <v>380</v>
      </c>
      <c r="J2962">
        <v>7</v>
      </c>
    </row>
    <row r="2963" spans="1:10" x14ac:dyDescent="0.3">
      <c r="A2963" t="s">
        <v>1537</v>
      </c>
      <c r="B2963" t="s">
        <v>1538</v>
      </c>
      <c r="C2963" t="s">
        <v>1539</v>
      </c>
      <c r="D2963" t="s">
        <v>1540</v>
      </c>
      <c r="E2963">
        <v>1.05</v>
      </c>
      <c r="F2963">
        <v>7.874999999999999E-4</v>
      </c>
      <c r="G2963" t="s">
        <v>72</v>
      </c>
      <c r="H2963" t="s">
        <v>151</v>
      </c>
      <c r="I2963" t="s">
        <v>380</v>
      </c>
      <c r="J2963">
        <v>1</v>
      </c>
    </row>
    <row r="2964" spans="1:10" x14ac:dyDescent="0.3">
      <c r="A2964" t="s">
        <v>1537</v>
      </c>
      <c r="B2964" t="s">
        <v>1538</v>
      </c>
      <c r="C2964" t="s">
        <v>1527</v>
      </c>
      <c r="D2964" t="s">
        <v>1528</v>
      </c>
      <c r="E2964">
        <v>1.06</v>
      </c>
      <c r="F2964">
        <v>1.2599999999999998E-3</v>
      </c>
      <c r="G2964" t="s">
        <v>72</v>
      </c>
      <c r="H2964" t="s">
        <v>151</v>
      </c>
      <c r="I2964" t="s">
        <v>380</v>
      </c>
      <c r="J2964">
        <v>8</v>
      </c>
    </row>
    <row r="2965" spans="1:10" x14ac:dyDescent="0.3">
      <c r="A2965" t="s">
        <v>1537</v>
      </c>
      <c r="B2965" t="s">
        <v>1538</v>
      </c>
      <c r="C2965" t="s">
        <v>1529</v>
      </c>
      <c r="D2965" t="s">
        <v>1530</v>
      </c>
      <c r="E2965">
        <v>1.07</v>
      </c>
      <c r="F2965">
        <v>9.4499999999999998E-4</v>
      </c>
      <c r="G2965" t="s">
        <v>72</v>
      </c>
      <c r="H2965" t="s">
        <v>151</v>
      </c>
      <c r="I2965" t="s">
        <v>380</v>
      </c>
      <c r="J2965">
        <v>2</v>
      </c>
    </row>
    <row r="2966" spans="1:10" x14ac:dyDescent="0.3">
      <c r="A2966" t="s">
        <v>1537</v>
      </c>
      <c r="B2966" t="s">
        <v>1538</v>
      </c>
      <c r="C2966" t="s">
        <v>74</v>
      </c>
      <c r="D2966" t="s">
        <v>75</v>
      </c>
      <c r="E2966">
        <v>1.08</v>
      </c>
      <c r="F2966">
        <v>6.961333333333333E-4</v>
      </c>
      <c r="G2966" t="s">
        <v>72</v>
      </c>
      <c r="H2966" t="s">
        <v>151</v>
      </c>
      <c r="I2966" t="s">
        <v>380</v>
      </c>
      <c r="J2966">
        <v>1</v>
      </c>
    </row>
    <row r="2967" spans="1:10" x14ac:dyDescent="0.3">
      <c r="A2967" t="s">
        <v>1537</v>
      </c>
      <c r="B2967" t="s">
        <v>1538</v>
      </c>
      <c r="C2967" t="s">
        <v>316</v>
      </c>
      <c r="D2967" t="s">
        <v>317</v>
      </c>
      <c r="E2967">
        <v>1.0900000000000001</v>
      </c>
      <c r="F2967">
        <v>6.4860000000000004E-4</v>
      </c>
      <c r="G2967" t="s">
        <v>72</v>
      </c>
      <c r="H2967" t="s">
        <v>151</v>
      </c>
      <c r="I2967" t="s">
        <v>380</v>
      </c>
      <c r="J2967">
        <v>1</v>
      </c>
    </row>
    <row r="2968" spans="1:10" x14ac:dyDescent="0.3">
      <c r="A2968" t="s">
        <v>1537</v>
      </c>
      <c r="B2968" t="s">
        <v>1538</v>
      </c>
      <c r="C2968" t="s">
        <v>104</v>
      </c>
      <c r="D2968" t="s">
        <v>105</v>
      </c>
      <c r="E2968">
        <v>1.1000000000000001</v>
      </c>
      <c r="F2968">
        <v>4.7249999999999999E-4</v>
      </c>
      <c r="G2968" t="s">
        <v>72</v>
      </c>
      <c r="H2968" t="s">
        <v>151</v>
      </c>
      <c r="I2968" t="s">
        <v>380</v>
      </c>
      <c r="J2968">
        <v>1</v>
      </c>
    </row>
    <row r="2969" spans="1:10" x14ac:dyDescent="0.3">
      <c r="A2969" t="s">
        <v>1537</v>
      </c>
      <c r="B2969" t="s">
        <v>1538</v>
      </c>
      <c r="C2969" t="s">
        <v>86</v>
      </c>
      <c r="D2969" t="s">
        <v>87</v>
      </c>
      <c r="E2969">
        <v>1.1100000000000001</v>
      </c>
      <c r="F2969">
        <v>3.9373333333333333E-4</v>
      </c>
      <c r="G2969" t="s">
        <v>72</v>
      </c>
      <c r="H2969" t="s">
        <v>151</v>
      </c>
      <c r="I2969" t="s">
        <v>380</v>
      </c>
      <c r="J2969">
        <v>1</v>
      </c>
    </row>
    <row r="2970" spans="1:10" x14ac:dyDescent="0.3">
      <c r="A2970" t="s">
        <v>1537</v>
      </c>
      <c r="B2970" t="s">
        <v>1538</v>
      </c>
      <c r="C2970" t="s">
        <v>92</v>
      </c>
      <c r="D2970" t="s">
        <v>93</v>
      </c>
      <c r="E2970">
        <v>1.1200000000000001</v>
      </c>
      <c r="F2970">
        <v>3.1499999999999996E-4</v>
      </c>
      <c r="G2970" t="s">
        <v>72</v>
      </c>
      <c r="H2970" t="s">
        <v>151</v>
      </c>
      <c r="I2970" t="s">
        <v>380</v>
      </c>
      <c r="J2970">
        <v>1</v>
      </c>
    </row>
    <row r="2971" spans="1:10" x14ac:dyDescent="0.3">
      <c r="A2971" t="s">
        <v>1537</v>
      </c>
      <c r="B2971" t="s">
        <v>1538</v>
      </c>
      <c r="C2971" t="s">
        <v>90</v>
      </c>
      <c r="D2971" t="s">
        <v>91</v>
      </c>
      <c r="E2971">
        <v>1.1299999999999999</v>
      </c>
      <c r="F2971">
        <v>3.1499999999999996E-4</v>
      </c>
      <c r="G2971" t="s">
        <v>72</v>
      </c>
      <c r="H2971" t="s">
        <v>151</v>
      </c>
      <c r="I2971" t="s">
        <v>380</v>
      </c>
      <c r="J2971">
        <v>1</v>
      </c>
    </row>
    <row r="2972" spans="1:10" x14ac:dyDescent="0.3">
      <c r="A2972" t="s">
        <v>1537</v>
      </c>
      <c r="B2972" t="s">
        <v>1538</v>
      </c>
      <c r="C2972" t="s">
        <v>112</v>
      </c>
      <c r="D2972" t="s">
        <v>113</v>
      </c>
      <c r="E2972">
        <v>1.1400000000000001</v>
      </c>
      <c r="F2972">
        <v>2.8350000000000001E-4</v>
      </c>
      <c r="G2972" t="s">
        <v>72</v>
      </c>
      <c r="H2972" t="s">
        <v>151</v>
      </c>
      <c r="I2972" t="s">
        <v>380</v>
      </c>
      <c r="J2972">
        <v>1</v>
      </c>
    </row>
    <row r="2973" spans="1:10" x14ac:dyDescent="0.3">
      <c r="A2973" t="s">
        <v>1537</v>
      </c>
      <c r="B2973" t="s">
        <v>1538</v>
      </c>
      <c r="C2973" t="s">
        <v>116</v>
      </c>
      <c r="D2973" t="s">
        <v>117</v>
      </c>
      <c r="E2973">
        <v>1.1499999999999999</v>
      </c>
      <c r="F2973">
        <v>2.3626666666666667E-4</v>
      </c>
      <c r="G2973" t="s">
        <v>72</v>
      </c>
      <c r="H2973" t="s">
        <v>151</v>
      </c>
      <c r="I2973" t="s">
        <v>380</v>
      </c>
      <c r="J2973">
        <v>1</v>
      </c>
    </row>
    <row r="2974" spans="1:10" x14ac:dyDescent="0.3">
      <c r="A2974" t="s">
        <v>1537</v>
      </c>
      <c r="B2974" t="s">
        <v>1538</v>
      </c>
      <c r="C2974" t="s">
        <v>110</v>
      </c>
      <c r="D2974" t="s">
        <v>111</v>
      </c>
      <c r="E2974">
        <v>1.1599999999999999</v>
      </c>
      <c r="F2974">
        <v>1.5749999999999998E-4</v>
      </c>
      <c r="G2974" t="s">
        <v>72</v>
      </c>
      <c r="H2974" t="s">
        <v>151</v>
      </c>
      <c r="I2974" t="s">
        <v>380</v>
      </c>
      <c r="J2974">
        <v>1</v>
      </c>
    </row>
    <row r="2975" spans="1:10" x14ac:dyDescent="0.3">
      <c r="A2975" t="s">
        <v>1537</v>
      </c>
      <c r="B2975" t="s">
        <v>1538</v>
      </c>
      <c r="C2975" t="s">
        <v>98</v>
      </c>
      <c r="D2975" t="s">
        <v>99</v>
      </c>
      <c r="E2975">
        <v>1.17</v>
      </c>
      <c r="F2975">
        <v>1.5749999999999998E-4</v>
      </c>
      <c r="G2975" t="s">
        <v>72</v>
      </c>
      <c r="H2975" t="s">
        <v>151</v>
      </c>
      <c r="I2975" t="s">
        <v>380</v>
      </c>
      <c r="J2975">
        <v>1</v>
      </c>
    </row>
    <row r="2976" spans="1:10" x14ac:dyDescent="0.3">
      <c r="A2976" t="s">
        <v>1537</v>
      </c>
      <c r="B2976" t="s">
        <v>1538</v>
      </c>
      <c r="C2976" t="s">
        <v>1541</v>
      </c>
      <c r="D2976" t="s">
        <v>1542</v>
      </c>
      <c r="E2976">
        <v>1.18</v>
      </c>
      <c r="F2976">
        <v>1.5749999999999998E-4</v>
      </c>
      <c r="G2976" t="s">
        <v>72</v>
      </c>
      <c r="H2976" t="s">
        <v>151</v>
      </c>
      <c r="I2976" t="s">
        <v>380</v>
      </c>
      <c r="J2976">
        <v>1</v>
      </c>
    </row>
    <row r="2977" spans="1:10" x14ac:dyDescent="0.3">
      <c r="A2977" t="s">
        <v>1537</v>
      </c>
      <c r="B2977" t="s">
        <v>1538</v>
      </c>
      <c r="C2977" t="s">
        <v>114</v>
      </c>
      <c r="D2977" t="s">
        <v>115</v>
      </c>
      <c r="E2977">
        <v>1.19</v>
      </c>
      <c r="F2977">
        <v>1.5749999999999998E-4</v>
      </c>
      <c r="G2977" t="s">
        <v>72</v>
      </c>
      <c r="H2977" t="s">
        <v>151</v>
      </c>
      <c r="I2977" t="s">
        <v>380</v>
      </c>
      <c r="J2977">
        <v>1</v>
      </c>
    </row>
    <row r="2978" spans="1:10" x14ac:dyDescent="0.3">
      <c r="A2978" t="s">
        <v>1537</v>
      </c>
      <c r="B2978" t="s">
        <v>1538</v>
      </c>
      <c r="C2978" t="s">
        <v>106</v>
      </c>
      <c r="D2978" t="s">
        <v>107</v>
      </c>
      <c r="E2978">
        <v>1.2</v>
      </c>
      <c r="F2978">
        <v>9.7033333333333338E-5</v>
      </c>
      <c r="G2978" t="s">
        <v>72</v>
      </c>
      <c r="H2978" t="s">
        <v>151</v>
      </c>
      <c r="I2978" t="s">
        <v>380</v>
      </c>
      <c r="J2978">
        <v>1</v>
      </c>
    </row>
    <row r="2979" spans="1:10" x14ac:dyDescent="0.3">
      <c r="A2979" t="s">
        <v>1537</v>
      </c>
      <c r="B2979" t="s">
        <v>1538</v>
      </c>
      <c r="C2979" t="s">
        <v>108</v>
      </c>
      <c r="D2979" t="s">
        <v>109</v>
      </c>
      <c r="E2979">
        <v>1.21</v>
      </c>
      <c r="F2979">
        <v>7.906666666666666E-5</v>
      </c>
      <c r="G2979" t="s">
        <v>72</v>
      </c>
      <c r="H2979" t="s">
        <v>151</v>
      </c>
      <c r="I2979" t="s">
        <v>380</v>
      </c>
      <c r="J2979">
        <v>1</v>
      </c>
    </row>
    <row r="2980" spans="1:10" x14ac:dyDescent="0.3">
      <c r="A2980" t="s">
        <v>1537</v>
      </c>
      <c r="B2980" t="s">
        <v>1538</v>
      </c>
      <c r="C2980" t="s">
        <v>124</v>
      </c>
      <c r="D2980" t="s">
        <v>125</v>
      </c>
      <c r="E2980">
        <v>1.22</v>
      </c>
      <c r="F2980">
        <v>7.8766666666666666E-5</v>
      </c>
      <c r="G2980" t="s">
        <v>72</v>
      </c>
      <c r="H2980" t="s">
        <v>151</v>
      </c>
      <c r="I2980" t="s">
        <v>380</v>
      </c>
      <c r="J2980">
        <v>1</v>
      </c>
    </row>
    <row r="2981" spans="1:10" x14ac:dyDescent="0.3">
      <c r="A2981" t="s">
        <v>1537</v>
      </c>
      <c r="B2981" t="s">
        <v>1538</v>
      </c>
      <c r="C2981" t="s">
        <v>126</v>
      </c>
      <c r="D2981" t="s">
        <v>127</v>
      </c>
      <c r="E2981">
        <v>1.23</v>
      </c>
      <c r="F2981">
        <v>6.3E-5</v>
      </c>
      <c r="G2981" t="s">
        <v>72</v>
      </c>
      <c r="H2981" t="s">
        <v>151</v>
      </c>
      <c r="I2981" t="s">
        <v>380</v>
      </c>
      <c r="J2981">
        <v>1</v>
      </c>
    </row>
    <row r="2982" spans="1:10" x14ac:dyDescent="0.3">
      <c r="A2982" t="s">
        <v>1537</v>
      </c>
      <c r="B2982" t="s">
        <v>1538</v>
      </c>
      <c r="C2982" t="s">
        <v>122</v>
      </c>
      <c r="D2982" t="s">
        <v>123</v>
      </c>
      <c r="E2982">
        <v>1.24</v>
      </c>
      <c r="F2982">
        <v>1.5766666666666666E-5</v>
      </c>
      <c r="G2982" t="s">
        <v>72</v>
      </c>
      <c r="H2982" t="s">
        <v>151</v>
      </c>
      <c r="I2982" t="s">
        <v>380</v>
      </c>
      <c r="J2982">
        <v>1</v>
      </c>
    </row>
    <row r="2983" spans="1:10" x14ac:dyDescent="0.3">
      <c r="A2983" t="s">
        <v>1537</v>
      </c>
      <c r="B2983" t="s">
        <v>1538</v>
      </c>
      <c r="C2983" t="s">
        <v>176</v>
      </c>
      <c r="D2983" t="s">
        <v>177</v>
      </c>
      <c r="E2983">
        <v>1.25</v>
      </c>
      <c r="F2983">
        <v>1.52E-5</v>
      </c>
      <c r="G2983" t="s">
        <v>72</v>
      </c>
      <c r="H2983" t="s">
        <v>151</v>
      </c>
      <c r="I2983" t="s">
        <v>380</v>
      </c>
      <c r="J2983">
        <v>2</v>
      </c>
    </row>
    <row r="2984" spans="1:10" x14ac:dyDescent="0.3">
      <c r="A2984" t="s">
        <v>1537</v>
      </c>
      <c r="B2984" t="s">
        <v>1538</v>
      </c>
      <c r="C2984" t="s">
        <v>118</v>
      </c>
      <c r="D2984" t="s">
        <v>119</v>
      </c>
      <c r="E2984">
        <v>1.26</v>
      </c>
      <c r="F2984">
        <v>1.5133333333333335E-5</v>
      </c>
      <c r="G2984" t="s">
        <v>72</v>
      </c>
      <c r="H2984" t="s">
        <v>151</v>
      </c>
      <c r="I2984" t="s">
        <v>380</v>
      </c>
      <c r="J2984">
        <v>2</v>
      </c>
    </row>
    <row r="2985" spans="1:10" x14ac:dyDescent="0.3">
      <c r="A2985" t="s">
        <v>1537</v>
      </c>
      <c r="B2985" t="s">
        <v>1538</v>
      </c>
      <c r="C2985" t="s">
        <v>227</v>
      </c>
      <c r="D2985" t="s">
        <v>228</v>
      </c>
      <c r="E2985">
        <v>1.27</v>
      </c>
      <c r="F2985">
        <v>4.7333333333333335E-6</v>
      </c>
      <c r="G2985" t="s">
        <v>72</v>
      </c>
      <c r="H2985" t="s">
        <v>151</v>
      </c>
      <c r="I2985" t="s">
        <v>380</v>
      </c>
      <c r="J2985">
        <v>1</v>
      </c>
    </row>
    <row r="2986" spans="1:10" x14ac:dyDescent="0.3">
      <c r="A2986" t="s">
        <v>1537</v>
      </c>
      <c r="B2986" t="s">
        <v>1538</v>
      </c>
      <c r="C2986" t="s">
        <v>120</v>
      </c>
      <c r="D2986" t="s">
        <v>121</v>
      </c>
      <c r="E2986">
        <v>1.28</v>
      </c>
      <c r="F2986">
        <v>3.1666666666666667E-6</v>
      </c>
      <c r="G2986" t="s">
        <v>72</v>
      </c>
      <c r="H2986" t="s">
        <v>151</v>
      </c>
      <c r="I2986" t="s">
        <v>380</v>
      </c>
      <c r="J2986">
        <v>1</v>
      </c>
    </row>
    <row r="2987" spans="1:10" x14ac:dyDescent="0.3">
      <c r="A2987" t="s">
        <v>1537</v>
      </c>
      <c r="B2987" t="s">
        <v>1538</v>
      </c>
      <c r="C2987" t="s">
        <v>231</v>
      </c>
      <c r="D2987" t="s">
        <v>232</v>
      </c>
      <c r="E2987">
        <v>1.29</v>
      </c>
      <c r="F2987">
        <v>2.5333333333333334E-6</v>
      </c>
      <c r="G2987" t="s">
        <v>72</v>
      </c>
      <c r="H2987" t="s">
        <v>151</v>
      </c>
      <c r="I2987" t="s">
        <v>380</v>
      </c>
      <c r="J2987">
        <v>1</v>
      </c>
    </row>
    <row r="2988" spans="1:10" x14ac:dyDescent="0.3">
      <c r="A2988" t="s">
        <v>1537</v>
      </c>
      <c r="B2988" t="s">
        <v>1538</v>
      </c>
      <c r="C2988" t="s">
        <v>229</v>
      </c>
      <c r="D2988" t="s">
        <v>230</v>
      </c>
      <c r="E2988">
        <v>1.3</v>
      </c>
      <c r="F2988">
        <v>2.3999999999999999E-6</v>
      </c>
      <c r="G2988" t="s">
        <v>72</v>
      </c>
      <c r="H2988" t="s">
        <v>151</v>
      </c>
      <c r="I2988" t="s">
        <v>380</v>
      </c>
      <c r="J2988">
        <v>1</v>
      </c>
    </row>
    <row r="2989" spans="1:10" x14ac:dyDescent="0.3">
      <c r="A2989" t="s">
        <v>1537</v>
      </c>
      <c r="B2989" t="s">
        <v>1538</v>
      </c>
      <c r="C2989" t="s">
        <v>128</v>
      </c>
      <c r="D2989" t="s">
        <v>129</v>
      </c>
      <c r="E2989">
        <v>1.31</v>
      </c>
      <c r="F2989">
        <v>9.4499999999999993E-5</v>
      </c>
      <c r="G2989" t="s">
        <v>130</v>
      </c>
      <c r="H2989" t="s">
        <v>151</v>
      </c>
      <c r="I2989" t="s">
        <v>380</v>
      </c>
      <c r="J2989">
        <v>1</v>
      </c>
    </row>
    <row r="2990" spans="1:10" x14ac:dyDescent="0.3">
      <c r="A2990" t="s">
        <v>1537</v>
      </c>
      <c r="B2990" t="s">
        <v>1538</v>
      </c>
      <c r="C2990" t="s">
        <v>21</v>
      </c>
      <c r="D2990" t="s">
        <v>22</v>
      </c>
      <c r="E2990">
        <v>2</v>
      </c>
      <c r="F2990">
        <v>1.02</v>
      </c>
      <c r="G2990" t="s">
        <v>381</v>
      </c>
      <c r="H2990" t="s">
        <v>151</v>
      </c>
      <c r="I2990" t="s">
        <v>380</v>
      </c>
      <c r="J2990">
        <v>2</v>
      </c>
    </row>
    <row r="2991" spans="1:10" x14ac:dyDescent="0.3">
      <c r="A2991" t="s">
        <v>1537</v>
      </c>
      <c r="B2991" t="s">
        <v>1538</v>
      </c>
      <c r="C2991" t="s">
        <v>454</v>
      </c>
      <c r="D2991" t="s">
        <v>455</v>
      </c>
      <c r="E2991">
        <v>3</v>
      </c>
      <c r="F2991">
        <v>1.02</v>
      </c>
      <c r="G2991" t="s">
        <v>14</v>
      </c>
      <c r="H2991" t="s">
        <v>151</v>
      </c>
      <c r="I2991" t="s">
        <v>380</v>
      </c>
      <c r="J2991">
        <v>3</v>
      </c>
    </row>
    <row r="2992" spans="1:10" x14ac:dyDescent="0.3">
      <c r="A2992" t="s">
        <v>1537</v>
      </c>
      <c r="B2992" t="s">
        <v>1538</v>
      </c>
      <c r="C2992" t="s">
        <v>1543</v>
      </c>
      <c r="D2992" t="s">
        <v>1544</v>
      </c>
      <c r="E2992">
        <v>4</v>
      </c>
      <c r="F2992">
        <v>1.02</v>
      </c>
      <c r="G2992" t="s">
        <v>382</v>
      </c>
      <c r="H2992" t="s">
        <v>151</v>
      </c>
      <c r="I2992" t="s">
        <v>380</v>
      </c>
      <c r="J2992">
        <v>4</v>
      </c>
    </row>
    <row r="2993" spans="1:10" x14ac:dyDescent="0.3">
      <c r="A2993" t="s">
        <v>1537</v>
      </c>
      <c r="B2993" t="s">
        <v>1538</v>
      </c>
      <c r="C2993" t="s">
        <v>599</v>
      </c>
      <c r="D2993" t="s">
        <v>600</v>
      </c>
      <c r="E2993">
        <v>5</v>
      </c>
      <c r="F2993">
        <v>1.02</v>
      </c>
      <c r="G2993" t="s">
        <v>382</v>
      </c>
      <c r="H2993" t="s">
        <v>151</v>
      </c>
      <c r="I2993" t="s">
        <v>380</v>
      </c>
      <c r="J2993">
        <v>2</v>
      </c>
    </row>
    <row r="2994" spans="1:10" x14ac:dyDescent="0.3">
      <c r="A2994" t="s">
        <v>1537</v>
      </c>
      <c r="B2994" t="s">
        <v>1538</v>
      </c>
      <c r="C2994" t="s">
        <v>25</v>
      </c>
      <c r="D2994" t="s">
        <v>26</v>
      </c>
      <c r="E2994">
        <v>6</v>
      </c>
      <c r="F2994">
        <v>4.1000000000000002E-2</v>
      </c>
      <c r="G2994" t="s">
        <v>14</v>
      </c>
      <c r="H2994" t="s">
        <v>151</v>
      </c>
      <c r="I2994" t="s">
        <v>380</v>
      </c>
      <c r="J2994">
        <v>3</v>
      </c>
    </row>
    <row r="2995" spans="1:10" x14ac:dyDescent="0.3">
      <c r="A2995" t="s">
        <v>1537</v>
      </c>
      <c r="B2995" t="s">
        <v>1538</v>
      </c>
      <c r="C2995" t="s">
        <v>27</v>
      </c>
      <c r="D2995" t="s">
        <v>28</v>
      </c>
      <c r="E2995">
        <v>7</v>
      </c>
      <c r="F2995">
        <v>2.0666666666666667E-2</v>
      </c>
      <c r="G2995" t="s">
        <v>14</v>
      </c>
      <c r="H2995" t="s">
        <v>151</v>
      </c>
      <c r="I2995" t="s">
        <v>380</v>
      </c>
      <c r="J2995">
        <v>3</v>
      </c>
    </row>
    <row r="2996" spans="1:10" x14ac:dyDescent="0.3">
      <c r="A2996" t="s">
        <v>1537</v>
      </c>
      <c r="B2996" t="s">
        <v>1538</v>
      </c>
      <c r="C2996" t="s">
        <v>1535</v>
      </c>
      <c r="D2996" t="s">
        <v>1536</v>
      </c>
      <c r="E2996">
        <v>8</v>
      </c>
      <c r="F2996">
        <v>2.0666666666666667E-2</v>
      </c>
      <c r="G2996" t="s">
        <v>382</v>
      </c>
      <c r="H2996" t="s">
        <v>151</v>
      </c>
      <c r="I2996" t="s">
        <v>380</v>
      </c>
      <c r="J2996">
        <v>3</v>
      </c>
    </row>
    <row r="2997" spans="1:10" x14ac:dyDescent="0.3">
      <c r="A2997" t="s">
        <v>1537</v>
      </c>
      <c r="B2997" t="s">
        <v>1538</v>
      </c>
      <c r="C2997" t="s">
        <v>36</v>
      </c>
      <c r="D2997" t="s">
        <v>37</v>
      </c>
      <c r="E2997">
        <v>9</v>
      </c>
      <c r="F2997">
        <v>1.02</v>
      </c>
      <c r="G2997" t="s">
        <v>381</v>
      </c>
      <c r="H2997" t="s">
        <v>151</v>
      </c>
      <c r="I2997" t="s">
        <v>380</v>
      </c>
      <c r="J2997">
        <v>3</v>
      </c>
    </row>
    <row r="2998" spans="1:10" x14ac:dyDescent="0.3">
      <c r="A2998" t="s">
        <v>1545</v>
      </c>
      <c r="B2998" t="s">
        <v>1546</v>
      </c>
      <c r="C2998" t="s">
        <v>1547</v>
      </c>
      <c r="D2998" t="s">
        <v>1548</v>
      </c>
      <c r="E2998">
        <v>1.01</v>
      </c>
      <c r="F2998">
        <v>2.2000000000000001E-3</v>
      </c>
      <c r="G2998" t="s">
        <v>72</v>
      </c>
      <c r="H2998" t="s">
        <v>1549</v>
      </c>
      <c r="I2998" t="s">
        <v>380</v>
      </c>
      <c r="J2998">
        <v>1</v>
      </c>
    </row>
    <row r="2999" spans="1:10" x14ac:dyDescent="0.3">
      <c r="A2999" t="s">
        <v>1545</v>
      </c>
      <c r="B2999" t="s">
        <v>1546</v>
      </c>
      <c r="C2999" t="s">
        <v>70</v>
      </c>
      <c r="D2999" t="s">
        <v>71</v>
      </c>
      <c r="E2999">
        <v>1.02</v>
      </c>
      <c r="F2999">
        <v>1.1850000000000001E-2</v>
      </c>
      <c r="G2999" t="s">
        <v>72</v>
      </c>
      <c r="H2999" t="s">
        <v>1549</v>
      </c>
      <c r="I2999" t="s">
        <v>380</v>
      </c>
      <c r="J2999">
        <v>1</v>
      </c>
    </row>
    <row r="3000" spans="1:10" x14ac:dyDescent="0.3">
      <c r="A3000" t="s">
        <v>1545</v>
      </c>
      <c r="B3000" t="s">
        <v>1546</v>
      </c>
      <c r="C3000" t="s">
        <v>104</v>
      </c>
      <c r="D3000" t="s">
        <v>105</v>
      </c>
      <c r="E3000">
        <v>1.03</v>
      </c>
      <c r="F3000">
        <v>2.5000000000000001E-4</v>
      </c>
      <c r="G3000" t="s">
        <v>72</v>
      </c>
      <c r="H3000" t="s">
        <v>1549</v>
      </c>
      <c r="I3000" t="s">
        <v>380</v>
      </c>
      <c r="J3000">
        <v>1</v>
      </c>
    </row>
    <row r="3001" spans="1:10" x14ac:dyDescent="0.3">
      <c r="A3001" t="s">
        <v>1545</v>
      </c>
      <c r="B3001" t="s">
        <v>1546</v>
      </c>
      <c r="C3001" t="s">
        <v>421</v>
      </c>
      <c r="D3001" t="s">
        <v>422</v>
      </c>
      <c r="E3001">
        <v>1.04</v>
      </c>
      <c r="F3001">
        <v>7.5500000000000003E-3</v>
      </c>
      <c r="G3001" t="s">
        <v>72</v>
      </c>
      <c r="H3001" t="s">
        <v>1549</v>
      </c>
      <c r="I3001" t="s">
        <v>380</v>
      </c>
      <c r="J3001">
        <v>1</v>
      </c>
    </row>
    <row r="3002" spans="1:10" x14ac:dyDescent="0.3">
      <c r="A3002" t="s">
        <v>1545</v>
      </c>
      <c r="B3002" t="s">
        <v>1546</v>
      </c>
      <c r="C3002" t="s">
        <v>233</v>
      </c>
      <c r="D3002" t="s">
        <v>234</v>
      </c>
      <c r="E3002">
        <v>1.05</v>
      </c>
      <c r="F3002">
        <v>6.4999999999999997E-4</v>
      </c>
      <c r="G3002" t="s">
        <v>72</v>
      </c>
      <c r="H3002" t="s">
        <v>1549</v>
      </c>
      <c r="I3002" t="s">
        <v>380</v>
      </c>
      <c r="J3002">
        <v>1</v>
      </c>
    </row>
    <row r="3003" spans="1:10" x14ac:dyDescent="0.3">
      <c r="A3003" t="s">
        <v>1545</v>
      </c>
      <c r="B3003" t="s">
        <v>1546</v>
      </c>
      <c r="C3003" t="s">
        <v>78</v>
      </c>
      <c r="D3003" t="s">
        <v>79</v>
      </c>
      <c r="E3003">
        <v>1.06</v>
      </c>
      <c r="F3003">
        <v>2.5000000000000001E-3</v>
      </c>
      <c r="G3003" t="s">
        <v>72</v>
      </c>
      <c r="H3003" t="s">
        <v>1549</v>
      </c>
      <c r="I3003" t="s">
        <v>380</v>
      </c>
      <c r="J3003">
        <v>7</v>
      </c>
    </row>
    <row r="3004" spans="1:10" x14ac:dyDescent="0.3">
      <c r="A3004" t="s">
        <v>1545</v>
      </c>
      <c r="B3004" t="s">
        <v>1546</v>
      </c>
      <c r="C3004" t="s">
        <v>595</v>
      </c>
      <c r="D3004" t="s">
        <v>596</v>
      </c>
      <c r="E3004">
        <v>2</v>
      </c>
      <c r="F3004">
        <v>0.78</v>
      </c>
      <c r="G3004" t="s">
        <v>382</v>
      </c>
      <c r="H3004" t="s">
        <v>1549</v>
      </c>
      <c r="I3004" t="s">
        <v>380</v>
      </c>
      <c r="J3004">
        <v>0</v>
      </c>
    </row>
    <row r="3005" spans="1:10" x14ac:dyDescent="0.3">
      <c r="A3005" t="s">
        <v>1545</v>
      </c>
      <c r="B3005" t="s">
        <v>1546</v>
      </c>
      <c r="C3005" t="s">
        <v>1550</v>
      </c>
      <c r="D3005" t="s">
        <v>1551</v>
      </c>
      <c r="E3005">
        <v>3</v>
      </c>
      <c r="F3005">
        <v>3.6677777777777776E-3</v>
      </c>
      <c r="G3005" t="s">
        <v>72</v>
      </c>
      <c r="H3005" t="s">
        <v>1549</v>
      </c>
      <c r="I3005" t="s">
        <v>380</v>
      </c>
      <c r="J3005">
        <v>2</v>
      </c>
    </row>
    <row r="3006" spans="1:10" x14ac:dyDescent="0.3">
      <c r="A3006" t="s">
        <v>1545</v>
      </c>
      <c r="B3006" t="s">
        <v>1546</v>
      </c>
      <c r="C3006" t="s">
        <v>135</v>
      </c>
      <c r="D3006" t="s">
        <v>136</v>
      </c>
      <c r="E3006">
        <v>4</v>
      </c>
      <c r="F3006">
        <v>1.8668888888888891E-2</v>
      </c>
      <c r="G3006" t="s">
        <v>72</v>
      </c>
      <c r="H3006" t="s">
        <v>1549</v>
      </c>
      <c r="I3006" t="s">
        <v>380</v>
      </c>
      <c r="J3006">
        <v>2</v>
      </c>
    </row>
    <row r="3007" spans="1:10" x14ac:dyDescent="0.3">
      <c r="A3007" t="s">
        <v>1545</v>
      </c>
      <c r="B3007" t="s">
        <v>1546</v>
      </c>
      <c r="C3007" t="s">
        <v>1552</v>
      </c>
      <c r="D3007" t="s">
        <v>1553</v>
      </c>
      <c r="E3007">
        <v>5</v>
      </c>
      <c r="F3007">
        <v>1.02</v>
      </c>
      <c r="G3007" t="s">
        <v>382</v>
      </c>
      <c r="H3007" t="s">
        <v>1549</v>
      </c>
      <c r="I3007" t="s">
        <v>380</v>
      </c>
      <c r="J3007">
        <v>4</v>
      </c>
    </row>
    <row r="3008" spans="1:10" x14ac:dyDescent="0.3">
      <c r="A3008" t="s">
        <v>1545</v>
      </c>
      <c r="B3008" t="s">
        <v>1546</v>
      </c>
      <c r="C3008" t="s">
        <v>139</v>
      </c>
      <c r="D3008" t="s">
        <v>140</v>
      </c>
      <c r="E3008">
        <v>6</v>
      </c>
      <c r="F3008">
        <v>1.3777777777777778E-2</v>
      </c>
      <c r="G3008" t="s">
        <v>382</v>
      </c>
      <c r="H3008" t="s">
        <v>1549</v>
      </c>
      <c r="I3008" t="s">
        <v>380</v>
      </c>
      <c r="J3008">
        <v>3</v>
      </c>
    </row>
    <row r="3009" spans="1:10" x14ac:dyDescent="0.3">
      <c r="A3009" t="s">
        <v>1554</v>
      </c>
      <c r="B3009" t="s">
        <v>1555</v>
      </c>
      <c r="C3009" t="s">
        <v>253</v>
      </c>
      <c r="D3009" t="s">
        <v>254</v>
      </c>
      <c r="E3009">
        <v>1.01</v>
      </c>
      <c r="F3009">
        <v>9.4500000000000001E-3</v>
      </c>
      <c r="G3009" t="s">
        <v>72</v>
      </c>
      <c r="H3009" t="s">
        <v>528</v>
      </c>
      <c r="I3009" t="s">
        <v>16</v>
      </c>
      <c r="J3009">
        <v>5</v>
      </c>
    </row>
    <row r="3010" spans="1:10" x14ac:dyDescent="0.3">
      <c r="A3010" t="s">
        <v>1554</v>
      </c>
      <c r="B3010" t="s">
        <v>1555</v>
      </c>
      <c r="C3010" t="s">
        <v>70</v>
      </c>
      <c r="D3010" t="s">
        <v>71</v>
      </c>
      <c r="E3010">
        <v>1.02</v>
      </c>
      <c r="F3010">
        <v>6.5796296296296295E-4</v>
      </c>
      <c r="G3010" t="s">
        <v>72</v>
      </c>
      <c r="H3010" t="s">
        <v>528</v>
      </c>
      <c r="I3010" t="s">
        <v>16</v>
      </c>
      <c r="J3010">
        <v>1</v>
      </c>
    </row>
    <row r="3011" spans="1:10" x14ac:dyDescent="0.3">
      <c r="A3011" t="s">
        <v>1554</v>
      </c>
      <c r="B3011" t="s">
        <v>1555</v>
      </c>
      <c r="C3011" t="s">
        <v>233</v>
      </c>
      <c r="D3011" t="s">
        <v>234</v>
      </c>
      <c r="E3011">
        <v>1.03</v>
      </c>
      <c r="F3011">
        <v>4.7881481481481478E-4</v>
      </c>
      <c r="G3011" t="s">
        <v>72</v>
      </c>
      <c r="H3011" t="s">
        <v>528</v>
      </c>
      <c r="I3011" t="s">
        <v>16</v>
      </c>
      <c r="J3011">
        <v>1</v>
      </c>
    </row>
    <row r="3012" spans="1:10" x14ac:dyDescent="0.3">
      <c r="A3012" t="s">
        <v>1554</v>
      </c>
      <c r="B3012" t="s">
        <v>1555</v>
      </c>
      <c r="C3012" t="s">
        <v>86</v>
      </c>
      <c r="D3012" t="s">
        <v>87</v>
      </c>
      <c r="E3012">
        <v>1.04</v>
      </c>
      <c r="F3012">
        <v>6.3000000000000003E-4</v>
      </c>
      <c r="G3012" t="s">
        <v>72</v>
      </c>
      <c r="H3012" t="s">
        <v>528</v>
      </c>
      <c r="I3012" t="s">
        <v>16</v>
      </c>
      <c r="J3012">
        <v>1</v>
      </c>
    </row>
    <row r="3013" spans="1:10" x14ac:dyDescent="0.3">
      <c r="A3013" t="s">
        <v>1554</v>
      </c>
      <c r="B3013" t="s">
        <v>1555</v>
      </c>
      <c r="C3013" t="s">
        <v>90</v>
      </c>
      <c r="D3013" t="s">
        <v>91</v>
      </c>
      <c r="E3013">
        <v>1.05</v>
      </c>
      <c r="F3013">
        <v>3.1500000000000001E-4</v>
      </c>
      <c r="G3013" t="s">
        <v>72</v>
      </c>
      <c r="H3013" t="s">
        <v>528</v>
      </c>
      <c r="I3013" t="s">
        <v>16</v>
      </c>
      <c r="J3013">
        <v>1</v>
      </c>
    </row>
    <row r="3014" spans="1:10" x14ac:dyDescent="0.3">
      <c r="A3014" t="s">
        <v>1554</v>
      </c>
      <c r="B3014" t="s">
        <v>1555</v>
      </c>
      <c r="C3014" t="s">
        <v>112</v>
      </c>
      <c r="D3014" t="s">
        <v>113</v>
      </c>
      <c r="E3014">
        <v>1.06</v>
      </c>
      <c r="F3014">
        <v>4.7259259259259253E-5</v>
      </c>
      <c r="G3014" t="s">
        <v>72</v>
      </c>
      <c r="H3014" t="s">
        <v>528</v>
      </c>
      <c r="I3014" t="s">
        <v>16</v>
      </c>
      <c r="J3014">
        <v>1</v>
      </c>
    </row>
    <row r="3015" spans="1:10" x14ac:dyDescent="0.3">
      <c r="A3015" t="s">
        <v>1554</v>
      </c>
      <c r="B3015" t="s">
        <v>1555</v>
      </c>
      <c r="C3015" t="s">
        <v>116</v>
      </c>
      <c r="D3015" t="s">
        <v>117</v>
      </c>
      <c r="E3015">
        <v>1.07</v>
      </c>
      <c r="F3015">
        <v>4.7259259259259253E-5</v>
      </c>
      <c r="G3015" t="s">
        <v>72</v>
      </c>
      <c r="H3015" t="s">
        <v>528</v>
      </c>
      <c r="I3015" t="s">
        <v>16</v>
      </c>
      <c r="J3015">
        <v>1</v>
      </c>
    </row>
    <row r="3016" spans="1:10" x14ac:dyDescent="0.3">
      <c r="A3016" t="s">
        <v>1554</v>
      </c>
      <c r="B3016" t="s">
        <v>1555</v>
      </c>
      <c r="C3016" t="s">
        <v>110</v>
      </c>
      <c r="D3016" t="s">
        <v>111</v>
      </c>
      <c r="E3016">
        <v>1.08</v>
      </c>
      <c r="F3016">
        <v>3.7814814814814817E-5</v>
      </c>
      <c r="G3016" t="s">
        <v>72</v>
      </c>
      <c r="H3016" t="s">
        <v>528</v>
      </c>
      <c r="I3016" t="s">
        <v>16</v>
      </c>
      <c r="J3016">
        <v>1</v>
      </c>
    </row>
    <row r="3017" spans="1:10" x14ac:dyDescent="0.3">
      <c r="A3017" t="s">
        <v>1554</v>
      </c>
      <c r="B3017" t="s">
        <v>1555</v>
      </c>
      <c r="C3017" t="s">
        <v>120</v>
      </c>
      <c r="D3017" t="s">
        <v>121</v>
      </c>
      <c r="E3017">
        <v>1.0900000000000001</v>
      </c>
      <c r="F3017">
        <v>1.2592592592592593E-5</v>
      </c>
      <c r="G3017" t="s">
        <v>72</v>
      </c>
      <c r="H3017" t="s">
        <v>528</v>
      </c>
      <c r="I3017" t="s">
        <v>16</v>
      </c>
      <c r="J3017">
        <v>1</v>
      </c>
    </row>
    <row r="3018" spans="1:10" x14ac:dyDescent="0.3">
      <c r="A3018" t="s">
        <v>1554</v>
      </c>
      <c r="B3018" t="s">
        <v>1555</v>
      </c>
      <c r="C3018" t="s">
        <v>227</v>
      </c>
      <c r="D3018" t="s">
        <v>228</v>
      </c>
      <c r="E3018">
        <v>1.1000000000000001</v>
      </c>
      <c r="F3018">
        <v>3.1481481481481483E-6</v>
      </c>
      <c r="G3018" t="s">
        <v>72</v>
      </c>
      <c r="H3018" t="s">
        <v>528</v>
      </c>
      <c r="I3018" t="s">
        <v>16</v>
      </c>
      <c r="J3018">
        <v>1</v>
      </c>
    </row>
    <row r="3019" spans="1:10" x14ac:dyDescent="0.3">
      <c r="A3019" t="s">
        <v>1554</v>
      </c>
      <c r="B3019" t="s">
        <v>1555</v>
      </c>
      <c r="C3019" t="s">
        <v>128</v>
      </c>
      <c r="D3019" t="s">
        <v>129</v>
      </c>
      <c r="E3019">
        <v>1.1100000000000001</v>
      </c>
      <c r="F3019">
        <v>3.7785185185185187E-4</v>
      </c>
      <c r="G3019" t="s">
        <v>130</v>
      </c>
      <c r="H3019" t="s">
        <v>528</v>
      </c>
      <c r="I3019" t="s">
        <v>16</v>
      </c>
      <c r="J3019">
        <v>1</v>
      </c>
    </row>
    <row r="3020" spans="1:10" x14ac:dyDescent="0.3">
      <c r="A3020" t="s">
        <v>1554</v>
      </c>
      <c r="B3020" t="s">
        <v>1555</v>
      </c>
      <c r="C3020" t="s">
        <v>114</v>
      </c>
      <c r="D3020" t="s">
        <v>115</v>
      </c>
      <c r="E3020">
        <v>1.1200000000000001</v>
      </c>
      <c r="F3020">
        <v>3.7814814814814817E-5</v>
      </c>
      <c r="G3020" t="s">
        <v>72</v>
      </c>
      <c r="H3020" t="s">
        <v>528</v>
      </c>
      <c r="I3020" t="s">
        <v>16</v>
      </c>
      <c r="J3020">
        <v>1</v>
      </c>
    </row>
    <row r="3021" spans="1:10" x14ac:dyDescent="0.3">
      <c r="A3021" t="s">
        <v>1554</v>
      </c>
      <c r="B3021" t="s">
        <v>1555</v>
      </c>
      <c r="C3021" t="s">
        <v>102</v>
      </c>
      <c r="D3021" t="s">
        <v>103</v>
      </c>
      <c r="E3021">
        <v>1.1299999999999999</v>
      </c>
      <c r="F3021">
        <v>1.26E-4</v>
      </c>
      <c r="G3021" t="s">
        <v>72</v>
      </c>
      <c r="H3021" t="s">
        <v>528</v>
      </c>
      <c r="I3021" t="s">
        <v>16</v>
      </c>
      <c r="J3021">
        <v>1</v>
      </c>
    </row>
    <row r="3022" spans="1:10" x14ac:dyDescent="0.3">
      <c r="A3022" t="s">
        <v>1554</v>
      </c>
      <c r="B3022" t="s">
        <v>1555</v>
      </c>
      <c r="C3022" t="s">
        <v>104</v>
      </c>
      <c r="D3022" t="s">
        <v>105</v>
      </c>
      <c r="E3022">
        <v>1.1400000000000001</v>
      </c>
      <c r="F3022">
        <v>1.26E-4</v>
      </c>
      <c r="G3022" t="s">
        <v>72</v>
      </c>
      <c r="H3022" t="s">
        <v>528</v>
      </c>
      <c r="I3022" t="s">
        <v>16</v>
      </c>
      <c r="J3022">
        <v>1</v>
      </c>
    </row>
    <row r="3023" spans="1:10" x14ac:dyDescent="0.3">
      <c r="A3023" t="s">
        <v>1554</v>
      </c>
      <c r="B3023" t="s">
        <v>1555</v>
      </c>
      <c r="C3023" t="s">
        <v>36</v>
      </c>
      <c r="D3023" t="s">
        <v>37</v>
      </c>
      <c r="E3023">
        <v>2</v>
      </c>
      <c r="F3023">
        <v>1.05</v>
      </c>
      <c r="G3023" t="s">
        <v>14</v>
      </c>
      <c r="H3023" t="s">
        <v>528</v>
      </c>
      <c r="I3023" t="s">
        <v>16</v>
      </c>
      <c r="J3023">
        <v>3</v>
      </c>
    </row>
    <row r="3024" spans="1:10" x14ac:dyDescent="0.3">
      <c r="A3024" t="s">
        <v>1554</v>
      </c>
      <c r="B3024" t="s">
        <v>1555</v>
      </c>
      <c r="C3024" t="s">
        <v>21</v>
      </c>
      <c r="D3024" t="s">
        <v>22</v>
      </c>
      <c r="E3024">
        <v>3</v>
      </c>
      <c r="F3024">
        <v>1.05</v>
      </c>
      <c r="G3024" t="s">
        <v>14</v>
      </c>
      <c r="H3024" t="s">
        <v>528</v>
      </c>
      <c r="I3024" t="s">
        <v>16</v>
      </c>
      <c r="J3024">
        <v>2</v>
      </c>
    </row>
    <row r="3025" spans="1:10" x14ac:dyDescent="0.3">
      <c r="A3025" t="s">
        <v>1554</v>
      </c>
      <c r="B3025" t="s">
        <v>1555</v>
      </c>
      <c r="C3025" t="s">
        <v>1556</v>
      </c>
      <c r="D3025" t="s">
        <v>1557</v>
      </c>
      <c r="E3025">
        <v>4</v>
      </c>
      <c r="F3025">
        <v>1.05</v>
      </c>
      <c r="G3025" t="s">
        <v>14</v>
      </c>
      <c r="H3025" t="s">
        <v>528</v>
      </c>
      <c r="I3025" t="s">
        <v>16</v>
      </c>
      <c r="J3025">
        <v>4</v>
      </c>
    </row>
    <row r="3026" spans="1:10" x14ac:dyDescent="0.3">
      <c r="A3026" t="s">
        <v>1554</v>
      </c>
      <c r="B3026" t="s">
        <v>1555</v>
      </c>
      <c r="C3026" t="s">
        <v>25</v>
      </c>
      <c r="D3026" t="s">
        <v>26</v>
      </c>
      <c r="E3026">
        <v>5</v>
      </c>
      <c r="F3026">
        <v>4.1851851851851848E-2</v>
      </c>
      <c r="G3026" t="s">
        <v>14</v>
      </c>
      <c r="H3026" t="s">
        <v>528</v>
      </c>
      <c r="I3026" t="s">
        <v>16</v>
      </c>
      <c r="J3026">
        <v>3</v>
      </c>
    </row>
    <row r="3027" spans="1:10" x14ac:dyDescent="0.3">
      <c r="A3027" t="s">
        <v>1554</v>
      </c>
      <c r="B3027" t="s">
        <v>1555</v>
      </c>
      <c r="C3027" t="s">
        <v>27</v>
      </c>
      <c r="D3027" t="s">
        <v>28</v>
      </c>
      <c r="E3027">
        <v>6</v>
      </c>
      <c r="F3027">
        <v>2.1111111111111112E-2</v>
      </c>
      <c r="G3027" t="s">
        <v>14</v>
      </c>
      <c r="H3027" t="s">
        <v>528</v>
      </c>
      <c r="I3027" t="s">
        <v>16</v>
      </c>
      <c r="J3027">
        <v>3</v>
      </c>
    </row>
    <row r="3028" spans="1:10" x14ac:dyDescent="0.3">
      <c r="A3028" t="s">
        <v>1554</v>
      </c>
      <c r="B3028" t="s">
        <v>1555</v>
      </c>
      <c r="C3028" t="s">
        <v>29</v>
      </c>
      <c r="D3028" t="s">
        <v>30</v>
      </c>
      <c r="E3028">
        <v>7</v>
      </c>
      <c r="F3028">
        <v>2.1111111111111112E-2</v>
      </c>
      <c r="G3028" t="s">
        <v>14</v>
      </c>
      <c r="H3028" t="s">
        <v>528</v>
      </c>
      <c r="I3028" t="s">
        <v>16</v>
      </c>
      <c r="J3028">
        <v>3</v>
      </c>
    </row>
    <row r="3029" spans="1:10" x14ac:dyDescent="0.3">
      <c r="A3029" t="s">
        <v>1554</v>
      </c>
      <c r="B3029" t="s">
        <v>1555</v>
      </c>
      <c r="C3029" t="s">
        <v>19</v>
      </c>
      <c r="D3029" t="s">
        <v>20</v>
      </c>
      <c r="E3029">
        <v>8</v>
      </c>
      <c r="F3029">
        <v>1.05</v>
      </c>
      <c r="G3029" t="s">
        <v>14</v>
      </c>
      <c r="H3029" t="s">
        <v>528</v>
      </c>
      <c r="I3029" t="s">
        <v>16</v>
      </c>
      <c r="J3029">
        <v>5</v>
      </c>
    </row>
    <row r="3030" spans="1:10" x14ac:dyDescent="0.3">
      <c r="A3030" t="s">
        <v>1558</v>
      </c>
      <c r="B3030" t="s">
        <v>1559</v>
      </c>
      <c r="C3030" t="s">
        <v>1505</v>
      </c>
      <c r="D3030" t="s">
        <v>1506</v>
      </c>
      <c r="E3030">
        <v>1</v>
      </c>
      <c r="F3030">
        <v>1.03</v>
      </c>
      <c r="G3030" t="s">
        <v>14</v>
      </c>
      <c r="H3030" t="s">
        <v>44</v>
      </c>
      <c r="I3030" t="s">
        <v>16</v>
      </c>
      <c r="J3030">
        <v>3</v>
      </c>
    </row>
    <row r="3031" spans="1:10" x14ac:dyDescent="0.3">
      <c r="A3031" t="s">
        <v>1558</v>
      </c>
      <c r="B3031" t="s">
        <v>1559</v>
      </c>
      <c r="C3031" t="s">
        <v>407</v>
      </c>
      <c r="D3031" t="s">
        <v>408</v>
      </c>
      <c r="E3031">
        <v>2</v>
      </c>
      <c r="F3031">
        <v>1.03</v>
      </c>
      <c r="G3031" t="s">
        <v>14</v>
      </c>
      <c r="H3031" t="s">
        <v>44</v>
      </c>
      <c r="I3031" t="s">
        <v>16</v>
      </c>
      <c r="J3031">
        <v>3</v>
      </c>
    </row>
    <row r="3032" spans="1:10" x14ac:dyDescent="0.3">
      <c r="A3032" t="s">
        <v>1558</v>
      </c>
      <c r="B3032" t="s">
        <v>1559</v>
      </c>
      <c r="C3032" t="s">
        <v>1560</v>
      </c>
      <c r="D3032" t="s">
        <v>1561</v>
      </c>
      <c r="E3032">
        <v>3</v>
      </c>
      <c r="F3032">
        <v>1.03</v>
      </c>
      <c r="G3032" t="s">
        <v>14</v>
      </c>
      <c r="H3032" t="s">
        <v>44</v>
      </c>
      <c r="I3032" t="s">
        <v>16</v>
      </c>
      <c r="J3032">
        <v>4</v>
      </c>
    </row>
    <row r="3033" spans="1:10" x14ac:dyDescent="0.3">
      <c r="A3033" t="s">
        <v>1558</v>
      </c>
      <c r="B3033" t="s">
        <v>1559</v>
      </c>
      <c r="C3033" t="s">
        <v>21</v>
      </c>
      <c r="D3033" t="s">
        <v>22</v>
      </c>
      <c r="E3033">
        <v>4</v>
      </c>
      <c r="F3033">
        <v>1.03</v>
      </c>
      <c r="G3033" t="s">
        <v>14</v>
      </c>
      <c r="H3033" t="s">
        <v>44</v>
      </c>
      <c r="I3033" t="s">
        <v>16</v>
      </c>
      <c r="J3033">
        <v>2</v>
      </c>
    </row>
    <row r="3034" spans="1:10" x14ac:dyDescent="0.3">
      <c r="A3034" t="s">
        <v>1558</v>
      </c>
      <c r="B3034" t="s">
        <v>1559</v>
      </c>
      <c r="C3034" t="s">
        <v>25</v>
      </c>
      <c r="D3034" t="s">
        <v>26</v>
      </c>
      <c r="E3034">
        <v>5</v>
      </c>
      <c r="F3034">
        <v>4.1190476190476187E-2</v>
      </c>
      <c r="G3034" t="s">
        <v>14</v>
      </c>
      <c r="H3034" t="s">
        <v>44</v>
      </c>
      <c r="I3034" t="s">
        <v>16</v>
      </c>
      <c r="J3034">
        <v>3</v>
      </c>
    </row>
    <row r="3035" spans="1:10" x14ac:dyDescent="0.3">
      <c r="A3035" t="s">
        <v>1558</v>
      </c>
      <c r="B3035" t="s">
        <v>1559</v>
      </c>
      <c r="C3035" t="s">
        <v>27</v>
      </c>
      <c r="D3035" t="s">
        <v>28</v>
      </c>
      <c r="E3035">
        <v>6</v>
      </c>
      <c r="F3035">
        <v>2.061904761904762E-2</v>
      </c>
      <c r="G3035" t="s">
        <v>14</v>
      </c>
      <c r="H3035" t="s">
        <v>44</v>
      </c>
      <c r="I3035" t="s">
        <v>16</v>
      </c>
      <c r="J3035">
        <v>3</v>
      </c>
    </row>
    <row r="3036" spans="1:10" x14ac:dyDescent="0.3">
      <c r="A3036" t="s">
        <v>1558</v>
      </c>
      <c r="B3036" t="s">
        <v>1559</v>
      </c>
      <c r="C3036" t="s">
        <v>411</v>
      </c>
      <c r="D3036" t="s">
        <v>412</v>
      </c>
      <c r="E3036">
        <v>7</v>
      </c>
      <c r="F3036">
        <v>2.061904761904762E-2</v>
      </c>
      <c r="G3036" t="s">
        <v>14</v>
      </c>
      <c r="H3036" t="s">
        <v>44</v>
      </c>
      <c r="I3036" t="s">
        <v>16</v>
      </c>
      <c r="J3036">
        <v>3</v>
      </c>
    </row>
    <row r="3037" spans="1:10" x14ac:dyDescent="0.3">
      <c r="A3037" t="s">
        <v>1558</v>
      </c>
      <c r="B3037" t="s">
        <v>1559</v>
      </c>
      <c r="C3037" t="s">
        <v>82</v>
      </c>
      <c r="D3037" t="s">
        <v>83</v>
      </c>
      <c r="E3037">
        <v>8.01</v>
      </c>
      <c r="F3037">
        <v>1.4478333333333333E-3</v>
      </c>
      <c r="G3037" t="s">
        <v>72</v>
      </c>
      <c r="H3037" t="s">
        <v>44</v>
      </c>
      <c r="I3037" t="s">
        <v>16</v>
      </c>
      <c r="J3037">
        <v>1</v>
      </c>
    </row>
    <row r="3038" spans="1:10" x14ac:dyDescent="0.3">
      <c r="A3038" t="s">
        <v>1558</v>
      </c>
      <c r="B3038" t="s">
        <v>1559</v>
      </c>
      <c r="C3038" t="s">
        <v>233</v>
      </c>
      <c r="D3038" t="s">
        <v>234</v>
      </c>
      <c r="E3038">
        <v>8.02</v>
      </c>
      <c r="F3038">
        <v>1.5750000000000001E-4</v>
      </c>
      <c r="G3038" t="s">
        <v>72</v>
      </c>
      <c r="H3038" t="s">
        <v>44</v>
      </c>
      <c r="I3038" t="s">
        <v>16</v>
      </c>
      <c r="J3038">
        <v>1</v>
      </c>
    </row>
    <row r="3039" spans="1:10" x14ac:dyDescent="0.3">
      <c r="A3039" t="s">
        <v>1558</v>
      </c>
      <c r="B3039" t="s">
        <v>1559</v>
      </c>
      <c r="C3039" t="s">
        <v>86</v>
      </c>
      <c r="D3039" t="s">
        <v>87</v>
      </c>
      <c r="E3039">
        <v>8.0299999999999994</v>
      </c>
      <c r="F3039">
        <v>1.65E-4</v>
      </c>
      <c r="G3039" t="s">
        <v>72</v>
      </c>
      <c r="H3039" t="s">
        <v>44</v>
      </c>
      <c r="I3039" t="s">
        <v>16</v>
      </c>
      <c r="J3039">
        <v>1</v>
      </c>
    </row>
    <row r="3040" spans="1:10" x14ac:dyDescent="0.3">
      <c r="A3040" t="s">
        <v>1558</v>
      </c>
      <c r="B3040" t="s">
        <v>1559</v>
      </c>
      <c r="C3040" t="s">
        <v>90</v>
      </c>
      <c r="D3040" t="s">
        <v>91</v>
      </c>
      <c r="E3040">
        <v>8.0399999999999991</v>
      </c>
      <c r="F3040">
        <v>6.7500000000000001E-5</v>
      </c>
      <c r="G3040" t="s">
        <v>72</v>
      </c>
      <c r="H3040" t="s">
        <v>44</v>
      </c>
      <c r="I3040" t="s">
        <v>16</v>
      </c>
      <c r="J3040">
        <v>1</v>
      </c>
    </row>
    <row r="3041" spans="1:10" x14ac:dyDescent="0.3">
      <c r="A3041" t="s">
        <v>1558</v>
      </c>
      <c r="B3041" t="s">
        <v>1559</v>
      </c>
      <c r="C3041" t="s">
        <v>112</v>
      </c>
      <c r="D3041" t="s">
        <v>113</v>
      </c>
      <c r="E3041">
        <v>8.0500000000000007</v>
      </c>
      <c r="F3041">
        <v>1.26E-5</v>
      </c>
      <c r="G3041" t="s">
        <v>72</v>
      </c>
      <c r="H3041" t="s">
        <v>44</v>
      </c>
      <c r="I3041" t="s">
        <v>16</v>
      </c>
      <c r="J3041">
        <v>1</v>
      </c>
    </row>
    <row r="3042" spans="1:10" x14ac:dyDescent="0.3">
      <c r="A3042" t="s">
        <v>1558</v>
      </c>
      <c r="B3042" t="s">
        <v>1559</v>
      </c>
      <c r="C3042" t="s">
        <v>116</v>
      </c>
      <c r="D3042" t="s">
        <v>117</v>
      </c>
      <c r="E3042">
        <v>8.06</v>
      </c>
      <c r="F3042">
        <v>1.5257142857142858E-5</v>
      </c>
      <c r="G3042" t="s">
        <v>72</v>
      </c>
      <c r="H3042" t="s">
        <v>44</v>
      </c>
      <c r="I3042" t="s">
        <v>16</v>
      </c>
      <c r="J3042">
        <v>1</v>
      </c>
    </row>
    <row r="3043" spans="1:10" x14ac:dyDescent="0.3">
      <c r="A3043" t="s">
        <v>1558</v>
      </c>
      <c r="B3043" t="s">
        <v>1559</v>
      </c>
      <c r="C3043" t="s">
        <v>110</v>
      </c>
      <c r="D3043" t="s">
        <v>111</v>
      </c>
      <c r="E3043">
        <v>8.07</v>
      </c>
      <c r="F3043">
        <v>1.6952380952380951E-5</v>
      </c>
      <c r="G3043" t="s">
        <v>72</v>
      </c>
      <c r="H3043" t="s">
        <v>44</v>
      </c>
      <c r="I3043" t="s">
        <v>16</v>
      </c>
      <c r="J3043">
        <v>1</v>
      </c>
    </row>
    <row r="3044" spans="1:10" x14ac:dyDescent="0.3">
      <c r="A3044" t="s">
        <v>1558</v>
      </c>
      <c r="B3044" t="s">
        <v>1559</v>
      </c>
      <c r="C3044" t="s">
        <v>120</v>
      </c>
      <c r="D3044" t="s">
        <v>121</v>
      </c>
      <c r="E3044">
        <v>8.08</v>
      </c>
      <c r="F3044">
        <v>5.8523809523809518E-6</v>
      </c>
      <c r="G3044" t="s">
        <v>72</v>
      </c>
      <c r="H3044" t="s">
        <v>44</v>
      </c>
      <c r="I3044" t="s">
        <v>16</v>
      </c>
      <c r="J3044">
        <v>1</v>
      </c>
    </row>
    <row r="3045" spans="1:10" x14ac:dyDescent="0.3">
      <c r="A3045" t="s">
        <v>1558</v>
      </c>
      <c r="B3045" t="s">
        <v>1559</v>
      </c>
      <c r="C3045" t="s">
        <v>227</v>
      </c>
      <c r="D3045" t="s">
        <v>228</v>
      </c>
      <c r="E3045">
        <v>8.09</v>
      </c>
      <c r="F3045">
        <v>4.5238095238095237E-7</v>
      </c>
      <c r="G3045" t="s">
        <v>72</v>
      </c>
      <c r="H3045" t="s">
        <v>44</v>
      </c>
      <c r="I3045" t="s">
        <v>16</v>
      </c>
      <c r="J3045">
        <v>1</v>
      </c>
    </row>
    <row r="3046" spans="1:10" x14ac:dyDescent="0.3">
      <c r="A3046" t="s">
        <v>1558</v>
      </c>
      <c r="B3046" t="s">
        <v>1559</v>
      </c>
      <c r="C3046" t="s">
        <v>128</v>
      </c>
      <c r="D3046" t="s">
        <v>129</v>
      </c>
      <c r="E3046">
        <v>8.1</v>
      </c>
      <c r="F3046">
        <v>2.8571428571428571E-5</v>
      </c>
      <c r="G3046" t="s">
        <v>130</v>
      </c>
      <c r="H3046" t="s">
        <v>44</v>
      </c>
      <c r="I3046" t="s">
        <v>16</v>
      </c>
      <c r="J3046">
        <v>1</v>
      </c>
    </row>
    <row r="3047" spans="1:10" x14ac:dyDescent="0.3">
      <c r="A3047" t="s">
        <v>1558</v>
      </c>
      <c r="B3047" t="s">
        <v>1559</v>
      </c>
      <c r="C3047" t="s">
        <v>114</v>
      </c>
      <c r="D3047" t="s">
        <v>115</v>
      </c>
      <c r="E3047">
        <v>8.11</v>
      </c>
      <c r="F3047">
        <v>5.2523809523809525E-6</v>
      </c>
      <c r="G3047" t="s">
        <v>72</v>
      </c>
      <c r="H3047" t="s">
        <v>44</v>
      </c>
      <c r="I3047" t="s">
        <v>16</v>
      </c>
      <c r="J3047">
        <v>1</v>
      </c>
    </row>
    <row r="3048" spans="1:10" x14ac:dyDescent="0.3">
      <c r="A3048" t="s">
        <v>1558</v>
      </c>
      <c r="B3048" t="s">
        <v>1559</v>
      </c>
      <c r="C3048" t="s">
        <v>70</v>
      </c>
      <c r="D3048" t="s">
        <v>71</v>
      </c>
      <c r="E3048">
        <v>8.1199999999999992</v>
      </c>
      <c r="F3048">
        <v>3.9632809523809523E-3</v>
      </c>
      <c r="G3048" t="s">
        <v>72</v>
      </c>
      <c r="H3048" t="s">
        <v>44</v>
      </c>
      <c r="I3048" t="s">
        <v>16</v>
      </c>
      <c r="J3048">
        <v>1</v>
      </c>
    </row>
    <row r="3049" spans="1:10" x14ac:dyDescent="0.3">
      <c r="A3049" t="s">
        <v>1558</v>
      </c>
      <c r="B3049" t="s">
        <v>1559</v>
      </c>
      <c r="C3049" t="s">
        <v>104</v>
      </c>
      <c r="D3049" t="s">
        <v>105</v>
      </c>
      <c r="E3049">
        <v>8.1300000000000008</v>
      </c>
      <c r="F3049">
        <v>2.2499999999999998E-5</v>
      </c>
      <c r="G3049" t="s">
        <v>72</v>
      </c>
      <c r="H3049" t="s">
        <v>44</v>
      </c>
      <c r="I3049" t="s">
        <v>16</v>
      </c>
      <c r="J3049">
        <v>1</v>
      </c>
    </row>
    <row r="3050" spans="1:10" x14ac:dyDescent="0.3">
      <c r="A3050" t="s">
        <v>1558</v>
      </c>
      <c r="B3050" t="s">
        <v>1559</v>
      </c>
      <c r="C3050" t="s">
        <v>1325</v>
      </c>
      <c r="D3050" t="s">
        <v>1326</v>
      </c>
      <c r="E3050">
        <v>8.14</v>
      </c>
      <c r="F3050">
        <v>1.2E-4</v>
      </c>
      <c r="G3050" t="s">
        <v>72</v>
      </c>
      <c r="H3050" t="s">
        <v>44</v>
      </c>
      <c r="I3050" t="s">
        <v>16</v>
      </c>
      <c r="J3050">
        <v>1</v>
      </c>
    </row>
    <row r="3051" spans="1:10" x14ac:dyDescent="0.3">
      <c r="A3051" t="s">
        <v>1562</v>
      </c>
      <c r="B3051" t="s">
        <v>1563</v>
      </c>
      <c r="C3051" t="s">
        <v>595</v>
      </c>
      <c r="D3051" t="s">
        <v>596</v>
      </c>
      <c r="E3051">
        <v>1.01</v>
      </c>
      <c r="F3051">
        <v>6.3333333333333332E-3</v>
      </c>
      <c r="G3051" t="s">
        <v>1564</v>
      </c>
      <c r="H3051" t="s">
        <v>151</v>
      </c>
      <c r="I3051" t="s">
        <v>16</v>
      </c>
      <c r="J3051">
        <v>0</v>
      </c>
    </row>
    <row r="3052" spans="1:10" x14ac:dyDescent="0.3">
      <c r="A3052" t="s">
        <v>1562</v>
      </c>
      <c r="B3052" t="s">
        <v>1563</v>
      </c>
      <c r="C3052" t="s">
        <v>253</v>
      </c>
      <c r="D3052" t="s">
        <v>254</v>
      </c>
      <c r="E3052">
        <v>1.02</v>
      </c>
      <c r="F3052">
        <v>0.03</v>
      </c>
      <c r="G3052" t="s">
        <v>72</v>
      </c>
      <c r="H3052" t="s">
        <v>151</v>
      </c>
      <c r="I3052" t="s">
        <v>16</v>
      </c>
      <c r="J3052">
        <v>5</v>
      </c>
    </row>
    <row r="3053" spans="1:10" x14ac:dyDescent="0.3">
      <c r="A3053" t="s">
        <v>1562</v>
      </c>
      <c r="B3053" t="s">
        <v>1563</v>
      </c>
      <c r="C3053" t="s">
        <v>1565</v>
      </c>
      <c r="D3053" t="s">
        <v>1566</v>
      </c>
      <c r="E3053">
        <v>1.03</v>
      </c>
      <c r="F3053">
        <v>9.8999999999999994E-5</v>
      </c>
      <c r="G3053" t="s">
        <v>72</v>
      </c>
      <c r="H3053" t="s">
        <v>151</v>
      </c>
      <c r="I3053" t="s">
        <v>16</v>
      </c>
      <c r="J3053">
        <v>2</v>
      </c>
    </row>
    <row r="3054" spans="1:10" x14ac:dyDescent="0.3">
      <c r="A3054" t="s">
        <v>1562</v>
      </c>
      <c r="B3054" t="s">
        <v>1563</v>
      </c>
      <c r="C3054" t="s">
        <v>114</v>
      </c>
      <c r="D3054" t="s">
        <v>115</v>
      </c>
      <c r="E3054">
        <v>1.04</v>
      </c>
      <c r="F3054">
        <v>2.22E-4</v>
      </c>
      <c r="G3054" t="s">
        <v>72</v>
      </c>
      <c r="H3054" t="s">
        <v>151</v>
      </c>
      <c r="I3054" t="s">
        <v>16</v>
      </c>
      <c r="J3054">
        <v>1</v>
      </c>
    </row>
    <row r="3055" spans="1:10" x14ac:dyDescent="0.3">
      <c r="A3055" t="s">
        <v>1562</v>
      </c>
      <c r="B3055" t="s">
        <v>1563</v>
      </c>
      <c r="C3055" t="s">
        <v>104</v>
      </c>
      <c r="D3055" t="s">
        <v>105</v>
      </c>
      <c r="E3055">
        <v>1.05</v>
      </c>
      <c r="F3055">
        <v>6.0000000000000006E-4</v>
      </c>
      <c r="G3055" t="s">
        <v>72</v>
      </c>
      <c r="H3055" t="s">
        <v>151</v>
      </c>
      <c r="I3055" t="s">
        <v>16</v>
      </c>
      <c r="J3055">
        <v>1</v>
      </c>
    </row>
    <row r="3056" spans="1:10" x14ac:dyDescent="0.3">
      <c r="A3056" t="s">
        <v>1562</v>
      </c>
      <c r="B3056" t="s">
        <v>1563</v>
      </c>
      <c r="C3056" t="s">
        <v>233</v>
      </c>
      <c r="D3056" t="s">
        <v>234</v>
      </c>
      <c r="E3056">
        <v>1.06</v>
      </c>
      <c r="F3056">
        <v>6.0000000000000006E-4</v>
      </c>
      <c r="G3056" t="s">
        <v>72</v>
      </c>
      <c r="H3056" t="s">
        <v>151</v>
      </c>
      <c r="I3056" t="s">
        <v>16</v>
      </c>
      <c r="J3056">
        <v>1</v>
      </c>
    </row>
    <row r="3057" spans="1:10" x14ac:dyDescent="0.3">
      <c r="A3057" t="s">
        <v>1562</v>
      </c>
      <c r="B3057" t="s">
        <v>1563</v>
      </c>
      <c r="C3057" t="s">
        <v>78</v>
      </c>
      <c r="D3057" t="s">
        <v>79</v>
      </c>
      <c r="E3057">
        <v>1.07</v>
      </c>
      <c r="F3057">
        <v>6.0000000000000006E-4</v>
      </c>
      <c r="G3057" t="s">
        <v>72</v>
      </c>
      <c r="H3057" t="s">
        <v>151</v>
      </c>
      <c r="I3057" t="s">
        <v>16</v>
      </c>
      <c r="J3057">
        <v>7</v>
      </c>
    </row>
    <row r="3058" spans="1:10" x14ac:dyDescent="0.3">
      <c r="A3058" t="s">
        <v>1562</v>
      </c>
      <c r="B3058" t="s">
        <v>1563</v>
      </c>
      <c r="C3058" t="s">
        <v>70</v>
      </c>
      <c r="D3058" t="s">
        <v>71</v>
      </c>
      <c r="E3058">
        <v>1.08</v>
      </c>
      <c r="F3058">
        <v>7.4790000000000004E-3</v>
      </c>
      <c r="G3058" t="s">
        <v>72</v>
      </c>
      <c r="H3058" t="s">
        <v>151</v>
      </c>
      <c r="I3058" t="s">
        <v>16</v>
      </c>
      <c r="J3058">
        <v>1</v>
      </c>
    </row>
    <row r="3059" spans="1:10" x14ac:dyDescent="0.3">
      <c r="A3059" t="s">
        <v>1562</v>
      </c>
      <c r="B3059" t="s">
        <v>1563</v>
      </c>
      <c r="C3059" t="s">
        <v>21</v>
      </c>
      <c r="D3059" t="s">
        <v>22</v>
      </c>
      <c r="E3059">
        <v>2</v>
      </c>
      <c r="F3059">
        <v>1.02</v>
      </c>
      <c r="G3059" t="s">
        <v>14</v>
      </c>
      <c r="H3059" t="s">
        <v>151</v>
      </c>
      <c r="I3059" t="s">
        <v>16</v>
      </c>
      <c r="J3059">
        <v>2</v>
      </c>
    </row>
    <row r="3060" spans="1:10" x14ac:dyDescent="0.3">
      <c r="A3060" t="s">
        <v>1562</v>
      </c>
      <c r="B3060" t="s">
        <v>1563</v>
      </c>
      <c r="C3060" t="s">
        <v>454</v>
      </c>
      <c r="D3060" t="s">
        <v>455</v>
      </c>
      <c r="E3060">
        <v>3</v>
      </c>
      <c r="F3060">
        <v>1.02</v>
      </c>
      <c r="G3060" t="s">
        <v>14</v>
      </c>
      <c r="H3060" t="s">
        <v>151</v>
      </c>
      <c r="I3060" t="s">
        <v>16</v>
      </c>
      <c r="J3060">
        <v>3</v>
      </c>
    </row>
    <row r="3061" spans="1:10" x14ac:dyDescent="0.3">
      <c r="A3061" t="s">
        <v>1562</v>
      </c>
      <c r="B3061" t="s">
        <v>1563</v>
      </c>
      <c r="C3061" t="s">
        <v>1567</v>
      </c>
      <c r="D3061" t="s">
        <v>1568</v>
      </c>
      <c r="E3061">
        <v>4</v>
      </c>
      <c r="F3061">
        <v>1.02</v>
      </c>
      <c r="G3061" t="s">
        <v>14</v>
      </c>
      <c r="H3061" t="s">
        <v>151</v>
      </c>
      <c r="I3061" t="s">
        <v>16</v>
      </c>
      <c r="J3061">
        <v>4</v>
      </c>
    </row>
    <row r="3062" spans="1:10" x14ac:dyDescent="0.3">
      <c r="A3062" t="s">
        <v>1562</v>
      </c>
      <c r="B3062" t="s">
        <v>1563</v>
      </c>
      <c r="C3062" t="s">
        <v>25</v>
      </c>
      <c r="D3062" t="s">
        <v>26</v>
      </c>
      <c r="E3062">
        <v>5</v>
      </c>
      <c r="F3062">
        <v>4.0666666666666663E-2</v>
      </c>
      <c r="G3062" t="s">
        <v>14</v>
      </c>
      <c r="H3062" t="s">
        <v>151</v>
      </c>
      <c r="I3062" t="s">
        <v>16</v>
      </c>
      <c r="J3062">
        <v>3</v>
      </c>
    </row>
    <row r="3063" spans="1:10" x14ac:dyDescent="0.3">
      <c r="A3063" t="s">
        <v>1562</v>
      </c>
      <c r="B3063" t="s">
        <v>1563</v>
      </c>
      <c r="C3063" t="s">
        <v>27</v>
      </c>
      <c r="D3063" t="s">
        <v>28</v>
      </c>
      <c r="E3063">
        <v>6</v>
      </c>
      <c r="F3063">
        <v>2.0333333333333332E-2</v>
      </c>
      <c r="G3063" t="s">
        <v>14</v>
      </c>
      <c r="H3063" t="s">
        <v>151</v>
      </c>
      <c r="I3063" t="s">
        <v>16</v>
      </c>
      <c r="J3063">
        <v>3</v>
      </c>
    </row>
    <row r="3064" spans="1:10" x14ac:dyDescent="0.3">
      <c r="A3064" t="s">
        <v>1562</v>
      </c>
      <c r="B3064" t="s">
        <v>1563</v>
      </c>
      <c r="C3064" t="s">
        <v>36</v>
      </c>
      <c r="D3064" t="s">
        <v>37</v>
      </c>
      <c r="E3064">
        <v>7</v>
      </c>
      <c r="F3064">
        <v>1.02</v>
      </c>
      <c r="G3064" t="s">
        <v>14</v>
      </c>
      <c r="H3064" t="s">
        <v>151</v>
      </c>
      <c r="I3064" t="s">
        <v>16</v>
      </c>
      <c r="J3064">
        <v>3</v>
      </c>
    </row>
    <row r="3065" spans="1:10" x14ac:dyDescent="0.3">
      <c r="A3065" t="s">
        <v>1562</v>
      </c>
      <c r="B3065" t="s">
        <v>1563</v>
      </c>
      <c r="C3065" t="s">
        <v>29</v>
      </c>
      <c r="D3065" t="s">
        <v>30</v>
      </c>
      <c r="E3065">
        <v>8</v>
      </c>
      <c r="F3065">
        <v>2.0333333333333332E-2</v>
      </c>
      <c r="G3065" t="s">
        <v>14</v>
      </c>
      <c r="H3065" t="s">
        <v>151</v>
      </c>
      <c r="I3065" t="s">
        <v>16</v>
      </c>
      <c r="J3065">
        <v>3</v>
      </c>
    </row>
    <row r="3066" spans="1:10" x14ac:dyDescent="0.3">
      <c r="A3066" t="s">
        <v>1569</v>
      </c>
      <c r="B3066" t="s">
        <v>1570</v>
      </c>
      <c r="C3066" t="s">
        <v>245</v>
      </c>
      <c r="D3066" t="s">
        <v>246</v>
      </c>
      <c r="E3066">
        <v>1</v>
      </c>
      <c r="F3066">
        <v>1.0300952380952382</v>
      </c>
      <c r="G3066" t="s">
        <v>14</v>
      </c>
      <c r="H3066" t="s">
        <v>44</v>
      </c>
      <c r="I3066" t="s">
        <v>16</v>
      </c>
      <c r="J3066">
        <v>3</v>
      </c>
    </row>
    <row r="3067" spans="1:10" x14ac:dyDescent="0.3">
      <c r="A3067" t="s">
        <v>1569</v>
      </c>
      <c r="B3067" t="s">
        <v>1570</v>
      </c>
      <c r="C3067" t="s">
        <v>407</v>
      </c>
      <c r="D3067" t="s">
        <v>408</v>
      </c>
      <c r="E3067">
        <v>2</v>
      </c>
      <c r="F3067">
        <v>1.0300952380952382</v>
      </c>
      <c r="G3067" t="s">
        <v>14</v>
      </c>
      <c r="H3067" t="s">
        <v>44</v>
      </c>
      <c r="I3067" t="s">
        <v>16</v>
      </c>
      <c r="J3067">
        <v>3</v>
      </c>
    </row>
    <row r="3068" spans="1:10" x14ac:dyDescent="0.3">
      <c r="A3068" t="s">
        <v>1569</v>
      </c>
      <c r="B3068" t="s">
        <v>1570</v>
      </c>
      <c r="C3068" t="s">
        <v>1571</v>
      </c>
      <c r="D3068" t="s">
        <v>1572</v>
      </c>
      <c r="E3068">
        <v>3</v>
      </c>
      <c r="F3068">
        <v>1.0300952380952382</v>
      </c>
      <c r="G3068" t="s">
        <v>14</v>
      </c>
      <c r="H3068" t="s">
        <v>44</v>
      </c>
      <c r="I3068" t="s">
        <v>16</v>
      </c>
      <c r="J3068">
        <v>4</v>
      </c>
    </row>
    <row r="3069" spans="1:10" x14ac:dyDescent="0.3">
      <c r="A3069" t="s">
        <v>1569</v>
      </c>
      <c r="B3069" t="s">
        <v>1570</v>
      </c>
      <c r="C3069" t="s">
        <v>21</v>
      </c>
      <c r="D3069" t="s">
        <v>22</v>
      </c>
      <c r="E3069">
        <v>4</v>
      </c>
      <c r="F3069">
        <v>1.0300952380952382</v>
      </c>
      <c r="G3069" t="s">
        <v>14</v>
      </c>
      <c r="H3069" t="s">
        <v>44</v>
      </c>
      <c r="I3069" t="s">
        <v>16</v>
      </c>
      <c r="J3069">
        <v>2</v>
      </c>
    </row>
    <row r="3070" spans="1:10" x14ac:dyDescent="0.3">
      <c r="A3070" t="s">
        <v>1569</v>
      </c>
      <c r="B3070" t="s">
        <v>1570</v>
      </c>
      <c r="C3070" t="s">
        <v>25</v>
      </c>
      <c r="D3070" t="s">
        <v>26</v>
      </c>
      <c r="E3070">
        <v>5</v>
      </c>
      <c r="F3070">
        <v>4.1142857142857141E-2</v>
      </c>
      <c r="G3070" t="s">
        <v>14</v>
      </c>
      <c r="H3070" t="s">
        <v>44</v>
      </c>
      <c r="I3070" t="s">
        <v>16</v>
      </c>
      <c r="J3070">
        <v>3</v>
      </c>
    </row>
    <row r="3071" spans="1:10" x14ac:dyDescent="0.3">
      <c r="A3071" t="s">
        <v>1569</v>
      </c>
      <c r="B3071" t="s">
        <v>1570</v>
      </c>
      <c r="C3071" t="s">
        <v>27</v>
      </c>
      <c r="D3071" t="s">
        <v>28</v>
      </c>
      <c r="E3071">
        <v>6</v>
      </c>
      <c r="F3071">
        <v>2.057142857142857E-2</v>
      </c>
      <c r="G3071" t="s">
        <v>14</v>
      </c>
      <c r="H3071" t="s">
        <v>44</v>
      </c>
      <c r="I3071" t="s">
        <v>16</v>
      </c>
      <c r="J3071">
        <v>3</v>
      </c>
    </row>
    <row r="3072" spans="1:10" x14ac:dyDescent="0.3">
      <c r="A3072" t="s">
        <v>1569</v>
      </c>
      <c r="B3072" t="s">
        <v>1570</v>
      </c>
      <c r="C3072" t="s">
        <v>411</v>
      </c>
      <c r="D3072" t="s">
        <v>412</v>
      </c>
      <c r="E3072">
        <v>7</v>
      </c>
      <c r="F3072">
        <v>2.057142857142857E-2</v>
      </c>
      <c r="G3072" t="s">
        <v>14</v>
      </c>
      <c r="H3072" t="s">
        <v>44</v>
      </c>
      <c r="I3072" t="s">
        <v>16</v>
      </c>
      <c r="J3072">
        <v>3</v>
      </c>
    </row>
    <row r="3073" spans="1:10" x14ac:dyDescent="0.3">
      <c r="A3073" t="s">
        <v>1569</v>
      </c>
      <c r="B3073" t="s">
        <v>1570</v>
      </c>
      <c r="C3073" t="s">
        <v>126</v>
      </c>
      <c r="D3073" t="s">
        <v>127</v>
      </c>
      <c r="E3073">
        <v>8.01</v>
      </c>
      <c r="F3073">
        <v>1.2E-4</v>
      </c>
      <c r="G3073" t="s">
        <v>72</v>
      </c>
      <c r="H3073" t="s">
        <v>44</v>
      </c>
      <c r="I3073" t="s">
        <v>16</v>
      </c>
      <c r="J3073">
        <v>1</v>
      </c>
    </row>
    <row r="3074" spans="1:10" x14ac:dyDescent="0.3">
      <c r="A3074" t="s">
        <v>1569</v>
      </c>
      <c r="B3074" t="s">
        <v>1570</v>
      </c>
      <c r="C3074" t="s">
        <v>82</v>
      </c>
      <c r="D3074" t="s">
        <v>83</v>
      </c>
      <c r="E3074">
        <v>8.02</v>
      </c>
      <c r="F3074">
        <v>5.0030095238095242E-2</v>
      </c>
      <c r="G3074" t="s">
        <v>72</v>
      </c>
      <c r="H3074" t="s">
        <v>44</v>
      </c>
      <c r="I3074" t="s">
        <v>16</v>
      </c>
      <c r="J3074">
        <v>1</v>
      </c>
    </row>
    <row r="3075" spans="1:10" x14ac:dyDescent="0.3">
      <c r="A3075" t="s">
        <v>1569</v>
      </c>
      <c r="B3075" t="s">
        <v>1570</v>
      </c>
      <c r="C3075" t="s">
        <v>466</v>
      </c>
      <c r="D3075" t="s">
        <v>467</v>
      </c>
      <c r="E3075">
        <v>8.0299999999999994</v>
      </c>
      <c r="F3075">
        <v>1.2703238095238094E-2</v>
      </c>
      <c r="G3075" t="s">
        <v>72</v>
      </c>
      <c r="H3075" t="s">
        <v>44</v>
      </c>
      <c r="I3075" t="s">
        <v>16</v>
      </c>
      <c r="J3075">
        <v>1</v>
      </c>
    </row>
    <row r="3076" spans="1:10" x14ac:dyDescent="0.3">
      <c r="A3076" t="s">
        <v>1569</v>
      </c>
      <c r="B3076" t="s">
        <v>1570</v>
      </c>
      <c r="C3076" t="s">
        <v>316</v>
      </c>
      <c r="D3076" t="s">
        <v>317</v>
      </c>
      <c r="E3076">
        <v>8.0399999999999991</v>
      </c>
      <c r="F3076">
        <v>5.5561904761904763E-4</v>
      </c>
      <c r="G3076" t="s">
        <v>72</v>
      </c>
      <c r="H3076" t="s">
        <v>44</v>
      </c>
      <c r="I3076" t="s">
        <v>16</v>
      </c>
      <c r="J3076">
        <v>1</v>
      </c>
    </row>
    <row r="3077" spans="1:10" x14ac:dyDescent="0.3">
      <c r="A3077" t="s">
        <v>1569</v>
      </c>
      <c r="B3077" t="s">
        <v>1570</v>
      </c>
      <c r="C3077" t="s">
        <v>108</v>
      </c>
      <c r="D3077" t="s">
        <v>109</v>
      </c>
      <c r="E3077">
        <v>8.0500000000000007</v>
      </c>
      <c r="F3077">
        <v>1.2152380952380953E-4</v>
      </c>
      <c r="G3077" t="s">
        <v>72</v>
      </c>
      <c r="H3077" t="s">
        <v>44</v>
      </c>
      <c r="I3077" t="s">
        <v>16</v>
      </c>
      <c r="J3077">
        <v>1</v>
      </c>
    </row>
    <row r="3078" spans="1:10" x14ac:dyDescent="0.3">
      <c r="A3078" t="s">
        <v>1569</v>
      </c>
      <c r="B3078" t="s">
        <v>1570</v>
      </c>
      <c r="C3078" t="s">
        <v>106</v>
      </c>
      <c r="D3078" t="s">
        <v>107</v>
      </c>
      <c r="E3078">
        <v>8.06</v>
      </c>
      <c r="F3078">
        <v>1.6438095238095239E-4</v>
      </c>
      <c r="G3078" t="s">
        <v>72</v>
      </c>
      <c r="H3078" t="s">
        <v>44</v>
      </c>
      <c r="I3078" t="s">
        <v>16</v>
      </c>
      <c r="J3078">
        <v>1</v>
      </c>
    </row>
    <row r="3079" spans="1:10" x14ac:dyDescent="0.3">
      <c r="A3079" t="s">
        <v>1569</v>
      </c>
      <c r="B3079" t="s">
        <v>1570</v>
      </c>
      <c r="C3079" t="s">
        <v>233</v>
      </c>
      <c r="D3079" t="s">
        <v>234</v>
      </c>
      <c r="E3079">
        <v>8.07</v>
      </c>
      <c r="F3079">
        <v>1.5E-3</v>
      </c>
      <c r="G3079" t="s">
        <v>72</v>
      </c>
      <c r="H3079" t="s">
        <v>44</v>
      </c>
      <c r="I3079" t="s">
        <v>16</v>
      </c>
      <c r="J3079">
        <v>1</v>
      </c>
    </row>
    <row r="3080" spans="1:10" x14ac:dyDescent="0.3">
      <c r="A3080" t="s">
        <v>1569</v>
      </c>
      <c r="B3080" t="s">
        <v>1570</v>
      </c>
      <c r="C3080" t="s">
        <v>104</v>
      </c>
      <c r="D3080" t="s">
        <v>105</v>
      </c>
      <c r="E3080">
        <v>8.08</v>
      </c>
      <c r="F3080">
        <v>8.0514285714285724E-4</v>
      </c>
      <c r="G3080" t="s">
        <v>72</v>
      </c>
      <c r="H3080" t="s">
        <v>44</v>
      </c>
      <c r="I3080" t="s">
        <v>16</v>
      </c>
      <c r="J3080">
        <v>1</v>
      </c>
    </row>
    <row r="3081" spans="1:10" x14ac:dyDescent="0.3">
      <c r="A3081" t="s">
        <v>1573</v>
      </c>
      <c r="B3081" t="s">
        <v>1574</v>
      </c>
      <c r="C3081" t="s">
        <v>78</v>
      </c>
      <c r="D3081" t="s">
        <v>79</v>
      </c>
      <c r="E3081">
        <v>1.01</v>
      </c>
      <c r="F3081">
        <v>5.0000000000000001E-3</v>
      </c>
      <c r="G3081" t="s">
        <v>72</v>
      </c>
      <c r="H3081" t="s">
        <v>1005</v>
      </c>
      <c r="I3081" t="s">
        <v>16</v>
      </c>
      <c r="J3081">
        <v>7</v>
      </c>
    </row>
    <row r="3082" spans="1:10" x14ac:dyDescent="0.3">
      <c r="A3082" t="s">
        <v>1573</v>
      </c>
      <c r="B3082" t="s">
        <v>1574</v>
      </c>
      <c r="C3082" t="s">
        <v>1575</v>
      </c>
      <c r="D3082" t="s">
        <v>1576</v>
      </c>
      <c r="E3082">
        <v>1.02</v>
      </c>
      <c r="F3082">
        <v>5.0000000000000001E-4</v>
      </c>
      <c r="G3082" t="s">
        <v>72</v>
      </c>
      <c r="H3082" t="s">
        <v>1005</v>
      </c>
      <c r="I3082" t="s">
        <v>16</v>
      </c>
      <c r="J3082">
        <v>1</v>
      </c>
    </row>
    <row r="3083" spans="1:10" x14ac:dyDescent="0.3">
      <c r="A3083" t="s">
        <v>1573</v>
      </c>
      <c r="B3083" t="s">
        <v>1574</v>
      </c>
      <c r="C3083" t="s">
        <v>1577</v>
      </c>
      <c r="D3083" t="s">
        <v>1578</v>
      </c>
      <c r="E3083">
        <v>1.03</v>
      </c>
      <c r="F3083">
        <v>5.0000000000000001E-4</v>
      </c>
      <c r="G3083" t="s">
        <v>72</v>
      </c>
      <c r="H3083" t="s">
        <v>1005</v>
      </c>
      <c r="I3083" t="s">
        <v>16</v>
      </c>
      <c r="J3083">
        <v>1</v>
      </c>
    </row>
    <row r="3084" spans="1:10" x14ac:dyDescent="0.3">
      <c r="A3084" t="s">
        <v>1573</v>
      </c>
      <c r="B3084" t="s">
        <v>1574</v>
      </c>
      <c r="C3084" t="s">
        <v>1036</v>
      </c>
      <c r="D3084" t="s">
        <v>1037</v>
      </c>
      <c r="E3084">
        <v>1.04</v>
      </c>
      <c r="F3084">
        <v>3.2212999999999999E-2</v>
      </c>
      <c r="G3084" t="s">
        <v>72</v>
      </c>
      <c r="H3084" t="s">
        <v>1005</v>
      </c>
      <c r="I3084" t="s">
        <v>16</v>
      </c>
      <c r="J3084">
        <v>0</v>
      </c>
    </row>
    <row r="3085" spans="1:10" x14ac:dyDescent="0.3">
      <c r="A3085" t="s">
        <v>1573</v>
      </c>
      <c r="B3085" t="s">
        <v>1574</v>
      </c>
      <c r="C3085" t="s">
        <v>1579</v>
      </c>
      <c r="D3085" t="s">
        <v>1580</v>
      </c>
      <c r="E3085">
        <v>1.05</v>
      </c>
      <c r="F3085">
        <v>1.1999999999999999E-5</v>
      </c>
      <c r="G3085" t="s">
        <v>72</v>
      </c>
      <c r="H3085" t="s">
        <v>1005</v>
      </c>
      <c r="I3085" t="s">
        <v>16</v>
      </c>
      <c r="J3085">
        <v>2</v>
      </c>
    </row>
    <row r="3086" spans="1:10" x14ac:dyDescent="0.3">
      <c r="A3086" t="s">
        <v>1573</v>
      </c>
      <c r="B3086" t="s">
        <v>1574</v>
      </c>
      <c r="C3086" t="s">
        <v>696</v>
      </c>
      <c r="D3086" t="s">
        <v>697</v>
      </c>
      <c r="E3086">
        <v>1.06</v>
      </c>
      <c r="F3086">
        <v>7.5000000000000007E-5</v>
      </c>
      <c r="G3086" t="s">
        <v>72</v>
      </c>
      <c r="H3086" t="s">
        <v>1005</v>
      </c>
      <c r="I3086" t="s">
        <v>16</v>
      </c>
      <c r="J3086">
        <v>1</v>
      </c>
    </row>
    <row r="3087" spans="1:10" x14ac:dyDescent="0.3">
      <c r="A3087" t="s">
        <v>1573</v>
      </c>
      <c r="B3087" t="s">
        <v>1574</v>
      </c>
      <c r="C3087" t="s">
        <v>1581</v>
      </c>
      <c r="D3087" t="s">
        <v>1582</v>
      </c>
      <c r="E3087">
        <v>1.07</v>
      </c>
      <c r="F3087">
        <v>9.0000000000000008E-4</v>
      </c>
      <c r="G3087" t="s">
        <v>72</v>
      </c>
      <c r="H3087" t="s">
        <v>1005</v>
      </c>
      <c r="I3087" t="s">
        <v>16</v>
      </c>
      <c r="J3087">
        <v>3</v>
      </c>
    </row>
    <row r="3088" spans="1:10" x14ac:dyDescent="0.3">
      <c r="A3088" t="s">
        <v>1573</v>
      </c>
      <c r="B3088" t="s">
        <v>1574</v>
      </c>
      <c r="C3088" t="s">
        <v>104</v>
      </c>
      <c r="D3088" t="s">
        <v>105</v>
      </c>
      <c r="E3088">
        <v>1.08</v>
      </c>
      <c r="F3088">
        <v>7.9999999999999993E-4</v>
      </c>
      <c r="G3088" t="s">
        <v>72</v>
      </c>
      <c r="H3088" t="s">
        <v>1005</v>
      </c>
      <c r="I3088" t="s">
        <v>16</v>
      </c>
      <c r="J3088">
        <v>1</v>
      </c>
    </row>
    <row r="3089" spans="1:10" x14ac:dyDescent="0.3">
      <c r="A3089" t="s">
        <v>1573</v>
      </c>
      <c r="B3089" t="s">
        <v>1574</v>
      </c>
      <c r="C3089" t="s">
        <v>1583</v>
      </c>
      <c r="D3089" t="s">
        <v>1584</v>
      </c>
      <c r="E3089">
        <v>2</v>
      </c>
      <c r="F3089">
        <v>1.03</v>
      </c>
      <c r="G3089" t="s">
        <v>14</v>
      </c>
      <c r="H3089" t="s">
        <v>1005</v>
      </c>
      <c r="I3089" t="s">
        <v>16</v>
      </c>
      <c r="J3089">
        <v>4</v>
      </c>
    </row>
    <row r="3090" spans="1:10" x14ac:dyDescent="0.3">
      <c r="A3090" t="s">
        <v>1573</v>
      </c>
      <c r="B3090" t="s">
        <v>1574</v>
      </c>
      <c r="C3090" t="s">
        <v>21</v>
      </c>
      <c r="D3090" t="s">
        <v>22</v>
      </c>
      <c r="E3090">
        <v>3</v>
      </c>
      <c r="F3090">
        <v>1.03</v>
      </c>
      <c r="G3090" t="s">
        <v>14</v>
      </c>
      <c r="H3090" t="s">
        <v>1005</v>
      </c>
      <c r="I3090" t="s">
        <v>16</v>
      </c>
      <c r="J3090">
        <v>2</v>
      </c>
    </row>
    <row r="3091" spans="1:10" x14ac:dyDescent="0.3">
      <c r="A3091" t="s">
        <v>1573</v>
      </c>
      <c r="B3091" t="s">
        <v>1574</v>
      </c>
      <c r="C3091" t="s">
        <v>1585</v>
      </c>
      <c r="D3091" t="s">
        <v>1586</v>
      </c>
      <c r="E3091">
        <v>4</v>
      </c>
      <c r="F3091">
        <v>1.03</v>
      </c>
      <c r="G3091" t="s">
        <v>14</v>
      </c>
      <c r="H3091" t="s">
        <v>1005</v>
      </c>
      <c r="I3091" t="s">
        <v>16</v>
      </c>
      <c r="J3091">
        <v>2</v>
      </c>
    </row>
    <row r="3092" spans="1:10" x14ac:dyDescent="0.3">
      <c r="A3092" t="s">
        <v>1573</v>
      </c>
      <c r="B3092" t="s">
        <v>1574</v>
      </c>
      <c r="C3092" t="s">
        <v>1587</v>
      </c>
      <c r="D3092" t="s">
        <v>1588</v>
      </c>
      <c r="E3092">
        <v>5</v>
      </c>
      <c r="F3092">
        <v>1.03</v>
      </c>
      <c r="G3092" t="s">
        <v>14</v>
      </c>
      <c r="H3092" t="s">
        <v>1005</v>
      </c>
      <c r="I3092" t="s">
        <v>16</v>
      </c>
      <c r="J3092">
        <v>4</v>
      </c>
    </row>
    <row r="3093" spans="1:10" x14ac:dyDescent="0.3">
      <c r="A3093" t="s">
        <v>1573</v>
      </c>
      <c r="B3093" t="s">
        <v>1574</v>
      </c>
      <c r="C3093" t="s">
        <v>1589</v>
      </c>
      <c r="D3093" t="s">
        <v>1590</v>
      </c>
      <c r="E3093">
        <v>6</v>
      </c>
      <c r="F3093">
        <v>1.03</v>
      </c>
      <c r="G3093" t="s">
        <v>14</v>
      </c>
      <c r="H3093" t="s">
        <v>1005</v>
      </c>
      <c r="I3093" t="s">
        <v>16</v>
      </c>
      <c r="J3093">
        <v>3</v>
      </c>
    </row>
    <row r="3094" spans="1:10" x14ac:dyDescent="0.3">
      <c r="A3094" t="s">
        <v>1573</v>
      </c>
      <c r="B3094" t="s">
        <v>1574</v>
      </c>
      <c r="C3094" t="s">
        <v>1591</v>
      </c>
      <c r="D3094" t="s">
        <v>1592</v>
      </c>
      <c r="E3094">
        <v>7</v>
      </c>
      <c r="F3094">
        <v>4.2999999999999997E-2</v>
      </c>
      <c r="G3094" t="s">
        <v>1022</v>
      </c>
      <c r="H3094" t="s">
        <v>1005</v>
      </c>
      <c r="I3094" t="s">
        <v>16</v>
      </c>
      <c r="J3094">
        <v>3</v>
      </c>
    </row>
    <row r="3095" spans="1:10" x14ac:dyDescent="0.3">
      <c r="A3095" t="s">
        <v>1593</v>
      </c>
      <c r="B3095" t="s">
        <v>1594</v>
      </c>
      <c r="C3095" t="s">
        <v>78</v>
      </c>
      <c r="D3095" t="s">
        <v>79</v>
      </c>
      <c r="E3095">
        <v>1.01</v>
      </c>
      <c r="F3095">
        <v>4.6391999999999996E-3</v>
      </c>
      <c r="G3095" t="s">
        <v>72</v>
      </c>
      <c r="H3095" t="s">
        <v>151</v>
      </c>
      <c r="I3095" t="s">
        <v>16</v>
      </c>
      <c r="J3095">
        <v>7</v>
      </c>
    </row>
    <row r="3096" spans="1:10" x14ac:dyDescent="0.3">
      <c r="A3096" t="s">
        <v>1593</v>
      </c>
      <c r="B3096" t="s">
        <v>1594</v>
      </c>
      <c r="C3096" t="s">
        <v>1010</v>
      </c>
      <c r="D3096" t="s">
        <v>1011</v>
      </c>
      <c r="E3096">
        <v>1.02</v>
      </c>
      <c r="F3096">
        <v>3.0000000000000001E-3</v>
      </c>
      <c r="G3096" t="s">
        <v>72</v>
      </c>
      <c r="H3096" t="s">
        <v>151</v>
      </c>
      <c r="I3096" t="s">
        <v>16</v>
      </c>
      <c r="J3096">
        <v>2</v>
      </c>
    </row>
    <row r="3097" spans="1:10" x14ac:dyDescent="0.3">
      <c r="A3097" t="s">
        <v>1593</v>
      </c>
      <c r="B3097" t="s">
        <v>1594</v>
      </c>
      <c r="C3097" t="s">
        <v>1527</v>
      </c>
      <c r="D3097" t="s">
        <v>1528</v>
      </c>
      <c r="E3097">
        <v>1.03</v>
      </c>
      <c r="F3097">
        <v>1.5E-3</v>
      </c>
      <c r="G3097" t="s">
        <v>72</v>
      </c>
      <c r="H3097" t="s">
        <v>151</v>
      </c>
      <c r="I3097" t="s">
        <v>16</v>
      </c>
      <c r="J3097">
        <v>8</v>
      </c>
    </row>
    <row r="3098" spans="1:10" x14ac:dyDescent="0.3">
      <c r="A3098" t="s">
        <v>1593</v>
      </c>
      <c r="B3098" t="s">
        <v>1594</v>
      </c>
      <c r="C3098" t="s">
        <v>316</v>
      </c>
      <c r="D3098" t="s">
        <v>317</v>
      </c>
      <c r="E3098">
        <v>1.04</v>
      </c>
      <c r="F3098">
        <v>4.1100000000000002E-4</v>
      </c>
      <c r="G3098" t="s">
        <v>72</v>
      </c>
      <c r="H3098" t="s">
        <v>151</v>
      </c>
      <c r="I3098" t="s">
        <v>16</v>
      </c>
      <c r="J3098">
        <v>1</v>
      </c>
    </row>
    <row r="3099" spans="1:10" x14ac:dyDescent="0.3">
      <c r="A3099" t="s">
        <v>1593</v>
      </c>
      <c r="B3099" t="s">
        <v>1594</v>
      </c>
      <c r="C3099" t="s">
        <v>104</v>
      </c>
      <c r="D3099" t="s">
        <v>105</v>
      </c>
      <c r="E3099">
        <v>1.05</v>
      </c>
      <c r="F3099">
        <v>4.4999999999999999E-4</v>
      </c>
      <c r="G3099" t="s">
        <v>72</v>
      </c>
      <c r="H3099" t="s">
        <v>151</v>
      </c>
      <c r="I3099" t="s">
        <v>16</v>
      </c>
      <c r="J3099">
        <v>1</v>
      </c>
    </row>
    <row r="3100" spans="1:10" x14ac:dyDescent="0.3">
      <c r="A3100" t="s">
        <v>1593</v>
      </c>
      <c r="B3100" t="s">
        <v>1594</v>
      </c>
      <c r="C3100" t="s">
        <v>1006</v>
      </c>
      <c r="D3100" t="s">
        <v>1007</v>
      </c>
      <c r="E3100">
        <v>1.06</v>
      </c>
      <c r="F3100">
        <v>6.2999999999999992E-4</v>
      </c>
      <c r="G3100" t="s">
        <v>72</v>
      </c>
      <c r="H3100" t="s">
        <v>151</v>
      </c>
      <c r="I3100" t="s">
        <v>16</v>
      </c>
      <c r="J3100">
        <v>3</v>
      </c>
    </row>
    <row r="3101" spans="1:10" x14ac:dyDescent="0.3">
      <c r="A3101" t="s">
        <v>1593</v>
      </c>
      <c r="B3101" t="s">
        <v>1594</v>
      </c>
      <c r="C3101" t="s">
        <v>114</v>
      </c>
      <c r="D3101" t="s">
        <v>115</v>
      </c>
      <c r="E3101">
        <v>1.07</v>
      </c>
      <c r="F3101">
        <v>1.4999999999999999E-4</v>
      </c>
      <c r="G3101" t="s">
        <v>72</v>
      </c>
      <c r="H3101" t="s">
        <v>151</v>
      </c>
      <c r="I3101" t="s">
        <v>16</v>
      </c>
      <c r="J3101">
        <v>1</v>
      </c>
    </row>
    <row r="3102" spans="1:10" x14ac:dyDescent="0.3">
      <c r="A3102" t="s">
        <v>1593</v>
      </c>
      <c r="B3102" t="s">
        <v>1594</v>
      </c>
      <c r="C3102" t="s">
        <v>143</v>
      </c>
      <c r="D3102" t="s">
        <v>144</v>
      </c>
      <c r="E3102">
        <v>1.08</v>
      </c>
      <c r="F3102">
        <v>1.3533333333333335E-7</v>
      </c>
      <c r="G3102" t="s">
        <v>72</v>
      </c>
      <c r="H3102" t="s">
        <v>151</v>
      </c>
      <c r="I3102" t="s">
        <v>16</v>
      </c>
      <c r="J3102">
        <v>2</v>
      </c>
    </row>
    <row r="3103" spans="1:10" x14ac:dyDescent="0.3">
      <c r="A3103" t="s">
        <v>1593</v>
      </c>
      <c r="B3103" t="s">
        <v>1594</v>
      </c>
      <c r="C3103" t="s">
        <v>779</v>
      </c>
      <c r="D3103" t="s">
        <v>780</v>
      </c>
      <c r="E3103">
        <v>1.0900000000000001</v>
      </c>
      <c r="F3103">
        <v>1.2E-4</v>
      </c>
      <c r="G3103" t="s">
        <v>72</v>
      </c>
      <c r="H3103" t="s">
        <v>151</v>
      </c>
      <c r="I3103" t="s">
        <v>16</v>
      </c>
      <c r="J3103">
        <v>3</v>
      </c>
    </row>
    <row r="3104" spans="1:10" x14ac:dyDescent="0.3">
      <c r="A3104" t="s">
        <v>1593</v>
      </c>
      <c r="B3104" t="s">
        <v>1594</v>
      </c>
      <c r="C3104" t="s">
        <v>979</v>
      </c>
      <c r="D3104" t="s">
        <v>980</v>
      </c>
      <c r="E3104">
        <v>1.1000000000000001</v>
      </c>
      <c r="F3104">
        <v>1.8979666666666666E-2</v>
      </c>
      <c r="G3104" t="s">
        <v>72</v>
      </c>
      <c r="H3104" t="s">
        <v>151</v>
      </c>
      <c r="I3104" t="s">
        <v>16</v>
      </c>
      <c r="J3104">
        <v>1</v>
      </c>
    </row>
    <row r="3105" spans="1:10" x14ac:dyDescent="0.3">
      <c r="A3105" t="s">
        <v>1593</v>
      </c>
      <c r="B3105" t="s">
        <v>1594</v>
      </c>
      <c r="C3105" t="s">
        <v>698</v>
      </c>
      <c r="D3105" t="s">
        <v>699</v>
      </c>
      <c r="E3105">
        <v>1.1100000000000001</v>
      </c>
      <c r="F3105">
        <v>6.0000000000000002E-5</v>
      </c>
      <c r="G3105" t="s">
        <v>72</v>
      </c>
      <c r="H3105" t="s">
        <v>151</v>
      </c>
      <c r="I3105" t="s">
        <v>16</v>
      </c>
      <c r="J3105">
        <v>1</v>
      </c>
    </row>
    <row r="3106" spans="1:10" x14ac:dyDescent="0.3">
      <c r="A3106" t="s">
        <v>1593</v>
      </c>
      <c r="B3106" t="s">
        <v>1594</v>
      </c>
      <c r="C3106" t="s">
        <v>696</v>
      </c>
      <c r="D3106" t="s">
        <v>697</v>
      </c>
      <c r="E3106">
        <v>1.1200000000000001</v>
      </c>
      <c r="F3106">
        <v>6.0000000000000002E-5</v>
      </c>
      <c r="G3106" t="s">
        <v>72</v>
      </c>
      <c r="H3106" t="s">
        <v>151</v>
      </c>
      <c r="I3106" t="s">
        <v>16</v>
      </c>
      <c r="J3106">
        <v>1</v>
      </c>
    </row>
    <row r="3107" spans="1:10" x14ac:dyDescent="0.3">
      <c r="A3107" t="s">
        <v>1593</v>
      </c>
      <c r="B3107" t="s">
        <v>1594</v>
      </c>
      <c r="C3107" t="s">
        <v>21</v>
      </c>
      <c r="D3107" t="s">
        <v>22</v>
      </c>
      <c r="E3107">
        <v>2</v>
      </c>
      <c r="F3107">
        <v>1.02</v>
      </c>
      <c r="G3107" t="s">
        <v>14</v>
      </c>
      <c r="H3107" t="s">
        <v>151</v>
      </c>
      <c r="I3107" t="s">
        <v>16</v>
      </c>
      <c r="J3107">
        <v>2</v>
      </c>
    </row>
    <row r="3108" spans="1:10" x14ac:dyDescent="0.3">
      <c r="A3108" t="s">
        <v>1593</v>
      </c>
      <c r="B3108" t="s">
        <v>1594</v>
      </c>
      <c r="C3108" t="s">
        <v>1595</v>
      </c>
      <c r="D3108" t="s">
        <v>1596</v>
      </c>
      <c r="E3108">
        <v>3</v>
      </c>
      <c r="F3108">
        <v>1.02</v>
      </c>
      <c r="G3108" t="s">
        <v>14</v>
      </c>
      <c r="H3108" t="s">
        <v>151</v>
      </c>
      <c r="I3108" t="s">
        <v>16</v>
      </c>
      <c r="J3108">
        <v>4</v>
      </c>
    </row>
    <row r="3109" spans="1:10" x14ac:dyDescent="0.3">
      <c r="A3109" t="s">
        <v>1593</v>
      </c>
      <c r="B3109" t="s">
        <v>1594</v>
      </c>
      <c r="C3109" t="s">
        <v>25</v>
      </c>
      <c r="D3109" t="s">
        <v>26</v>
      </c>
      <c r="E3109">
        <v>4</v>
      </c>
      <c r="F3109">
        <v>4.0800000000000003E-2</v>
      </c>
      <c r="G3109" t="s">
        <v>14</v>
      </c>
      <c r="H3109" t="s">
        <v>151</v>
      </c>
      <c r="I3109" t="s">
        <v>16</v>
      </c>
      <c r="J3109">
        <v>3</v>
      </c>
    </row>
    <row r="3110" spans="1:10" x14ac:dyDescent="0.3">
      <c r="A3110" t="s">
        <v>1593</v>
      </c>
      <c r="B3110" t="s">
        <v>1594</v>
      </c>
      <c r="C3110" t="s">
        <v>27</v>
      </c>
      <c r="D3110" t="s">
        <v>28</v>
      </c>
      <c r="E3110">
        <v>5</v>
      </c>
      <c r="F3110">
        <v>2.0400000000000001E-2</v>
      </c>
      <c r="G3110" t="s">
        <v>14</v>
      </c>
      <c r="H3110" t="s">
        <v>151</v>
      </c>
      <c r="I3110" t="s">
        <v>16</v>
      </c>
      <c r="J3110">
        <v>3</v>
      </c>
    </row>
    <row r="3111" spans="1:10" x14ac:dyDescent="0.3">
      <c r="A3111" t="s">
        <v>1593</v>
      </c>
      <c r="B3111" t="s">
        <v>1594</v>
      </c>
      <c r="C3111" t="s">
        <v>36</v>
      </c>
      <c r="D3111" t="s">
        <v>37</v>
      </c>
      <c r="E3111">
        <v>6</v>
      </c>
      <c r="F3111">
        <v>1.02</v>
      </c>
      <c r="G3111" t="s">
        <v>14</v>
      </c>
      <c r="H3111" t="s">
        <v>151</v>
      </c>
      <c r="I3111" t="s">
        <v>16</v>
      </c>
      <c r="J3111">
        <v>3</v>
      </c>
    </row>
    <row r="3112" spans="1:10" x14ac:dyDescent="0.3">
      <c r="A3112" t="s">
        <v>1593</v>
      </c>
      <c r="B3112" t="s">
        <v>1594</v>
      </c>
      <c r="C3112" t="s">
        <v>29</v>
      </c>
      <c r="D3112" t="s">
        <v>30</v>
      </c>
      <c r="E3112">
        <v>7</v>
      </c>
      <c r="F3112">
        <v>2.0400000000000001E-2</v>
      </c>
      <c r="G3112" t="s">
        <v>14</v>
      </c>
      <c r="H3112" t="s">
        <v>151</v>
      </c>
      <c r="I3112" t="s">
        <v>16</v>
      </c>
      <c r="J3112">
        <v>3</v>
      </c>
    </row>
    <row r="3113" spans="1:10" x14ac:dyDescent="0.3">
      <c r="A3113" t="s">
        <v>1593</v>
      </c>
      <c r="B3113" t="s">
        <v>1594</v>
      </c>
      <c r="C3113" t="s">
        <v>154</v>
      </c>
      <c r="D3113" t="s">
        <v>155</v>
      </c>
      <c r="E3113">
        <v>8</v>
      </c>
      <c r="F3113">
        <v>1.02</v>
      </c>
      <c r="G3113" t="s">
        <v>14</v>
      </c>
      <c r="H3113" t="s">
        <v>151</v>
      </c>
      <c r="I3113" t="s">
        <v>16</v>
      </c>
      <c r="J3113">
        <v>3</v>
      </c>
    </row>
    <row r="3114" spans="1:10" x14ac:dyDescent="0.3">
      <c r="A3114" t="s">
        <v>1597</v>
      </c>
      <c r="B3114" t="s">
        <v>1598</v>
      </c>
      <c r="C3114" t="s">
        <v>717</v>
      </c>
      <c r="D3114" t="s">
        <v>718</v>
      </c>
      <c r="E3114">
        <v>1.01</v>
      </c>
      <c r="F3114">
        <v>1.8143999999999997E-2</v>
      </c>
      <c r="G3114" t="s">
        <v>72</v>
      </c>
      <c r="H3114" t="s">
        <v>44</v>
      </c>
      <c r="I3114" t="s">
        <v>16</v>
      </c>
      <c r="J3114">
        <v>1</v>
      </c>
    </row>
    <row r="3115" spans="1:10" x14ac:dyDescent="0.3">
      <c r="A3115" t="s">
        <v>1597</v>
      </c>
      <c r="B3115" t="s">
        <v>1598</v>
      </c>
      <c r="C3115" t="s">
        <v>845</v>
      </c>
      <c r="D3115" t="s">
        <v>846</v>
      </c>
      <c r="E3115">
        <v>1.02</v>
      </c>
      <c r="F3115">
        <v>1.3432000000000001E-2</v>
      </c>
      <c r="G3115" t="s">
        <v>72</v>
      </c>
      <c r="H3115" t="s">
        <v>44</v>
      </c>
      <c r="I3115" t="s">
        <v>16</v>
      </c>
      <c r="J3115">
        <v>1</v>
      </c>
    </row>
    <row r="3116" spans="1:10" x14ac:dyDescent="0.3">
      <c r="A3116" t="s">
        <v>1597</v>
      </c>
      <c r="B3116" t="s">
        <v>1598</v>
      </c>
      <c r="C3116" t="s">
        <v>1599</v>
      </c>
      <c r="D3116" t="s">
        <v>1600</v>
      </c>
      <c r="E3116">
        <v>1.03</v>
      </c>
      <c r="F3116">
        <v>5.8799999999999998E-3</v>
      </c>
      <c r="G3116" t="s">
        <v>72</v>
      </c>
      <c r="H3116" t="s">
        <v>44</v>
      </c>
      <c r="I3116" t="s">
        <v>16</v>
      </c>
      <c r="J3116">
        <v>2</v>
      </c>
    </row>
    <row r="3117" spans="1:10" x14ac:dyDescent="0.3">
      <c r="A3117" t="s">
        <v>1597</v>
      </c>
      <c r="B3117" t="s">
        <v>1598</v>
      </c>
      <c r="C3117" t="s">
        <v>1014</v>
      </c>
      <c r="D3117" t="s">
        <v>1015</v>
      </c>
      <c r="E3117">
        <v>1.04</v>
      </c>
      <c r="F3117">
        <v>1.6817620000000002E-2</v>
      </c>
      <c r="G3117" t="s">
        <v>72</v>
      </c>
      <c r="H3117" t="s">
        <v>44</v>
      </c>
      <c r="I3117" t="s">
        <v>16</v>
      </c>
      <c r="J3117">
        <v>1</v>
      </c>
    </row>
    <row r="3118" spans="1:10" x14ac:dyDescent="0.3">
      <c r="A3118" t="s">
        <v>1597</v>
      </c>
      <c r="B3118" t="s">
        <v>1598</v>
      </c>
      <c r="C3118" t="s">
        <v>979</v>
      </c>
      <c r="D3118" t="s">
        <v>980</v>
      </c>
      <c r="E3118">
        <v>1.05</v>
      </c>
      <c r="F3118">
        <v>1.6800000000000002E-2</v>
      </c>
      <c r="G3118" t="s">
        <v>72</v>
      </c>
      <c r="H3118" t="s">
        <v>44</v>
      </c>
      <c r="I3118" t="s">
        <v>16</v>
      </c>
      <c r="J3118">
        <v>1</v>
      </c>
    </row>
    <row r="3119" spans="1:10" x14ac:dyDescent="0.3">
      <c r="A3119" t="s">
        <v>1597</v>
      </c>
      <c r="B3119" t="s">
        <v>1598</v>
      </c>
      <c r="C3119" t="s">
        <v>1529</v>
      </c>
      <c r="D3119" t="s">
        <v>1530</v>
      </c>
      <c r="E3119">
        <v>1.06</v>
      </c>
      <c r="F3119">
        <v>1.6799999999999999E-3</v>
      </c>
      <c r="G3119" t="s">
        <v>72</v>
      </c>
      <c r="H3119" t="s">
        <v>44</v>
      </c>
      <c r="I3119" t="s">
        <v>16</v>
      </c>
      <c r="J3119">
        <v>2</v>
      </c>
    </row>
    <row r="3120" spans="1:10" x14ac:dyDescent="0.3">
      <c r="A3120" t="s">
        <v>1597</v>
      </c>
      <c r="B3120" t="s">
        <v>1598</v>
      </c>
      <c r="C3120" t="s">
        <v>696</v>
      </c>
      <c r="D3120" t="s">
        <v>697</v>
      </c>
      <c r="E3120">
        <v>1.07</v>
      </c>
      <c r="F3120">
        <v>1.728E-4</v>
      </c>
      <c r="G3120" t="s">
        <v>72</v>
      </c>
      <c r="H3120" t="s">
        <v>44</v>
      </c>
      <c r="I3120" t="s">
        <v>16</v>
      </c>
      <c r="J3120">
        <v>1</v>
      </c>
    </row>
    <row r="3121" spans="1:10" x14ac:dyDescent="0.3">
      <c r="A3121" t="s">
        <v>1597</v>
      </c>
      <c r="B3121" t="s">
        <v>1598</v>
      </c>
      <c r="C3121" t="s">
        <v>779</v>
      </c>
      <c r="D3121" t="s">
        <v>780</v>
      </c>
      <c r="E3121">
        <v>1.08</v>
      </c>
      <c r="F3121">
        <v>8.6399999999999999E-5</v>
      </c>
      <c r="G3121" t="s">
        <v>72</v>
      </c>
      <c r="H3121" t="s">
        <v>44</v>
      </c>
      <c r="I3121" t="s">
        <v>16</v>
      </c>
      <c r="J3121">
        <v>3</v>
      </c>
    </row>
    <row r="3122" spans="1:10" x14ac:dyDescent="0.3">
      <c r="A3122" t="s">
        <v>1597</v>
      </c>
      <c r="B3122" t="s">
        <v>1598</v>
      </c>
      <c r="C3122" t="s">
        <v>78</v>
      </c>
      <c r="D3122" t="s">
        <v>79</v>
      </c>
      <c r="E3122">
        <v>1.0900000000000001</v>
      </c>
      <c r="F3122">
        <v>1.2997799999999999E-3</v>
      </c>
      <c r="G3122" t="s">
        <v>72</v>
      </c>
      <c r="H3122" t="s">
        <v>44</v>
      </c>
      <c r="I3122" t="s">
        <v>16</v>
      </c>
      <c r="J3122">
        <v>7</v>
      </c>
    </row>
    <row r="3123" spans="1:10" x14ac:dyDescent="0.3">
      <c r="A3123" t="s">
        <v>1597</v>
      </c>
      <c r="B3123" t="s">
        <v>1598</v>
      </c>
      <c r="C3123" t="s">
        <v>116</v>
      </c>
      <c r="D3123" t="s">
        <v>117</v>
      </c>
      <c r="E3123">
        <v>1.1000000000000001</v>
      </c>
      <c r="F3123">
        <v>2.94E-5</v>
      </c>
      <c r="G3123" t="s">
        <v>72</v>
      </c>
      <c r="H3123" t="s">
        <v>44</v>
      </c>
      <c r="I3123" t="s">
        <v>16</v>
      </c>
      <c r="J3123">
        <v>1</v>
      </c>
    </row>
    <row r="3124" spans="1:10" x14ac:dyDescent="0.3">
      <c r="A3124" t="s">
        <v>1597</v>
      </c>
      <c r="B3124" t="s">
        <v>1598</v>
      </c>
      <c r="C3124" t="s">
        <v>112</v>
      </c>
      <c r="D3124" t="s">
        <v>113</v>
      </c>
      <c r="E3124">
        <v>1.1100000000000001</v>
      </c>
      <c r="F3124">
        <v>3.3599999999999997E-5</v>
      </c>
      <c r="G3124" t="s">
        <v>72</v>
      </c>
      <c r="H3124" t="s">
        <v>44</v>
      </c>
      <c r="I3124" t="s">
        <v>16</v>
      </c>
      <c r="J3124">
        <v>1</v>
      </c>
    </row>
    <row r="3125" spans="1:10" x14ac:dyDescent="0.3">
      <c r="A3125" t="s">
        <v>1597</v>
      </c>
      <c r="B3125" t="s">
        <v>1598</v>
      </c>
      <c r="C3125" t="s">
        <v>86</v>
      </c>
      <c r="D3125" t="s">
        <v>87</v>
      </c>
      <c r="E3125">
        <v>1.1200000000000001</v>
      </c>
      <c r="F3125">
        <v>1.6800000000000002E-4</v>
      </c>
      <c r="G3125" t="s">
        <v>72</v>
      </c>
      <c r="H3125" t="s">
        <v>44</v>
      </c>
      <c r="I3125" t="s">
        <v>16</v>
      </c>
      <c r="J3125">
        <v>1</v>
      </c>
    </row>
    <row r="3126" spans="1:10" x14ac:dyDescent="0.3">
      <c r="A3126" t="s">
        <v>1597</v>
      </c>
      <c r="B3126" t="s">
        <v>1598</v>
      </c>
      <c r="C3126" t="s">
        <v>90</v>
      </c>
      <c r="D3126" t="s">
        <v>91</v>
      </c>
      <c r="E3126">
        <v>1.1299999999999999</v>
      </c>
      <c r="F3126">
        <v>1.26E-4</v>
      </c>
      <c r="G3126" t="s">
        <v>72</v>
      </c>
      <c r="H3126" t="s">
        <v>44</v>
      </c>
      <c r="I3126" t="s">
        <v>16</v>
      </c>
      <c r="J3126">
        <v>1</v>
      </c>
    </row>
    <row r="3127" spans="1:10" x14ac:dyDescent="0.3">
      <c r="A3127" t="s">
        <v>1597</v>
      </c>
      <c r="B3127" t="s">
        <v>1598</v>
      </c>
      <c r="C3127" t="s">
        <v>110</v>
      </c>
      <c r="D3127" t="s">
        <v>111</v>
      </c>
      <c r="E3127">
        <v>1.1400000000000001</v>
      </c>
      <c r="F3127">
        <v>4.2000000000000004E-5</v>
      </c>
      <c r="G3127" t="s">
        <v>72</v>
      </c>
      <c r="H3127" t="s">
        <v>44</v>
      </c>
      <c r="I3127" t="s">
        <v>16</v>
      </c>
      <c r="J3127">
        <v>1</v>
      </c>
    </row>
    <row r="3128" spans="1:10" x14ac:dyDescent="0.3">
      <c r="A3128" t="s">
        <v>1597</v>
      </c>
      <c r="B3128" t="s">
        <v>1598</v>
      </c>
      <c r="C3128" t="s">
        <v>128</v>
      </c>
      <c r="D3128" t="s">
        <v>129</v>
      </c>
      <c r="E3128">
        <v>1.1499999999999999</v>
      </c>
      <c r="F3128">
        <v>2.0999999999999999E-8</v>
      </c>
      <c r="G3128" t="s">
        <v>130</v>
      </c>
      <c r="H3128" t="s">
        <v>44</v>
      </c>
      <c r="I3128" t="s">
        <v>16</v>
      </c>
      <c r="J3128">
        <v>1</v>
      </c>
    </row>
    <row r="3129" spans="1:10" x14ac:dyDescent="0.3">
      <c r="A3129" t="s">
        <v>1597</v>
      </c>
      <c r="B3129" t="s">
        <v>1598</v>
      </c>
      <c r="C3129" t="s">
        <v>613</v>
      </c>
      <c r="D3129" t="s">
        <v>614</v>
      </c>
      <c r="E3129">
        <v>1.1599999999999999</v>
      </c>
      <c r="F3129">
        <v>4.1999999999999996E-4</v>
      </c>
      <c r="G3129" t="s">
        <v>72</v>
      </c>
      <c r="H3129" t="s">
        <v>44</v>
      </c>
      <c r="I3129" t="s">
        <v>16</v>
      </c>
      <c r="J3129">
        <v>2</v>
      </c>
    </row>
    <row r="3130" spans="1:10" x14ac:dyDescent="0.3">
      <c r="A3130" t="s">
        <v>1597</v>
      </c>
      <c r="B3130" t="s">
        <v>1598</v>
      </c>
      <c r="C3130" t="s">
        <v>1601</v>
      </c>
      <c r="D3130" t="s">
        <v>1602</v>
      </c>
      <c r="E3130">
        <v>1.17</v>
      </c>
      <c r="F3130">
        <v>4.2000000000000006E-3</v>
      </c>
      <c r="G3130" t="s">
        <v>72</v>
      </c>
      <c r="H3130" t="s">
        <v>44</v>
      </c>
      <c r="I3130" t="s">
        <v>16</v>
      </c>
      <c r="J3130">
        <v>3</v>
      </c>
    </row>
    <row r="3131" spans="1:10" x14ac:dyDescent="0.3">
      <c r="A3131" t="s">
        <v>1597</v>
      </c>
      <c r="B3131" t="s">
        <v>1598</v>
      </c>
      <c r="C3131" t="s">
        <v>873</v>
      </c>
      <c r="D3131" t="s">
        <v>874</v>
      </c>
      <c r="E3131">
        <v>1.18</v>
      </c>
      <c r="F3131">
        <v>1.47E-3</v>
      </c>
      <c r="G3131" t="s">
        <v>72</v>
      </c>
      <c r="H3131" t="s">
        <v>44</v>
      </c>
      <c r="I3131" t="s">
        <v>16</v>
      </c>
      <c r="J3131">
        <v>3</v>
      </c>
    </row>
    <row r="3132" spans="1:10" x14ac:dyDescent="0.3">
      <c r="A3132" t="s">
        <v>1597</v>
      </c>
      <c r="B3132" t="s">
        <v>1598</v>
      </c>
      <c r="C3132" t="s">
        <v>1603</v>
      </c>
      <c r="D3132" t="s">
        <v>1604</v>
      </c>
      <c r="E3132">
        <v>2</v>
      </c>
      <c r="F3132">
        <v>1.05</v>
      </c>
      <c r="G3132" t="s">
        <v>14</v>
      </c>
      <c r="H3132" t="s">
        <v>44</v>
      </c>
      <c r="I3132" t="s">
        <v>16</v>
      </c>
      <c r="J3132">
        <v>3</v>
      </c>
    </row>
    <row r="3133" spans="1:10" x14ac:dyDescent="0.3">
      <c r="A3133" t="s">
        <v>1597</v>
      </c>
      <c r="B3133" t="s">
        <v>1598</v>
      </c>
      <c r="C3133" t="s">
        <v>1605</v>
      </c>
      <c r="D3133" t="s">
        <v>1606</v>
      </c>
      <c r="E3133">
        <v>3</v>
      </c>
      <c r="F3133">
        <v>1.05</v>
      </c>
      <c r="G3133" t="s">
        <v>14</v>
      </c>
      <c r="H3133" t="s">
        <v>44</v>
      </c>
      <c r="I3133" t="s">
        <v>16</v>
      </c>
      <c r="J3133">
        <v>2</v>
      </c>
    </row>
    <row r="3134" spans="1:10" x14ac:dyDescent="0.3">
      <c r="A3134" t="s">
        <v>1597</v>
      </c>
      <c r="B3134" t="s">
        <v>1598</v>
      </c>
      <c r="C3134" t="s">
        <v>1607</v>
      </c>
      <c r="D3134" t="s">
        <v>1608</v>
      </c>
      <c r="E3134">
        <v>4</v>
      </c>
      <c r="F3134">
        <v>1.05</v>
      </c>
      <c r="G3134" t="s">
        <v>14</v>
      </c>
      <c r="H3134" t="s">
        <v>44</v>
      </c>
      <c r="I3134" t="s">
        <v>16</v>
      </c>
      <c r="J3134">
        <v>2</v>
      </c>
    </row>
    <row r="3135" spans="1:10" x14ac:dyDescent="0.3">
      <c r="A3135" t="s">
        <v>1597</v>
      </c>
      <c r="B3135" t="s">
        <v>1598</v>
      </c>
      <c r="C3135" t="s">
        <v>1609</v>
      </c>
      <c r="D3135" t="s">
        <v>1610</v>
      </c>
      <c r="E3135">
        <v>5</v>
      </c>
      <c r="F3135">
        <v>5.2499999999999998E-2</v>
      </c>
      <c r="G3135" t="s">
        <v>1022</v>
      </c>
      <c r="H3135" t="s">
        <v>44</v>
      </c>
      <c r="I3135" t="s">
        <v>16</v>
      </c>
      <c r="J3135">
        <v>2</v>
      </c>
    </row>
    <row r="3136" spans="1:10" x14ac:dyDescent="0.3">
      <c r="A3136" t="s">
        <v>1611</v>
      </c>
      <c r="B3136" t="s">
        <v>1612</v>
      </c>
      <c r="C3136" t="s">
        <v>717</v>
      </c>
      <c r="D3136" t="s">
        <v>718</v>
      </c>
      <c r="E3136">
        <v>1.01</v>
      </c>
      <c r="F3136">
        <v>1.8143999999999997E-2</v>
      </c>
      <c r="G3136" t="s">
        <v>72</v>
      </c>
      <c r="H3136" t="s">
        <v>44</v>
      </c>
      <c r="I3136" t="s">
        <v>16</v>
      </c>
      <c r="J3136">
        <v>1</v>
      </c>
    </row>
    <row r="3137" spans="1:10" x14ac:dyDescent="0.3">
      <c r="A3137" t="s">
        <v>1611</v>
      </c>
      <c r="B3137" t="s">
        <v>1612</v>
      </c>
      <c r="C3137" t="s">
        <v>845</v>
      </c>
      <c r="D3137" t="s">
        <v>846</v>
      </c>
      <c r="E3137">
        <v>1.02</v>
      </c>
      <c r="F3137">
        <v>1.6632000000000001E-2</v>
      </c>
      <c r="G3137" t="s">
        <v>72</v>
      </c>
      <c r="H3137" t="s">
        <v>44</v>
      </c>
      <c r="I3137" t="s">
        <v>16</v>
      </c>
      <c r="J3137">
        <v>1</v>
      </c>
    </row>
    <row r="3138" spans="1:10" x14ac:dyDescent="0.3">
      <c r="A3138" t="s">
        <v>1611</v>
      </c>
      <c r="B3138" t="s">
        <v>1612</v>
      </c>
      <c r="C3138" t="s">
        <v>1599</v>
      </c>
      <c r="D3138" t="s">
        <v>1600</v>
      </c>
      <c r="E3138">
        <v>1.03</v>
      </c>
      <c r="F3138">
        <v>5.8799999999999998E-3</v>
      </c>
      <c r="G3138" t="s">
        <v>72</v>
      </c>
      <c r="H3138" t="s">
        <v>44</v>
      </c>
      <c r="I3138" t="s">
        <v>16</v>
      </c>
      <c r="J3138">
        <v>2</v>
      </c>
    </row>
    <row r="3139" spans="1:10" x14ac:dyDescent="0.3">
      <c r="A3139" t="s">
        <v>1611</v>
      </c>
      <c r="B3139" t="s">
        <v>1612</v>
      </c>
      <c r="C3139" t="s">
        <v>1014</v>
      </c>
      <c r="D3139" t="s">
        <v>1015</v>
      </c>
      <c r="E3139">
        <v>1.04</v>
      </c>
      <c r="F3139">
        <v>1.3605900000000001E-2</v>
      </c>
      <c r="G3139" t="s">
        <v>72</v>
      </c>
      <c r="H3139" t="s">
        <v>44</v>
      </c>
      <c r="I3139" t="s">
        <v>16</v>
      </c>
      <c r="J3139">
        <v>1</v>
      </c>
    </row>
    <row r="3140" spans="1:10" x14ac:dyDescent="0.3">
      <c r="A3140" t="s">
        <v>1611</v>
      </c>
      <c r="B3140" t="s">
        <v>1612</v>
      </c>
      <c r="C3140" t="s">
        <v>979</v>
      </c>
      <c r="D3140" t="s">
        <v>980</v>
      </c>
      <c r="E3140">
        <v>1.05</v>
      </c>
      <c r="F3140">
        <v>1.3650000000000001E-2</v>
      </c>
      <c r="G3140" t="s">
        <v>72</v>
      </c>
      <c r="H3140" t="s">
        <v>44</v>
      </c>
      <c r="I3140" t="s">
        <v>16</v>
      </c>
      <c r="J3140">
        <v>1</v>
      </c>
    </row>
    <row r="3141" spans="1:10" x14ac:dyDescent="0.3">
      <c r="A3141" t="s">
        <v>1611</v>
      </c>
      <c r="B3141" t="s">
        <v>1612</v>
      </c>
      <c r="C3141" t="s">
        <v>1529</v>
      </c>
      <c r="D3141" t="s">
        <v>1530</v>
      </c>
      <c r="E3141">
        <v>1.06</v>
      </c>
      <c r="F3141">
        <v>1.6799999999999999E-3</v>
      </c>
      <c r="G3141" t="s">
        <v>72</v>
      </c>
      <c r="H3141" t="s">
        <v>44</v>
      </c>
      <c r="I3141" t="s">
        <v>16</v>
      </c>
      <c r="J3141">
        <v>2</v>
      </c>
    </row>
    <row r="3142" spans="1:10" x14ac:dyDescent="0.3">
      <c r="A3142" t="s">
        <v>1611</v>
      </c>
      <c r="B3142" t="s">
        <v>1612</v>
      </c>
      <c r="C3142" t="s">
        <v>613</v>
      </c>
      <c r="D3142" t="s">
        <v>614</v>
      </c>
      <c r="E3142">
        <v>1.07</v>
      </c>
      <c r="F3142">
        <v>4.1999999999999996E-4</v>
      </c>
      <c r="G3142" t="s">
        <v>72</v>
      </c>
      <c r="H3142" t="s">
        <v>44</v>
      </c>
      <c r="I3142" t="s">
        <v>16</v>
      </c>
      <c r="J3142">
        <v>2</v>
      </c>
    </row>
    <row r="3143" spans="1:10" x14ac:dyDescent="0.3">
      <c r="A3143" t="s">
        <v>1611</v>
      </c>
      <c r="B3143" t="s">
        <v>1612</v>
      </c>
      <c r="C3143" t="s">
        <v>253</v>
      </c>
      <c r="D3143" t="s">
        <v>254</v>
      </c>
      <c r="E3143">
        <v>1.08</v>
      </c>
      <c r="F3143">
        <v>6.3E-3</v>
      </c>
      <c r="G3143" t="s">
        <v>72</v>
      </c>
      <c r="H3143" t="s">
        <v>44</v>
      </c>
      <c r="I3143" t="s">
        <v>16</v>
      </c>
      <c r="J3143">
        <v>5</v>
      </c>
    </row>
    <row r="3144" spans="1:10" x14ac:dyDescent="0.3">
      <c r="A3144" t="s">
        <v>1611</v>
      </c>
      <c r="B3144" t="s">
        <v>1612</v>
      </c>
      <c r="C3144" t="s">
        <v>100</v>
      </c>
      <c r="D3144" t="s">
        <v>101</v>
      </c>
      <c r="E3144">
        <v>1.0900000000000001</v>
      </c>
      <c r="F3144">
        <v>2.1000000000000002E-5</v>
      </c>
      <c r="G3144" t="s">
        <v>72</v>
      </c>
      <c r="H3144" t="s">
        <v>44</v>
      </c>
      <c r="I3144" t="s">
        <v>16</v>
      </c>
      <c r="J3144">
        <v>2</v>
      </c>
    </row>
    <row r="3145" spans="1:10" x14ac:dyDescent="0.3">
      <c r="A3145" t="s">
        <v>1611</v>
      </c>
      <c r="B3145" t="s">
        <v>1612</v>
      </c>
      <c r="C3145" t="s">
        <v>227</v>
      </c>
      <c r="D3145" t="s">
        <v>228</v>
      </c>
      <c r="E3145">
        <v>1.1000000000000001</v>
      </c>
      <c r="F3145">
        <v>2.0999999999999998E-6</v>
      </c>
      <c r="G3145" t="s">
        <v>72</v>
      </c>
      <c r="H3145" t="s">
        <v>44</v>
      </c>
      <c r="I3145" t="s">
        <v>16</v>
      </c>
      <c r="J3145">
        <v>1</v>
      </c>
    </row>
    <row r="3146" spans="1:10" x14ac:dyDescent="0.3">
      <c r="A3146" t="s">
        <v>1611</v>
      </c>
      <c r="B3146" t="s">
        <v>1612</v>
      </c>
      <c r="C3146" t="s">
        <v>779</v>
      </c>
      <c r="D3146" t="s">
        <v>780</v>
      </c>
      <c r="E3146">
        <v>1.1100000000000001</v>
      </c>
      <c r="F3146">
        <v>1.47E-4</v>
      </c>
      <c r="G3146" t="s">
        <v>72</v>
      </c>
      <c r="H3146" t="s">
        <v>44</v>
      </c>
      <c r="I3146" t="s">
        <v>16</v>
      </c>
      <c r="J3146">
        <v>3</v>
      </c>
    </row>
    <row r="3147" spans="1:10" x14ac:dyDescent="0.3">
      <c r="A3147" t="s">
        <v>1611</v>
      </c>
      <c r="B3147" t="s">
        <v>1612</v>
      </c>
      <c r="C3147" t="s">
        <v>696</v>
      </c>
      <c r="D3147" t="s">
        <v>697</v>
      </c>
      <c r="E3147">
        <v>1.1200000000000001</v>
      </c>
      <c r="F3147">
        <v>1.6800000000000002E-4</v>
      </c>
      <c r="G3147" t="s">
        <v>72</v>
      </c>
      <c r="H3147" t="s">
        <v>44</v>
      </c>
      <c r="I3147" t="s">
        <v>16</v>
      </c>
      <c r="J3147">
        <v>1</v>
      </c>
    </row>
    <row r="3148" spans="1:10" x14ac:dyDescent="0.3">
      <c r="A3148" t="s">
        <v>1611</v>
      </c>
      <c r="B3148" t="s">
        <v>1612</v>
      </c>
      <c r="C3148" t="s">
        <v>1133</v>
      </c>
      <c r="D3148" t="s">
        <v>1134</v>
      </c>
      <c r="E3148">
        <v>1.1299999999999999</v>
      </c>
      <c r="F3148">
        <v>5.2500000000000003E-3</v>
      </c>
      <c r="G3148" t="s">
        <v>72</v>
      </c>
      <c r="H3148" t="s">
        <v>44</v>
      </c>
      <c r="I3148" t="s">
        <v>16</v>
      </c>
      <c r="J3148">
        <v>3</v>
      </c>
    </row>
    <row r="3149" spans="1:10" x14ac:dyDescent="0.3">
      <c r="A3149" t="s">
        <v>1611</v>
      </c>
      <c r="B3149" t="s">
        <v>1612</v>
      </c>
      <c r="C3149" t="s">
        <v>1613</v>
      </c>
      <c r="D3149" t="s">
        <v>1614</v>
      </c>
      <c r="E3149">
        <v>1.1400000000000001</v>
      </c>
      <c r="F3149">
        <v>2.1000000000000003E-3</v>
      </c>
      <c r="G3149" t="s">
        <v>72</v>
      </c>
      <c r="H3149" t="s">
        <v>44</v>
      </c>
      <c r="I3149" t="s">
        <v>16</v>
      </c>
      <c r="J3149">
        <v>3</v>
      </c>
    </row>
    <row r="3150" spans="1:10" x14ac:dyDescent="0.3">
      <c r="A3150" t="s">
        <v>1611</v>
      </c>
      <c r="B3150" t="s">
        <v>1612</v>
      </c>
      <c r="C3150" t="s">
        <v>1603</v>
      </c>
      <c r="D3150" t="s">
        <v>1604</v>
      </c>
      <c r="E3150">
        <v>2</v>
      </c>
      <c r="F3150">
        <v>1.05</v>
      </c>
      <c r="G3150" t="s">
        <v>14</v>
      </c>
      <c r="H3150" t="s">
        <v>44</v>
      </c>
      <c r="I3150" t="s">
        <v>16</v>
      </c>
      <c r="J3150">
        <v>3</v>
      </c>
    </row>
    <row r="3151" spans="1:10" x14ac:dyDescent="0.3">
      <c r="A3151" t="s">
        <v>1611</v>
      </c>
      <c r="B3151" t="s">
        <v>1612</v>
      </c>
      <c r="C3151" t="s">
        <v>1605</v>
      </c>
      <c r="D3151" t="s">
        <v>1606</v>
      </c>
      <c r="E3151">
        <v>3</v>
      </c>
      <c r="F3151">
        <v>1.05</v>
      </c>
      <c r="G3151" t="s">
        <v>14</v>
      </c>
      <c r="H3151" t="s">
        <v>44</v>
      </c>
      <c r="I3151" t="s">
        <v>16</v>
      </c>
      <c r="J3151">
        <v>2</v>
      </c>
    </row>
    <row r="3152" spans="1:10" x14ac:dyDescent="0.3">
      <c r="A3152" t="s">
        <v>1611</v>
      </c>
      <c r="B3152" t="s">
        <v>1612</v>
      </c>
      <c r="C3152" t="s">
        <v>1615</v>
      </c>
      <c r="D3152" t="s">
        <v>1616</v>
      </c>
      <c r="E3152">
        <v>4</v>
      </c>
      <c r="F3152">
        <v>1.05</v>
      </c>
      <c r="G3152" t="s">
        <v>14</v>
      </c>
      <c r="H3152" t="s">
        <v>44</v>
      </c>
      <c r="I3152" t="s">
        <v>16</v>
      </c>
      <c r="J3152">
        <v>2</v>
      </c>
    </row>
    <row r="3153" spans="1:10" x14ac:dyDescent="0.3">
      <c r="A3153" t="s">
        <v>1611</v>
      </c>
      <c r="B3153" t="s">
        <v>1612</v>
      </c>
      <c r="C3153" t="s">
        <v>1609</v>
      </c>
      <c r="D3153" t="s">
        <v>1610</v>
      </c>
      <c r="E3153">
        <v>5</v>
      </c>
      <c r="F3153">
        <v>5.2499999999999998E-2</v>
      </c>
      <c r="G3153" t="s">
        <v>1022</v>
      </c>
      <c r="H3153" t="s">
        <v>44</v>
      </c>
      <c r="I3153" t="s">
        <v>16</v>
      </c>
      <c r="J3153">
        <v>2</v>
      </c>
    </row>
    <row r="3154" spans="1:10" x14ac:dyDescent="0.3">
      <c r="A3154" t="s">
        <v>1617</v>
      </c>
      <c r="B3154" t="s">
        <v>1618</v>
      </c>
      <c r="C3154" t="s">
        <v>717</v>
      </c>
      <c r="D3154" t="s">
        <v>718</v>
      </c>
      <c r="E3154">
        <v>1.01</v>
      </c>
      <c r="F3154">
        <v>1.8143999999999997E-2</v>
      </c>
      <c r="G3154" t="s">
        <v>72</v>
      </c>
      <c r="H3154" t="s">
        <v>44</v>
      </c>
      <c r="I3154" t="s">
        <v>16</v>
      </c>
      <c r="J3154">
        <v>1</v>
      </c>
    </row>
    <row r="3155" spans="1:10" x14ac:dyDescent="0.3">
      <c r="A3155" t="s">
        <v>1617</v>
      </c>
      <c r="B3155" t="s">
        <v>1618</v>
      </c>
      <c r="C3155" t="s">
        <v>845</v>
      </c>
      <c r="D3155" t="s">
        <v>846</v>
      </c>
      <c r="E3155">
        <v>1.02</v>
      </c>
      <c r="F3155">
        <v>1.3432000000000001E-2</v>
      </c>
      <c r="G3155" t="s">
        <v>72</v>
      </c>
      <c r="H3155" t="s">
        <v>44</v>
      </c>
      <c r="I3155" t="s">
        <v>16</v>
      </c>
      <c r="J3155">
        <v>1</v>
      </c>
    </row>
    <row r="3156" spans="1:10" x14ac:dyDescent="0.3">
      <c r="A3156" t="s">
        <v>1617</v>
      </c>
      <c r="B3156" t="s">
        <v>1618</v>
      </c>
      <c r="C3156" t="s">
        <v>1599</v>
      </c>
      <c r="D3156" t="s">
        <v>1600</v>
      </c>
      <c r="E3156">
        <v>1.03</v>
      </c>
      <c r="F3156">
        <v>5.8799999999999998E-3</v>
      </c>
      <c r="G3156" t="s">
        <v>72</v>
      </c>
      <c r="H3156" t="s">
        <v>44</v>
      </c>
      <c r="I3156" t="s">
        <v>16</v>
      </c>
      <c r="J3156">
        <v>2</v>
      </c>
    </row>
    <row r="3157" spans="1:10" x14ac:dyDescent="0.3">
      <c r="A3157" t="s">
        <v>1617</v>
      </c>
      <c r="B3157" t="s">
        <v>1618</v>
      </c>
      <c r="C3157" t="s">
        <v>1014</v>
      </c>
      <c r="D3157" t="s">
        <v>1015</v>
      </c>
      <c r="E3157">
        <v>1.04</v>
      </c>
      <c r="F3157">
        <v>1.6817620000000002E-2</v>
      </c>
      <c r="G3157" t="s">
        <v>72</v>
      </c>
      <c r="H3157" t="s">
        <v>44</v>
      </c>
      <c r="I3157" t="s">
        <v>16</v>
      </c>
      <c r="J3157">
        <v>1</v>
      </c>
    </row>
    <row r="3158" spans="1:10" x14ac:dyDescent="0.3">
      <c r="A3158" t="s">
        <v>1617</v>
      </c>
      <c r="B3158" t="s">
        <v>1618</v>
      </c>
      <c r="C3158" t="s">
        <v>979</v>
      </c>
      <c r="D3158" t="s">
        <v>980</v>
      </c>
      <c r="E3158">
        <v>1.05</v>
      </c>
      <c r="F3158">
        <v>1.6800000000000002E-2</v>
      </c>
      <c r="G3158" t="s">
        <v>72</v>
      </c>
      <c r="H3158" t="s">
        <v>44</v>
      </c>
      <c r="I3158" t="s">
        <v>16</v>
      </c>
      <c r="J3158">
        <v>1</v>
      </c>
    </row>
    <row r="3159" spans="1:10" x14ac:dyDescent="0.3">
      <c r="A3159" t="s">
        <v>1617</v>
      </c>
      <c r="B3159" t="s">
        <v>1618</v>
      </c>
      <c r="C3159" t="s">
        <v>1529</v>
      </c>
      <c r="D3159" t="s">
        <v>1530</v>
      </c>
      <c r="E3159">
        <v>1.06</v>
      </c>
      <c r="F3159">
        <v>1.6799999999999999E-3</v>
      </c>
      <c r="G3159" t="s">
        <v>72</v>
      </c>
      <c r="H3159" t="s">
        <v>44</v>
      </c>
      <c r="I3159" t="s">
        <v>16</v>
      </c>
      <c r="J3159">
        <v>2</v>
      </c>
    </row>
    <row r="3160" spans="1:10" x14ac:dyDescent="0.3">
      <c r="A3160" t="s">
        <v>1617</v>
      </c>
      <c r="B3160" t="s">
        <v>1618</v>
      </c>
      <c r="C3160" t="s">
        <v>126</v>
      </c>
      <c r="D3160" t="s">
        <v>127</v>
      </c>
      <c r="E3160">
        <v>1.07</v>
      </c>
      <c r="F3160">
        <v>2.1E-7</v>
      </c>
      <c r="G3160" t="s">
        <v>72</v>
      </c>
      <c r="H3160" t="s">
        <v>44</v>
      </c>
      <c r="I3160" t="s">
        <v>16</v>
      </c>
      <c r="J3160">
        <v>1</v>
      </c>
    </row>
    <row r="3161" spans="1:10" x14ac:dyDescent="0.3">
      <c r="A3161" t="s">
        <v>1617</v>
      </c>
      <c r="B3161" t="s">
        <v>1618</v>
      </c>
      <c r="C3161" t="s">
        <v>124</v>
      </c>
      <c r="D3161" t="s">
        <v>125</v>
      </c>
      <c r="E3161">
        <v>1.08</v>
      </c>
      <c r="F3161">
        <v>6.3E-7</v>
      </c>
      <c r="G3161" t="s">
        <v>72</v>
      </c>
      <c r="H3161" t="s">
        <v>44</v>
      </c>
      <c r="I3161" t="s">
        <v>16</v>
      </c>
      <c r="J3161">
        <v>1</v>
      </c>
    </row>
    <row r="3162" spans="1:10" x14ac:dyDescent="0.3">
      <c r="A3162" t="s">
        <v>1617</v>
      </c>
      <c r="B3162" t="s">
        <v>1618</v>
      </c>
      <c r="C3162" t="s">
        <v>696</v>
      </c>
      <c r="D3162" t="s">
        <v>697</v>
      </c>
      <c r="E3162">
        <v>1.0900000000000001</v>
      </c>
      <c r="F3162">
        <v>1.0499999999999999E-4</v>
      </c>
      <c r="G3162" t="s">
        <v>72</v>
      </c>
      <c r="H3162" t="s">
        <v>44</v>
      </c>
      <c r="I3162" t="s">
        <v>16</v>
      </c>
      <c r="J3162">
        <v>1</v>
      </c>
    </row>
    <row r="3163" spans="1:10" x14ac:dyDescent="0.3">
      <c r="A3163" t="s">
        <v>1617</v>
      </c>
      <c r="B3163" t="s">
        <v>1618</v>
      </c>
      <c r="C3163" t="s">
        <v>779</v>
      </c>
      <c r="D3163" t="s">
        <v>780</v>
      </c>
      <c r="E3163">
        <v>1.1000000000000001</v>
      </c>
      <c r="F3163">
        <v>1.0499999999999999E-4</v>
      </c>
      <c r="G3163" t="s">
        <v>72</v>
      </c>
      <c r="H3163" t="s">
        <v>44</v>
      </c>
      <c r="I3163" t="s">
        <v>16</v>
      </c>
      <c r="J3163">
        <v>3</v>
      </c>
    </row>
    <row r="3164" spans="1:10" x14ac:dyDescent="0.3">
      <c r="A3164" t="s">
        <v>1617</v>
      </c>
      <c r="B3164" t="s">
        <v>1618</v>
      </c>
      <c r="C3164" t="s">
        <v>613</v>
      </c>
      <c r="D3164" t="s">
        <v>614</v>
      </c>
      <c r="E3164">
        <v>1.1100000000000001</v>
      </c>
      <c r="F3164">
        <v>4.1999999999999996E-4</v>
      </c>
      <c r="G3164" t="s">
        <v>72</v>
      </c>
      <c r="H3164" t="s">
        <v>44</v>
      </c>
      <c r="I3164" t="s">
        <v>16</v>
      </c>
      <c r="J3164">
        <v>2</v>
      </c>
    </row>
    <row r="3165" spans="1:10" x14ac:dyDescent="0.3">
      <c r="A3165" t="s">
        <v>1617</v>
      </c>
      <c r="B3165" t="s">
        <v>1618</v>
      </c>
      <c r="C3165" t="s">
        <v>1619</v>
      </c>
      <c r="D3165" t="s">
        <v>1620</v>
      </c>
      <c r="E3165">
        <v>1.1200000000000001</v>
      </c>
      <c r="F3165">
        <v>5.6699999999999997E-3</v>
      </c>
      <c r="G3165" t="s">
        <v>72</v>
      </c>
      <c r="H3165" t="s">
        <v>44</v>
      </c>
      <c r="I3165" t="s">
        <v>16</v>
      </c>
      <c r="J3165">
        <v>3</v>
      </c>
    </row>
    <row r="3166" spans="1:10" x14ac:dyDescent="0.3">
      <c r="A3166" t="s">
        <v>1617</v>
      </c>
      <c r="B3166" t="s">
        <v>1618</v>
      </c>
      <c r="C3166" t="s">
        <v>1603</v>
      </c>
      <c r="D3166" t="s">
        <v>1604</v>
      </c>
      <c r="E3166">
        <v>2</v>
      </c>
      <c r="F3166">
        <v>1.05</v>
      </c>
      <c r="G3166" t="s">
        <v>14</v>
      </c>
      <c r="H3166" t="s">
        <v>44</v>
      </c>
      <c r="I3166" t="s">
        <v>16</v>
      </c>
      <c r="J3166">
        <v>3</v>
      </c>
    </row>
    <row r="3167" spans="1:10" x14ac:dyDescent="0.3">
      <c r="A3167" t="s">
        <v>1617</v>
      </c>
      <c r="B3167" t="s">
        <v>1618</v>
      </c>
      <c r="C3167" t="s">
        <v>1605</v>
      </c>
      <c r="D3167" t="s">
        <v>1606</v>
      </c>
      <c r="E3167">
        <v>3</v>
      </c>
      <c r="F3167">
        <v>1.05</v>
      </c>
      <c r="G3167" t="s">
        <v>14</v>
      </c>
      <c r="H3167" t="s">
        <v>44</v>
      </c>
      <c r="I3167" t="s">
        <v>16</v>
      </c>
      <c r="J3167">
        <v>2</v>
      </c>
    </row>
    <row r="3168" spans="1:10" x14ac:dyDescent="0.3">
      <c r="A3168" t="s">
        <v>1617</v>
      </c>
      <c r="B3168" t="s">
        <v>1618</v>
      </c>
      <c r="C3168" t="s">
        <v>1621</v>
      </c>
      <c r="D3168" t="s">
        <v>1622</v>
      </c>
      <c r="E3168">
        <v>4</v>
      </c>
      <c r="F3168">
        <v>1.05</v>
      </c>
      <c r="G3168" t="s">
        <v>14</v>
      </c>
      <c r="H3168" t="s">
        <v>44</v>
      </c>
      <c r="I3168" t="s">
        <v>16</v>
      </c>
      <c r="J3168">
        <v>2</v>
      </c>
    </row>
    <row r="3169" spans="1:10" x14ac:dyDescent="0.3">
      <c r="A3169" t="s">
        <v>1617</v>
      </c>
      <c r="B3169" t="s">
        <v>1618</v>
      </c>
      <c r="C3169" t="s">
        <v>1609</v>
      </c>
      <c r="D3169" t="s">
        <v>1610</v>
      </c>
      <c r="E3169">
        <v>5</v>
      </c>
      <c r="F3169">
        <v>5.2499999999999998E-2</v>
      </c>
      <c r="G3169" t="s">
        <v>1022</v>
      </c>
      <c r="H3169" t="s">
        <v>44</v>
      </c>
      <c r="I3169" t="s">
        <v>16</v>
      </c>
      <c r="J3169">
        <v>2</v>
      </c>
    </row>
    <row r="3170" spans="1:10" x14ac:dyDescent="0.3">
      <c r="A3170" t="s">
        <v>1623</v>
      </c>
      <c r="B3170" t="s">
        <v>1624</v>
      </c>
      <c r="C3170" t="s">
        <v>717</v>
      </c>
      <c r="D3170" t="s">
        <v>718</v>
      </c>
      <c r="E3170">
        <v>1.01</v>
      </c>
      <c r="F3170">
        <v>1.8143999999999997E-2</v>
      </c>
      <c r="G3170" t="s">
        <v>72</v>
      </c>
      <c r="H3170" t="s">
        <v>44</v>
      </c>
      <c r="I3170" t="s">
        <v>16</v>
      </c>
      <c r="J3170">
        <v>1</v>
      </c>
    </row>
    <row r="3171" spans="1:10" x14ac:dyDescent="0.3">
      <c r="A3171" t="s">
        <v>1623</v>
      </c>
      <c r="B3171" t="s">
        <v>1624</v>
      </c>
      <c r="C3171" t="s">
        <v>845</v>
      </c>
      <c r="D3171" t="s">
        <v>846</v>
      </c>
      <c r="E3171">
        <v>1.02</v>
      </c>
      <c r="F3171">
        <v>1.3432000000000001E-2</v>
      </c>
      <c r="G3171" t="s">
        <v>72</v>
      </c>
      <c r="H3171" t="s">
        <v>44</v>
      </c>
      <c r="I3171" t="s">
        <v>16</v>
      </c>
      <c r="J3171">
        <v>1</v>
      </c>
    </row>
    <row r="3172" spans="1:10" x14ac:dyDescent="0.3">
      <c r="A3172" t="s">
        <v>1623</v>
      </c>
      <c r="B3172" t="s">
        <v>1624</v>
      </c>
      <c r="C3172" t="s">
        <v>1599</v>
      </c>
      <c r="D3172" t="s">
        <v>1600</v>
      </c>
      <c r="E3172">
        <v>1.03</v>
      </c>
      <c r="F3172">
        <v>5.8799999999999998E-3</v>
      </c>
      <c r="G3172" t="s">
        <v>72</v>
      </c>
      <c r="H3172" t="s">
        <v>44</v>
      </c>
      <c r="I3172" t="s">
        <v>16</v>
      </c>
      <c r="J3172">
        <v>2</v>
      </c>
    </row>
    <row r="3173" spans="1:10" x14ac:dyDescent="0.3">
      <c r="A3173" t="s">
        <v>1623</v>
      </c>
      <c r="B3173" t="s">
        <v>1624</v>
      </c>
      <c r="C3173" t="s">
        <v>1014</v>
      </c>
      <c r="D3173" t="s">
        <v>1015</v>
      </c>
      <c r="E3173">
        <v>1.04</v>
      </c>
      <c r="F3173">
        <v>1.6817620000000002E-2</v>
      </c>
      <c r="G3173" t="s">
        <v>72</v>
      </c>
      <c r="H3173" t="s">
        <v>44</v>
      </c>
      <c r="I3173" t="s">
        <v>16</v>
      </c>
      <c r="J3173">
        <v>1</v>
      </c>
    </row>
    <row r="3174" spans="1:10" x14ac:dyDescent="0.3">
      <c r="A3174" t="s">
        <v>1623</v>
      </c>
      <c r="B3174" t="s">
        <v>1624</v>
      </c>
      <c r="C3174" t="s">
        <v>979</v>
      </c>
      <c r="D3174" t="s">
        <v>980</v>
      </c>
      <c r="E3174">
        <v>1.05</v>
      </c>
      <c r="F3174">
        <v>1.6800000000000002E-2</v>
      </c>
      <c r="G3174" t="s">
        <v>72</v>
      </c>
      <c r="H3174" t="s">
        <v>44</v>
      </c>
      <c r="I3174" t="s">
        <v>16</v>
      </c>
      <c r="J3174">
        <v>1</v>
      </c>
    </row>
    <row r="3175" spans="1:10" x14ac:dyDescent="0.3">
      <c r="A3175" t="s">
        <v>1623</v>
      </c>
      <c r="B3175" t="s">
        <v>1624</v>
      </c>
      <c r="C3175" t="s">
        <v>1529</v>
      </c>
      <c r="D3175" t="s">
        <v>1530</v>
      </c>
      <c r="E3175">
        <v>1.06</v>
      </c>
      <c r="F3175">
        <v>1.6799999999999999E-3</v>
      </c>
      <c r="G3175" t="s">
        <v>72</v>
      </c>
      <c r="H3175" t="s">
        <v>44</v>
      </c>
      <c r="I3175" t="s">
        <v>16</v>
      </c>
      <c r="J3175">
        <v>2</v>
      </c>
    </row>
    <row r="3176" spans="1:10" x14ac:dyDescent="0.3">
      <c r="A3176" t="s">
        <v>1623</v>
      </c>
      <c r="B3176" t="s">
        <v>1624</v>
      </c>
      <c r="C3176" t="s">
        <v>126</v>
      </c>
      <c r="D3176" t="s">
        <v>127</v>
      </c>
      <c r="E3176">
        <v>1.07</v>
      </c>
      <c r="F3176">
        <v>2.1E-7</v>
      </c>
      <c r="G3176" t="s">
        <v>72</v>
      </c>
      <c r="H3176" t="s">
        <v>44</v>
      </c>
      <c r="I3176" t="s">
        <v>16</v>
      </c>
      <c r="J3176">
        <v>1</v>
      </c>
    </row>
    <row r="3177" spans="1:10" x14ac:dyDescent="0.3">
      <c r="A3177" t="s">
        <v>1623</v>
      </c>
      <c r="B3177" t="s">
        <v>1624</v>
      </c>
      <c r="C3177" t="s">
        <v>124</v>
      </c>
      <c r="D3177" t="s">
        <v>125</v>
      </c>
      <c r="E3177">
        <v>1.08</v>
      </c>
      <c r="F3177">
        <v>6.3E-7</v>
      </c>
      <c r="G3177" t="s">
        <v>72</v>
      </c>
      <c r="H3177" t="s">
        <v>44</v>
      </c>
      <c r="I3177" t="s">
        <v>16</v>
      </c>
      <c r="J3177">
        <v>1</v>
      </c>
    </row>
    <row r="3178" spans="1:10" x14ac:dyDescent="0.3">
      <c r="A3178" t="s">
        <v>1623</v>
      </c>
      <c r="B3178" t="s">
        <v>1624</v>
      </c>
      <c r="C3178" t="s">
        <v>696</v>
      </c>
      <c r="D3178" t="s">
        <v>697</v>
      </c>
      <c r="E3178">
        <v>1.0900000000000001</v>
      </c>
      <c r="F3178">
        <v>1.0499999999999999E-4</v>
      </c>
      <c r="G3178" t="s">
        <v>72</v>
      </c>
      <c r="H3178" t="s">
        <v>44</v>
      </c>
      <c r="I3178" t="s">
        <v>16</v>
      </c>
      <c r="J3178">
        <v>1</v>
      </c>
    </row>
    <row r="3179" spans="1:10" x14ac:dyDescent="0.3">
      <c r="A3179" t="s">
        <v>1623</v>
      </c>
      <c r="B3179" t="s">
        <v>1624</v>
      </c>
      <c r="C3179" t="s">
        <v>779</v>
      </c>
      <c r="D3179" t="s">
        <v>780</v>
      </c>
      <c r="E3179">
        <v>1.1000000000000001</v>
      </c>
      <c r="F3179">
        <v>1.0499999999999999E-4</v>
      </c>
      <c r="G3179" t="s">
        <v>72</v>
      </c>
      <c r="H3179" t="s">
        <v>44</v>
      </c>
      <c r="I3179" t="s">
        <v>16</v>
      </c>
      <c r="J3179">
        <v>3</v>
      </c>
    </row>
    <row r="3180" spans="1:10" x14ac:dyDescent="0.3">
      <c r="A3180" t="s">
        <v>1623</v>
      </c>
      <c r="B3180" t="s">
        <v>1624</v>
      </c>
      <c r="C3180" t="s">
        <v>613</v>
      </c>
      <c r="D3180" t="s">
        <v>614</v>
      </c>
      <c r="E3180">
        <v>1.1100000000000001</v>
      </c>
      <c r="F3180">
        <v>4.1999999999999996E-4</v>
      </c>
      <c r="G3180" t="s">
        <v>72</v>
      </c>
      <c r="H3180" t="s">
        <v>44</v>
      </c>
      <c r="I3180" t="s">
        <v>16</v>
      </c>
      <c r="J3180">
        <v>2</v>
      </c>
    </row>
    <row r="3181" spans="1:10" x14ac:dyDescent="0.3">
      <c r="A3181" t="s">
        <v>1623</v>
      </c>
      <c r="B3181" t="s">
        <v>1624</v>
      </c>
      <c r="C3181" t="s">
        <v>1619</v>
      </c>
      <c r="D3181" t="s">
        <v>1620</v>
      </c>
      <c r="E3181">
        <v>1.1200000000000001</v>
      </c>
      <c r="F3181">
        <v>5.6699999999999997E-3</v>
      </c>
      <c r="G3181" t="s">
        <v>72</v>
      </c>
      <c r="H3181" t="s">
        <v>44</v>
      </c>
      <c r="I3181" t="s">
        <v>16</v>
      </c>
      <c r="J3181">
        <v>3</v>
      </c>
    </row>
    <row r="3182" spans="1:10" x14ac:dyDescent="0.3">
      <c r="A3182" t="s">
        <v>1623</v>
      </c>
      <c r="B3182" t="s">
        <v>1624</v>
      </c>
      <c r="C3182" t="s">
        <v>1603</v>
      </c>
      <c r="D3182" t="s">
        <v>1604</v>
      </c>
      <c r="E3182">
        <v>2</v>
      </c>
      <c r="F3182">
        <v>1.05</v>
      </c>
      <c r="G3182" t="s">
        <v>14</v>
      </c>
      <c r="H3182" t="s">
        <v>44</v>
      </c>
      <c r="I3182" t="s">
        <v>16</v>
      </c>
      <c r="J3182">
        <v>3</v>
      </c>
    </row>
    <row r="3183" spans="1:10" x14ac:dyDescent="0.3">
      <c r="A3183" t="s">
        <v>1623</v>
      </c>
      <c r="B3183" t="s">
        <v>1624</v>
      </c>
      <c r="C3183" t="s">
        <v>1605</v>
      </c>
      <c r="D3183" t="s">
        <v>1606</v>
      </c>
      <c r="E3183">
        <v>3</v>
      </c>
      <c r="F3183">
        <v>1.05</v>
      </c>
      <c r="G3183" t="s">
        <v>14</v>
      </c>
      <c r="H3183" t="s">
        <v>44</v>
      </c>
      <c r="I3183" t="s">
        <v>16</v>
      </c>
      <c r="J3183">
        <v>2</v>
      </c>
    </row>
    <row r="3184" spans="1:10" x14ac:dyDescent="0.3">
      <c r="A3184" t="s">
        <v>1623</v>
      </c>
      <c r="B3184" t="s">
        <v>1624</v>
      </c>
      <c r="C3184" t="s">
        <v>1621</v>
      </c>
      <c r="D3184" t="s">
        <v>1622</v>
      </c>
      <c r="E3184">
        <v>4</v>
      </c>
      <c r="F3184">
        <v>1.05</v>
      </c>
      <c r="G3184" t="s">
        <v>14</v>
      </c>
      <c r="H3184" t="s">
        <v>44</v>
      </c>
      <c r="I3184" t="s">
        <v>16</v>
      </c>
      <c r="J3184">
        <v>2</v>
      </c>
    </row>
    <row r="3185" spans="1:10" x14ac:dyDescent="0.3">
      <c r="A3185" t="s">
        <v>1623</v>
      </c>
      <c r="B3185" t="s">
        <v>1624</v>
      </c>
      <c r="C3185" t="s">
        <v>1609</v>
      </c>
      <c r="D3185" t="s">
        <v>1610</v>
      </c>
      <c r="E3185">
        <v>5</v>
      </c>
      <c r="F3185">
        <v>5.2499999999999998E-2</v>
      </c>
      <c r="G3185" t="s">
        <v>1022</v>
      </c>
      <c r="H3185" t="s">
        <v>44</v>
      </c>
      <c r="I3185" t="s">
        <v>16</v>
      </c>
      <c r="J3185">
        <v>2</v>
      </c>
    </row>
    <row r="3186" spans="1:10" x14ac:dyDescent="0.3">
      <c r="A3186" t="s">
        <v>1625</v>
      </c>
      <c r="B3186" t="s">
        <v>1626</v>
      </c>
      <c r="C3186" t="s">
        <v>717</v>
      </c>
      <c r="D3186" t="s">
        <v>718</v>
      </c>
      <c r="E3186">
        <v>1.01</v>
      </c>
      <c r="F3186">
        <v>1.7399999999999999E-2</v>
      </c>
      <c r="G3186" t="s">
        <v>72</v>
      </c>
      <c r="H3186" t="s">
        <v>44</v>
      </c>
      <c r="I3186" t="s">
        <v>16</v>
      </c>
      <c r="J3186">
        <v>1</v>
      </c>
    </row>
    <row r="3187" spans="1:10" x14ac:dyDescent="0.3">
      <c r="A3187" t="s">
        <v>1625</v>
      </c>
      <c r="B3187" t="s">
        <v>1626</v>
      </c>
      <c r="C3187" t="s">
        <v>845</v>
      </c>
      <c r="D3187" t="s">
        <v>846</v>
      </c>
      <c r="E3187">
        <v>1.02</v>
      </c>
      <c r="F3187">
        <v>1.5800000000000002E-2</v>
      </c>
      <c r="G3187" t="s">
        <v>72</v>
      </c>
      <c r="H3187" t="s">
        <v>44</v>
      </c>
      <c r="I3187" t="s">
        <v>16</v>
      </c>
      <c r="J3187">
        <v>1</v>
      </c>
    </row>
    <row r="3188" spans="1:10" x14ac:dyDescent="0.3">
      <c r="A3188" t="s">
        <v>1625</v>
      </c>
      <c r="B3188" t="s">
        <v>1626</v>
      </c>
      <c r="C3188" t="s">
        <v>961</v>
      </c>
      <c r="D3188" t="s">
        <v>962</v>
      </c>
      <c r="E3188">
        <v>1.03</v>
      </c>
      <c r="F3188">
        <v>5.0000000000000001E-3</v>
      </c>
      <c r="G3188" t="s">
        <v>72</v>
      </c>
      <c r="H3188" t="s">
        <v>44</v>
      </c>
      <c r="I3188" t="s">
        <v>16</v>
      </c>
      <c r="J3188">
        <v>3</v>
      </c>
    </row>
    <row r="3189" spans="1:10" x14ac:dyDescent="0.3">
      <c r="A3189" t="s">
        <v>1625</v>
      </c>
      <c r="B3189" t="s">
        <v>1626</v>
      </c>
      <c r="C3189" t="s">
        <v>1014</v>
      </c>
      <c r="D3189" t="s">
        <v>1015</v>
      </c>
      <c r="E3189">
        <v>1.04</v>
      </c>
      <c r="F3189">
        <v>1.1599999999999999E-2</v>
      </c>
      <c r="G3189" t="s">
        <v>72</v>
      </c>
      <c r="H3189" t="s">
        <v>44</v>
      </c>
      <c r="I3189" t="s">
        <v>16</v>
      </c>
      <c r="J3189">
        <v>1</v>
      </c>
    </row>
    <row r="3190" spans="1:10" x14ac:dyDescent="0.3">
      <c r="A3190" t="s">
        <v>1625</v>
      </c>
      <c r="B3190" t="s">
        <v>1626</v>
      </c>
      <c r="C3190" t="s">
        <v>979</v>
      </c>
      <c r="D3190" t="s">
        <v>980</v>
      </c>
      <c r="E3190">
        <v>1.05</v>
      </c>
      <c r="F3190">
        <v>1.14E-2</v>
      </c>
      <c r="G3190" t="s">
        <v>72</v>
      </c>
      <c r="H3190" t="s">
        <v>44</v>
      </c>
      <c r="I3190" t="s">
        <v>16</v>
      </c>
      <c r="J3190">
        <v>1</v>
      </c>
    </row>
    <row r="3191" spans="1:10" x14ac:dyDescent="0.3">
      <c r="A3191" t="s">
        <v>1625</v>
      </c>
      <c r="B3191" t="s">
        <v>1626</v>
      </c>
      <c r="C3191" t="s">
        <v>1083</v>
      </c>
      <c r="D3191" t="s">
        <v>1084</v>
      </c>
      <c r="E3191">
        <v>1.06</v>
      </c>
      <c r="F3191">
        <v>3.2700952380952377E-3</v>
      </c>
      <c r="G3191" t="s">
        <v>72</v>
      </c>
      <c r="H3191" t="s">
        <v>44</v>
      </c>
      <c r="I3191" t="s">
        <v>16</v>
      </c>
      <c r="J3191">
        <v>1</v>
      </c>
    </row>
    <row r="3192" spans="1:10" x14ac:dyDescent="0.3">
      <c r="A3192" t="s">
        <v>1625</v>
      </c>
      <c r="B3192" t="s">
        <v>1626</v>
      </c>
      <c r="C3192" t="s">
        <v>1627</v>
      </c>
      <c r="D3192" t="s">
        <v>1628</v>
      </c>
      <c r="E3192">
        <v>1.07</v>
      </c>
      <c r="F3192">
        <v>1.1999999999999999E-3</v>
      </c>
      <c r="G3192" t="s">
        <v>72</v>
      </c>
      <c r="H3192" t="s">
        <v>44</v>
      </c>
      <c r="I3192" t="s">
        <v>16</v>
      </c>
      <c r="J3192">
        <v>1</v>
      </c>
    </row>
    <row r="3193" spans="1:10" x14ac:dyDescent="0.3">
      <c r="A3193" t="s">
        <v>1625</v>
      </c>
      <c r="B3193" t="s">
        <v>1626</v>
      </c>
      <c r="C3193" t="s">
        <v>1599</v>
      </c>
      <c r="D3193" t="s">
        <v>1600</v>
      </c>
      <c r="E3193">
        <v>1.08</v>
      </c>
      <c r="F3193">
        <v>5.5999999999999999E-3</v>
      </c>
      <c r="G3193" t="s">
        <v>72</v>
      </c>
      <c r="H3193" t="s">
        <v>44</v>
      </c>
      <c r="I3193" t="s">
        <v>16</v>
      </c>
      <c r="J3193">
        <v>2</v>
      </c>
    </row>
    <row r="3194" spans="1:10" x14ac:dyDescent="0.3">
      <c r="A3194" t="s">
        <v>1625</v>
      </c>
      <c r="B3194" t="s">
        <v>1626</v>
      </c>
      <c r="C3194" t="s">
        <v>1529</v>
      </c>
      <c r="D3194" t="s">
        <v>1530</v>
      </c>
      <c r="E3194">
        <v>1.0900000000000001</v>
      </c>
      <c r="F3194">
        <v>1.6000000000000001E-3</v>
      </c>
      <c r="G3194" t="s">
        <v>72</v>
      </c>
      <c r="H3194" t="s">
        <v>44</v>
      </c>
      <c r="I3194" t="s">
        <v>16</v>
      </c>
      <c r="J3194">
        <v>2</v>
      </c>
    </row>
    <row r="3195" spans="1:10" x14ac:dyDescent="0.3">
      <c r="A3195" t="s">
        <v>1625</v>
      </c>
      <c r="B3195" t="s">
        <v>1626</v>
      </c>
      <c r="C3195" t="s">
        <v>698</v>
      </c>
      <c r="D3195" t="s">
        <v>699</v>
      </c>
      <c r="E3195">
        <v>1.1000000000000001</v>
      </c>
      <c r="F3195">
        <v>2.0000000000000001E-4</v>
      </c>
      <c r="G3195" t="s">
        <v>72</v>
      </c>
      <c r="H3195" t="s">
        <v>44</v>
      </c>
      <c r="I3195" t="s">
        <v>16</v>
      </c>
      <c r="J3195">
        <v>1</v>
      </c>
    </row>
    <row r="3196" spans="1:10" x14ac:dyDescent="0.3">
      <c r="A3196" t="s">
        <v>1625</v>
      </c>
      <c r="B3196" t="s">
        <v>1626</v>
      </c>
      <c r="C3196" t="s">
        <v>1319</v>
      </c>
      <c r="D3196" t="s">
        <v>1320</v>
      </c>
      <c r="E3196">
        <v>1.1100000000000001</v>
      </c>
      <c r="F3196">
        <v>3.0095238095238094E-5</v>
      </c>
      <c r="G3196" t="s">
        <v>72</v>
      </c>
      <c r="H3196" t="s">
        <v>44</v>
      </c>
      <c r="I3196" t="s">
        <v>16</v>
      </c>
      <c r="J3196">
        <v>2</v>
      </c>
    </row>
    <row r="3197" spans="1:10" x14ac:dyDescent="0.3">
      <c r="A3197" t="s">
        <v>1625</v>
      </c>
      <c r="B3197" t="s">
        <v>1626</v>
      </c>
      <c r="C3197" t="s">
        <v>78</v>
      </c>
      <c r="D3197" t="s">
        <v>79</v>
      </c>
      <c r="E3197">
        <v>1.1200000000000001</v>
      </c>
      <c r="F3197">
        <v>6.1999999999999998E-3</v>
      </c>
      <c r="G3197" t="s">
        <v>72</v>
      </c>
      <c r="H3197" t="s">
        <v>44</v>
      </c>
      <c r="I3197" t="s">
        <v>16</v>
      </c>
      <c r="J3197">
        <v>7</v>
      </c>
    </row>
    <row r="3198" spans="1:10" x14ac:dyDescent="0.3">
      <c r="A3198" t="s">
        <v>1625</v>
      </c>
      <c r="B3198" t="s">
        <v>1626</v>
      </c>
      <c r="C3198" t="s">
        <v>963</v>
      </c>
      <c r="D3198" t="s">
        <v>964</v>
      </c>
      <c r="E3198">
        <v>1.1299999999999999</v>
      </c>
      <c r="F3198">
        <v>4.0000000000000002E-4</v>
      </c>
      <c r="G3198" t="s">
        <v>72</v>
      </c>
      <c r="H3198" t="s">
        <v>44</v>
      </c>
      <c r="I3198" t="s">
        <v>16</v>
      </c>
      <c r="J3198">
        <v>7</v>
      </c>
    </row>
    <row r="3199" spans="1:10" x14ac:dyDescent="0.3">
      <c r="A3199" t="s">
        <v>1625</v>
      </c>
      <c r="B3199" t="s">
        <v>1626</v>
      </c>
      <c r="C3199" t="s">
        <v>1325</v>
      </c>
      <c r="D3199" t="s">
        <v>1326</v>
      </c>
      <c r="E3199">
        <v>1.1400000000000001</v>
      </c>
      <c r="F3199">
        <v>2.9999999999999997E-4</v>
      </c>
      <c r="G3199" t="s">
        <v>72</v>
      </c>
      <c r="H3199" t="s">
        <v>44</v>
      </c>
      <c r="I3199" t="s">
        <v>16</v>
      </c>
      <c r="J3199">
        <v>1</v>
      </c>
    </row>
    <row r="3200" spans="1:10" x14ac:dyDescent="0.3">
      <c r="A3200" t="s">
        <v>1625</v>
      </c>
      <c r="B3200" t="s">
        <v>1626</v>
      </c>
      <c r="C3200" t="s">
        <v>1605</v>
      </c>
      <c r="D3200" t="s">
        <v>1606</v>
      </c>
      <c r="E3200">
        <v>2</v>
      </c>
      <c r="F3200">
        <v>1.0300952380952382</v>
      </c>
      <c r="G3200" t="s">
        <v>14</v>
      </c>
      <c r="H3200" t="s">
        <v>44</v>
      </c>
      <c r="I3200" t="s">
        <v>16</v>
      </c>
      <c r="J3200">
        <v>2</v>
      </c>
    </row>
    <row r="3201" spans="1:10" x14ac:dyDescent="0.3">
      <c r="A3201" t="s">
        <v>1625</v>
      </c>
      <c r="B3201" t="s">
        <v>1626</v>
      </c>
      <c r="C3201" t="s">
        <v>1603</v>
      </c>
      <c r="D3201" t="s">
        <v>1604</v>
      </c>
      <c r="E3201">
        <v>3</v>
      </c>
      <c r="F3201">
        <v>1.0300952380952382</v>
      </c>
      <c r="G3201" t="s">
        <v>14</v>
      </c>
      <c r="H3201" t="s">
        <v>44</v>
      </c>
      <c r="I3201" t="s">
        <v>16</v>
      </c>
      <c r="J3201">
        <v>3</v>
      </c>
    </row>
    <row r="3202" spans="1:10" x14ac:dyDescent="0.3">
      <c r="A3202" t="s">
        <v>1625</v>
      </c>
      <c r="B3202" t="s">
        <v>1626</v>
      </c>
      <c r="C3202" t="s">
        <v>1629</v>
      </c>
      <c r="D3202" t="s">
        <v>1630</v>
      </c>
      <c r="E3202">
        <v>4</v>
      </c>
      <c r="F3202">
        <v>1.0300952380952382</v>
      </c>
      <c r="G3202" t="s">
        <v>14</v>
      </c>
      <c r="H3202" t="s">
        <v>44</v>
      </c>
      <c r="I3202" t="s">
        <v>16</v>
      </c>
      <c r="J3202">
        <v>2</v>
      </c>
    </row>
    <row r="3203" spans="1:10" x14ac:dyDescent="0.3">
      <c r="A3203" t="s">
        <v>1625</v>
      </c>
      <c r="B3203" t="s">
        <v>1626</v>
      </c>
      <c r="C3203" t="s">
        <v>1631</v>
      </c>
      <c r="D3203" t="s">
        <v>1632</v>
      </c>
      <c r="E3203">
        <v>5</v>
      </c>
      <c r="F3203">
        <v>5.1428571428571428E-2</v>
      </c>
      <c r="G3203" t="s">
        <v>14</v>
      </c>
      <c r="H3203" t="s">
        <v>44</v>
      </c>
      <c r="I3203" t="s">
        <v>16</v>
      </c>
      <c r="J3203">
        <v>3</v>
      </c>
    </row>
    <row r="3204" spans="1:10" x14ac:dyDescent="0.3">
      <c r="A3204" t="s">
        <v>1633</v>
      </c>
      <c r="B3204" t="s">
        <v>1634</v>
      </c>
      <c r="C3204" t="s">
        <v>268</v>
      </c>
      <c r="D3204" t="s">
        <v>269</v>
      </c>
      <c r="E3204">
        <v>1.01</v>
      </c>
      <c r="F3204">
        <v>1.06E-2</v>
      </c>
      <c r="G3204" t="s">
        <v>72</v>
      </c>
      <c r="H3204" t="s">
        <v>151</v>
      </c>
      <c r="I3204" t="s">
        <v>16</v>
      </c>
      <c r="J3204">
        <v>5</v>
      </c>
    </row>
    <row r="3205" spans="1:10" x14ac:dyDescent="0.3">
      <c r="A3205" t="s">
        <v>1633</v>
      </c>
      <c r="B3205" t="s">
        <v>1634</v>
      </c>
      <c r="C3205" t="s">
        <v>1541</v>
      </c>
      <c r="D3205" t="s">
        <v>1542</v>
      </c>
      <c r="E3205">
        <v>1.02</v>
      </c>
      <c r="F3205">
        <v>1.9079999999999998E-3</v>
      </c>
      <c r="G3205" t="s">
        <v>72</v>
      </c>
      <c r="H3205" t="s">
        <v>151</v>
      </c>
      <c r="I3205" t="s">
        <v>16</v>
      </c>
      <c r="J3205">
        <v>1</v>
      </c>
    </row>
    <row r="3206" spans="1:10" x14ac:dyDescent="0.3">
      <c r="A3206" t="s">
        <v>1633</v>
      </c>
      <c r="B3206" t="s">
        <v>1634</v>
      </c>
      <c r="C3206" t="s">
        <v>118</v>
      </c>
      <c r="D3206" t="s">
        <v>119</v>
      </c>
      <c r="E3206">
        <v>1.03</v>
      </c>
      <c r="F3206">
        <v>5.0599999999999998E-6</v>
      </c>
      <c r="G3206" t="s">
        <v>72</v>
      </c>
      <c r="H3206" t="s">
        <v>151</v>
      </c>
      <c r="I3206" t="s">
        <v>16</v>
      </c>
      <c r="J3206">
        <v>2</v>
      </c>
    </row>
    <row r="3207" spans="1:10" x14ac:dyDescent="0.3">
      <c r="A3207" t="s">
        <v>1633</v>
      </c>
      <c r="B3207" t="s">
        <v>1634</v>
      </c>
      <c r="C3207" t="s">
        <v>126</v>
      </c>
      <c r="D3207" t="s">
        <v>127</v>
      </c>
      <c r="E3207">
        <v>1.04</v>
      </c>
      <c r="F3207">
        <v>5.7240000000000001E-5</v>
      </c>
      <c r="G3207" t="s">
        <v>72</v>
      </c>
      <c r="H3207" t="s">
        <v>151</v>
      </c>
      <c r="I3207" t="s">
        <v>16</v>
      </c>
      <c r="J3207">
        <v>1</v>
      </c>
    </row>
    <row r="3208" spans="1:10" x14ac:dyDescent="0.3">
      <c r="A3208" t="s">
        <v>1633</v>
      </c>
      <c r="B3208" t="s">
        <v>1634</v>
      </c>
      <c r="C3208" t="s">
        <v>421</v>
      </c>
      <c r="D3208" t="s">
        <v>422</v>
      </c>
      <c r="E3208">
        <v>1.05</v>
      </c>
      <c r="F3208">
        <v>8.7642399999999995E-3</v>
      </c>
      <c r="G3208" t="s">
        <v>72</v>
      </c>
      <c r="H3208" t="s">
        <v>151</v>
      </c>
      <c r="I3208" t="s">
        <v>16</v>
      </c>
      <c r="J3208">
        <v>1</v>
      </c>
    </row>
    <row r="3209" spans="1:10" x14ac:dyDescent="0.3">
      <c r="A3209" t="s">
        <v>1633</v>
      </c>
      <c r="B3209" t="s">
        <v>1634</v>
      </c>
      <c r="C3209" t="s">
        <v>1014</v>
      </c>
      <c r="D3209" t="s">
        <v>1015</v>
      </c>
      <c r="E3209">
        <v>1.06</v>
      </c>
      <c r="F3209">
        <v>1.7350399999999998E-2</v>
      </c>
      <c r="G3209" t="s">
        <v>72</v>
      </c>
      <c r="H3209" t="s">
        <v>151</v>
      </c>
      <c r="I3209" t="s">
        <v>16</v>
      </c>
      <c r="J3209">
        <v>1</v>
      </c>
    </row>
    <row r="3210" spans="1:10" x14ac:dyDescent="0.3">
      <c r="A3210" t="s">
        <v>1633</v>
      </c>
      <c r="B3210" t="s">
        <v>1634</v>
      </c>
      <c r="C3210" t="s">
        <v>739</v>
      </c>
      <c r="D3210" t="s">
        <v>740</v>
      </c>
      <c r="E3210">
        <v>1.07</v>
      </c>
      <c r="F3210">
        <v>1.908E-4</v>
      </c>
      <c r="G3210" t="s">
        <v>72</v>
      </c>
      <c r="H3210" t="s">
        <v>151</v>
      </c>
      <c r="I3210" t="s">
        <v>16</v>
      </c>
      <c r="J3210">
        <v>1</v>
      </c>
    </row>
    <row r="3211" spans="1:10" x14ac:dyDescent="0.3">
      <c r="A3211" t="s">
        <v>1633</v>
      </c>
      <c r="B3211" t="s">
        <v>1634</v>
      </c>
      <c r="C3211" t="s">
        <v>114</v>
      </c>
      <c r="D3211" t="s">
        <v>115</v>
      </c>
      <c r="E3211">
        <v>1.08</v>
      </c>
      <c r="F3211">
        <v>6.2009999999999995E-4</v>
      </c>
      <c r="G3211" t="s">
        <v>72</v>
      </c>
      <c r="H3211" t="s">
        <v>151</v>
      </c>
      <c r="I3211" t="s">
        <v>16</v>
      </c>
      <c r="J3211">
        <v>1</v>
      </c>
    </row>
    <row r="3212" spans="1:10" x14ac:dyDescent="0.3">
      <c r="A3212" t="s">
        <v>1633</v>
      </c>
      <c r="B3212" t="s">
        <v>1634</v>
      </c>
      <c r="C3212" t="s">
        <v>1635</v>
      </c>
      <c r="D3212" t="s">
        <v>1636</v>
      </c>
      <c r="E3212">
        <v>1.0900000000000001</v>
      </c>
      <c r="F3212">
        <v>1.3355999999999999E-4</v>
      </c>
      <c r="G3212" t="s">
        <v>72</v>
      </c>
      <c r="H3212" t="s">
        <v>151</v>
      </c>
      <c r="I3212" t="s">
        <v>16</v>
      </c>
      <c r="J3212">
        <v>2</v>
      </c>
    </row>
    <row r="3213" spans="1:10" x14ac:dyDescent="0.3">
      <c r="A3213" t="s">
        <v>1633</v>
      </c>
      <c r="B3213" t="s">
        <v>1634</v>
      </c>
      <c r="C3213" t="s">
        <v>104</v>
      </c>
      <c r="D3213" t="s">
        <v>105</v>
      </c>
      <c r="E3213">
        <v>1.1000000000000001</v>
      </c>
      <c r="F3213">
        <v>7.1074000000000007E-4</v>
      </c>
      <c r="G3213" t="s">
        <v>72</v>
      </c>
      <c r="H3213" t="s">
        <v>151</v>
      </c>
      <c r="I3213" t="s">
        <v>16</v>
      </c>
      <c r="J3213">
        <v>1</v>
      </c>
    </row>
    <row r="3214" spans="1:10" x14ac:dyDescent="0.3">
      <c r="A3214" t="s">
        <v>1633</v>
      </c>
      <c r="B3214" t="s">
        <v>1634</v>
      </c>
      <c r="C3214" t="s">
        <v>1637</v>
      </c>
      <c r="D3214" t="s">
        <v>1638</v>
      </c>
      <c r="E3214">
        <v>1.1100000000000001</v>
      </c>
      <c r="F3214">
        <v>1.11714E-3</v>
      </c>
      <c r="G3214" t="s">
        <v>72</v>
      </c>
      <c r="H3214" t="s">
        <v>151</v>
      </c>
      <c r="I3214" t="s">
        <v>16</v>
      </c>
      <c r="J3214">
        <v>2</v>
      </c>
    </row>
    <row r="3215" spans="1:10" x14ac:dyDescent="0.3">
      <c r="A3215" t="s">
        <v>1633</v>
      </c>
      <c r="B3215" t="s">
        <v>1634</v>
      </c>
      <c r="C3215" t="s">
        <v>696</v>
      </c>
      <c r="D3215" t="s">
        <v>697</v>
      </c>
      <c r="E3215">
        <v>1.1200000000000001</v>
      </c>
      <c r="F3215">
        <v>9.5400000000000001E-5</v>
      </c>
      <c r="G3215" t="s">
        <v>72</v>
      </c>
      <c r="H3215" t="s">
        <v>151</v>
      </c>
      <c r="I3215" t="s">
        <v>16</v>
      </c>
      <c r="J3215">
        <v>1</v>
      </c>
    </row>
    <row r="3216" spans="1:10" x14ac:dyDescent="0.3">
      <c r="A3216" t="s">
        <v>1633</v>
      </c>
      <c r="B3216" t="s">
        <v>1634</v>
      </c>
      <c r="C3216" t="s">
        <v>78</v>
      </c>
      <c r="D3216" t="s">
        <v>79</v>
      </c>
      <c r="E3216">
        <v>1.1299999999999999</v>
      </c>
      <c r="F3216">
        <v>4.2395799999999997E-3</v>
      </c>
      <c r="G3216" t="s">
        <v>72</v>
      </c>
      <c r="H3216" t="s">
        <v>151</v>
      </c>
      <c r="I3216" t="s">
        <v>16</v>
      </c>
      <c r="J3216">
        <v>7</v>
      </c>
    </row>
    <row r="3217" spans="1:10" x14ac:dyDescent="0.3">
      <c r="A3217" t="s">
        <v>1633</v>
      </c>
      <c r="B3217" t="s">
        <v>1634</v>
      </c>
      <c r="C3217" t="s">
        <v>304</v>
      </c>
      <c r="D3217" t="s">
        <v>305</v>
      </c>
      <c r="E3217">
        <v>1.1400000000000001</v>
      </c>
      <c r="F3217">
        <v>9.5399999999999988E-4</v>
      </c>
      <c r="G3217" t="s">
        <v>72</v>
      </c>
      <c r="H3217" t="s">
        <v>151</v>
      </c>
      <c r="I3217" t="s">
        <v>16</v>
      </c>
      <c r="J3217">
        <v>2</v>
      </c>
    </row>
    <row r="3218" spans="1:10" x14ac:dyDescent="0.3">
      <c r="A3218" t="s">
        <v>1633</v>
      </c>
      <c r="B3218" t="s">
        <v>1634</v>
      </c>
      <c r="C3218" t="s">
        <v>21</v>
      </c>
      <c r="D3218" t="s">
        <v>22</v>
      </c>
      <c r="E3218">
        <v>2</v>
      </c>
      <c r="F3218">
        <v>1.05</v>
      </c>
      <c r="G3218" t="s">
        <v>14</v>
      </c>
      <c r="H3218" t="s">
        <v>151</v>
      </c>
      <c r="I3218" t="s">
        <v>16</v>
      </c>
      <c r="J3218">
        <v>2</v>
      </c>
    </row>
    <row r="3219" spans="1:10" x14ac:dyDescent="0.3">
      <c r="A3219" t="s">
        <v>1633</v>
      </c>
      <c r="B3219" t="s">
        <v>1634</v>
      </c>
      <c r="C3219" t="s">
        <v>1639</v>
      </c>
      <c r="D3219" t="s">
        <v>1640</v>
      </c>
      <c r="E3219">
        <v>3</v>
      </c>
      <c r="F3219">
        <v>1.05</v>
      </c>
      <c r="G3219" t="s">
        <v>14</v>
      </c>
      <c r="H3219" t="s">
        <v>151</v>
      </c>
      <c r="I3219" t="s">
        <v>16</v>
      </c>
      <c r="J3219">
        <v>4</v>
      </c>
    </row>
    <row r="3220" spans="1:10" x14ac:dyDescent="0.3">
      <c r="A3220" t="s">
        <v>1633</v>
      </c>
      <c r="B3220" t="s">
        <v>1634</v>
      </c>
      <c r="C3220" t="s">
        <v>1641</v>
      </c>
      <c r="D3220" t="s">
        <v>1642</v>
      </c>
      <c r="E3220">
        <v>4</v>
      </c>
      <c r="F3220">
        <v>1.05</v>
      </c>
      <c r="G3220" t="s">
        <v>14</v>
      </c>
      <c r="H3220" t="s">
        <v>151</v>
      </c>
      <c r="I3220" t="s">
        <v>16</v>
      </c>
      <c r="J3220">
        <v>4</v>
      </c>
    </row>
    <row r="3221" spans="1:10" x14ac:dyDescent="0.3">
      <c r="A3221" t="s">
        <v>1633</v>
      </c>
      <c r="B3221" t="s">
        <v>1634</v>
      </c>
      <c r="C3221" t="s">
        <v>139</v>
      </c>
      <c r="D3221" t="s">
        <v>140</v>
      </c>
      <c r="E3221">
        <v>5</v>
      </c>
      <c r="F3221">
        <v>2.5600000000000001E-2</v>
      </c>
      <c r="G3221" t="s">
        <v>14</v>
      </c>
      <c r="H3221" t="s">
        <v>151</v>
      </c>
      <c r="I3221" t="s">
        <v>16</v>
      </c>
      <c r="J3221">
        <v>3</v>
      </c>
    </row>
    <row r="3222" spans="1:10" x14ac:dyDescent="0.3">
      <c r="A3222" t="s">
        <v>1633</v>
      </c>
      <c r="B3222" t="s">
        <v>1634</v>
      </c>
      <c r="C3222" t="s">
        <v>36</v>
      </c>
      <c r="D3222" t="s">
        <v>37</v>
      </c>
      <c r="E3222">
        <v>6</v>
      </c>
      <c r="F3222">
        <v>1.05</v>
      </c>
      <c r="G3222" t="s">
        <v>14</v>
      </c>
      <c r="H3222" t="s">
        <v>151</v>
      </c>
      <c r="I3222" t="s">
        <v>16</v>
      </c>
      <c r="J3222">
        <v>3</v>
      </c>
    </row>
    <row r="3223" spans="1:10" x14ac:dyDescent="0.3">
      <c r="A3223" t="s">
        <v>1633</v>
      </c>
      <c r="B3223" t="s">
        <v>1634</v>
      </c>
      <c r="C3223" t="s">
        <v>154</v>
      </c>
      <c r="D3223" t="s">
        <v>155</v>
      </c>
      <c r="E3223">
        <v>7</v>
      </c>
      <c r="F3223">
        <v>1.05</v>
      </c>
      <c r="G3223" t="s">
        <v>14</v>
      </c>
      <c r="H3223" t="s">
        <v>151</v>
      </c>
      <c r="I3223" t="s">
        <v>16</v>
      </c>
      <c r="J3223">
        <v>3</v>
      </c>
    </row>
    <row r="3224" spans="1:10" x14ac:dyDescent="0.3">
      <c r="A3224" t="s">
        <v>1643</v>
      </c>
      <c r="B3224" t="s">
        <v>1644</v>
      </c>
      <c r="C3224" t="s">
        <v>268</v>
      </c>
      <c r="D3224" t="s">
        <v>269</v>
      </c>
      <c r="E3224">
        <v>1.01</v>
      </c>
      <c r="F3224">
        <v>1.06E-2</v>
      </c>
      <c r="G3224" t="s">
        <v>72</v>
      </c>
      <c r="H3224" t="s">
        <v>196</v>
      </c>
      <c r="I3224" t="s">
        <v>16</v>
      </c>
      <c r="J3224">
        <v>5</v>
      </c>
    </row>
    <row r="3225" spans="1:10" x14ac:dyDescent="0.3">
      <c r="A3225" t="s">
        <v>1643</v>
      </c>
      <c r="B3225" t="s">
        <v>1644</v>
      </c>
      <c r="C3225" t="s">
        <v>304</v>
      </c>
      <c r="D3225" t="s">
        <v>305</v>
      </c>
      <c r="E3225">
        <v>1.02</v>
      </c>
      <c r="F3225">
        <v>9.5403999999999997E-4</v>
      </c>
      <c r="G3225" t="s">
        <v>72</v>
      </c>
      <c r="H3225" t="s">
        <v>196</v>
      </c>
      <c r="I3225" t="s">
        <v>16</v>
      </c>
      <c r="J3225">
        <v>2</v>
      </c>
    </row>
    <row r="3226" spans="1:10" x14ac:dyDescent="0.3">
      <c r="A3226" t="s">
        <v>1643</v>
      </c>
      <c r="B3226" t="s">
        <v>1644</v>
      </c>
      <c r="C3226" t="s">
        <v>1541</v>
      </c>
      <c r="D3226" t="s">
        <v>1542</v>
      </c>
      <c r="E3226">
        <v>1.03</v>
      </c>
      <c r="F3226">
        <v>1.9080799999999999E-3</v>
      </c>
      <c r="G3226" t="s">
        <v>72</v>
      </c>
      <c r="H3226" t="s">
        <v>196</v>
      </c>
      <c r="I3226" t="s">
        <v>16</v>
      </c>
      <c r="J3226">
        <v>1</v>
      </c>
    </row>
    <row r="3227" spans="1:10" x14ac:dyDescent="0.3">
      <c r="A3227" t="s">
        <v>1643</v>
      </c>
      <c r="B3227" t="s">
        <v>1644</v>
      </c>
      <c r="C3227" t="s">
        <v>118</v>
      </c>
      <c r="D3227" t="s">
        <v>119</v>
      </c>
      <c r="E3227">
        <v>1.04</v>
      </c>
      <c r="F3227">
        <v>5.04E-6</v>
      </c>
      <c r="G3227" t="s">
        <v>72</v>
      </c>
      <c r="H3227" t="s">
        <v>196</v>
      </c>
      <c r="I3227" t="s">
        <v>16</v>
      </c>
      <c r="J3227">
        <v>2</v>
      </c>
    </row>
    <row r="3228" spans="1:10" x14ac:dyDescent="0.3">
      <c r="A3228" t="s">
        <v>1643</v>
      </c>
      <c r="B3228" t="s">
        <v>1644</v>
      </c>
      <c r="C3228" t="s">
        <v>78</v>
      </c>
      <c r="D3228" t="s">
        <v>79</v>
      </c>
      <c r="E3228">
        <v>1.05</v>
      </c>
      <c r="F3228">
        <v>4.2397199999999998E-3</v>
      </c>
      <c r="G3228" t="s">
        <v>72</v>
      </c>
      <c r="H3228" t="s">
        <v>196</v>
      </c>
      <c r="I3228" t="s">
        <v>16</v>
      </c>
      <c r="J3228">
        <v>7</v>
      </c>
    </row>
    <row r="3229" spans="1:10" x14ac:dyDescent="0.3">
      <c r="A3229" t="s">
        <v>1643</v>
      </c>
      <c r="B3229" t="s">
        <v>1644</v>
      </c>
      <c r="C3229" t="s">
        <v>126</v>
      </c>
      <c r="D3229" t="s">
        <v>127</v>
      </c>
      <c r="E3229">
        <v>1.06</v>
      </c>
      <c r="F3229">
        <v>5.7240000000000001E-5</v>
      </c>
      <c r="G3229" t="s">
        <v>72</v>
      </c>
      <c r="H3229" t="s">
        <v>196</v>
      </c>
      <c r="I3229" t="s">
        <v>16</v>
      </c>
      <c r="J3229">
        <v>1</v>
      </c>
    </row>
    <row r="3230" spans="1:10" x14ac:dyDescent="0.3">
      <c r="A3230" t="s">
        <v>1643</v>
      </c>
      <c r="B3230" t="s">
        <v>1644</v>
      </c>
      <c r="C3230" t="s">
        <v>421</v>
      </c>
      <c r="D3230" t="s">
        <v>422</v>
      </c>
      <c r="E3230">
        <v>1.07</v>
      </c>
      <c r="F3230">
        <v>8.7642399999999995E-3</v>
      </c>
      <c r="G3230" t="s">
        <v>72</v>
      </c>
      <c r="H3230" t="s">
        <v>196</v>
      </c>
      <c r="I3230" t="s">
        <v>16</v>
      </c>
      <c r="J3230">
        <v>1</v>
      </c>
    </row>
    <row r="3231" spans="1:10" x14ac:dyDescent="0.3">
      <c r="A3231" t="s">
        <v>1643</v>
      </c>
      <c r="B3231" t="s">
        <v>1644</v>
      </c>
      <c r="C3231" t="s">
        <v>1036</v>
      </c>
      <c r="D3231" t="s">
        <v>1037</v>
      </c>
      <c r="E3231">
        <v>1.08</v>
      </c>
      <c r="F3231">
        <v>1.7350399999999998E-2</v>
      </c>
      <c r="G3231" t="s">
        <v>72</v>
      </c>
      <c r="H3231" t="s">
        <v>196</v>
      </c>
      <c r="I3231" t="s">
        <v>16</v>
      </c>
      <c r="J3231">
        <v>0</v>
      </c>
    </row>
    <row r="3232" spans="1:10" x14ac:dyDescent="0.3">
      <c r="A3232" t="s">
        <v>1643</v>
      </c>
      <c r="B3232" t="s">
        <v>1644</v>
      </c>
      <c r="C3232" t="s">
        <v>739</v>
      </c>
      <c r="D3232" t="s">
        <v>740</v>
      </c>
      <c r="E3232">
        <v>1.0900000000000001</v>
      </c>
      <c r="F3232">
        <v>1.908E-4</v>
      </c>
      <c r="G3232" t="s">
        <v>72</v>
      </c>
      <c r="H3232" t="s">
        <v>196</v>
      </c>
      <c r="I3232" t="s">
        <v>16</v>
      </c>
      <c r="J3232">
        <v>1</v>
      </c>
    </row>
    <row r="3233" spans="1:10" x14ac:dyDescent="0.3">
      <c r="A3233" t="s">
        <v>1643</v>
      </c>
      <c r="B3233" t="s">
        <v>1644</v>
      </c>
      <c r="C3233" t="s">
        <v>114</v>
      </c>
      <c r="D3233" t="s">
        <v>115</v>
      </c>
      <c r="E3233">
        <v>1.1000000000000001</v>
      </c>
      <c r="F3233">
        <v>6.2012000000000005E-4</v>
      </c>
      <c r="G3233" t="s">
        <v>72</v>
      </c>
      <c r="H3233" t="s">
        <v>196</v>
      </c>
      <c r="I3233" t="s">
        <v>16</v>
      </c>
      <c r="J3233">
        <v>1</v>
      </c>
    </row>
    <row r="3234" spans="1:10" x14ac:dyDescent="0.3">
      <c r="A3234" t="s">
        <v>1643</v>
      </c>
      <c r="B3234" t="s">
        <v>1644</v>
      </c>
      <c r="C3234" t="s">
        <v>1635</v>
      </c>
      <c r="D3234" t="s">
        <v>1636</v>
      </c>
      <c r="E3234">
        <v>1.1100000000000001</v>
      </c>
      <c r="F3234">
        <v>1.3355999999999999E-4</v>
      </c>
      <c r="G3234" t="s">
        <v>72</v>
      </c>
      <c r="H3234" t="s">
        <v>196</v>
      </c>
      <c r="I3234" t="s">
        <v>16</v>
      </c>
      <c r="J3234">
        <v>2</v>
      </c>
    </row>
    <row r="3235" spans="1:10" x14ac:dyDescent="0.3">
      <c r="A3235" t="s">
        <v>1643</v>
      </c>
      <c r="B3235" t="s">
        <v>1644</v>
      </c>
      <c r="C3235" t="s">
        <v>104</v>
      </c>
      <c r="D3235" t="s">
        <v>105</v>
      </c>
      <c r="E3235">
        <v>1.1200000000000001</v>
      </c>
      <c r="F3235">
        <v>7.1075999999999995E-4</v>
      </c>
      <c r="G3235" t="s">
        <v>72</v>
      </c>
      <c r="H3235" t="s">
        <v>196</v>
      </c>
      <c r="I3235" t="s">
        <v>16</v>
      </c>
      <c r="J3235">
        <v>1</v>
      </c>
    </row>
    <row r="3236" spans="1:10" x14ac:dyDescent="0.3">
      <c r="A3236" t="s">
        <v>1643</v>
      </c>
      <c r="B3236" t="s">
        <v>1644</v>
      </c>
      <c r="C3236" t="s">
        <v>1637</v>
      </c>
      <c r="D3236" t="s">
        <v>1638</v>
      </c>
      <c r="E3236">
        <v>1.1299999999999999</v>
      </c>
      <c r="F3236">
        <v>1.1171600000000001E-3</v>
      </c>
      <c r="G3236" t="s">
        <v>72</v>
      </c>
      <c r="H3236" t="s">
        <v>196</v>
      </c>
      <c r="I3236" t="s">
        <v>16</v>
      </c>
      <c r="J3236">
        <v>2</v>
      </c>
    </row>
    <row r="3237" spans="1:10" x14ac:dyDescent="0.3">
      <c r="A3237" t="s">
        <v>1643</v>
      </c>
      <c r="B3237" t="s">
        <v>1644</v>
      </c>
      <c r="C3237" t="s">
        <v>696</v>
      </c>
      <c r="D3237" t="s">
        <v>697</v>
      </c>
      <c r="E3237">
        <v>1.1400000000000001</v>
      </c>
      <c r="F3237">
        <v>9.5400000000000001E-5</v>
      </c>
      <c r="G3237" t="s">
        <v>72</v>
      </c>
      <c r="H3237" t="s">
        <v>196</v>
      </c>
      <c r="I3237" t="s">
        <v>16</v>
      </c>
      <c r="J3237">
        <v>1</v>
      </c>
    </row>
    <row r="3238" spans="1:10" x14ac:dyDescent="0.3">
      <c r="A3238" t="s">
        <v>1643</v>
      </c>
      <c r="B3238" t="s">
        <v>1644</v>
      </c>
      <c r="C3238" t="s">
        <v>1645</v>
      </c>
      <c r="D3238" t="s">
        <v>1646</v>
      </c>
      <c r="E3238">
        <v>2</v>
      </c>
      <c r="F3238">
        <v>1.02</v>
      </c>
      <c r="G3238" t="s">
        <v>14</v>
      </c>
      <c r="H3238" t="s">
        <v>196</v>
      </c>
      <c r="I3238" t="s">
        <v>16</v>
      </c>
      <c r="J3238">
        <v>4</v>
      </c>
    </row>
    <row r="3239" spans="1:10" x14ac:dyDescent="0.3">
      <c r="A3239" t="s">
        <v>1643</v>
      </c>
      <c r="B3239" t="s">
        <v>1644</v>
      </c>
      <c r="C3239" t="s">
        <v>139</v>
      </c>
      <c r="D3239" t="s">
        <v>140</v>
      </c>
      <c r="E3239">
        <v>3</v>
      </c>
      <c r="F3239">
        <v>2.5600000000000001E-2</v>
      </c>
      <c r="G3239" t="s">
        <v>14</v>
      </c>
      <c r="H3239" t="s">
        <v>196</v>
      </c>
      <c r="I3239" t="s">
        <v>16</v>
      </c>
      <c r="J3239">
        <v>3</v>
      </c>
    </row>
    <row r="3240" spans="1:10" x14ac:dyDescent="0.3">
      <c r="A3240" t="s">
        <v>1643</v>
      </c>
      <c r="B3240" t="s">
        <v>1644</v>
      </c>
      <c r="C3240" t="s">
        <v>1647</v>
      </c>
      <c r="D3240" t="s">
        <v>1648</v>
      </c>
      <c r="E3240">
        <v>4</v>
      </c>
      <c r="F3240">
        <v>1.02</v>
      </c>
      <c r="G3240" t="s">
        <v>14</v>
      </c>
      <c r="H3240" t="s">
        <v>196</v>
      </c>
      <c r="I3240" t="s">
        <v>16</v>
      </c>
      <c r="J3240">
        <v>4</v>
      </c>
    </row>
    <row r="3241" spans="1:10" x14ac:dyDescent="0.3">
      <c r="A3241" t="s">
        <v>1643</v>
      </c>
      <c r="B3241" t="s">
        <v>1644</v>
      </c>
      <c r="C3241" t="s">
        <v>135</v>
      </c>
      <c r="D3241" t="s">
        <v>136</v>
      </c>
      <c r="E3241">
        <v>5</v>
      </c>
      <c r="F3241">
        <v>2.4299999999999999E-3</v>
      </c>
      <c r="G3241" t="s">
        <v>72</v>
      </c>
      <c r="H3241" t="s">
        <v>196</v>
      </c>
      <c r="I3241" t="s">
        <v>16</v>
      </c>
      <c r="J3241">
        <v>2</v>
      </c>
    </row>
    <row r="3242" spans="1:10" x14ac:dyDescent="0.3">
      <c r="A3242" t="s">
        <v>1643</v>
      </c>
      <c r="B3242" t="s">
        <v>1644</v>
      </c>
      <c r="C3242" t="s">
        <v>1649</v>
      </c>
      <c r="D3242" t="s">
        <v>1650</v>
      </c>
      <c r="E3242">
        <v>6</v>
      </c>
      <c r="F3242">
        <v>4.8600000000000005E-4</v>
      </c>
      <c r="G3242" t="s">
        <v>72</v>
      </c>
      <c r="H3242" t="s">
        <v>196</v>
      </c>
      <c r="I3242" t="s">
        <v>16</v>
      </c>
      <c r="J3242">
        <v>2</v>
      </c>
    </row>
    <row r="3243" spans="1:10" x14ac:dyDescent="0.3">
      <c r="A3243" t="s">
        <v>1651</v>
      </c>
      <c r="B3243" t="s">
        <v>1652</v>
      </c>
      <c r="C3243" t="s">
        <v>215</v>
      </c>
      <c r="D3243" t="s">
        <v>216</v>
      </c>
      <c r="E3243">
        <v>1.01</v>
      </c>
      <c r="F3243">
        <v>1.1999999999999999E-3</v>
      </c>
      <c r="G3243" t="s">
        <v>72</v>
      </c>
      <c r="H3243" t="s">
        <v>196</v>
      </c>
      <c r="I3243" t="s">
        <v>16</v>
      </c>
      <c r="J3243">
        <v>1</v>
      </c>
    </row>
    <row r="3244" spans="1:10" x14ac:dyDescent="0.3">
      <c r="A3244" t="s">
        <v>1651</v>
      </c>
      <c r="B3244" t="s">
        <v>1652</v>
      </c>
      <c r="C3244" t="s">
        <v>314</v>
      </c>
      <c r="D3244" t="s">
        <v>315</v>
      </c>
      <c r="E3244">
        <v>1.02</v>
      </c>
      <c r="F3244">
        <v>7.9600000000000005E-4</v>
      </c>
      <c r="G3244" t="s">
        <v>72</v>
      </c>
      <c r="H3244" t="s">
        <v>196</v>
      </c>
      <c r="I3244" t="s">
        <v>16</v>
      </c>
      <c r="J3244">
        <v>1</v>
      </c>
    </row>
    <row r="3245" spans="1:10" x14ac:dyDescent="0.3">
      <c r="A3245" t="s">
        <v>1651</v>
      </c>
      <c r="B3245" t="s">
        <v>1652</v>
      </c>
      <c r="C3245" t="s">
        <v>290</v>
      </c>
      <c r="D3245" t="s">
        <v>291</v>
      </c>
      <c r="E3245">
        <v>1.03</v>
      </c>
      <c r="F3245">
        <v>3.6000000000000002E-4</v>
      </c>
      <c r="G3245" t="s">
        <v>72</v>
      </c>
      <c r="H3245" t="s">
        <v>196</v>
      </c>
      <c r="I3245" t="s">
        <v>16</v>
      </c>
      <c r="J3245">
        <v>1</v>
      </c>
    </row>
    <row r="3246" spans="1:10" x14ac:dyDescent="0.3">
      <c r="A3246" t="s">
        <v>1651</v>
      </c>
      <c r="B3246" t="s">
        <v>1652</v>
      </c>
      <c r="C3246" t="s">
        <v>80</v>
      </c>
      <c r="D3246" t="s">
        <v>81</v>
      </c>
      <c r="E3246">
        <v>1.04</v>
      </c>
      <c r="F3246">
        <v>8.3599999999999994E-4</v>
      </c>
      <c r="G3246" t="s">
        <v>72</v>
      </c>
      <c r="H3246" t="s">
        <v>196</v>
      </c>
      <c r="I3246" t="s">
        <v>16</v>
      </c>
      <c r="J3246">
        <v>1</v>
      </c>
    </row>
    <row r="3247" spans="1:10" x14ac:dyDescent="0.3">
      <c r="A3247" t="s">
        <v>1651</v>
      </c>
      <c r="B3247" t="s">
        <v>1652</v>
      </c>
      <c r="C3247" t="s">
        <v>86</v>
      </c>
      <c r="D3247" t="s">
        <v>87</v>
      </c>
      <c r="E3247">
        <v>1.05</v>
      </c>
      <c r="F3247">
        <v>8.3999999999999995E-5</v>
      </c>
      <c r="G3247" t="s">
        <v>72</v>
      </c>
      <c r="H3247" t="s">
        <v>196</v>
      </c>
      <c r="I3247" t="s">
        <v>16</v>
      </c>
      <c r="J3247">
        <v>1</v>
      </c>
    </row>
    <row r="3248" spans="1:10" x14ac:dyDescent="0.3">
      <c r="A3248" t="s">
        <v>1651</v>
      </c>
      <c r="B3248" t="s">
        <v>1652</v>
      </c>
      <c r="C3248" t="s">
        <v>74</v>
      </c>
      <c r="D3248" t="s">
        <v>75</v>
      </c>
      <c r="E3248">
        <v>1.06</v>
      </c>
      <c r="F3248">
        <v>8.3999999999999995E-5</v>
      </c>
      <c r="G3248" t="s">
        <v>72</v>
      </c>
      <c r="H3248" t="s">
        <v>196</v>
      </c>
      <c r="I3248" t="s">
        <v>16</v>
      </c>
      <c r="J3248">
        <v>1</v>
      </c>
    </row>
    <row r="3249" spans="1:10" x14ac:dyDescent="0.3">
      <c r="A3249" t="s">
        <v>1651</v>
      </c>
      <c r="B3249" t="s">
        <v>1652</v>
      </c>
      <c r="C3249" t="s">
        <v>90</v>
      </c>
      <c r="D3249" t="s">
        <v>91</v>
      </c>
      <c r="E3249">
        <v>1.07</v>
      </c>
      <c r="F3249">
        <v>2.8000000000000003E-5</v>
      </c>
      <c r="G3249" t="s">
        <v>72</v>
      </c>
      <c r="H3249" t="s">
        <v>196</v>
      </c>
      <c r="I3249" t="s">
        <v>16</v>
      </c>
      <c r="J3249">
        <v>1</v>
      </c>
    </row>
    <row r="3250" spans="1:10" x14ac:dyDescent="0.3">
      <c r="A3250" t="s">
        <v>1651</v>
      </c>
      <c r="B3250" t="s">
        <v>1652</v>
      </c>
      <c r="C3250" t="s">
        <v>110</v>
      </c>
      <c r="D3250" t="s">
        <v>111</v>
      </c>
      <c r="E3250">
        <v>1.08</v>
      </c>
      <c r="F3250">
        <v>7.9999999999999996E-6</v>
      </c>
      <c r="G3250" t="s">
        <v>72</v>
      </c>
      <c r="H3250" t="s">
        <v>196</v>
      </c>
      <c r="I3250" t="s">
        <v>16</v>
      </c>
      <c r="J3250">
        <v>1</v>
      </c>
    </row>
    <row r="3251" spans="1:10" x14ac:dyDescent="0.3">
      <c r="A3251" t="s">
        <v>1651</v>
      </c>
      <c r="B3251" t="s">
        <v>1652</v>
      </c>
      <c r="C3251" t="s">
        <v>112</v>
      </c>
      <c r="D3251" t="s">
        <v>113</v>
      </c>
      <c r="E3251">
        <v>1.0900000000000001</v>
      </c>
      <c r="F3251">
        <v>7.9999999999999996E-6</v>
      </c>
      <c r="G3251" t="s">
        <v>72</v>
      </c>
      <c r="H3251" t="s">
        <v>196</v>
      </c>
      <c r="I3251" t="s">
        <v>16</v>
      </c>
      <c r="J3251">
        <v>1</v>
      </c>
    </row>
    <row r="3252" spans="1:10" x14ac:dyDescent="0.3">
      <c r="A3252" t="s">
        <v>1651</v>
      </c>
      <c r="B3252" t="s">
        <v>1652</v>
      </c>
      <c r="C3252" t="s">
        <v>116</v>
      </c>
      <c r="D3252" t="s">
        <v>117</v>
      </c>
      <c r="E3252">
        <v>1.1000000000000001</v>
      </c>
      <c r="F3252">
        <v>6.0000000000000002E-6</v>
      </c>
      <c r="G3252" t="s">
        <v>72</v>
      </c>
      <c r="H3252" t="s">
        <v>196</v>
      </c>
      <c r="I3252" t="s">
        <v>16</v>
      </c>
      <c r="J3252">
        <v>1</v>
      </c>
    </row>
    <row r="3253" spans="1:10" x14ac:dyDescent="0.3">
      <c r="A3253" t="s">
        <v>1651</v>
      </c>
      <c r="B3253" t="s">
        <v>1652</v>
      </c>
      <c r="C3253" t="s">
        <v>118</v>
      </c>
      <c r="D3253" t="s">
        <v>119</v>
      </c>
      <c r="E3253">
        <v>1.1100000000000001</v>
      </c>
      <c r="F3253">
        <v>3.1999999999999999E-5</v>
      </c>
      <c r="G3253" t="s">
        <v>72</v>
      </c>
      <c r="H3253" t="s">
        <v>196</v>
      </c>
      <c r="I3253" t="s">
        <v>16</v>
      </c>
      <c r="J3253">
        <v>2</v>
      </c>
    </row>
    <row r="3254" spans="1:10" x14ac:dyDescent="0.3">
      <c r="A3254" t="s">
        <v>1651</v>
      </c>
      <c r="B3254" t="s">
        <v>1652</v>
      </c>
      <c r="C3254" t="s">
        <v>120</v>
      </c>
      <c r="D3254" t="s">
        <v>121</v>
      </c>
      <c r="E3254">
        <v>1.1200000000000001</v>
      </c>
      <c r="F3254">
        <v>7.1999999999999999E-7</v>
      </c>
      <c r="G3254" t="s">
        <v>72</v>
      </c>
      <c r="H3254" t="s">
        <v>196</v>
      </c>
      <c r="I3254" t="s">
        <v>16</v>
      </c>
      <c r="J3254">
        <v>1</v>
      </c>
    </row>
    <row r="3255" spans="1:10" x14ac:dyDescent="0.3">
      <c r="A3255" t="s">
        <v>1651</v>
      </c>
      <c r="B3255" t="s">
        <v>1652</v>
      </c>
      <c r="C3255" t="s">
        <v>227</v>
      </c>
      <c r="D3255" t="s">
        <v>228</v>
      </c>
      <c r="E3255">
        <v>1.1299999999999999</v>
      </c>
      <c r="F3255">
        <v>1.8E-7</v>
      </c>
      <c r="G3255" t="s">
        <v>72</v>
      </c>
      <c r="H3255" t="s">
        <v>196</v>
      </c>
      <c r="I3255" t="s">
        <v>16</v>
      </c>
      <c r="J3255">
        <v>1</v>
      </c>
    </row>
    <row r="3256" spans="1:10" x14ac:dyDescent="0.3">
      <c r="A3256" t="s">
        <v>1651</v>
      </c>
      <c r="B3256" t="s">
        <v>1652</v>
      </c>
      <c r="C3256" t="s">
        <v>126</v>
      </c>
      <c r="D3256" t="s">
        <v>127</v>
      </c>
      <c r="E3256">
        <v>1.1400000000000001</v>
      </c>
      <c r="F3256">
        <v>2.4E-8</v>
      </c>
      <c r="G3256" t="s">
        <v>72</v>
      </c>
      <c r="H3256" t="s">
        <v>196</v>
      </c>
      <c r="I3256" t="s">
        <v>16</v>
      </c>
      <c r="J3256">
        <v>1</v>
      </c>
    </row>
    <row r="3257" spans="1:10" x14ac:dyDescent="0.3">
      <c r="A3257" t="s">
        <v>1651</v>
      </c>
      <c r="B3257" t="s">
        <v>1652</v>
      </c>
      <c r="C3257" t="s">
        <v>128</v>
      </c>
      <c r="D3257" t="s">
        <v>129</v>
      </c>
      <c r="E3257">
        <v>1.1499999999999999</v>
      </c>
      <c r="F3257">
        <v>1E-8</v>
      </c>
      <c r="G3257" t="s">
        <v>130</v>
      </c>
      <c r="H3257" t="s">
        <v>196</v>
      </c>
      <c r="I3257" t="s">
        <v>16</v>
      </c>
      <c r="J3257">
        <v>1</v>
      </c>
    </row>
    <row r="3258" spans="1:10" x14ac:dyDescent="0.3">
      <c r="A3258" t="s">
        <v>1651</v>
      </c>
      <c r="B3258" t="s">
        <v>1652</v>
      </c>
      <c r="C3258" t="s">
        <v>1635</v>
      </c>
      <c r="D3258" t="s">
        <v>1636</v>
      </c>
      <c r="E3258">
        <v>1.1599999999999999</v>
      </c>
      <c r="F3258">
        <v>4.7999999999999996E-4</v>
      </c>
      <c r="G3258" t="s">
        <v>72</v>
      </c>
      <c r="H3258" t="s">
        <v>196</v>
      </c>
      <c r="I3258" t="s">
        <v>16</v>
      </c>
      <c r="J3258">
        <v>2</v>
      </c>
    </row>
    <row r="3259" spans="1:10" x14ac:dyDescent="0.3">
      <c r="A3259" t="s">
        <v>1651</v>
      </c>
      <c r="B3259" t="s">
        <v>1652</v>
      </c>
      <c r="C3259" t="s">
        <v>1637</v>
      </c>
      <c r="D3259" t="s">
        <v>1638</v>
      </c>
      <c r="E3259">
        <v>1.17</v>
      </c>
      <c r="F3259">
        <v>3.6000000000000002E-4</v>
      </c>
      <c r="G3259" t="s">
        <v>72</v>
      </c>
      <c r="H3259" t="s">
        <v>196</v>
      </c>
      <c r="I3259" t="s">
        <v>16</v>
      </c>
      <c r="J3259">
        <v>2</v>
      </c>
    </row>
    <row r="3260" spans="1:10" x14ac:dyDescent="0.3">
      <c r="A3260" t="s">
        <v>1651</v>
      </c>
      <c r="B3260" t="s">
        <v>1652</v>
      </c>
      <c r="C3260" t="s">
        <v>698</v>
      </c>
      <c r="D3260" t="s">
        <v>699</v>
      </c>
      <c r="E3260">
        <v>1.18</v>
      </c>
      <c r="F3260">
        <v>4.8000000000000001E-5</v>
      </c>
      <c r="G3260" t="s">
        <v>72</v>
      </c>
      <c r="H3260" t="s">
        <v>196</v>
      </c>
      <c r="I3260" t="s">
        <v>16</v>
      </c>
      <c r="J3260">
        <v>1</v>
      </c>
    </row>
    <row r="3261" spans="1:10" x14ac:dyDescent="0.3">
      <c r="A3261" t="s">
        <v>1651</v>
      </c>
      <c r="B3261" t="s">
        <v>1652</v>
      </c>
      <c r="C3261" t="s">
        <v>696</v>
      </c>
      <c r="D3261" t="s">
        <v>697</v>
      </c>
      <c r="E3261">
        <v>1.19</v>
      </c>
      <c r="F3261">
        <v>4.8000000000000001E-5</v>
      </c>
      <c r="G3261" t="s">
        <v>72</v>
      </c>
      <c r="H3261" t="s">
        <v>196</v>
      </c>
      <c r="I3261" t="s">
        <v>16</v>
      </c>
      <c r="J3261">
        <v>1</v>
      </c>
    </row>
    <row r="3262" spans="1:10" x14ac:dyDescent="0.3">
      <c r="A3262" t="s">
        <v>1651</v>
      </c>
      <c r="B3262" t="s">
        <v>1652</v>
      </c>
      <c r="C3262" t="s">
        <v>104</v>
      </c>
      <c r="D3262" t="s">
        <v>105</v>
      </c>
      <c r="E3262">
        <v>1.2</v>
      </c>
      <c r="F3262">
        <v>2.1400000000000002E-4</v>
      </c>
      <c r="G3262" t="s">
        <v>72</v>
      </c>
      <c r="H3262" t="s">
        <v>196</v>
      </c>
      <c r="I3262" t="s">
        <v>16</v>
      </c>
      <c r="J3262">
        <v>1</v>
      </c>
    </row>
    <row r="3263" spans="1:10" x14ac:dyDescent="0.3">
      <c r="A3263" t="s">
        <v>1651</v>
      </c>
      <c r="B3263" t="s">
        <v>1652</v>
      </c>
      <c r="C3263" t="s">
        <v>114</v>
      </c>
      <c r="D3263" t="s">
        <v>115</v>
      </c>
      <c r="E3263">
        <v>1.21</v>
      </c>
      <c r="F3263">
        <v>6.3999999999999997E-5</v>
      </c>
      <c r="G3263" t="s">
        <v>72</v>
      </c>
      <c r="H3263" t="s">
        <v>196</v>
      </c>
      <c r="I3263" t="s">
        <v>16</v>
      </c>
      <c r="J3263">
        <v>1</v>
      </c>
    </row>
    <row r="3264" spans="1:10" x14ac:dyDescent="0.3">
      <c r="A3264" t="s">
        <v>1651</v>
      </c>
      <c r="B3264" t="s">
        <v>1652</v>
      </c>
      <c r="C3264" t="s">
        <v>1036</v>
      </c>
      <c r="D3264" t="s">
        <v>1037</v>
      </c>
      <c r="E3264">
        <v>1.22</v>
      </c>
      <c r="F3264">
        <v>1.6705999999999999E-2</v>
      </c>
      <c r="G3264" t="s">
        <v>72</v>
      </c>
      <c r="H3264" t="s">
        <v>196</v>
      </c>
      <c r="I3264" t="s">
        <v>16</v>
      </c>
      <c r="J3264">
        <v>0</v>
      </c>
    </row>
    <row r="3265" spans="1:10" x14ac:dyDescent="0.3">
      <c r="A3265" t="s">
        <v>1651</v>
      </c>
      <c r="B3265" t="s">
        <v>1652</v>
      </c>
      <c r="C3265" t="s">
        <v>237</v>
      </c>
      <c r="D3265" t="s">
        <v>238</v>
      </c>
      <c r="E3265">
        <v>2</v>
      </c>
      <c r="F3265">
        <v>1</v>
      </c>
      <c r="G3265" t="s">
        <v>14</v>
      </c>
      <c r="H3265" t="s">
        <v>196</v>
      </c>
      <c r="I3265" t="s">
        <v>16</v>
      </c>
      <c r="J3265">
        <v>4</v>
      </c>
    </row>
    <row r="3266" spans="1:10" x14ac:dyDescent="0.3">
      <c r="A3266" t="s">
        <v>1651</v>
      </c>
      <c r="B3266" t="s">
        <v>1652</v>
      </c>
      <c r="C3266" t="s">
        <v>17</v>
      </c>
      <c r="D3266" t="s">
        <v>18</v>
      </c>
      <c r="E3266">
        <v>3</v>
      </c>
      <c r="F3266">
        <v>1</v>
      </c>
      <c r="G3266" t="s">
        <v>14</v>
      </c>
      <c r="H3266" t="s">
        <v>196</v>
      </c>
      <c r="I3266" t="s">
        <v>16</v>
      </c>
      <c r="J3266">
        <v>3</v>
      </c>
    </row>
    <row r="3267" spans="1:10" x14ac:dyDescent="0.3">
      <c r="A3267" t="s">
        <v>1651</v>
      </c>
      <c r="B3267" t="s">
        <v>1652</v>
      </c>
      <c r="C3267" t="s">
        <v>1653</v>
      </c>
      <c r="D3267" t="s">
        <v>1654</v>
      </c>
      <c r="E3267">
        <v>4</v>
      </c>
      <c r="F3267">
        <v>1</v>
      </c>
      <c r="G3267" t="s">
        <v>14</v>
      </c>
      <c r="H3267" t="s">
        <v>196</v>
      </c>
      <c r="I3267" t="s">
        <v>16</v>
      </c>
      <c r="J3267">
        <v>4</v>
      </c>
    </row>
    <row r="3268" spans="1:10" x14ac:dyDescent="0.3">
      <c r="A3268" t="s">
        <v>1651</v>
      </c>
      <c r="B3268" t="s">
        <v>1652</v>
      </c>
      <c r="C3268" t="s">
        <v>21</v>
      </c>
      <c r="D3268" t="s">
        <v>22</v>
      </c>
      <c r="E3268">
        <v>5</v>
      </c>
      <c r="F3268">
        <v>1</v>
      </c>
      <c r="G3268" t="s">
        <v>14</v>
      </c>
      <c r="H3268" t="s">
        <v>196</v>
      </c>
      <c r="I3268" t="s">
        <v>16</v>
      </c>
      <c r="J3268">
        <v>2</v>
      </c>
    </row>
    <row r="3269" spans="1:10" x14ac:dyDescent="0.3">
      <c r="A3269" t="s">
        <v>1651</v>
      </c>
      <c r="B3269" t="s">
        <v>1652</v>
      </c>
      <c r="C3269" t="s">
        <v>29</v>
      </c>
      <c r="D3269" t="s">
        <v>30</v>
      </c>
      <c r="E3269">
        <v>6</v>
      </c>
      <c r="F3269">
        <v>0.02</v>
      </c>
      <c r="G3269" t="s">
        <v>14</v>
      </c>
      <c r="H3269" t="s">
        <v>196</v>
      </c>
      <c r="I3269" t="s">
        <v>16</v>
      </c>
      <c r="J3269">
        <v>3</v>
      </c>
    </row>
    <row r="3270" spans="1:10" x14ac:dyDescent="0.3">
      <c r="A3270" t="s">
        <v>1651</v>
      </c>
      <c r="B3270" t="s">
        <v>1652</v>
      </c>
      <c r="C3270" t="s">
        <v>25</v>
      </c>
      <c r="D3270" t="s">
        <v>26</v>
      </c>
      <c r="E3270">
        <v>7</v>
      </c>
      <c r="F3270">
        <v>0.04</v>
      </c>
      <c r="G3270" t="s">
        <v>14</v>
      </c>
      <c r="H3270" t="s">
        <v>196</v>
      </c>
      <c r="I3270" t="s">
        <v>16</v>
      </c>
      <c r="J3270">
        <v>3</v>
      </c>
    </row>
    <row r="3271" spans="1:10" x14ac:dyDescent="0.3">
      <c r="A3271" t="s">
        <v>1651</v>
      </c>
      <c r="B3271" t="s">
        <v>1652</v>
      </c>
      <c r="C3271" t="s">
        <v>27</v>
      </c>
      <c r="D3271" t="s">
        <v>28</v>
      </c>
      <c r="E3271">
        <v>8</v>
      </c>
      <c r="F3271">
        <v>0.02</v>
      </c>
      <c r="G3271" t="s">
        <v>14</v>
      </c>
      <c r="H3271" t="s">
        <v>196</v>
      </c>
      <c r="I3271" t="s">
        <v>16</v>
      </c>
      <c r="J3271">
        <v>3</v>
      </c>
    </row>
    <row r="3272" spans="1:10" x14ac:dyDescent="0.3">
      <c r="A3272" t="s">
        <v>1655</v>
      </c>
      <c r="B3272" t="s">
        <v>1656</v>
      </c>
      <c r="C3272" t="s">
        <v>17</v>
      </c>
      <c r="D3272" t="s">
        <v>18</v>
      </c>
      <c r="E3272">
        <v>1</v>
      </c>
      <c r="F3272">
        <v>0.33333333333333331</v>
      </c>
      <c r="G3272" t="s">
        <v>14</v>
      </c>
      <c r="H3272" t="s">
        <v>15</v>
      </c>
      <c r="I3272" t="s">
        <v>16</v>
      </c>
      <c r="J3272">
        <v>3</v>
      </c>
    </row>
    <row r="3273" spans="1:10" x14ac:dyDescent="0.3">
      <c r="A3273" t="s">
        <v>1655</v>
      </c>
      <c r="B3273" t="s">
        <v>1656</v>
      </c>
      <c r="C3273" t="s">
        <v>19</v>
      </c>
      <c r="D3273" t="s">
        <v>20</v>
      </c>
      <c r="E3273">
        <v>2</v>
      </c>
      <c r="F3273">
        <v>0.33333333333333331</v>
      </c>
      <c r="G3273" t="s">
        <v>14</v>
      </c>
      <c r="H3273" t="s">
        <v>15</v>
      </c>
      <c r="I3273" t="s">
        <v>16</v>
      </c>
      <c r="J3273">
        <v>5</v>
      </c>
    </row>
    <row r="3274" spans="1:10" x14ac:dyDescent="0.3">
      <c r="A3274" t="s">
        <v>1655</v>
      </c>
      <c r="B3274" t="s">
        <v>1656</v>
      </c>
      <c r="C3274" t="s">
        <v>21</v>
      </c>
      <c r="D3274" t="s">
        <v>22</v>
      </c>
      <c r="E3274">
        <v>3</v>
      </c>
      <c r="F3274">
        <v>0.33333333333333331</v>
      </c>
      <c r="G3274" t="s">
        <v>14</v>
      </c>
      <c r="H3274" t="s">
        <v>15</v>
      </c>
      <c r="I3274" t="s">
        <v>16</v>
      </c>
      <c r="J3274">
        <v>2</v>
      </c>
    </row>
    <row r="3275" spans="1:10" x14ac:dyDescent="0.3">
      <c r="A3275" t="s">
        <v>1655</v>
      </c>
      <c r="B3275" t="s">
        <v>1656</v>
      </c>
      <c r="C3275" t="s">
        <v>1657</v>
      </c>
      <c r="D3275" t="s">
        <v>1658</v>
      </c>
      <c r="E3275">
        <v>4</v>
      </c>
      <c r="F3275">
        <v>0.33333333333333331</v>
      </c>
      <c r="G3275" t="s">
        <v>14</v>
      </c>
      <c r="H3275" t="s">
        <v>15</v>
      </c>
      <c r="I3275" t="s">
        <v>16</v>
      </c>
      <c r="J3275">
        <v>0</v>
      </c>
    </row>
    <row r="3276" spans="1:10" x14ac:dyDescent="0.3">
      <c r="A3276" t="s">
        <v>1655</v>
      </c>
      <c r="B3276" t="s">
        <v>1656</v>
      </c>
      <c r="C3276" t="s">
        <v>25</v>
      </c>
      <c r="D3276" t="s">
        <v>26</v>
      </c>
      <c r="E3276">
        <v>5</v>
      </c>
      <c r="F3276">
        <v>1.3333333333333334E-2</v>
      </c>
      <c r="G3276" t="s">
        <v>14</v>
      </c>
      <c r="H3276" t="s">
        <v>15</v>
      </c>
      <c r="I3276" t="s">
        <v>16</v>
      </c>
      <c r="J3276">
        <v>3</v>
      </c>
    </row>
    <row r="3277" spans="1:10" x14ac:dyDescent="0.3">
      <c r="A3277" t="s">
        <v>1655</v>
      </c>
      <c r="B3277" t="s">
        <v>1656</v>
      </c>
      <c r="C3277" t="s">
        <v>27</v>
      </c>
      <c r="D3277" t="s">
        <v>28</v>
      </c>
      <c r="E3277">
        <v>6</v>
      </c>
      <c r="F3277">
        <v>6.6666666666666671E-3</v>
      </c>
      <c r="G3277" t="s">
        <v>14</v>
      </c>
      <c r="H3277" t="s">
        <v>15</v>
      </c>
      <c r="I3277" t="s">
        <v>16</v>
      </c>
      <c r="J3277">
        <v>3</v>
      </c>
    </row>
    <row r="3278" spans="1:10" x14ac:dyDescent="0.3">
      <c r="A3278" t="s">
        <v>1655</v>
      </c>
      <c r="B3278" t="s">
        <v>1656</v>
      </c>
      <c r="C3278" t="s">
        <v>29</v>
      </c>
      <c r="D3278" t="s">
        <v>30</v>
      </c>
      <c r="E3278">
        <v>7</v>
      </c>
      <c r="F3278">
        <v>6.6666666666666671E-3</v>
      </c>
      <c r="G3278" t="s">
        <v>14</v>
      </c>
      <c r="H3278" t="s">
        <v>15</v>
      </c>
      <c r="I3278" t="s">
        <v>16</v>
      </c>
      <c r="J3278">
        <v>3</v>
      </c>
    </row>
    <row r="3279" spans="1:10" x14ac:dyDescent="0.3">
      <c r="A3279" t="s">
        <v>1655</v>
      </c>
      <c r="B3279" t="s">
        <v>1656</v>
      </c>
      <c r="C3279" t="s">
        <v>595</v>
      </c>
      <c r="D3279" t="s">
        <v>596</v>
      </c>
      <c r="E3279">
        <v>8.01</v>
      </c>
      <c r="F3279">
        <v>6.3333333333333339E-2</v>
      </c>
      <c r="G3279" t="s">
        <v>1564</v>
      </c>
      <c r="H3279" t="s">
        <v>15</v>
      </c>
      <c r="I3279" t="s">
        <v>16</v>
      </c>
      <c r="J3279">
        <v>0</v>
      </c>
    </row>
    <row r="3280" spans="1:10" x14ac:dyDescent="0.3">
      <c r="A3280" t="s">
        <v>1655</v>
      </c>
      <c r="B3280" t="s">
        <v>1656</v>
      </c>
      <c r="C3280" t="s">
        <v>253</v>
      </c>
      <c r="D3280" t="s">
        <v>254</v>
      </c>
      <c r="E3280">
        <v>8.02</v>
      </c>
      <c r="F3280">
        <v>0.3</v>
      </c>
      <c r="G3280" t="s">
        <v>72</v>
      </c>
      <c r="H3280" t="s">
        <v>15</v>
      </c>
      <c r="I3280" t="s">
        <v>16</v>
      </c>
      <c r="J3280">
        <v>5</v>
      </c>
    </row>
    <row r="3281" spans="1:10" x14ac:dyDescent="0.3">
      <c r="A3281" t="s">
        <v>1655</v>
      </c>
      <c r="B3281" t="s">
        <v>1656</v>
      </c>
      <c r="C3281" t="s">
        <v>1565</v>
      </c>
      <c r="D3281" t="s">
        <v>1566</v>
      </c>
      <c r="E3281">
        <v>8.0299999999999994</v>
      </c>
      <c r="F3281">
        <v>9.8999999999999999E-4</v>
      </c>
      <c r="G3281" t="s">
        <v>72</v>
      </c>
      <c r="H3281" t="s">
        <v>15</v>
      </c>
      <c r="I3281" t="s">
        <v>16</v>
      </c>
      <c r="J3281">
        <v>2</v>
      </c>
    </row>
    <row r="3282" spans="1:10" x14ac:dyDescent="0.3">
      <c r="A3282" t="s">
        <v>1655</v>
      </c>
      <c r="B3282" t="s">
        <v>1656</v>
      </c>
      <c r="C3282" t="s">
        <v>114</v>
      </c>
      <c r="D3282" t="s">
        <v>115</v>
      </c>
      <c r="E3282">
        <v>8.0399999999999991</v>
      </c>
      <c r="F3282">
        <v>2.2200000000000002E-3</v>
      </c>
      <c r="G3282" t="s">
        <v>72</v>
      </c>
      <c r="H3282" t="s">
        <v>15</v>
      </c>
      <c r="I3282" t="s">
        <v>16</v>
      </c>
      <c r="J3282">
        <v>1</v>
      </c>
    </row>
    <row r="3283" spans="1:10" x14ac:dyDescent="0.3">
      <c r="A3283" t="s">
        <v>1655</v>
      </c>
      <c r="B3283" t="s">
        <v>1656</v>
      </c>
      <c r="C3283" t="s">
        <v>104</v>
      </c>
      <c r="D3283" t="s">
        <v>105</v>
      </c>
      <c r="E3283">
        <v>8.0500000000000007</v>
      </c>
      <c r="F3283">
        <v>6.0000000000000001E-3</v>
      </c>
      <c r="G3283" t="s">
        <v>72</v>
      </c>
      <c r="H3283" t="s">
        <v>15</v>
      </c>
      <c r="I3283" t="s">
        <v>16</v>
      </c>
      <c r="J3283">
        <v>1</v>
      </c>
    </row>
    <row r="3284" spans="1:10" x14ac:dyDescent="0.3">
      <c r="A3284" t="s">
        <v>1655</v>
      </c>
      <c r="B3284" t="s">
        <v>1656</v>
      </c>
      <c r="C3284" t="s">
        <v>233</v>
      </c>
      <c r="D3284" t="s">
        <v>234</v>
      </c>
      <c r="E3284">
        <v>8.06</v>
      </c>
      <c r="F3284">
        <v>6.0000000000000001E-3</v>
      </c>
      <c r="G3284" t="s">
        <v>72</v>
      </c>
      <c r="H3284" t="s">
        <v>15</v>
      </c>
      <c r="I3284" t="s">
        <v>16</v>
      </c>
      <c r="J3284">
        <v>1</v>
      </c>
    </row>
    <row r="3285" spans="1:10" x14ac:dyDescent="0.3">
      <c r="A3285" t="s">
        <v>1655</v>
      </c>
      <c r="B3285" t="s">
        <v>1656</v>
      </c>
      <c r="C3285" t="s">
        <v>78</v>
      </c>
      <c r="D3285" t="s">
        <v>79</v>
      </c>
      <c r="E3285">
        <v>8.07</v>
      </c>
      <c r="F3285">
        <v>6.0000000000000001E-3</v>
      </c>
      <c r="G3285" t="s">
        <v>72</v>
      </c>
      <c r="H3285" t="s">
        <v>15</v>
      </c>
      <c r="I3285" t="s">
        <v>16</v>
      </c>
      <c r="J3285">
        <v>7</v>
      </c>
    </row>
    <row r="3286" spans="1:10" x14ac:dyDescent="0.3">
      <c r="A3286" t="s">
        <v>1655</v>
      </c>
      <c r="B3286" t="s">
        <v>1656</v>
      </c>
      <c r="C3286" t="s">
        <v>70</v>
      </c>
      <c r="D3286" t="s">
        <v>71</v>
      </c>
      <c r="E3286">
        <v>8.08</v>
      </c>
      <c r="F3286">
        <v>7.4790000000000009E-2</v>
      </c>
      <c r="G3286" t="s">
        <v>72</v>
      </c>
      <c r="H3286" t="s">
        <v>15</v>
      </c>
      <c r="I3286" t="s">
        <v>16</v>
      </c>
      <c r="J3286">
        <v>1</v>
      </c>
    </row>
    <row r="3287" spans="1:10" x14ac:dyDescent="0.3">
      <c r="A3287" t="s">
        <v>1659</v>
      </c>
      <c r="B3287" t="s">
        <v>1660</v>
      </c>
      <c r="C3287" t="s">
        <v>717</v>
      </c>
      <c r="D3287" t="s">
        <v>718</v>
      </c>
      <c r="E3287">
        <v>1.01</v>
      </c>
      <c r="F3287">
        <v>1.8200000000000001E-2</v>
      </c>
      <c r="G3287" t="s">
        <v>72</v>
      </c>
      <c r="H3287" t="s">
        <v>44</v>
      </c>
      <c r="I3287" t="s">
        <v>16</v>
      </c>
      <c r="J3287">
        <v>1</v>
      </c>
    </row>
    <row r="3288" spans="1:10" x14ac:dyDescent="0.3">
      <c r="A3288" t="s">
        <v>1659</v>
      </c>
      <c r="B3288" t="s">
        <v>1660</v>
      </c>
      <c r="C3288" t="s">
        <v>845</v>
      </c>
      <c r="D3288" t="s">
        <v>846</v>
      </c>
      <c r="E3288">
        <v>1.02</v>
      </c>
      <c r="F3288">
        <v>8.1880000000000008E-3</v>
      </c>
      <c r="G3288" t="s">
        <v>72</v>
      </c>
      <c r="H3288" t="s">
        <v>44</v>
      </c>
      <c r="I3288" t="s">
        <v>16</v>
      </c>
      <c r="J3288">
        <v>1</v>
      </c>
    </row>
    <row r="3289" spans="1:10" x14ac:dyDescent="0.3">
      <c r="A3289" t="s">
        <v>1659</v>
      </c>
      <c r="B3289" t="s">
        <v>1660</v>
      </c>
      <c r="C3289" t="s">
        <v>1627</v>
      </c>
      <c r="D3289" t="s">
        <v>1628</v>
      </c>
      <c r="E3289">
        <v>1.03</v>
      </c>
      <c r="F3289">
        <v>2.3E-3</v>
      </c>
      <c r="G3289" t="s">
        <v>72</v>
      </c>
      <c r="H3289" t="s">
        <v>44</v>
      </c>
      <c r="I3289" t="s">
        <v>16</v>
      </c>
      <c r="J3289">
        <v>1</v>
      </c>
    </row>
    <row r="3290" spans="1:10" x14ac:dyDescent="0.3">
      <c r="A3290" t="s">
        <v>1659</v>
      </c>
      <c r="B3290" t="s">
        <v>1660</v>
      </c>
      <c r="C3290" t="s">
        <v>356</v>
      </c>
      <c r="D3290" t="s">
        <v>357</v>
      </c>
      <c r="E3290">
        <v>1.04</v>
      </c>
      <c r="F3290">
        <v>3.2799999999999999E-3</v>
      </c>
      <c r="G3290" t="s">
        <v>72</v>
      </c>
      <c r="H3290" t="s">
        <v>44</v>
      </c>
      <c r="I3290" t="s">
        <v>16</v>
      </c>
      <c r="J3290">
        <v>1</v>
      </c>
    </row>
    <row r="3291" spans="1:10" x14ac:dyDescent="0.3">
      <c r="A3291" t="s">
        <v>1659</v>
      </c>
      <c r="B3291" t="s">
        <v>1660</v>
      </c>
      <c r="C3291" t="s">
        <v>1661</v>
      </c>
      <c r="D3291" t="s">
        <v>1662</v>
      </c>
      <c r="E3291">
        <v>1.05</v>
      </c>
      <c r="F3291">
        <v>4.0000000000000001E-3</v>
      </c>
      <c r="G3291" t="s">
        <v>72</v>
      </c>
      <c r="H3291" t="s">
        <v>44</v>
      </c>
      <c r="I3291" t="s">
        <v>16</v>
      </c>
      <c r="J3291">
        <v>3</v>
      </c>
    </row>
    <row r="3292" spans="1:10" x14ac:dyDescent="0.3">
      <c r="A3292" t="s">
        <v>1659</v>
      </c>
      <c r="B3292" t="s">
        <v>1660</v>
      </c>
      <c r="C3292" t="s">
        <v>268</v>
      </c>
      <c r="D3292" t="s">
        <v>269</v>
      </c>
      <c r="E3292">
        <v>1.06</v>
      </c>
      <c r="F3292">
        <v>1.2596E-2</v>
      </c>
      <c r="G3292" t="s">
        <v>72</v>
      </c>
      <c r="H3292" t="s">
        <v>44</v>
      </c>
      <c r="I3292" t="s">
        <v>16</v>
      </c>
      <c r="J3292">
        <v>5</v>
      </c>
    </row>
    <row r="3293" spans="1:10" x14ac:dyDescent="0.3">
      <c r="A3293" t="s">
        <v>1659</v>
      </c>
      <c r="B3293" t="s">
        <v>1660</v>
      </c>
      <c r="C3293" t="s">
        <v>70</v>
      </c>
      <c r="D3293" t="s">
        <v>71</v>
      </c>
      <c r="E3293">
        <v>1.07</v>
      </c>
      <c r="F3293">
        <v>7.0000000000000001E-3</v>
      </c>
      <c r="G3293" t="s">
        <v>72</v>
      </c>
      <c r="H3293" t="s">
        <v>44</v>
      </c>
      <c r="I3293" t="s">
        <v>16</v>
      </c>
      <c r="J3293">
        <v>1</v>
      </c>
    </row>
    <row r="3294" spans="1:10" x14ac:dyDescent="0.3">
      <c r="A3294" t="s">
        <v>1659</v>
      </c>
      <c r="B3294" t="s">
        <v>1660</v>
      </c>
      <c r="C3294" t="s">
        <v>251</v>
      </c>
      <c r="D3294" t="s">
        <v>252</v>
      </c>
      <c r="E3294">
        <v>1.08</v>
      </c>
      <c r="F3294">
        <v>8.5599999999999999E-4</v>
      </c>
      <c r="G3294" t="s">
        <v>72</v>
      </c>
      <c r="H3294" t="s">
        <v>44</v>
      </c>
      <c r="I3294" t="s">
        <v>16</v>
      </c>
      <c r="J3294">
        <v>13</v>
      </c>
    </row>
    <row r="3295" spans="1:10" x14ac:dyDescent="0.3">
      <c r="A3295" t="s">
        <v>1659</v>
      </c>
      <c r="B3295" t="s">
        <v>1660</v>
      </c>
      <c r="C3295" t="s">
        <v>1083</v>
      </c>
      <c r="D3295" t="s">
        <v>1084</v>
      </c>
      <c r="E3295">
        <v>1.0900000000000001</v>
      </c>
      <c r="F3295">
        <v>1.1558153846153846E-2</v>
      </c>
      <c r="G3295" t="s">
        <v>72</v>
      </c>
      <c r="H3295" t="s">
        <v>44</v>
      </c>
      <c r="I3295" t="s">
        <v>16</v>
      </c>
      <c r="J3295">
        <v>1</v>
      </c>
    </row>
    <row r="3296" spans="1:10" x14ac:dyDescent="0.3">
      <c r="A3296" t="s">
        <v>1659</v>
      </c>
      <c r="B3296" t="s">
        <v>1660</v>
      </c>
      <c r="C3296" t="s">
        <v>203</v>
      </c>
      <c r="D3296" t="s">
        <v>204</v>
      </c>
      <c r="E3296">
        <v>1.1000000000000001</v>
      </c>
      <c r="F3296">
        <v>3.0999999999999999E-3</v>
      </c>
      <c r="G3296" t="s">
        <v>72</v>
      </c>
      <c r="H3296" t="s">
        <v>44</v>
      </c>
      <c r="I3296" t="s">
        <v>16</v>
      </c>
      <c r="J3296">
        <v>1</v>
      </c>
    </row>
    <row r="3297" spans="1:10" x14ac:dyDescent="0.3">
      <c r="A3297" t="s">
        <v>1659</v>
      </c>
      <c r="B3297" t="s">
        <v>1660</v>
      </c>
      <c r="C3297" t="s">
        <v>1599</v>
      </c>
      <c r="D3297" t="s">
        <v>1600</v>
      </c>
      <c r="E3297">
        <v>1.1100000000000001</v>
      </c>
      <c r="F3297">
        <v>5.0000000000000001E-3</v>
      </c>
      <c r="G3297" t="s">
        <v>72</v>
      </c>
      <c r="H3297" t="s">
        <v>44</v>
      </c>
      <c r="I3297" t="s">
        <v>16</v>
      </c>
      <c r="J3297">
        <v>2</v>
      </c>
    </row>
    <row r="3298" spans="1:10" x14ac:dyDescent="0.3">
      <c r="A3298" t="s">
        <v>1659</v>
      </c>
      <c r="B3298" t="s">
        <v>1660</v>
      </c>
      <c r="C3298" t="s">
        <v>1529</v>
      </c>
      <c r="D3298" t="s">
        <v>1530</v>
      </c>
      <c r="E3298">
        <v>1.1200000000000001</v>
      </c>
      <c r="F3298">
        <v>1.4E-3</v>
      </c>
      <c r="G3298" t="s">
        <v>72</v>
      </c>
      <c r="H3298" t="s">
        <v>44</v>
      </c>
      <c r="I3298" t="s">
        <v>16</v>
      </c>
      <c r="J3298">
        <v>2</v>
      </c>
    </row>
    <row r="3299" spans="1:10" x14ac:dyDescent="0.3">
      <c r="A3299" t="s">
        <v>1659</v>
      </c>
      <c r="B3299" t="s">
        <v>1660</v>
      </c>
      <c r="C3299" t="s">
        <v>698</v>
      </c>
      <c r="D3299" t="s">
        <v>699</v>
      </c>
      <c r="E3299">
        <v>1.1299999999999999</v>
      </c>
      <c r="F3299">
        <v>1.7999999999999998E-4</v>
      </c>
      <c r="G3299" t="s">
        <v>72</v>
      </c>
      <c r="H3299" t="s">
        <v>44</v>
      </c>
      <c r="I3299" t="s">
        <v>16</v>
      </c>
      <c r="J3299">
        <v>1</v>
      </c>
    </row>
    <row r="3300" spans="1:10" x14ac:dyDescent="0.3">
      <c r="A3300" t="s">
        <v>1659</v>
      </c>
      <c r="B3300" t="s">
        <v>1660</v>
      </c>
      <c r="C3300" t="s">
        <v>1319</v>
      </c>
      <c r="D3300" t="s">
        <v>1320</v>
      </c>
      <c r="E3300">
        <v>1.1400000000000001</v>
      </c>
      <c r="F3300">
        <v>2.1538461538461538E-6</v>
      </c>
      <c r="G3300" t="s">
        <v>72</v>
      </c>
      <c r="H3300" t="s">
        <v>44</v>
      </c>
      <c r="I3300" t="s">
        <v>16</v>
      </c>
      <c r="J3300">
        <v>2</v>
      </c>
    </row>
    <row r="3301" spans="1:10" x14ac:dyDescent="0.3">
      <c r="A3301" t="s">
        <v>1659</v>
      </c>
      <c r="B3301" t="s">
        <v>1660</v>
      </c>
      <c r="C3301" t="s">
        <v>78</v>
      </c>
      <c r="D3301" t="s">
        <v>79</v>
      </c>
      <c r="E3301">
        <v>1.1499999999999999</v>
      </c>
      <c r="F3301">
        <v>2.0600000000000002E-3</v>
      </c>
      <c r="G3301" t="s">
        <v>72</v>
      </c>
      <c r="H3301" t="s">
        <v>44</v>
      </c>
      <c r="I3301" t="s">
        <v>16</v>
      </c>
      <c r="J3301">
        <v>7</v>
      </c>
    </row>
    <row r="3302" spans="1:10" x14ac:dyDescent="0.3">
      <c r="A3302" t="s">
        <v>1659</v>
      </c>
      <c r="B3302" t="s">
        <v>1660</v>
      </c>
      <c r="C3302" t="s">
        <v>694</v>
      </c>
      <c r="D3302" t="s">
        <v>695</v>
      </c>
      <c r="E3302">
        <v>1.1599999999999999</v>
      </c>
      <c r="F3302">
        <v>2.0000000000000001E-4</v>
      </c>
      <c r="G3302" t="s">
        <v>72</v>
      </c>
      <c r="H3302" t="s">
        <v>44</v>
      </c>
      <c r="I3302" t="s">
        <v>16</v>
      </c>
      <c r="J3302">
        <v>3</v>
      </c>
    </row>
    <row r="3303" spans="1:10" x14ac:dyDescent="0.3">
      <c r="A3303" t="s">
        <v>1659</v>
      </c>
      <c r="B3303" t="s">
        <v>1660</v>
      </c>
      <c r="C3303" t="s">
        <v>126</v>
      </c>
      <c r="D3303" t="s">
        <v>127</v>
      </c>
      <c r="E3303">
        <v>1.17</v>
      </c>
      <c r="F3303">
        <v>8.0000000000000007E-5</v>
      </c>
      <c r="G3303" t="s">
        <v>72</v>
      </c>
      <c r="H3303" t="s">
        <v>44</v>
      </c>
      <c r="I3303" t="s">
        <v>16</v>
      </c>
      <c r="J3303">
        <v>1</v>
      </c>
    </row>
    <row r="3304" spans="1:10" x14ac:dyDescent="0.3">
      <c r="A3304" t="s">
        <v>1659</v>
      </c>
      <c r="B3304" t="s">
        <v>1660</v>
      </c>
      <c r="C3304" t="s">
        <v>1603</v>
      </c>
      <c r="D3304" t="s">
        <v>1604</v>
      </c>
      <c r="E3304">
        <v>2</v>
      </c>
      <c r="F3304">
        <v>1.0501538461538462</v>
      </c>
      <c r="G3304" t="s">
        <v>14</v>
      </c>
      <c r="H3304" t="s">
        <v>44</v>
      </c>
      <c r="I3304" t="s">
        <v>16</v>
      </c>
      <c r="J3304">
        <v>3</v>
      </c>
    </row>
    <row r="3305" spans="1:10" x14ac:dyDescent="0.3">
      <c r="A3305" t="s">
        <v>1659</v>
      </c>
      <c r="B3305" t="s">
        <v>1660</v>
      </c>
      <c r="C3305" t="s">
        <v>1605</v>
      </c>
      <c r="D3305" t="s">
        <v>1606</v>
      </c>
      <c r="E3305">
        <v>3</v>
      </c>
      <c r="F3305">
        <v>1.0501538461538462</v>
      </c>
      <c r="G3305" t="s">
        <v>14</v>
      </c>
      <c r="H3305" t="s">
        <v>44</v>
      </c>
      <c r="I3305" t="s">
        <v>16</v>
      </c>
      <c r="J3305">
        <v>2</v>
      </c>
    </row>
    <row r="3306" spans="1:10" x14ac:dyDescent="0.3">
      <c r="A3306" t="s">
        <v>1659</v>
      </c>
      <c r="B3306" t="s">
        <v>1660</v>
      </c>
      <c r="C3306" t="s">
        <v>1663</v>
      </c>
      <c r="D3306" t="s">
        <v>1664</v>
      </c>
      <c r="E3306">
        <v>4</v>
      </c>
      <c r="F3306">
        <v>1.0501538461538462</v>
      </c>
      <c r="G3306" t="s">
        <v>14</v>
      </c>
      <c r="H3306" t="s">
        <v>44</v>
      </c>
      <c r="I3306" t="s">
        <v>16</v>
      </c>
      <c r="J3306">
        <v>4</v>
      </c>
    </row>
    <row r="3307" spans="1:10" x14ac:dyDescent="0.3">
      <c r="A3307" t="s">
        <v>1659</v>
      </c>
      <c r="B3307" t="s">
        <v>1660</v>
      </c>
      <c r="C3307" t="s">
        <v>1665</v>
      </c>
      <c r="D3307" t="s">
        <v>1666</v>
      </c>
      <c r="E3307">
        <v>5</v>
      </c>
      <c r="F3307">
        <v>0.10492307692307692</v>
      </c>
      <c r="G3307" t="s">
        <v>14</v>
      </c>
      <c r="H3307" t="s">
        <v>44</v>
      </c>
      <c r="I3307" t="s">
        <v>16</v>
      </c>
      <c r="J3307">
        <v>0</v>
      </c>
    </row>
    <row r="3308" spans="1:10" x14ac:dyDescent="0.3">
      <c r="A3308" t="s">
        <v>1659</v>
      </c>
      <c r="B3308" t="s">
        <v>1660</v>
      </c>
      <c r="C3308" t="s">
        <v>1667</v>
      </c>
      <c r="D3308" t="s">
        <v>1668</v>
      </c>
      <c r="E3308">
        <v>6</v>
      </c>
      <c r="F3308">
        <v>5.2615384615384612E-2</v>
      </c>
      <c r="G3308" t="s">
        <v>14</v>
      </c>
      <c r="H3308" t="s">
        <v>44</v>
      </c>
      <c r="I3308" t="s">
        <v>16</v>
      </c>
      <c r="J3308">
        <v>3</v>
      </c>
    </row>
    <row r="3309" spans="1:10" x14ac:dyDescent="0.3">
      <c r="A3309" t="s">
        <v>1659</v>
      </c>
      <c r="B3309" t="s">
        <v>1660</v>
      </c>
      <c r="C3309" t="s">
        <v>1669</v>
      </c>
      <c r="D3309" t="s">
        <v>1670</v>
      </c>
      <c r="E3309">
        <v>7</v>
      </c>
      <c r="F3309">
        <v>2.6153846153846153E-2</v>
      </c>
      <c r="G3309" t="s">
        <v>14</v>
      </c>
      <c r="H3309" t="s">
        <v>44</v>
      </c>
      <c r="I3309" t="s">
        <v>16</v>
      </c>
      <c r="J3309">
        <v>3</v>
      </c>
    </row>
    <row r="3310" spans="1:10" x14ac:dyDescent="0.3">
      <c r="A3310" t="s">
        <v>1671</v>
      </c>
      <c r="B3310" t="s">
        <v>1672</v>
      </c>
      <c r="C3310" t="s">
        <v>332</v>
      </c>
      <c r="D3310" t="s">
        <v>333</v>
      </c>
      <c r="E3310">
        <v>1.01</v>
      </c>
      <c r="F3310">
        <v>5.9999999999999995E-4</v>
      </c>
      <c r="G3310" t="s">
        <v>72</v>
      </c>
      <c r="H3310" t="s">
        <v>151</v>
      </c>
      <c r="I3310" t="s">
        <v>16</v>
      </c>
      <c r="J3310">
        <v>1</v>
      </c>
    </row>
    <row r="3311" spans="1:10" x14ac:dyDescent="0.3">
      <c r="A3311" t="s">
        <v>1671</v>
      </c>
      <c r="B3311" t="s">
        <v>1672</v>
      </c>
      <c r="C3311" t="s">
        <v>1673</v>
      </c>
      <c r="D3311" t="s">
        <v>1674</v>
      </c>
      <c r="E3311">
        <v>1.02</v>
      </c>
      <c r="F3311">
        <v>1.4999999999999999E-4</v>
      </c>
      <c r="G3311" t="s">
        <v>72</v>
      </c>
      <c r="H3311" t="s">
        <v>151</v>
      </c>
      <c r="I3311" t="s">
        <v>16</v>
      </c>
      <c r="J3311">
        <v>1</v>
      </c>
    </row>
    <row r="3312" spans="1:10" x14ac:dyDescent="0.3">
      <c r="A3312" t="s">
        <v>1671</v>
      </c>
      <c r="B3312" t="s">
        <v>1672</v>
      </c>
      <c r="C3312" t="s">
        <v>567</v>
      </c>
      <c r="D3312" t="s">
        <v>568</v>
      </c>
      <c r="E3312">
        <v>1.03</v>
      </c>
      <c r="F3312">
        <v>5.9999999999999995E-4</v>
      </c>
      <c r="G3312" t="s">
        <v>72</v>
      </c>
      <c r="H3312" t="s">
        <v>151</v>
      </c>
      <c r="I3312" t="s">
        <v>16</v>
      </c>
      <c r="J3312">
        <v>2</v>
      </c>
    </row>
    <row r="3313" spans="1:10" x14ac:dyDescent="0.3">
      <c r="A3313" t="s">
        <v>1671</v>
      </c>
      <c r="B3313" t="s">
        <v>1672</v>
      </c>
      <c r="C3313" t="s">
        <v>1675</v>
      </c>
      <c r="D3313" t="s">
        <v>1676</v>
      </c>
      <c r="E3313">
        <v>1.04</v>
      </c>
      <c r="F3313">
        <v>1.8000000000000001E-4</v>
      </c>
      <c r="G3313" t="s">
        <v>72</v>
      </c>
      <c r="H3313" t="s">
        <v>151</v>
      </c>
      <c r="I3313" t="s">
        <v>16</v>
      </c>
      <c r="J3313">
        <v>2</v>
      </c>
    </row>
    <row r="3314" spans="1:10" x14ac:dyDescent="0.3">
      <c r="A3314" t="s">
        <v>1671</v>
      </c>
      <c r="B3314" t="s">
        <v>1672</v>
      </c>
      <c r="C3314" t="s">
        <v>70</v>
      </c>
      <c r="D3314" t="s">
        <v>71</v>
      </c>
      <c r="E3314">
        <v>1.05</v>
      </c>
      <c r="F3314">
        <v>2.1269999999999997E-2</v>
      </c>
      <c r="G3314" t="s">
        <v>72</v>
      </c>
      <c r="H3314" t="s">
        <v>151</v>
      </c>
      <c r="I3314" t="s">
        <v>16</v>
      </c>
      <c r="J3314">
        <v>1</v>
      </c>
    </row>
    <row r="3315" spans="1:10" x14ac:dyDescent="0.3">
      <c r="A3315" t="s">
        <v>1671</v>
      </c>
      <c r="B3315" t="s">
        <v>1672</v>
      </c>
      <c r="C3315" t="s">
        <v>104</v>
      </c>
      <c r="D3315" t="s">
        <v>105</v>
      </c>
      <c r="E3315">
        <v>1.06</v>
      </c>
      <c r="F3315">
        <v>2.9999999999999997E-4</v>
      </c>
      <c r="G3315" t="s">
        <v>72</v>
      </c>
      <c r="H3315" t="s">
        <v>151</v>
      </c>
      <c r="I3315" t="s">
        <v>16</v>
      </c>
      <c r="J3315">
        <v>1</v>
      </c>
    </row>
    <row r="3316" spans="1:10" x14ac:dyDescent="0.3">
      <c r="A3316" t="s">
        <v>1671</v>
      </c>
      <c r="B3316" t="s">
        <v>1672</v>
      </c>
      <c r="C3316" t="s">
        <v>152</v>
      </c>
      <c r="D3316" t="s">
        <v>153</v>
      </c>
      <c r="E3316">
        <v>1.07</v>
      </c>
      <c r="F3316">
        <v>5.9999999999999995E-4</v>
      </c>
      <c r="G3316" t="s">
        <v>72</v>
      </c>
      <c r="H3316" t="s">
        <v>151</v>
      </c>
      <c r="I3316" t="s">
        <v>16</v>
      </c>
      <c r="J3316">
        <v>1</v>
      </c>
    </row>
    <row r="3317" spans="1:10" x14ac:dyDescent="0.3">
      <c r="A3317" t="s">
        <v>1671</v>
      </c>
      <c r="B3317" t="s">
        <v>1672</v>
      </c>
      <c r="C3317" t="s">
        <v>233</v>
      </c>
      <c r="D3317" t="s">
        <v>234</v>
      </c>
      <c r="E3317">
        <v>1.08</v>
      </c>
      <c r="F3317">
        <v>2.9999999999999997E-4</v>
      </c>
      <c r="G3317" t="s">
        <v>72</v>
      </c>
      <c r="H3317" t="s">
        <v>151</v>
      </c>
      <c r="I3317" t="s">
        <v>16</v>
      </c>
      <c r="J3317">
        <v>1</v>
      </c>
    </row>
    <row r="3318" spans="1:10" x14ac:dyDescent="0.3">
      <c r="A3318" t="s">
        <v>1671</v>
      </c>
      <c r="B3318" t="s">
        <v>1672</v>
      </c>
      <c r="C3318" t="s">
        <v>21</v>
      </c>
      <c r="D3318" t="s">
        <v>22</v>
      </c>
      <c r="E3318">
        <v>2</v>
      </c>
      <c r="F3318">
        <v>1.02</v>
      </c>
      <c r="G3318" t="s">
        <v>14</v>
      </c>
      <c r="H3318" t="s">
        <v>151</v>
      </c>
      <c r="I3318" t="s">
        <v>16</v>
      </c>
      <c r="J3318">
        <v>2</v>
      </c>
    </row>
    <row r="3319" spans="1:10" x14ac:dyDescent="0.3">
      <c r="A3319" t="s">
        <v>1671</v>
      </c>
      <c r="B3319" t="s">
        <v>1672</v>
      </c>
      <c r="C3319" t="s">
        <v>454</v>
      </c>
      <c r="D3319" t="s">
        <v>455</v>
      </c>
      <c r="E3319">
        <v>3</v>
      </c>
      <c r="F3319">
        <v>1.02</v>
      </c>
      <c r="G3319" t="s">
        <v>14</v>
      </c>
      <c r="H3319" t="s">
        <v>151</v>
      </c>
      <c r="I3319" t="s">
        <v>16</v>
      </c>
      <c r="J3319">
        <v>3</v>
      </c>
    </row>
    <row r="3320" spans="1:10" x14ac:dyDescent="0.3">
      <c r="A3320" t="s">
        <v>1671</v>
      </c>
      <c r="B3320" t="s">
        <v>1672</v>
      </c>
      <c r="C3320" t="s">
        <v>1677</v>
      </c>
      <c r="D3320" t="s">
        <v>1678</v>
      </c>
      <c r="E3320">
        <v>4</v>
      </c>
      <c r="F3320">
        <v>1.02</v>
      </c>
      <c r="G3320" t="s">
        <v>14</v>
      </c>
      <c r="H3320" t="s">
        <v>151</v>
      </c>
      <c r="I3320" t="s">
        <v>16</v>
      </c>
      <c r="J3320">
        <v>4</v>
      </c>
    </row>
    <row r="3321" spans="1:10" x14ac:dyDescent="0.3">
      <c r="A3321" t="s">
        <v>1671</v>
      </c>
      <c r="B3321" t="s">
        <v>1672</v>
      </c>
      <c r="C3321" t="s">
        <v>25</v>
      </c>
      <c r="D3321" t="s">
        <v>26</v>
      </c>
      <c r="E3321">
        <v>5</v>
      </c>
      <c r="F3321">
        <v>4.0800000000000003E-2</v>
      </c>
      <c r="G3321" t="s">
        <v>14</v>
      </c>
      <c r="H3321" t="s">
        <v>151</v>
      </c>
      <c r="I3321" t="s">
        <v>16</v>
      </c>
      <c r="J3321">
        <v>3</v>
      </c>
    </row>
    <row r="3322" spans="1:10" x14ac:dyDescent="0.3">
      <c r="A3322" t="s">
        <v>1671</v>
      </c>
      <c r="B3322" t="s">
        <v>1672</v>
      </c>
      <c r="C3322" t="s">
        <v>27</v>
      </c>
      <c r="D3322" t="s">
        <v>28</v>
      </c>
      <c r="E3322">
        <v>6</v>
      </c>
      <c r="F3322">
        <v>2.0400000000000001E-2</v>
      </c>
      <c r="G3322" t="s">
        <v>14</v>
      </c>
      <c r="H3322" t="s">
        <v>151</v>
      </c>
      <c r="I3322" t="s">
        <v>16</v>
      </c>
      <c r="J3322">
        <v>3</v>
      </c>
    </row>
    <row r="3323" spans="1:10" x14ac:dyDescent="0.3">
      <c r="A3323" t="s">
        <v>1671</v>
      </c>
      <c r="B3323" t="s">
        <v>1672</v>
      </c>
      <c r="C3323" t="s">
        <v>36</v>
      </c>
      <c r="D3323" t="s">
        <v>37</v>
      </c>
      <c r="E3323">
        <v>7</v>
      </c>
      <c r="F3323">
        <v>1.02</v>
      </c>
      <c r="G3323" t="s">
        <v>14</v>
      </c>
      <c r="H3323" t="s">
        <v>151</v>
      </c>
      <c r="I3323" t="s">
        <v>16</v>
      </c>
      <c r="J3323">
        <v>3</v>
      </c>
    </row>
    <row r="3324" spans="1:10" x14ac:dyDescent="0.3">
      <c r="A3324" t="s">
        <v>1671</v>
      </c>
      <c r="B3324" t="s">
        <v>1672</v>
      </c>
      <c r="C3324" t="s">
        <v>29</v>
      </c>
      <c r="D3324" t="s">
        <v>30</v>
      </c>
      <c r="E3324">
        <v>8</v>
      </c>
      <c r="F3324">
        <v>2.0400000000000001E-2</v>
      </c>
      <c r="G3324" t="s">
        <v>14</v>
      </c>
      <c r="H3324" t="s">
        <v>151</v>
      </c>
      <c r="I3324" t="s">
        <v>16</v>
      </c>
      <c r="J3324">
        <v>3</v>
      </c>
    </row>
    <row r="3325" spans="1:10" x14ac:dyDescent="0.3">
      <c r="A3325" t="s">
        <v>1679</v>
      </c>
      <c r="B3325" t="s">
        <v>1680</v>
      </c>
      <c r="C3325" t="s">
        <v>332</v>
      </c>
      <c r="D3325" t="s">
        <v>333</v>
      </c>
      <c r="E3325">
        <v>1.01</v>
      </c>
      <c r="F3325">
        <v>9.0009000900090005E-4</v>
      </c>
      <c r="G3325" t="s">
        <v>72</v>
      </c>
      <c r="H3325" t="s">
        <v>151</v>
      </c>
      <c r="I3325" t="s">
        <v>16</v>
      </c>
      <c r="J3325">
        <v>1</v>
      </c>
    </row>
    <row r="3326" spans="1:10" x14ac:dyDescent="0.3">
      <c r="A3326" t="s">
        <v>1679</v>
      </c>
      <c r="B3326" t="s">
        <v>1680</v>
      </c>
      <c r="C3326" t="s">
        <v>1673</v>
      </c>
      <c r="D3326" t="s">
        <v>1674</v>
      </c>
      <c r="E3326">
        <v>1.02</v>
      </c>
      <c r="F3326">
        <v>2.2502250225022501E-4</v>
      </c>
      <c r="G3326" t="s">
        <v>72</v>
      </c>
      <c r="H3326" t="s">
        <v>151</v>
      </c>
      <c r="I3326" t="s">
        <v>16</v>
      </c>
      <c r="J3326">
        <v>1</v>
      </c>
    </row>
    <row r="3327" spans="1:10" x14ac:dyDescent="0.3">
      <c r="A3327" t="s">
        <v>1679</v>
      </c>
      <c r="B3327" t="s">
        <v>1680</v>
      </c>
      <c r="C3327" t="s">
        <v>567</v>
      </c>
      <c r="D3327" t="s">
        <v>568</v>
      </c>
      <c r="E3327">
        <v>1.03</v>
      </c>
      <c r="F3327">
        <v>9.0009000900090005E-4</v>
      </c>
      <c r="G3327" t="s">
        <v>72</v>
      </c>
      <c r="H3327" t="s">
        <v>151</v>
      </c>
      <c r="I3327" t="s">
        <v>16</v>
      </c>
      <c r="J3327">
        <v>2</v>
      </c>
    </row>
    <row r="3328" spans="1:10" x14ac:dyDescent="0.3">
      <c r="A3328" t="s">
        <v>1679</v>
      </c>
      <c r="B3328" t="s">
        <v>1680</v>
      </c>
      <c r="C3328" t="s">
        <v>1675</v>
      </c>
      <c r="D3328" t="s">
        <v>1676</v>
      </c>
      <c r="E3328">
        <v>1.04</v>
      </c>
      <c r="F3328">
        <v>2.7002700270027002E-4</v>
      </c>
      <c r="G3328" t="s">
        <v>72</v>
      </c>
      <c r="H3328" t="s">
        <v>151</v>
      </c>
      <c r="I3328" t="s">
        <v>16</v>
      </c>
      <c r="J3328">
        <v>2</v>
      </c>
    </row>
    <row r="3329" spans="1:10" x14ac:dyDescent="0.3">
      <c r="A3329" t="s">
        <v>1679</v>
      </c>
      <c r="B3329" t="s">
        <v>1680</v>
      </c>
      <c r="C3329" t="s">
        <v>70</v>
      </c>
      <c r="D3329" t="s">
        <v>71</v>
      </c>
      <c r="E3329">
        <v>1.05</v>
      </c>
      <c r="F3329">
        <v>3.1908190819081909E-2</v>
      </c>
      <c r="G3329" t="s">
        <v>72</v>
      </c>
      <c r="H3329" t="s">
        <v>151</v>
      </c>
      <c r="I3329" t="s">
        <v>16</v>
      </c>
      <c r="J3329">
        <v>1</v>
      </c>
    </row>
    <row r="3330" spans="1:10" x14ac:dyDescent="0.3">
      <c r="A3330" t="s">
        <v>1679</v>
      </c>
      <c r="B3330" t="s">
        <v>1680</v>
      </c>
      <c r="C3330" t="s">
        <v>104</v>
      </c>
      <c r="D3330" t="s">
        <v>105</v>
      </c>
      <c r="E3330">
        <v>1.06</v>
      </c>
      <c r="F3330">
        <v>4.5004500450045003E-4</v>
      </c>
      <c r="G3330" t="s">
        <v>72</v>
      </c>
      <c r="H3330" t="s">
        <v>151</v>
      </c>
      <c r="I3330" t="s">
        <v>16</v>
      </c>
      <c r="J3330">
        <v>1</v>
      </c>
    </row>
    <row r="3331" spans="1:10" x14ac:dyDescent="0.3">
      <c r="A3331" t="s">
        <v>1679</v>
      </c>
      <c r="B3331" t="s">
        <v>1680</v>
      </c>
      <c r="C3331" t="s">
        <v>152</v>
      </c>
      <c r="D3331" t="s">
        <v>153</v>
      </c>
      <c r="E3331">
        <v>1.07</v>
      </c>
      <c r="F3331">
        <v>9.0009000900090005E-4</v>
      </c>
      <c r="G3331" t="s">
        <v>72</v>
      </c>
      <c r="H3331" t="s">
        <v>151</v>
      </c>
      <c r="I3331" t="s">
        <v>16</v>
      </c>
      <c r="J3331">
        <v>1</v>
      </c>
    </row>
    <row r="3332" spans="1:10" x14ac:dyDescent="0.3">
      <c r="A3332" t="s">
        <v>1679</v>
      </c>
      <c r="B3332" t="s">
        <v>1680</v>
      </c>
      <c r="C3332" t="s">
        <v>233</v>
      </c>
      <c r="D3332" t="s">
        <v>234</v>
      </c>
      <c r="E3332">
        <v>1.08</v>
      </c>
      <c r="F3332">
        <v>4.5004500450045003E-4</v>
      </c>
      <c r="G3332" t="s">
        <v>72</v>
      </c>
      <c r="H3332" t="s">
        <v>151</v>
      </c>
      <c r="I3332" t="s">
        <v>16</v>
      </c>
      <c r="J3332">
        <v>1</v>
      </c>
    </row>
    <row r="3333" spans="1:10" x14ac:dyDescent="0.3">
      <c r="A3333" t="s">
        <v>1679</v>
      </c>
      <c r="B3333" t="s">
        <v>1680</v>
      </c>
      <c r="C3333" t="s">
        <v>21</v>
      </c>
      <c r="D3333" t="s">
        <v>22</v>
      </c>
      <c r="E3333">
        <v>2</v>
      </c>
      <c r="F3333">
        <v>1.0201020102010201</v>
      </c>
      <c r="G3333" t="s">
        <v>14</v>
      </c>
      <c r="H3333" t="s">
        <v>151</v>
      </c>
      <c r="I3333" t="s">
        <v>16</v>
      </c>
      <c r="J3333">
        <v>2</v>
      </c>
    </row>
    <row r="3334" spans="1:10" x14ac:dyDescent="0.3">
      <c r="A3334" t="s">
        <v>1679</v>
      </c>
      <c r="B3334" t="s">
        <v>1680</v>
      </c>
      <c r="C3334" t="s">
        <v>454</v>
      </c>
      <c r="D3334" t="s">
        <v>455</v>
      </c>
      <c r="E3334">
        <v>3</v>
      </c>
      <c r="F3334">
        <v>1.0201020102010201</v>
      </c>
      <c r="G3334" t="s">
        <v>14</v>
      </c>
      <c r="H3334" t="s">
        <v>151</v>
      </c>
      <c r="I3334" t="s">
        <v>16</v>
      </c>
      <c r="J3334">
        <v>3</v>
      </c>
    </row>
    <row r="3335" spans="1:10" x14ac:dyDescent="0.3">
      <c r="A3335" t="s">
        <v>1679</v>
      </c>
      <c r="B3335" t="s">
        <v>1680</v>
      </c>
      <c r="C3335" t="s">
        <v>25</v>
      </c>
      <c r="D3335" t="s">
        <v>26</v>
      </c>
      <c r="E3335">
        <v>4</v>
      </c>
      <c r="F3335">
        <v>4.0804080408040802E-2</v>
      </c>
      <c r="G3335" t="s">
        <v>14</v>
      </c>
      <c r="H3335" t="s">
        <v>151</v>
      </c>
      <c r="I3335" t="s">
        <v>16</v>
      </c>
      <c r="J3335">
        <v>3</v>
      </c>
    </row>
    <row r="3336" spans="1:10" x14ac:dyDescent="0.3">
      <c r="A3336" t="s">
        <v>1679</v>
      </c>
      <c r="B3336" t="s">
        <v>1680</v>
      </c>
      <c r="C3336" t="s">
        <v>27</v>
      </c>
      <c r="D3336" t="s">
        <v>28</v>
      </c>
      <c r="E3336">
        <v>5</v>
      </c>
      <c r="F3336">
        <v>2.0402040204020401E-2</v>
      </c>
      <c r="G3336" t="s">
        <v>14</v>
      </c>
      <c r="H3336" t="s">
        <v>151</v>
      </c>
      <c r="I3336" t="s">
        <v>16</v>
      </c>
      <c r="J3336">
        <v>3</v>
      </c>
    </row>
    <row r="3337" spans="1:10" x14ac:dyDescent="0.3">
      <c r="A3337" t="s">
        <v>1679</v>
      </c>
      <c r="B3337" t="s">
        <v>1680</v>
      </c>
      <c r="C3337" t="s">
        <v>36</v>
      </c>
      <c r="D3337" t="s">
        <v>37</v>
      </c>
      <c r="E3337">
        <v>6</v>
      </c>
      <c r="F3337">
        <v>1.0201020102010201</v>
      </c>
      <c r="G3337" t="s">
        <v>14</v>
      </c>
      <c r="H3337" t="s">
        <v>151</v>
      </c>
      <c r="I3337" t="s">
        <v>16</v>
      </c>
      <c r="J3337">
        <v>3</v>
      </c>
    </row>
    <row r="3338" spans="1:10" x14ac:dyDescent="0.3">
      <c r="A3338" t="s">
        <v>1679</v>
      </c>
      <c r="B3338" t="s">
        <v>1680</v>
      </c>
      <c r="C3338" t="s">
        <v>29</v>
      </c>
      <c r="D3338" t="s">
        <v>30</v>
      </c>
      <c r="E3338">
        <v>7</v>
      </c>
      <c r="F3338">
        <v>2.0402040204020401E-2</v>
      </c>
      <c r="G3338" t="s">
        <v>14</v>
      </c>
      <c r="H3338" t="s">
        <v>151</v>
      </c>
      <c r="I3338" t="s">
        <v>16</v>
      </c>
      <c r="J3338">
        <v>3</v>
      </c>
    </row>
    <row r="3339" spans="1:10" x14ac:dyDescent="0.3">
      <c r="A3339" t="s">
        <v>1679</v>
      </c>
      <c r="B3339" t="s">
        <v>1680</v>
      </c>
      <c r="C3339" t="s">
        <v>1681</v>
      </c>
      <c r="D3339" t="s">
        <v>1682</v>
      </c>
      <c r="E3339">
        <v>8</v>
      </c>
      <c r="F3339">
        <v>1.0201020102010201</v>
      </c>
      <c r="G3339" t="s">
        <v>14</v>
      </c>
      <c r="H3339" t="s">
        <v>151</v>
      </c>
      <c r="I3339" t="s">
        <v>16</v>
      </c>
      <c r="J3339">
        <v>4</v>
      </c>
    </row>
    <row r="3340" spans="1:10" x14ac:dyDescent="0.3">
      <c r="A3340" t="s">
        <v>1683</v>
      </c>
      <c r="B3340" t="s">
        <v>1684</v>
      </c>
      <c r="C3340" t="s">
        <v>717</v>
      </c>
      <c r="D3340" t="s">
        <v>718</v>
      </c>
      <c r="E3340">
        <v>1.01</v>
      </c>
      <c r="F3340">
        <v>1.8200000000000001E-2</v>
      </c>
      <c r="G3340" t="s">
        <v>72</v>
      </c>
      <c r="H3340" t="s">
        <v>44</v>
      </c>
      <c r="I3340" t="s">
        <v>16</v>
      </c>
      <c r="J3340">
        <v>1</v>
      </c>
    </row>
    <row r="3341" spans="1:10" x14ac:dyDescent="0.3">
      <c r="A3341" t="s">
        <v>1683</v>
      </c>
      <c r="B3341" t="s">
        <v>1684</v>
      </c>
      <c r="C3341" t="s">
        <v>845</v>
      </c>
      <c r="D3341" t="s">
        <v>846</v>
      </c>
      <c r="E3341">
        <v>1.02</v>
      </c>
      <c r="F3341">
        <v>8.1799999999999998E-3</v>
      </c>
      <c r="G3341" t="s">
        <v>72</v>
      </c>
      <c r="H3341" t="s">
        <v>44</v>
      </c>
      <c r="I3341" t="s">
        <v>16</v>
      </c>
      <c r="J3341">
        <v>1</v>
      </c>
    </row>
    <row r="3342" spans="1:10" x14ac:dyDescent="0.3">
      <c r="A3342" t="s">
        <v>1683</v>
      </c>
      <c r="B3342" t="s">
        <v>1684</v>
      </c>
      <c r="C3342" t="s">
        <v>1627</v>
      </c>
      <c r="D3342" t="s">
        <v>1628</v>
      </c>
      <c r="E3342">
        <v>1.03</v>
      </c>
      <c r="F3342">
        <v>2.3E-3</v>
      </c>
      <c r="G3342" t="s">
        <v>72</v>
      </c>
      <c r="H3342" t="s">
        <v>44</v>
      </c>
      <c r="I3342" t="s">
        <v>16</v>
      </c>
      <c r="J3342">
        <v>1</v>
      </c>
    </row>
    <row r="3343" spans="1:10" x14ac:dyDescent="0.3">
      <c r="A3343" t="s">
        <v>1683</v>
      </c>
      <c r="B3343" t="s">
        <v>1684</v>
      </c>
      <c r="C3343" t="s">
        <v>356</v>
      </c>
      <c r="D3343" t="s">
        <v>357</v>
      </c>
      <c r="E3343">
        <v>1.04</v>
      </c>
      <c r="F3343">
        <v>2.8000000000000003E-4</v>
      </c>
      <c r="G3343" t="s">
        <v>72</v>
      </c>
      <c r="H3343" t="s">
        <v>44</v>
      </c>
      <c r="I3343" t="s">
        <v>16</v>
      </c>
      <c r="J3343">
        <v>1</v>
      </c>
    </row>
    <row r="3344" spans="1:10" x14ac:dyDescent="0.3">
      <c r="A3344" t="s">
        <v>1683</v>
      </c>
      <c r="B3344" t="s">
        <v>1684</v>
      </c>
      <c r="C3344" t="s">
        <v>767</v>
      </c>
      <c r="D3344" t="s">
        <v>768</v>
      </c>
      <c r="E3344">
        <v>1.05</v>
      </c>
      <c r="F3344">
        <v>5.0000000000000001E-3</v>
      </c>
      <c r="G3344" t="s">
        <v>72</v>
      </c>
      <c r="H3344" t="s">
        <v>44</v>
      </c>
      <c r="I3344" t="s">
        <v>16</v>
      </c>
      <c r="J3344">
        <v>3</v>
      </c>
    </row>
    <row r="3345" spans="1:10" x14ac:dyDescent="0.3">
      <c r="A3345" t="s">
        <v>1683</v>
      </c>
      <c r="B3345" t="s">
        <v>1684</v>
      </c>
      <c r="C3345" t="s">
        <v>268</v>
      </c>
      <c r="D3345" t="s">
        <v>269</v>
      </c>
      <c r="E3345">
        <v>1.06</v>
      </c>
      <c r="F3345">
        <v>1.32E-2</v>
      </c>
      <c r="G3345" t="s">
        <v>72</v>
      </c>
      <c r="H3345" t="s">
        <v>44</v>
      </c>
      <c r="I3345" t="s">
        <v>16</v>
      </c>
      <c r="J3345">
        <v>5</v>
      </c>
    </row>
    <row r="3346" spans="1:10" x14ac:dyDescent="0.3">
      <c r="A3346" t="s">
        <v>1683</v>
      </c>
      <c r="B3346" t="s">
        <v>1684</v>
      </c>
      <c r="C3346" t="s">
        <v>70</v>
      </c>
      <c r="D3346" t="s">
        <v>71</v>
      </c>
      <c r="E3346">
        <v>1.07</v>
      </c>
      <c r="F3346">
        <v>7.0000000000000001E-3</v>
      </c>
      <c r="G3346" t="s">
        <v>72</v>
      </c>
      <c r="H3346" t="s">
        <v>44</v>
      </c>
      <c r="I3346" t="s">
        <v>16</v>
      </c>
      <c r="J3346">
        <v>1</v>
      </c>
    </row>
    <row r="3347" spans="1:10" x14ac:dyDescent="0.3">
      <c r="A3347" t="s">
        <v>1683</v>
      </c>
      <c r="B3347" t="s">
        <v>1684</v>
      </c>
      <c r="C3347" t="s">
        <v>251</v>
      </c>
      <c r="D3347" t="s">
        <v>252</v>
      </c>
      <c r="E3347">
        <v>1.08</v>
      </c>
      <c r="F3347">
        <v>8.461538461538462E-4</v>
      </c>
      <c r="G3347" t="s">
        <v>72</v>
      </c>
      <c r="H3347" t="s">
        <v>44</v>
      </c>
      <c r="I3347" t="s">
        <v>16</v>
      </c>
      <c r="J3347">
        <v>13</v>
      </c>
    </row>
    <row r="3348" spans="1:10" x14ac:dyDescent="0.3">
      <c r="A3348" t="s">
        <v>1683</v>
      </c>
      <c r="B3348" t="s">
        <v>1684</v>
      </c>
      <c r="C3348" t="s">
        <v>1083</v>
      </c>
      <c r="D3348" t="s">
        <v>1084</v>
      </c>
      <c r="E3348">
        <v>1.0900000000000001</v>
      </c>
      <c r="F3348">
        <v>1.1558153846153846E-2</v>
      </c>
      <c r="G3348" t="s">
        <v>72</v>
      </c>
      <c r="H3348" t="s">
        <v>44</v>
      </c>
      <c r="I3348" t="s">
        <v>16</v>
      </c>
      <c r="J3348">
        <v>1</v>
      </c>
    </row>
    <row r="3349" spans="1:10" x14ac:dyDescent="0.3">
      <c r="A3349" t="s">
        <v>1683</v>
      </c>
      <c r="B3349" t="s">
        <v>1684</v>
      </c>
      <c r="C3349" t="s">
        <v>203</v>
      </c>
      <c r="D3349" t="s">
        <v>204</v>
      </c>
      <c r="E3349">
        <v>1.1000000000000001</v>
      </c>
      <c r="F3349">
        <v>3.0999999999999999E-3</v>
      </c>
      <c r="G3349" t="s">
        <v>72</v>
      </c>
      <c r="H3349" t="s">
        <v>44</v>
      </c>
      <c r="I3349" t="s">
        <v>16</v>
      </c>
      <c r="J3349">
        <v>1</v>
      </c>
    </row>
    <row r="3350" spans="1:10" x14ac:dyDescent="0.3">
      <c r="A3350" t="s">
        <v>1683</v>
      </c>
      <c r="B3350" t="s">
        <v>1684</v>
      </c>
      <c r="C3350" t="s">
        <v>1599</v>
      </c>
      <c r="D3350" t="s">
        <v>1600</v>
      </c>
      <c r="E3350">
        <v>1.1100000000000001</v>
      </c>
      <c r="F3350">
        <v>5.0000000000000001E-3</v>
      </c>
      <c r="G3350" t="s">
        <v>72</v>
      </c>
      <c r="H3350" t="s">
        <v>44</v>
      </c>
      <c r="I3350" t="s">
        <v>16</v>
      </c>
      <c r="J3350">
        <v>2</v>
      </c>
    </row>
    <row r="3351" spans="1:10" x14ac:dyDescent="0.3">
      <c r="A3351" t="s">
        <v>1683</v>
      </c>
      <c r="B3351" t="s">
        <v>1684</v>
      </c>
      <c r="C3351" t="s">
        <v>1529</v>
      </c>
      <c r="D3351" t="s">
        <v>1530</v>
      </c>
      <c r="E3351">
        <v>1.1200000000000001</v>
      </c>
      <c r="F3351">
        <v>1.3707692307692307E-3</v>
      </c>
      <c r="G3351" t="s">
        <v>72</v>
      </c>
      <c r="H3351" t="s">
        <v>44</v>
      </c>
      <c r="I3351" t="s">
        <v>16</v>
      </c>
      <c r="J3351">
        <v>2</v>
      </c>
    </row>
    <row r="3352" spans="1:10" x14ac:dyDescent="0.3">
      <c r="A3352" t="s">
        <v>1683</v>
      </c>
      <c r="B3352" t="s">
        <v>1684</v>
      </c>
      <c r="C3352" t="s">
        <v>698</v>
      </c>
      <c r="D3352" t="s">
        <v>699</v>
      </c>
      <c r="E3352">
        <v>1.1299999999999999</v>
      </c>
      <c r="F3352">
        <v>1.7999999999999998E-4</v>
      </c>
      <c r="G3352" t="s">
        <v>72</v>
      </c>
      <c r="H3352" t="s">
        <v>44</v>
      </c>
      <c r="I3352" t="s">
        <v>16</v>
      </c>
      <c r="J3352">
        <v>1</v>
      </c>
    </row>
    <row r="3353" spans="1:10" x14ac:dyDescent="0.3">
      <c r="A3353" t="s">
        <v>1683</v>
      </c>
      <c r="B3353" t="s">
        <v>1684</v>
      </c>
      <c r="C3353" t="s">
        <v>1319</v>
      </c>
      <c r="D3353" t="s">
        <v>1320</v>
      </c>
      <c r="E3353">
        <v>1.1400000000000001</v>
      </c>
      <c r="F3353">
        <v>6.153846153846154E-6</v>
      </c>
      <c r="G3353" t="s">
        <v>72</v>
      </c>
      <c r="H3353" t="s">
        <v>44</v>
      </c>
      <c r="I3353" t="s">
        <v>16</v>
      </c>
      <c r="J3353">
        <v>2</v>
      </c>
    </row>
    <row r="3354" spans="1:10" x14ac:dyDescent="0.3">
      <c r="A3354" t="s">
        <v>1683</v>
      </c>
      <c r="B3354" t="s">
        <v>1684</v>
      </c>
      <c r="C3354" t="s">
        <v>78</v>
      </c>
      <c r="D3354" t="s">
        <v>79</v>
      </c>
      <c r="E3354">
        <v>1.1499999999999999</v>
      </c>
      <c r="F3354">
        <v>2.0600000000000002E-3</v>
      </c>
      <c r="G3354" t="s">
        <v>72</v>
      </c>
      <c r="H3354" t="s">
        <v>44</v>
      </c>
      <c r="I3354" t="s">
        <v>16</v>
      </c>
      <c r="J3354">
        <v>7</v>
      </c>
    </row>
    <row r="3355" spans="1:10" x14ac:dyDescent="0.3">
      <c r="A3355" t="s">
        <v>1683</v>
      </c>
      <c r="B3355" t="s">
        <v>1684</v>
      </c>
      <c r="C3355" t="s">
        <v>613</v>
      </c>
      <c r="D3355" t="s">
        <v>614</v>
      </c>
      <c r="E3355">
        <v>1.1599999999999999</v>
      </c>
      <c r="F3355">
        <v>1.6000000000000001E-3</v>
      </c>
      <c r="G3355" t="s">
        <v>72</v>
      </c>
      <c r="H3355" t="s">
        <v>44</v>
      </c>
      <c r="I3355" t="s">
        <v>16</v>
      </c>
      <c r="J3355">
        <v>2</v>
      </c>
    </row>
    <row r="3356" spans="1:10" x14ac:dyDescent="0.3">
      <c r="A3356" t="s">
        <v>1683</v>
      </c>
      <c r="B3356" t="s">
        <v>1684</v>
      </c>
      <c r="C3356" t="s">
        <v>126</v>
      </c>
      <c r="D3356" t="s">
        <v>127</v>
      </c>
      <c r="E3356">
        <v>1.17</v>
      </c>
      <c r="F3356">
        <v>8.0000000000000007E-5</v>
      </c>
      <c r="G3356" t="s">
        <v>72</v>
      </c>
      <c r="H3356" t="s">
        <v>44</v>
      </c>
      <c r="I3356" t="s">
        <v>16</v>
      </c>
      <c r="J3356">
        <v>1</v>
      </c>
    </row>
    <row r="3357" spans="1:10" x14ac:dyDescent="0.3">
      <c r="A3357" t="s">
        <v>1683</v>
      </c>
      <c r="B3357" t="s">
        <v>1684</v>
      </c>
      <c r="C3357" t="s">
        <v>1603</v>
      </c>
      <c r="D3357" t="s">
        <v>1604</v>
      </c>
      <c r="E3357">
        <v>2</v>
      </c>
      <c r="F3357">
        <v>1.0501538461538462</v>
      </c>
      <c r="G3357" t="s">
        <v>14</v>
      </c>
      <c r="H3357" t="s">
        <v>44</v>
      </c>
      <c r="I3357" t="s">
        <v>16</v>
      </c>
      <c r="J3357">
        <v>3</v>
      </c>
    </row>
    <row r="3358" spans="1:10" x14ac:dyDescent="0.3">
      <c r="A3358" t="s">
        <v>1683</v>
      </c>
      <c r="B3358" t="s">
        <v>1684</v>
      </c>
      <c r="C3358" t="s">
        <v>1605</v>
      </c>
      <c r="D3358" t="s">
        <v>1606</v>
      </c>
      <c r="E3358">
        <v>3</v>
      </c>
      <c r="F3358">
        <v>1.0501538461538462</v>
      </c>
      <c r="G3358" t="s">
        <v>14</v>
      </c>
      <c r="H3358" t="s">
        <v>44</v>
      </c>
      <c r="I3358" t="s">
        <v>16</v>
      </c>
      <c r="J3358">
        <v>2</v>
      </c>
    </row>
    <row r="3359" spans="1:10" x14ac:dyDescent="0.3">
      <c r="A3359" t="s">
        <v>1683</v>
      </c>
      <c r="B3359" t="s">
        <v>1684</v>
      </c>
      <c r="C3359" t="s">
        <v>1685</v>
      </c>
      <c r="D3359" t="s">
        <v>1686</v>
      </c>
      <c r="E3359">
        <v>4</v>
      </c>
      <c r="F3359">
        <v>1.0501538461538462</v>
      </c>
      <c r="G3359" t="s">
        <v>14</v>
      </c>
      <c r="H3359" t="s">
        <v>44</v>
      </c>
      <c r="I3359" t="s">
        <v>16</v>
      </c>
      <c r="J3359">
        <v>4</v>
      </c>
    </row>
    <row r="3360" spans="1:10" x14ac:dyDescent="0.3">
      <c r="A3360" t="s">
        <v>1683</v>
      </c>
      <c r="B3360" t="s">
        <v>1684</v>
      </c>
      <c r="C3360" t="s">
        <v>1665</v>
      </c>
      <c r="D3360" t="s">
        <v>1666</v>
      </c>
      <c r="E3360">
        <v>5</v>
      </c>
      <c r="F3360">
        <v>0.10492307692307692</v>
      </c>
      <c r="G3360" t="s">
        <v>14</v>
      </c>
      <c r="H3360" t="s">
        <v>44</v>
      </c>
      <c r="I3360" t="s">
        <v>16</v>
      </c>
      <c r="J3360">
        <v>0</v>
      </c>
    </row>
    <row r="3361" spans="1:10" x14ac:dyDescent="0.3">
      <c r="A3361" t="s">
        <v>1683</v>
      </c>
      <c r="B3361" t="s">
        <v>1684</v>
      </c>
      <c r="C3361" t="s">
        <v>1667</v>
      </c>
      <c r="D3361" t="s">
        <v>1668</v>
      </c>
      <c r="E3361">
        <v>6</v>
      </c>
      <c r="F3361">
        <v>5.2615384615384612E-2</v>
      </c>
      <c r="G3361" t="s">
        <v>14</v>
      </c>
      <c r="H3361" t="s">
        <v>44</v>
      </c>
      <c r="I3361" t="s">
        <v>16</v>
      </c>
      <c r="J3361">
        <v>3</v>
      </c>
    </row>
    <row r="3362" spans="1:10" x14ac:dyDescent="0.3">
      <c r="A3362" t="s">
        <v>1683</v>
      </c>
      <c r="B3362" t="s">
        <v>1684</v>
      </c>
      <c r="C3362" t="s">
        <v>1669</v>
      </c>
      <c r="D3362" t="s">
        <v>1670</v>
      </c>
      <c r="E3362">
        <v>7</v>
      </c>
      <c r="F3362">
        <v>2.6153846153846153E-2</v>
      </c>
      <c r="G3362" t="s">
        <v>14</v>
      </c>
      <c r="H3362" t="s">
        <v>44</v>
      </c>
      <c r="I3362" t="s">
        <v>16</v>
      </c>
      <c r="J3362">
        <v>3</v>
      </c>
    </row>
    <row r="3363" spans="1:10" x14ac:dyDescent="0.3">
      <c r="A3363" t="s">
        <v>1687</v>
      </c>
      <c r="B3363" t="s">
        <v>1688</v>
      </c>
      <c r="C3363" t="s">
        <v>717</v>
      </c>
      <c r="D3363" t="s">
        <v>718</v>
      </c>
      <c r="E3363">
        <v>1.01</v>
      </c>
      <c r="F3363">
        <v>1.8200000000000001E-2</v>
      </c>
      <c r="G3363" t="s">
        <v>72</v>
      </c>
      <c r="H3363" t="s">
        <v>44</v>
      </c>
      <c r="I3363" t="s">
        <v>16</v>
      </c>
      <c r="J3363">
        <v>1</v>
      </c>
    </row>
    <row r="3364" spans="1:10" x14ac:dyDescent="0.3">
      <c r="A3364" t="s">
        <v>1687</v>
      </c>
      <c r="B3364" t="s">
        <v>1688</v>
      </c>
      <c r="C3364" t="s">
        <v>845</v>
      </c>
      <c r="D3364" t="s">
        <v>846</v>
      </c>
      <c r="E3364">
        <v>1.02</v>
      </c>
      <c r="F3364">
        <v>8.1840000000000003E-3</v>
      </c>
      <c r="G3364" t="s">
        <v>72</v>
      </c>
      <c r="H3364" t="s">
        <v>44</v>
      </c>
      <c r="I3364" t="s">
        <v>16</v>
      </c>
      <c r="J3364">
        <v>1</v>
      </c>
    </row>
    <row r="3365" spans="1:10" x14ac:dyDescent="0.3">
      <c r="A3365" t="s">
        <v>1687</v>
      </c>
      <c r="B3365" t="s">
        <v>1688</v>
      </c>
      <c r="C3365" t="s">
        <v>356</v>
      </c>
      <c r="D3365" t="s">
        <v>357</v>
      </c>
      <c r="E3365">
        <v>1.03</v>
      </c>
      <c r="F3365">
        <v>5.1999999999999998E-3</v>
      </c>
      <c r="G3365" t="s">
        <v>72</v>
      </c>
      <c r="H3365" t="s">
        <v>44</v>
      </c>
      <c r="I3365" t="s">
        <v>16</v>
      </c>
      <c r="J3365">
        <v>1</v>
      </c>
    </row>
    <row r="3366" spans="1:10" x14ac:dyDescent="0.3">
      <c r="A3366" t="s">
        <v>1687</v>
      </c>
      <c r="B3366" t="s">
        <v>1688</v>
      </c>
      <c r="C3366" t="s">
        <v>1627</v>
      </c>
      <c r="D3366" t="s">
        <v>1628</v>
      </c>
      <c r="E3366">
        <v>1.04</v>
      </c>
      <c r="F3366">
        <v>3.2000000000000002E-3</v>
      </c>
      <c r="G3366" t="s">
        <v>72</v>
      </c>
      <c r="H3366" t="s">
        <v>44</v>
      </c>
      <c r="I3366" t="s">
        <v>16</v>
      </c>
      <c r="J3366">
        <v>1</v>
      </c>
    </row>
    <row r="3367" spans="1:10" x14ac:dyDescent="0.3">
      <c r="A3367" t="s">
        <v>1687</v>
      </c>
      <c r="B3367" t="s">
        <v>1688</v>
      </c>
      <c r="C3367" t="s">
        <v>1689</v>
      </c>
      <c r="D3367" t="s">
        <v>1690</v>
      </c>
      <c r="E3367">
        <v>1.05</v>
      </c>
      <c r="F3367">
        <v>4.5999999999999999E-3</v>
      </c>
      <c r="G3367" t="s">
        <v>72</v>
      </c>
      <c r="H3367" t="s">
        <v>44</v>
      </c>
      <c r="I3367" t="s">
        <v>16</v>
      </c>
      <c r="J3367">
        <v>3</v>
      </c>
    </row>
    <row r="3368" spans="1:10" x14ac:dyDescent="0.3">
      <c r="A3368" t="s">
        <v>1687</v>
      </c>
      <c r="B3368" t="s">
        <v>1688</v>
      </c>
      <c r="C3368" t="s">
        <v>268</v>
      </c>
      <c r="D3368" t="s">
        <v>269</v>
      </c>
      <c r="E3368">
        <v>1.06</v>
      </c>
      <c r="F3368">
        <v>8.9800000000000001E-3</v>
      </c>
      <c r="G3368" t="s">
        <v>72</v>
      </c>
      <c r="H3368" t="s">
        <v>44</v>
      </c>
      <c r="I3368" t="s">
        <v>16</v>
      </c>
      <c r="J3368">
        <v>5</v>
      </c>
    </row>
    <row r="3369" spans="1:10" x14ac:dyDescent="0.3">
      <c r="A3369" t="s">
        <v>1687</v>
      </c>
      <c r="B3369" t="s">
        <v>1688</v>
      </c>
      <c r="C3369" t="s">
        <v>70</v>
      </c>
      <c r="D3369" t="s">
        <v>71</v>
      </c>
      <c r="E3369">
        <v>1.07</v>
      </c>
      <c r="F3369">
        <v>7.0000000000000001E-3</v>
      </c>
      <c r="G3369" t="s">
        <v>72</v>
      </c>
      <c r="H3369" t="s">
        <v>44</v>
      </c>
      <c r="I3369" t="s">
        <v>16</v>
      </c>
      <c r="J3369">
        <v>1</v>
      </c>
    </row>
    <row r="3370" spans="1:10" x14ac:dyDescent="0.3">
      <c r="A3370" t="s">
        <v>1687</v>
      </c>
      <c r="B3370" t="s">
        <v>1688</v>
      </c>
      <c r="C3370" t="s">
        <v>251</v>
      </c>
      <c r="D3370" t="s">
        <v>252</v>
      </c>
      <c r="E3370">
        <v>1.08</v>
      </c>
      <c r="F3370">
        <v>8.5599999999999999E-4</v>
      </c>
      <c r="G3370" t="s">
        <v>72</v>
      </c>
      <c r="H3370" t="s">
        <v>44</v>
      </c>
      <c r="I3370" t="s">
        <v>16</v>
      </c>
      <c r="J3370">
        <v>13</v>
      </c>
    </row>
    <row r="3371" spans="1:10" x14ac:dyDescent="0.3">
      <c r="A3371" t="s">
        <v>1687</v>
      </c>
      <c r="B3371" t="s">
        <v>1688</v>
      </c>
      <c r="C3371" t="s">
        <v>1083</v>
      </c>
      <c r="D3371" t="s">
        <v>1084</v>
      </c>
      <c r="E3371">
        <v>1.0900000000000001</v>
      </c>
      <c r="F3371">
        <v>1.1558153846153846E-2</v>
      </c>
      <c r="G3371" t="s">
        <v>72</v>
      </c>
      <c r="H3371" t="s">
        <v>44</v>
      </c>
      <c r="I3371" t="s">
        <v>16</v>
      </c>
      <c r="J3371">
        <v>1</v>
      </c>
    </row>
    <row r="3372" spans="1:10" x14ac:dyDescent="0.3">
      <c r="A3372" t="s">
        <v>1687</v>
      </c>
      <c r="B3372" t="s">
        <v>1688</v>
      </c>
      <c r="C3372" t="s">
        <v>203</v>
      </c>
      <c r="D3372" t="s">
        <v>204</v>
      </c>
      <c r="E3372">
        <v>1.1000000000000001</v>
      </c>
      <c r="F3372">
        <v>3.0999999999999999E-3</v>
      </c>
      <c r="G3372" t="s">
        <v>72</v>
      </c>
      <c r="H3372" t="s">
        <v>44</v>
      </c>
      <c r="I3372" t="s">
        <v>16</v>
      </c>
      <c r="J3372">
        <v>1</v>
      </c>
    </row>
    <row r="3373" spans="1:10" x14ac:dyDescent="0.3">
      <c r="A3373" t="s">
        <v>1687</v>
      </c>
      <c r="B3373" t="s">
        <v>1688</v>
      </c>
      <c r="C3373" t="s">
        <v>1599</v>
      </c>
      <c r="D3373" t="s">
        <v>1600</v>
      </c>
      <c r="E3373">
        <v>1.1100000000000001</v>
      </c>
      <c r="F3373">
        <v>5.0000000000000001E-3</v>
      </c>
      <c r="G3373" t="s">
        <v>72</v>
      </c>
      <c r="H3373" t="s">
        <v>44</v>
      </c>
      <c r="I3373" t="s">
        <v>16</v>
      </c>
      <c r="J3373">
        <v>2</v>
      </c>
    </row>
    <row r="3374" spans="1:10" x14ac:dyDescent="0.3">
      <c r="A3374" t="s">
        <v>1687</v>
      </c>
      <c r="B3374" t="s">
        <v>1688</v>
      </c>
      <c r="C3374" t="s">
        <v>1529</v>
      </c>
      <c r="D3374" t="s">
        <v>1530</v>
      </c>
      <c r="E3374">
        <v>1.1200000000000001</v>
      </c>
      <c r="F3374">
        <v>1.4E-3</v>
      </c>
      <c r="G3374" t="s">
        <v>72</v>
      </c>
      <c r="H3374" t="s">
        <v>44</v>
      </c>
      <c r="I3374" t="s">
        <v>16</v>
      </c>
      <c r="J3374">
        <v>2</v>
      </c>
    </row>
    <row r="3375" spans="1:10" x14ac:dyDescent="0.3">
      <c r="A3375" t="s">
        <v>1687</v>
      </c>
      <c r="B3375" t="s">
        <v>1688</v>
      </c>
      <c r="C3375" t="s">
        <v>698</v>
      </c>
      <c r="D3375" t="s">
        <v>699</v>
      </c>
      <c r="E3375">
        <v>1.1299999999999999</v>
      </c>
      <c r="F3375">
        <v>1.7999999999999998E-4</v>
      </c>
      <c r="G3375" t="s">
        <v>72</v>
      </c>
      <c r="H3375" t="s">
        <v>44</v>
      </c>
      <c r="I3375" t="s">
        <v>16</v>
      </c>
      <c r="J3375">
        <v>1</v>
      </c>
    </row>
    <row r="3376" spans="1:10" x14ac:dyDescent="0.3">
      <c r="A3376" t="s">
        <v>1687</v>
      </c>
      <c r="B3376" t="s">
        <v>1688</v>
      </c>
      <c r="C3376" t="s">
        <v>1319</v>
      </c>
      <c r="D3376" t="s">
        <v>1320</v>
      </c>
      <c r="E3376">
        <v>1.1400000000000001</v>
      </c>
      <c r="F3376">
        <v>2.1538461538461538E-6</v>
      </c>
      <c r="G3376" t="s">
        <v>72</v>
      </c>
      <c r="H3376" t="s">
        <v>44</v>
      </c>
      <c r="I3376" t="s">
        <v>16</v>
      </c>
      <c r="J3376">
        <v>2</v>
      </c>
    </row>
    <row r="3377" spans="1:10" x14ac:dyDescent="0.3">
      <c r="A3377" t="s">
        <v>1687</v>
      </c>
      <c r="B3377" t="s">
        <v>1688</v>
      </c>
      <c r="C3377" t="s">
        <v>78</v>
      </c>
      <c r="D3377" t="s">
        <v>79</v>
      </c>
      <c r="E3377">
        <v>1.1499999999999999</v>
      </c>
      <c r="F3377">
        <v>2.0600000000000002E-3</v>
      </c>
      <c r="G3377" t="s">
        <v>72</v>
      </c>
      <c r="H3377" t="s">
        <v>44</v>
      </c>
      <c r="I3377" t="s">
        <v>16</v>
      </c>
      <c r="J3377">
        <v>7</v>
      </c>
    </row>
    <row r="3378" spans="1:10" x14ac:dyDescent="0.3">
      <c r="A3378" t="s">
        <v>1687</v>
      </c>
      <c r="B3378" t="s">
        <v>1688</v>
      </c>
      <c r="C3378" t="s">
        <v>694</v>
      </c>
      <c r="D3378" t="s">
        <v>695</v>
      </c>
      <c r="E3378">
        <v>1.1599999999999999</v>
      </c>
      <c r="F3378">
        <v>4.0000000000000002E-4</v>
      </c>
      <c r="G3378" t="s">
        <v>72</v>
      </c>
      <c r="H3378" t="s">
        <v>44</v>
      </c>
      <c r="I3378" t="s">
        <v>16</v>
      </c>
      <c r="J3378">
        <v>3</v>
      </c>
    </row>
    <row r="3379" spans="1:10" x14ac:dyDescent="0.3">
      <c r="A3379" t="s">
        <v>1687</v>
      </c>
      <c r="B3379" t="s">
        <v>1688</v>
      </c>
      <c r="C3379" t="s">
        <v>126</v>
      </c>
      <c r="D3379" t="s">
        <v>127</v>
      </c>
      <c r="E3379">
        <v>1.17</v>
      </c>
      <c r="F3379">
        <v>8.0000000000000007E-5</v>
      </c>
      <c r="G3379" t="s">
        <v>72</v>
      </c>
      <c r="H3379" t="s">
        <v>44</v>
      </c>
      <c r="I3379" t="s">
        <v>16</v>
      </c>
      <c r="J3379">
        <v>1</v>
      </c>
    </row>
    <row r="3380" spans="1:10" x14ac:dyDescent="0.3">
      <c r="A3380" t="s">
        <v>1687</v>
      </c>
      <c r="B3380" t="s">
        <v>1688</v>
      </c>
      <c r="C3380" t="s">
        <v>1603</v>
      </c>
      <c r="D3380" t="s">
        <v>1604</v>
      </c>
      <c r="E3380">
        <v>2</v>
      </c>
      <c r="F3380">
        <v>1.0301538461538462</v>
      </c>
      <c r="G3380" t="s">
        <v>14</v>
      </c>
      <c r="H3380" t="s">
        <v>44</v>
      </c>
      <c r="I3380" t="s">
        <v>16</v>
      </c>
      <c r="J3380">
        <v>3</v>
      </c>
    </row>
    <row r="3381" spans="1:10" x14ac:dyDescent="0.3">
      <c r="A3381" t="s">
        <v>1687</v>
      </c>
      <c r="B3381" t="s">
        <v>1688</v>
      </c>
      <c r="C3381" t="s">
        <v>1605</v>
      </c>
      <c r="D3381" t="s">
        <v>1606</v>
      </c>
      <c r="E3381">
        <v>3</v>
      </c>
      <c r="F3381">
        <v>1.0301538461538462</v>
      </c>
      <c r="G3381" t="s">
        <v>14</v>
      </c>
      <c r="H3381" t="s">
        <v>44</v>
      </c>
      <c r="I3381" t="s">
        <v>16</v>
      </c>
      <c r="J3381">
        <v>2</v>
      </c>
    </row>
    <row r="3382" spans="1:10" x14ac:dyDescent="0.3">
      <c r="A3382" t="s">
        <v>1687</v>
      </c>
      <c r="B3382" t="s">
        <v>1688</v>
      </c>
      <c r="C3382" t="s">
        <v>1691</v>
      </c>
      <c r="D3382" t="s">
        <v>1692</v>
      </c>
      <c r="E3382">
        <v>4</v>
      </c>
      <c r="F3382">
        <v>1.0301538461538462</v>
      </c>
      <c r="G3382" t="s">
        <v>14</v>
      </c>
      <c r="H3382" t="s">
        <v>44</v>
      </c>
      <c r="I3382" t="s">
        <v>16</v>
      </c>
      <c r="J3382">
        <v>4</v>
      </c>
    </row>
    <row r="3383" spans="1:10" x14ac:dyDescent="0.3">
      <c r="A3383" t="s">
        <v>1687</v>
      </c>
      <c r="B3383" t="s">
        <v>1688</v>
      </c>
      <c r="C3383" t="s">
        <v>1665</v>
      </c>
      <c r="D3383" t="s">
        <v>1666</v>
      </c>
      <c r="E3383">
        <v>5</v>
      </c>
      <c r="F3383">
        <v>0.10307692307692308</v>
      </c>
      <c r="G3383" t="s">
        <v>14</v>
      </c>
      <c r="H3383" t="s">
        <v>44</v>
      </c>
      <c r="I3383" t="s">
        <v>16</v>
      </c>
      <c r="J3383">
        <v>0</v>
      </c>
    </row>
    <row r="3384" spans="1:10" x14ac:dyDescent="0.3">
      <c r="A3384" t="s">
        <v>1687</v>
      </c>
      <c r="B3384" t="s">
        <v>1688</v>
      </c>
      <c r="C3384" t="s">
        <v>1667</v>
      </c>
      <c r="D3384" t="s">
        <v>1668</v>
      </c>
      <c r="E3384">
        <v>6</v>
      </c>
      <c r="F3384">
        <v>5.1384615384615383E-2</v>
      </c>
      <c r="G3384" t="s">
        <v>14</v>
      </c>
      <c r="H3384" t="s">
        <v>44</v>
      </c>
      <c r="I3384" t="s">
        <v>16</v>
      </c>
      <c r="J3384">
        <v>3</v>
      </c>
    </row>
    <row r="3385" spans="1:10" x14ac:dyDescent="0.3">
      <c r="A3385" t="s">
        <v>1687</v>
      </c>
      <c r="B3385" t="s">
        <v>1688</v>
      </c>
      <c r="C3385" t="s">
        <v>1669</v>
      </c>
      <c r="D3385" t="s">
        <v>1670</v>
      </c>
      <c r="E3385">
        <v>7</v>
      </c>
      <c r="F3385">
        <v>2.5846153846153845E-2</v>
      </c>
      <c r="G3385" t="s">
        <v>14</v>
      </c>
      <c r="H3385" t="s">
        <v>44</v>
      </c>
      <c r="I3385" t="s">
        <v>16</v>
      </c>
      <c r="J3385">
        <v>3</v>
      </c>
    </row>
    <row r="3386" spans="1:10" x14ac:dyDescent="0.3">
      <c r="A3386" t="s">
        <v>1693</v>
      </c>
      <c r="B3386" t="s">
        <v>1694</v>
      </c>
      <c r="C3386" t="s">
        <v>1695</v>
      </c>
      <c r="D3386" t="s">
        <v>1696</v>
      </c>
      <c r="E3386">
        <v>1</v>
      </c>
      <c r="F3386">
        <v>1</v>
      </c>
      <c r="G3386" t="s">
        <v>382</v>
      </c>
      <c r="H3386" t="s">
        <v>44</v>
      </c>
      <c r="I3386" t="s">
        <v>380</v>
      </c>
      <c r="J3386">
        <v>0</v>
      </c>
    </row>
    <row r="3387" spans="1:10" x14ac:dyDescent="0.3">
      <c r="A3387" t="s">
        <v>1693</v>
      </c>
      <c r="B3387" t="s">
        <v>1694</v>
      </c>
      <c r="C3387" t="s">
        <v>1697</v>
      </c>
      <c r="D3387" t="s">
        <v>1698</v>
      </c>
      <c r="E3387">
        <v>2</v>
      </c>
      <c r="F3387">
        <v>1</v>
      </c>
      <c r="G3387" t="s">
        <v>382</v>
      </c>
      <c r="H3387" t="s">
        <v>44</v>
      </c>
      <c r="I3387" t="s">
        <v>380</v>
      </c>
      <c r="J3387">
        <v>0</v>
      </c>
    </row>
    <row r="3388" spans="1:10" x14ac:dyDescent="0.3">
      <c r="A3388" t="s">
        <v>1693</v>
      </c>
      <c r="B3388" t="s">
        <v>1694</v>
      </c>
      <c r="C3388" t="s">
        <v>1699</v>
      </c>
      <c r="D3388" t="s">
        <v>1700</v>
      </c>
      <c r="E3388">
        <v>3</v>
      </c>
      <c r="F3388">
        <v>1</v>
      </c>
      <c r="G3388" t="s">
        <v>382</v>
      </c>
      <c r="H3388" t="s">
        <v>44</v>
      </c>
      <c r="I3388" t="s">
        <v>380</v>
      </c>
      <c r="J3388">
        <v>0</v>
      </c>
    </row>
    <row r="3389" spans="1:10" x14ac:dyDescent="0.3">
      <c r="A3389" t="s">
        <v>1693</v>
      </c>
      <c r="B3389" t="s">
        <v>1694</v>
      </c>
      <c r="C3389" t="s">
        <v>1701</v>
      </c>
      <c r="D3389" t="s">
        <v>1702</v>
      </c>
      <c r="E3389">
        <v>4</v>
      </c>
      <c r="F3389">
        <v>1</v>
      </c>
      <c r="G3389" t="s">
        <v>382</v>
      </c>
      <c r="H3389" t="s">
        <v>44</v>
      </c>
      <c r="I3389" t="s">
        <v>380</v>
      </c>
      <c r="J3389">
        <v>0</v>
      </c>
    </row>
    <row r="3390" spans="1:10" x14ac:dyDescent="0.3">
      <c r="A3390" t="s">
        <v>1693</v>
      </c>
      <c r="B3390" t="s">
        <v>1694</v>
      </c>
      <c r="C3390" t="s">
        <v>1703</v>
      </c>
      <c r="D3390" t="s">
        <v>1704</v>
      </c>
      <c r="E3390">
        <v>5</v>
      </c>
      <c r="F3390">
        <v>1</v>
      </c>
      <c r="G3390" t="s">
        <v>14</v>
      </c>
      <c r="H3390" t="s">
        <v>44</v>
      </c>
      <c r="I3390" t="s">
        <v>380</v>
      </c>
      <c r="J3390">
        <v>4</v>
      </c>
    </row>
    <row r="3391" spans="1:10" x14ac:dyDescent="0.3">
      <c r="A3391" t="s">
        <v>1693</v>
      </c>
      <c r="B3391" t="s">
        <v>1694</v>
      </c>
      <c r="C3391" t="s">
        <v>1705</v>
      </c>
      <c r="D3391" t="s">
        <v>1706</v>
      </c>
      <c r="E3391">
        <v>6</v>
      </c>
      <c r="F3391">
        <v>0</v>
      </c>
      <c r="G3391" t="s">
        <v>382</v>
      </c>
      <c r="H3391" t="s">
        <v>44</v>
      </c>
      <c r="I3391" t="s">
        <v>380</v>
      </c>
      <c r="J3391">
        <v>0</v>
      </c>
    </row>
    <row r="3392" spans="1:10" x14ac:dyDescent="0.3">
      <c r="A3392" t="s">
        <v>1707</v>
      </c>
      <c r="B3392" t="s">
        <v>1708</v>
      </c>
      <c r="C3392" t="s">
        <v>717</v>
      </c>
      <c r="D3392" t="s">
        <v>718</v>
      </c>
      <c r="E3392">
        <v>1.01</v>
      </c>
      <c r="F3392">
        <v>1.8200000000000001E-2</v>
      </c>
      <c r="G3392" t="s">
        <v>72</v>
      </c>
      <c r="H3392" t="s">
        <v>44</v>
      </c>
      <c r="I3392" t="s">
        <v>16</v>
      </c>
      <c r="J3392">
        <v>1</v>
      </c>
    </row>
    <row r="3393" spans="1:10" x14ac:dyDescent="0.3">
      <c r="A3393" t="s">
        <v>1707</v>
      </c>
      <c r="B3393" t="s">
        <v>1708</v>
      </c>
      <c r="C3393" t="s">
        <v>845</v>
      </c>
      <c r="D3393" t="s">
        <v>846</v>
      </c>
      <c r="E3393">
        <v>1.02</v>
      </c>
      <c r="F3393">
        <v>8.1880000000000008E-3</v>
      </c>
      <c r="G3393" t="s">
        <v>72</v>
      </c>
      <c r="H3393" t="s">
        <v>44</v>
      </c>
      <c r="I3393" t="s">
        <v>16</v>
      </c>
      <c r="J3393">
        <v>1</v>
      </c>
    </row>
    <row r="3394" spans="1:10" x14ac:dyDescent="0.3">
      <c r="A3394" t="s">
        <v>1707</v>
      </c>
      <c r="B3394" t="s">
        <v>1708</v>
      </c>
      <c r="C3394" t="s">
        <v>1627</v>
      </c>
      <c r="D3394" t="s">
        <v>1628</v>
      </c>
      <c r="E3394">
        <v>1.03</v>
      </c>
      <c r="F3394">
        <v>3.2000000000000002E-3</v>
      </c>
      <c r="G3394" t="s">
        <v>72</v>
      </c>
      <c r="H3394" t="s">
        <v>44</v>
      </c>
      <c r="I3394" t="s">
        <v>16</v>
      </c>
      <c r="J3394">
        <v>1</v>
      </c>
    </row>
    <row r="3395" spans="1:10" x14ac:dyDescent="0.3">
      <c r="A3395" t="s">
        <v>1707</v>
      </c>
      <c r="B3395" t="s">
        <v>1708</v>
      </c>
      <c r="C3395" t="s">
        <v>356</v>
      </c>
      <c r="D3395" t="s">
        <v>357</v>
      </c>
      <c r="E3395">
        <v>1.04</v>
      </c>
      <c r="F3395">
        <v>5.1999999999999998E-3</v>
      </c>
      <c r="G3395" t="s">
        <v>72</v>
      </c>
      <c r="H3395" t="s">
        <v>44</v>
      </c>
      <c r="I3395" t="s">
        <v>16</v>
      </c>
      <c r="J3395">
        <v>1</v>
      </c>
    </row>
    <row r="3396" spans="1:10" x14ac:dyDescent="0.3">
      <c r="A3396" t="s">
        <v>1707</v>
      </c>
      <c r="B3396" t="s">
        <v>1708</v>
      </c>
      <c r="C3396" t="s">
        <v>961</v>
      </c>
      <c r="D3396" t="s">
        <v>962</v>
      </c>
      <c r="E3396">
        <v>1.05</v>
      </c>
      <c r="F3396">
        <v>5.1839999999999994E-3</v>
      </c>
      <c r="G3396" t="s">
        <v>72</v>
      </c>
      <c r="H3396" t="s">
        <v>44</v>
      </c>
      <c r="I3396" t="s">
        <v>16</v>
      </c>
      <c r="J3396">
        <v>3</v>
      </c>
    </row>
    <row r="3397" spans="1:10" x14ac:dyDescent="0.3">
      <c r="A3397" t="s">
        <v>1707</v>
      </c>
      <c r="B3397" t="s">
        <v>1708</v>
      </c>
      <c r="C3397" t="s">
        <v>268</v>
      </c>
      <c r="D3397" t="s">
        <v>269</v>
      </c>
      <c r="E3397">
        <v>1.06</v>
      </c>
      <c r="F3397">
        <v>8.0759999999999998E-3</v>
      </c>
      <c r="G3397" t="s">
        <v>72</v>
      </c>
      <c r="H3397" t="s">
        <v>44</v>
      </c>
      <c r="I3397" t="s">
        <v>16</v>
      </c>
      <c r="J3397">
        <v>5</v>
      </c>
    </row>
    <row r="3398" spans="1:10" x14ac:dyDescent="0.3">
      <c r="A3398" t="s">
        <v>1707</v>
      </c>
      <c r="B3398" t="s">
        <v>1708</v>
      </c>
      <c r="C3398" t="s">
        <v>70</v>
      </c>
      <c r="D3398" t="s">
        <v>71</v>
      </c>
      <c r="E3398">
        <v>1.07</v>
      </c>
      <c r="F3398">
        <v>7.0000000000000001E-3</v>
      </c>
      <c r="G3398" t="s">
        <v>72</v>
      </c>
      <c r="H3398" t="s">
        <v>44</v>
      </c>
      <c r="I3398" t="s">
        <v>16</v>
      </c>
      <c r="J3398">
        <v>1</v>
      </c>
    </row>
    <row r="3399" spans="1:10" x14ac:dyDescent="0.3">
      <c r="A3399" t="s">
        <v>1707</v>
      </c>
      <c r="B3399" t="s">
        <v>1708</v>
      </c>
      <c r="C3399" t="s">
        <v>251</v>
      </c>
      <c r="D3399" t="s">
        <v>252</v>
      </c>
      <c r="E3399">
        <v>1.08</v>
      </c>
      <c r="F3399">
        <v>8.5599999999999999E-4</v>
      </c>
      <c r="G3399" t="s">
        <v>72</v>
      </c>
      <c r="H3399" t="s">
        <v>44</v>
      </c>
      <c r="I3399" t="s">
        <v>16</v>
      </c>
      <c r="J3399">
        <v>13</v>
      </c>
    </row>
    <row r="3400" spans="1:10" x14ac:dyDescent="0.3">
      <c r="A3400" t="s">
        <v>1707</v>
      </c>
      <c r="B3400" t="s">
        <v>1708</v>
      </c>
      <c r="C3400" t="s">
        <v>1083</v>
      </c>
      <c r="D3400" t="s">
        <v>1084</v>
      </c>
      <c r="E3400">
        <v>1.0900000000000001</v>
      </c>
      <c r="F3400">
        <v>1.1557999999999999E-2</v>
      </c>
      <c r="G3400" t="s">
        <v>72</v>
      </c>
      <c r="H3400" t="s">
        <v>44</v>
      </c>
      <c r="I3400" t="s">
        <v>16</v>
      </c>
      <c r="J3400">
        <v>1</v>
      </c>
    </row>
    <row r="3401" spans="1:10" x14ac:dyDescent="0.3">
      <c r="A3401" t="s">
        <v>1707</v>
      </c>
      <c r="B3401" t="s">
        <v>1708</v>
      </c>
      <c r="C3401" t="s">
        <v>203</v>
      </c>
      <c r="D3401" t="s">
        <v>204</v>
      </c>
      <c r="E3401">
        <v>1.1000000000000001</v>
      </c>
      <c r="F3401">
        <v>3.0999999999999999E-3</v>
      </c>
      <c r="G3401" t="s">
        <v>72</v>
      </c>
      <c r="H3401" t="s">
        <v>44</v>
      </c>
      <c r="I3401" t="s">
        <v>16</v>
      </c>
      <c r="J3401">
        <v>1</v>
      </c>
    </row>
    <row r="3402" spans="1:10" x14ac:dyDescent="0.3">
      <c r="A3402" t="s">
        <v>1707</v>
      </c>
      <c r="B3402" t="s">
        <v>1708</v>
      </c>
      <c r="C3402" t="s">
        <v>1599</v>
      </c>
      <c r="D3402" t="s">
        <v>1600</v>
      </c>
      <c r="E3402">
        <v>1.1100000000000001</v>
      </c>
      <c r="F3402">
        <v>5.0000000000000001E-3</v>
      </c>
      <c r="G3402" t="s">
        <v>72</v>
      </c>
      <c r="H3402" t="s">
        <v>44</v>
      </c>
      <c r="I3402" t="s">
        <v>16</v>
      </c>
      <c r="J3402">
        <v>2</v>
      </c>
    </row>
    <row r="3403" spans="1:10" x14ac:dyDescent="0.3">
      <c r="A3403" t="s">
        <v>1707</v>
      </c>
      <c r="B3403" t="s">
        <v>1708</v>
      </c>
      <c r="C3403" t="s">
        <v>1529</v>
      </c>
      <c r="D3403" t="s">
        <v>1530</v>
      </c>
      <c r="E3403">
        <v>1.1200000000000001</v>
      </c>
      <c r="F3403">
        <v>1.4E-3</v>
      </c>
      <c r="G3403" t="s">
        <v>72</v>
      </c>
      <c r="H3403" t="s">
        <v>44</v>
      </c>
      <c r="I3403" t="s">
        <v>16</v>
      </c>
      <c r="J3403">
        <v>2</v>
      </c>
    </row>
    <row r="3404" spans="1:10" x14ac:dyDescent="0.3">
      <c r="A3404" t="s">
        <v>1707</v>
      </c>
      <c r="B3404" t="s">
        <v>1708</v>
      </c>
      <c r="C3404" t="s">
        <v>698</v>
      </c>
      <c r="D3404" t="s">
        <v>699</v>
      </c>
      <c r="E3404">
        <v>1.1299999999999999</v>
      </c>
      <c r="F3404">
        <v>1.7999999999999998E-4</v>
      </c>
      <c r="G3404" t="s">
        <v>72</v>
      </c>
      <c r="H3404" t="s">
        <v>44</v>
      </c>
      <c r="I3404" t="s">
        <v>16</v>
      </c>
      <c r="J3404">
        <v>1</v>
      </c>
    </row>
    <row r="3405" spans="1:10" x14ac:dyDescent="0.3">
      <c r="A3405" t="s">
        <v>1707</v>
      </c>
      <c r="B3405" t="s">
        <v>1708</v>
      </c>
      <c r="C3405" t="s">
        <v>1319</v>
      </c>
      <c r="D3405" t="s">
        <v>1320</v>
      </c>
      <c r="E3405">
        <v>1.1400000000000001</v>
      </c>
      <c r="F3405">
        <v>2.1538461538461538E-6</v>
      </c>
      <c r="G3405" t="s">
        <v>72</v>
      </c>
      <c r="H3405" t="s">
        <v>44</v>
      </c>
      <c r="I3405" t="s">
        <v>16</v>
      </c>
      <c r="J3405">
        <v>2</v>
      </c>
    </row>
    <row r="3406" spans="1:10" x14ac:dyDescent="0.3">
      <c r="A3406" t="s">
        <v>1707</v>
      </c>
      <c r="B3406" t="s">
        <v>1708</v>
      </c>
      <c r="C3406" t="s">
        <v>78</v>
      </c>
      <c r="D3406" t="s">
        <v>79</v>
      </c>
      <c r="E3406">
        <v>1.1499999999999999</v>
      </c>
      <c r="F3406">
        <v>2.0600000000000002E-3</v>
      </c>
      <c r="G3406" t="s">
        <v>72</v>
      </c>
      <c r="H3406" t="s">
        <v>44</v>
      </c>
      <c r="I3406" t="s">
        <v>16</v>
      </c>
      <c r="J3406">
        <v>7</v>
      </c>
    </row>
    <row r="3407" spans="1:10" x14ac:dyDescent="0.3">
      <c r="A3407" t="s">
        <v>1707</v>
      </c>
      <c r="B3407" t="s">
        <v>1708</v>
      </c>
      <c r="C3407" t="s">
        <v>963</v>
      </c>
      <c r="D3407" t="s">
        <v>964</v>
      </c>
      <c r="E3407">
        <v>1.1599999999999999</v>
      </c>
      <c r="F3407">
        <v>8.0000000000000004E-4</v>
      </c>
      <c r="G3407" t="s">
        <v>72</v>
      </c>
      <c r="H3407" t="s">
        <v>44</v>
      </c>
      <c r="I3407" t="s">
        <v>16</v>
      </c>
      <c r="J3407">
        <v>7</v>
      </c>
    </row>
    <row r="3408" spans="1:10" x14ac:dyDescent="0.3">
      <c r="A3408" t="s">
        <v>1707</v>
      </c>
      <c r="B3408" t="s">
        <v>1708</v>
      </c>
      <c r="C3408" t="s">
        <v>1325</v>
      </c>
      <c r="D3408" t="s">
        <v>1326</v>
      </c>
      <c r="E3408">
        <v>1.17</v>
      </c>
      <c r="F3408">
        <v>2.9999999999999997E-4</v>
      </c>
      <c r="G3408" t="s">
        <v>72</v>
      </c>
      <c r="H3408" t="s">
        <v>44</v>
      </c>
      <c r="I3408" t="s">
        <v>16</v>
      </c>
      <c r="J3408">
        <v>1</v>
      </c>
    </row>
    <row r="3409" spans="1:10" x14ac:dyDescent="0.3">
      <c r="A3409" t="s">
        <v>1707</v>
      </c>
      <c r="B3409" t="s">
        <v>1708</v>
      </c>
      <c r="C3409" t="s">
        <v>126</v>
      </c>
      <c r="D3409" t="s">
        <v>127</v>
      </c>
      <c r="E3409">
        <v>1.18</v>
      </c>
      <c r="F3409">
        <v>8.0000000000000007E-5</v>
      </c>
      <c r="G3409" t="s">
        <v>72</v>
      </c>
      <c r="H3409" t="s">
        <v>44</v>
      </c>
      <c r="I3409" t="s">
        <v>16</v>
      </c>
      <c r="J3409">
        <v>1</v>
      </c>
    </row>
    <row r="3410" spans="1:10" x14ac:dyDescent="0.3">
      <c r="A3410" t="s">
        <v>1707</v>
      </c>
      <c r="B3410" t="s">
        <v>1708</v>
      </c>
      <c r="C3410" t="s">
        <v>1605</v>
      </c>
      <c r="D3410" t="s">
        <v>1606</v>
      </c>
      <c r="E3410">
        <v>2</v>
      </c>
      <c r="F3410">
        <v>1.0301538461538462</v>
      </c>
      <c r="G3410" t="s">
        <v>14</v>
      </c>
      <c r="H3410" t="s">
        <v>44</v>
      </c>
      <c r="I3410" t="s">
        <v>16</v>
      </c>
      <c r="J3410">
        <v>2</v>
      </c>
    </row>
    <row r="3411" spans="1:10" x14ac:dyDescent="0.3">
      <c r="A3411" t="s">
        <v>1707</v>
      </c>
      <c r="B3411" t="s">
        <v>1708</v>
      </c>
      <c r="C3411" t="s">
        <v>1603</v>
      </c>
      <c r="D3411" t="s">
        <v>1604</v>
      </c>
      <c r="E3411">
        <v>3</v>
      </c>
      <c r="F3411">
        <v>1.0301538461538462</v>
      </c>
      <c r="G3411" t="s">
        <v>14</v>
      </c>
      <c r="H3411" t="s">
        <v>44</v>
      </c>
      <c r="I3411" t="s">
        <v>16</v>
      </c>
      <c r="J3411">
        <v>3</v>
      </c>
    </row>
    <row r="3412" spans="1:10" x14ac:dyDescent="0.3">
      <c r="A3412" t="s">
        <v>1707</v>
      </c>
      <c r="B3412" t="s">
        <v>1708</v>
      </c>
      <c r="C3412" t="s">
        <v>1709</v>
      </c>
      <c r="D3412" t="s">
        <v>1710</v>
      </c>
      <c r="E3412">
        <v>4</v>
      </c>
      <c r="F3412">
        <v>1.0301538461538462</v>
      </c>
      <c r="G3412" t="s">
        <v>14</v>
      </c>
      <c r="H3412" t="s">
        <v>44</v>
      </c>
      <c r="I3412" t="s">
        <v>16</v>
      </c>
      <c r="J3412">
        <v>2</v>
      </c>
    </row>
    <row r="3413" spans="1:10" x14ac:dyDescent="0.3">
      <c r="A3413" t="s">
        <v>1707</v>
      </c>
      <c r="B3413" t="s">
        <v>1708</v>
      </c>
      <c r="C3413" t="s">
        <v>1665</v>
      </c>
      <c r="D3413" t="s">
        <v>1666</v>
      </c>
      <c r="E3413">
        <v>5</v>
      </c>
      <c r="F3413">
        <v>0.10307692307692308</v>
      </c>
      <c r="G3413" t="s">
        <v>14</v>
      </c>
      <c r="H3413" t="s">
        <v>44</v>
      </c>
      <c r="I3413" t="s">
        <v>16</v>
      </c>
      <c r="J3413">
        <v>0</v>
      </c>
    </row>
    <row r="3414" spans="1:10" x14ac:dyDescent="0.3">
      <c r="A3414" t="s">
        <v>1707</v>
      </c>
      <c r="B3414" t="s">
        <v>1708</v>
      </c>
      <c r="C3414" t="s">
        <v>1667</v>
      </c>
      <c r="D3414" t="s">
        <v>1668</v>
      </c>
      <c r="E3414">
        <v>6</v>
      </c>
      <c r="F3414">
        <v>5.1384615384615383E-2</v>
      </c>
      <c r="G3414" t="s">
        <v>14</v>
      </c>
      <c r="H3414" t="s">
        <v>44</v>
      </c>
      <c r="I3414" t="s">
        <v>16</v>
      </c>
      <c r="J3414">
        <v>3</v>
      </c>
    </row>
    <row r="3415" spans="1:10" x14ac:dyDescent="0.3">
      <c r="A3415" t="s">
        <v>1707</v>
      </c>
      <c r="B3415" t="s">
        <v>1708</v>
      </c>
      <c r="C3415" t="s">
        <v>1669</v>
      </c>
      <c r="D3415" t="s">
        <v>1670</v>
      </c>
      <c r="E3415">
        <v>7</v>
      </c>
      <c r="F3415">
        <v>2.5846153846153845E-2</v>
      </c>
      <c r="G3415" t="s">
        <v>14</v>
      </c>
      <c r="H3415" t="s">
        <v>44</v>
      </c>
      <c r="I3415" t="s">
        <v>16</v>
      </c>
      <c r="J3415">
        <v>3</v>
      </c>
    </row>
    <row r="3416" spans="1:10" x14ac:dyDescent="0.3">
      <c r="A3416" t="s">
        <v>1711</v>
      </c>
      <c r="B3416" t="s">
        <v>1712</v>
      </c>
      <c r="C3416" t="s">
        <v>717</v>
      </c>
      <c r="D3416" t="s">
        <v>718</v>
      </c>
      <c r="E3416">
        <v>1.01</v>
      </c>
      <c r="F3416">
        <v>1.7279999999999997E-2</v>
      </c>
      <c r="G3416" t="s">
        <v>72</v>
      </c>
      <c r="H3416" t="s">
        <v>44</v>
      </c>
      <c r="I3416" t="s">
        <v>16</v>
      </c>
      <c r="J3416">
        <v>1</v>
      </c>
    </row>
    <row r="3417" spans="1:10" x14ac:dyDescent="0.3">
      <c r="A3417" t="s">
        <v>1711</v>
      </c>
      <c r="B3417" t="s">
        <v>1712</v>
      </c>
      <c r="C3417" t="s">
        <v>845</v>
      </c>
      <c r="D3417" t="s">
        <v>846</v>
      </c>
      <c r="E3417">
        <v>1.02</v>
      </c>
      <c r="F3417">
        <v>1.2792380952380953E-2</v>
      </c>
      <c r="G3417" t="s">
        <v>72</v>
      </c>
      <c r="H3417" t="s">
        <v>44</v>
      </c>
      <c r="I3417" t="s">
        <v>16</v>
      </c>
      <c r="J3417">
        <v>1</v>
      </c>
    </row>
    <row r="3418" spans="1:10" x14ac:dyDescent="0.3">
      <c r="A3418" t="s">
        <v>1711</v>
      </c>
      <c r="B3418" t="s">
        <v>1712</v>
      </c>
      <c r="C3418" t="s">
        <v>1713</v>
      </c>
      <c r="D3418" t="s">
        <v>1714</v>
      </c>
      <c r="E3418">
        <v>1.03</v>
      </c>
      <c r="F3418">
        <v>4.0000000000000001E-3</v>
      </c>
      <c r="G3418" t="s">
        <v>72</v>
      </c>
      <c r="H3418" t="s">
        <v>44</v>
      </c>
      <c r="I3418" t="s">
        <v>16</v>
      </c>
      <c r="J3418">
        <v>12</v>
      </c>
    </row>
    <row r="3419" spans="1:10" x14ac:dyDescent="0.3">
      <c r="A3419" t="s">
        <v>1711</v>
      </c>
      <c r="B3419" t="s">
        <v>1712</v>
      </c>
      <c r="C3419" t="s">
        <v>1599</v>
      </c>
      <c r="D3419" t="s">
        <v>1600</v>
      </c>
      <c r="E3419">
        <v>1.04</v>
      </c>
      <c r="F3419">
        <v>5.5999999999999999E-3</v>
      </c>
      <c r="G3419" t="s">
        <v>72</v>
      </c>
      <c r="H3419" t="s">
        <v>44</v>
      </c>
      <c r="I3419" t="s">
        <v>16</v>
      </c>
      <c r="J3419">
        <v>2</v>
      </c>
    </row>
    <row r="3420" spans="1:10" x14ac:dyDescent="0.3">
      <c r="A3420" t="s">
        <v>1711</v>
      </c>
      <c r="B3420" t="s">
        <v>1712</v>
      </c>
      <c r="C3420" t="s">
        <v>1014</v>
      </c>
      <c r="D3420" t="s">
        <v>1015</v>
      </c>
      <c r="E3420">
        <v>1.05</v>
      </c>
      <c r="F3420">
        <v>1.6016780952380953E-2</v>
      </c>
      <c r="G3420" t="s">
        <v>72</v>
      </c>
      <c r="H3420" t="s">
        <v>44</v>
      </c>
      <c r="I3420" t="s">
        <v>16</v>
      </c>
      <c r="J3420">
        <v>1</v>
      </c>
    </row>
    <row r="3421" spans="1:10" x14ac:dyDescent="0.3">
      <c r="A3421" t="s">
        <v>1711</v>
      </c>
      <c r="B3421" t="s">
        <v>1712</v>
      </c>
      <c r="C3421" t="s">
        <v>979</v>
      </c>
      <c r="D3421" t="s">
        <v>980</v>
      </c>
      <c r="E3421">
        <v>1.06</v>
      </c>
      <c r="F3421">
        <v>1.6E-2</v>
      </c>
      <c r="G3421" t="s">
        <v>72</v>
      </c>
      <c r="H3421" t="s">
        <v>44</v>
      </c>
      <c r="I3421" t="s">
        <v>16</v>
      </c>
      <c r="J3421">
        <v>1</v>
      </c>
    </row>
    <row r="3422" spans="1:10" x14ac:dyDescent="0.3">
      <c r="A3422" t="s">
        <v>1711</v>
      </c>
      <c r="B3422" t="s">
        <v>1712</v>
      </c>
      <c r="C3422" t="s">
        <v>1529</v>
      </c>
      <c r="D3422" t="s">
        <v>1530</v>
      </c>
      <c r="E3422">
        <v>1.07</v>
      </c>
      <c r="F3422">
        <v>1.5999999999999999E-3</v>
      </c>
      <c r="G3422" t="s">
        <v>72</v>
      </c>
      <c r="H3422" t="s">
        <v>44</v>
      </c>
      <c r="I3422" t="s">
        <v>16</v>
      </c>
      <c r="J3422">
        <v>2</v>
      </c>
    </row>
    <row r="3423" spans="1:10" x14ac:dyDescent="0.3">
      <c r="A3423" t="s">
        <v>1711</v>
      </c>
      <c r="B3423" t="s">
        <v>1712</v>
      </c>
      <c r="C3423" t="s">
        <v>696</v>
      </c>
      <c r="D3423" t="s">
        <v>697</v>
      </c>
      <c r="E3423">
        <v>1.08</v>
      </c>
      <c r="F3423">
        <v>1.6457142857142858E-4</v>
      </c>
      <c r="G3423" t="s">
        <v>72</v>
      </c>
      <c r="H3423" t="s">
        <v>44</v>
      </c>
      <c r="I3423" t="s">
        <v>16</v>
      </c>
      <c r="J3423">
        <v>1</v>
      </c>
    </row>
    <row r="3424" spans="1:10" x14ac:dyDescent="0.3">
      <c r="A3424" t="s">
        <v>1711</v>
      </c>
      <c r="B3424" t="s">
        <v>1712</v>
      </c>
      <c r="C3424" t="s">
        <v>779</v>
      </c>
      <c r="D3424" t="s">
        <v>780</v>
      </c>
      <c r="E3424">
        <v>1.0900000000000001</v>
      </c>
      <c r="F3424">
        <v>8.2285714285714292E-5</v>
      </c>
      <c r="G3424" t="s">
        <v>72</v>
      </c>
      <c r="H3424" t="s">
        <v>44</v>
      </c>
      <c r="I3424" t="s">
        <v>16</v>
      </c>
      <c r="J3424">
        <v>3</v>
      </c>
    </row>
    <row r="3425" spans="1:10" x14ac:dyDescent="0.3">
      <c r="A3425" t="s">
        <v>1711</v>
      </c>
      <c r="B3425" t="s">
        <v>1712</v>
      </c>
      <c r="C3425" t="s">
        <v>78</v>
      </c>
      <c r="D3425" t="s">
        <v>79</v>
      </c>
      <c r="E3425">
        <v>1.1000000000000001</v>
      </c>
      <c r="F3425">
        <v>1.2378857142857143E-3</v>
      </c>
      <c r="G3425" t="s">
        <v>72</v>
      </c>
      <c r="H3425" t="s">
        <v>44</v>
      </c>
      <c r="I3425" t="s">
        <v>16</v>
      </c>
      <c r="J3425">
        <v>7</v>
      </c>
    </row>
    <row r="3426" spans="1:10" x14ac:dyDescent="0.3">
      <c r="A3426" t="s">
        <v>1711</v>
      </c>
      <c r="B3426" t="s">
        <v>1712</v>
      </c>
      <c r="C3426" t="s">
        <v>116</v>
      </c>
      <c r="D3426" t="s">
        <v>117</v>
      </c>
      <c r="E3426">
        <v>1.1100000000000001</v>
      </c>
      <c r="F3426">
        <v>2.8E-5</v>
      </c>
      <c r="G3426" t="s">
        <v>72</v>
      </c>
      <c r="H3426" t="s">
        <v>44</v>
      </c>
      <c r="I3426" t="s">
        <v>16</v>
      </c>
      <c r="J3426">
        <v>1</v>
      </c>
    </row>
    <row r="3427" spans="1:10" x14ac:dyDescent="0.3">
      <c r="A3427" t="s">
        <v>1711</v>
      </c>
      <c r="B3427" t="s">
        <v>1712</v>
      </c>
      <c r="C3427" t="s">
        <v>112</v>
      </c>
      <c r="D3427" t="s">
        <v>113</v>
      </c>
      <c r="E3427">
        <v>1.1200000000000001</v>
      </c>
      <c r="F3427">
        <v>3.1999999999999999E-5</v>
      </c>
      <c r="G3427" t="s">
        <v>72</v>
      </c>
      <c r="H3427" t="s">
        <v>44</v>
      </c>
      <c r="I3427" t="s">
        <v>16</v>
      </c>
      <c r="J3427">
        <v>1</v>
      </c>
    </row>
    <row r="3428" spans="1:10" x14ac:dyDescent="0.3">
      <c r="A3428" t="s">
        <v>1711</v>
      </c>
      <c r="B3428" t="s">
        <v>1712</v>
      </c>
      <c r="C3428" t="s">
        <v>86</v>
      </c>
      <c r="D3428" t="s">
        <v>87</v>
      </c>
      <c r="E3428">
        <v>1.1299999999999999</v>
      </c>
      <c r="F3428">
        <v>1.6000000000000001E-4</v>
      </c>
      <c r="G3428" t="s">
        <v>72</v>
      </c>
      <c r="H3428" t="s">
        <v>44</v>
      </c>
      <c r="I3428" t="s">
        <v>16</v>
      </c>
      <c r="J3428">
        <v>1</v>
      </c>
    </row>
    <row r="3429" spans="1:10" x14ac:dyDescent="0.3">
      <c r="A3429" t="s">
        <v>1711</v>
      </c>
      <c r="B3429" t="s">
        <v>1712</v>
      </c>
      <c r="C3429" t="s">
        <v>90</v>
      </c>
      <c r="D3429" t="s">
        <v>91</v>
      </c>
      <c r="E3429">
        <v>1.1400000000000001</v>
      </c>
      <c r="F3429">
        <v>1.2E-4</v>
      </c>
      <c r="G3429" t="s">
        <v>72</v>
      </c>
      <c r="H3429" t="s">
        <v>44</v>
      </c>
      <c r="I3429" t="s">
        <v>16</v>
      </c>
      <c r="J3429">
        <v>1</v>
      </c>
    </row>
    <row r="3430" spans="1:10" x14ac:dyDescent="0.3">
      <c r="A3430" t="s">
        <v>1711</v>
      </c>
      <c r="B3430" t="s">
        <v>1712</v>
      </c>
      <c r="C3430" t="s">
        <v>110</v>
      </c>
      <c r="D3430" t="s">
        <v>111</v>
      </c>
      <c r="E3430">
        <v>1.1499999999999999</v>
      </c>
      <c r="F3430">
        <v>4.0000000000000003E-5</v>
      </c>
      <c r="G3430" t="s">
        <v>72</v>
      </c>
      <c r="H3430" t="s">
        <v>44</v>
      </c>
      <c r="I3430" t="s">
        <v>16</v>
      </c>
      <c r="J3430">
        <v>1</v>
      </c>
    </row>
    <row r="3431" spans="1:10" x14ac:dyDescent="0.3">
      <c r="A3431" t="s">
        <v>1711</v>
      </c>
      <c r="B3431" t="s">
        <v>1712</v>
      </c>
      <c r="C3431" t="s">
        <v>128</v>
      </c>
      <c r="D3431" t="s">
        <v>129</v>
      </c>
      <c r="E3431">
        <v>1.1599999999999999</v>
      </c>
      <c r="F3431">
        <v>2E-8</v>
      </c>
      <c r="G3431" t="s">
        <v>130</v>
      </c>
      <c r="H3431" t="s">
        <v>44</v>
      </c>
      <c r="I3431" t="s">
        <v>16</v>
      </c>
      <c r="J3431">
        <v>1</v>
      </c>
    </row>
    <row r="3432" spans="1:10" x14ac:dyDescent="0.3">
      <c r="A3432" t="s">
        <v>1711</v>
      </c>
      <c r="B3432" t="s">
        <v>1712</v>
      </c>
      <c r="C3432" t="s">
        <v>118</v>
      </c>
      <c r="D3432" t="s">
        <v>119</v>
      </c>
      <c r="E3432">
        <v>1.17</v>
      </c>
      <c r="F3432">
        <v>2.0000000000000002E-7</v>
      </c>
      <c r="G3432" t="s">
        <v>72</v>
      </c>
      <c r="H3432" t="s">
        <v>44</v>
      </c>
      <c r="I3432" t="s">
        <v>16</v>
      </c>
      <c r="J3432">
        <v>2</v>
      </c>
    </row>
    <row r="3433" spans="1:10" x14ac:dyDescent="0.3">
      <c r="A3433" t="s">
        <v>1711</v>
      </c>
      <c r="B3433" t="s">
        <v>1712</v>
      </c>
      <c r="C3433" t="s">
        <v>120</v>
      </c>
      <c r="D3433" t="s">
        <v>121</v>
      </c>
      <c r="E3433">
        <v>1.18</v>
      </c>
      <c r="F3433">
        <v>3.9999999999999998E-6</v>
      </c>
      <c r="G3433" t="s">
        <v>72</v>
      </c>
      <c r="H3433" t="s">
        <v>44</v>
      </c>
      <c r="I3433" t="s">
        <v>16</v>
      </c>
      <c r="J3433">
        <v>1</v>
      </c>
    </row>
    <row r="3434" spans="1:10" x14ac:dyDescent="0.3">
      <c r="A3434" t="s">
        <v>1711</v>
      </c>
      <c r="B3434" t="s">
        <v>1712</v>
      </c>
      <c r="C3434" t="s">
        <v>74</v>
      </c>
      <c r="D3434" t="s">
        <v>75</v>
      </c>
      <c r="E3434">
        <v>1.19</v>
      </c>
      <c r="F3434">
        <v>3.9999999999999996E-4</v>
      </c>
      <c r="G3434" t="s">
        <v>72</v>
      </c>
      <c r="H3434" t="s">
        <v>44</v>
      </c>
      <c r="I3434" t="s">
        <v>16</v>
      </c>
      <c r="J3434">
        <v>1</v>
      </c>
    </row>
    <row r="3435" spans="1:10" x14ac:dyDescent="0.3">
      <c r="A3435" t="s">
        <v>1711</v>
      </c>
      <c r="B3435" t="s">
        <v>1712</v>
      </c>
      <c r="C3435" t="s">
        <v>1715</v>
      </c>
      <c r="D3435" t="s">
        <v>1716</v>
      </c>
      <c r="E3435">
        <v>1.2</v>
      </c>
      <c r="F3435">
        <v>5.0000000000000001E-3</v>
      </c>
      <c r="G3435" t="s">
        <v>72</v>
      </c>
      <c r="H3435" t="s">
        <v>44</v>
      </c>
      <c r="I3435" t="s">
        <v>16</v>
      </c>
      <c r="J3435">
        <v>3</v>
      </c>
    </row>
    <row r="3436" spans="1:10" x14ac:dyDescent="0.3">
      <c r="A3436" t="s">
        <v>1711</v>
      </c>
      <c r="B3436" t="s">
        <v>1712</v>
      </c>
      <c r="C3436" t="s">
        <v>227</v>
      </c>
      <c r="D3436" t="s">
        <v>228</v>
      </c>
      <c r="E3436">
        <v>1.21</v>
      </c>
      <c r="F3436">
        <v>3.0000000000000001E-6</v>
      </c>
      <c r="G3436" t="s">
        <v>72</v>
      </c>
      <c r="H3436" t="s">
        <v>44</v>
      </c>
      <c r="I3436" t="s">
        <v>16</v>
      </c>
      <c r="J3436">
        <v>1</v>
      </c>
    </row>
    <row r="3437" spans="1:10" x14ac:dyDescent="0.3">
      <c r="A3437" t="s">
        <v>1711</v>
      </c>
      <c r="B3437" t="s">
        <v>1712</v>
      </c>
      <c r="C3437" t="s">
        <v>613</v>
      </c>
      <c r="D3437" t="s">
        <v>614</v>
      </c>
      <c r="E3437">
        <v>1.22</v>
      </c>
      <c r="F3437">
        <v>3.9999999999999996E-4</v>
      </c>
      <c r="G3437" t="s">
        <v>72</v>
      </c>
      <c r="H3437" t="s">
        <v>44</v>
      </c>
      <c r="I3437" t="s">
        <v>16</v>
      </c>
      <c r="J3437">
        <v>2</v>
      </c>
    </row>
    <row r="3438" spans="1:10" x14ac:dyDescent="0.3">
      <c r="A3438" t="s">
        <v>1711</v>
      </c>
      <c r="B3438" t="s">
        <v>1712</v>
      </c>
      <c r="C3438" t="s">
        <v>1603</v>
      </c>
      <c r="D3438" t="s">
        <v>1604</v>
      </c>
      <c r="E3438">
        <v>2</v>
      </c>
      <c r="F3438">
        <v>1.05</v>
      </c>
      <c r="G3438" t="s">
        <v>14</v>
      </c>
      <c r="H3438" t="s">
        <v>44</v>
      </c>
      <c r="I3438" t="s">
        <v>16</v>
      </c>
      <c r="J3438">
        <v>3</v>
      </c>
    </row>
    <row r="3439" spans="1:10" x14ac:dyDescent="0.3">
      <c r="A3439" t="s">
        <v>1711</v>
      </c>
      <c r="B3439" t="s">
        <v>1712</v>
      </c>
      <c r="C3439" t="s">
        <v>1609</v>
      </c>
      <c r="D3439" t="s">
        <v>1610</v>
      </c>
      <c r="E3439">
        <v>3</v>
      </c>
      <c r="F3439">
        <v>5.2380952380952382E-2</v>
      </c>
      <c r="G3439" t="s">
        <v>1022</v>
      </c>
      <c r="H3439" t="s">
        <v>44</v>
      </c>
      <c r="I3439" t="s">
        <v>16</v>
      </c>
      <c r="J3439">
        <v>2</v>
      </c>
    </row>
    <row r="3440" spans="1:10" x14ac:dyDescent="0.3">
      <c r="A3440" t="s">
        <v>1711</v>
      </c>
      <c r="B3440" t="s">
        <v>1712</v>
      </c>
      <c r="C3440" t="s">
        <v>1605</v>
      </c>
      <c r="D3440" t="s">
        <v>1606</v>
      </c>
      <c r="E3440">
        <v>4</v>
      </c>
      <c r="F3440">
        <v>1.05</v>
      </c>
      <c r="G3440" t="s">
        <v>14</v>
      </c>
      <c r="H3440" t="s">
        <v>44</v>
      </c>
      <c r="I3440" t="s">
        <v>16</v>
      </c>
      <c r="J3440">
        <v>2</v>
      </c>
    </row>
    <row r="3441" spans="1:10" x14ac:dyDescent="0.3">
      <c r="A3441" t="s">
        <v>1711</v>
      </c>
      <c r="B3441" t="s">
        <v>1712</v>
      </c>
      <c r="C3441" t="s">
        <v>1717</v>
      </c>
      <c r="D3441" t="s">
        <v>1718</v>
      </c>
      <c r="E3441">
        <v>5</v>
      </c>
      <c r="F3441">
        <v>1.05</v>
      </c>
      <c r="G3441" t="s">
        <v>14</v>
      </c>
      <c r="H3441" t="s">
        <v>44</v>
      </c>
      <c r="I3441" t="s">
        <v>16</v>
      </c>
      <c r="J3441">
        <v>2</v>
      </c>
    </row>
    <row r="3442" spans="1:10" x14ac:dyDescent="0.3">
      <c r="A3442" t="s">
        <v>1719</v>
      </c>
      <c r="B3442" t="s">
        <v>1720</v>
      </c>
      <c r="C3442" t="s">
        <v>717</v>
      </c>
      <c r="D3442" t="s">
        <v>718</v>
      </c>
      <c r="E3442">
        <v>1.01</v>
      </c>
      <c r="F3442">
        <v>2.4235E-2</v>
      </c>
      <c r="G3442" t="s">
        <v>72</v>
      </c>
      <c r="H3442" t="s">
        <v>44</v>
      </c>
      <c r="I3442" t="s">
        <v>16</v>
      </c>
      <c r="J3442">
        <v>1</v>
      </c>
    </row>
    <row r="3443" spans="1:10" x14ac:dyDescent="0.3">
      <c r="A3443" t="s">
        <v>1719</v>
      </c>
      <c r="B3443" t="s">
        <v>1720</v>
      </c>
      <c r="C3443" t="s">
        <v>845</v>
      </c>
      <c r="D3443" t="s">
        <v>846</v>
      </c>
      <c r="E3443">
        <v>1.02</v>
      </c>
      <c r="F3443">
        <v>1.5012000000000001E-2</v>
      </c>
      <c r="G3443" t="s">
        <v>72</v>
      </c>
      <c r="H3443" t="s">
        <v>44</v>
      </c>
      <c r="I3443" t="s">
        <v>16</v>
      </c>
      <c r="J3443">
        <v>1</v>
      </c>
    </row>
    <row r="3444" spans="1:10" x14ac:dyDescent="0.3">
      <c r="A3444" t="s">
        <v>1719</v>
      </c>
      <c r="B3444" t="s">
        <v>1720</v>
      </c>
      <c r="C3444" t="s">
        <v>1713</v>
      </c>
      <c r="D3444" t="s">
        <v>1714</v>
      </c>
      <c r="E3444">
        <v>1.03</v>
      </c>
      <c r="F3444">
        <v>4.3200000000000001E-3</v>
      </c>
      <c r="G3444" t="s">
        <v>72</v>
      </c>
      <c r="H3444" t="s">
        <v>44</v>
      </c>
      <c r="I3444" t="s">
        <v>16</v>
      </c>
      <c r="J3444">
        <v>12</v>
      </c>
    </row>
    <row r="3445" spans="1:10" x14ac:dyDescent="0.3">
      <c r="A3445" t="s">
        <v>1719</v>
      </c>
      <c r="B3445" t="s">
        <v>1720</v>
      </c>
      <c r="C3445" t="s">
        <v>1599</v>
      </c>
      <c r="D3445" t="s">
        <v>1600</v>
      </c>
      <c r="E3445">
        <v>1.04</v>
      </c>
      <c r="F3445">
        <v>6.0480000000000004E-3</v>
      </c>
      <c r="G3445" t="s">
        <v>72</v>
      </c>
      <c r="H3445" t="s">
        <v>44</v>
      </c>
      <c r="I3445" t="s">
        <v>16</v>
      </c>
      <c r="J3445">
        <v>2</v>
      </c>
    </row>
    <row r="3446" spans="1:10" x14ac:dyDescent="0.3">
      <c r="A3446" t="s">
        <v>1719</v>
      </c>
      <c r="B3446" t="s">
        <v>1720</v>
      </c>
      <c r="C3446" t="s">
        <v>1014</v>
      </c>
      <c r="D3446" t="s">
        <v>1015</v>
      </c>
      <c r="E3446">
        <v>1.05</v>
      </c>
      <c r="F3446">
        <v>8.9084999999999998E-3</v>
      </c>
      <c r="G3446" t="s">
        <v>72</v>
      </c>
      <c r="H3446" t="s">
        <v>44</v>
      </c>
      <c r="I3446" t="s">
        <v>16</v>
      </c>
      <c r="J3446">
        <v>1</v>
      </c>
    </row>
    <row r="3447" spans="1:10" x14ac:dyDescent="0.3">
      <c r="A3447" t="s">
        <v>1719</v>
      </c>
      <c r="B3447" t="s">
        <v>1720</v>
      </c>
      <c r="C3447" t="s">
        <v>251</v>
      </c>
      <c r="D3447" t="s">
        <v>252</v>
      </c>
      <c r="E3447">
        <v>1.06</v>
      </c>
      <c r="F3447">
        <v>1.2E-2</v>
      </c>
      <c r="G3447" t="s">
        <v>72</v>
      </c>
      <c r="H3447" t="s">
        <v>44</v>
      </c>
      <c r="I3447" t="s">
        <v>16</v>
      </c>
      <c r="J3447">
        <v>13</v>
      </c>
    </row>
    <row r="3448" spans="1:10" x14ac:dyDescent="0.3">
      <c r="A3448" t="s">
        <v>1719</v>
      </c>
      <c r="B3448" t="s">
        <v>1720</v>
      </c>
      <c r="C3448" t="s">
        <v>979</v>
      </c>
      <c r="D3448" t="s">
        <v>980</v>
      </c>
      <c r="E3448">
        <v>1.07</v>
      </c>
      <c r="F3448">
        <v>8.9210000000000001E-3</v>
      </c>
      <c r="G3448" t="s">
        <v>72</v>
      </c>
      <c r="H3448" t="s">
        <v>44</v>
      </c>
      <c r="I3448" t="s">
        <v>16</v>
      </c>
      <c r="J3448">
        <v>1</v>
      </c>
    </row>
    <row r="3449" spans="1:10" x14ac:dyDescent="0.3">
      <c r="A3449" t="s">
        <v>1719</v>
      </c>
      <c r="B3449" t="s">
        <v>1720</v>
      </c>
      <c r="C3449" t="s">
        <v>80</v>
      </c>
      <c r="D3449" t="s">
        <v>81</v>
      </c>
      <c r="E3449">
        <v>1.08</v>
      </c>
      <c r="F3449">
        <v>2.1599999999999999E-4</v>
      </c>
      <c r="G3449" t="s">
        <v>72</v>
      </c>
      <c r="H3449" t="s">
        <v>44</v>
      </c>
      <c r="I3449" t="s">
        <v>16</v>
      </c>
      <c r="J3449">
        <v>1</v>
      </c>
    </row>
    <row r="3450" spans="1:10" x14ac:dyDescent="0.3">
      <c r="A3450" t="s">
        <v>1719</v>
      </c>
      <c r="B3450" t="s">
        <v>1720</v>
      </c>
      <c r="C3450" t="s">
        <v>1529</v>
      </c>
      <c r="D3450" t="s">
        <v>1530</v>
      </c>
      <c r="E3450">
        <v>1.0900000000000001</v>
      </c>
      <c r="F3450">
        <v>1.7279999999999999E-3</v>
      </c>
      <c r="G3450" t="s">
        <v>72</v>
      </c>
      <c r="H3450" t="s">
        <v>44</v>
      </c>
      <c r="I3450" t="s">
        <v>16</v>
      </c>
      <c r="J3450">
        <v>2</v>
      </c>
    </row>
    <row r="3451" spans="1:10" x14ac:dyDescent="0.3">
      <c r="A3451" t="s">
        <v>1719</v>
      </c>
      <c r="B3451" t="s">
        <v>1720</v>
      </c>
      <c r="C3451" t="s">
        <v>696</v>
      </c>
      <c r="D3451" t="s">
        <v>697</v>
      </c>
      <c r="E3451">
        <v>1.1000000000000001</v>
      </c>
      <c r="F3451">
        <v>1.7299999999999998E-4</v>
      </c>
      <c r="G3451" t="s">
        <v>72</v>
      </c>
      <c r="H3451" t="s">
        <v>44</v>
      </c>
      <c r="I3451" t="s">
        <v>16</v>
      </c>
      <c r="J3451">
        <v>1</v>
      </c>
    </row>
    <row r="3452" spans="1:10" x14ac:dyDescent="0.3">
      <c r="A3452" t="s">
        <v>1719</v>
      </c>
      <c r="B3452" t="s">
        <v>1720</v>
      </c>
      <c r="C3452" t="s">
        <v>694</v>
      </c>
      <c r="D3452" t="s">
        <v>695</v>
      </c>
      <c r="E3452">
        <v>1.1100000000000001</v>
      </c>
      <c r="F3452">
        <v>4.3199999999999998E-4</v>
      </c>
      <c r="G3452" t="s">
        <v>72</v>
      </c>
      <c r="H3452" t="s">
        <v>44</v>
      </c>
      <c r="I3452" t="s">
        <v>16</v>
      </c>
      <c r="J3452">
        <v>3</v>
      </c>
    </row>
    <row r="3453" spans="1:10" x14ac:dyDescent="0.3">
      <c r="A3453" t="s">
        <v>1719</v>
      </c>
      <c r="B3453" t="s">
        <v>1720</v>
      </c>
      <c r="C3453" t="s">
        <v>779</v>
      </c>
      <c r="D3453" t="s">
        <v>780</v>
      </c>
      <c r="E3453">
        <v>1.1200000000000001</v>
      </c>
      <c r="F3453">
        <v>8.6499999999999988E-5</v>
      </c>
      <c r="G3453" t="s">
        <v>72</v>
      </c>
      <c r="H3453" t="s">
        <v>44</v>
      </c>
      <c r="I3453" t="s">
        <v>16</v>
      </c>
      <c r="J3453">
        <v>3</v>
      </c>
    </row>
    <row r="3454" spans="1:10" x14ac:dyDescent="0.3">
      <c r="A3454" t="s">
        <v>1719</v>
      </c>
      <c r="B3454" t="s">
        <v>1720</v>
      </c>
      <c r="C3454" t="s">
        <v>1249</v>
      </c>
      <c r="D3454" t="s">
        <v>1250</v>
      </c>
      <c r="E3454">
        <v>1.1299999999999999</v>
      </c>
      <c r="F3454">
        <v>4.3200000000000001E-3</v>
      </c>
      <c r="G3454" t="s">
        <v>72</v>
      </c>
      <c r="H3454" t="s">
        <v>44</v>
      </c>
      <c r="I3454" t="s">
        <v>16</v>
      </c>
      <c r="J3454">
        <v>3</v>
      </c>
    </row>
    <row r="3455" spans="1:10" x14ac:dyDescent="0.3">
      <c r="A3455" t="s">
        <v>1719</v>
      </c>
      <c r="B3455" t="s">
        <v>1720</v>
      </c>
      <c r="C3455" t="s">
        <v>1721</v>
      </c>
      <c r="D3455" t="s">
        <v>1722</v>
      </c>
      <c r="E3455">
        <v>2</v>
      </c>
      <c r="F3455">
        <v>1.03</v>
      </c>
      <c r="G3455" t="s">
        <v>14</v>
      </c>
      <c r="H3455" t="s">
        <v>44</v>
      </c>
      <c r="I3455" t="s">
        <v>16</v>
      </c>
      <c r="J3455">
        <v>6</v>
      </c>
    </row>
    <row r="3456" spans="1:10" x14ac:dyDescent="0.3">
      <c r="A3456" t="s">
        <v>1719</v>
      </c>
      <c r="B3456" t="s">
        <v>1720</v>
      </c>
      <c r="C3456" t="s">
        <v>1723</v>
      </c>
      <c r="D3456" t="s">
        <v>1724</v>
      </c>
      <c r="E3456">
        <v>3</v>
      </c>
      <c r="F3456">
        <v>1.03</v>
      </c>
      <c r="G3456" t="s">
        <v>14</v>
      </c>
      <c r="H3456" t="s">
        <v>44</v>
      </c>
      <c r="I3456" t="s">
        <v>16</v>
      </c>
      <c r="J3456">
        <v>2</v>
      </c>
    </row>
    <row r="3457" spans="1:10" x14ac:dyDescent="0.3">
      <c r="A3457" t="s">
        <v>1719</v>
      </c>
      <c r="B3457" t="s">
        <v>1720</v>
      </c>
      <c r="C3457" t="s">
        <v>1609</v>
      </c>
      <c r="D3457" t="s">
        <v>1610</v>
      </c>
      <c r="E3457">
        <v>4</v>
      </c>
      <c r="F3457">
        <v>4.1000000000000002E-2</v>
      </c>
      <c r="G3457" t="s">
        <v>1022</v>
      </c>
      <c r="H3457" t="s">
        <v>44</v>
      </c>
      <c r="I3457" t="s">
        <v>16</v>
      </c>
      <c r="J3457">
        <v>2</v>
      </c>
    </row>
    <row r="3458" spans="1:10" x14ac:dyDescent="0.3">
      <c r="A3458" t="s">
        <v>1725</v>
      </c>
      <c r="B3458" t="s">
        <v>1726</v>
      </c>
      <c r="C3458" t="s">
        <v>595</v>
      </c>
      <c r="D3458" t="s">
        <v>596</v>
      </c>
      <c r="E3458">
        <v>1.01</v>
      </c>
      <c r="F3458">
        <v>1.888888888888889E-3</v>
      </c>
      <c r="G3458" t="s">
        <v>1564</v>
      </c>
      <c r="H3458" t="s">
        <v>151</v>
      </c>
      <c r="I3458" t="s">
        <v>16</v>
      </c>
      <c r="J3458">
        <v>0</v>
      </c>
    </row>
    <row r="3459" spans="1:10" x14ac:dyDescent="0.3">
      <c r="A3459" t="s">
        <v>1725</v>
      </c>
      <c r="B3459" t="s">
        <v>1726</v>
      </c>
      <c r="C3459" t="s">
        <v>120</v>
      </c>
      <c r="D3459" t="s">
        <v>121</v>
      </c>
      <c r="E3459">
        <v>1.02</v>
      </c>
      <c r="F3459">
        <v>1.9999999999999999E-6</v>
      </c>
      <c r="G3459" t="s">
        <v>72</v>
      </c>
      <c r="H3459" t="s">
        <v>151</v>
      </c>
      <c r="I3459" t="s">
        <v>16</v>
      </c>
      <c r="J3459">
        <v>1</v>
      </c>
    </row>
    <row r="3460" spans="1:10" x14ac:dyDescent="0.3">
      <c r="A3460" t="s">
        <v>1725</v>
      </c>
      <c r="B3460" t="s">
        <v>1726</v>
      </c>
      <c r="C3460" t="s">
        <v>1727</v>
      </c>
      <c r="D3460" t="s">
        <v>1728</v>
      </c>
      <c r="E3460">
        <v>1.03</v>
      </c>
      <c r="F3460">
        <v>2.0000000000000001E-4</v>
      </c>
      <c r="G3460" t="s">
        <v>72</v>
      </c>
      <c r="H3460" t="s">
        <v>151</v>
      </c>
      <c r="I3460" t="s">
        <v>16</v>
      </c>
      <c r="J3460">
        <v>1</v>
      </c>
    </row>
    <row r="3461" spans="1:10" x14ac:dyDescent="0.3">
      <c r="A3461" t="s">
        <v>1725</v>
      </c>
      <c r="B3461" t="s">
        <v>1726</v>
      </c>
      <c r="C3461" t="s">
        <v>1729</v>
      </c>
      <c r="D3461" t="s">
        <v>1730</v>
      </c>
      <c r="E3461">
        <v>1.04</v>
      </c>
      <c r="F3461">
        <v>8.0000000000000004E-4</v>
      </c>
      <c r="G3461" t="s">
        <v>72</v>
      </c>
      <c r="H3461" t="s">
        <v>151</v>
      </c>
      <c r="I3461" t="s">
        <v>16</v>
      </c>
      <c r="J3461">
        <v>1</v>
      </c>
    </row>
    <row r="3462" spans="1:10" x14ac:dyDescent="0.3">
      <c r="A3462" t="s">
        <v>1725</v>
      </c>
      <c r="B3462" t="s">
        <v>1726</v>
      </c>
      <c r="C3462" t="s">
        <v>128</v>
      </c>
      <c r="D3462" t="s">
        <v>129</v>
      </c>
      <c r="E3462">
        <v>1.05</v>
      </c>
      <c r="F3462">
        <v>1.2E-4</v>
      </c>
      <c r="G3462" t="s">
        <v>130</v>
      </c>
      <c r="H3462" t="s">
        <v>151</v>
      </c>
      <c r="I3462" t="s">
        <v>16</v>
      </c>
      <c r="J3462">
        <v>1</v>
      </c>
    </row>
    <row r="3463" spans="1:10" x14ac:dyDescent="0.3">
      <c r="A3463" t="s">
        <v>1725</v>
      </c>
      <c r="B3463" t="s">
        <v>1726</v>
      </c>
      <c r="C3463" t="s">
        <v>118</v>
      </c>
      <c r="D3463" t="s">
        <v>119</v>
      </c>
      <c r="E3463">
        <v>1.06</v>
      </c>
      <c r="F3463">
        <v>6.0000000000000002E-5</v>
      </c>
      <c r="G3463" t="s">
        <v>72</v>
      </c>
      <c r="H3463" t="s">
        <v>151</v>
      </c>
      <c r="I3463" t="s">
        <v>16</v>
      </c>
      <c r="J3463">
        <v>2</v>
      </c>
    </row>
    <row r="3464" spans="1:10" x14ac:dyDescent="0.3">
      <c r="A3464" t="s">
        <v>1725</v>
      </c>
      <c r="B3464" t="s">
        <v>1726</v>
      </c>
      <c r="C3464" t="s">
        <v>116</v>
      </c>
      <c r="D3464" t="s">
        <v>117</v>
      </c>
      <c r="E3464">
        <v>1.07</v>
      </c>
      <c r="F3464">
        <v>3.0000000000000003E-4</v>
      </c>
      <c r="G3464" t="s">
        <v>72</v>
      </c>
      <c r="H3464" t="s">
        <v>151</v>
      </c>
      <c r="I3464" t="s">
        <v>16</v>
      </c>
      <c r="J3464">
        <v>1</v>
      </c>
    </row>
    <row r="3465" spans="1:10" x14ac:dyDescent="0.3">
      <c r="A3465" t="s">
        <v>1725</v>
      </c>
      <c r="B3465" t="s">
        <v>1726</v>
      </c>
      <c r="C3465" t="s">
        <v>110</v>
      </c>
      <c r="D3465" t="s">
        <v>111</v>
      </c>
      <c r="E3465">
        <v>1.08</v>
      </c>
      <c r="F3465">
        <v>2.0000000000000001E-4</v>
      </c>
      <c r="G3465" t="s">
        <v>72</v>
      </c>
      <c r="H3465" t="s">
        <v>151</v>
      </c>
      <c r="I3465" t="s">
        <v>16</v>
      </c>
      <c r="J3465">
        <v>1</v>
      </c>
    </row>
    <row r="3466" spans="1:10" x14ac:dyDescent="0.3">
      <c r="A3466" t="s">
        <v>1725</v>
      </c>
      <c r="B3466" t="s">
        <v>1726</v>
      </c>
      <c r="C3466" t="s">
        <v>74</v>
      </c>
      <c r="D3466" t="s">
        <v>75</v>
      </c>
      <c r="E3466">
        <v>1.0900000000000001</v>
      </c>
      <c r="F3466">
        <v>4.0000000000000002E-4</v>
      </c>
      <c r="G3466" t="s">
        <v>72</v>
      </c>
      <c r="H3466" t="s">
        <v>151</v>
      </c>
      <c r="I3466" t="s">
        <v>16</v>
      </c>
      <c r="J3466">
        <v>1</v>
      </c>
    </row>
    <row r="3467" spans="1:10" x14ac:dyDescent="0.3">
      <c r="A3467" t="s">
        <v>1725</v>
      </c>
      <c r="B3467" t="s">
        <v>1726</v>
      </c>
      <c r="C3467" t="s">
        <v>1565</v>
      </c>
      <c r="D3467" t="s">
        <v>1566</v>
      </c>
      <c r="E3467">
        <v>1.1000000000000001</v>
      </c>
      <c r="F3467">
        <v>1.3999999999999999E-4</v>
      </c>
      <c r="G3467" t="s">
        <v>72</v>
      </c>
      <c r="H3467" t="s">
        <v>151</v>
      </c>
      <c r="I3467" t="s">
        <v>16</v>
      </c>
      <c r="J3467">
        <v>2</v>
      </c>
    </row>
    <row r="3468" spans="1:10" x14ac:dyDescent="0.3">
      <c r="A3468" t="s">
        <v>1725</v>
      </c>
      <c r="B3468" t="s">
        <v>1726</v>
      </c>
      <c r="C3468" t="s">
        <v>70</v>
      </c>
      <c r="D3468" t="s">
        <v>71</v>
      </c>
      <c r="E3468">
        <v>1.1100000000000001</v>
      </c>
      <c r="F3468">
        <v>3.148877777777778E-3</v>
      </c>
      <c r="G3468" t="s">
        <v>72</v>
      </c>
      <c r="H3468" t="s">
        <v>151</v>
      </c>
      <c r="I3468" t="s">
        <v>16</v>
      </c>
      <c r="J3468">
        <v>1</v>
      </c>
    </row>
    <row r="3469" spans="1:10" x14ac:dyDescent="0.3">
      <c r="A3469" t="s">
        <v>1725</v>
      </c>
      <c r="B3469" t="s">
        <v>1726</v>
      </c>
      <c r="C3469" t="s">
        <v>104</v>
      </c>
      <c r="D3469" t="s">
        <v>105</v>
      </c>
      <c r="E3469">
        <v>1.1200000000000001</v>
      </c>
      <c r="F3469">
        <v>2.0000000000000001E-4</v>
      </c>
      <c r="G3469" t="s">
        <v>72</v>
      </c>
      <c r="H3469" t="s">
        <v>151</v>
      </c>
      <c r="I3469" t="s">
        <v>16</v>
      </c>
      <c r="J3469">
        <v>1</v>
      </c>
    </row>
    <row r="3470" spans="1:10" x14ac:dyDescent="0.3">
      <c r="A3470" t="s">
        <v>1725</v>
      </c>
      <c r="B3470" t="s">
        <v>1726</v>
      </c>
      <c r="C3470" t="s">
        <v>421</v>
      </c>
      <c r="D3470" t="s">
        <v>422</v>
      </c>
      <c r="E3470">
        <v>1.1299999999999999</v>
      </c>
      <c r="F3470">
        <v>3.1490000000000003E-3</v>
      </c>
      <c r="G3470" t="s">
        <v>72</v>
      </c>
      <c r="H3470" t="s">
        <v>151</v>
      </c>
      <c r="I3470" t="s">
        <v>16</v>
      </c>
      <c r="J3470">
        <v>1</v>
      </c>
    </row>
    <row r="3471" spans="1:10" x14ac:dyDescent="0.3">
      <c r="A3471" t="s">
        <v>1725</v>
      </c>
      <c r="B3471" t="s">
        <v>1726</v>
      </c>
      <c r="C3471" t="s">
        <v>233</v>
      </c>
      <c r="D3471" t="s">
        <v>234</v>
      </c>
      <c r="E3471">
        <v>1.1400000000000001</v>
      </c>
      <c r="F3471">
        <v>2.0000000000000001E-4</v>
      </c>
      <c r="G3471" t="s">
        <v>72</v>
      </c>
      <c r="H3471" t="s">
        <v>151</v>
      </c>
      <c r="I3471" t="s">
        <v>16</v>
      </c>
      <c r="J3471">
        <v>1</v>
      </c>
    </row>
    <row r="3472" spans="1:10" x14ac:dyDescent="0.3">
      <c r="A3472" t="s">
        <v>1725</v>
      </c>
      <c r="B3472" t="s">
        <v>1726</v>
      </c>
      <c r="C3472" t="s">
        <v>78</v>
      </c>
      <c r="D3472" t="s">
        <v>79</v>
      </c>
      <c r="E3472">
        <v>1.1499999999999999</v>
      </c>
      <c r="F3472">
        <v>1.2000000000000001E-3</v>
      </c>
      <c r="G3472" t="s">
        <v>72</v>
      </c>
      <c r="H3472" t="s">
        <v>151</v>
      </c>
      <c r="I3472" t="s">
        <v>16</v>
      </c>
      <c r="J3472">
        <v>7</v>
      </c>
    </row>
    <row r="3473" spans="1:10" x14ac:dyDescent="0.3">
      <c r="A3473" t="s">
        <v>1725</v>
      </c>
      <c r="B3473" t="s">
        <v>1726</v>
      </c>
      <c r="C3473" t="s">
        <v>120</v>
      </c>
      <c r="D3473" t="s">
        <v>121</v>
      </c>
      <c r="E3473">
        <v>2.0099999999999998</v>
      </c>
      <c r="F3473">
        <v>1.9999999999999999E-6</v>
      </c>
      <c r="G3473" t="s">
        <v>72</v>
      </c>
      <c r="H3473" t="s">
        <v>151</v>
      </c>
      <c r="I3473" t="s">
        <v>16</v>
      </c>
      <c r="J3473">
        <v>1</v>
      </c>
    </row>
    <row r="3474" spans="1:10" x14ac:dyDescent="0.3">
      <c r="A3474" t="s">
        <v>1725</v>
      </c>
      <c r="B3474" t="s">
        <v>1726</v>
      </c>
      <c r="C3474" t="s">
        <v>1727</v>
      </c>
      <c r="D3474" t="s">
        <v>1728</v>
      </c>
      <c r="E3474">
        <v>2.02</v>
      </c>
      <c r="F3474">
        <v>2.0000000000000001E-4</v>
      </c>
      <c r="G3474" t="s">
        <v>72</v>
      </c>
      <c r="H3474" t="s">
        <v>151</v>
      </c>
      <c r="I3474" t="s">
        <v>16</v>
      </c>
      <c r="J3474">
        <v>1</v>
      </c>
    </row>
    <row r="3475" spans="1:10" x14ac:dyDescent="0.3">
      <c r="A3475" t="s">
        <v>1725</v>
      </c>
      <c r="B3475" t="s">
        <v>1726</v>
      </c>
      <c r="C3475" t="s">
        <v>128</v>
      </c>
      <c r="D3475" t="s">
        <v>129</v>
      </c>
      <c r="E3475">
        <v>2.0299999999999998</v>
      </c>
      <c r="F3475">
        <v>1.2E-4</v>
      </c>
      <c r="G3475" t="s">
        <v>130</v>
      </c>
      <c r="H3475" t="s">
        <v>151</v>
      </c>
      <c r="I3475" t="s">
        <v>16</v>
      </c>
      <c r="J3475">
        <v>1</v>
      </c>
    </row>
    <row r="3476" spans="1:10" x14ac:dyDescent="0.3">
      <c r="A3476" t="s">
        <v>1725</v>
      </c>
      <c r="B3476" t="s">
        <v>1726</v>
      </c>
      <c r="C3476" t="s">
        <v>1731</v>
      </c>
      <c r="D3476" t="s">
        <v>1732</v>
      </c>
      <c r="E3476">
        <v>2.04</v>
      </c>
      <c r="F3476">
        <v>1.6000000000000001E-3</v>
      </c>
      <c r="G3476" t="s">
        <v>72</v>
      </c>
      <c r="H3476" t="s">
        <v>151</v>
      </c>
      <c r="I3476" t="s">
        <v>16</v>
      </c>
      <c r="J3476">
        <v>1</v>
      </c>
    </row>
    <row r="3477" spans="1:10" x14ac:dyDescent="0.3">
      <c r="A3477" t="s">
        <v>1725</v>
      </c>
      <c r="B3477" t="s">
        <v>1726</v>
      </c>
      <c r="C3477" t="s">
        <v>118</v>
      </c>
      <c r="D3477" t="s">
        <v>119</v>
      </c>
      <c r="E3477">
        <v>2.0499999999999998</v>
      </c>
      <c r="F3477">
        <v>6.0000000000000002E-5</v>
      </c>
      <c r="G3477" t="s">
        <v>72</v>
      </c>
      <c r="H3477" t="s">
        <v>151</v>
      </c>
      <c r="I3477" t="s">
        <v>16</v>
      </c>
      <c r="J3477">
        <v>2</v>
      </c>
    </row>
    <row r="3478" spans="1:10" x14ac:dyDescent="0.3">
      <c r="A3478" t="s">
        <v>1725</v>
      </c>
      <c r="B3478" t="s">
        <v>1726</v>
      </c>
      <c r="C3478" t="s">
        <v>116</v>
      </c>
      <c r="D3478" t="s">
        <v>117</v>
      </c>
      <c r="E3478">
        <v>2.06</v>
      </c>
      <c r="F3478">
        <v>3.0000000000000003E-4</v>
      </c>
      <c r="G3478" t="s">
        <v>72</v>
      </c>
      <c r="H3478" t="s">
        <v>151</v>
      </c>
      <c r="I3478" t="s">
        <v>16</v>
      </c>
      <c r="J3478">
        <v>1</v>
      </c>
    </row>
    <row r="3479" spans="1:10" x14ac:dyDescent="0.3">
      <c r="A3479" t="s">
        <v>1725</v>
      </c>
      <c r="B3479" t="s">
        <v>1726</v>
      </c>
      <c r="C3479" t="s">
        <v>110</v>
      </c>
      <c r="D3479" t="s">
        <v>111</v>
      </c>
      <c r="E3479">
        <v>2.0699999999999998</v>
      </c>
      <c r="F3479">
        <v>2.0000000000000001E-4</v>
      </c>
      <c r="G3479" t="s">
        <v>72</v>
      </c>
      <c r="H3479" t="s">
        <v>151</v>
      </c>
      <c r="I3479" t="s">
        <v>16</v>
      </c>
      <c r="J3479">
        <v>1</v>
      </c>
    </row>
    <row r="3480" spans="1:10" x14ac:dyDescent="0.3">
      <c r="A3480" t="s">
        <v>1725</v>
      </c>
      <c r="B3480" t="s">
        <v>1726</v>
      </c>
      <c r="C3480" t="s">
        <v>74</v>
      </c>
      <c r="D3480" t="s">
        <v>75</v>
      </c>
      <c r="E3480">
        <v>2.08</v>
      </c>
      <c r="F3480">
        <v>4.0000000000000002E-4</v>
      </c>
      <c r="G3480" t="s">
        <v>72</v>
      </c>
      <c r="H3480" t="s">
        <v>151</v>
      </c>
      <c r="I3480" t="s">
        <v>16</v>
      </c>
      <c r="J3480">
        <v>1</v>
      </c>
    </row>
    <row r="3481" spans="1:10" x14ac:dyDescent="0.3">
      <c r="A3481" t="s">
        <v>1725</v>
      </c>
      <c r="B3481" t="s">
        <v>1726</v>
      </c>
      <c r="C3481" t="s">
        <v>70</v>
      </c>
      <c r="D3481" t="s">
        <v>71</v>
      </c>
      <c r="E3481">
        <v>2.09</v>
      </c>
      <c r="F3481">
        <v>2.7588777777777778E-3</v>
      </c>
      <c r="G3481" t="s">
        <v>72</v>
      </c>
      <c r="H3481" t="s">
        <v>151</v>
      </c>
      <c r="I3481" t="s">
        <v>16</v>
      </c>
      <c r="J3481">
        <v>1</v>
      </c>
    </row>
    <row r="3482" spans="1:10" x14ac:dyDescent="0.3">
      <c r="A3482" t="s">
        <v>1725</v>
      </c>
      <c r="B3482" t="s">
        <v>1726</v>
      </c>
      <c r="C3482" t="s">
        <v>104</v>
      </c>
      <c r="D3482" t="s">
        <v>105</v>
      </c>
      <c r="E3482">
        <v>2.1</v>
      </c>
      <c r="F3482">
        <v>2.0000000000000001E-4</v>
      </c>
      <c r="G3482" t="s">
        <v>72</v>
      </c>
      <c r="H3482" t="s">
        <v>151</v>
      </c>
      <c r="I3482" t="s">
        <v>16</v>
      </c>
      <c r="J3482">
        <v>1</v>
      </c>
    </row>
    <row r="3483" spans="1:10" x14ac:dyDescent="0.3">
      <c r="A3483" t="s">
        <v>1725</v>
      </c>
      <c r="B3483" t="s">
        <v>1726</v>
      </c>
      <c r="C3483" t="s">
        <v>421</v>
      </c>
      <c r="D3483" t="s">
        <v>422</v>
      </c>
      <c r="E3483">
        <v>2.11</v>
      </c>
      <c r="F3483">
        <v>2.7390000000000001E-3</v>
      </c>
      <c r="G3483" t="s">
        <v>72</v>
      </c>
      <c r="H3483" t="s">
        <v>151</v>
      </c>
      <c r="I3483" t="s">
        <v>16</v>
      </c>
      <c r="J3483">
        <v>1</v>
      </c>
    </row>
    <row r="3484" spans="1:10" x14ac:dyDescent="0.3">
      <c r="A3484" t="s">
        <v>1725</v>
      </c>
      <c r="B3484" t="s">
        <v>1726</v>
      </c>
      <c r="C3484" t="s">
        <v>233</v>
      </c>
      <c r="D3484" t="s">
        <v>234</v>
      </c>
      <c r="E3484">
        <v>2.12</v>
      </c>
      <c r="F3484">
        <v>2.0000000000000001E-4</v>
      </c>
      <c r="G3484" t="s">
        <v>72</v>
      </c>
      <c r="H3484" t="s">
        <v>151</v>
      </c>
      <c r="I3484" t="s">
        <v>16</v>
      </c>
      <c r="J3484">
        <v>1</v>
      </c>
    </row>
    <row r="3485" spans="1:10" x14ac:dyDescent="0.3">
      <c r="A3485" t="s">
        <v>1725</v>
      </c>
      <c r="B3485" t="s">
        <v>1726</v>
      </c>
      <c r="C3485" t="s">
        <v>78</v>
      </c>
      <c r="D3485" t="s">
        <v>79</v>
      </c>
      <c r="E3485">
        <v>2.13</v>
      </c>
      <c r="F3485">
        <v>1.2000000000000001E-3</v>
      </c>
      <c r="G3485" t="s">
        <v>72</v>
      </c>
      <c r="H3485" t="s">
        <v>151</v>
      </c>
      <c r="I3485" t="s">
        <v>16</v>
      </c>
      <c r="J3485">
        <v>7</v>
      </c>
    </row>
    <row r="3486" spans="1:10" x14ac:dyDescent="0.3">
      <c r="A3486" t="s">
        <v>1725</v>
      </c>
      <c r="B3486" t="s">
        <v>1726</v>
      </c>
      <c r="C3486" t="s">
        <v>1733</v>
      </c>
      <c r="D3486" t="s">
        <v>1734</v>
      </c>
      <c r="E3486">
        <v>2.14</v>
      </c>
      <c r="F3486">
        <v>1.3999999999999999E-4</v>
      </c>
      <c r="G3486" t="s">
        <v>72</v>
      </c>
      <c r="H3486" t="s">
        <v>151</v>
      </c>
      <c r="I3486" t="s">
        <v>16</v>
      </c>
      <c r="J3486">
        <v>2</v>
      </c>
    </row>
    <row r="3487" spans="1:10" x14ac:dyDescent="0.3">
      <c r="A3487" t="s">
        <v>1725</v>
      </c>
      <c r="B3487" t="s">
        <v>1726</v>
      </c>
      <c r="C3487" t="s">
        <v>1735</v>
      </c>
      <c r="D3487" t="s">
        <v>1736</v>
      </c>
      <c r="E3487">
        <v>3</v>
      </c>
      <c r="F3487">
        <v>1.6533333333333335E-3</v>
      </c>
      <c r="G3487" t="s">
        <v>72</v>
      </c>
      <c r="H3487" t="s">
        <v>151</v>
      </c>
      <c r="I3487" t="s">
        <v>16</v>
      </c>
      <c r="J3487">
        <v>2</v>
      </c>
    </row>
    <row r="3488" spans="1:10" x14ac:dyDescent="0.3">
      <c r="A3488" t="s">
        <v>1725</v>
      </c>
      <c r="B3488" t="s">
        <v>1726</v>
      </c>
      <c r="C3488" t="s">
        <v>135</v>
      </c>
      <c r="D3488" t="s">
        <v>136</v>
      </c>
      <c r="E3488">
        <v>4</v>
      </c>
      <c r="F3488">
        <v>7.7333333333333325E-3</v>
      </c>
      <c r="G3488" t="s">
        <v>72</v>
      </c>
      <c r="H3488" t="s">
        <v>151</v>
      </c>
      <c r="I3488" t="s">
        <v>16</v>
      </c>
      <c r="J3488">
        <v>2</v>
      </c>
    </row>
    <row r="3489" spans="1:10" x14ac:dyDescent="0.3">
      <c r="A3489" t="s">
        <v>1725</v>
      </c>
      <c r="B3489" t="s">
        <v>1726</v>
      </c>
      <c r="C3489" t="s">
        <v>1737</v>
      </c>
      <c r="D3489" t="s">
        <v>1738</v>
      </c>
      <c r="E3489">
        <v>5</v>
      </c>
      <c r="F3489">
        <v>1.03</v>
      </c>
      <c r="G3489" t="s">
        <v>14</v>
      </c>
      <c r="H3489" t="s">
        <v>151</v>
      </c>
      <c r="I3489" t="s">
        <v>16</v>
      </c>
      <c r="J3489">
        <v>4</v>
      </c>
    </row>
    <row r="3490" spans="1:10" x14ac:dyDescent="0.3">
      <c r="A3490" t="s">
        <v>1725</v>
      </c>
      <c r="B3490" t="s">
        <v>1726</v>
      </c>
      <c r="C3490" t="s">
        <v>139</v>
      </c>
      <c r="D3490" t="s">
        <v>140</v>
      </c>
      <c r="E3490">
        <v>6</v>
      </c>
      <c r="F3490">
        <v>7.4444444444444445E-3</v>
      </c>
      <c r="G3490" t="s">
        <v>14</v>
      </c>
      <c r="H3490" t="s">
        <v>151</v>
      </c>
      <c r="I3490" t="s">
        <v>16</v>
      </c>
      <c r="J3490">
        <v>3</v>
      </c>
    </row>
    <row r="3491" spans="1:10" x14ac:dyDescent="0.3">
      <c r="A3491" t="s">
        <v>1739</v>
      </c>
      <c r="B3491" t="s">
        <v>1740</v>
      </c>
      <c r="C3491" t="s">
        <v>255</v>
      </c>
      <c r="D3491" t="s">
        <v>256</v>
      </c>
      <c r="E3491">
        <v>1.01</v>
      </c>
      <c r="F3491">
        <v>30.6</v>
      </c>
      <c r="G3491" t="s">
        <v>14</v>
      </c>
      <c r="H3491" t="s">
        <v>151</v>
      </c>
      <c r="I3491" t="s">
        <v>16</v>
      </c>
      <c r="J3491">
        <v>6</v>
      </c>
    </row>
    <row r="3492" spans="1:10" x14ac:dyDescent="0.3">
      <c r="A3492" t="s">
        <v>1739</v>
      </c>
      <c r="B3492" t="s">
        <v>1740</v>
      </c>
      <c r="C3492" t="s">
        <v>1741</v>
      </c>
      <c r="D3492" t="s">
        <v>1742</v>
      </c>
      <c r="E3492">
        <v>1.02</v>
      </c>
      <c r="F3492">
        <v>3.3E-3</v>
      </c>
      <c r="G3492" t="s">
        <v>72</v>
      </c>
      <c r="H3492" t="s">
        <v>151</v>
      </c>
      <c r="I3492" t="s">
        <v>16</v>
      </c>
      <c r="J3492">
        <v>2</v>
      </c>
    </row>
    <row r="3493" spans="1:10" x14ac:dyDescent="0.3">
      <c r="A3493" t="s">
        <v>1739</v>
      </c>
      <c r="B3493" t="s">
        <v>1740</v>
      </c>
      <c r="C3493" t="s">
        <v>1743</v>
      </c>
      <c r="D3493" t="s">
        <v>1744</v>
      </c>
      <c r="E3493">
        <v>1.03</v>
      </c>
      <c r="F3493">
        <v>3.0000000000000001E-3</v>
      </c>
      <c r="G3493" t="s">
        <v>72</v>
      </c>
      <c r="H3493" t="s">
        <v>151</v>
      </c>
      <c r="I3493" t="s">
        <v>16</v>
      </c>
      <c r="J3493">
        <v>2</v>
      </c>
    </row>
    <row r="3494" spans="1:10" x14ac:dyDescent="0.3">
      <c r="A3494" t="s">
        <v>1739</v>
      </c>
      <c r="B3494" t="s">
        <v>1740</v>
      </c>
      <c r="C3494" t="s">
        <v>1745</v>
      </c>
      <c r="D3494" t="s">
        <v>1746</v>
      </c>
      <c r="E3494">
        <v>1.04</v>
      </c>
      <c r="F3494">
        <v>5.9999999999999995E-4</v>
      </c>
      <c r="G3494" t="s">
        <v>72</v>
      </c>
      <c r="H3494" t="s">
        <v>151</v>
      </c>
      <c r="I3494" t="s">
        <v>16</v>
      </c>
      <c r="J3494">
        <v>1</v>
      </c>
    </row>
    <row r="3495" spans="1:10" x14ac:dyDescent="0.3">
      <c r="A3495" t="s">
        <v>1739</v>
      </c>
      <c r="B3495" t="s">
        <v>1740</v>
      </c>
      <c r="C3495" t="s">
        <v>70</v>
      </c>
      <c r="D3495" t="s">
        <v>71</v>
      </c>
      <c r="E3495">
        <v>1.05</v>
      </c>
      <c r="F3495">
        <v>3.1199999999999999E-3</v>
      </c>
      <c r="G3495" t="s">
        <v>72</v>
      </c>
      <c r="H3495" t="s">
        <v>151</v>
      </c>
      <c r="I3495" t="s">
        <v>16</v>
      </c>
      <c r="J3495">
        <v>1</v>
      </c>
    </row>
    <row r="3496" spans="1:10" x14ac:dyDescent="0.3">
      <c r="A3496" t="s">
        <v>1739</v>
      </c>
      <c r="B3496" t="s">
        <v>1740</v>
      </c>
      <c r="C3496" t="s">
        <v>102</v>
      </c>
      <c r="D3496" t="s">
        <v>103</v>
      </c>
      <c r="E3496">
        <v>1.06</v>
      </c>
      <c r="F3496">
        <v>1.1999999999999999E-4</v>
      </c>
      <c r="G3496" t="s">
        <v>72</v>
      </c>
      <c r="H3496" t="s">
        <v>151</v>
      </c>
      <c r="I3496" t="s">
        <v>16</v>
      </c>
      <c r="J3496">
        <v>1</v>
      </c>
    </row>
    <row r="3497" spans="1:10" x14ac:dyDescent="0.3">
      <c r="A3497" t="s">
        <v>1739</v>
      </c>
      <c r="B3497" t="s">
        <v>1740</v>
      </c>
      <c r="C3497" t="s">
        <v>268</v>
      </c>
      <c r="D3497" t="s">
        <v>269</v>
      </c>
      <c r="E3497">
        <v>1.07</v>
      </c>
      <c r="F3497">
        <v>1.56E-3</v>
      </c>
      <c r="G3497" t="s">
        <v>72</v>
      </c>
      <c r="H3497" t="s">
        <v>151</v>
      </c>
      <c r="I3497" t="s">
        <v>16</v>
      </c>
      <c r="J3497">
        <v>5</v>
      </c>
    </row>
    <row r="3498" spans="1:10" x14ac:dyDescent="0.3">
      <c r="A3498" t="s">
        <v>1739</v>
      </c>
      <c r="B3498" t="s">
        <v>1740</v>
      </c>
      <c r="C3498" t="s">
        <v>21</v>
      </c>
      <c r="D3498" t="s">
        <v>22</v>
      </c>
      <c r="E3498">
        <v>2</v>
      </c>
      <c r="F3498">
        <v>1.02</v>
      </c>
      <c r="G3498" t="s">
        <v>14</v>
      </c>
      <c r="H3498" t="s">
        <v>151</v>
      </c>
      <c r="I3498" t="s">
        <v>16</v>
      </c>
      <c r="J3498">
        <v>2</v>
      </c>
    </row>
    <row r="3499" spans="1:10" x14ac:dyDescent="0.3">
      <c r="A3499" t="s">
        <v>1739</v>
      </c>
      <c r="B3499" t="s">
        <v>1740</v>
      </c>
      <c r="C3499" t="s">
        <v>454</v>
      </c>
      <c r="D3499" t="s">
        <v>455</v>
      </c>
      <c r="E3499">
        <v>3</v>
      </c>
      <c r="F3499">
        <v>1.02</v>
      </c>
      <c r="G3499" t="s">
        <v>14</v>
      </c>
      <c r="H3499" t="s">
        <v>151</v>
      </c>
      <c r="I3499" t="s">
        <v>16</v>
      </c>
      <c r="J3499">
        <v>3</v>
      </c>
    </row>
    <row r="3500" spans="1:10" x14ac:dyDescent="0.3">
      <c r="A3500" t="s">
        <v>1739</v>
      </c>
      <c r="B3500" t="s">
        <v>1740</v>
      </c>
      <c r="C3500" t="s">
        <v>1747</v>
      </c>
      <c r="D3500" t="s">
        <v>1748</v>
      </c>
      <c r="E3500">
        <v>4</v>
      </c>
      <c r="F3500">
        <v>1.02</v>
      </c>
      <c r="G3500" t="s">
        <v>14</v>
      </c>
      <c r="H3500" t="s">
        <v>151</v>
      </c>
      <c r="I3500" t="s">
        <v>16</v>
      </c>
      <c r="J3500">
        <v>4</v>
      </c>
    </row>
    <row r="3501" spans="1:10" x14ac:dyDescent="0.3">
      <c r="A3501" t="s">
        <v>1739</v>
      </c>
      <c r="B3501" t="s">
        <v>1740</v>
      </c>
      <c r="C3501" t="s">
        <v>25</v>
      </c>
      <c r="D3501" t="s">
        <v>26</v>
      </c>
      <c r="E3501">
        <v>5</v>
      </c>
      <c r="F3501">
        <v>4.0800000000000003E-2</v>
      </c>
      <c r="G3501" t="s">
        <v>14</v>
      </c>
      <c r="H3501" t="s">
        <v>151</v>
      </c>
      <c r="I3501" t="s">
        <v>16</v>
      </c>
      <c r="J3501">
        <v>3</v>
      </c>
    </row>
    <row r="3502" spans="1:10" x14ac:dyDescent="0.3">
      <c r="A3502" t="s">
        <v>1739</v>
      </c>
      <c r="B3502" t="s">
        <v>1740</v>
      </c>
      <c r="C3502" t="s">
        <v>27</v>
      </c>
      <c r="D3502" t="s">
        <v>28</v>
      </c>
      <c r="E3502">
        <v>6</v>
      </c>
      <c r="F3502">
        <v>2.0400000000000001E-2</v>
      </c>
      <c r="G3502" t="s">
        <v>14</v>
      </c>
      <c r="H3502" t="s">
        <v>151</v>
      </c>
      <c r="I3502" t="s">
        <v>16</v>
      </c>
      <c r="J3502">
        <v>3</v>
      </c>
    </row>
    <row r="3503" spans="1:10" x14ac:dyDescent="0.3">
      <c r="A3503" t="s">
        <v>1739</v>
      </c>
      <c r="B3503" t="s">
        <v>1740</v>
      </c>
      <c r="C3503" t="s">
        <v>36</v>
      </c>
      <c r="D3503" t="s">
        <v>37</v>
      </c>
      <c r="E3503">
        <v>7</v>
      </c>
      <c r="F3503">
        <v>1.02</v>
      </c>
      <c r="G3503" t="s">
        <v>14</v>
      </c>
      <c r="H3503" t="s">
        <v>151</v>
      </c>
      <c r="I3503" t="s">
        <v>16</v>
      </c>
      <c r="J3503">
        <v>3</v>
      </c>
    </row>
    <row r="3504" spans="1:10" x14ac:dyDescent="0.3">
      <c r="A3504" t="s">
        <v>1739</v>
      </c>
      <c r="B3504" t="s">
        <v>1740</v>
      </c>
      <c r="C3504" t="s">
        <v>29</v>
      </c>
      <c r="D3504" t="s">
        <v>30</v>
      </c>
      <c r="E3504">
        <v>8</v>
      </c>
      <c r="F3504">
        <v>2.0400000000000001E-2</v>
      </c>
      <c r="G3504" t="s">
        <v>14</v>
      </c>
      <c r="H3504" t="s">
        <v>151</v>
      </c>
      <c r="I3504" t="s">
        <v>16</v>
      </c>
      <c r="J3504">
        <v>3</v>
      </c>
    </row>
    <row r="3505" spans="1:10" x14ac:dyDescent="0.3">
      <c r="A3505" t="s">
        <v>1749</v>
      </c>
      <c r="B3505" t="s">
        <v>1750</v>
      </c>
      <c r="C3505" t="s">
        <v>255</v>
      </c>
      <c r="D3505" t="s">
        <v>256</v>
      </c>
      <c r="E3505">
        <v>1.01</v>
      </c>
      <c r="F3505">
        <v>45.897705114744262</v>
      </c>
      <c r="G3505" t="s">
        <v>14</v>
      </c>
      <c r="H3505" t="s">
        <v>151</v>
      </c>
      <c r="I3505" t="s">
        <v>16</v>
      </c>
      <c r="J3505">
        <v>6</v>
      </c>
    </row>
    <row r="3506" spans="1:10" x14ac:dyDescent="0.3">
      <c r="A3506" t="s">
        <v>1749</v>
      </c>
      <c r="B3506" t="s">
        <v>1750</v>
      </c>
      <c r="C3506" t="s">
        <v>1741</v>
      </c>
      <c r="D3506" t="s">
        <v>1742</v>
      </c>
      <c r="E3506">
        <v>1.02</v>
      </c>
      <c r="F3506">
        <v>4.9497525123743816E-3</v>
      </c>
      <c r="G3506" t="s">
        <v>72</v>
      </c>
      <c r="H3506" t="s">
        <v>151</v>
      </c>
      <c r="I3506" t="s">
        <v>16</v>
      </c>
      <c r="J3506">
        <v>2</v>
      </c>
    </row>
    <row r="3507" spans="1:10" x14ac:dyDescent="0.3">
      <c r="A3507" t="s">
        <v>1749</v>
      </c>
      <c r="B3507" t="s">
        <v>1750</v>
      </c>
      <c r="C3507" t="s">
        <v>1743</v>
      </c>
      <c r="D3507" t="s">
        <v>1744</v>
      </c>
      <c r="E3507">
        <v>1.03</v>
      </c>
      <c r="F3507">
        <v>4.4997750112494373E-3</v>
      </c>
      <c r="G3507" t="s">
        <v>72</v>
      </c>
      <c r="H3507" t="s">
        <v>151</v>
      </c>
      <c r="I3507" t="s">
        <v>16</v>
      </c>
      <c r="J3507">
        <v>2</v>
      </c>
    </row>
    <row r="3508" spans="1:10" x14ac:dyDescent="0.3">
      <c r="A3508" t="s">
        <v>1749</v>
      </c>
      <c r="B3508" t="s">
        <v>1750</v>
      </c>
      <c r="C3508" t="s">
        <v>1745</v>
      </c>
      <c r="D3508" t="s">
        <v>1746</v>
      </c>
      <c r="E3508">
        <v>1.04</v>
      </c>
      <c r="F3508">
        <v>8.9995500224988748E-4</v>
      </c>
      <c r="G3508" t="s">
        <v>72</v>
      </c>
      <c r="H3508" t="s">
        <v>151</v>
      </c>
      <c r="I3508" t="s">
        <v>16</v>
      </c>
      <c r="J3508">
        <v>1</v>
      </c>
    </row>
    <row r="3509" spans="1:10" x14ac:dyDescent="0.3">
      <c r="A3509" t="s">
        <v>1749</v>
      </c>
      <c r="B3509" t="s">
        <v>1750</v>
      </c>
      <c r="C3509" t="s">
        <v>70</v>
      </c>
      <c r="D3509" t="s">
        <v>71</v>
      </c>
      <c r="E3509">
        <v>1.05</v>
      </c>
      <c r="F3509">
        <v>4.679766011699415E-3</v>
      </c>
      <c r="G3509" t="s">
        <v>72</v>
      </c>
      <c r="H3509" t="s">
        <v>151</v>
      </c>
      <c r="I3509" t="s">
        <v>16</v>
      </c>
      <c r="J3509">
        <v>1</v>
      </c>
    </row>
    <row r="3510" spans="1:10" x14ac:dyDescent="0.3">
      <c r="A3510" t="s">
        <v>1749</v>
      </c>
      <c r="B3510" t="s">
        <v>1750</v>
      </c>
      <c r="C3510" t="s">
        <v>102</v>
      </c>
      <c r="D3510" t="s">
        <v>103</v>
      </c>
      <c r="E3510">
        <v>1.06</v>
      </c>
      <c r="F3510">
        <v>1.7999100044997749E-4</v>
      </c>
      <c r="G3510" t="s">
        <v>72</v>
      </c>
      <c r="H3510" t="s">
        <v>151</v>
      </c>
      <c r="I3510" t="s">
        <v>16</v>
      </c>
      <c r="J3510">
        <v>1</v>
      </c>
    </row>
    <row r="3511" spans="1:10" x14ac:dyDescent="0.3">
      <c r="A3511" t="s">
        <v>1749</v>
      </c>
      <c r="B3511" t="s">
        <v>1750</v>
      </c>
      <c r="C3511" t="s">
        <v>268</v>
      </c>
      <c r="D3511" t="s">
        <v>269</v>
      </c>
      <c r="E3511">
        <v>1.07</v>
      </c>
      <c r="F3511">
        <v>2.3398830058497075E-3</v>
      </c>
      <c r="G3511" t="s">
        <v>72</v>
      </c>
      <c r="H3511" t="s">
        <v>151</v>
      </c>
      <c r="I3511" t="s">
        <v>16</v>
      </c>
      <c r="J3511">
        <v>5</v>
      </c>
    </row>
    <row r="3512" spans="1:10" x14ac:dyDescent="0.3">
      <c r="A3512" t="s">
        <v>1749</v>
      </c>
      <c r="B3512" t="s">
        <v>1750</v>
      </c>
      <c r="C3512" t="s">
        <v>21</v>
      </c>
      <c r="D3512" t="s">
        <v>22</v>
      </c>
      <c r="E3512">
        <v>2</v>
      </c>
      <c r="F3512">
        <v>1.0199490025498725</v>
      </c>
      <c r="G3512" t="s">
        <v>14</v>
      </c>
      <c r="H3512" t="s">
        <v>151</v>
      </c>
      <c r="I3512" t="s">
        <v>16</v>
      </c>
      <c r="J3512">
        <v>2</v>
      </c>
    </row>
    <row r="3513" spans="1:10" x14ac:dyDescent="0.3">
      <c r="A3513" t="s">
        <v>1749</v>
      </c>
      <c r="B3513" t="s">
        <v>1750</v>
      </c>
      <c r="C3513" t="s">
        <v>454</v>
      </c>
      <c r="D3513" t="s">
        <v>455</v>
      </c>
      <c r="E3513">
        <v>3</v>
      </c>
      <c r="F3513">
        <v>1.0199490025498725</v>
      </c>
      <c r="G3513" t="s">
        <v>14</v>
      </c>
      <c r="H3513" t="s">
        <v>151</v>
      </c>
      <c r="I3513" t="s">
        <v>16</v>
      </c>
      <c r="J3513">
        <v>3</v>
      </c>
    </row>
    <row r="3514" spans="1:10" x14ac:dyDescent="0.3">
      <c r="A3514" t="s">
        <v>1749</v>
      </c>
      <c r="B3514" t="s">
        <v>1750</v>
      </c>
      <c r="C3514" t="s">
        <v>25</v>
      </c>
      <c r="D3514" t="s">
        <v>26</v>
      </c>
      <c r="E3514">
        <v>4</v>
      </c>
      <c r="F3514">
        <v>4.07979601019949E-2</v>
      </c>
      <c r="G3514" t="s">
        <v>14</v>
      </c>
      <c r="H3514" t="s">
        <v>151</v>
      </c>
      <c r="I3514" t="s">
        <v>16</v>
      </c>
      <c r="J3514">
        <v>3</v>
      </c>
    </row>
    <row r="3515" spans="1:10" x14ac:dyDescent="0.3">
      <c r="A3515" t="s">
        <v>1749</v>
      </c>
      <c r="B3515" t="s">
        <v>1750</v>
      </c>
      <c r="C3515" t="s">
        <v>27</v>
      </c>
      <c r="D3515" t="s">
        <v>28</v>
      </c>
      <c r="E3515">
        <v>5</v>
      </c>
      <c r="F3515">
        <v>2.039898005099745E-2</v>
      </c>
      <c r="G3515" t="s">
        <v>14</v>
      </c>
      <c r="H3515" t="s">
        <v>151</v>
      </c>
      <c r="I3515" t="s">
        <v>16</v>
      </c>
      <c r="J3515">
        <v>3</v>
      </c>
    </row>
    <row r="3516" spans="1:10" x14ac:dyDescent="0.3">
      <c r="A3516" t="s">
        <v>1749</v>
      </c>
      <c r="B3516" t="s">
        <v>1750</v>
      </c>
      <c r="C3516" t="s">
        <v>36</v>
      </c>
      <c r="D3516" t="s">
        <v>37</v>
      </c>
      <c r="E3516">
        <v>6</v>
      </c>
      <c r="F3516">
        <v>1.0199490025498725</v>
      </c>
      <c r="G3516" t="s">
        <v>14</v>
      </c>
      <c r="H3516" t="s">
        <v>151</v>
      </c>
      <c r="I3516" t="s">
        <v>16</v>
      </c>
      <c r="J3516">
        <v>3</v>
      </c>
    </row>
    <row r="3517" spans="1:10" x14ac:dyDescent="0.3">
      <c r="A3517" t="s">
        <v>1749</v>
      </c>
      <c r="B3517" t="s">
        <v>1750</v>
      </c>
      <c r="C3517" t="s">
        <v>29</v>
      </c>
      <c r="D3517" t="s">
        <v>30</v>
      </c>
      <c r="E3517">
        <v>7</v>
      </c>
      <c r="F3517">
        <v>2.039898005099745E-2</v>
      </c>
      <c r="G3517" t="s">
        <v>14</v>
      </c>
      <c r="H3517" t="s">
        <v>151</v>
      </c>
      <c r="I3517" t="s">
        <v>16</v>
      </c>
      <c r="J3517">
        <v>3</v>
      </c>
    </row>
    <row r="3518" spans="1:10" x14ac:dyDescent="0.3">
      <c r="A3518" t="s">
        <v>1749</v>
      </c>
      <c r="B3518" t="s">
        <v>1750</v>
      </c>
      <c r="C3518" t="s">
        <v>1751</v>
      </c>
      <c r="D3518" t="s">
        <v>1752</v>
      </c>
      <c r="E3518">
        <v>8</v>
      </c>
      <c r="F3518">
        <v>1.0199490025498725</v>
      </c>
      <c r="G3518" t="s">
        <v>14</v>
      </c>
      <c r="H3518" t="s">
        <v>151</v>
      </c>
      <c r="I3518" t="s">
        <v>16</v>
      </c>
      <c r="J3518">
        <v>5</v>
      </c>
    </row>
    <row r="3519" spans="1:10" x14ac:dyDescent="0.3">
      <c r="A3519" t="s">
        <v>1753</v>
      </c>
      <c r="B3519" t="s">
        <v>1754</v>
      </c>
      <c r="C3519" t="s">
        <v>253</v>
      </c>
      <c r="D3519" t="s">
        <v>254</v>
      </c>
      <c r="E3519">
        <v>1.01</v>
      </c>
      <c r="F3519">
        <v>9.450054644808744E-3</v>
      </c>
      <c r="G3519" t="s">
        <v>72</v>
      </c>
      <c r="H3519" t="s">
        <v>528</v>
      </c>
      <c r="I3519" t="s">
        <v>16</v>
      </c>
      <c r="J3519">
        <v>5</v>
      </c>
    </row>
    <row r="3520" spans="1:10" x14ac:dyDescent="0.3">
      <c r="A3520" t="s">
        <v>1753</v>
      </c>
      <c r="B3520" t="s">
        <v>1754</v>
      </c>
      <c r="C3520" t="s">
        <v>70</v>
      </c>
      <c r="D3520" t="s">
        <v>71</v>
      </c>
      <c r="E3520">
        <v>1.02</v>
      </c>
      <c r="F3520">
        <v>2.0049180327868853E-3</v>
      </c>
      <c r="G3520" t="s">
        <v>72</v>
      </c>
      <c r="H3520" t="s">
        <v>528</v>
      </c>
      <c r="I3520" t="s">
        <v>16</v>
      </c>
      <c r="J3520">
        <v>1</v>
      </c>
    </row>
    <row r="3521" spans="1:10" x14ac:dyDescent="0.3">
      <c r="A3521" t="s">
        <v>1753</v>
      </c>
      <c r="B3521" t="s">
        <v>1754</v>
      </c>
      <c r="C3521" t="s">
        <v>233</v>
      </c>
      <c r="D3521" t="s">
        <v>234</v>
      </c>
      <c r="E3521">
        <v>1.03</v>
      </c>
      <c r="F3521">
        <v>3.591256830601093E-4</v>
      </c>
      <c r="G3521" t="s">
        <v>72</v>
      </c>
      <c r="H3521" t="s">
        <v>528</v>
      </c>
      <c r="I3521" t="s">
        <v>16</v>
      </c>
      <c r="J3521">
        <v>1</v>
      </c>
    </row>
    <row r="3522" spans="1:10" x14ac:dyDescent="0.3">
      <c r="A3522" t="s">
        <v>1753</v>
      </c>
      <c r="B3522" t="s">
        <v>1754</v>
      </c>
      <c r="C3522" t="s">
        <v>104</v>
      </c>
      <c r="D3522" t="s">
        <v>105</v>
      </c>
      <c r="E3522">
        <v>1.04</v>
      </c>
      <c r="F3522">
        <v>1.1972677595628414E-4</v>
      </c>
      <c r="G3522" t="s">
        <v>72</v>
      </c>
      <c r="H3522" t="s">
        <v>528</v>
      </c>
      <c r="I3522" t="s">
        <v>16</v>
      </c>
      <c r="J3522">
        <v>1</v>
      </c>
    </row>
    <row r="3523" spans="1:10" x14ac:dyDescent="0.3">
      <c r="A3523" t="s">
        <v>1753</v>
      </c>
      <c r="B3523" t="s">
        <v>1754</v>
      </c>
      <c r="C3523" t="s">
        <v>114</v>
      </c>
      <c r="D3523" t="s">
        <v>115</v>
      </c>
      <c r="E3523">
        <v>1.05</v>
      </c>
      <c r="F3523">
        <v>3.5901639344262293E-5</v>
      </c>
      <c r="G3523" t="s">
        <v>72</v>
      </c>
      <c r="H3523" t="s">
        <v>528</v>
      </c>
      <c r="I3523" t="s">
        <v>16</v>
      </c>
      <c r="J3523">
        <v>1</v>
      </c>
    </row>
    <row r="3524" spans="1:10" x14ac:dyDescent="0.3">
      <c r="A3524" t="s">
        <v>1753</v>
      </c>
      <c r="B3524" t="s">
        <v>1754</v>
      </c>
      <c r="C3524" t="s">
        <v>128</v>
      </c>
      <c r="D3524" t="s">
        <v>129</v>
      </c>
      <c r="E3524">
        <v>1.06</v>
      </c>
      <c r="F3524">
        <v>3.8251366120218579E-4</v>
      </c>
      <c r="G3524" t="s">
        <v>130</v>
      </c>
      <c r="H3524" t="s">
        <v>528</v>
      </c>
      <c r="I3524" t="s">
        <v>16</v>
      </c>
      <c r="J3524">
        <v>1</v>
      </c>
    </row>
    <row r="3525" spans="1:10" x14ac:dyDescent="0.3">
      <c r="A3525" t="s">
        <v>1753</v>
      </c>
      <c r="B3525" t="s">
        <v>1754</v>
      </c>
      <c r="C3525" t="s">
        <v>36</v>
      </c>
      <c r="D3525" t="s">
        <v>37</v>
      </c>
      <c r="E3525">
        <v>2</v>
      </c>
      <c r="F3525">
        <v>1.0502732240437158</v>
      </c>
      <c r="G3525" t="s">
        <v>14</v>
      </c>
      <c r="H3525" t="s">
        <v>528</v>
      </c>
      <c r="I3525" t="s">
        <v>16</v>
      </c>
      <c r="J3525">
        <v>3</v>
      </c>
    </row>
    <row r="3526" spans="1:10" x14ac:dyDescent="0.3">
      <c r="A3526" t="s">
        <v>1753</v>
      </c>
      <c r="B3526" t="s">
        <v>1754</v>
      </c>
      <c r="C3526" t="s">
        <v>21</v>
      </c>
      <c r="D3526" t="s">
        <v>22</v>
      </c>
      <c r="E3526">
        <v>3</v>
      </c>
      <c r="F3526">
        <v>1.0502732240437158</v>
      </c>
      <c r="G3526" t="s">
        <v>14</v>
      </c>
      <c r="H3526" t="s">
        <v>528</v>
      </c>
      <c r="I3526" t="s">
        <v>16</v>
      </c>
      <c r="J3526">
        <v>2</v>
      </c>
    </row>
    <row r="3527" spans="1:10" x14ac:dyDescent="0.3">
      <c r="A3527" t="s">
        <v>1753</v>
      </c>
      <c r="B3527" t="s">
        <v>1754</v>
      </c>
      <c r="C3527" t="s">
        <v>1755</v>
      </c>
      <c r="D3527" t="s">
        <v>1756</v>
      </c>
      <c r="E3527">
        <v>4</v>
      </c>
      <c r="F3527">
        <v>1.0502732240437158</v>
      </c>
      <c r="G3527" t="s">
        <v>14</v>
      </c>
      <c r="H3527" t="s">
        <v>528</v>
      </c>
      <c r="I3527" t="s">
        <v>16</v>
      </c>
      <c r="J3527">
        <v>4</v>
      </c>
    </row>
    <row r="3528" spans="1:10" x14ac:dyDescent="0.3">
      <c r="A3528" t="s">
        <v>1753</v>
      </c>
      <c r="B3528" t="s">
        <v>1754</v>
      </c>
      <c r="C3528" t="s">
        <v>25</v>
      </c>
      <c r="D3528" t="s">
        <v>26</v>
      </c>
      <c r="E3528">
        <v>5</v>
      </c>
      <c r="F3528">
        <v>4.2076502732240437E-2</v>
      </c>
      <c r="G3528" t="s">
        <v>14</v>
      </c>
      <c r="H3528" t="s">
        <v>528</v>
      </c>
      <c r="I3528" t="s">
        <v>16</v>
      </c>
      <c r="J3528">
        <v>3</v>
      </c>
    </row>
    <row r="3529" spans="1:10" x14ac:dyDescent="0.3">
      <c r="A3529" t="s">
        <v>1753</v>
      </c>
      <c r="B3529" t="s">
        <v>1754</v>
      </c>
      <c r="C3529" t="s">
        <v>27</v>
      </c>
      <c r="D3529" t="s">
        <v>28</v>
      </c>
      <c r="E3529">
        <v>6</v>
      </c>
      <c r="F3529">
        <v>2.0765027322404372E-2</v>
      </c>
      <c r="G3529" t="s">
        <v>14</v>
      </c>
      <c r="H3529" t="s">
        <v>528</v>
      </c>
      <c r="I3529" t="s">
        <v>16</v>
      </c>
      <c r="J3529">
        <v>3</v>
      </c>
    </row>
    <row r="3530" spans="1:10" x14ac:dyDescent="0.3">
      <c r="A3530" t="s">
        <v>1753</v>
      </c>
      <c r="B3530" t="s">
        <v>1754</v>
      </c>
      <c r="C3530" t="s">
        <v>29</v>
      </c>
      <c r="D3530" t="s">
        <v>30</v>
      </c>
      <c r="E3530">
        <v>7</v>
      </c>
      <c r="F3530">
        <v>2.0765027322404372E-2</v>
      </c>
      <c r="G3530" t="s">
        <v>14</v>
      </c>
      <c r="H3530" t="s">
        <v>528</v>
      </c>
      <c r="I3530" t="s">
        <v>16</v>
      </c>
      <c r="J3530">
        <v>3</v>
      </c>
    </row>
    <row r="3531" spans="1:10" x14ac:dyDescent="0.3">
      <c r="A3531" t="s">
        <v>1753</v>
      </c>
      <c r="B3531" t="s">
        <v>1754</v>
      </c>
      <c r="C3531" t="s">
        <v>19</v>
      </c>
      <c r="D3531" t="s">
        <v>20</v>
      </c>
      <c r="E3531">
        <v>8</v>
      </c>
      <c r="F3531">
        <v>1.0502732240437158</v>
      </c>
      <c r="G3531" t="s">
        <v>14</v>
      </c>
      <c r="H3531" t="s">
        <v>528</v>
      </c>
      <c r="I3531" t="s">
        <v>16</v>
      </c>
      <c r="J3531">
        <v>5</v>
      </c>
    </row>
    <row r="3532" spans="1:10" x14ac:dyDescent="0.3">
      <c r="A3532" t="s">
        <v>1757</v>
      </c>
      <c r="B3532" t="s">
        <v>1758</v>
      </c>
      <c r="C3532" t="s">
        <v>717</v>
      </c>
      <c r="D3532" t="s">
        <v>718</v>
      </c>
      <c r="E3532">
        <v>1.01</v>
      </c>
      <c r="F3532">
        <v>1.7260000000000001E-2</v>
      </c>
      <c r="G3532" t="s">
        <v>72</v>
      </c>
      <c r="H3532" t="s">
        <v>44</v>
      </c>
      <c r="I3532" t="s">
        <v>16</v>
      </c>
      <c r="J3532">
        <v>1</v>
      </c>
    </row>
    <row r="3533" spans="1:10" x14ac:dyDescent="0.3">
      <c r="A3533" t="s">
        <v>1757</v>
      </c>
      <c r="B3533" t="s">
        <v>1758</v>
      </c>
      <c r="C3533" t="s">
        <v>845</v>
      </c>
      <c r="D3533" t="s">
        <v>846</v>
      </c>
      <c r="E3533">
        <v>1.02</v>
      </c>
      <c r="F3533">
        <v>1.184E-2</v>
      </c>
      <c r="G3533" t="s">
        <v>72</v>
      </c>
      <c r="H3533" t="s">
        <v>44</v>
      </c>
      <c r="I3533" t="s">
        <v>16</v>
      </c>
      <c r="J3533">
        <v>1</v>
      </c>
    </row>
    <row r="3534" spans="1:10" x14ac:dyDescent="0.3">
      <c r="A3534" t="s">
        <v>1757</v>
      </c>
      <c r="B3534" t="s">
        <v>1758</v>
      </c>
      <c r="C3534" t="s">
        <v>1713</v>
      </c>
      <c r="D3534" t="s">
        <v>1714</v>
      </c>
      <c r="E3534">
        <v>1.03</v>
      </c>
      <c r="F3534">
        <v>4.0000000000000001E-3</v>
      </c>
      <c r="G3534" t="s">
        <v>72</v>
      </c>
      <c r="H3534" t="s">
        <v>44</v>
      </c>
      <c r="I3534" t="s">
        <v>16</v>
      </c>
      <c r="J3534">
        <v>12</v>
      </c>
    </row>
    <row r="3535" spans="1:10" x14ac:dyDescent="0.3">
      <c r="A3535" t="s">
        <v>1757</v>
      </c>
      <c r="B3535" t="s">
        <v>1758</v>
      </c>
      <c r="C3535" t="s">
        <v>1599</v>
      </c>
      <c r="D3535" t="s">
        <v>1600</v>
      </c>
      <c r="E3535">
        <v>1.04</v>
      </c>
      <c r="F3535">
        <v>5.5999999999999999E-3</v>
      </c>
      <c r="G3535" t="s">
        <v>72</v>
      </c>
      <c r="H3535" t="s">
        <v>44</v>
      </c>
      <c r="I3535" t="s">
        <v>16</v>
      </c>
      <c r="J3535">
        <v>2</v>
      </c>
    </row>
    <row r="3536" spans="1:10" x14ac:dyDescent="0.3">
      <c r="A3536" t="s">
        <v>1757</v>
      </c>
      <c r="B3536" t="s">
        <v>1758</v>
      </c>
      <c r="C3536" t="s">
        <v>1014</v>
      </c>
      <c r="D3536" t="s">
        <v>1015</v>
      </c>
      <c r="E3536">
        <v>1.05</v>
      </c>
      <c r="F3536">
        <v>1.4440000000000001E-2</v>
      </c>
      <c r="G3536" t="s">
        <v>72</v>
      </c>
      <c r="H3536" t="s">
        <v>44</v>
      </c>
      <c r="I3536" t="s">
        <v>16</v>
      </c>
      <c r="J3536">
        <v>1</v>
      </c>
    </row>
    <row r="3537" spans="1:10" x14ac:dyDescent="0.3">
      <c r="A3537" t="s">
        <v>1757</v>
      </c>
      <c r="B3537" t="s">
        <v>1758</v>
      </c>
      <c r="C3537" t="s">
        <v>979</v>
      </c>
      <c r="D3537" t="s">
        <v>980</v>
      </c>
      <c r="E3537">
        <v>1.06</v>
      </c>
      <c r="F3537">
        <v>1.4440000000000001E-2</v>
      </c>
      <c r="G3537" t="s">
        <v>72</v>
      </c>
      <c r="H3537" t="s">
        <v>44</v>
      </c>
      <c r="I3537" t="s">
        <v>16</v>
      </c>
      <c r="J3537">
        <v>1</v>
      </c>
    </row>
    <row r="3538" spans="1:10" x14ac:dyDescent="0.3">
      <c r="A3538" t="s">
        <v>1757</v>
      </c>
      <c r="B3538" t="s">
        <v>1758</v>
      </c>
      <c r="C3538" t="s">
        <v>1529</v>
      </c>
      <c r="D3538" t="s">
        <v>1530</v>
      </c>
      <c r="E3538">
        <v>1.07</v>
      </c>
      <c r="F3538">
        <v>1.5999999999999999E-3</v>
      </c>
      <c r="G3538" t="s">
        <v>72</v>
      </c>
      <c r="H3538" t="s">
        <v>44</v>
      </c>
      <c r="I3538" t="s">
        <v>16</v>
      </c>
      <c r="J3538">
        <v>2</v>
      </c>
    </row>
    <row r="3539" spans="1:10" x14ac:dyDescent="0.3">
      <c r="A3539" t="s">
        <v>1757</v>
      </c>
      <c r="B3539" t="s">
        <v>1758</v>
      </c>
      <c r="C3539" t="s">
        <v>696</v>
      </c>
      <c r="D3539" t="s">
        <v>697</v>
      </c>
      <c r="E3539">
        <v>1.08</v>
      </c>
      <c r="F3539">
        <v>1.6000000000000001E-4</v>
      </c>
      <c r="G3539" t="s">
        <v>72</v>
      </c>
      <c r="H3539" t="s">
        <v>44</v>
      </c>
      <c r="I3539" t="s">
        <v>16</v>
      </c>
      <c r="J3539">
        <v>1</v>
      </c>
    </row>
    <row r="3540" spans="1:10" x14ac:dyDescent="0.3">
      <c r="A3540" t="s">
        <v>1757</v>
      </c>
      <c r="B3540" t="s">
        <v>1758</v>
      </c>
      <c r="C3540" t="s">
        <v>779</v>
      </c>
      <c r="D3540" t="s">
        <v>780</v>
      </c>
      <c r="E3540">
        <v>1.0900000000000001</v>
      </c>
      <c r="F3540">
        <v>8.0000000000000007E-5</v>
      </c>
      <c r="G3540" t="s">
        <v>72</v>
      </c>
      <c r="H3540" t="s">
        <v>44</v>
      </c>
      <c r="I3540" t="s">
        <v>16</v>
      </c>
      <c r="J3540">
        <v>3</v>
      </c>
    </row>
    <row r="3541" spans="1:10" x14ac:dyDescent="0.3">
      <c r="A3541" t="s">
        <v>1757</v>
      </c>
      <c r="B3541" t="s">
        <v>1758</v>
      </c>
      <c r="C3541" t="s">
        <v>78</v>
      </c>
      <c r="D3541" t="s">
        <v>79</v>
      </c>
      <c r="E3541">
        <v>1.1000000000000001</v>
      </c>
      <c r="F3541">
        <v>6.1799999999999997E-3</v>
      </c>
      <c r="G3541" t="s">
        <v>72</v>
      </c>
      <c r="H3541" t="s">
        <v>44</v>
      </c>
      <c r="I3541" t="s">
        <v>16</v>
      </c>
      <c r="J3541">
        <v>7</v>
      </c>
    </row>
    <row r="3542" spans="1:10" x14ac:dyDescent="0.3">
      <c r="A3542" t="s">
        <v>1757</v>
      </c>
      <c r="B3542" t="s">
        <v>1758</v>
      </c>
      <c r="C3542" t="s">
        <v>963</v>
      </c>
      <c r="D3542" t="s">
        <v>964</v>
      </c>
      <c r="E3542">
        <v>1.1100000000000001</v>
      </c>
      <c r="F3542">
        <v>3.9999999999999996E-4</v>
      </c>
      <c r="G3542" t="s">
        <v>72</v>
      </c>
      <c r="H3542" t="s">
        <v>44</v>
      </c>
      <c r="I3542" t="s">
        <v>16</v>
      </c>
      <c r="J3542">
        <v>7</v>
      </c>
    </row>
    <row r="3543" spans="1:10" x14ac:dyDescent="0.3">
      <c r="A3543" t="s">
        <v>1757</v>
      </c>
      <c r="B3543" t="s">
        <v>1758</v>
      </c>
      <c r="C3543" t="s">
        <v>1006</v>
      </c>
      <c r="D3543" t="s">
        <v>1007</v>
      </c>
      <c r="E3543">
        <v>1.1200000000000001</v>
      </c>
      <c r="F3543">
        <v>4.0000000000000001E-3</v>
      </c>
      <c r="G3543" t="s">
        <v>72</v>
      </c>
      <c r="H3543" t="s">
        <v>44</v>
      </c>
      <c r="I3543" t="s">
        <v>16</v>
      </c>
      <c r="J3543">
        <v>3</v>
      </c>
    </row>
    <row r="3544" spans="1:10" x14ac:dyDescent="0.3">
      <c r="A3544" t="s">
        <v>1757</v>
      </c>
      <c r="B3544" t="s">
        <v>1758</v>
      </c>
      <c r="C3544" t="s">
        <v>1603</v>
      </c>
      <c r="D3544" t="s">
        <v>1604</v>
      </c>
      <c r="E3544">
        <v>2</v>
      </c>
      <c r="F3544">
        <v>1.05</v>
      </c>
      <c r="G3544" t="s">
        <v>14</v>
      </c>
      <c r="H3544" t="s">
        <v>44</v>
      </c>
      <c r="I3544" t="s">
        <v>16</v>
      </c>
      <c r="J3544">
        <v>3</v>
      </c>
    </row>
    <row r="3545" spans="1:10" x14ac:dyDescent="0.3">
      <c r="A3545" t="s">
        <v>1757</v>
      </c>
      <c r="B3545" t="s">
        <v>1758</v>
      </c>
      <c r="C3545" t="s">
        <v>1605</v>
      </c>
      <c r="D3545" t="s">
        <v>1606</v>
      </c>
      <c r="E3545">
        <v>3</v>
      </c>
      <c r="F3545">
        <v>1.05</v>
      </c>
      <c r="G3545" t="s">
        <v>14</v>
      </c>
      <c r="H3545" t="s">
        <v>44</v>
      </c>
      <c r="I3545" t="s">
        <v>16</v>
      </c>
      <c r="J3545">
        <v>2</v>
      </c>
    </row>
    <row r="3546" spans="1:10" x14ac:dyDescent="0.3">
      <c r="A3546" t="s">
        <v>1757</v>
      </c>
      <c r="B3546" t="s">
        <v>1758</v>
      </c>
      <c r="C3546" t="s">
        <v>1609</v>
      </c>
      <c r="D3546" t="s">
        <v>1610</v>
      </c>
      <c r="E3546">
        <v>4</v>
      </c>
      <c r="F3546">
        <v>5.2380952380952382E-2</v>
      </c>
      <c r="G3546" t="s">
        <v>1022</v>
      </c>
      <c r="H3546" t="s">
        <v>44</v>
      </c>
      <c r="I3546" t="s">
        <v>16</v>
      </c>
      <c r="J3546">
        <v>2</v>
      </c>
    </row>
    <row r="3547" spans="1:10" x14ac:dyDescent="0.3">
      <c r="A3547" t="s">
        <v>1757</v>
      </c>
      <c r="B3547" t="s">
        <v>1758</v>
      </c>
      <c r="C3547" t="s">
        <v>1759</v>
      </c>
      <c r="D3547" t="s">
        <v>1760</v>
      </c>
      <c r="E3547">
        <v>5</v>
      </c>
      <c r="F3547">
        <v>1.05</v>
      </c>
      <c r="G3547" t="s">
        <v>14</v>
      </c>
      <c r="H3547" t="s">
        <v>44</v>
      </c>
      <c r="I3547" t="s">
        <v>16</v>
      </c>
      <c r="J3547">
        <v>2</v>
      </c>
    </row>
    <row r="3548" spans="1:10" x14ac:dyDescent="0.3">
      <c r="A3548" t="s">
        <v>1761</v>
      </c>
      <c r="B3548" t="s">
        <v>1762</v>
      </c>
      <c r="C3548" t="s">
        <v>245</v>
      </c>
      <c r="D3548" t="s">
        <v>246</v>
      </c>
      <c r="E3548">
        <v>1</v>
      </c>
      <c r="F3548">
        <v>0.51500000000000001</v>
      </c>
      <c r="G3548" t="s">
        <v>14</v>
      </c>
      <c r="H3548" t="s">
        <v>44</v>
      </c>
      <c r="I3548" t="s">
        <v>16</v>
      </c>
      <c r="J3548">
        <v>3</v>
      </c>
    </row>
    <row r="3549" spans="1:10" x14ac:dyDescent="0.3">
      <c r="A3549" t="s">
        <v>1761</v>
      </c>
      <c r="B3549" t="s">
        <v>1762</v>
      </c>
      <c r="C3549" t="s">
        <v>407</v>
      </c>
      <c r="D3549" t="s">
        <v>408</v>
      </c>
      <c r="E3549">
        <v>2</v>
      </c>
      <c r="F3549">
        <v>0.51500000000000001</v>
      </c>
      <c r="G3549" t="s">
        <v>14</v>
      </c>
      <c r="H3549" t="s">
        <v>44</v>
      </c>
      <c r="I3549" t="s">
        <v>16</v>
      </c>
      <c r="J3549">
        <v>3</v>
      </c>
    </row>
    <row r="3550" spans="1:10" x14ac:dyDescent="0.3">
      <c r="A3550" t="s">
        <v>1761</v>
      </c>
      <c r="B3550" t="s">
        <v>1762</v>
      </c>
      <c r="C3550" t="s">
        <v>1763</v>
      </c>
      <c r="D3550" t="s">
        <v>1764</v>
      </c>
      <c r="E3550">
        <v>3</v>
      </c>
      <c r="F3550">
        <v>0.51500000000000001</v>
      </c>
      <c r="G3550" t="s">
        <v>14</v>
      </c>
      <c r="H3550" t="s">
        <v>44</v>
      </c>
      <c r="I3550" t="s">
        <v>16</v>
      </c>
      <c r="J3550">
        <v>4</v>
      </c>
    </row>
    <row r="3551" spans="1:10" x14ac:dyDescent="0.3">
      <c r="A3551" t="s">
        <v>1761</v>
      </c>
      <c r="B3551" t="s">
        <v>1762</v>
      </c>
      <c r="C3551" t="s">
        <v>21</v>
      </c>
      <c r="D3551" t="s">
        <v>22</v>
      </c>
      <c r="E3551">
        <v>4</v>
      </c>
      <c r="F3551">
        <v>0.51500000000000001</v>
      </c>
      <c r="G3551" t="s">
        <v>14</v>
      </c>
      <c r="H3551" t="s">
        <v>44</v>
      </c>
      <c r="I3551" t="s">
        <v>16</v>
      </c>
      <c r="J3551">
        <v>2</v>
      </c>
    </row>
    <row r="3552" spans="1:10" x14ac:dyDescent="0.3">
      <c r="A3552" t="s">
        <v>1761</v>
      </c>
      <c r="B3552" t="s">
        <v>1762</v>
      </c>
      <c r="C3552" t="s">
        <v>25</v>
      </c>
      <c r="D3552" t="s">
        <v>26</v>
      </c>
      <c r="E3552">
        <v>5</v>
      </c>
      <c r="F3552">
        <v>2.057142857142857E-2</v>
      </c>
      <c r="G3552" t="s">
        <v>14</v>
      </c>
      <c r="H3552" t="s">
        <v>44</v>
      </c>
      <c r="I3552" t="s">
        <v>16</v>
      </c>
      <c r="J3552">
        <v>3</v>
      </c>
    </row>
    <row r="3553" spans="1:10" x14ac:dyDescent="0.3">
      <c r="A3553" t="s">
        <v>1761</v>
      </c>
      <c r="B3553" t="s">
        <v>1762</v>
      </c>
      <c r="C3553" t="s">
        <v>27</v>
      </c>
      <c r="D3553" t="s">
        <v>28</v>
      </c>
      <c r="E3553">
        <v>6</v>
      </c>
      <c r="F3553">
        <v>1.0285714285714285E-2</v>
      </c>
      <c r="G3553" t="s">
        <v>14</v>
      </c>
      <c r="H3553" t="s">
        <v>44</v>
      </c>
      <c r="I3553" t="s">
        <v>16</v>
      </c>
      <c r="J3553">
        <v>3</v>
      </c>
    </row>
    <row r="3554" spans="1:10" x14ac:dyDescent="0.3">
      <c r="A3554" t="s">
        <v>1761</v>
      </c>
      <c r="B3554" t="s">
        <v>1762</v>
      </c>
      <c r="C3554" t="s">
        <v>411</v>
      </c>
      <c r="D3554" t="s">
        <v>412</v>
      </c>
      <c r="E3554">
        <v>7</v>
      </c>
      <c r="F3554">
        <v>1.0285714285714285E-2</v>
      </c>
      <c r="G3554" t="s">
        <v>14</v>
      </c>
      <c r="H3554" t="s">
        <v>44</v>
      </c>
      <c r="I3554" t="s">
        <v>16</v>
      </c>
      <c r="J3554">
        <v>3</v>
      </c>
    </row>
    <row r="3555" spans="1:10" x14ac:dyDescent="0.3">
      <c r="A3555" t="s">
        <v>1761</v>
      </c>
      <c r="B3555" t="s">
        <v>1762</v>
      </c>
      <c r="C3555" t="s">
        <v>78</v>
      </c>
      <c r="D3555" t="s">
        <v>79</v>
      </c>
      <c r="E3555">
        <v>8.01</v>
      </c>
      <c r="F3555">
        <v>9.2790000000000008E-3</v>
      </c>
      <c r="G3555" t="s">
        <v>72</v>
      </c>
      <c r="H3555" t="s">
        <v>44</v>
      </c>
      <c r="I3555" t="s">
        <v>16</v>
      </c>
      <c r="J3555">
        <v>7</v>
      </c>
    </row>
    <row r="3556" spans="1:10" x14ac:dyDescent="0.3">
      <c r="A3556" t="s">
        <v>1761</v>
      </c>
      <c r="B3556" t="s">
        <v>1762</v>
      </c>
      <c r="C3556" t="s">
        <v>233</v>
      </c>
      <c r="D3556" t="s">
        <v>234</v>
      </c>
      <c r="E3556">
        <v>8.02</v>
      </c>
      <c r="F3556">
        <v>3.8999999999999999E-4</v>
      </c>
      <c r="G3556" t="s">
        <v>72</v>
      </c>
      <c r="H3556" t="s">
        <v>44</v>
      </c>
      <c r="I3556" t="s">
        <v>16</v>
      </c>
      <c r="J3556">
        <v>1</v>
      </c>
    </row>
    <row r="3557" spans="1:10" x14ac:dyDescent="0.3">
      <c r="A3557" t="s">
        <v>1761</v>
      </c>
      <c r="B3557" t="s">
        <v>1762</v>
      </c>
      <c r="C3557" t="s">
        <v>104</v>
      </c>
      <c r="D3557" t="s">
        <v>105</v>
      </c>
      <c r="E3557">
        <v>8.0299999999999994</v>
      </c>
      <c r="F3557">
        <v>1.1999999999999999E-4</v>
      </c>
      <c r="G3557" t="s">
        <v>72</v>
      </c>
      <c r="H3557" t="s">
        <v>44</v>
      </c>
      <c r="I3557" t="s">
        <v>16</v>
      </c>
      <c r="J3557">
        <v>1</v>
      </c>
    </row>
    <row r="3558" spans="1:10" x14ac:dyDescent="0.3">
      <c r="A3558" t="s">
        <v>1761</v>
      </c>
      <c r="B3558" t="s">
        <v>1762</v>
      </c>
      <c r="C3558" t="s">
        <v>82</v>
      </c>
      <c r="D3558" t="s">
        <v>83</v>
      </c>
      <c r="E3558">
        <v>8.0399999999999991</v>
      </c>
      <c r="F3558">
        <v>3.0000000000000001E-3</v>
      </c>
      <c r="G3558" t="s">
        <v>72</v>
      </c>
      <c r="H3558" t="s">
        <v>44</v>
      </c>
      <c r="I3558" t="s">
        <v>16</v>
      </c>
      <c r="J3558">
        <v>1</v>
      </c>
    </row>
    <row r="3559" spans="1:10" x14ac:dyDescent="0.3">
      <c r="A3559" t="s">
        <v>1761</v>
      </c>
      <c r="B3559" t="s">
        <v>1762</v>
      </c>
      <c r="C3559" t="s">
        <v>70</v>
      </c>
      <c r="D3559" t="s">
        <v>71</v>
      </c>
      <c r="E3559">
        <v>8.0500000000000007</v>
      </c>
      <c r="F3559">
        <v>1.3941E-2</v>
      </c>
      <c r="G3559" t="s">
        <v>72</v>
      </c>
      <c r="H3559" t="s">
        <v>44</v>
      </c>
      <c r="I3559" t="s">
        <v>16</v>
      </c>
      <c r="J3559">
        <v>1</v>
      </c>
    </row>
    <row r="3560" spans="1:10" x14ac:dyDescent="0.3">
      <c r="A3560" t="s">
        <v>1761</v>
      </c>
      <c r="B3560" t="s">
        <v>1762</v>
      </c>
      <c r="C3560" t="s">
        <v>1325</v>
      </c>
      <c r="D3560" t="s">
        <v>1326</v>
      </c>
      <c r="E3560">
        <v>8.06</v>
      </c>
      <c r="F3560">
        <v>2.7E-4</v>
      </c>
      <c r="G3560" t="s">
        <v>72</v>
      </c>
      <c r="H3560" t="s">
        <v>44</v>
      </c>
      <c r="I3560" t="s">
        <v>16</v>
      </c>
      <c r="J3560">
        <v>1</v>
      </c>
    </row>
    <row r="3561" spans="1:10" x14ac:dyDescent="0.3">
      <c r="A3561" t="s">
        <v>1765</v>
      </c>
      <c r="B3561" t="s">
        <v>1766</v>
      </c>
      <c r="C3561" t="s">
        <v>1505</v>
      </c>
      <c r="D3561" t="s">
        <v>1506</v>
      </c>
      <c r="E3561">
        <v>1</v>
      </c>
      <c r="F3561">
        <v>0.51500000000000001</v>
      </c>
      <c r="G3561" t="s">
        <v>14</v>
      </c>
      <c r="H3561" t="s">
        <v>44</v>
      </c>
      <c r="I3561" t="s">
        <v>16</v>
      </c>
      <c r="J3561">
        <v>3</v>
      </c>
    </row>
    <row r="3562" spans="1:10" x14ac:dyDescent="0.3">
      <c r="A3562" t="s">
        <v>1765</v>
      </c>
      <c r="B3562" t="s">
        <v>1766</v>
      </c>
      <c r="C3562" t="s">
        <v>407</v>
      </c>
      <c r="D3562" t="s">
        <v>408</v>
      </c>
      <c r="E3562">
        <v>2</v>
      </c>
      <c r="F3562">
        <v>0.51500000000000001</v>
      </c>
      <c r="G3562" t="s">
        <v>14</v>
      </c>
      <c r="H3562" t="s">
        <v>44</v>
      </c>
      <c r="I3562" t="s">
        <v>16</v>
      </c>
      <c r="J3562">
        <v>3</v>
      </c>
    </row>
    <row r="3563" spans="1:10" x14ac:dyDescent="0.3">
      <c r="A3563" t="s">
        <v>1765</v>
      </c>
      <c r="B3563" t="s">
        <v>1766</v>
      </c>
      <c r="C3563" t="s">
        <v>1767</v>
      </c>
      <c r="D3563" t="s">
        <v>1768</v>
      </c>
      <c r="E3563">
        <v>3</v>
      </c>
      <c r="F3563">
        <v>0.51500000000000001</v>
      </c>
      <c r="G3563" t="s">
        <v>14</v>
      </c>
      <c r="H3563" t="s">
        <v>44</v>
      </c>
      <c r="I3563" t="s">
        <v>16</v>
      </c>
      <c r="J3563">
        <v>4</v>
      </c>
    </row>
    <row r="3564" spans="1:10" x14ac:dyDescent="0.3">
      <c r="A3564" t="s">
        <v>1765</v>
      </c>
      <c r="B3564" t="s">
        <v>1766</v>
      </c>
      <c r="C3564" t="s">
        <v>21</v>
      </c>
      <c r="D3564" t="s">
        <v>22</v>
      </c>
      <c r="E3564">
        <v>4</v>
      </c>
      <c r="F3564">
        <v>0.51500000000000001</v>
      </c>
      <c r="G3564" t="s">
        <v>14</v>
      </c>
      <c r="H3564" t="s">
        <v>44</v>
      </c>
      <c r="I3564" t="s">
        <v>16</v>
      </c>
      <c r="J3564">
        <v>2</v>
      </c>
    </row>
    <row r="3565" spans="1:10" x14ac:dyDescent="0.3">
      <c r="A3565" t="s">
        <v>1765</v>
      </c>
      <c r="B3565" t="s">
        <v>1766</v>
      </c>
      <c r="C3565" t="s">
        <v>25</v>
      </c>
      <c r="D3565" t="s">
        <v>26</v>
      </c>
      <c r="E3565">
        <v>5</v>
      </c>
      <c r="F3565">
        <v>2.061904761904762E-2</v>
      </c>
      <c r="G3565" t="s">
        <v>14</v>
      </c>
      <c r="H3565" t="s">
        <v>44</v>
      </c>
      <c r="I3565" t="s">
        <v>16</v>
      </c>
      <c r="J3565">
        <v>3</v>
      </c>
    </row>
    <row r="3566" spans="1:10" x14ac:dyDescent="0.3">
      <c r="A3566" t="s">
        <v>1765</v>
      </c>
      <c r="B3566" t="s">
        <v>1766</v>
      </c>
      <c r="C3566" t="s">
        <v>27</v>
      </c>
      <c r="D3566" t="s">
        <v>28</v>
      </c>
      <c r="E3566">
        <v>6</v>
      </c>
      <c r="F3566">
        <v>1.0285714285714285E-2</v>
      </c>
      <c r="G3566" t="s">
        <v>14</v>
      </c>
      <c r="H3566" t="s">
        <v>44</v>
      </c>
      <c r="I3566" t="s">
        <v>16</v>
      </c>
      <c r="J3566">
        <v>3</v>
      </c>
    </row>
    <row r="3567" spans="1:10" x14ac:dyDescent="0.3">
      <c r="A3567" t="s">
        <v>1765</v>
      </c>
      <c r="B3567" t="s">
        <v>1766</v>
      </c>
      <c r="C3567" t="s">
        <v>411</v>
      </c>
      <c r="D3567" t="s">
        <v>412</v>
      </c>
      <c r="E3567">
        <v>7</v>
      </c>
      <c r="F3567">
        <v>1.0285714285714285E-2</v>
      </c>
      <c r="G3567" t="s">
        <v>14</v>
      </c>
      <c r="H3567" t="s">
        <v>44</v>
      </c>
      <c r="I3567" t="s">
        <v>16</v>
      </c>
      <c r="J3567">
        <v>3</v>
      </c>
    </row>
    <row r="3568" spans="1:10" x14ac:dyDescent="0.3">
      <c r="A3568" t="s">
        <v>1765</v>
      </c>
      <c r="B3568" t="s">
        <v>1766</v>
      </c>
      <c r="C3568" t="s">
        <v>126</v>
      </c>
      <c r="D3568" t="s">
        <v>127</v>
      </c>
      <c r="E3568">
        <v>8.01</v>
      </c>
      <c r="F3568">
        <v>6.0000000000000002E-5</v>
      </c>
      <c r="G3568" t="s">
        <v>72</v>
      </c>
      <c r="H3568" t="s">
        <v>44</v>
      </c>
      <c r="I3568" t="s">
        <v>16</v>
      </c>
      <c r="J3568">
        <v>1</v>
      </c>
    </row>
    <row r="3569" spans="1:10" x14ac:dyDescent="0.3">
      <c r="A3569" t="s">
        <v>1765</v>
      </c>
      <c r="B3569" t="s">
        <v>1766</v>
      </c>
      <c r="C3569" t="s">
        <v>233</v>
      </c>
      <c r="D3569" t="s">
        <v>234</v>
      </c>
      <c r="E3569">
        <v>8.02</v>
      </c>
      <c r="F3569">
        <v>7.4999999999999993E-5</v>
      </c>
      <c r="G3569" t="s">
        <v>72</v>
      </c>
      <c r="H3569" t="s">
        <v>44</v>
      </c>
      <c r="I3569" t="s">
        <v>16</v>
      </c>
      <c r="J3569">
        <v>1</v>
      </c>
    </row>
    <row r="3570" spans="1:10" x14ac:dyDescent="0.3">
      <c r="A3570" t="s">
        <v>1765</v>
      </c>
      <c r="B3570" t="s">
        <v>1766</v>
      </c>
      <c r="C3570" t="s">
        <v>104</v>
      </c>
      <c r="D3570" t="s">
        <v>105</v>
      </c>
      <c r="E3570">
        <v>8.0299999999999994</v>
      </c>
      <c r="F3570">
        <v>3.0000000000000001E-5</v>
      </c>
      <c r="G3570" t="s">
        <v>72</v>
      </c>
      <c r="H3570" t="s">
        <v>44</v>
      </c>
      <c r="I3570" t="s">
        <v>16</v>
      </c>
      <c r="J3570">
        <v>1</v>
      </c>
    </row>
    <row r="3571" spans="1:10" x14ac:dyDescent="0.3">
      <c r="A3571" t="s">
        <v>1765</v>
      </c>
      <c r="B3571" t="s">
        <v>1766</v>
      </c>
      <c r="C3571" t="s">
        <v>82</v>
      </c>
      <c r="D3571" t="s">
        <v>83</v>
      </c>
      <c r="E3571">
        <v>8.0399999999999991</v>
      </c>
      <c r="F3571">
        <v>7.1999999999999994E-4</v>
      </c>
      <c r="G3571" t="s">
        <v>72</v>
      </c>
      <c r="H3571" t="s">
        <v>44</v>
      </c>
      <c r="I3571" t="s">
        <v>16</v>
      </c>
      <c r="J3571">
        <v>1</v>
      </c>
    </row>
    <row r="3572" spans="1:10" x14ac:dyDescent="0.3">
      <c r="A3572" t="s">
        <v>1765</v>
      </c>
      <c r="B3572" t="s">
        <v>1766</v>
      </c>
      <c r="C3572" t="s">
        <v>70</v>
      </c>
      <c r="D3572" t="s">
        <v>71</v>
      </c>
      <c r="E3572">
        <v>8.0500000000000007</v>
      </c>
      <c r="F3572">
        <v>2.1150000000000001E-3</v>
      </c>
      <c r="G3572" t="s">
        <v>72</v>
      </c>
      <c r="H3572" t="s">
        <v>44</v>
      </c>
      <c r="I3572" t="s">
        <v>16</v>
      </c>
      <c r="J3572">
        <v>1</v>
      </c>
    </row>
    <row r="3573" spans="1:10" x14ac:dyDescent="0.3">
      <c r="A3573" t="s">
        <v>1769</v>
      </c>
      <c r="B3573" t="s">
        <v>1770</v>
      </c>
      <c r="C3573" t="s">
        <v>78</v>
      </c>
      <c r="D3573" t="s">
        <v>79</v>
      </c>
      <c r="E3573">
        <v>1.01</v>
      </c>
      <c r="F3573">
        <v>6.1799999999999997E-3</v>
      </c>
      <c r="G3573" t="s">
        <v>72</v>
      </c>
      <c r="H3573" t="s">
        <v>196</v>
      </c>
      <c r="I3573" t="s">
        <v>16</v>
      </c>
      <c r="J3573">
        <v>7</v>
      </c>
    </row>
    <row r="3574" spans="1:10" x14ac:dyDescent="0.3">
      <c r="A3574" t="s">
        <v>1769</v>
      </c>
      <c r="B3574" t="s">
        <v>1770</v>
      </c>
      <c r="C3574" t="s">
        <v>1541</v>
      </c>
      <c r="D3574" t="s">
        <v>1542</v>
      </c>
      <c r="E3574">
        <v>1.02</v>
      </c>
      <c r="F3574">
        <v>2.3999999999999998E-3</v>
      </c>
      <c r="G3574" t="s">
        <v>72</v>
      </c>
      <c r="H3574" t="s">
        <v>196</v>
      </c>
      <c r="I3574" t="s">
        <v>16</v>
      </c>
      <c r="J3574">
        <v>1</v>
      </c>
    </row>
    <row r="3575" spans="1:10" x14ac:dyDescent="0.3">
      <c r="A3575" t="s">
        <v>1769</v>
      </c>
      <c r="B3575" t="s">
        <v>1770</v>
      </c>
      <c r="C3575" t="s">
        <v>1581</v>
      </c>
      <c r="D3575" t="s">
        <v>1582</v>
      </c>
      <c r="E3575">
        <v>1.03</v>
      </c>
      <c r="F3575">
        <v>8.9999999999999998E-4</v>
      </c>
      <c r="G3575" t="s">
        <v>72</v>
      </c>
      <c r="H3575" t="s">
        <v>196</v>
      </c>
      <c r="I3575" t="s">
        <v>16</v>
      </c>
      <c r="J3575">
        <v>3</v>
      </c>
    </row>
    <row r="3576" spans="1:10" x14ac:dyDescent="0.3">
      <c r="A3576" t="s">
        <v>1769</v>
      </c>
      <c r="B3576" t="s">
        <v>1770</v>
      </c>
      <c r="C3576" t="s">
        <v>104</v>
      </c>
      <c r="D3576" t="s">
        <v>105</v>
      </c>
      <c r="E3576">
        <v>1.04</v>
      </c>
      <c r="F3576">
        <v>4.7999999999999996E-4</v>
      </c>
      <c r="G3576" t="s">
        <v>72</v>
      </c>
      <c r="H3576" t="s">
        <v>196</v>
      </c>
      <c r="I3576" t="s">
        <v>16</v>
      </c>
      <c r="J3576">
        <v>1</v>
      </c>
    </row>
    <row r="3577" spans="1:10" x14ac:dyDescent="0.3">
      <c r="A3577" t="s">
        <v>1769</v>
      </c>
      <c r="B3577" t="s">
        <v>1770</v>
      </c>
      <c r="C3577" t="s">
        <v>1579</v>
      </c>
      <c r="D3577" t="s">
        <v>1580</v>
      </c>
      <c r="E3577">
        <v>1.05</v>
      </c>
      <c r="F3577">
        <v>3.5999999999999997E-4</v>
      </c>
      <c r="G3577" t="s">
        <v>72</v>
      </c>
      <c r="H3577" t="s">
        <v>196</v>
      </c>
      <c r="I3577" t="s">
        <v>16</v>
      </c>
      <c r="J3577">
        <v>2</v>
      </c>
    </row>
    <row r="3578" spans="1:10" x14ac:dyDescent="0.3">
      <c r="A3578" t="s">
        <v>1769</v>
      </c>
      <c r="B3578" t="s">
        <v>1770</v>
      </c>
      <c r="C3578" t="s">
        <v>696</v>
      </c>
      <c r="D3578" t="s">
        <v>697</v>
      </c>
      <c r="E3578">
        <v>1.06</v>
      </c>
      <c r="F3578">
        <v>8.9999999999999992E-5</v>
      </c>
      <c r="G3578" t="s">
        <v>72</v>
      </c>
      <c r="H3578" t="s">
        <v>196</v>
      </c>
      <c r="I3578" t="s">
        <v>16</v>
      </c>
      <c r="J3578">
        <v>1</v>
      </c>
    </row>
    <row r="3579" spans="1:10" x14ac:dyDescent="0.3">
      <c r="A3579" t="s">
        <v>1769</v>
      </c>
      <c r="B3579" t="s">
        <v>1770</v>
      </c>
      <c r="C3579" t="s">
        <v>114</v>
      </c>
      <c r="D3579" t="s">
        <v>115</v>
      </c>
      <c r="E3579">
        <v>1.07</v>
      </c>
      <c r="F3579">
        <v>2.9999999999999997E-5</v>
      </c>
      <c r="G3579" t="s">
        <v>72</v>
      </c>
      <c r="H3579" t="s">
        <v>196</v>
      </c>
      <c r="I3579" t="s">
        <v>16</v>
      </c>
      <c r="J3579">
        <v>1</v>
      </c>
    </row>
    <row r="3580" spans="1:10" x14ac:dyDescent="0.3">
      <c r="A3580" t="s">
        <v>1769</v>
      </c>
      <c r="B3580" t="s">
        <v>1770</v>
      </c>
      <c r="C3580" t="s">
        <v>1036</v>
      </c>
      <c r="D3580" t="s">
        <v>1037</v>
      </c>
      <c r="E3580">
        <v>1.08</v>
      </c>
      <c r="F3580">
        <v>3.456E-2</v>
      </c>
      <c r="G3580" t="s">
        <v>72</v>
      </c>
      <c r="H3580" t="s">
        <v>196</v>
      </c>
      <c r="I3580" t="s">
        <v>16</v>
      </c>
      <c r="J3580">
        <v>0</v>
      </c>
    </row>
    <row r="3581" spans="1:10" x14ac:dyDescent="0.3">
      <c r="A3581" t="s">
        <v>1769</v>
      </c>
      <c r="B3581" t="s">
        <v>1770</v>
      </c>
      <c r="C3581" t="s">
        <v>17</v>
      </c>
      <c r="D3581" t="s">
        <v>18</v>
      </c>
      <c r="E3581">
        <v>2</v>
      </c>
      <c r="F3581">
        <v>1.0820000000000001</v>
      </c>
      <c r="G3581" t="s">
        <v>14</v>
      </c>
      <c r="H3581" t="s">
        <v>196</v>
      </c>
      <c r="I3581" t="s">
        <v>16</v>
      </c>
      <c r="J3581">
        <v>3</v>
      </c>
    </row>
    <row r="3582" spans="1:10" x14ac:dyDescent="0.3">
      <c r="A3582" t="s">
        <v>1769</v>
      </c>
      <c r="B3582" t="s">
        <v>1770</v>
      </c>
      <c r="C3582" t="s">
        <v>237</v>
      </c>
      <c r="D3582" t="s">
        <v>238</v>
      </c>
      <c r="E3582">
        <v>3</v>
      </c>
      <c r="F3582">
        <v>1.0820000000000001</v>
      </c>
      <c r="G3582" t="s">
        <v>14</v>
      </c>
      <c r="H3582" t="s">
        <v>196</v>
      </c>
      <c r="I3582" t="s">
        <v>16</v>
      </c>
      <c r="J3582">
        <v>4</v>
      </c>
    </row>
    <row r="3583" spans="1:10" x14ac:dyDescent="0.3">
      <c r="A3583" t="s">
        <v>1769</v>
      </c>
      <c r="B3583" t="s">
        <v>1770</v>
      </c>
      <c r="C3583" t="s">
        <v>21</v>
      </c>
      <c r="D3583" t="s">
        <v>22</v>
      </c>
      <c r="E3583">
        <v>4</v>
      </c>
      <c r="F3583">
        <v>1.0820000000000001</v>
      </c>
      <c r="G3583" t="s">
        <v>14</v>
      </c>
      <c r="H3583" t="s">
        <v>196</v>
      </c>
      <c r="I3583" t="s">
        <v>16</v>
      </c>
      <c r="J3583">
        <v>2</v>
      </c>
    </row>
    <row r="3584" spans="1:10" x14ac:dyDescent="0.3">
      <c r="A3584" t="s">
        <v>1769</v>
      </c>
      <c r="B3584" t="s">
        <v>1770</v>
      </c>
      <c r="C3584" t="s">
        <v>1771</v>
      </c>
      <c r="D3584" t="s">
        <v>1772</v>
      </c>
      <c r="E3584">
        <v>5</v>
      </c>
      <c r="F3584">
        <v>1.0820000000000001</v>
      </c>
      <c r="G3584" t="s">
        <v>14</v>
      </c>
      <c r="H3584" t="s">
        <v>196</v>
      </c>
      <c r="I3584" t="s">
        <v>16</v>
      </c>
      <c r="J3584">
        <v>4</v>
      </c>
    </row>
    <row r="3585" spans="1:10" x14ac:dyDescent="0.3">
      <c r="A3585" t="s">
        <v>1769</v>
      </c>
      <c r="B3585" t="s">
        <v>1770</v>
      </c>
      <c r="C3585" t="s">
        <v>25</v>
      </c>
      <c r="D3585" t="s">
        <v>26</v>
      </c>
      <c r="E3585">
        <v>6</v>
      </c>
      <c r="F3585">
        <v>4.2999999999999997E-2</v>
      </c>
      <c r="G3585" t="s">
        <v>14</v>
      </c>
      <c r="H3585" t="s">
        <v>196</v>
      </c>
      <c r="I3585" t="s">
        <v>16</v>
      </c>
      <c r="J3585">
        <v>3</v>
      </c>
    </row>
    <row r="3586" spans="1:10" x14ac:dyDescent="0.3">
      <c r="A3586" t="s">
        <v>1769</v>
      </c>
      <c r="B3586" t="s">
        <v>1770</v>
      </c>
      <c r="C3586" t="s">
        <v>27</v>
      </c>
      <c r="D3586" t="s">
        <v>28</v>
      </c>
      <c r="E3586">
        <v>7</v>
      </c>
      <c r="F3586">
        <v>2.1999999999999999E-2</v>
      </c>
      <c r="G3586" t="s">
        <v>14</v>
      </c>
      <c r="H3586" t="s">
        <v>196</v>
      </c>
      <c r="I3586" t="s">
        <v>16</v>
      </c>
      <c r="J3586">
        <v>3</v>
      </c>
    </row>
    <row r="3587" spans="1:10" x14ac:dyDescent="0.3">
      <c r="A3587" t="s">
        <v>1769</v>
      </c>
      <c r="B3587" t="s">
        <v>1770</v>
      </c>
      <c r="C3587" t="s">
        <v>29</v>
      </c>
      <c r="D3587" t="s">
        <v>30</v>
      </c>
      <c r="E3587">
        <v>8</v>
      </c>
      <c r="F3587">
        <v>2.1999999999999999E-2</v>
      </c>
      <c r="G3587" t="s">
        <v>14</v>
      </c>
      <c r="H3587" t="s">
        <v>196</v>
      </c>
      <c r="I3587" t="s">
        <v>16</v>
      </c>
      <c r="J3587">
        <v>3</v>
      </c>
    </row>
    <row r="3588" spans="1:10" x14ac:dyDescent="0.3">
      <c r="A3588" t="s">
        <v>1773</v>
      </c>
      <c r="B3588" t="s">
        <v>1774</v>
      </c>
      <c r="C3588" t="s">
        <v>1505</v>
      </c>
      <c r="D3588" t="s">
        <v>1506</v>
      </c>
      <c r="E3588">
        <v>1</v>
      </c>
      <c r="F3588">
        <v>1.03</v>
      </c>
      <c r="G3588" t="s">
        <v>14</v>
      </c>
      <c r="H3588" t="s">
        <v>44</v>
      </c>
      <c r="I3588" t="s">
        <v>16</v>
      </c>
      <c r="J3588">
        <v>3</v>
      </c>
    </row>
    <row r="3589" spans="1:10" x14ac:dyDescent="0.3">
      <c r="A3589" t="s">
        <v>1773</v>
      </c>
      <c r="B3589" t="s">
        <v>1774</v>
      </c>
      <c r="C3589" t="s">
        <v>407</v>
      </c>
      <c r="D3589" t="s">
        <v>408</v>
      </c>
      <c r="E3589">
        <v>2</v>
      </c>
      <c r="F3589">
        <v>1.03</v>
      </c>
      <c r="G3589" t="s">
        <v>14</v>
      </c>
      <c r="H3589" t="s">
        <v>44</v>
      </c>
      <c r="I3589" t="s">
        <v>16</v>
      </c>
      <c r="J3589">
        <v>3</v>
      </c>
    </row>
    <row r="3590" spans="1:10" x14ac:dyDescent="0.3">
      <c r="A3590" t="s">
        <v>1773</v>
      </c>
      <c r="B3590" t="s">
        <v>1774</v>
      </c>
      <c r="C3590" t="s">
        <v>1775</v>
      </c>
      <c r="D3590" t="s">
        <v>1776</v>
      </c>
      <c r="E3590">
        <v>3</v>
      </c>
      <c r="F3590">
        <v>1.03</v>
      </c>
      <c r="G3590" t="s">
        <v>14</v>
      </c>
      <c r="H3590" t="s">
        <v>44</v>
      </c>
      <c r="I3590" t="s">
        <v>16</v>
      </c>
      <c r="J3590">
        <v>4</v>
      </c>
    </row>
    <row r="3591" spans="1:10" x14ac:dyDescent="0.3">
      <c r="A3591" t="s">
        <v>1773</v>
      </c>
      <c r="B3591" t="s">
        <v>1774</v>
      </c>
      <c r="C3591" t="s">
        <v>21</v>
      </c>
      <c r="D3591" t="s">
        <v>22</v>
      </c>
      <c r="E3591">
        <v>4</v>
      </c>
      <c r="F3591">
        <v>1.03</v>
      </c>
      <c r="G3591" t="s">
        <v>14</v>
      </c>
      <c r="H3591" t="s">
        <v>44</v>
      </c>
      <c r="I3591" t="s">
        <v>16</v>
      </c>
      <c r="J3591">
        <v>2</v>
      </c>
    </row>
    <row r="3592" spans="1:10" x14ac:dyDescent="0.3">
      <c r="A3592" t="s">
        <v>1773</v>
      </c>
      <c r="B3592" t="s">
        <v>1774</v>
      </c>
      <c r="C3592" t="s">
        <v>25</v>
      </c>
      <c r="D3592" t="s">
        <v>26</v>
      </c>
      <c r="E3592">
        <v>5</v>
      </c>
      <c r="F3592">
        <v>4.1200000000000001E-2</v>
      </c>
      <c r="G3592" t="s">
        <v>14</v>
      </c>
      <c r="H3592" t="s">
        <v>44</v>
      </c>
      <c r="I3592" t="s">
        <v>16</v>
      </c>
      <c r="J3592">
        <v>3</v>
      </c>
    </row>
    <row r="3593" spans="1:10" x14ac:dyDescent="0.3">
      <c r="A3593" t="s">
        <v>1773</v>
      </c>
      <c r="B3593" t="s">
        <v>1774</v>
      </c>
      <c r="C3593" t="s">
        <v>27</v>
      </c>
      <c r="D3593" t="s">
        <v>28</v>
      </c>
      <c r="E3593">
        <v>6</v>
      </c>
      <c r="F3593">
        <v>2.06E-2</v>
      </c>
      <c r="G3593" t="s">
        <v>14</v>
      </c>
      <c r="H3593" t="s">
        <v>44</v>
      </c>
      <c r="I3593" t="s">
        <v>16</v>
      </c>
      <c r="J3593">
        <v>3</v>
      </c>
    </row>
    <row r="3594" spans="1:10" x14ac:dyDescent="0.3">
      <c r="A3594" t="s">
        <v>1773</v>
      </c>
      <c r="B3594" t="s">
        <v>1774</v>
      </c>
      <c r="C3594" t="s">
        <v>411</v>
      </c>
      <c r="D3594" t="s">
        <v>412</v>
      </c>
      <c r="E3594">
        <v>7</v>
      </c>
      <c r="F3594">
        <v>2.06E-2</v>
      </c>
      <c r="G3594" t="s">
        <v>14</v>
      </c>
      <c r="H3594" t="s">
        <v>44</v>
      </c>
      <c r="I3594" t="s">
        <v>16</v>
      </c>
      <c r="J3594">
        <v>3</v>
      </c>
    </row>
    <row r="3595" spans="1:10" x14ac:dyDescent="0.3">
      <c r="A3595" t="s">
        <v>1773</v>
      </c>
      <c r="B3595" t="s">
        <v>1774</v>
      </c>
      <c r="C3595" t="s">
        <v>128</v>
      </c>
      <c r="D3595" t="s">
        <v>129</v>
      </c>
      <c r="E3595">
        <v>8.01</v>
      </c>
      <c r="F3595">
        <v>4.0000000000000002E-4</v>
      </c>
      <c r="G3595" t="s">
        <v>130</v>
      </c>
      <c r="H3595" t="s">
        <v>44</v>
      </c>
      <c r="I3595" t="s">
        <v>16</v>
      </c>
      <c r="J3595">
        <v>1</v>
      </c>
    </row>
    <row r="3596" spans="1:10" x14ac:dyDescent="0.3">
      <c r="A3596" t="s">
        <v>1773</v>
      </c>
      <c r="B3596" t="s">
        <v>1774</v>
      </c>
      <c r="C3596" t="s">
        <v>613</v>
      </c>
      <c r="D3596" t="s">
        <v>614</v>
      </c>
      <c r="E3596">
        <v>8.02</v>
      </c>
      <c r="F3596">
        <v>4.4999999999999997E-3</v>
      </c>
      <c r="G3596" t="s">
        <v>72</v>
      </c>
      <c r="H3596" t="s">
        <v>44</v>
      </c>
      <c r="I3596" t="s">
        <v>16</v>
      </c>
      <c r="J3596">
        <v>2</v>
      </c>
    </row>
    <row r="3597" spans="1:10" x14ac:dyDescent="0.3">
      <c r="A3597" t="s">
        <v>1773</v>
      </c>
      <c r="B3597" t="s">
        <v>1774</v>
      </c>
      <c r="C3597" t="s">
        <v>233</v>
      </c>
      <c r="D3597" t="s">
        <v>234</v>
      </c>
      <c r="E3597">
        <v>8.0299999999999994</v>
      </c>
      <c r="F3597">
        <v>2.7E-4</v>
      </c>
      <c r="G3597" t="s">
        <v>72</v>
      </c>
      <c r="H3597" t="s">
        <v>44</v>
      </c>
      <c r="I3597" t="s">
        <v>16</v>
      </c>
      <c r="J3597">
        <v>1</v>
      </c>
    </row>
    <row r="3598" spans="1:10" x14ac:dyDescent="0.3">
      <c r="A3598" t="s">
        <v>1773</v>
      </c>
      <c r="B3598" t="s">
        <v>1774</v>
      </c>
      <c r="C3598" t="s">
        <v>104</v>
      </c>
      <c r="D3598" t="s">
        <v>105</v>
      </c>
      <c r="E3598">
        <v>8.0399999999999991</v>
      </c>
      <c r="F3598">
        <v>9.0000000000000006E-5</v>
      </c>
      <c r="G3598" t="s">
        <v>72</v>
      </c>
      <c r="H3598" t="s">
        <v>44</v>
      </c>
      <c r="I3598" t="s">
        <v>16</v>
      </c>
      <c r="J3598">
        <v>1</v>
      </c>
    </row>
    <row r="3599" spans="1:10" x14ac:dyDescent="0.3">
      <c r="A3599" t="s">
        <v>1773</v>
      </c>
      <c r="B3599" t="s">
        <v>1774</v>
      </c>
      <c r="C3599" t="s">
        <v>114</v>
      </c>
      <c r="D3599" t="s">
        <v>115</v>
      </c>
      <c r="E3599">
        <v>8.0500000000000007</v>
      </c>
      <c r="F3599">
        <v>3.4200000000000005E-5</v>
      </c>
      <c r="G3599" t="s">
        <v>72</v>
      </c>
      <c r="H3599" t="s">
        <v>44</v>
      </c>
      <c r="I3599" t="s">
        <v>16</v>
      </c>
      <c r="J3599">
        <v>1</v>
      </c>
    </row>
    <row r="3600" spans="1:10" x14ac:dyDescent="0.3">
      <c r="A3600" t="s">
        <v>1773</v>
      </c>
      <c r="B3600" t="s">
        <v>1774</v>
      </c>
      <c r="C3600" t="s">
        <v>70</v>
      </c>
      <c r="D3600" t="s">
        <v>71</v>
      </c>
      <c r="E3600">
        <v>8.06</v>
      </c>
      <c r="F3600">
        <v>6.5054000000000006E-3</v>
      </c>
      <c r="G3600" t="s">
        <v>72</v>
      </c>
      <c r="H3600" t="s">
        <v>44</v>
      </c>
      <c r="I3600" t="s">
        <v>16</v>
      </c>
      <c r="J3600">
        <v>1</v>
      </c>
    </row>
    <row r="3601" spans="1:10" x14ac:dyDescent="0.3">
      <c r="A3601" t="s">
        <v>1777</v>
      </c>
      <c r="B3601" t="s">
        <v>1778</v>
      </c>
      <c r="C3601" t="s">
        <v>78</v>
      </c>
      <c r="D3601" t="s">
        <v>79</v>
      </c>
      <c r="E3601">
        <v>1.01</v>
      </c>
      <c r="F3601">
        <v>9.0000000000000011E-3</v>
      </c>
      <c r="G3601" t="s">
        <v>72</v>
      </c>
      <c r="H3601" t="s">
        <v>196</v>
      </c>
      <c r="I3601" t="s">
        <v>16</v>
      </c>
      <c r="J3601">
        <v>7</v>
      </c>
    </row>
    <row r="3602" spans="1:10" x14ac:dyDescent="0.3">
      <c r="A3602" t="s">
        <v>1777</v>
      </c>
      <c r="B3602" t="s">
        <v>1778</v>
      </c>
      <c r="C3602" t="s">
        <v>80</v>
      </c>
      <c r="D3602" t="s">
        <v>81</v>
      </c>
      <c r="E3602">
        <v>1.02</v>
      </c>
      <c r="F3602">
        <v>4.186793650793651E-3</v>
      </c>
      <c r="G3602" t="s">
        <v>72</v>
      </c>
      <c r="H3602" t="s">
        <v>196</v>
      </c>
      <c r="I3602" t="s">
        <v>16</v>
      </c>
      <c r="J3602">
        <v>1</v>
      </c>
    </row>
    <row r="3603" spans="1:10" x14ac:dyDescent="0.3">
      <c r="A3603" t="s">
        <v>1777</v>
      </c>
      <c r="B3603" t="s">
        <v>1778</v>
      </c>
      <c r="C3603" t="s">
        <v>126</v>
      </c>
      <c r="D3603" t="s">
        <v>127</v>
      </c>
      <c r="E3603">
        <v>1.03</v>
      </c>
      <c r="F3603">
        <v>1.1101587301587302E-4</v>
      </c>
      <c r="G3603" t="s">
        <v>72</v>
      </c>
      <c r="H3603" t="s">
        <v>196</v>
      </c>
      <c r="I3603" t="s">
        <v>16</v>
      </c>
      <c r="J3603">
        <v>1</v>
      </c>
    </row>
    <row r="3604" spans="1:10" x14ac:dyDescent="0.3">
      <c r="A3604" t="s">
        <v>1777</v>
      </c>
      <c r="B3604" t="s">
        <v>1778</v>
      </c>
      <c r="C3604" t="s">
        <v>1779</v>
      </c>
      <c r="D3604" t="s">
        <v>1780</v>
      </c>
      <c r="E3604">
        <v>1.04</v>
      </c>
      <c r="F3604">
        <v>1.4999999999999998E-3</v>
      </c>
      <c r="G3604" t="s">
        <v>72</v>
      </c>
      <c r="H3604" t="s">
        <v>196</v>
      </c>
      <c r="I3604" t="s">
        <v>16</v>
      </c>
      <c r="J3604">
        <v>0</v>
      </c>
    </row>
    <row r="3605" spans="1:10" x14ac:dyDescent="0.3">
      <c r="A3605" t="s">
        <v>1777</v>
      </c>
      <c r="B3605" t="s">
        <v>1778</v>
      </c>
      <c r="C3605" t="s">
        <v>104</v>
      </c>
      <c r="D3605" t="s">
        <v>105</v>
      </c>
      <c r="E3605">
        <v>1.05</v>
      </c>
      <c r="F3605">
        <v>5.6701587301587306E-4</v>
      </c>
      <c r="G3605" t="s">
        <v>72</v>
      </c>
      <c r="H3605" t="s">
        <v>196</v>
      </c>
      <c r="I3605" t="s">
        <v>16</v>
      </c>
      <c r="J3605">
        <v>1</v>
      </c>
    </row>
    <row r="3606" spans="1:10" x14ac:dyDescent="0.3">
      <c r="A3606" t="s">
        <v>1777</v>
      </c>
      <c r="B3606" t="s">
        <v>1778</v>
      </c>
      <c r="C3606" t="s">
        <v>233</v>
      </c>
      <c r="D3606" t="s">
        <v>234</v>
      </c>
      <c r="E3606">
        <v>1.06</v>
      </c>
      <c r="F3606">
        <v>8.5050793650793654E-4</v>
      </c>
      <c r="G3606" t="s">
        <v>72</v>
      </c>
      <c r="H3606" t="s">
        <v>196</v>
      </c>
      <c r="I3606" t="s">
        <v>16</v>
      </c>
      <c r="J3606">
        <v>1</v>
      </c>
    </row>
    <row r="3607" spans="1:10" x14ac:dyDescent="0.3">
      <c r="A3607" t="s">
        <v>1777</v>
      </c>
      <c r="B3607" t="s">
        <v>1778</v>
      </c>
      <c r="C3607" t="s">
        <v>114</v>
      </c>
      <c r="D3607" t="s">
        <v>115</v>
      </c>
      <c r="E3607">
        <v>1.07</v>
      </c>
      <c r="F3607">
        <v>1.4158730158730158E-4</v>
      </c>
      <c r="G3607" t="s">
        <v>72</v>
      </c>
      <c r="H3607" t="s">
        <v>196</v>
      </c>
      <c r="I3607" t="s">
        <v>16</v>
      </c>
      <c r="J3607">
        <v>1</v>
      </c>
    </row>
    <row r="3608" spans="1:10" x14ac:dyDescent="0.3">
      <c r="A3608" t="s">
        <v>1777</v>
      </c>
      <c r="B3608" t="s">
        <v>1778</v>
      </c>
      <c r="C3608" t="s">
        <v>70</v>
      </c>
      <c r="D3608" t="s">
        <v>71</v>
      </c>
      <c r="E3608">
        <v>1.08</v>
      </c>
      <c r="F3608">
        <v>8.3931111111111116E-3</v>
      </c>
      <c r="G3608" t="s">
        <v>72</v>
      </c>
      <c r="H3608" t="s">
        <v>196</v>
      </c>
      <c r="I3608" t="s">
        <v>16</v>
      </c>
      <c r="J3608">
        <v>1</v>
      </c>
    </row>
    <row r="3609" spans="1:10" x14ac:dyDescent="0.3">
      <c r="A3609" t="s">
        <v>1777</v>
      </c>
      <c r="B3609" t="s">
        <v>1778</v>
      </c>
      <c r="C3609" t="s">
        <v>421</v>
      </c>
      <c r="D3609" t="s">
        <v>422</v>
      </c>
      <c r="E3609">
        <v>1.0900000000000001</v>
      </c>
      <c r="F3609">
        <v>3.597015873015873E-3</v>
      </c>
      <c r="G3609" t="s">
        <v>72</v>
      </c>
      <c r="H3609" t="s">
        <v>196</v>
      </c>
      <c r="I3609" t="s">
        <v>16</v>
      </c>
      <c r="J3609">
        <v>1</v>
      </c>
    </row>
    <row r="3610" spans="1:10" x14ac:dyDescent="0.3">
      <c r="A3610" t="s">
        <v>1777</v>
      </c>
      <c r="B3610" t="s">
        <v>1778</v>
      </c>
      <c r="C3610" t="s">
        <v>1012</v>
      </c>
      <c r="D3610" t="s">
        <v>1013</v>
      </c>
      <c r="E3610">
        <v>1.1000000000000001</v>
      </c>
      <c r="F3610">
        <v>3.0158730158730159E-6</v>
      </c>
      <c r="G3610" t="s">
        <v>72</v>
      </c>
      <c r="H3610" t="s">
        <v>196</v>
      </c>
      <c r="I3610" t="s">
        <v>16</v>
      </c>
      <c r="J3610">
        <v>3</v>
      </c>
    </row>
    <row r="3611" spans="1:10" x14ac:dyDescent="0.3">
      <c r="A3611" t="s">
        <v>1777</v>
      </c>
      <c r="B3611" t="s">
        <v>1778</v>
      </c>
      <c r="C3611" t="s">
        <v>17</v>
      </c>
      <c r="D3611" t="s">
        <v>18</v>
      </c>
      <c r="E3611">
        <v>2</v>
      </c>
      <c r="F3611">
        <v>1</v>
      </c>
      <c r="G3611" t="s">
        <v>14</v>
      </c>
      <c r="H3611" t="s">
        <v>196</v>
      </c>
      <c r="I3611" t="s">
        <v>16</v>
      </c>
      <c r="J3611">
        <v>3</v>
      </c>
    </row>
    <row r="3612" spans="1:10" x14ac:dyDescent="0.3">
      <c r="A3612" t="s">
        <v>1777</v>
      </c>
      <c r="B3612" t="s">
        <v>1778</v>
      </c>
      <c r="C3612" t="s">
        <v>490</v>
      </c>
      <c r="D3612" t="s">
        <v>491</v>
      </c>
      <c r="E3612">
        <v>3</v>
      </c>
      <c r="F3612">
        <v>1</v>
      </c>
      <c r="G3612" t="s">
        <v>14</v>
      </c>
      <c r="H3612" t="s">
        <v>196</v>
      </c>
      <c r="I3612" t="s">
        <v>16</v>
      </c>
      <c r="J3612">
        <v>2</v>
      </c>
    </row>
    <row r="3613" spans="1:10" x14ac:dyDescent="0.3">
      <c r="A3613" t="s">
        <v>1777</v>
      </c>
      <c r="B3613" t="s">
        <v>1778</v>
      </c>
      <c r="C3613" t="s">
        <v>21</v>
      </c>
      <c r="D3613" t="s">
        <v>22</v>
      </c>
      <c r="E3613">
        <v>4</v>
      </c>
      <c r="F3613">
        <v>1.9523809523809523</v>
      </c>
      <c r="G3613" t="s">
        <v>14</v>
      </c>
      <c r="H3613" t="s">
        <v>196</v>
      </c>
      <c r="I3613" t="s">
        <v>16</v>
      </c>
      <c r="J3613">
        <v>2</v>
      </c>
    </row>
    <row r="3614" spans="1:10" x14ac:dyDescent="0.3">
      <c r="A3614" t="s">
        <v>1777</v>
      </c>
      <c r="B3614" t="s">
        <v>1778</v>
      </c>
      <c r="C3614" t="s">
        <v>1781</v>
      </c>
      <c r="D3614" t="s">
        <v>1782</v>
      </c>
      <c r="E3614">
        <v>5</v>
      </c>
      <c r="F3614">
        <v>1</v>
      </c>
      <c r="G3614" t="s">
        <v>14</v>
      </c>
      <c r="H3614" t="s">
        <v>196</v>
      </c>
      <c r="I3614" t="s">
        <v>16</v>
      </c>
      <c r="J3614">
        <v>4</v>
      </c>
    </row>
    <row r="3615" spans="1:10" x14ac:dyDescent="0.3">
      <c r="A3615" t="s">
        <v>1777</v>
      </c>
      <c r="B3615" t="s">
        <v>1778</v>
      </c>
      <c r="C3615" t="s">
        <v>25</v>
      </c>
      <c r="D3615" t="s">
        <v>26</v>
      </c>
      <c r="E3615">
        <v>6</v>
      </c>
      <c r="F3615">
        <v>0.04</v>
      </c>
      <c r="G3615" t="s">
        <v>14</v>
      </c>
      <c r="H3615" t="s">
        <v>196</v>
      </c>
      <c r="I3615" t="s">
        <v>16</v>
      </c>
      <c r="J3615">
        <v>3</v>
      </c>
    </row>
    <row r="3616" spans="1:10" x14ac:dyDescent="0.3">
      <c r="A3616" t="s">
        <v>1777</v>
      </c>
      <c r="B3616" t="s">
        <v>1778</v>
      </c>
      <c r="C3616" t="s">
        <v>27</v>
      </c>
      <c r="D3616" t="s">
        <v>28</v>
      </c>
      <c r="E3616">
        <v>7</v>
      </c>
      <c r="F3616">
        <v>0.02</v>
      </c>
      <c r="G3616" t="s">
        <v>14</v>
      </c>
      <c r="H3616" t="s">
        <v>196</v>
      </c>
      <c r="I3616" t="s">
        <v>16</v>
      </c>
      <c r="J3616">
        <v>3</v>
      </c>
    </row>
    <row r="3617" spans="1:10" x14ac:dyDescent="0.3">
      <c r="A3617" t="s">
        <v>1777</v>
      </c>
      <c r="B3617" t="s">
        <v>1778</v>
      </c>
      <c r="C3617" t="s">
        <v>29</v>
      </c>
      <c r="D3617" t="s">
        <v>30</v>
      </c>
      <c r="E3617">
        <v>8</v>
      </c>
      <c r="F3617">
        <v>0.02</v>
      </c>
      <c r="G3617" t="s">
        <v>14</v>
      </c>
      <c r="H3617" t="s">
        <v>196</v>
      </c>
      <c r="I3617" t="s">
        <v>16</v>
      </c>
      <c r="J3617">
        <v>3</v>
      </c>
    </row>
    <row r="3618" spans="1:10" x14ac:dyDescent="0.3">
      <c r="A3618" t="s">
        <v>1783</v>
      </c>
      <c r="B3618" t="s">
        <v>1784</v>
      </c>
      <c r="C3618" t="s">
        <v>253</v>
      </c>
      <c r="D3618" t="s">
        <v>254</v>
      </c>
      <c r="E3618">
        <v>1.01</v>
      </c>
      <c r="F3618">
        <v>7.8750000000000001E-3</v>
      </c>
      <c r="G3618" t="s">
        <v>72</v>
      </c>
      <c r="H3618" t="s">
        <v>528</v>
      </c>
      <c r="I3618" t="s">
        <v>16</v>
      </c>
      <c r="J3618">
        <v>5</v>
      </c>
    </row>
    <row r="3619" spans="1:10" x14ac:dyDescent="0.3">
      <c r="A3619" t="s">
        <v>1783</v>
      </c>
      <c r="B3619" t="s">
        <v>1784</v>
      </c>
      <c r="C3619" t="s">
        <v>80</v>
      </c>
      <c r="D3619" t="s">
        <v>81</v>
      </c>
      <c r="E3619">
        <v>1.02</v>
      </c>
      <c r="F3619">
        <v>3.1729696969696971E-3</v>
      </c>
      <c r="G3619" t="s">
        <v>72</v>
      </c>
      <c r="H3619" t="s">
        <v>528</v>
      </c>
      <c r="I3619" t="s">
        <v>16</v>
      </c>
      <c r="J3619">
        <v>1</v>
      </c>
    </row>
    <row r="3620" spans="1:10" x14ac:dyDescent="0.3">
      <c r="A3620" t="s">
        <v>1783</v>
      </c>
      <c r="B3620" t="s">
        <v>1784</v>
      </c>
      <c r="C3620" t="s">
        <v>233</v>
      </c>
      <c r="D3620" t="s">
        <v>234</v>
      </c>
      <c r="E3620">
        <v>1.03</v>
      </c>
      <c r="F3620">
        <v>5.04E-4</v>
      </c>
      <c r="G3620" t="s">
        <v>72</v>
      </c>
      <c r="H3620" t="s">
        <v>528</v>
      </c>
      <c r="I3620" t="s">
        <v>16</v>
      </c>
      <c r="J3620">
        <v>1</v>
      </c>
    </row>
    <row r="3621" spans="1:10" x14ac:dyDescent="0.3">
      <c r="A3621" t="s">
        <v>1783</v>
      </c>
      <c r="B3621" t="s">
        <v>1784</v>
      </c>
      <c r="C3621" t="s">
        <v>70</v>
      </c>
      <c r="D3621" t="s">
        <v>71</v>
      </c>
      <c r="E3621">
        <v>1.04</v>
      </c>
      <c r="F3621">
        <v>8.4639393939393934E-4</v>
      </c>
      <c r="G3621" t="s">
        <v>72</v>
      </c>
      <c r="H3621" t="s">
        <v>528</v>
      </c>
      <c r="I3621" t="s">
        <v>16</v>
      </c>
      <c r="J3621">
        <v>1</v>
      </c>
    </row>
    <row r="3622" spans="1:10" x14ac:dyDescent="0.3">
      <c r="A3622" t="s">
        <v>1783</v>
      </c>
      <c r="B3622" t="s">
        <v>1784</v>
      </c>
      <c r="C3622" t="s">
        <v>104</v>
      </c>
      <c r="D3622" t="s">
        <v>105</v>
      </c>
      <c r="E3622">
        <v>1.05</v>
      </c>
      <c r="F3622">
        <v>1.26E-4</v>
      </c>
      <c r="G3622" t="s">
        <v>72</v>
      </c>
      <c r="H3622" t="s">
        <v>528</v>
      </c>
      <c r="I3622" t="s">
        <v>16</v>
      </c>
      <c r="J3622">
        <v>1</v>
      </c>
    </row>
    <row r="3623" spans="1:10" x14ac:dyDescent="0.3">
      <c r="A3623" t="s">
        <v>1783</v>
      </c>
      <c r="B3623" t="s">
        <v>1784</v>
      </c>
      <c r="C3623" t="s">
        <v>114</v>
      </c>
      <c r="D3623" t="s">
        <v>115</v>
      </c>
      <c r="E3623">
        <v>1.06</v>
      </c>
      <c r="F3623">
        <v>7.5600000000000008E-5</v>
      </c>
      <c r="G3623" t="s">
        <v>72</v>
      </c>
      <c r="H3623" t="s">
        <v>528</v>
      </c>
      <c r="I3623" t="s">
        <v>16</v>
      </c>
      <c r="J3623">
        <v>1</v>
      </c>
    </row>
    <row r="3624" spans="1:10" x14ac:dyDescent="0.3">
      <c r="A3624" t="s">
        <v>1783</v>
      </c>
      <c r="B3624" t="s">
        <v>1784</v>
      </c>
      <c r="C3624" t="s">
        <v>36</v>
      </c>
      <c r="D3624" t="s">
        <v>37</v>
      </c>
      <c r="E3624">
        <v>2</v>
      </c>
      <c r="F3624">
        <v>1.05</v>
      </c>
      <c r="G3624" t="s">
        <v>14</v>
      </c>
      <c r="H3624" t="s">
        <v>528</v>
      </c>
      <c r="I3624" t="s">
        <v>16</v>
      </c>
      <c r="J3624">
        <v>3</v>
      </c>
    </row>
    <row r="3625" spans="1:10" x14ac:dyDescent="0.3">
      <c r="A3625" t="s">
        <v>1783</v>
      </c>
      <c r="B3625" t="s">
        <v>1784</v>
      </c>
      <c r="C3625" t="s">
        <v>1785</v>
      </c>
      <c r="D3625" t="s">
        <v>1786</v>
      </c>
      <c r="E3625">
        <v>3</v>
      </c>
      <c r="F3625">
        <v>1.05</v>
      </c>
      <c r="G3625" t="s">
        <v>14</v>
      </c>
      <c r="H3625" t="s">
        <v>528</v>
      </c>
      <c r="I3625" t="s">
        <v>16</v>
      </c>
      <c r="J3625">
        <v>4</v>
      </c>
    </row>
    <row r="3626" spans="1:10" x14ac:dyDescent="0.3">
      <c r="A3626" t="s">
        <v>1783</v>
      </c>
      <c r="B3626" t="s">
        <v>1784</v>
      </c>
      <c r="C3626" t="s">
        <v>29</v>
      </c>
      <c r="D3626" t="s">
        <v>30</v>
      </c>
      <c r="E3626">
        <v>4</v>
      </c>
      <c r="F3626">
        <v>2.0909090909090908E-2</v>
      </c>
      <c r="G3626" t="s">
        <v>14</v>
      </c>
      <c r="H3626" t="s">
        <v>528</v>
      </c>
      <c r="I3626" t="s">
        <v>16</v>
      </c>
      <c r="J3626">
        <v>3</v>
      </c>
    </row>
    <row r="3627" spans="1:10" x14ac:dyDescent="0.3">
      <c r="A3627" t="s">
        <v>1783</v>
      </c>
      <c r="B3627" t="s">
        <v>1784</v>
      </c>
      <c r="C3627" t="s">
        <v>25</v>
      </c>
      <c r="D3627" t="s">
        <v>26</v>
      </c>
      <c r="E3627">
        <v>5</v>
      </c>
      <c r="F3627">
        <v>4.2121212121212122E-2</v>
      </c>
      <c r="G3627" t="s">
        <v>14</v>
      </c>
      <c r="H3627" t="s">
        <v>528</v>
      </c>
      <c r="I3627" t="s">
        <v>16</v>
      </c>
      <c r="J3627">
        <v>3</v>
      </c>
    </row>
    <row r="3628" spans="1:10" x14ac:dyDescent="0.3">
      <c r="A3628" t="s">
        <v>1783</v>
      </c>
      <c r="B3628" t="s">
        <v>1784</v>
      </c>
      <c r="C3628" t="s">
        <v>27</v>
      </c>
      <c r="D3628" t="s">
        <v>28</v>
      </c>
      <c r="E3628">
        <v>6</v>
      </c>
      <c r="F3628">
        <v>2.0909090909090908E-2</v>
      </c>
      <c r="G3628" t="s">
        <v>14</v>
      </c>
      <c r="H3628" t="s">
        <v>528</v>
      </c>
      <c r="I3628" t="s">
        <v>16</v>
      </c>
      <c r="J3628">
        <v>3</v>
      </c>
    </row>
    <row r="3629" spans="1:10" x14ac:dyDescent="0.3">
      <c r="A3629" t="s">
        <v>1783</v>
      </c>
      <c r="B3629" t="s">
        <v>1784</v>
      </c>
      <c r="C3629" t="s">
        <v>21</v>
      </c>
      <c r="D3629" t="s">
        <v>22</v>
      </c>
      <c r="E3629">
        <v>7</v>
      </c>
      <c r="F3629">
        <v>1.05</v>
      </c>
      <c r="G3629" t="s">
        <v>14</v>
      </c>
      <c r="H3629" t="s">
        <v>528</v>
      </c>
      <c r="I3629" t="s">
        <v>16</v>
      </c>
      <c r="J3629">
        <v>2</v>
      </c>
    </row>
    <row r="3630" spans="1:10" x14ac:dyDescent="0.3">
      <c r="A3630" t="s">
        <v>1783</v>
      </c>
      <c r="B3630" t="s">
        <v>1784</v>
      </c>
      <c r="C3630" t="s">
        <v>19</v>
      </c>
      <c r="D3630" t="s">
        <v>20</v>
      </c>
      <c r="E3630">
        <v>8</v>
      </c>
      <c r="F3630">
        <v>1.05</v>
      </c>
      <c r="G3630" t="s">
        <v>14</v>
      </c>
      <c r="H3630" t="s">
        <v>528</v>
      </c>
      <c r="I3630" t="s">
        <v>16</v>
      </c>
      <c r="J3630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89"/>
  <sheetViews>
    <sheetView showGridLines="0" workbookViewId="0">
      <selection activeCell="C19" sqref="C19"/>
    </sheetView>
  </sheetViews>
  <sheetFormatPr baseColWidth="10" defaultColWidth="8.88671875" defaultRowHeight="14.4" x14ac:dyDescent="0.3"/>
  <cols>
    <col min="1" max="1" width="12.21875" style="1" bestFit="1" customWidth="1"/>
    <col min="2" max="2" width="42.44140625" style="1" bestFit="1" customWidth="1"/>
    <col min="3" max="3" width="47.77734375" style="1" bestFit="1" customWidth="1"/>
    <col min="4" max="4" width="13.5546875" style="1" bestFit="1" customWidth="1"/>
    <col min="5" max="5" width="29.77734375" style="1" bestFit="1" customWidth="1"/>
    <col min="6" max="8" width="5.6640625" style="1" bestFit="1" customWidth="1"/>
    <col min="9" max="9" width="5.44140625" style="1" bestFit="1" customWidth="1"/>
    <col min="10" max="10" width="5.88671875" style="1" bestFit="1" customWidth="1"/>
    <col min="11" max="11" width="5.5546875" style="1" bestFit="1" customWidth="1"/>
    <col min="12" max="13" width="6.5546875" style="1" bestFit="1" customWidth="1"/>
    <col min="14" max="14" width="7.5546875" style="1" bestFit="1" customWidth="1"/>
    <col min="15" max="17" width="6.5546875" style="1" bestFit="1" customWidth="1"/>
    <col min="18" max="22" width="8.109375" style="1" bestFit="1" customWidth="1"/>
    <col min="23" max="23" width="11.109375" style="1" bestFit="1" customWidth="1"/>
    <col min="24" max="24" width="10.33203125" style="1" bestFit="1" customWidth="1"/>
    <col min="25" max="25" width="40.44140625" style="1" bestFit="1" customWidth="1"/>
    <col min="26" max="26" width="11.21875" style="1" bestFit="1" customWidth="1"/>
    <col min="27" max="16384" width="8.88671875" style="1"/>
  </cols>
  <sheetData>
    <row r="1" spans="1:17" x14ac:dyDescent="0.3">
      <c r="A1" s="1" t="s">
        <v>2</v>
      </c>
      <c r="B1" s="1" t="s">
        <v>1943</v>
      </c>
      <c r="C1" s="1" t="s">
        <v>1</v>
      </c>
      <c r="D1" s="1" t="s">
        <v>1944</v>
      </c>
      <c r="E1" s="1" t="s">
        <v>7</v>
      </c>
      <c r="F1" s="2" t="s">
        <v>1945</v>
      </c>
      <c r="G1" s="2" t="s">
        <v>1946</v>
      </c>
      <c r="H1" s="2" t="s">
        <v>1947</v>
      </c>
      <c r="I1" s="2" t="s">
        <v>1948</v>
      </c>
      <c r="J1" s="2" t="s">
        <v>1949</v>
      </c>
      <c r="K1" s="2" t="s">
        <v>1950</v>
      </c>
      <c r="L1" s="3" t="s">
        <v>1951</v>
      </c>
      <c r="M1" s="3" t="s">
        <v>1952</v>
      </c>
      <c r="N1" s="3" t="s">
        <v>1953</v>
      </c>
      <c r="O1" s="3" t="s">
        <v>1954</v>
      </c>
      <c r="P1" s="3" t="s">
        <v>1955</v>
      </c>
      <c r="Q1" s="3" t="s">
        <v>1956</v>
      </c>
    </row>
    <row r="2" spans="1:17" x14ac:dyDescent="0.3">
      <c r="A2" s="1" t="s">
        <v>1957</v>
      </c>
      <c r="B2" s="1">
        <f>_xlfn.XLOOKUP(FCST_2025[[#This Row],[CODIGO]],DIM_TdL[Código],DIM_TdL[Descripción],0,0,1)</f>
        <v>0</v>
      </c>
      <c r="C2" s="1" t="s">
        <v>1958</v>
      </c>
      <c r="D2" s="1" t="s">
        <v>1798</v>
      </c>
      <c r="E2" s="1" t="s">
        <v>1959</v>
      </c>
      <c r="F2" s="34">
        <v>0</v>
      </c>
      <c r="G2" s="34">
        <v>0</v>
      </c>
      <c r="H2" s="34">
        <v>0</v>
      </c>
      <c r="I2" s="34">
        <v>0</v>
      </c>
      <c r="J2" s="34">
        <v>0</v>
      </c>
      <c r="K2" s="34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 x14ac:dyDescent="0.3">
      <c r="A3" s="1" t="s">
        <v>710</v>
      </c>
      <c r="B3" s="1" t="str">
        <f>_xlfn.XLOOKUP(FCST_2025[[#This Row],[CODIGO]],DIM_TdL[Código],DIM_TdL[Descripción],0,0,1)</f>
        <v>ABLAZOR CAJA CON 30 SOBRES 10G MEXICO</v>
      </c>
      <c r="C3" s="1" t="s">
        <v>711</v>
      </c>
      <c r="D3" s="1" t="s">
        <v>1798</v>
      </c>
      <c r="E3" s="1" t="s">
        <v>1959</v>
      </c>
      <c r="F3" s="34">
        <v>0</v>
      </c>
      <c r="G3" s="34">
        <v>18700</v>
      </c>
      <c r="H3" s="34">
        <v>0</v>
      </c>
      <c r="I3" s="34">
        <v>0</v>
      </c>
      <c r="J3" s="34">
        <v>11050</v>
      </c>
      <c r="K3" s="34">
        <v>14450</v>
      </c>
      <c r="L3" s="3">
        <v>13600</v>
      </c>
      <c r="M3" s="3">
        <v>6800</v>
      </c>
      <c r="N3" s="3">
        <v>13600</v>
      </c>
      <c r="O3" s="3">
        <v>4250</v>
      </c>
      <c r="P3" s="3">
        <v>4250</v>
      </c>
      <c r="Q3" s="3">
        <v>4250</v>
      </c>
    </row>
    <row r="4" spans="1:17" x14ac:dyDescent="0.3">
      <c r="A4" s="1" t="s">
        <v>1960</v>
      </c>
      <c r="B4" s="1">
        <f>_xlfn.XLOOKUP(FCST_2025[[#This Row],[CODIGO]],DIM_TdL[Código],DIM_TdL[Descripción],0,0,1)</f>
        <v>0</v>
      </c>
      <c r="C4" s="1" t="s">
        <v>1961</v>
      </c>
      <c r="D4" s="1" t="s">
        <v>1798</v>
      </c>
      <c r="E4" s="1" t="s">
        <v>1959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</row>
    <row r="5" spans="1:17" x14ac:dyDescent="0.3">
      <c r="A5" s="1" t="s">
        <v>729</v>
      </c>
      <c r="B5" s="1" t="str">
        <f>_xlfn.XLOOKUP(FCST_2025[[#This Row],[CODIGO]],DIM_TdL[Código],DIM_TdL[Descripción],0,0,1)</f>
        <v>ABLAZOR SOBRE CON 10G</v>
      </c>
      <c r="C5" s="1" t="s">
        <v>730</v>
      </c>
      <c r="D5" s="1" t="s">
        <v>1798</v>
      </c>
      <c r="E5" s="1" t="s">
        <v>1959</v>
      </c>
      <c r="F5" s="34">
        <v>76500</v>
      </c>
      <c r="G5" s="34">
        <v>0</v>
      </c>
      <c r="H5" s="34">
        <v>0</v>
      </c>
      <c r="I5" s="34">
        <v>0</v>
      </c>
      <c r="J5" s="34">
        <v>51000</v>
      </c>
      <c r="K5" s="34">
        <v>25500</v>
      </c>
      <c r="L5" s="3">
        <v>76500</v>
      </c>
      <c r="M5" s="3">
        <v>0</v>
      </c>
      <c r="N5" s="3">
        <v>0</v>
      </c>
      <c r="O5" s="3">
        <v>25500</v>
      </c>
      <c r="P5" s="3">
        <v>0</v>
      </c>
      <c r="Q5" s="3">
        <v>25500</v>
      </c>
    </row>
    <row r="6" spans="1:17" x14ac:dyDescent="0.3">
      <c r="A6" s="1" t="s">
        <v>1962</v>
      </c>
      <c r="B6" s="1">
        <f>_xlfn.XLOOKUP(FCST_2025[[#This Row],[CODIGO]],DIM_TdL[Código],DIM_TdL[Descripción],0,0,1)</f>
        <v>0</v>
      </c>
      <c r="C6" s="1" t="s">
        <v>1963</v>
      </c>
      <c r="D6" s="1" t="s">
        <v>1798</v>
      </c>
      <c r="E6" s="1" t="s">
        <v>1959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</row>
    <row r="7" spans="1:17" x14ac:dyDescent="0.3">
      <c r="A7" s="1" t="s">
        <v>1048</v>
      </c>
      <c r="B7" s="1" t="str">
        <f>_xlfn.XLOOKUP(FCST_2025[[#This Row],[CODIGO]],DIM_TdL[Código],DIM_TdL[Descripción],0,0,1)</f>
        <v>CART X-3 CAJA CON 30 SOBRES 12.5GR</v>
      </c>
      <c r="C7" s="1" t="s">
        <v>1049</v>
      </c>
      <c r="D7" s="1" t="s">
        <v>1798</v>
      </c>
      <c r="E7" s="1" t="s">
        <v>1964</v>
      </c>
      <c r="F7" s="34">
        <v>5000</v>
      </c>
      <c r="G7" s="34">
        <v>2000</v>
      </c>
      <c r="H7" s="34">
        <v>3000</v>
      </c>
      <c r="I7" s="34">
        <v>0</v>
      </c>
      <c r="J7" s="34">
        <v>3000</v>
      </c>
      <c r="K7" s="34">
        <v>0</v>
      </c>
      <c r="L7" s="3">
        <v>2000</v>
      </c>
      <c r="M7" s="3">
        <v>3000</v>
      </c>
      <c r="N7" s="3">
        <v>0</v>
      </c>
      <c r="O7" s="3">
        <v>4000</v>
      </c>
      <c r="P7" s="3">
        <v>0</v>
      </c>
      <c r="Q7" s="3">
        <v>4000</v>
      </c>
    </row>
    <row r="8" spans="1:17" x14ac:dyDescent="0.3">
      <c r="A8" s="1" t="s">
        <v>1068</v>
      </c>
      <c r="B8" s="1" t="str">
        <f>_xlfn.XLOOKUP(FCST_2025[[#This Row],[CODIGO]],DIM_TdL[Código],DIM_TdL[Descripción],0,0,1)</f>
        <v>CARTACTION CAJA C/15 SOBRES 23.35G</v>
      </c>
      <c r="C8" s="1" t="s">
        <v>1965</v>
      </c>
      <c r="D8" s="1" t="s">
        <v>1798</v>
      </c>
      <c r="E8" s="1" t="s">
        <v>1964</v>
      </c>
      <c r="F8" s="34">
        <v>1000</v>
      </c>
      <c r="G8" s="34">
        <v>3000</v>
      </c>
      <c r="H8" s="34">
        <v>0</v>
      </c>
      <c r="I8" s="34">
        <v>0</v>
      </c>
      <c r="J8" s="34">
        <v>0</v>
      </c>
      <c r="K8" s="34">
        <v>1000</v>
      </c>
      <c r="L8" s="3">
        <v>1000</v>
      </c>
      <c r="M8" s="3">
        <v>2000</v>
      </c>
      <c r="N8" s="3">
        <v>1000</v>
      </c>
      <c r="O8" s="3">
        <v>2000</v>
      </c>
      <c r="P8" s="3">
        <v>1000</v>
      </c>
      <c r="Q8" s="3">
        <v>1000</v>
      </c>
    </row>
    <row r="9" spans="1:17" x14ac:dyDescent="0.3">
      <c r="A9" s="1" t="s">
        <v>1072</v>
      </c>
      <c r="B9" s="1" t="str">
        <f>_xlfn.XLOOKUP(FCST_2025[[#This Row],[CODIGO]],DIM_TdL[Código],DIM_TdL[Descripción],0,0,1)</f>
        <v>CARTMAX CAJA C/30 SOBRES 12.54 G</v>
      </c>
      <c r="C9" s="1" t="s">
        <v>1966</v>
      </c>
      <c r="D9" s="1" t="s">
        <v>1798</v>
      </c>
      <c r="E9" s="1" t="s">
        <v>1964</v>
      </c>
      <c r="F9" s="34">
        <v>0</v>
      </c>
      <c r="G9" s="34">
        <v>0</v>
      </c>
      <c r="H9" s="34">
        <v>0</v>
      </c>
      <c r="I9" s="34">
        <v>1000</v>
      </c>
      <c r="J9" s="34">
        <v>0</v>
      </c>
      <c r="K9" s="34">
        <v>0</v>
      </c>
      <c r="L9" s="3">
        <v>0</v>
      </c>
      <c r="M9" s="3">
        <v>0</v>
      </c>
      <c r="N9" s="3">
        <v>1000</v>
      </c>
      <c r="O9" s="3">
        <v>1000</v>
      </c>
      <c r="P9" s="3">
        <v>0</v>
      </c>
      <c r="Q9" s="3">
        <v>2000</v>
      </c>
    </row>
    <row r="10" spans="1:17" x14ac:dyDescent="0.3">
      <c r="A10" s="1" t="s">
        <v>259</v>
      </c>
      <c r="B10" s="1" t="str">
        <f>_xlfn.XLOOKUP(FCST_2025[[#This Row],[CODIGO]],DIM_TdL[Código],DIM_TdL[Descripción],0,0,1)</f>
        <v>COLSIMB 485 MG C/15 CAPS</v>
      </c>
      <c r="C10" s="1" t="s">
        <v>260</v>
      </c>
      <c r="D10" s="1" t="s">
        <v>1798</v>
      </c>
      <c r="E10" s="1" t="s">
        <v>1964</v>
      </c>
      <c r="F10" s="34">
        <v>0</v>
      </c>
      <c r="G10" s="34">
        <v>4000</v>
      </c>
      <c r="H10" s="34">
        <v>0</v>
      </c>
      <c r="I10" s="34">
        <v>0</v>
      </c>
      <c r="J10" s="34">
        <v>0</v>
      </c>
      <c r="K10" s="34">
        <v>0</v>
      </c>
      <c r="L10" s="3">
        <v>0</v>
      </c>
      <c r="M10" s="3">
        <v>0</v>
      </c>
      <c r="N10" s="3">
        <v>6000</v>
      </c>
      <c r="O10" s="3">
        <v>0</v>
      </c>
      <c r="P10" s="3">
        <v>4000</v>
      </c>
      <c r="Q10" s="3">
        <v>0</v>
      </c>
    </row>
    <row r="11" spans="1:17" x14ac:dyDescent="0.3">
      <c r="A11" s="1" t="s">
        <v>278</v>
      </c>
      <c r="B11" s="1" t="str">
        <f>_xlfn.XLOOKUP(FCST_2025[[#This Row],[CODIGO]],DIM_TdL[Código],DIM_TdL[Descripción],0,0,1)</f>
        <v>COLSIMB 485 MG C/2 CAPS</v>
      </c>
      <c r="C11" s="1" t="s">
        <v>279</v>
      </c>
      <c r="D11" s="1" t="s">
        <v>1798</v>
      </c>
      <c r="E11" s="1" t="s">
        <v>1964</v>
      </c>
      <c r="F11" s="34">
        <v>0</v>
      </c>
      <c r="G11" s="34">
        <v>15000</v>
      </c>
      <c r="H11" s="34">
        <v>0</v>
      </c>
      <c r="I11" s="34">
        <v>0</v>
      </c>
      <c r="J11" s="34">
        <v>0</v>
      </c>
      <c r="K11" s="34">
        <v>0</v>
      </c>
      <c r="L11" s="3">
        <v>0</v>
      </c>
      <c r="M11" s="3">
        <v>0</v>
      </c>
      <c r="N11" s="3">
        <v>0</v>
      </c>
      <c r="O11" s="3">
        <v>0</v>
      </c>
      <c r="P11" s="3">
        <v>15000</v>
      </c>
      <c r="Q11" s="3">
        <v>0</v>
      </c>
    </row>
    <row r="12" spans="1:17" x14ac:dyDescent="0.3">
      <c r="A12" s="1" t="s">
        <v>1165</v>
      </c>
      <c r="B12" s="1" t="str">
        <f>_xlfn.XLOOKUP(FCST_2025[[#This Row],[CODIGO]],DIM_TdL[Código],DIM_TdL[Descripción],0,0,1)</f>
        <v>FLOS-PRO C/1 SOBRE 1g</v>
      </c>
      <c r="C12" s="1" t="s">
        <v>1166</v>
      </c>
      <c r="D12" s="1" t="s">
        <v>1798</v>
      </c>
      <c r="E12" s="1" t="s">
        <v>1964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</row>
    <row r="13" spans="1:17" x14ac:dyDescent="0.3">
      <c r="A13" s="1" t="s">
        <v>1153</v>
      </c>
      <c r="B13" s="1" t="str">
        <f>_xlfn.XLOOKUP(FCST_2025[[#This Row],[CODIGO]],DIM_TdL[Código],DIM_TdL[Descripción],0,0,1)</f>
        <v>FLOS-PRO C/10 SOBRES 1g</v>
      </c>
      <c r="C13" s="1" t="s">
        <v>1154</v>
      </c>
      <c r="D13" s="1" t="s">
        <v>1798</v>
      </c>
      <c r="E13" s="1" t="s">
        <v>1964</v>
      </c>
      <c r="F13" s="34">
        <v>0</v>
      </c>
      <c r="G13" s="34">
        <v>0</v>
      </c>
      <c r="H13" s="34">
        <v>0</v>
      </c>
      <c r="I13" s="34">
        <v>4000</v>
      </c>
      <c r="J13" s="34">
        <v>0</v>
      </c>
      <c r="K13" s="34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3">
      <c r="A14" s="1" t="s">
        <v>389</v>
      </c>
      <c r="B14" s="1" t="str">
        <f>_xlfn.XLOOKUP(FCST_2025[[#This Row],[CODIGO]],DIM_TdL[Código],DIM_TdL[Descripción],0,0,1)</f>
        <v>FLOS-PRO C/14 CAPS.</v>
      </c>
      <c r="C14" s="1" t="s">
        <v>390</v>
      </c>
      <c r="D14" s="1" t="s">
        <v>1798</v>
      </c>
      <c r="E14" s="1" t="s">
        <v>1964</v>
      </c>
      <c r="F14" s="34">
        <v>4000</v>
      </c>
      <c r="G14" s="34">
        <v>0</v>
      </c>
      <c r="H14" s="34">
        <v>0</v>
      </c>
      <c r="I14" s="34">
        <v>0</v>
      </c>
      <c r="J14" s="34">
        <v>5700</v>
      </c>
      <c r="K14" s="34">
        <v>0</v>
      </c>
      <c r="L14" s="3">
        <v>0</v>
      </c>
      <c r="M14" s="3">
        <v>0</v>
      </c>
      <c r="N14" s="3">
        <v>0</v>
      </c>
      <c r="O14" s="3">
        <v>0</v>
      </c>
      <c r="P14" s="3">
        <v>5700</v>
      </c>
      <c r="Q14" s="3">
        <v>0</v>
      </c>
    </row>
    <row r="15" spans="1:17" x14ac:dyDescent="0.3">
      <c r="A15" s="1" t="s">
        <v>399</v>
      </c>
      <c r="B15" s="1" t="str">
        <f>_xlfn.XLOOKUP(FCST_2025[[#This Row],[CODIGO]],DIM_TdL[Código],DIM_TdL[Descripción],0,0,1)</f>
        <v>FLOS-PRO C/2 CAPS.</v>
      </c>
      <c r="C15" s="1" t="s">
        <v>400</v>
      </c>
      <c r="D15" s="1" t="s">
        <v>1798</v>
      </c>
      <c r="E15" s="1" t="s">
        <v>1964</v>
      </c>
      <c r="F15" s="34">
        <v>12000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3">
      <c r="A16" s="1" t="s">
        <v>427</v>
      </c>
      <c r="B16" s="1" t="str">
        <f>_xlfn.XLOOKUP(FCST_2025[[#This Row],[CODIGO]],DIM_TdL[Código],DIM_TdL[Descripción],0,0,1)</f>
        <v>GESTOMEG C/2 CAPS.</v>
      </c>
      <c r="C16" s="1" t="s">
        <v>428</v>
      </c>
      <c r="D16" s="1" t="s">
        <v>1798</v>
      </c>
      <c r="E16" s="1" t="s">
        <v>1964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">
        <v>0</v>
      </c>
      <c r="M16" s="3">
        <v>0</v>
      </c>
      <c r="N16" s="3">
        <v>0</v>
      </c>
      <c r="O16" s="3">
        <v>10000</v>
      </c>
      <c r="P16" s="3">
        <v>0</v>
      </c>
      <c r="Q16" s="3">
        <v>0</v>
      </c>
    </row>
    <row r="17" spans="1:17" x14ac:dyDescent="0.3">
      <c r="A17" s="1" t="s">
        <v>417</v>
      </c>
      <c r="B17" s="1" t="str">
        <f>_xlfn.XLOOKUP(FCST_2025[[#This Row],[CODIGO]],DIM_TdL[Código],DIM_TdL[Descripción],0,0,1)</f>
        <v>GESTOMEG C/30 CAPS.</v>
      </c>
      <c r="C17" s="1" t="s">
        <v>418</v>
      </c>
      <c r="D17" s="1" t="s">
        <v>1798</v>
      </c>
      <c r="E17" s="1" t="s">
        <v>1964</v>
      </c>
      <c r="F17" s="34">
        <v>5666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">
        <v>5666</v>
      </c>
      <c r="M17" s="3">
        <v>0</v>
      </c>
      <c r="N17" s="3">
        <v>0</v>
      </c>
      <c r="O17" s="3">
        <v>5000</v>
      </c>
      <c r="P17" s="3">
        <v>0</v>
      </c>
      <c r="Q17" s="3">
        <v>0</v>
      </c>
    </row>
    <row r="18" spans="1:17" x14ac:dyDescent="0.3">
      <c r="A18" s="1" t="s">
        <v>573</v>
      </c>
      <c r="B18" s="1" t="str">
        <f>_xlfn.XLOOKUP(FCST_2025[[#This Row],[CODIGO]],DIM_TdL[Código],DIM_TdL[Descripción],0,0,1)</f>
        <v>REMNURAL C/2 CAPS.</v>
      </c>
      <c r="C18" s="1" t="s">
        <v>574</v>
      </c>
      <c r="D18" s="1" t="s">
        <v>1798</v>
      </c>
      <c r="E18" s="1" t="s">
        <v>1964</v>
      </c>
      <c r="F18" s="34">
        <v>0</v>
      </c>
      <c r="G18" s="34">
        <v>10000</v>
      </c>
      <c r="H18" s="34">
        <v>0</v>
      </c>
      <c r="I18" s="34">
        <v>0</v>
      </c>
      <c r="J18" s="34">
        <v>0</v>
      </c>
      <c r="K18" s="34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 x14ac:dyDescent="0.3">
      <c r="A19" s="1" t="s">
        <v>563</v>
      </c>
      <c r="B19" s="1" t="str">
        <f>_xlfn.XLOOKUP(FCST_2025[[#This Row],[CODIGO]],DIM_TdL[Código],DIM_TdL[Descripción],0,0,1)</f>
        <v>REMNURAL C/30 CAPS.</v>
      </c>
      <c r="C19" s="1" t="s">
        <v>564</v>
      </c>
      <c r="D19" s="1" t="s">
        <v>1798</v>
      </c>
      <c r="E19" s="1" t="s">
        <v>1964</v>
      </c>
      <c r="F19" s="34">
        <v>0</v>
      </c>
      <c r="G19" s="34">
        <v>4000</v>
      </c>
      <c r="H19" s="34">
        <v>0</v>
      </c>
      <c r="I19" s="34">
        <v>0</v>
      </c>
      <c r="J19" s="34">
        <v>0</v>
      </c>
      <c r="K19" s="34">
        <v>0</v>
      </c>
      <c r="L19" s="3">
        <v>0</v>
      </c>
      <c r="M19" s="3">
        <v>0</v>
      </c>
      <c r="N19" s="3">
        <v>4666</v>
      </c>
      <c r="O19" s="3">
        <v>0</v>
      </c>
      <c r="P19" s="3">
        <v>0</v>
      </c>
      <c r="Q19" s="3">
        <v>0</v>
      </c>
    </row>
    <row r="20" spans="1:17" x14ac:dyDescent="0.3">
      <c r="A20" s="1" t="s">
        <v>1212</v>
      </c>
      <c r="B20" s="1" t="str">
        <f>_xlfn.XLOOKUP(FCST_2025[[#This Row],[CODIGO]],DIM_TdL[Código],DIM_TdL[Descripción],0,0,1)</f>
        <v>GLYCOLAGENO 12gr CAJA CON 20 SOBRES</v>
      </c>
      <c r="C20" s="1" t="s">
        <v>1213</v>
      </c>
      <c r="D20" s="1" t="s">
        <v>1798</v>
      </c>
      <c r="E20" s="1" t="s">
        <v>1859</v>
      </c>
      <c r="F20" s="34">
        <v>0</v>
      </c>
      <c r="G20" s="34">
        <v>2000</v>
      </c>
      <c r="H20" s="34">
        <v>3000</v>
      </c>
      <c r="I20" s="34">
        <v>0</v>
      </c>
      <c r="J20" s="34">
        <v>0</v>
      </c>
      <c r="K20" s="34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x14ac:dyDescent="0.3">
      <c r="A21" s="1" t="s">
        <v>55</v>
      </c>
      <c r="B21" s="1" t="str">
        <f>_xlfn.XLOOKUP(FCST_2025[[#This Row],[CODIGO]],DIM_TdL[Código],DIM_TdL[Descripción],0,0,1)</f>
        <v>AMBROTOSE AO 30 CAPSULAS</v>
      </c>
      <c r="C21" s="1" t="s">
        <v>56</v>
      </c>
      <c r="D21" s="1" t="s">
        <v>1798</v>
      </c>
      <c r="E21" s="1" t="s">
        <v>1859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">
        <v>0</v>
      </c>
      <c r="M21" s="3">
        <v>0</v>
      </c>
      <c r="N21" s="3">
        <v>2000</v>
      </c>
      <c r="O21" s="3">
        <v>0</v>
      </c>
      <c r="P21" s="3">
        <v>0</v>
      </c>
      <c r="Q21" s="3">
        <v>0</v>
      </c>
    </row>
    <row r="22" spans="1:17" x14ac:dyDescent="0.3">
      <c r="A22" s="1" t="s">
        <v>1477</v>
      </c>
      <c r="B22" s="1" t="str">
        <f>_xlfn.XLOOKUP(FCST_2025[[#This Row],[CODIGO]],DIM_TdL[Código],DIM_TdL[Descripción],0,0,1)</f>
        <v>TRUCOFFEE 340 g</v>
      </c>
      <c r="C22" s="1" t="s">
        <v>1478</v>
      </c>
      <c r="D22" s="1" t="s">
        <v>1798</v>
      </c>
      <c r="E22" s="1" t="s">
        <v>1859</v>
      </c>
      <c r="F22" s="34">
        <v>0</v>
      </c>
      <c r="G22" s="34">
        <v>10780</v>
      </c>
      <c r="H22" s="34">
        <v>0</v>
      </c>
      <c r="I22" s="34">
        <v>0</v>
      </c>
      <c r="J22" s="34">
        <v>0</v>
      </c>
      <c r="K22" s="34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x14ac:dyDescent="0.3">
      <c r="A23" s="1" t="s">
        <v>547</v>
      </c>
      <c r="B23" s="1" t="str">
        <f>_xlfn.XLOOKUP(FCST_2025[[#This Row],[CODIGO]],DIM_TdL[Código],DIM_TdL[Descripción],0,0,1)</f>
        <v>PHYTALOE CON 30 CAPSULAS</v>
      </c>
      <c r="C23" s="1" t="s">
        <v>548</v>
      </c>
      <c r="D23" s="1" t="s">
        <v>1798</v>
      </c>
      <c r="E23" s="1" t="s">
        <v>1859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x14ac:dyDescent="0.3">
      <c r="A24" s="1" t="s">
        <v>937</v>
      </c>
      <c r="B24" s="1" t="str">
        <f>_xlfn.XLOOKUP(FCST_2025[[#This Row],[CODIGO]],DIM_TdL[Código],DIM_TdL[Descripción],0,0,1)</f>
        <v>C-BOOST NF CAJA CON 10 SOBRES DE 6 G</v>
      </c>
      <c r="C24" s="1" t="s">
        <v>1967</v>
      </c>
      <c r="D24" s="1" t="s">
        <v>1798</v>
      </c>
      <c r="E24" s="1" t="s">
        <v>1968</v>
      </c>
      <c r="F24" s="34">
        <v>99999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">
        <v>0</v>
      </c>
      <c r="M24" s="3">
        <v>0</v>
      </c>
      <c r="N24" s="3">
        <v>0</v>
      </c>
      <c r="O24" s="3">
        <v>66666</v>
      </c>
      <c r="P24" s="3">
        <v>66666</v>
      </c>
      <c r="Q24" s="3">
        <v>0</v>
      </c>
    </row>
    <row r="25" spans="1:17" x14ac:dyDescent="0.3">
      <c r="A25" s="1" t="s">
        <v>947</v>
      </c>
      <c r="B25" s="1" t="str">
        <f>_xlfn.XLOOKUP(FCST_2025[[#This Row],[CODIGO]],DIM_TdL[Código],DIM_TdL[Descripción],0,0,1)</f>
        <v>C-BOOST NF CAJA CON 15 SOBRES DE 6 G</v>
      </c>
      <c r="C25" s="1" t="s">
        <v>1969</v>
      </c>
      <c r="D25" s="1" t="s">
        <v>1798</v>
      </c>
      <c r="E25" s="1" t="s">
        <v>1968</v>
      </c>
      <c r="F25" s="34">
        <v>0</v>
      </c>
      <c r="G25" s="34">
        <v>0</v>
      </c>
      <c r="H25" s="34">
        <v>0</v>
      </c>
      <c r="I25" s="34">
        <v>0</v>
      </c>
      <c r="J25" s="34">
        <v>22222</v>
      </c>
      <c r="K25" s="34">
        <v>15555</v>
      </c>
      <c r="L25" s="3">
        <v>51111</v>
      </c>
      <c r="M25" s="3">
        <v>0</v>
      </c>
      <c r="N25" s="3">
        <v>44444</v>
      </c>
      <c r="O25" s="3">
        <v>22222</v>
      </c>
      <c r="P25" s="3">
        <v>22222</v>
      </c>
      <c r="Q25" s="3">
        <v>22222</v>
      </c>
    </row>
    <row r="26" spans="1:17" x14ac:dyDescent="0.3">
      <c r="A26" s="1" t="s">
        <v>953</v>
      </c>
      <c r="B26" s="1" t="str">
        <f>_xlfn.XLOOKUP(FCST_2025[[#This Row],[CODIGO]],DIM_TdL[Código],DIM_TdL[Descripción],0,0,1)</f>
        <v>C-BOOST NF CAJA CON 30 SOBRES DE 6 G</v>
      </c>
      <c r="C26" s="1" t="s">
        <v>1970</v>
      </c>
      <c r="D26" s="1" t="s">
        <v>1798</v>
      </c>
      <c r="E26" s="1" t="s">
        <v>1968</v>
      </c>
      <c r="F26" s="34">
        <v>33333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">
        <v>11111</v>
      </c>
      <c r="M26" s="3">
        <v>11111</v>
      </c>
      <c r="N26" s="3">
        <v>11111</v>
      </c>
      <c r="O26" s="3">
        <v>11111</v>
      </c>
      <c r="P26" s="3">
        <v>11111</v>
      </c>
      <c r="Q26" s="3">
        <v>11111</v>
      </c>
    </row>
    <row r="27" spans="1:17" x14ac:dyDescent="0.3">
      <c r="A27" s="1" t="s">
        <v>1791</v>
      </c>
      <c r="B27" s="1">
        <f>_xlfn.XLOOKUP(FCST_2025[[#This Row],[CODIGO]],DIM_TdL[Código],DIM_TdL[Descripción],0,0,1)</f>
        <v>0</v>
      </c>
      <c r="C27" s="1" t="s">
        <v>1971</v>
      </c>
      <c r="D27" s="1" t="s">
        <v>1798</v>
      </c>
      <c r="E27" s="1" t="s">
        <v>1968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 x14ac:dyDescent="0.3">
      <c r="A28" s="1" t="s">
        <v>834</v>
      </c>
      <c r="B28" s="1" t="str">
        <f>_xlfn.XLOOKUP(FCST_2025[[#This Row],[CODIGO]],DIM_TdL[Código],DIM_TdL[Descripción],0,0,1)</f>
        <v>CBOOST KIDS CAJA CON 10 SOBRES 6 g</v>
      </c>
      <c r="C28" s="1" t="s">
        <v>1972</v>
      </c>
      <c r="D28" s="1" t="s">
        <v>1798</v>
      </c>
      <c r="E28" s="1" t="s">
        <v>1968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">
        <v>0</v>
      </c>
      <c r="M28" s="3">
        <v>0</v>
      </c>
      <c r="N28" s="3">
        <v>0</v>
      </c>
      <c r="O28" s="3">
        <v>24000</v>
      </c>
      <c r="P28" s="3">
        <v>0</v>
      </c>
      <c r="Q28" s="3">
        <v>0</v>
      </c>
    </row>
    <row r="29" spans="1:17" x14ac:dyDescent="0.3">
      <c r="A29" s="1" t="s">
        <v>1791</v>
      </c>
      <c r="B29" s="1">
        <f>_xlfn.XLOOKUP(FCST_2025[[#This Row],[CODIGO]],DIM_TdL[Código],DIM_TdL[Descripción],0,0,1)</f>
        <v>0</v>
      </c>
      <c r="C29" s="1" t="s">
        <v>1973</v>
      </c>
      <c r="D29" s="1" t="s">
        <v>1798</v>
      </c>
      <c r="E29" s="1" t="s">
        <v>1968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x14ac:dyDescent="0.3">
      <c r="A30" s="1" t="s">
        <v>1791</v>
      </c>
      <c r="B30" s="1">
        <f>_xlfn.XLOOKUP(FCST_2025[[#This Row],[CODIGO]],DIM_TdL[Código],DIM_TdL[Descripción],0,0,1)</f>
        <v>0</v>
      </c>
      <c r="C30" s="1" t="s">
        <v>1940</v>
      </c>
      <c r="D30" s="1" t="s">
        <v>1798</v>
      </c>
      <c r="E30" s="1" t="s">
        <v>1968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7" x14ac:dyDescent="0.3">
      <c r="A31" s="1" t="s">
        <v>1791</v>
      </c>
      <c r="B31" s="1">
        <f>_xlfn.XLOOKUP(FCST_2025[[#This Row],[CODIGO]],DIM_TdL[Código],DIM_TdL[Descripción],0,0,1)</f>
        <v>0</v>
      </c>
      <c r="C31" s="1" t="s">
        <v>1942</v>
      </c>
      <c r="D31" s="1" t="s">
        <v>1798</v>
      </c>
      <c r="E31" s="1" t="s">
        <v>1968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1:17" x14ac:dyDescent="0.3">
      <c r="A32" s="1" t="s">
        <v>1974</v>
      </c>
      <c r="B32" s="1" t="str">
        <f>_xlfn.XLOOKUP(FCST_2025[[#This Row],[CODIGO]],DIM_TdL[Código],DIM_TdL[Descripción],0,0,1)</f>
        <v>AZVITE MM C/2 CAPSULAS</v>
      </c>
      <c r="C32" s="1" t="s">
        <v>1975</v>
      </c>
      <c r="D32" s="1" t="s">
        <v>1798</v>
      </c>
      <c r="E32" s="1" t="s">
        <v>1976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">
        <v>0</v>
      </c>
      <c r="M32" s="3">
        <v>2500</v>
      </c>
      <c r="N32" s="3">
        <v>0</v>
      </c>
      <c r="O32" s="3">
        <v>0</v>
      </c>
      <c r="P32" s="3">
        <v>0</v>
      </c>
      <c r="Q32" s="3">
        <v>0</v>
      </c>
    </row>
    <row r="33" spans="1:17" x14ac:dyDescent="0.3">
      <c r="A33" s="1" t="s">
        <v>141</v>
      </c>
      <c r="B33" s="1" t="str">
        <f>_xlfn.XLOOKUP(FCST_2025[[#This Row],[CODIGO]],DIM_TdL[Código],DIM_TdL[Descripción],0,0,1)</f>
        <v>AZVITE CON 30 CAPSULAS</v>
      </c>
      <c r="C33" s="1" t="s">
        <v>1977</v>
      </c>
      <c r="D33" s="1" t="s">
        <v>1798</v>
      </c>
      <c r="E33" s="1" t="s">
        <v>1976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">
        <v>0</v>
      </c>
      <c r="M33" s="3">
        <v>1000</v>
      </c>
      <c r="N33" s="3">
        <v>1000</v>
      </c>
      <c r="O33" s="3">
        <v>600</v>
      </c>
      <c r="P33" s="3">
        <v>600</v>
      </c>
      <c r="Q33" s="3">
        <v>600</v>
      </c>
    </row>
    <row r="34" spans="1:17" x14ac:dyDescent="0.3">
      <c r="A34" s="1" t="s">
        <v>68</v>
      </c>
      <c r="B34" s="1" t="str">
        <f>_xlfn.XLOOKUP(FCST_2025[[#This Row],[CODIGO]],DIM_TdL[Código],DIM_TdL[Descripción],0,0,1)</f>
        <v>AZVITE CON 90 CAPSULAS</v>
      </c>
      <c r="C34" s="1" t="s">
        <v>1978</v>
      </c>
      <c r="D34" s="1" t="s">
        <v>1798</v>
      </c>
      <c r="E34" s="1" t="s">
        <v>1976</v>
      </c>
      <c r="F34" s="34">
        <v>0</v>
      </c>
      <c r="G34" s="34">
        <v>0</v>
      </c>
      <c r="H34" s="34">
        <v>2000</v>
      </c>
      <c r="I34" s="34">
        <v>0</v>
      </c>
      <c r="J34" s="34">
        <v>0</v>
      </c>
      <c r="K34" s="34">
        <v>2000</v>
      </c>
      <c r="L34" s="3">
        <v>0</v>
      </c>
      <c r="M34" s="3">
        <v>289</v>
      </c>
      <c r="N34" s="3">
        <v>1000</v>
      </c>
      <c r="O34" s="3">
        <v>800</v>
      </c>
      <c r="P34" s="3">
        <v>800</v>
      </c>
      <c r="Q34" s="3">
        <v>800</v>
      </c>
    </row>
    <row r="35" spans="1:17" x14ac:dyDescent="0.3">
      <c r="A35" s="1" t="s">
        <v>609</v>
      </c>
      <c r="B35" s="1" t="str">
        <f>_xlfn.XLOOKUP(FCST_2025[[#This Row],[CODIGO]],DIM_TdL[Código],DIM_TdL[Descripción],0,0,1)</f>
        <v>WU NUTRITION BRILLA C/120 CAPS PT</v>
      </c>
      <c r="C35" s="1" t="s">
        <v>1979</v>
      </c>
      <c r="D35" s="1" t="s">
        <v>1798</v>
      </c>
      <c r="E35" s="1" t="s">
        <v>1980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">
        <v>0</v>
      </c>
      <c r="M35" s="3">
        <v>4800</v>
      </c>
      <c r="N35" s="3">
        <v>0</v>
      </c>
      <c r="O35" s="3">
        <v>2300</v>
      </c>
      <c r="P35" s="3">
        <v>2300</v>
      </c>
      <c r="Q35" s="3">
        <v>2300</v>
      </c>
    </row>
    <row r="36" spans="1:17" x14ac:dyDescent="0.3">
      <c r="A36" s="1" t="s">
        <v>621</v>
      </c>
      <c r="B36" s="1" t="str">
        <f>_xlfn.XLOOKUP(FCST_2025[[#This Row],[CODIGO]],DIM_TdL[Código],DIM_TdL[Descripción],0,0,1)</f>
        <v>WU NUTRITION PAZ C/120</v>
      </c>
      <c r="C36" s="1" t="s">
        <v>1981</v>
      </c>
      <c r="D36" s="1" t="s">
        <v>1798</v>
      </c>
      <c r="E36" s="1" t="s">
        <v>1980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">
        <v>0</v>
      </c>
      <c r="M36" s="3">
        <v>1600</v>
      </c>
      <c r="N36" s="3">
        <v>0</v>
      </c>
      <c r="O36" s="3">
        <v>1100</v>
      </c>
      <c r="P36" s="3">
        <v>1100</v>
      </c>
      <c r="Q36" s="3">
        <v>1100</v>
      </c>
    </row>
    <row r="37" spans="1:17" x14ac:dyDescent="0.3">
      <c r="A37" s="1" t="s">
        <v>625</v>
      </c>
      <c r="B37" s="1" t="str">
        <f>_xlfn.XLOOKUP(FCST_2025[[#This Row],[CODIGO]],DIM_TdL[Código],DIM_TdL[Descripción],0,0,1)</f>
        <v>WU NUTRITION QUERIDA C/120 CAPS PT</v>
      </c>
      <c r="C37" s="1" t="s">
        <v>1982</v>
      </c>
      <c r="D37" s="1" t="s">
        <v>1798</v>
      </c>
      <c r="E37" s="1" t="s">
        <v>1980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">
        <v>0</v>
      </c>
      <c r="M37" s="3">
        <v>2640</v>
      </c>
      <c r="N37" s="3">
        <v>0</v>
      </c>
      <c r="O37" s="3">
        <v>1800</v>
      </c>
      <c r="P37" s="3">
        <v>1800</v>
      </c>
      <c r="Q37" s="3">
        <v>1800</v>
      </c>
    </row>
    <row r="38" spans="1:17" x14ac:dyDescent="0.3">
      <c r="A38" s="1" t="s">
        <v>180</v>
      </c>
      <c r="B38" s="1" t="str">
        <f>_xlfn.XLOOKUP(FCST_2025[[#This Row],[CODIGO]],DIM_TdL[Código],DIM_TdL[Descripción],0,0,1)</f>
        <v>WU NUTRITION BERBERINA C/120 CAPS</v>
      </c>
      <c r="C38" s="1" t="s">
        <v>181</v>
      </c>
      <c r="D38" s="1" t="s">
        <v>1798</v>
      </c>
      <c r="E38" s="1" t="s">
        <v>1980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">
        <v>0</v>
      </c>
      <c r="M38" s="3">
        <v>1120</v>
      </c>
      <c r="N38" s="3">
        <v>0</v>
      </c>
      <c r="O38" s="3">
        <v>1000</v>
      </c>
      <c r="P38" s="3">
        <v>1000</v>
      </c>
      <c r="Q38" s="3">
        <v>1000</v>
      </c>
    </row>
    <row r="39" spans="1:17" x14ac:dyDescent="0.3">
      <c r="A39" s="1" t="s">
        <v>1467</v>
      </c>
      <c r="B39" s="1" t="str">
        <f>_xlfn.XLOOKUP(FCST_2025[[#This Row],[CODIGO]],DIM_TdL[Código],DIM_TdL[Descripción],0,0,1)</f>
        <v>SIMIFX 8G C/15 SOBRES</v>
      </c>
      <c r="C39" s="1" t="s">
        <v>1983</v>
      </c>
      <c r="D39" s="1" t="s">
        <v>1798</v>
      </c>
      <c r="E39" s="1" t="s">
        <v>1984</v>
      </c>
      <c r="F39" s="34">
        <v>99999</v>
      </c>
      <c r="G39" s="34">
        <v>0</v>
      </c>
      <c r="H39" s="34">
        <v>0</v>
      </c>
      <c r="I39" s="34">
        <v>0</v>
      </c>
      <c r="J39" s="34">
        <v>0</v>
      </c>
      <c r="K39" s="34">
        <v>66666</v>
      </c>
      <c r="L39" s="3">
        <v>0</v>
      </c>
      <c r="M39" s="3">
        <v>66666</v>
      </c>
      <c r="N39" s="3">
        <v>133332</v>
      </c>
      <c r="O39" s="3">
        <v>0</v>
      </c>
      <c r="P39" s="3">
        <v>0</v>
      </c>
      <c r="Q39" s="3">
        <v>33333</v>
      </c>
    </row>
    <row r="40" spans="1:17" x14ac:dyDescent="0.3">
      <c r="A40" s="1" t="s">
        <v>1201</v>
      </c>
      <c r="B40" s="1" t="str">
        <f>_xlfn.XLOOKUP(FCST_2025[[#This Row],[CODIGO]],DIM_TdL[Código],DIM_TdL[Descripción],0,0,1)</f>
        <v>GELASIMIFORTE 5G C/15 SOBRES</v>
      </c>
      <c r="C40" s="1" t="s">
        <v>1985</v>
      </c>
      <c r="D40" s="1" t="s">
        <v>1798</v>
      </c>
      <c r="E40" s="1" t="s">
        <v>1984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">
        <v>0</v>
      </c>
      <c r="M40" s="3">
        <v>0</v>
      </c>
      <c r="N40" s="3">
        <v>0</v>
      </c>
      <c r="O40" s="3">
        <v>53333</v>
      </c>
      <c r="P40" s="3">
        <v>53333</v>
      </c>
      <c r="Q40" s="3">
        <v>0</v>
      </c>
    </row>
    <row r="41" spans="1:17" x14ac:dyDescent="0.3">
      <c r="A41" s="1" t="s">
        <v>1247</v>
      </c>
      <c r="B41" s="1" t="str">
        <f>_xlfn.XLOOKUP(FCST_2025[[#This Row],[CODIGO]],DIM_TdL[Código],DIM_TdL[Descripción],0,0,1)</f>
        <v>HIDRA2GO NARANJA MANDARINA CAJA C/10S 6G</v>
      </c>
      <c r="C41" s="1" t="s">
        <v>1986</v>
      </c>
      <c r="D41" s="1" t="s">
        <v>1798</v>
      </c>
      <c r="E41" s="1" t="s">
        <v>1987</v>
      </c>
      <c r="F41" s="34">
        <v>900</v>
      </c>
      <c r="G41" s="34">
        <v>1800</v>
      </c>
      <c r="H41" s="34">
        <v>1800</v>
      </c>
      <c r="I41" s="34">
        <v>0</v>
      </c>
      <c r="J41" s="34">
        <v>0</v>
      </c>
      <c r="K41" s="34">
        <v>4000</v>
      </c>
      <c r="L41" s="3">
        <v>3600</v>
      </c>
      <c r="M41" s="3">
        <v>1742</v>
      </c>
      <c r="N41" s="3">
        <v>3600</v>
      </c>
      <c r="O41" s="3">
        <v>0</v>
      </c>
      <c r="P41" s="3">
        <v>0</v>
      </c>
      <c r="Q41" s="3">
        <v>3600</v>
      </c>
    </row>
    <row r="42" spans="1:17" x14ac:dyDescent="0.3">
      <c r="A42" s="1" t="s">
        <v>1239</v>
      </c>
      <c r="B42" s="1" t="str">
        <f>_xlfn.XLOOKUP(FCST_2025[[#This Row],[CODIGO]],DIM_TdL[Código],DIM_TdL[Descripción],0,0,1)</f>
        <v>HIDRA2GO LIMA LIMÓN CAJA C/10 SOBRES 6G</v>
      </c>
      <c r="C42" s="1" t="s">
        <v>1988</v>
      </c>
      <c r="D42" s="1" t="s">
        <v>1798</v>
      </c>
      <c r="E42" s="1" t="s">
        <v>1987</v>
      </c>
      <c r="F42" s="34">
        <v>900</v>
      </c>
      <c r="G42" s="34">
        <v>1800</v>
      </c>
      <c r="H42" s="34">
        <v>1800</v>
      </c>
      <c r="I42" s="34">
        <v>0</v>
      </c>
      <c r="J42" s="34">
        <v>4000</v>
      </c>
      <c r="K42" s="34">
        <v>3600</v>
      </c>
      <c r="L42" s="3">
        <v>3600</v>
      </c>
      <c r="M42" s="3">
        <v>0</v>
      </c>
      <c r="N42" s="3">
        <v>1800</v>
      </c>
      <c r="O42" s="3">
        <v>0</v>
      </c>
      <c r="P42" s="3">
        <v>0</v>
      </c>
      <c r="Q42" s="3">
        <v>3600</v>
      </c>
    </row>
    <row r="43" spans="1:17" x14ac:dyDescent="0.3">
      <c r="A43" s="1" t="s">
        <v>1226</v>
      </c>
      <c r="B43" s="1" t="str">
        <f>_xlfn.XLOOKUP(FCST_2025[[#This Row],[CODIGO]],DIM_TdL[Código],DIM_TdL[Descripción],0,0,1)</f>
        <v>HIDRA2GO FRESA CAJA C/10 SOBRES DE 6g</v>
      </c>
      <c r="C43" s="1" t="s">
        <v>1989</v>
      </c>
      <c r="D43" s="1" t="s">
        <v>1798</v>
      </c>
      <c r="E43" s="1" t="s">
        <v>1987</v>
      </c>
      <c r="F43" s="34">
        <v>900</v>
      </c>
      <c r="G43" s="34">
        <v>1800</v>
      </c>
      <c r="H43" s="34">
        <v>1800</v>
      </c>
      <c r="I43" s="34">
        <v>0</v>
      </c>
      <c r="J43" s="34">
        <v>0</v>
      </c>
      <c r="K43" s="34">
        <v>4000</v>
      </c>
      <c r="L43" s="3">
        <v>5800</v>
      </c>
      <c r="M43" s="3">
        <v>3410</v>
      </c>
      <c r="N43" s="3">
        <v>0</v>
      </c>
      <c r="O43" s="3">
        <v>0</v>
      </c>
      <c r="P43" s="3">
        <v>0</v>
      </c>
      <c r="Q43" s="3">
        <v>1800</v>
      </c>
    </row>
    <row r="44" spans="1:17" x14ac:dyDescent="0.3">
      <c r="A44" s="1" t="s">
        <v>1305</v>
      </c>
      <c r="B44" s="1" t="str">
        <f>_xlfn.XLOOKUP(FCST_2025[[#This Row],[CODIGO]],DIM_TdL[Código],DIM_TdL[Descripción],0,0,1)</f>
        <v>HIDRA2GO FRESA-KIWI CAJA C/10 SOBRES</v>
      </c>
      <c r="C44" s="1" t="s">
        <v>1990</v>
      </c>
      <c r="D44" s="1" t="s">
        <v>1798</v>
      </c>
      <c r="E44" s="1" t="s">
        <v>1987</v>
      </c>
      <c r="F44" s="34">
        <v>900</v>
      </c>
      <c r="G44" s="34">
        <v>0</v>
      </c>
      <c r="H44" s="34">
        <v>0</v>
      </c>
      <c r="I44" s="34">
        <v>0</v>
      </c>
      <c r="J44" s="34">
        <v>4000</v>
      </c>
      <c r="K44" s="34">
        <v>3600</v>
      </c>
      <c r="L44" s="3">
        <v>3600</v>
      </c>
      <c r="M44" s="3">
        <v>0</v>
      </c>
      <c r="N44" s="3">
        <v>0</v>
      </c>
      <c r="O44" s="3">
        <v>0</v>
      </c>
      <c r="P44" s="3">
        <v>0</v>
      </c>
      <c r="Q44" s="3">
        <v>3600</v>
      </c>
    </row>
    <row r="45" spans="1:17" x14ac:dyDescent="0.3">
      <c r="A45" s="1" t="s">
        <v>1287</v>
      </c>
      <c r="B45" s="1" t="str">
        <f>_xlfn.XLOOKUP(FCST_2025[[#This Row],[CODIGO]],DIM_TdL[Código],DIM_TdL[Descripción],0,0,1)</f>
        <v>HIDRA2GO UVA CAJA C/10 SOBRES DE 6g</v>
      </c>
      <c r="C45" s="1" t="s">
        <v>1991</v>
      </c>
      <c r="D45" s="1" t="s">
        <v>1798</v>
      </c>
      <c r="E45" s="1" t="s">
        <v>1987</v>
      </c>
      <c r="F45" s="34">
        <v>900</v>
      </c>
      <c r="G45" s="34">
        <v>0</v>
      </c>
      <c r="H45" s="34">
        <v>0</v>
      </c>
      <c r="I45" s="34">
        <v>0</v>
      </c>
      <c r="J45" s="34">
        <v>4000</v>
      </c>
      <c r="K45" s="34">
        <v>3600</v>
      </c>
      <c r="L45" s="3">
        <v>3600</v>
      </c>
      <c r="M45" s="3">
        <v>0</v>
      </c>
      <c r="N45" s="3">
        <v>0</v>
      </c>
      <c r="O45" s="3">
        <v>0</v>
      </c>
      <c r="P45" s="3">
        <v>0</v>
      </c>
      <c r="Q45" s="3">
        <v>3600</v>
      </c>
    </row>
    <row r="46" spans="1:17" x14ac:dyDescent="0.3">
      <c r="A46" s="1" t="s">
        <v>1293</v>
      </c>
      <c r="B46" s="1" t="str">
        <f>_xlfn.XLOOKUP(FCST_2025[[#This Row],[CODIGO]],DIM_TdL[Código],DIM_TdL[Descripción],0,0,1)</f>
        <v>HIDRA2GO MORA AZUL CAJA C/10 SOBRES DE 6</v>
      </c>
      <c r="C46" s="1" t="s">
        <v>1992</v>
      </c>
      <c r="D46" s="1" t="s">
        <v>1798</v>
      </c>
      <c r="E46" s="1" t="s">
        <v>1987</v>
      </c>
      <c r="F46" s="34">
        <v>900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">
        <v>1800</v>
      </c>
      <c r="M46" s="3">
        <v>3501</v>
      </c>
      <c r="N46" s="3">
        <v>0</v>
      </c>
      <c r="O46" s="3">
        <v>0</v>
      </c>
      <c r="P46" s="3">
        <v>0</v>
      </c>
      <c r="Q46" s="3">
        <v>0</v>
      </c>
    </row>
    <row r="47" spans="1:17" x14ac:dyDescent="0.3">
      <c r="A47" s="1" t="s">
        <v>1393</v>
      </c>
      <c r="B47" s="1" t="str">
        <f>_xlfn.XLOOKUP(FCST_2025[[#This Row],[CODIGO]],DIM_TdL[Código],DIM_TdL[Descripción],0,0,1)</f>
        <v>LF H2GO KIDS NARANJA CAJA C/10S</v>
      </c>
      <c r="C47" s="1" t="s">
        <v>1993</v>
      </c>
      <c r="D47" s="1" t="s">
        <v>1798</v>
      </c>
      <c r="E47" s="1" t="s">
        <v>1987</v>
      </c>
      <c r="F47" s="34">
        <v>0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">
        <v>0</v>
      </c>
      <c r="M47" s="3">
        <v>3600</v>
      </c>
      <c r="N47" s="3">
        <v>0</v>
      </c>
      <c r="O47" s="3">
        <v>0</v>
      </c>
      <c r="P47" s="3">
        <v>0</v>
      </c>
      <c r="Q47" s="3">
        <v>1800</v>
      </c>
    </row>
    <row r="48" spans="1:17" x14ac:dyDescent="0.3">
      <c r="A48" s="1" t="s">
        <v>1407</v>
      </c>
      <c r="B48" s="1" t="str">
        <f>_xlfn.XLOOKUP(FCST_2025[[#This Row],[CODIGO]],DIM_TdL[Código],DIM_TdL[Descripción],0,0,1)</f>
        <v>LF H2GO KIDS MANZANA CAJA C/10S</v>
      </c>
      <c r="C48" s="1" t="s">
        <v>1994</v>
      </c>
      <c r="D48" s="1" t="s">
        <v>1798</v>
      </c>
      <c r="E48" s="1" t="s">
        <v>1987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">
        <v>0</v>
      </c>
      <c r="M48" s="3">
        <v>3600</v>
      </c>
      <c r="N48" s="3">
        <v>0</v>
      </c>
      <c r="O48" s="3">
        <v>0</v>
      </c>
      <c r="P48" s="3">
        <v>0</v>
      </c>
      <c r="Q48" s="3">
        <v>0</v>
      </c>
    </row>
    <row r="49" spans="1:17" x14ac:dyDescent="0.3">
      <c r="A49" s="1" t="s">
        <v>1401</v>
      </c>
      <c r="B49" s="1" t="str">
        <f>_xlfn.XLOOKUP(FCST_2025[[#This Row],[CODIGO]],DIM_TdL[Código],DIM_TdL[Descripción],0,0,1)</f>
        <v>LF H2GO KIDS MORA AZUL CAJA C/10S</v>
      </c>
      <c r="C49" s="1" t="s">
        <v>1995</v>
      </c>
      <c r="D49" s="1" t="s">
        <v>1798</v>
      </c>
      <c r="E49" s="1" t="s">
        <v>1987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">
        <v>0</v>
      </c>
      <c r="M49" s="3">
        <v>3600</v>
      </c>
      <c r="N49" s="3">
        <v>0</v>
      </c>
      <c r="O49" s="3">
        <v>0</v>
      </c>
      <c r="P49" s="3">
        <v>0</v>
      </c>
      <c r="Q49" s="3">
        <v>1800</v>
      </c>
    </row>
    <row r="50" spans="1:17" x14ac:dyDescent="0.3">
      <c r="A50" s="1" t="s">
        <v>1283</v>
      </c>
      <c r="B50" s="1" t="str">
        <f>_xlfn.XLOOKUP(FCST_2025[[#This Row],[CODIGO]],DIM_TdL[Código],DIM_TdL[Descripción],0,0,1)</f>
        <v>HIDRA2GO SABOR FRESA TARRO 300G</v>
      </c>
      <c r="C50" s="1" t="s">
        <v>1996</v>
      </c>
      <c r="D50" s="1" t="s">
        <v>1798</v>
      </c>
      <c r="E50" s="1" t="s">
        <v>1987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x14ac:dyDescent="0.3">
      <c r="A51" s="1" t="s">
        <v>1271</v>
      </c>
      <c r="B51" s="1" t="str">
        <f>_xlfn.XLOOKUP(FCST_2025[[#This Row],[CODIGO]],DIM_TdL[Código],DIM_TdL[Descripción],0,0,1)</f>
        <v>HIDRA2GO SABOR FRESA-KIWI TARRO 300G</v>
      </c>
      <c r="C51" s="1" t="s">
        <v>1997</v>
      </c>
      <c r="D51" s="1" t="s">
        <v>1798</v>
      </c>
      <c r="E51" s="1" t="s">
        <v>1987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x14ac:dyDescent="0.3">
      <c r="A52" s="1" t="s">
        <v>1257</v>
      </c>
      <c r="B52" s="1" t="str">
        <f>_xlfn.XLOOKUP(FCST_2025[[#This Row],[CODIGO]],DIM_TdL[Código],DIM_TdL[Descripción],0,0,1)</f>
        <v>HIDRA2GO SABOR UVA TARRO 300G</v>
      </c>
      <c r="C52" s="1" t="s">
        <v>1998</v>
      </c>
      <c r="D52" s="1" t="s">
        <v>1798</v>
      </c>
      <c r="E52" s="1" t="s">
        <v>1987</v>
      </c>
      <c r="F52" s="34">
        <v>0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x14ac:dyDescent="0.3">
      <c r="A53" s="1" t="s">
        <v>1299</v>
      </c>
      <c r="B53" s="1" t="str">
        <f>_xlfn.XLOOKUP(FCST_2025[[#This Row],[CODIGO]],DIM_TdL[Código],DIM_TdL[Descripción],0,0,1)</f>
        <v>HIDRA2GO SABOR MORA AZUL TARRO 300G</v>
      </c>
      <c r="C53" s="1" t="s">
        <v>1999</v>
      </c>
      <c r="D53" s="1" t="s">
        <v>1798</v>
      </c>
      <c r="E53" s="1" t="s">
        <v>1987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x14ac:dyDescent="0.3">
      <c r="A54" s="1" t="s">
        <v>1791</v>
      </c>
      <c r="B54" s="1">
        <f>_xlfn.XLOOKUP(FCST_2025[[#This Row],[CODIGO]],DIM_TdL[Código],DIM_TdL[Descripción],0,0,1)</f>
        <v>0</v>
      </c>
      <c r="C54" s="1" t="s">
        <v>2000</v>
      </c>
      <c r="D54" s="1" t="s">
        <v>1798</v>
      </c>
      <c r="E54" s="1" t="s">
        <v>1987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">
        <v>0</v>
      </c>
      <c r="M54" s="3">
        <v>0</v>
      </c>
      <c r="N54" s="3">
        <v>0</v>
      </c>
      <c r="O54" s="3">
        <v>1758</v>
      </c>
      <c r="P54" s="3">
        <v>0</v>
      </c>
      <c r="Q54" s="3">
        <v>1758</v>
      </c>
    </row>
    <row r="55" spans="1:17" x14ac:dyDescent="0.3">
      <c r="A55" s="1" t="s">
        <v>1791</v>
      </c>
      <c r="B55" s="1">
        <f>_xlfn.XLOOKUP(FCST_2025[[#This Row],[CODIGO]],DIM_TdL[Código],DIM_TdL[Descripción],0,0,1)</f>
        <v>0</v>
      </c>
      <c r="C55" s="1" t="s">
        <v>2000</v>
      </c>
      <c r="D55" s="1" t="s">
        <v>1798</v>
      </c>
      <c r="E55" s="1" t="s">
        <v>1987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  <c r="L55" s="3">
        <v>0</v>
      </c>
      <c r="M55" s="3">
        <v>0</v>
      </c>
      <c r="N55" s="3">
        <v>0</v>
      </c>
      <c r="O55" s="3">
        <v>1758</v>
      </c>
      <c r="P55" s="3">
        <v>0</v>
      </c>
      <c r="Q55" s="3">
        <v>1758</v>
      </c>
    </row>
    <row r="56" spans="1:17" x14ac:dyDescent="0.3">
      <c r="A56" s="1" t="s">
        <v>1791</v>
      </c>
      <c r="B56" s="1">
        <f>_xlfn.XLOOKUP(FCST_2025[[#This Row],[CODIGO]],DIM_TdL[Código],DIM_TdL[Descripción],0,0,1)</f>
        <v>0</v>
      </c>
      <c r="C56" s="1" t="s">
        <v>2000</v>
      </c>
      <c r="D56" s="1" t="s">
        <v>1798</v>
      </c>
      <c r="E56" s="1" t="s">
        <v>1987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">
        <v>0</v>
      </c>
      <c r="M56" s="3">
        <v>0</v>
      </c>
      <c r="N56" s="3">
        <v>0</v>
      </c>
      <c r="O56" s="3">
        <v>1758</v>
      </c>
      <c r="P56" s="3">
        <v>0</v>
      </c>
      <c r="Q56" s="3">
        <v>1758</v>
      </c>
    </row>
    <row r="57" spans="1:17" x14ac:dyDescent="0.3">
      <c r="A57" s="1" t="s">
        <v>1113</v>
      </c>
      <c r="B57" s="1" t="str">
        <f>_xlfn.XLOOKUP(FCST_2025[[#This Row],[CODIGO]],DIM_TdL[Código],DIM_TdL[Descripción],0,0,1)</f>
        <v>DUMOLABS ELECTROLITOS MORA AZUL CAJ C/30</v>
      </c>
      <c r="C57" s="1" t="s">
        <v>1114</v>
      </c>
      <c r="D57" s="1" t="s">
        <v>1798</v>
      </c>
      <c r="E57" s="1" t="s">
        <v>2001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">
        <v>0</v>
      </c>
      <c r="M57" s="3">
        <v>1200</v>
      </c>
      <c r="N57" s="3">
        <v>0</v>
      </c>
      <c r="O57" s="3">
        <v>0</v>
      </c>
      <c r="P57" s="3">
        <v>0</v>
      </c>
      <c r="Q57" s="3">
        <v>0</v>
      </c>
    </row>
    <row r="58" spans="1:17" x14ac:dyDescent="0.3">
      <c r="A58" s="1" t="s">
        <v>1080</v>
      </c>
      <c r="B58" s="1" t="str">
        <f>_xlfn.XLOOKUP(FCST_2025[[#This Row],[CODIGO]],DIM_TdL[Código],DIM_TdL[Descripción],0,0,1)</f>
        <v>DUMOLABS ELECTROLITOS CITRUS CAJ C/30S</v>
      </c>
      <c r="C58" s="1" t="s">
        <v>2002</v>
      </c>
      <c r="D58" s="1" t="s">
        <v>1798</v>
      </c>
      <c r="E58" s="1" t="s">
        <v>2001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1200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x14ac:dyDescent="0.3">
      <c r="A59" s="1" t="s">
        <v>1097</v>
      </c>
      <c r="B59" s="1" t="str">
        <f>_xlfn.XLOOKUP(FCST_2025[[#This Row],[CODIGO]],DIM_TdL[Código],DIM_TdL[Descripción],0,0,1)</f>
        <v>DUMOLABS ELECTROLITOS NARANJA CAJ C/30S</v>
      </c>
      <c r="C59" s="1" t="s">
        <v>2003</v>
      </c>
      <c r="D59" s="1" t="s">
        <v>1798</v>
      </c>
      <c r="E59" s="1" t="s">
        <v>2001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">
        <v>1200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x14ac:dyDescent="0.3">
      <c r="A60" s="1" t="s">
        <v>1105</v>
      </c>
      <c r="B60" s="1" t="str">
        <f>_xlfn.XLOOKUP(FCST_2025[[#This Row],[CODIGO]],DIM_TdL[Código],DIM_TdL[Descripción],0,0,1)</f>
        <v>DUMOLABS ELECTROLITOS SANDIA CAJ C/30S</v>
      </c>
      <c r="C60" s="1" t="s">
        <v>2004</v>
      </c>
      <c r="D60" s="1" t="s">
        <v>1798</v>
      </c>
      <c r="E60" s="1" t="s">
        <v>2001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">
        <v>1200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x14ac:dyDescent="0.3">
      <c r="A61" s="1" t="s">
        <v>1121</v>
      </c>
      <c r="B61" s="1" t="str">
        <f>_xlfn.XLOOKUP(FCST_2025[[#This Row],[CODIGO]],DIM_TdL[Código],DIM_TdL[Descripción],0,0,1)</f>
        <v>DUMOLABS ELECTROLITOS SIN SABOR CAJ C/30</v>
      </c>
      <c r="C61" s="1" t="s">
        <v>1122</v>
      </c>
      <c r="D61" s="1" t="s">
        <v>1798</v>
      </c>
      <c r="E61" s="1" t="s">
        <v>2001</v>
      </c>
      <c r="F61" s="34">
        <v>0</v>
      </c>
      <c r="G61" s="34">
        <v>0</v>
      </c>
      <c r="H61" s="34">
        <v>0</v>
      </c>
      <c r="I61" s="34">
        <v>0</v>
      </c>
      <c r="J61" s="34">
        <v>0</v>
      </c>
      <c r="K61" s="34">
        <v>1200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x14ac:dyDescent="0.3">
      <c r="A62" s="1" t="s">
        <v>2570</v>
      </c>
      <c r="B62" s="1">
        <f>_xlfn.XLOOKUP(FCST_2025[[#This Row],[CODIGO]],DIM_TdL[Código],DIM_TdL[Descripción],0,0,1)</f>
        <v>0</v>
      </c>
      <c r="C62" s="1" t="s">
        <v>2571</v>
      </c>
      <c r="D62" s="1" t="s">
        <v>1798</v>
      </c>
      <c r="E62" s="1" t="s">
        <v>2001</v>
      </c>
      <c r="F62" s="34">
        <v>0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">
        <v>0</v>
      </c>
      <c r="M62" s="3">
        <v>0</v>
      </c>
      <c r="N62" s="3">
        <v>0</v>
      </c>
      <c r="O62" s="3">
        <v>0</v>
      </c>
      <c r="P62" s="3">
        <v>3000</v>
      </c>
      <c r="Q62" s="3">
        <v>0</v>
      </c>
    </row>
    <row r="63" spans="1:17" x14ac:dyDescent="0.3">
      <c r="A63" s="1" t="s">
        <v>2572</v>
      </c>
      <c r="B63" s="1">
        <f>_xlfn.XLOOKUP(FCST_2025[[#This Row],[CODIGO]],DIM_TdL[Código],DIM_TdL[Descripción],0,0,1)</f>
        <v>0</v>
      </c>
      <c r="C63" s="1" t="s">
        <v>2573</v>
      </c>
      <c r="D63" s="1" t="s">
        <v>1798</v>
      </c>
      <c r="E63" s="1" t="s">
        <v>2001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">
        <v>0</v>
      </c>
      <c r="M63" s="3">
        <v>0</v>
      </c>
      <c r="N63" s="3">
        <v>0</v>
      </c>
      <c r="O63" s="3">
        <v>1000</v>
      </c>
      <c r="P63" s="3">
        <v>0</v>
      </c>
      <c r="Q63" s="3">
        <v>0</v>
      </c>
    </row>
    <row r="64" spans="1:17" x14ac:dyDescent="0.3">
      <c r="A64" s="1" t="s">
        <v>322</v>
      </c>
      <c r="B64" s="1" t="str">
        <f>_xlfn.XLOOKUP(FCST_2025[[#This Row],[CODIGO]],DIM_TdL[Código],DIM_TdL[Descripción],0,0,1)</f>
        <v>DUMO LABS DELTA NIGHT C/60 CAPS</v>
      </c>
      <c r="C64" s="1" t="s">
        <v>2005</v>
      </c>
      <c r="D64" s="1" t="s">
        <v>1798</v>
      </c>
      <c r="E64" s="1" t="s">
        <v>2001</v>
      </c>
      <c r="F64" s="34">
        <v>0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">
        <v>0</v>
      </c>
      <c r="M64" s="3">
        <v>1000</v>
      </c>
      <c r="N64" s="3">
        <v>0</v>
      </c>
      <c r="O64" s="3">
        <v>0</v>
      </c>
      <c r="P64" s="3">
        <v>0</v>
      </c>
      <c r="Q64" s="3">
        <v>0</v>
      </c>
    </row>
    <row r="65" spans="1:17" x14ac:dyDescent="0.3">
      <c r="A65" s="1" t="s">
        <v>2574</v>
      </c>
      <c r="B65" s="1">
        <f>_xlfn.XLOOKUP(FCST_2025[[#This Row],[CODIGO]],DIM_TdL[Código],DIM_TdL[Descripción],0,0,1)</f>
        <v>0</v>
      </c>
      <c r="C65" s="1" t="s">
        <v>2559</v>
      </c>
      <c r="D65" s="1" t="s">
        <v>1798</v>
      </c>
      <c r="E65" s="1" t="s">
        <v>2001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">
        <v>0</v>
      </c>
      <c r="M65" s="3">
        <v>1000</v>
      </c>
      <c r="N65" s="3">
        <v>0</v>
      </c>
      <c r="O65" s="3">
        <v>0</v>
      </c>
      <c r="P65" s="3">
        <v>0</v>
      </c>
      <c r="Q65" s="3">
        <v>0</v>
      </c>
    </row>
    <row r="66" spans="1:17" x14ac:dyDescent="0.3">
      <c r="A66" s="1" t="s">
        <v>2575</v>
      </c>
      <c r="B66" s="1">
        <f>_xlfn.XLOOKUP(FCST_2025[[#This Row],[CODIGO]],DIM_TdL[Código],DIM_TdL[Descripción],0,0,1)</f>
        <v>0</v>
      </c>
      <c r="C66" s="1" t="s">
        <v>2560</v>
      </c>
      <c r="D66" s="1" t="s">
        <v>1798</v>
      </c>
      <c r="E66" s="1" t="s">
        <v>2001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">
        <v>0</v>
      </c>
      <c r="M66" s="3">
        <v>0</v>
      </c>
      <c r="N66" s="3">
        <v>0</v>
      </c>
      <c r="O66" s="3">
        <v>0</v>
      </c>
      <c r="P66" s="3">
        <v>1000</v>
      </c>
      <c r="Q66" s="3">
        <v>0</v>
      </c>
    </row>
    <row r="67" spans="1:17" x14ac:dyDescent="0.3">
      <c r="A67" s="1" t="s">
        <v>340</v>
      </c>
      <c r="B67" s="1" t="str">
        <f>_xlfn.XLOOKUP(FCST_2025[[#This Row],[CODIGO]],DIM_TdL[Código],DIM_TdL[Descripción],0,0,1)</f>
        <v>DUMO LABS FOCUS BOOST C/60 CAPS</v>
      </c>
      <c r="C67" s="1" t="s">
        <v>2006</v>
      </c>
      <c r="D67" s="1" t="s">
        <v>1798</v>
      </c>
      <c r="E67" s="1" t="s">
        <v>2001</v>
      </c>
      <c r="F67" s="34">
        <v>0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">
        <v>0</v>
      </c>
      <c r="M67" s="3">
        <v>0</v>
      </c>
      <c r="N67" s="3">
        <v>0</v>
      </c>
      <c r="O67" s="3">
        <v>1000</v>
      </c>
      <c r="P67" s="3">
        <v>0</v>
      </c>
      <c r="Q67" s="3">
        <v>0</v>
      </c>
    </row>
    <row r="68" spans="1:17" x14ac:dyDescent="0.3">
      <c r="A68" s="1" t="s">
        <v>360</v>
      </c>
      <c r="B68" s="1" t="str">
        <f>_xlfn.XLOOKUP(FCST_2025[[#This Row],[CODIGO]],DIM_TdL[Código],DIM_TdL[Descripción],0,0,1)</f>
        <v>DUMO LABS FOCUS BOOST BLACK C/60 CAPS</v>
      </c>
      <c r="C68" s="1" t="s">
        <v>2007</v>
      </c>
      <c r="D68" s="1" t="s">
        <v>1798</v>
      </c>
      <c r="E68" s="1" t="s">
        <v>2001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">
        <v>0</v>
      </c>
      <c r="M68" s="3">
        <v>0</v>
      </c>
      <c r="N68" s="3">
        <v>0</v>
      </c>
      <c r="O68" s="3">
        <v>1000</v>
      </c>
      <c r="P68" s="3">
        <v>0</v>
      </c>
      <c r="Q68" s="3">
        <v>0</v>
      </c>
    </row>
    <row r="69" spans="1:17" x14ac:dyDescent="0.3">
      <c r="A69" s="1" t="s">
        <v>31</v>
      </c>
      <c r="B69" s="1" t="str">
        <f>_xlfn.XLOOKUP(FCST_2025[[#This Row],[CODIGO]],DIM_TdL[Código],DIM_TdL[Descripción],0,0,1)</f>
        <v>OMEGA 3 KRILL CAPSULA BLANDA 60 CAPS</v>
      </c>
      <c r="C69" s="1" t="s">
        <v>2008</v>
      </c>
      <c r="D69" s="1" t="s">
        <v>1798</v>
      </c>
      <c r="E69" s="1" t="s">
        <v>2001</v>
      </c>
      <c r="F69" s="34">
        <v>0</v>
      </c>
      <c r="G69" s="34">
        <v>0</v>
      </c>
      <c r="H69" s="34">
        <v>0</v>
      </c>
      <c r="I69" s="34">
        <v>0</v>
      </c>
      <c r="J69" s="34">
        <v>300</v>
      </c>
      <c r="K69" s="34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x14ac:dyDescent="0.3">
      <c r="A70" s="1" t="s">
        <v>480</v>
      </c>
      <c r="B70" s="1" t="str">
        <f>_xlfn.XLOOKUP(FCST_2025[[#This Row],[CODIGO]],DIM_TdL[Código],DIM_TdL[Descripción],0,0,1)</f>
        <v>MULTIBLUE PRÓBIOTICOS FCO/30 CAPS</v>
      </c>
      <c r="C70" s="1" t="s">
        <v>481</v>
      </c>
      <c r="D70" s="1" t="s">
        <v>1798</v>
      </c>
      <c r="E70" s="1" t="s">
        <v>2009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x14ac:dyDescent="0.3">
      <c r="A71" s="1" t="s">
        <v>368</v>
      </c>
      <c r="B71" s="1" t="str">
        <f>_xlfn.XLOOKUP(FCST_2025[[#This Row],[CODIGO]],DIM_TdL[Código],DIM_TdL[Descripción],0,0,1)</f>
        <v>MULTIBLUE PRÓBIOTIC FIT MM 2 CAPS</v>
      </c>
      <c r="C71" s="1" t="s">
        <v>369</v>
      </c>
      <c r="D71" s="1" t="s">
        <v>1798</v>
      </c>
      <c r="E71" s="1" t="s">
        <v>2009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x14ac:dyDescent="0.3">
      <c r="A72" s="1" t="s">
        <v>378</v>
      </c>
      <c r="B72" s="1" t="str">
        <f>_xlfn.XLOOKUP(FCST_2025[[#This Row],[CODIGO]],DIM_TdL[Código],DIM_TdL[Descripción],0,0,1)</f>
        <v>MULTIBLUE PRÓBIOTIC FIT 30 CAPS PT</v>
      </c>
      <c r="C72" s="1" t="s">
        <v>379</v>
      </c>
      <c r="D72" s="1" t="s">
        <v>1798</v>
      </c>
      <c r="E72" s="1" t="s">
        <v>2009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">
        <v>0</v>
      </c>
      <c r="M72" s="3">
        <v>0</v>
      </c>
      <c r="N72" s="3">
        <v>5000</v>
      </c>
      <c r="O72" s="3">
        <v>5000</v>
      </c>
      <c r="P72" s="3">
        <v>0</v>
      </c>
      <c r="Q72" s="3">
        <v>0</v>
      </c>
    </row>
    <row r="73" spans="1:17" x14ac:dyDescent="0.3">
      <c r="A73" s="1" t="s">
        <v>383</v>
      </c>
      <c r="B73" s="1" t="str">
        <f>_xlfn.XLOOKUP(FCST_2025[[#This Row],[CODIGO]],DIM_TdL[Código],DIM_TdL[Descripción],0,0,1)</f>
        <v>MULTIBLUE PRÓBIOTIC FIT 60 CAPS PT</v>
      </c>
      <c r="C73" s="1" t="s">
        <v>384</v>
      </c>
      <c r="D73" s="1" t="s">
        <v>1798</v>
      </c>
      <c r="E73" s="1" t="s">
        <v>2009</v>
      </c>
      <c r="F73" s="34">
        <v>0</v>
      </c>
      <c r="G73" s="34">
        <v>0</v>
      </c>
      <c r="H73" s="34">
        <v>2400</v>
      </c>
      <c r="I73" s="34">
        <v>0</v>
      </c>
      <c r="J73" s="34">
        <v>0</v>
      </c>
      <c r="K73" s="34">
        <v>0</v>
      </c>
      <c r="L73" s="3">
        <v>2500</v>
      </c>
      <c r="M73" s="3">
        <v>2500</v>
      </c>
      <c r="N73" s="3">
        <v>5000</v>
      </c>
      <c r="O73" s="3">
        <v>0</v>
      </c>
      <c r="P73" s="3">
        <v>0</v>
      </c>
      <c r="Q73" s="3">
        <v>2500</v>
      </c>
    </row>
    <row r="74" spans="1:17" x14ac:dyDescent="0.3">
      <c r="A74" s="1" t="s">
        <v>241</v>
      </c>
      <c r="B74" s="1" t="str">
        <f>_xlfn.XLOOKUP(FCST_2025[[#This Row],[CODIGO]],DIM_TdL[Código],DIM_TdL[Descripción],0,0,1)</f>
        <v>MULTIBLUE COMPLEJO B C/30 CAPS</v>
      </c>
      <c r="C74" s="1" t="s">
        <v>2010</v>
      </c>
      <c r="D74" s="1" t="s">
        <v>1798</v>
      </c>
      <c r="E74" s="1" t="s">
        <v>2009</v>
      </c>
      <c r="F74" s="34">
        <v>0</v>
      </c>
      <c r="G74" s="34">
        <v>0</v>
      </c>
      <c r="H74" s="34">
        <v>6500</v>
      </c>
      <c r="I74" s="34">
        <v>0</v>
      </c>
      <c r="J74" s="34">
        <v>13000</v>
      </c>
      <c r="K74" s="34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10000</v>
      </c>
    </row>
    <row r="75" spans="1:17" x14ac:dyDescent="0.3">
      <c r="A75" s="1" t="s">
        <v>162</v>
      </c>
      <c r="B75" s="1" t="str">
        <f>_xlfn.XLOOKUP(FCST_2025[[#This Row],[CODIGO]],DIM_TdL[Código],DIM_TdL[Descripción],0,0,1)</f>
        <v>BERBERINA CAPSULAS C/120</v>
      </c>
      <c r="C75" s="1" t="s">
        <v>2011</v>
      </c>
      <c r="D75" s="1" t="s">
        <v>1798</v>
      </c>
      <c r="E75" s="1" t="s">
        <v>2009</v>
      </c>
      <c r="F75" s="34">
        <v>0</v>
      </c>
      <c r="G75" s="34">
        <v>0</v>
      </c>
      <c r="H75" s="34">
        <v>0</v>
      </c>
      <c r="I75" s="34">
        <v>5000</v>
      </c>
      <c r="J75" s="34">
        <v>0</v>
      </c>
      <c r="K75" s="34">
        <v>5000</v>
      </c>
      <c r="L75" s="3">
        <v>20000</v>
      </c>
      <c r="M75" s="3">
        <v>0</v>
      </c>
      <c r="N75" s="3">
        <v>20000</v>
      </c>
      <c r="O75" s="3">
        <v>0</v>
      </c>
      <c r="P75" s="3">
        <v>10000</v>
      </c>
      <c r="Q75" s="3">
        <v>0</v>
      </c>
    </row>
    <row r="76" spans="1:17" x14ac:dyDescent="0.3">
      <c r="A76" s="1" t="s">
        <v>502</v>
      </c>
      <c r="B76" s="1" t="str">
        <f>_xlfn.XLOOKUP(FCST_2025[[#This Row],[CODIGO]],DIM_TdL[Código],DIM_TdL[Descripción],0,0,1)</f>
        <v>MULTIBLUE MAGNESIO CAPS FCO/60</v>
      </c>
      <c r="C76" s="1" t="s">
        <v>2012</v>
      </c>
      <c r="D76" s="1" t="s">
        <v>1798</v>
      </c>
      <c r="E76" s="1" t="s">
        <v>2009</v>
      </c>
      <c r="F76" s="34">
        <v>0</v>
      </c>
      <c r="G76" s="34">
        <v>0</v>
      </c>
      <c r="H76" s="34">
        <v>13400</v>
      </c>
      <c r="I76" s="34">
        <v>13400</v>
      </c>
      <c r="J76" s="34">
        <v>13400</v>
      </c>
      <c r="K76" s="34">
        <v>0</v>
      </c>
      <c r="L76" s="3">
        <v>6700</v>
      </c>
      <c r="M76" s="3">
        <v>6700</v>
      </c>
      <c r="N76" s="3">
        <v>6700</v>
      </c>
      <c r="O76" s="3">
        <v>0</v>
      </c>
      <c r="P76" s="3">
        <v>0</v>
      </c>
      <c r="Q76" s="3">
        <v>0</v>
      </c>
    </row>
    <row r="77" spans="1:17" x14ac:dyDescent="0.3">
      <c r="A77" s="1" t="s">
        <v>494</v>
      </c>
      <c r="B77" s="1" t="str">
        <f>_xlfn.XLOOKUP(FCST_2025[[#This Row],[CODIGO]],DIM_TdL[Código],DIM_TdL[Descripción],0,0,1)</f>
        <v>MULTIBLUE MAGNESIO CAPS FCO/120</v>
      </c>
      <c r="C77" s="1" t="s">
        <v>2013</v>
      </c>
      <c r="D77" s="1" t="s">
        <v>1798</v>
      </c>
      <c r="E77" s="1" t="s">
        <v>2009</v>
      </c>
      <c r="F77" s="34">
        <v>3350</v>
      </c>
      <c r="G77" s="34">
        <v>22500</v>
      </c>
      <c r="H77" s="34">
        <v>0</v>
      </c>
      <c r="I77" s="34">
        <v>10000</v>
      </c>
      <c r="J77" s="34">
        <v>30000</v>
      </c>
      <c r="K77" s="34">
        <v>10000</v>
      </c>
      <c r="L77" s="3">
        <v>10000</v>
      </c>
      <c r="M77" s="3">
        <v>0</v>
      </c>
      <c r="N77" s="3">
        <v>20000</v>
      </c>
      <c r="O77" s="3">
        <v>0</v>
      </c>
      <c r="P77" s="3">
        <v>0</v>
      </c>
      <c r="Q77" s="3">
        <v>20000</v>
      </c>
    </row>
    <row r="78" spans="1:17" x14ac:dyDescent="0.3">
      <c r="A78" s="1" t="s">
        <v>42</v>
      </c>
      <c r="B78" s="1" t="str">
        <f>_xlfn.XLOOKUP(FCST_2025[[#This Row],[CODIGO]],DIM_TdL[Código],DIM_TdL[Descripción],0,0,1)</f>
        <v>MULTIBLUE OMEGA 3 60 CAPSULAS BLANDAS</v>
      </c>
      <c r="C78" s="1" t="s">
        <v>2014</v>
      </c>
      <c r="D78" s="1" t="s">
        <v>1798</v>
      </c>
      <c r="E78" s="1" t="s">
        <v>2009</v>
      </c>
      <c r="F78" s="34">
        <v>0</v>
      </c>
      <c r="G78" s="34">
        <v>0</v>
      </c>
      <c r="H78" s="34">
        <v>0</v>
      </c>
      <c r="I78" s="34">
        <v>0</v>
      </c>
      <c r="J78" s="34">
        <v>8300</v>
      </c>
      <c r="K78" s="34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7" x14ac:dyDescent="0.3">
      <c r="A79" s="1" t="s">
        <v>508</v>
      </c>
      <c r="B79" s="1" t="str">
        <f>_xlfn.XLOOKUP(FCST_2025[[#This Row],[CODIGO]],DIM_TdL[Código],DIM_TdL[Descripción],0,0,1)</f>
        <v>MULTIBLUE SKIN HAIR NAILS C/60 CAPS</v>
      </c>
      <c r="C79" s="1" t="s">
        <v>2015</v>
      </c>
      <c r="D79" s="1" t="s">
        <v>1798</v>
      </c>
      <c r="E79" s="1" t="s">
        <v>2009</v>
      </c>
      <c r="F79" s="34">
        <v>0</v>
      </c>
      <c r="G79" s="34">
        <v>0</v>
      </c>
      <c r="H79" s="34">
        <v>0</v>
      </c>
      <c r="I79" s="34">
        <v>0</v>
      </c>
      <c r="J79" s="34">
        <v>15000</v>
      </c>
      <c r="K79" s="34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7" x14ac:dyDescent="0.3">
      <c r="A80" s="1" t="s">
        <v>891</v>
      </c>
      <c r="B80" s="1" t="str">
        <f>_xlfn.XLOOKUP(FCST_2025[[#This Row],[CODIGO]],DIM_TdL[Código],DIM_TdL[Descripción],0,0,1)</f>
        <v>BLOOM MX SABOR MANGO TARRO C/145g</v>
      </c>
      <c r="C80" s="1" t="s">
        <v>2016</v>
      </c>
      <c r="D80" s="1" t="s">
        <v>1798</v>
      </c>
      <c r="E80" s="1" t="s">
        <v>2009</v>
      </c>
      <c r="F80" s="34">
        <v>0</v>
      </c>
      <c r="G80" s="34">
        <v>0</v>
      </c>
      <c r="H80" s="34">
        <v>0</v>
      </c>
      <c r="I80" s="34">
        <v>2500</v>
      </c>
      <c r="J80" s="34">
        <v>7500</v>
      </c>
      <c r="K80" s="34">
        <v>0</v>
      </c>
      <c r="L80" s="3">
        <v>0</v>
      </c>
      <c r="M80" s="3">
        <v>0</v>
      </c>
      <c r="N80" s="3">
        <v>0</v>
      </c>
      <c r="O80" s="3">
        <v>2500</v>
      </c>
      <c r="P80" s="3">
        <v>0</v>
      </c>
      <c r="Q80" s="3">
        <v>2500</v>
      </c>
    </row>
    <row r="81" spans="1:17" x14ac:dyDescent="0.3">
      <c r="A81" s="1" t="s">
        <v>897</v>
      </c>
      <c r="B81" s="1" t="str">
        <f>_xlfn.XLOOKUP(FCST_2025[[#This Row],[CODIGO]],DIM_TdL[Código],DIM_TdL[Descripción],0,0,1)</f>
        <v>BLOOM MX SABOR MANGO 14 porciones 5.77g</v>
      </c>
      <c r="C81" s="1" t="s">
        <v>2017</v>
      </c>
      <c r="D81" s="1" t="s">
        <v>1798</v>
      </c>
      <c r="E81" s="1" t="s">
        <v>2009</v>
      </c>
      <c r="F81" s="34">
        <v>0</v>
      </c>
      <c r="G81" s="34">
        <v>0</v>
      </c>
      <c r="H81" s="34">
        <v>3328</v>
      </c>
      <c r="I81" s="34">
        <v>0</v>
      </c>
      <c r="J81" s="34">
        <v>0</v>
      </c>
      <c r="K81" s="34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  <row r="82" spans="1:17" x14ac:dyDescent="0.3">
      <c r="A82" s="1" t="s">
        <v>871</v>
      </c>
      <c r="B82" s="1" t="str">
        <f>_xlfn.XLOOKUP(FCST_2025[[#This Row],[CODIGO]],DIM_TdL[Código],DIM_TdL[Descripción],0,0,1)</f>
        <v>BLOOM MX SABOR FRUTOS ROJOS TARRO C/145g</v>
      </c>
      <c r="C82" s="1" t="s">
        <v>2018</v>
      </c>
      <c r="D82" s="1" t="s">
        <v>1798</v>
      </c>
      <c r="E82" s="1" t="s">
        <v>2009</v>
      </c>
      <c r="F82" s="34">
        <v>0</v>
      </c>
      <c r="G82" s="34">
        <v>0</v>
      </c>
      <c r="H82" s="34">
        <v>10000</v>
      </c>
      <c r="I82" s="34">
        <v>5000</v>
      </c>
      <c r="J82" s="34">
        <v>7500</v>
      </c>
      <c r="K82" s="34">
        <v>0</v>
      </c>
      <c r="L82" s="3">
        <v>0</v>
      </c>
      <c r="M82" s="3">
        <v>5000</v>
      </c>
      <c r="N82" s="3">
        <v>5000</v>
      </c>
      <c r="O82" s="3">
        <v>0</v>
      </c>
      <c r="P82" s="3">
        <v>0</v>
      </c>
      <c r="Q82" s="3">
        <v>2500</v>
      </c>
    </row>
    <row r="83" spans="1:17" x14ac:dyDescent="0.3">
      <c r="A83" s="1" t="s">
        <v>877</v>
      </c>
      <c r="B83" s="1" t="str">
        <f>_xlfn.XLOOKUP(FCST_2025[[#This Row],[CODIGO]],DIM_TdL[Código],DIM_TdL[Descripción],0,0,1)</f>
        <v>BLOOM MX FRUTOS ROJOS 14 porciones 5.77g</v>
      </c>
      <c r="C83" s="1" t="s">
        <v>2019</v>
      </c>
      <c r="D83" s="1" t="s">
        <v>1798</v>
      </c>
      <c r="E83" s="1" t="s">
        <v>2009</v>
      </c>
      <c r="F83" s="34">
        <v>0</v>
      </c>
      <c r="G83" s="34">
        <v>0</v>
      </c>
      <c r="H83" s="34">
        <v>3328</v>
      </c>
      <c r="I83" s="34">
        <v>0</v>
      </c>
      <c r="J83" s="34">
        <v>0</v>
      </c>
      <c r="K83" s="34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1:17" x14ac:dyDescent="0.3">
      <c r="A84" s="1" t="s">
        <v>883</v>
      </c>
      <c r="B84" s="1" t="str">
        <f>_xlfn.XLOOKUP(FCST_2025[[#This Row],[CODIGO]],DIM_TdL[Código],DIM_TdL[Descripción],0,0,1)</f>
        <v>BLOOM MX SABOR FRUTOS ROJOS TARRO C/289g</v>
      </c>
      <c r="C84" s="1" t="s">
        <v>2020</v>
      </c>
      <c r="D84" s="1" t="s">
        <v>1798</v>
      </c>
      <c r="E84" s="1" t="s">
        <v>2009</v>
      </c>
      <c r="F84" s="34">
        <v>0</v>
      </c>
      <c r="G84" s="34">
        <v>0</v>
      </c>
      <c r="H84" s="34">
        <v>0</v>
      </c>
      <c r="I84" s="34">
        <v>10000</v>
      </c>
      <c r="J84" s="34">
        <v>2500</v>
      </c>
      <c r="K84" s="34">
        <v>0</v>
      </c>
      <c r="L84" s="3">
        <v>2500</v>
      </c>
      <c r="M84" s="3">
        <v>7500</v>
      </c>
      <c r="N84" s="3">
        <v>0</v>
      </c>
      <c r="O84" s="3">
        <v>5000</v>
      </c>
      <c r="P84" s="3">
        <v>5000</v>
      </c>
      <c r="Q84" s="3">
        <v>0</v>
      </c>
    </row>
    <row r="85" spans="1:17" x14ac:dyDescent="0.3">
      <c r="A85" s="1" t="s">
        <v>826</v>
      </c>
      <c r="B85" s="1" t="str">
        <f>_xlfn.XLOOKUP(FCST_2025[[#This Row],[CODIGO]],DIM_TdL[Código],DIM_TdL[Descripción],0,0,1)</f>
        <v>BLOOM MX SABOR FRESA-KIWI 145g</v>
      </c>
      <c r="C85" s="1" t="s">
        <v>2021</v>
      </c>
      <c r="D85" s="1" t="s">
        <v>1798</v>
      </c>
      <c r="E85" s="1" t="s">
        <v>2009</v>
      </c>
      <c r="F85" s="34">
        <v>0</v>
      </c>
      <c r="G85" s="34">
        <v>0</v>
      </c>
      <c r="H85" s="34">
        <v>5000</v>
      </c>
      <c r="I85" s="34">
        <v>2500</v>
      </c>
      <c r="J85" s="34">
        <v>0</v>
      </c>
      <c r="K85" s="34">
        <v>0</v>
      </c>
      <c r="L85" s="3">
        <v>2500</v>
      </c>
      <c r="M85" s="3">
        <v>5000</v>
      </c>
      <c r="N85" s="3">
        <v>0</v>
      </c>
      <c r="O85" s="3">
        <v>2500</v>
      </c>
      <c r="P85" s="3">
        <v>2500</v>
      </c>
      <c r="Q85" s="3">
        <v>2500</v>
      </c>
    </row>
    <row r="86" spans="1:17" x14ac:dyDescent="0.3">
      <c r="A86" s="1" t="s">
        <v>773</v>
      </c>
      <c r="B86" s="1" t="str">
        <f>_xlfn.XLOOKUP(FCST_2025[[#This Row],[CODIGO]],DIM_TdL[Código],DIM_TdL[Descripción],0,0,1)</f>
        <v>BLOOM MX SABOR FRESA-KIWI 14 PORCIONES</v>
      </c>
      <c r="C86" s="1" t="s">
        <v>2022</v>
      </c>
      <c r="D86" s="1" t="s">
        <v>1798</v>
      </c>
      <c r="E86" s="1" t="s">
        <v>2009</v>
      </c>
      <c r="F86" s="34">
        <v>8800</v>
      </c>
      <c r="G86" s="34">
        <v>4400</v>
      </c>
      <c r="H86" s="34">
        <v>3328</v>
      </c>
      <c r="I86" s="34">
        <v>4400</v>
      </c>
      <c r="J86" s="34">
        <v>0</v>
      </c>
      <c r="K86" s="34">
        <v>0</v>
      </c>
      <c r="L86" s="3">
        <v>8800</v>
      </c>
      <c r="M86" s="3">
        <v>4400</v>
      </c>
      <c r="N86" s="3">
        <v>0</v>
      </c>
      <c r="O86" s="3">
        <v>0</v>
      </c>
      <c r="P86" s="3">
        <v>0</v>
      </c>
      <c r="Q86" s="3">
        <v>4400</v>
      </c>
    </row>
    <row r="87" spans="1:17" x14ac:dyDescent="0.3">
      <c r="A87" s="1" t="s">
        <v>907</v>
      </c>
      <c r="B87" s="1" t="str">
        <f>_xlfn.XLOOKUP(FCST_2025[[#This Row],[CODIGO]],DIM_TdL[Código],DIM_TdL[Descripción],0,0,1)</f>
        <v>BLOOM GREENS PACK MARACUYA/MANGO C/20 S</v>
      </c>
      <c r="C87" s="1" t="s">
        <v>2023</v>
      </c>
      <c r="D87" s="1" t="s">
        <v>1798</v>
      </c>
      <c r="E87" s="1" t="s">
        <v>2009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">
        <v>6200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1:17" x14ac:dyDescent="0.3">
      <c r="A88" s="1" t="s">
        <v>2024</v>
      </c>
      <c r="B88" s="1">
        <f>_xlfn.XLOOKUP(FCST_2025[[#This Row],[CODIGO]],DIM_TdL[Código],DIM_TdL[Descripción],0,0,1)</f>
        <v>0</v>
      </c>
      <c r="C88" s="1" t="s">
        <v>2025</v>
      </c>
      <c r="D88" s="1" t="s">
        <v>1798</v>
      </c>
      <c r="E88" s="1" t="s">
        <v>2009</v>
      </c>
      <c r="F88" s="34">
        <v>0</v>
      </c>
      <c r="G88" s="34">
        <v>0</v>
      </c>
      <c r="H88" s="34">
        <v>0</v>
      </c>
      <c r="I88" s="34">
        <v>3000</v>
      </c>
      <c r="J88" s="34">
        <v>0</v>
      </c>
      <c r="K88" s="34">
        <v>0</v>
      </c>
      <c r="L88" s="3">
        <v>0</v>
      </c>
      <c r="M88" s="3">
        <v>3000</v>
      </c>
      <c r="N88" s="3">
        <v>0</v>
      </c>
      <c r="O88" s="3">
        <v>0</v>
      </c>
      <c r="P88" s="3">
        <v>0</v>
      </c>
      <c r="Q88" s="3">
        <v>0</v>
      </c>
    </row>
    <row r="89" spans="1:17" x14ac:dyDescent="0.3">
      <c r="A89" s="1" t="s">
        <v>1439</v>
      </c>
      <c r="B89" s="1" t="str">
        <f>_xlfn.XLOOKUP(FCST_2025[[#This Row],[CODIGO]],DIM_TdL[Código],DIM_TdL[Descripción],0,0,1)</f>
        <v>BLOOM PREWORKOUT PINK LIMONADE MX C/175</v>
      </c>
      <c r="C89" s="1" t="s">
        <v>2026</v>
      </c>
      <c r="D89" s="1" t="s">
        <v>1798</v>
      </c>
      <c r="E89" s="1" t="s">
        <v>2009</v>
      </c>
      <c r="F89" s="34">
        <v>4000</v>
      </c>
      <c r="G89" s="34">
        <v>4000</v>
      </c>
      <c r="H89" s="34">
        <v>2000</v>
      </c>
      <c r="I89" s="34">
        <v>4000</v>
      </c>
      <c r="J89" s="34">
        <v>12000</v>
      </c>
      <c r="K89" s="34">
        <v>4000</v>
      </c>
      <c r="L89" s="3">
        <v>2000</v>
      </c>
      <c r="M89" s="3">
        <v>0</v>
      </c>
      <c r="N89" s="3">
        <v>0</v>
      </c>
      <c r="O89" s="3">
        <v>0</v>
      </c>
      <c r="P89" s="3">
        <v>4000</v>
      </c>
      <c r="Q89" s="3">
        <v>2000</v>
      </c>
    </row>
    <row r="90" spans="1:17" x14ac:dyDescent="0.3">
      <c r="A90" s="1" t="s">
        <v>1453</v>
      </c>
      <c r="B90" s="1" t="str">
        <f>_xlfn.XLOOKUP(FCST_2025[[#This Row],[CODIGO]],DIM_TdL[Código],DIM_TdL[Descripción],0,0,1)</f>
        <v>BLOOM PREWORKOUT PINK LIMONADE MX C/350</v>
      </c>
      <c r="C90" s="1" t="s">
        <v>2027</v>
      </c>
      <c r="D90" s="1" t="s">
        <v>1798</v>
      </c>
      <c r="E90" s="1" t="s">
        <v>2009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7" x14ac:dyDescent="0.3">
      <c r="A91" s="1" t="s">
        <v>1461</v>
      </c>
      <c r="B91" s="1" t="str">
        <f>_xlfn.XLOOKUP(FCST_2025[[#This Row],[CODIGO]],DIM_TdL[Código],DIM_TdL[Descripción],0,0,1)</f>
        <v>BLOOM PREWORKOUT PINK LIMONADE 14 SACHET</v>
      </c>
      <c r="C91" s="1" t="s">
        <v>2028</v>
      </c>
      <c r="D91" s="1" t="s">
        <v>1798</v>
      </c>
      <c r="E91" s="1" t="s">
        <v>2009</v>
      </c>
      <c r="F91" s="34">
        <v>0</v>
      </c>
      <c r="G91" s="34">
        <v>3500</v>
      </c>
      <c r="H91" s="34">
        <v>0</v>
      </c>
      <c r="I91" s="34">
        <v>3500</v>
      </c>
      <c r="J91" s="34">
        <v>7000</v>
      </c>
      <c r="K91" s="34">
        <v>7000</v>
      </c>
      <c r="L91" s="3">
        <v>3500</v>
      </c>
      <c r="M91" s="3">
        <v>3500</v>
      </c>
      <c r="N91" s="3">
        <v>3500</v>
      </c>
      <c r="O91" s="3">
        <v>0</v>
      </c>
      <c r="P91" s="3">
        <v>0</v>
      </c>
      <c r="Q91" s="3">
        <v>0</v>
      </c>
    </row>
    <row r="92" spans="1:17" x14ac:dyDescent="0.3">
      <c r="A92" s="1" t="s">
        <v>2029</v>
      </c>
      <c r="B92" s="1">
        <f>_xlfn.XLOOKUP(FCST_2025[[#This Row],[CODIGO]],DIM_TdL[Código],DIM_TdL[Descripción],0,0,1)</f>
        <v>0</v>
      </c>
      <c r="C92" s="1" t="s">
        <v>2030</v>
      </c>
      <c r="D92" s="1" t="s">
        <v>1798</v>
      </c>
      <c r="E92" s="1" t="s">
        <v>2009</v>
      </c>
      <c r="F92" s="34">
        <v>0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7" x14ac:dyDescent="0.3">
      <c r="A93" s="1" t="s">
        <v>2291</v>
      </c>
      <c r="B93" s="1" t="str">
        <f>_xlfn.XLOOKUP(FCST_2025[[#This Row],[CODIGO]],DIM_TdL[Código],DIM_TdL[Descripción],0,0,1)</f>
        <v>BLOOM CALOSTRO S/SABOR 25 PORCIONES</v>
      </c>
      <c r="C93" s="1" t="s">
        <v>2031</v>
      </c>
      <c r="D93" s="1" t="s">
        <v>1798</v>
      </c>
      <c r="E93" s="1" t="s">
        <v>2009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">
        <v>0</v>
      </c>
      <c r="M93" s="3">
        <v>0</v>
      </c>
      <c r="N93" s="3">
        <v>10000</v>
      </c>
      <c r="O93" s="3">
        <v>0</v>
      </c>
      <c r="P93" s="3">
        <v>0</v>
      </c>
      <c r="Q93" s="3">
        <v>0</v>
      </c>
    </row>
    <row r="94" spans="1:17" x14ac:dyDescent="0.3">
      <c r="A94" s="1" t="s">
        <v>2292</v>
      </c>
      <c r="B94" s="1" t="str">
        <f>_xlfn.XLOOKUP(FCST_2025[[#This Row],[CODIGO]],DIM_TdL[Código],DIM_TdL[Descripción],0,0,1)</f>
        <v>BLOOM CALOSTRO S/SABOR 50 PORCIONES</v>
      </c>
      <c r="C94" s="1" t="s">
        <v>2032</v>
      </c>
      <c r="D94" s="1" t="s">
        <v>1798</v>
      </c>
      <c r="E94" s="1" t="s">
        <v>2009</v>
      </c>
      <c r="F94" s="34">
        <v>0</v>
      </c>
      <c r="G94" s="34">
        <v>0</v>
      </c>
      <c r="H94" s="34">
        <v>0</v>
      </c>
      <c r="I94" s="34">
        <v>0</v>
      </c>
      <c r="J94" s="34">
        <v>0</v>
      </c>
      <c r="K94" s="34">
        <v>0</v>
      </c>
      <c r="L94" s="3">
        <v>0</v>
      </c>
      <c r="M94" s="3">
        <v>0</v>
      </c>
      <c r="N94" s="3">
        <v>10000</v>
      </c>
      <c r="O94" s="3">
        <v>0</v>
      </c>
      <c r="P94" s="3">
        <v>0</v>
      </c>
      <c r="Q94" s="3">
        <v>0</v>
      </c>
    </row>
    <row r="95" spans="1:17" x14ac:dyDescent="0.3">
      <c r="A95" s="1" t="s">
        <v>921</v>
      </c>
      <c r="B95" s="1" t="str">
        <f>_xlfn.XLOOKUP(FCST_2025[[#This Row],[CODIGO]],DIM_TdL[Código],DIM_TdL[Descripción],0,0,1)</f>
        <v>CREATINA TARRO 200g C/40 PORCIONES</v>
      </c>
      <c r="C95" s="1" t="s">
        <v>2033</v>
      </c>
      <c r="D95" s="1" t="s">
        <v>1798</v>
      </c>
      <c r="E95" s="1" t="s">
        <v>2009</v>
      </c>
      <c r="F95" s="34">
        <v>5000</v>
      </c>
      <c r="G95" s="34">
        <v>5000</v>
      </c>
      <c r="H95" s="34">
        <v>0</v>
      </c>
      <c r="I95" s="34">
        <v>5000</v>
      </c>
      <c r="J95" s="34">
        <v>5000</v>
      </c>
      <c r="K95" s="34">
        <v>0</v>
      </c>
      <c r="L95" s="3">
        <v>5000</v>
      </c>
      <c r="M95" s="3">
        <v>0</v>
      </c>
      <c r="N95" s="3">
        <v>5000</v>
      </c>
      <c r="O95" s="3">
        <v>0</v>
      </c>
      <c r="P95" s="3">
        <v>0</v>
      </c>
      <c r="Q95" s="3">
        <v>0</v>
      </c>
    </row>
    <row r="96" spans="1:17" x14ac:dyDescent="0.3">
      <c r="A96" s="1" t="s">
        <v>733</v>
      </c>
      <c r="B96" s="1" t="str">
        <f>_xlfn.XLOOKUP(FCST_2025[[#This Row],[CODIGO]],DIM_TdL[Código],DIM_TdL[Descripción],0,0,1)</f>
        <v>BLOOM CREATINA LIMÓN TARRO 40 PORCIONES</v>
      </c>
      <c r="C96" s="1" t="s">
        <v>2034</v>
      </c>
      <c r="D96" s="1" t="s">
        <v>1798</v>
      </c>
      <c r="E96" s="1" t="s">
        <v>2009</v>
      </c>
      <c r="F96" s="34">
        <v>0</v>
      </c>
      <c r="G96" s="34">
        <v>5000</v>
      </c>
      <c r="H96" s="34">
        <v>0</v>
      </c>
      <c r="I96" s="34">
        <v>0</v>
      </c>
      <c r="J96" s="34">
        <v>0</v>
      </c>
      <c r="K96" s="34">
        <v>0</v>
      </c>
      <c r="L96" s="3">
        <v>1136</v>
      </c>
      <c r="M96" s="3">
        <v>10000</v>
      </c>
      <c r="N96" s="3">
        <v>0</v>
      </c>
      <c r="O96" s="3">
        <v>0</v>
      </c>
      <c r="P96" s="3">
        <v>0</v>
      </c>
      <c r="Q96" s="3">
        <v>0</v>
      </c>
    </row>
    <row r="97" spans="1:17" x14ac:dyDescent="0.3">
      <c r="A97" s="1" t="s">
        <v>929</v>
      </c>
      <c r="B97" s="1" t="str">
        <f>_xlfn.XLOOKUP(FCST_2025[[#This Row],[CODIGO]],DIM_TdL[Código],DIM_TdL[Descripción],0,0,1)</f>
        <v>CREATINA BLOOM C/14 SACHETS</v>
      </c>
      <c r="C97" s="1" t="s">
        <v>2035</v>
      </c>
      <c r="D97" s="1" t="s">
        <v>1798</v>
      </c>
      <c r="E97" s="1" t="s">
        <v>2009</v>
      </c>
      <c r="F97" s="34">
        <v>0</v>
      </c>
      <c r="G97" s="34">
        <v>0</v>
      </c>
      <c r="H97" s="34">
        <v>4500</v>
      </c>
      <c r="I97" s="34">
        <v>5000</v>
      </c>
      <c r="J97" s="34">
        <v>10000</v>
      </c>
      <c r="K97" s="34">
        <v>0</v>
      </c>
      <c r="L97" s="3">
        <v>0</v>
      </c>
      <c r="M97" s="3">
        <v>5000</v>
      </c>
      <c r="N97" s="3">
        <v>0</v>
      </c>
      <c r="O97" s="3">
        <v>0</v>
      </c>
      <c r="P97" s="3">
        <v>0</v>
      </c>
      <c r="Q97" s="3">
        <v>0</v>
      </c>
    </row>
    <row r="98" spans="1:17" x14ac:dyDescent="0.3">
      <c r="A98" s="1" t="s">
        <v>757</v>
      </c>
      <c r="B98" s="1" t="str">
        <f>_xlfn.XLOOKUP(FCST_2025[[#This Row],[CODIGO]],DIM_TdL[Código],DIM_TdL[Descripción],0,0,1)</f>
        <v>BLOOM CREATINA LIMÓN C/14 SACHETS</v>
      </c>
      <c r="C98" s="1" t="s">
        <v>2036</v>
      </c>
      <c r="D98" s="1" t="s">
        <v>1798</v>
      </c>
      <c r="E98" s="1" t="s">
        <v>2009</v>
      </c>
      <c r="F98" s="34">
        <v>0</v>
      </c>
      <c r="G98" s="34">
        <v>0</v>
      </c>
      <c r="H98" s="34">
        <v>4000</v>
      </c>
      <c r="I98" s="34">
        <v>0</v>
      </c>
      <c r="J98" s="34">
        <v>0</v>
      </c>
      <c r="K98" s="34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1:17" x14ac:dyDescent="0.3">
      <c r="A99" s="1" t="s">
        <v>751</v>
      </c>
      <c r="B99" s="1" t="str">
        <f>_xlfn.XLOOKUP(FCST_2025[[#This Row],[CODIGO]],DIM_TdL[Código],DIM_TdL[Descripción],0,0,1)</f>
        <v>BLOOM CREATINA LIMÓN TARRO 80 PORCIONES</v>
      </c>
      <c r="C99" s="1" t="s">
        <v>2037</v>
      </c>
      <c r="D99" s="1" t="s">
        <v>1798</v>
      </c>
      <c r="E99" s="1" t="s">
        <v>2009</v>
      </c>
      <c r="F99" s="34">
        <v>0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1:17" x14ac:dyDescent="0.3">
      <c r="A100" s="1" t="s">
        <v>1659</v>
      </c>
      <c r="B100" s="1" t="str">
        <f>_xlfn.XLOOKUP(FCST_2025[[#This Row],[CODIGO]],DIM_TdL[Código],DIM_TdL[Descripción],0,0,1)</f>
        <v>MULTILYTE COCO C/20 TABS EFER</v>
      </c>
      <c r="C100" s="1" t="s">
        <v>2038</v>
      </c>
      <c r="D100" s="1" t="s">
        <v>1798</v>
      </c>
      <c r="E100" s="1" t="s">
        <v>2009</v>
      </c>
      <c r="F100" s="34">
        <v>3200</v>
      </c>
      <c r="G100" s="34">
        <v>9600</v>
      </c>
      <c r="H100" s="34">
        <v>0</v>
      </c>
      <c r="I100" s="34">
        <v>0</v>
      </c>
      <c r="J100" s="34">
        <v>0</v>
      </c>
      <c r="K100" s="34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7" x14ac:dyDescent="0.3">
      <c r="A101" s="1" t="s">
        <v>1683</v>
      </c>
      <c r="B101" s="1" t="str">
        <f>_xlfn.XLOOKUP(FCST_2025[[#This Row],[CODIGO]],DIM_TdL[Código],DIM_TdL[Descripción],0,0,1)</f>
        <v>MULTILYTE FRESA KIWI C/20 TABS EFER</v>
      </c>
      <c r="C101" s="1" t="s">
        <v>2039</v>
      </c>
      <c r="D101" s="1" t="s">
        <v>1798</v>
      </c>
      <c r="E101" s="1" t="s">
        <v>2009</v>
      </c>
      <c r="F101" s="34">
        <v>3200</v>
      </c>
      <c r="G101" s="34">
        <v>9600</v>
      </c>
      <c r="H101" s="34">
        <v>0</v>
      </c>
      <c r="I101" s="34">
        <v>0</v>
      </c>
      <c r="J101" s="34">
        <v>0</v>
      </c>
      <c r="K101" s="34">
        <v>3200</v>
      </c>
      <c r="L101" s="3">
        <v>0</v>
      </c>
      <c r="M101" s="3">
        <v>10500</v>
      </c>
      <c r="N101" s="3">
        <v>0</v>
      </c>
      <c r="O101" s="3">
        <v>0</v>
      </c>
      <c r="P101" s="3">
        <v>0</v>
      </c>
      <c r="Q101" s="3">
        <v>0</v>
      </c>
    </row>
    <row r="102" spans="1:17" x14ac:dyDescent="0.3">
      <c r="A102" s="1" t="s">
        <v>1687</v>
      </c>
      <c r="B102" s="1" t="str">
        <f>_xlfn.XLOOKUP(FCST_2025[[#This Row],[CODIGO]],DIM_TdL[Código],DIM_TdL[Descripción],0,0,1)</f>
        <v>MULTILYTE LIMONADA C/20 TABS EFER</v>
      </c>
      <c r="C102" s="1" t="s">
        <v>2040</v>
      </c>
      <c r="D102" s="1" t="s">
        <v>1798</v>
      </c>
      <c r="E102" s="1" t="s">
        <v>2009</v>
      </c>
      <c r="F102" s="34">
        <v>3200</v>
      </c>
      <c r="G102" s="34">
        <v>9600</v>
      </c>
      <c r="H102" s="34">
        <v>0</v>
      </c>
      <c r="I102" s="34">
        <v>0</v>
      </c>
      <c r="J102" s="34">
        <v>0</v>
      </c>
      <c r="K102" s="34">
        <v>0</v>
      </c>
      <c r="L102" s="3">
        <v>0</v>
      </c>
      <c r="M102" s="3">
        <v>17500</v>
      </c>
      <c r="N102" s="3">
        <v>0</v>
      </c>
      <c r="O102" s="3">
        <v>0</v>
      </c>
      <c r="P102" s="3">
        <v>0</v>
      </c>
      <c r="Q102" s="3">
        <v>0</v>
      </c>
    </row>
    <row r="103" spans="1:17" x14ac:dyDescent="0.3">
      <c r="A103" s="1" t="s">
        <v>1707</v>
      </c>
      <c r="B103" s="1" t="str">
        <f>_xlfn.XLOOKUP(FCST_2025[[#This Row],[CODIGO]],DIM_TdL[Código],DIM_TdL[Descripción],0,0,1)</f>
        <v>MULTILYTE NARANJA C/20 TABS EFER</v>
      </c>
      <c r="C103" s="1" t="s">
        <v>2041</v>
      </c>
      <c r="D103" s="1" t="s">
        <v>1798</v>
      </c>
      <c r="E103" s="1" t="s">
        <v>2009</v>
      </c>
      <c r="F103" s="34">
        <v>3200</v>
      </c>
      <c r="G103" s="34">
        <v>9600</v>
      </c>
      <c r="H103" s="34">
        <v>0</v>
      </c>
      <c r="I103" s="34">
        <v>0</v>
      </c>
      <c r="J103" s="34">
        <v>0</v>
      </c>
      <c r="K103" s="34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</row>
    <row r="104" spans="1:17" x14ac:dyDescent="0.3">
      <c r="A104" s="1" t="s">
        <v>1693</v>
      </c>
      <c r="B104" s="1" t="str">
        <f>_xlfn.XLOOKUP(FCST_2025[[#This Row],[CODIGO]],DIM_TdL[Código],DIM_TdL[Descripción],0,0,1)</f>
        <v>MULTILYTE MIX 4 SABORES</v>
      </c>
      <c r="C104" s="1" t="s">
        <v>2042</v>
      </c>
      <c r="D104" s="1" t="s">
        <v>1798</v>
      </c>
      <c r="E104" s="1" t="s">
        <v>2009</v>
      </c>
      <c r="F104" s="34">
        <v>0</v>
      </c>
      <c r="G104" s="34">
        <v>0</v>
      </c>
      <c r="H104" s="34">
        <v>0</v>
      </c>
      <c r="I104" s="34">
        <v>0</v>
      </c>
      <c r="J104" s="34">
        <v>0</v>
      </c>
      <c r="K104" s="34">
        <v>0</v>
      </c>
      <c r="L104" s="3">
        <v>0</v>
      </c>
      <c r="M104" s="3">
        <v>0</v>
      </c>
      <c r="N104" s="3">
        <v>7000</v>
      </c>
      <c r="O104" s="3">
        <v>0</v>
      </c>
      <c r="P104" s="3">
        <v>5000</v>
      </c>
      <c r="Q104" s="3">
        <v>0</v>
      </c>
    </row>
    <row r="105" spans="1:17" x14ac:dyDescent="0.3">
      <c r="A105" s="1" t="s">
        <v>1558</v>
      </c>
      <c r="B105" s="1" t="str">
        <f>_xlfn.XLOOKUP(FCST_2025[[#This Row],[CODIGO]],DIM_TdL[Código],DIM_TdL[Descripción],0,0,1)</f>
        <v>COMPLEJO B SPRING VALLEY C/30 TABS</v>
      </c>
      <c r="C105" s="1" t="s">
        <v>2043</v>
      </c>
      <c r="D105" s="1" t="s">
        <v>1798</v>
      </c>
      <c r="E105" s="1" t="s">
        <v>2009</v>
      </c>
      <c r="F105" s="34">
        <v>0</v>
      </c>
      <c r="G105" s="34">
        <v>0</v>
      </c>
      <c r="H105" s="34">
        <v>0</v>
      </c>
      <c r="I105" s="34">
        <v>21000</v>
      </c>
      <c r="J105" s="34">
        <v>0</v>
      </c>
      <c r="K105" s="34">
        <v>0</v>
      </c>
      <c r="L105" s="3">
        <v>0</v>
      </c>
      <c r="M105" s="3">
        <v>10500</v>
      </c>
      <c r="N105" s="3">
        <v>0</v>
      </c>
      <c r="O105" s="3">
        <v>5000</v>
      </c>
      <c r="P105" s="3">
        <v>0</v>
      </c>
      <c r="Q105" s="3">
        <v>0</v>
      </c>
    </row>
    <row r="106" spans="1:17" x14ac:dyDescent="0.3">
      <c r="A106" s="1" t="s">
        <v>1761</v>
      </c>
      <c r="B106" s="1" t="str">
        <f>_xlfn.XLOOKUP(FCST_2025[[#This Row],[CODIGO]],DIM_TdL[Código],DIM_TdL[Descripción],0,0,1)</f>
        <v>VITAMINA C C/60 TABS SPRING VALLEY</v>
      </c>
      <c r="C106" s="1" t="s">
        <v>2044</v>
      </c>
      <c r="D106" s="1" t="s">
        <v>1798</v>
      </c>
      <c r="E106" s="1" t="s">
        <v>2009</v>
      </c>
      <c r="F106" s="34">
        <v>0</v>
      </c>
      <c r="G106" s="34">
        <v>0</v>
      </c>
      <c r="H106" s="34">
        <v>0</v>
      </c>
      <c r="I106" s="34">
        <v>7000</v>
      </c>
      <c r="J106" s="34">
        <v>0</v>
      </c>
      <c r="K106" s="34">
        <v>0</v>
      </c>
      <c r="L106" s="3">
        <v>0</v>
      </c>
      <c r="M106" s="3">
        <v>3500</v>
      </c>
      <c r="N106" s="3">
        <v>0</v>
      </c>
      <c r="O106" s="3">
        <v>3500</v>
      </c>
      <c r="P106" s="3">
        <v>0</v>
      </c>
      <c r="Q106" s="3">
        <v>0</v>
      </c>
    </row>
    <row r="107" spans="1:17" x14ac:dyDescent="0.3">
      <c r="A107" s="1" t="s">
        <v>1765</v>
      </c>
      <c r="B107" s="1" t="str">
        <f>_xlfn.XLOOKUP(FCST_2025[[#This Row],[CODIGO]],DIM_TdL[Código],DIM_TdL[Descripción],0,0,1)</f>
        <v>VITAMINA D3 C/30 TABS SPRING VALLEY</v>
      </c>
      <c r="C107" s="1" t="s">
        <v>2045</v>
      </c>
      <c r="D107" s="1" t="s">
        <v>1798</v>
      </c>
      <c r="E107" s="1" t="s">
        <v>2009</v>
      </c>
      <c r="F107" s="34">
        <v>0</v>
      </c>
      <c r="G107" s="34">
        <v>0</v>
      </c>
      <c r="H107" s="34">
        <v>0</v>
      </c>
      <c r="I107" s="34">
        <v>21000</v>
      </c>
      <c r="J107" s="34">
        <v>0</v>
      </c>
      <c r="K107" s="34">
        <v>0</v>
      </c>
      <c r="L107" s="3">
        <v>0</v>
      </c>
      <c r="M107" s="3">
        <v>10500</v>
      </c>
      <c r="N107" s="3">
        <v>0</v>
      </c>
      <c r="O107" s="3">
        <v>5000</v>
      </c>
      <c r="P107" s="3">
        <v>0</v>
      </c>
      <c r="Q107" s="3">
        <v>0</v>
      </c>
    </row>
    <row r="108" spans="1:17" x14ac:dyDescent="0.3">
      <c r="A108" s="1" t="s">
        <v>553</v>
      </c>
      <c r="B108" s="1" t="str">
        <f>_xlfn.XLOOKUP(FCST_2025[[#This Row],[CODIGO]],DIM_TdL[Código],DIM_TdL[Descripción],0,0,1)</f>
        <v>PROBIOTICOS MUJER C/30 CAPS SPR VAL</v>
      </c>
      <c r="C108" s="1" t="s">
        <v>2046</v>
      </c>
      <c r="D108" s="1" t="s">
        <v>1798</v>
      </c>
      <c r="E108" s="1" t="s">
        <v>2009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">
        <v>10000</v>
      </c>
      <c r="M108" s="3">
        <v>10000</v>
      </c>
      <c r="N108" s="3">
        <v>0</v>
      </c>
      <c r="O108" s="3">
        <v>5000</v>
      </c>
      <c r="P108" s="3">
        <v>0</v>
      </c>
      <c r="Q108" s="3">
        <v>0</v>
      </c>
    </row>
    <row r="109" spans="1:17" x14ac:dyDescent="0.3">
      <c r="A109" s="1" t="s">
        <v>1625</v>
      </c>
      <c r="B109" s="1" t="str">
        <f>_xlfn.XLOOKUP(FCST_2025[[#This Row],[CODIGO]],DIM_TdL[Código],DIM_TdL[Descripción],0,0,1)</f>
        <v>VITAMINA C C/20 TABS EFER SPR. VALLEY</v>
      </c>
      <c r="C109" s="1" t="s">
        <v>2047</v>
      </c>
      <c r="D109" s="1" t="s">
        <v>1798</v>
      </c>
      <c r="E109" s="1" t="s">
        <v>2009</v>
      </c>
      <c r="F109" s="34">
        <v>0</v>
      </c>
      <c r="G109" s="34">
        <v>0</v>
      </c>
      <c r="H109" s="34">
        <v>0</v>
      </c>
      <c r="I109" s="34">
        <v>0</v>
      </c>
      <c r="J109" s="34">
        <v>0</v>
      </c>
      <c r="K109" s="34">
        <v>0</v>
      </c>
      <c r="L109" s="3">
        <v>21000</v>
      </c>
      <c r="M109" s="3">
        <v>10500</v>
      </c>
      <c r="N109" s="3">
        <v>0</v>
      </c>
      <c r="O109" s="3">
        <v>5000</v>
      </c>
      <c r="P109" s="3">
        <v>0</v>
      </c>
      <c r="Q109" s="3">
        <v>0</v>
      </c>
    </row>
    <row r="110" spans="1:17" x14ac:dyDescent="0.3">
      <c r="A110" s="1" t="s">
        <v>967</v>
      </c>
      <c r="B110" s="1" t="str">
        <f>_xlfn.XLOOKUP(FCST_2025[[#This Row],[CODIGO]],DIM_TdL[Código],DIM_TdL[Descripción],0,0,1)</f>
        <v>COLÁGENO HIDROLIZADO 300G SPRING VALLEY</v>
      </c>
      <c r="C110" s="1" t="s">
        <v>2048</v>
      </c>
      <c r="D110" s="1" t="s">
        <v>1798</v>
      </c>
      <c r="E110" s="1" t="s">
        <v>2009</v>
      </c>
      <c r="F110" s="34">
        <v>0</v>
      </c>
      <c r="G110" s="34">
        <v>0</v>
      </c>
      <c r="H110" s="34">
        <v>0</v>
      </c>
      <c r="I110" s="34">
        <v>0</v>
      </c>
      <c r="J110" s="34">
        <v>0</v>
      </c>
      <c r="K110" s="34">
        <v>5700</v>
      </c>
      <c r="L110" s="3">
        <v>2850</v>
      </c>
      <c r="M110" s="3">
        <v>0</v>
      </c>
      <c r="N110" s="3">
        <v>2850</v>
      </c>
      <c r="O110" s="3">
        <v>2800</v>
      </c>
      <c r="P110" s="3">
        <v>0</v>
      </c>
      <c r="Q110" s="3">
        <v>0</v>
      </c>
    </row>
    <row r="111" spans="1:17" x14ac:dyDescent="0.3">
      <c r="A111" s="1" t="s">
        <v>959</v>
      </c>
      <c r="B111" s="1" t="str">
        <f>_xlfn.XLOOKUP(FCST_2025[[#This Row],[CODIGO]],DIM_TdL[Código],DIM_TdL[Descripción],0,0,1)</f>
        <v>COLÁGENO + VIT C+ VIT D 300G SPRING VALL</v>
      </c>
      <c r="C111" s="1" t="s">
        <v>2049</v>
      </c>
      <c r="D111" s="1" t="s">
        <v>1798</v>
      </c>
      <c r="E111" s="1" t="s">
        <v>2009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5700</v>
      </c>
      <c r="L111" s="3">
        <v>1900</v>
      </c>
      <c r="M111" s="3">
        <v>950</v>
      </c>
      <c r="N111" s="3">
        <v>1900</v>
      </c>
      <c r="O111" s="3">
        <v>1900</v>
      </c>
      <c r="P111" s="3">
        <v>0</v>
      </c>
      <c r="Q111" s="3">
        <v>0</v>
      </c>
    </row>
    <row r="112" spans="1:17" x14ac:dyDescent="0.3">
      <c r="A112" s="1" t="s">
        <v>765</v>
      </c>
      <c r="B112" s="1" t="str">
        <f>_xlfn.XLOOKUP(FCST_2025[[#This Row],[CODIGO]],DIM_TdL[Código],DIM_TdL[Descripción],0,0,1)</f>
        <v>COLÁGENO + BIOTINA 300G SPRING VALLEY</v>
      </c>
      <c r="C112" s="1" t="s">
        <v>2050</v>
      </c>
      <c r="D112" s="1" t="s">
        <v>1798</v>
      </c>
      <c r="E112" s="1" t="s">
        <v>2009</v>
      </c>
      <c r="F112" s="34">
        <v>0</v>
      </c>
      <c r="G112" s="34">
        <v>0</v>
      </c>
      <c r="H112" s="34">
        <v>0</v>
      </c>
      <c r="I112" s="34">
        <v>0</v>
      </c>
      <c r="J112" s="34">
        <v>0</v>
      </c>
      <c r="K112" s="34">
        <v>5700</v>
      </c>
      <c r="L112" s="3">
        <v>1900</v>
      </c>
      <c r="M112" s="3">
        <v>950</v>
      </c>
      <c r="N112" s="3">
        <v>1900</v>
      </c>
      <c r="O112" s="3">
        <v>1900</v>
      </c>
      <c r="P112" s="3">
        <v>0</v>
      </c>
      <c r="Q112" s="3">
        <v>0</v>
      </c>
    </row>
    <row r="113" spans="1:17" x14ac:dyDescent="0.3">
      <c r="A113" s="1" t="s">
        <v>1503</v>
      </c>
      <c r="B113" s="1" t="str">
        <f>_xlfn.XLOOKUP(FCST_2025[[#This Row],[CODIGO]],DIM_TdL[Código],DIM_TdL[Descripción],0,0,1)</f>
        <v>ÁCIDO FÓLICO + HIERRO C/30 TABS SPRING V</v>
      </c>
      <c r="C113" s="1" t="s">
        <v>2051</v>
      </c>
      <c r="D113" s="1" t="s">
        <v>1798</v>
      </c>
      <c r="E113" s="1" t="s">
        <v>2009</v>
      </c>
      <c r="F113" s="34">
        <v>0</v>
      </c>
      <c r="G113" s="34">
        <v>0</v>
      </c>
      <c r="H113" s="34">
        <v>0</v>
      </c>
      <c r="I113" s="34">
        <v>21000</v>
      </c>
      <c r="J113" s="34">
        <v>0</v>
      </c>
      <c r="K113" s="34">
        <v>0</v>
      </c>
      <c r="L113" s="3">
        <v>0</v>
      </c>
      <c r="M113" s="3">
        <v>10500</v>
      </c>
      <c r="N113" s="3">
        <v>0</v>
      </c>
      <c r="O113" s="3">
        <v>5000</v>
      </c>
      <c r="P113" s="3">
        <v>0</v>
      </c>
      <c r="Q113" s="3">
        <v>0</v>
      </c>
    </row>
    <row r="114" spans="1:17" x14ac:dyDescent="0.3">
      <c r="A114" s="1" t="s">
        <v>541</v>
      </c>
      <c r="B114" s="1" t="str">
        <f>_xlfn.XLOOKUP(FCST_2025[[#This Row],[CODIGO]],DIM_TdL[Código],DIM_TdL[Descripción],0,0,1)</f>
        <v>PROBIOTICOS 25 BILL C/30 CAPS SPR VALLEY</v>
      </c>
      <c r="C114" s="1" t="s">
        <v>2052</v>
      </c>
      <c r="D114" s="1" t="s">
        <v>1798</v>
      </c>
      <c r="E114" s="1" t="s">
        <v>2009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">
        <v>21000</v>
      </c>
      <c r="M114" s="3">
        <v>10500</v>
      </c>
      <c r="N114" s="3">
        <v>0</v>
      </c>
      <c r="O114" s="3">
        <v>5000</v>
      </c>
      <c r="P114" s="3">
        <v>0</v>
      </c>
      <c r="Q114" s="3">
        <v>0</v>
      </c>
    </row>
    <row r="115" spans="1:17" x14ac:dyDescent="0.3">
      <c r="A115" s="1" t="s">
        <v>1569</v>
      </c>
      <c r="B115" s="1" t="str">
        <f>_xlfn.XLOOKUP(FCST_2025[[#This Row],[CODIGO]],DIM_TdL[Código],DIM_TdL[Descripción],0,0,1)</f>
        <v>CALCIO MAGNESIO ZINC C/60 TABS SPRING VA</v>
      </c>
      <c r="C115" s="1" t="s">
        <v>2053</v>
      </c>
      <c r="D115" s="1" t="s">
        <v>1798</v>
      </c>
      <c r="E115" s="1" t="s">
        <v>2009</v>
      </c>
      <c r="F115" s="34">
        <v>0</v>
      </c>
      <c r="G115" s="34">
        <v>0</v>
      </c>
      <c r="H115" s="34">
        <v>0</v>
      </c>
      <c r="I115" s="34">
        <v>21000</v>
      </c>
      <c r="J115" s="34">
        <v>0</v>
      </c>
      <c r="K115" s="34">
        <v>0</v>
      </c>
      <c r="L115" s="3">
        <v>0</v>
      </c>
      <c r="M115" s="3">
        <v>10500</v>
      </c>
      <c r="N115" s="3">
        <v>0</v>
      </c>
      <c r="O115" s="3">
        <v>5000</v>
      </c>
      <c r="P115" s="3">
        <v>0</v>
      </c>
      <c r="Q115" s="3">
        <v>0</v>
      </c>
    </row>
    <row r="116" spans="1:17" x14ac:dyDescent="0.3">
      <c r="A116" s="1" t="s">
        <v>1773</v>
      </c>
      <c r="B116" s="1" t="str">
        <f>_xlfn.XLOOKUP(FCST_2025[[#This Row],[CODIGO]],DIM_TdL[Código],DIM_TdL[Descripción],0,0,1)</f>
        <v>VIT B12 + REMOLACHA C/30 TABS SPRING VAL</v>
      </c>
      <c r="C116" s="1" t="s">
        <v>2054</v>
      </c>
      <c r="D116" s="1" t="s">
        <v>1798</v>
      </c>
      <c r="E116" s="1" t="s">
        <v>2009</v>
      </c>
      <c r="F116" s="34">
        <v>0</v>
      </c>
      <c r="G116" s="34">
        <v>0</v>
      </c>
      <c r="H116" s="34">
        <v>0</v>
      </c>
      <c r="I116" s="34">
        <v>10000</v>
      </c>
      <c r="J116" s="34">
        <v>0</v>
      </c>
      <c r="K116" s="34">
        <v>0</v>
      </c>
      <c r="L116" s="3">
        <v>0</v>
      </c>
      <c r="M116" s="3">
        <v>10000</v>
      </c>
      <c r="N116" s="3">
        <v>0</v>
      </c>
      <c r="O116" s="3">
        <v>5000</v>
      </c>
      <c r="P116" s="3">
        <v>0</v>
      </c>
      <c r="Q116" s="3">
        <v>0</v>
      </c>
    </row>
    <row r="117" spans="1:17" x14ac:dyDescent="0.3">
      <c r="A117" s="1" t="s">
        <v>1513</v>
      </c>
      <c r="B117" s="1" t="str">
        <f>_xlfn.XLOOKUP(FCST_2025[[#This Row],[CODIGO]],DIM_TdL[Código],DIM_TdL[Descripción],0,0,1)</f>
        <v>COLÁGENO + BIOTINA C/60 TABS SPRING VALL</v>
      </c>
      <c r="C117" s="1" t="s">
        <v>2055</v>
      </c>
      <c r="D117" s="1" t="s">
        <v>1798</v>
      </c>
      <c r="E117" s="1" t="s">
        <v>2009</v>
      </c>
      <c r="F117" s="34">
        <v>0</v>
      </c>
      <c r="G117" s="34">
        <v>0</v>
      </c>
      <c r="H117" s="34">
        <v>0</v>
      </c>
      <c r="I117" s="34">
        <v>10000</v>
      </c>
      <c r="J117" s="34">
        <v>0</v>
      </c>
      <c r="K117" s="34">
        <v>0</v>
      </c>
      <c r="L117" s="3">
        <v>0</v>
      </c>
      <c r="M117" s="3">
        <v>7000</v>
      </c>
      <c r="N117" s="3">
        <v>0</v>
      </c>
      <c r="O117" s="3">
        <v>1900</v>
      </c>
      <c r="P117" s="3">
        <v>0</v>
      </c>
      <c r="Q117" s="3">
        <v>0</v>
      </c>
    </row>
    <row r="118" spans="1:17" x14ac:dyDescent="0.3">
      <c r="A118" s="1" t="s">
        <v>2056</v>
      </c>
      <c r="B118" s="1">
        <f>_xlfn.XLOOKUP(FCST_2025[[#This Row],[CODIGO]],DIM_TdL[Código],DIM_TdL[Descripción],0,0,1)</f>
        <v>0</v>
      </c>
      <c r="C118" s="1" t="s">
        <v>2057</v>
      </c>
      <c r="D118" s="1" t="s">
        <v>1798</v>
      </c>
      <c r="E118" s="1" t="s">
        <v>2009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">
        <v>21000</v>
      </c>
      <c r="M118" s="3">
        <v>10500</v>
      </c>
      <c r="N118" s="3">
        <v>0</v>
      </c>
      <c r="O118" s="3">
        <v>5000</v>
      </c>
      <c r="P118" s="3">
        <v>0</v>
      </c>
      <c r="Q118" s="3">
        <v>0</v>
      </c>
    </row>
    <row r="119" spans="1:17" x14ac:dyDescent="0.3">
      <c r="A119" s="1" t="s">
        <v>2058</v>
      </c>
      <c r="B119" s="1">
        <f>_xlfn.XLOOKUP(FCST_2025[[#This Row],[CODIGO]],DIM_TdL[Código],DIM_TdL[Descripción],0,0,1)</f>
        <v>0</v>
      </c>
      <c r="C119" s="1" t="s">
        <v>2059</v>
      </c>
      <c r="D119" s="1" t="s">
        <v>1798</v>
      </c>
      <c r="E119" s="1" t="s">
        <v>2009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</row>
    <row r="120" spans="1:17" x14ac:dyDescent="0.3">
      <c r="A120" s="1" t="s">
        <v>2060</v>
      </c>
      <c r="B120" s="1">
        <f>_xlfn.XLOOKUP(FCST_2025[[#This Row],[CODIGO]],DIM_TdL[Código],DIM_TdL[Descripción],0,0,1)</f>
        <v>0</v>
      </c>
      <c r="C120" s="1" t="s">
        <v>2061</v>
      </c>
      <c r="D120" s="1" t="s">
        <v>1798</v>
      </c>
      <c r="E120" s="1" t="s">
        <v>2009</v>
      </c>
      <c r="F120" s="34">
        <v>0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</row>
    <row r="121" spans="1:17" x14ac:dyDescent="0.3">
      <c r="A121" s="1" t="s">
        <v>1719</v>
      </c>
      <c r="B121" s="1" t="str">
        <f>_xlfn.XLOOKUP(FCST_2025[[#This Row],[CODIGO]],DIM_TdL[Código],DIM_TdL[Descripción],0,0,1)</f>
        <v>TABLETAS EFER MAGNESIO ZINC 4g</v>
      </c>
      <c r="C121" s="1" t="s">
        <v>2062</v>
      </c>
      <c r="D121" s="1" t="s">
        <v>1798</v>
      </c>
      <c r="E121" s="1" t="s">
        <v>2009</v>
      </c>
      <c r="F121" s="34">
        <v>2000</v>
      </c>
      <c r="G121" s="34">
        <v>0</v>
      </c>
      <c r="H121" s="34">
        <v>0</v>
      </c>
      <c r="I121" s="34">
        <v>0</v>
      </c>
      <c r="J121" s="34">
        <v>2000</v>
      </c>
      <c r="K121" s="34">
        <v>0</v>
      </c>
      <c r="L121" s="3">
        <v>0</v>
      </c>
      <c r="M121" s="3">
        <v>3000</v>
      </c>
      <c r="N121" s="3">
        <v>2000</v>
      </c>
      <c r="O121" s="3">
        <v>0</v>
      </c>
      <c r="P121" s="3">
        <v>0</v>
      </c>
      <c r="Q121" s="3">
        <v>0</v>
      </c>
    </row>
    <row r="122" spans="1:17" x14ac:dyDescent="0.3">
      <c r="A122" s="1" t="s">
        <v>1757</v>
      </c>
      <c r="B122" s="1" t="str">
        <f>_xlfn.XLOOKUP(FCST_2025[[#This Row],[CODIGO]],DIM_TdL[Código],DIM_TdL[Descripción],0,0,1)</f>
        <v>VITAMINA C AL NATURAL C/20 TABS EFERV.</v>
      </c>
      <c r="C122" s="1" t="s">
        <v>2063</v>
      </c>
      <c r="D122" s="1" t="s">
        <v>1798</v>
      </c>
      <c r="E122" s="1" t="s">
        <v>2009</v>
      </c>
      <c r="F122" s="34">
        <v>2000</v>
      </c>
      <c r="G122" s="34">
        <v>0</v>
      </c>
      <c r="H122" s="34">
        <v>0</v>
      </c>
      <c r="I122" s="34">
        <v>0</v>
      </c>
      <c r="J122" s="34">
        <v>2000</v>
      </c>
      <c r="K122" s="34">
        <v>0</v>
      </c>
      <c r="L122" s="3">
        <v>0</v>
      </c>
      <c r="M122" s="3">
        <v>4000</v>
      </c>
      <c r="N122" s="3">
        <v>4000</v>
      </c>
      <c r="O122" s="3">
        <v>0</v>
      </c>
      <c r="P122" s="3">
        <v>0</v>
      </c>
      <c r="Q122" s="3">
        <v>0</v>
      </c>
    </row>
    <row r="123" spans="1:17" x14ac:dyDescent="0.3">
      <c r="A123" s="1" t="s">
        <v>1711</v>
      </c>
      <c r="B123" s="1" t="str">
        <f>_xlfn.XLOOKUP(FCST_2025[[#This Row],[CODIGO]],DIM_TdL[Código],DIM_TdL[Descripción],0,0,1)</f>
        <v>MULTIVITAMINICO AL NATURAL C/20 TABS EFE</v>
      </c>
      <c r="C123" s="1" t="s">
        <v>2064</v>
      </c>
      <c r="D123" s="1" t="s">
        <v>1798</v>
      </c>
      <c r="E123" s="1" t="s">
        <v>2009</v>
      </c>
      <c r="F123" s="34">
        <v>2000</v>
      </c>
      <c r="G123" s="34">
        <v>0</v>
      </c>
      <c r="H123" s="34">
        <v>0</v>
      </c>
      <c r="I123" s="34">
        <v>0</v>
      </c>
      <c r="J123" s="34">
        <v>2000</v>
      </c>
      <c r="K123" s="34">
        <v>0</v>
      </c>
      <c r="L123" s="3">
        <v>0</v>
      </c>
      <c r="M123" s="3">
        <v>4000</v>
      </c>
      <c r="N123" s="3">
        <v>0</v>
      </c>
      <c r="O123" s="3">
        <v>0</v>
      </c>
      <c r="P123" s="3">
        <v>0</v>
      </c>
      <c r="Q123" s="3">
        <v>0</v>
      </c>
    </row>
    <row r="124" spans="1:17" x14ac:dyDescent="0.3">
      <c r="A124" s="1" t="s">
        <v>1597</v>
      </c>
      <c r="B124" s="1" t="str">
        <f>_xlfn.XLOOKUP(FCST_2025[[#This Row],[CODIGO]],DIM_TdL[Código],DIM_TdL[Descripción],0,0,1)</f>
        <v>COMPLEJO B AL NATURAL C/20 TABS EFE</v>
      </c>
      <c r="C124" s="1" t="s">
        <v>2065</v>
      </c>
      <c r="D124" s="1" t="s">
        <v>1798</v>
      </c>
      <c r="E124" s="1" t="s">
        <v>2009</v>
      </c>
      <c r="F124" s="34">
        <v>0</v>
      </c>
      <c r="G124" s="34">
        <v>0</v>
      </c>
      <c r="H124" s="34">
        <v>2000</v>
      </c>
      <c r="I124" s="34">
        <v>0</v>
      </c>
      <c r="J124" s="34">
        <v>0</v>
      </c>
      <c r="K124" s="34">
        <v>0</v>
      </c>
      <c r="L124" s="3">
        <v>0</v>
      </c>
      <c r="M124" s="3">
        <v>4000</v>
      </c>
      <c r="N124" s="3">
        <v>2000</v>
      </c>
      <c r="O124" s="3">
        <v>0</v>
      </c>
      <c r="P124" s="3">
        <v>0</v>
      </c>
      <c r="Q124" s="3">
        <v>1000</v>
      </c>
    </row>
    <row r="125" spans="1:17" x14ac:dyDescent="0.3">
      <c r="A125" s="1" t="s">
        <v>1623</v>
      </c>
      <c r="B125" s="1" t="str">
        <f>_xlfn.XLOOKUP(FCST_2025[[#This Row],[CODIGO]],DIM_TdL[Código],DIM_TdL[Descripción],0,0,1)</f>
        <v>KIDS MULTI AL NATURAL C/20 TABS EF</v>
      </c>
      <c r="C125" s="1" t="s">
        <v>2066</v>
      </c>
      <c r="D125" s="1" t="s">
        <v>1798</v>
      </c>
      <c r="E125" s="1" t="s">
        <v>2009</v>
      </c>
      <c r="F125" s="34">
        <v>0</v>
      </c>
      <c r="G125" s="34">
        <v>0</v>
      </c>
      <c r="H125" s="34">
        <v>2000</v>
      </c>
      <c r="I125" s="34">
        <v>0</v>
      </c>
      <c r="J125" s="34">
        <v>0</v>
      </c>
      <c r="K125" s="34">
        <v>0</v>
      </c>
      <c r="L125" s="3">
        <v>0</v>
      </c>
      <c r="M125" s="3">
        <v>4000</v>
      </c>
      <c r="N125" s="3">
        <v>0</v>
      </c>
      <c r="O125" s="3">
        <v>0</v>
      </c>
      <c r="P125" s="3">
        <v>0</v>
      </c>
      <c r="Q125" s="3">
        <v>1000</v>
      </c>
    </row>
    <row r="126" spans="1:17" x14ac:dyDescent="0.3">
      <c r="A126" s="1" t="s">
        <v>1611</v>
      </c>
      <c r="B126" s="1" t="str">
        <f>_xlfn.XLOOKUP(FCST_2025[[#This Row],[CODIGO]],DIM_TdL[Código],DIM_TdL[Descripción],0,0,1)</f>
        <v>COLAGENO AL NATURAL C/20 TABS EF</v>
      </c>
      <c r="C126" s="1" t="s">
        <v>2067</v>
      </c>
      <c r="D126" s="1" t="s">
        <v>1798</v>
      </c>
      <c r="E126" s="1" t="s">
        <v>2009</v>
      </c>
      <c r="F126" s="34">
        <v>0</v>
      </c>
      <c r="G126" s="34">
        <v>0</v>
      </c>
      <c r="H126" s="34">
        <v>2000</v>
      </c>
      <c r="I126" s="34">
        <v>0</v>
      </c>
      <c r="J126" s="34">
        <v>0</v>
      </c>
      <c r="K126" s="34">
        <v>0</v>
      </c>
      <c r="L126" s="3">
        <v>0</v>
      </c>
      <c r="M126" s="3">
        <v>4000</v>
      </c>
      <c r="N126" s="3">
        <v>0</v>
      </c>
      <c r="O126" s="3">
        <v>0</v>
      </c>
      <c r="P126" s="3">
        <v>0</v>
      </c>
      <c r="Q126" s="3">
        <v>1000</v>
      </c>
    </row>
    <row r="127" spans="1:17" x14ac:dyDescent="0.3">
      <c r="A127" s="1" t="s">
        <v>1617</v>
      </c>
      <c r="B127" s="1" t="str">
        <f>_xlfn.XLOOKUP(FCST_2025[[#This Row],[CODIGO]],DIM_TdL[Código],DIM_TdL[Descripción],0,0,1)</f>
        <v>VITAMINA K2 + D3 AL NATURAL C/20 TABS EF</v>
      </c>
      <c r="C127" s="1" t="s">
        <v>2068</v>
      </c>
      <c r="D127" s="1" t="s">
        <v>1798</v>
      </c>
      <c r="E127" s="1" t="s">
        <v>2009</v>
      </c>
      <c r="F127" s="34">
        <v>0</v>
      </c>
      <c r="G127" s="34">
        <v>0</v>
      </c>
      <c r="H127" s="34">
        <v>2000</v>
      </c>
      <c r="I127" s="34">
        <v>0</v>
      </c>
      <c r="J127" s="34">
        <v>0</v>
      </c>
      <c r="K127" s="34">
        <v>0</v>
      </c>
      <c r="L127" s="3">
        <v>0</v>
      </c>
      <c r="M127" s="3">
        <v>4000</v>
      </c>
      <c r="N127" s="3">
        <v>0</v>
      </c>
      <c r="O127" s="3">
        <v>0</v>
      </c>
      <c r="P127" s="3">
        <v>0</v>
      </c>
      <c r="Q127" s="3">
        <v>1000</v>
      </c>
    </row>
    <row r="128" spans="1:17" x14ac:dyDescent="0.3">
      <c r="A128" s="1" t="s">
        <v>2069</v>
      </c>
      <c r="B128" s="1">
        <f>_xlfn.XLOOKUP(FCST_2025[[#This Row],[CODIGO]],DIM_TdL[Código],DIM_TdL[Descripción],0,0,1)</f>
        <v>0</v>
      </c>
      <c r="C128" s="1" t="s">
        <v>2070</v>
      </c>
      <c r="D128" s="1" t="s">
        <v>1798</v>
      </c>
      <c r="E128" s="1" t="s">
        <v>2009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</row>
    <row r="129" spans="1:17" x14ac:dyDescent="0.3">
      <c r="A129" s="1" t="s">
        <v>1042</v>
      </c>
      <c r="B129" s="1" t="str">
        <f>_xlfn.XLOOKUP(FCST_2025[[#This Row],[CODIGO]],DIM_TdL[Código],DIM_TdL[Descripción],0,0,1)</f>
        <v>C-VYM CERO AZUCAR C/11 SOBRES</v>
      </c>
      <c r="C129" s="1" t="s">
        <v>1043</v>
      </c>
      <c r="D129" s="1" t="s">
        <v>2071</v>
      </c>
      <c r="E129" s="1" t="s">
        <v>2072</v>
      </c>
      <c r="F129" s="34">
        <v>7379</v>
      </c>
      <c r="G129" s="34">
        <v>5357</v>
      </c>
      <c r="H129" s="34">
        <v>3982</v>
      </c>
      <c r="I129" s="34">
        <v>1241</v>
      </c>
      <c r="J129" s="34">
        <v>3000</v>
      </c>
      <c r="K129" s="34">
        <v>1274</v>
      </c>
      <c r="L129" s="3">
        <v>3500</v>
      </c>
      <c r="M129" s="3">
        <v>4000</v>
      </c>
      <c r="N129" s="3">
        <v>3568</v>
      </c>
      <c r="O129" s="3">
        <v>7000</v>
      </c>
      <c r="P129" s="3">
        <v>7000</v>
      </c>
      <c r="Q129" s="3">
        <v>7000</v>
      </c>
    </row>
    <row r="130" spans="1:17" x14ac:dyDescent="0.3">
      <c r="A130" s="1" t="s">
        <v>1593</v>
      </c>
      <c r="B130" s="1" t="str">
        <f>_xlfn.XLOOKUP(FCST_2025[[#This Row],[CODIGO]],DIM_TdL[Código],DIM_TdL[Descripción],0,0,1)</f>
        <v>C-VYM CON 30 TABLETAS MASTICABLES</v>
      </c>
      <c r="C130" s="1" t="s">
        <v>1594</v>
      </c>
      <c r="D130" s="1" t="s">
        <v>2071</v>
      </c>
      <c r="E130" s="1" t="s">
        <v>2072</v>
      </c>
      <c r="F130" s="34">
        <v>13958</v>
      </c>
      <c r="G130" s="34">
        <v>7384</v>
      </c>
      <c r="H130" s="34">
        <v>7463</v>
      </c>
      <c r="I130" s="34">
        <v>3655</v>
      </c>
      <c r="J130" s="34">
        <v>3500</v>
      </c>
      <c r="K130" s="34">
        <v>3500</v>
      </c>
      <c r="L130" s="3">
        <v>3500</v>
      </c>
      <c r="M130" s="3">
        <v>5000</v>
      </c>
      <c r="N130" s="3">
        <v>7627</v>
      </c>
      <c r="O130" s="3">
        <v>15000</v>
      </c>
      <c r="P130" s="3">
        <v>15000</v>
      </c>
      <c r="Q130" s="3">
        <v>15000</v>
      </c>
    </row>
    <row r="131" spans="1:17" x14ac:dyDescent="0.3">
      <c r="A131" s="1" t="s">
        <v>1034</v>
      </c>
      <c r="B131" s="1" t="str">
        <f>_xlfn.XLOOKUP(FCST_2025[[#This Row],[CODIGO]],DIM_TdL[Código],DIM_TdL[Descripción],0,0,1)</f>
        <v>C-VYM NARANJA-MANDARINA C/11 SOBRES</v>
      </c>
      <c r="C131" s="1" t="s">
        <v>1035</v>
      </c>
      <c r="D131" s="1" t="s">
        <v>2071</v>
      </c>
      <c r="E131" s="1" t="s">
        <v>2072</v>
      </c>
      <c r="F131" s="34">
        <v>10381</v>
      </c>
      <c r="G131" s="34">
        <v>10929</v>
      </c>
      <c r="H131" s="34">
        <v>6398</v>
      </c>
      <c r="I131" s="34">
        <v>3233</v>
      </c>
      <c r="J131" s="34">
        <v>4500</v>
      </c>
      <c r="K131" s="34">
        <v>3000</v>
      </c>
      <c r="L131" s="3">
        <v>5000</v>
      </c>
      <c r="M131" s="3">
        <v>5000</v>
      </c>
      <c r="N131" s="3">
        <v>5000</v>
      </c>
      <c r="O131" s="3">
        <v>15000</v>
      </c>
      <c r="P131" s="3">
        <v>15000</v>
      </c>
      <c r="Q131" s="3">
        <v>15000</v>
      </c>
    </row>
    <row r="132" spans="1:17" x14ac:dyDescent="0.3">
      <c r="A132" s="1" t="s">
        <v>690</v>
      </c>
      <c r="B132" s="1" t="str">
        <f>_xlfn.XLOOKUP(FCST_2025[[#This Row],[CODIGO]],DIM_TdL[Código],DIM_TdL[Descripción],0,0,1)</f>
        <v>NATUBRON CERO JARABE 240 ML</v>
      </c>
      <c r="C132" s="1" t="s">
        <v>691</v>
      </c>
      <c r="D132" s="1" t="s">
        <v>2071</v>
      </c>
      <c r="E132" s="1" t="s">
        <v>2072</v>
      </c>
      <c r="F132" s="34">
        <v>18310</v>
      </c>
      <c r="G132" s="34">
        <v>17428</v>
      </c>
      <c r="H132" s="34">
        <v>15391</v>
      </c>
      <c r="I132" s="34">
        <v>4853</v>
      </c>
      <c r="J132" s="34">
        <v>8000</v>
      </c>
      <c r="K132" s="34">
        <v>6254</v>
      </c>
      <c r="L132" s="3">
        <v>6254</v>
      </c>
      <c r="M132" s="3">
        <v>8000</v>
      </c>
      <c r="N132" s="3">
        <v>8000</v>
      </c>
      <c r="O132" s="3">
        <v>16000</v>
      </c>
      <c r="P132" s="3">
        <v>22000</v>
      </c>
      <c r="Q132" s="3">
        <v>20000</v>
      </c>
    </row>
    <row r="133" spans="1:17" x14ac:dyDescent="0.3">
      <c r="A133" s="1" t="s">
        <v>1517</v>
      </c>
      <c r="B133" s="1" t="str">
        <f>_xlfn.XLOOKUP(FCST_2025[[#This Row],[CODIGO]],DIM_TdL[Código],DIM_TdL[Descripción],0,0,1)</f>
        <v>BIOFOLIC 400 / 60 TABS.</v>
      </c>
      <c r="C133" s="1" t="s">
        <v>1518</v>
      </c>
      <c r="D133" s="1" t="s">
        <v>2071</v>
      </c>
      <c r="E133" s="1" t="s">
        <v>2072</v>
      </c>
      <c r="F133" s="34">
        <v>6662</v>
      </c>
      <c r="G133" s="34">
        <v>9167</v>
      </c>
      <c r="H133" s="34">
        <v>5012</v>
      </c>
      <c r="I133" s="34">
        <v>4408</v>
      </c>
      <c r="J133" s="34">
        <v>5000</v>
      </c>
      <c r="K133" s="34">
        <v>5350</v>
      </c>
      <c r="L133" s="3">
        <v>5000</v>
      </c>
      <c r="M133" s="3">
        <v>5000</v>
      </c>
      <c r="N133" s="3">
        <v>5000</v>
      </c>
      <c r="O133" s="3">
        <v>5000</v>
      </c>
      <c r="P133" s="3">
        <v>5000</v>
      </c>
      <c r="Q133" s="3">
        <v>5000</v>
      </c>
    </row>
    <row r="134" spans="1:17" x14ac:dyDescent="0.3">
      <c r="A134" s="1" t="s">
        <v>593</v>
      </c>
      <c r="B134" s="1" t="str">
        <f>_xlfn.XLOOKUP(FCST_2025[[#This Row],[CODIGO]],DIM_TdL[Código],DIM_TdL[Descripción],0,0,1)</f>
        <v>BIOMIVIT 400 30 / CAPS</v>
      </c>
      <c r="C134" s="1" t="s">
        <v>594</v>
      </c>
      <c r="D134" s="1" t="s">
        <v>2071</v>
      </c>
      <c r="E134" s="1" t="s">
        <v>2072</v>
      </c>
      <c r="F134" s="34">
        <v>10017</v>
      </c>
      <c r="G134" s="34">
        <v>16919</v>
      </c>
      <c r="H134" s="34">
        <v>13066</v>
      </c>
      <c r="I134" s="34">
        <v>11269</v>
      </c>
      <c r="J134" s="34">
        <v>14000</v>
      </c>
      <c r="K134" s="34">
        <v>13300</v>
      </c>
      <c r="L134" s="3">
        <v>12000</v>
      </c>
      <c r="M134" s="3">
        <v>14000</v>
      </c>
      <c r="N134" s="3">
        <v>12000</v>
      </c>
      <c r="O134" s="3">
        <v>12000</v>
      </c>
      <c r="P134" s="3">
        <v>12000</v>
      </c>
      <c r="Q134" s="3">
        <v>12000</v>
      </c>
    </row>
    <row r="135" spans="1:17" x14ac:dyDescent="0.3">
      <c r="A135" s="1" t="s">
        <v>312</v>
      </c>
      <c r="B135" s="1" t="str">
        <f>_xlfn.XLOOKUP(FCST_2025[[#This Row],[CODIGO]],DIM_TdL[Código],DIM_TdL[Descripción],0,0,1)</f>
        <v>DIALAVIT C/30 CAPS</v>
      </c>
      <c r="C135" s="1" t="s">
        <v>313</v>
      </c>
      <c r="D135" s="1" t="s">
        <v>2071</v>
      </c>
      <c r="E135" s="1" t="s">
        <v>2072</v>
      </c>
      <c r="F135" s="34">
        <v>1569</v>
      </c>
      <c r="G135" s="34">
        <v>29</v>
      </c>
      <c r="H135" s="34">
        <v>2500</v>
      </c>
      <c r="I135" s="34">
        <v>2000</v>
      </c>
      <c r="J135" s="34">
        <v>2000</v>
      </c>
      <c r="K135" s="34">
        <v>2000</v>
      </c>
      <c r="L135" s="3">
        <v>2000</v>
      </c>
      <c r="M135" s="3">
        <v>2000</v>
      </c>
      <c r="N135" s="3">
        <v>2000</v>
      </c>
      <c r="O135" s="3">
        <v>2000</v>
      </c>
      <c r="P135" s="3">
        <v>2000</v>
      </c>
      <c r="Q135" s="3">
        <v>2000</v>
      </c>
    </row>
    <row r="136" spans="1:17" x14ac:dyDescent="0.3">
      <c r="A136" s="1" t="s">
        <v>1725</v>
      </c>
      <c r="B136" s="1" t="str">
        <f>_xlfn.XLOOKUP(FCST_2025[[#This Row],[CODIGO]],DIM_TdL[Código],DIM_TdL[Descripción],0,0,1)</f>
        <v>PLENIFORM 40 /30 TABS.</v>
      </c>
      <c r="C136" s="1" t="s">
        <v>1726</v>
      </c>
      <c r="D136" s="1" t="s">
        <v>2071</v>
      </c>
      <c r="E136" s="1" t="s">
        <v>2072</v>
      </c>
      <c r="F136" s="34">
        <v>6786</v>
      </c>
      <c r="G136" s="34">
        <v>10630</v>
      </c>
      <c r="H136" s="34">
        <v>11008</v>
      </c>
      <c r="I136" s="34">
        <v>8660</v>
      </c>
      <c r="J136" s="34">
        <v>13288</v>
      </c>
      <c r="K136" s="34">
        <v>14460</v>
      </c>
      <c r="L136" s="3">
        <v>11000</v>
      </c>
      <c r="M136" s="3">
        <v>11000</v>
      </c>
      <c r="N136" s="3">
        <v>11000</v>
      </c>
      <c r="O136" s="3">
        <v>11000</v>
      </c>
      <c r="P136" s="3">
        <v>11000</v>
      </c>
      <c r="Q136" s="3">
        <v>11000</v>
      </c>
    </row>
    <row r="137" spans="1:17" x14ac:dyDescent="0.3">
      <c r="A137" s="1" t="s">
        <v>601</v>
      </c>
      <c r="B137" s="1" t="str">
        <f>_xlfn.XLOOKUP(FCST_2025[[#This Row],[CODIGO]],DIM_TdL[Código],DIM_TdL[Descripción],0,0,1)</f>
        <v>VITEM 3RA /30 CAPS.</v>
      </c>
      <c r="C137" s="1" t="s">
        <v>602</v>
      </c>
      <c r="D137" s="1" t="s">
        <v>2071</v>
      </c>
      <c r="E137" s="1" t="s">
        <v>2072</v>
      </c>
      <c r="F137" s="34">
        <v>5332</v>
      </c>
      <c r="G137" s="34">
        <v>9063</v>
      </c>
      <c r="H137" s="34">
        <v>6372</v>
      </c>
      <c r="I137" s="34">
        <v>4670</v>
      </c>
      <c r="J137" s="34">
        <v>6500</v>
      </c>
      <c r="K137" s="34">
        <v>9800</v>
      </c>
      <c r="L137" s="3">
        <v>7000</v>
      </c>
      <c r="M137" s="3">
        <v>5000</v>
      </c>
      <c r="N137" s="3">
        <v>7000</v>
      </c>
      <c r="O137" s="3">
        <v>5000</v>
      </c>
      <c r="P137" s="3">
        <v>7500</v>
      </c>
      <c r="Q137" s="3">
        <v>7500</v>
      </c>
    </row>
    <row r="138" spans="1:17" x14ac:dyDescent="0.3">
      <c r="A138" s="1" t="s">
        <v>589</v>
      </c>
      <c r="B138" s="1" t="str">
        <f>_xlfn.XLOOKUP(FCST_2025[[#This Row],[CODIGO]],DIM_TdL[Código],DIM_TdL[Descripción],0,0,1)</f>
        <v>VITABIOM Q10 /30 CAPS.</v>
      </c>
      <c r="C138" s="1" t="s">
        <v>590</v>
      </c>
      <c r="D138" s="1" t="s">
        <v>2071</v>
      </c>
      <c r="E138" s="1" t="s">
        <v>2072</v>
      </c>
      <c r="F138" s="34">
        <v>5691</v>
      </c>
      <c r="G138" s="34">
        <v>7923</v>
      </c>
      <c r="H138" s="34">
        <v>7639</v>
      </c>
      <c r="I138" s="34">
        <v>9368</v>
      </c>
      <c r="J138" s="34">
        <v>5000</v>
      </c>
      <c r="K138" s="34">
        <v>5878</v>
      </c>
      <c r="L138" s="3">
        <v>5000</v>
      </c>
      <c r="M138" s="3">
        <v>6500</v>
      </c>
      <c r="N138" s="3">
        <v>6000</v>
      </c>
      <c r="O138" s="3">
        <v>6000</v>
      </c>
      <c r="P138" s="3">
        <v>7500</v>
      </c>
      <c r="Q138" s="3">
        <v>5500</v>
      </c>
    </row>
    <row r="139" spans="1:17" x14ac:dyDescent="0.3">
      <c r="A139" s="1" t="s">
        <v>991</v>
      </c>
      <c r="B139" s="1" t="str">
        <f>_xlfn.XLOOKUP(FCST_2025[[#This Row],[CODIGO]],DIM_TdL[Código],DIM_TdL[Descripción],0,0,1)</f>
        <v>COLAGENER 10 NARANJA 360 G</v>
      </c>
      <c r="C139" s="1" t="s">
        <v>992</v>
      </c>
      <c r="D139" s="1" t="s">
        <v>2071</v>
      </c>
      <c r="E139" s="1" t="s">
        <v>2072</v>
      </c>
      <c r="F139" s="34">
        <v>26</v>
      </c>
      <c r="G139" s="34">
        <v>204</v>
      </c>
      <c r="H139" s="34">
        <v>350</v>
      </c>
      <c r="I139" s="34">
        <v>350</v>
      </c>
      <c r="J139" s="34">
        <v>350</v>
      </c>
      <c r="K139" s="34">
        <v>350</v>
      </c>
      <c r="L139" s="3">
        <v>700</v>
      </c>
      <c r="M139" s="3">
        <v>700</v>
      </c>
      <c r="N139" s="3">
        <v>650</v>
      </c>
      <c r="O139" s="3">
        <v>650</v>
      </c>
      <c r="P139" s="3">
        <v>650</v>
      </c>
      <c r="Q139" s="3">
        <v>650</v>
      </c>
    </row>
    <row r="140" spans="1:17" x14ac:dyDescent="0.3">
      <c r="A140" s="1" t="s">
        <v>971</v>
      </c>
      <c r="B140" s="1" t="str">
        <f>_xlfn.XLOOKUP(FCST_2025[[#This Row],[CODIGO]],DIM_TdL[Código],DIM_TdL[Descripción],0,0,1)</f>
        <v>COLAGENER 3 PEPINO-LIMON 150 G</v>
      </c>
      <c r="C140" s="1" t="s">
        <v>972</v>
      </c>
      <c r="D140" s="1" t="s">
        <v>2071</v>
      </c>
      <c r="E140" s="1" t="s">
        <v>2072</v>
      </c>
      <c r="F140" s="34">
        <v>1187</v>
      </c>
      <c r="G140" s="34">
        <v>338</v>
      </c>
      <c r="H140" s="34">
        <v>244</v>
      </c>
      <c r="I140" s="34">
        <v>156</v>
      </c>
      <c r="J140" s="34">
        <v>1200</v>
      </c>
      <c r="K140" s="34">
        <v>857</v>
      </c>
      <c r="L140" s="3">
        <v>531</v>
      </c>
      <c r="M140" s="3">
        <v>700</v>
      </c>
      <c r="N140" s="3">
        <v>1000</v>
      </c>
      <c r="O140" s="3">
        <v>950</v>
      </c>
      <c r="P140" s="3">
        <v>900</v>
      </c>
      <c r="Q140" s="3">
        <v>900</v>
      </c>
    </row>
    <row r="141" spans="1:17" x14ac:dyDescent="0.3">
      <c r="A141" s="1" t="s">
        <v>1562</v>
      </c>
      <c r="B141" s="1" t="str">
        <f>_xlfn.XLOOKUP(FCST_2025[[#This Row],[CODIGO]],DIM_TdL[Código],DIM_TdL[Descripción],0,0,1)</f>
        <v>COLAGENER C/60 TABS.</v>
      </c>
      <c r="C141" s="1" t="s">
        <v>1563</v>
      </c>
      <c r="D141" s="1" t="s">
        <v>2071</v>
      </c>
      <c r="E141" s="1" t="s">
        <v>2072</v>
      </c>
      <c r="F141" s="34">
        <v>3894</v>
      </c>
      <c r="G141" s="34">
        <v>5219</v>
      </c>
      <c r="H141" s="34">
        <v>4620</v>
      </c>
      <c r="I141" s="34">
        <v>2468</v>
      </c>
      <c r="J141" s="34">
        <v>4400</v>
      </c>
      <c r="K141" s="34">
        <v>4400</v>
      </c>
      <c r="L141" s="3">
        <v>4400</v>
      </c>
      <c r="M141" s="3">
        <v>4200</v>
      </c>
      <c r="N141" s="3">
        <v>3000</v>
      </c>
      <c r="O141" s="3">
        <v>4000</v>
      </c>
      <c r="P141" s="3">
        <v>4000</v>
      </c>
      <c r="Q141" s="3">
        <v>3000</v>
      </c>
    </row>
    <row r="142" spans="1:17" x14ac:dyDescent="0.3">
      <c r="A142" s="1" t="s">
        <v>300</v>
      </c>
      <c r="B142" s="1" t="str">
        <f>_xlfn.XLOOKUP(FCST_2025[[#This Row],[CODIGO]],DIM_TdL[Código],DIM_TdL[Descripción],0,0,1)</f>
        <v>D-GELAC+FS C/30 CAPS.</v>
      </c>
      <c r="C142" s="1" t="s">
        <v>301</v>
      </c>
      <c r="D142" s="1" t="s">
        <v>2071</v>
      </c>
      <c r="E142" s="1" t="s">
        <v>2072</v>
      </c>
      <c r="F142" s="34">
        <v>10437</v>
      </c>
      <c r="G142" s="34">
        <v>13011</v>
      </c>
      <c r="H142" s="34">
        <v>16237</v>
      </c>
      <c r="I142" s="34">
        <v>10023</v>
      </c>
      <c r="J142" s="34">
        <v>14000</v>
      </c>
      <c r="K142" s="34">
        <v>14000</v>
      </c>
      <c r="L142" s="3">
        <v>14000</v>
      </c>
      <c r="M142" s="3">
        <v>15000</v>
      </c>
      <c r="N142" s="3">
        <v>14000</v>
      </c>
      <c r="O142" s="3">
        <v>12000</v>
      </c>
      <c r="P142" s="3">
        <v>13000</v>
      </c>
      <c r="Q142" s="3">
        <v>10000</v>
      </c>
    </row>
    <row r="143" spans="1:17" x14ac:dyDescent="0.3">
      <c r="A143" s="1" t="s">
        <v>1171</v>
      </c>
      <c r="B143" s="1" t="str">
        <f>_xlfn.XLOOKUP(FCST_2025[[#This Row],[CODIGO]],DIM_TdL[Código],DIM_TdL[Descripción],0,0,1)</f>
        <v>FIBOTAX 10g C/10 SOBRES</v>
      </c>
      <c r="C143" s="1" t="s">
        <v>1172</v>
      </c>
      <c r="D143" s="1" t="s">
        <v>2071</v>
      </c>
      <c r="E143" s="1" t="s">
        <v>2072</v>
      </c>
      <c r="F143" s="34">
        <v>1450</v>
      </c>
      <c r="G143" s="34">
        <v>841</v>
      </c>
      <c r="H143" s="34">
        <v>2000</v>
      </c>
      <c r="I143" s="34">
        <v>1200</v>
      </c>
      <c r="J143" s="34">
        <v>1200</v>
      </c>
      <c r="K143" s="34">
        <v>1500</v>
      </c>
      <c r="L143" s="3">
        <v>1500</v>
      </c>
      <c r="M143" s="3">
        <v>1500</v>
      </c>
      <c r="N143" s="3">
        <v>2500</v>
      </c>
      <c r="O143" s="3">
        <v>2500</v>
      </c>
      <c r="P143" s="3">
        <v>2500</v>
      </c>
      <c r="Q143" s="3">
        <v>2500</v>
      </c>
    </row>
    <row r="144" spans="1:17" x14ac:dyDescent="0.3">
      <c r="A144" s="1" t="s">
        <v>1415</v>
      </c>
      <c r="B144" s="1" t="str">
        <f>_xlfn.XLOOKUP(FCST_2025[[#This Row],[CODIGO]],DIM_TdL[Código],DIM_TdL[Descripción],0,0,1)</f>
        <v>KIDDYLAC 6 SOBRES DE 5GR C/U</v>
      </c>
      <c r="C144" s="1" t="s">
        <v>1416</v>
      </c>
      <c r="D144" s="1" t="s">
        <v>2071</v>
      </c>
      <c r="E144" s="1" t="s">
        <v>2072</v>
      </c>
      <c r="F144" s="34">
        <v>5461</v>
      </c>
      <c r="G144" s="34">
        <v>3836</v>
      </c>
      <c r="H144" s="34">
        <v>3770</v>
      </c>
      <c r="I144" s="34">
        <v>5577</v>
      </c>
      <c r="J144" s="34">
        <v>8800</v>
      </c>
      <c r="K144" s="34">
        <v>3000</v>
      </c>
      <c r="L144" s="3">
        <v>5000</v>
      </c>
      <c r="M144" s="3">
        <v>5000</v>
      </c>
      <c r="N144" s="3">
        <v>4000</v>
      </c>
      <c r="O144" s="3">
        <v>4000</v>
      </c>
      <c r="P144" s="3">
        <v>4000</v>
      </c>
      <c r="Q144" s="3">
        <v>4000</v>
      </c>
    </row>
    <row r="145" spans="1:17" x14ac:dyDescent="0.3">
      <c r="A145" s="1" t="s">
        <v>1739</v>
      </c>
      <c r="B145" s="1" t="str">
        <f>_xlfn.XLOOKUP(FCST_2025[[#This Row],[CODIGO]],DIM_TdL[Código],DIM_TdL[Descripción],0,0,1)</f>
        <v>TAMARIN-LX /30 CAPS.</v>
      </c>
      <c r="C145" s="1" t="s">
        <v>1740</v>
      </c>
      <c r="D145" s="1" t="s">
        <v>2071</v>
      </c>
      <c r="E145" s="1" t="s">
        <v>2072</v>
      </c>
      <c r="F145" s="34">
        <v>16708</v>
      </c>
      <c r="G145" s="34">
        <v>12754</v>
      </c>
      <c r="H145" s="34">
        <v>13947</v>
      </c>
      <c r="I145" s="34">
        <v>9575</v>
      </c>
      <c r="J145" s="34">
        <v>12000</v>
      </c>
      <c r="K145" s="34">
        <v>13000</v>
      </c>
      <c r="L145" s="3">
        <v>13000</v>
      </c>
      <c r="M145" s="3">
        <v>14000</v>
      </c>
      <c r="N145" s="3">
        <v>12000</v>
      </c>
      <c r="O145" s="3">
        <v>14000</v>
      </c>
      <c r="P145" s="3">
        <v>12000</v>
      </c>
      <c r="Q145" s="3">
        <v>11000</v>
      </c>
    </row>
    <row r="146" spans="1:17" x14ac:dyDescent="0.3">
      <c r="A146" s="1" t="s">
        <v>1633</v>
      </c>
      <c r="B146" s="1" t="str">
        <f>_xlfn.XLOOKUP(FCST_2025[[#This Row],[CODIGO]],DIM_TdL[Código],DIM_TdL[Descripción],0,0,1)</f>
        <v>EXZON C/90 TABS.</v>
      </c>
      <c r="C146" s="1" t="s">
        <v>1634</v>
      </c>
      <c r="D146" s="1" t="s">
        <v>2071</v>
      </c>
      <c r="E146" s="1" t="s">
        <v>2072</v>
      </c>
      <c r="F146" s="34">
        <v>21093</v>
      </c>
      <c r="G146" s="34">
        <v>23527</v>
      </c>
      <c r="H146" s="34">
        <v>19000</v>
      </c>
      <c r="I146" s="34">
        <v>19000</v>
      </c>
      <c r="J146" s="34">
        <v>19000</v>
      </c>
      <c r="K146" s="34">
        <v>19000</v>
      </c>
      <c r="L146" s="3">
        <v>19000</v>
      </c>
      <c r="M146" s="3">
        <v>19000</v>
      </c>
      <c r="N146" s="3">
        <v>19000</v>
      </c>
      <c r="O146" s="3">
        <v>14000</v>
      </c>
      <c r="P146" s="3">
        <v>19000</v>
      </c>
      <c r="Q146" s="3">
        <v>14000</v>
      </c>
    </row>
    <row r="147" spans="1:17" x14ac:dyDescent="0.3">
      <c r="A147" s="1" t="s">
        <v>641</v>
      </c>
      <c r="B147" s="1" t="str">
        <f>_xlfn.XLOOKUP(FCST_2025[[#This Row],[CODIGO]],DIM_TdL[Código],DIM_TdL[Descripción],0,0,1)</f>
        <v>VANESIR GEL 200 G</v>
      </c>
      <c r="C147" s="1" t="s">
        <v>642</v>
      </c>
      <c r="D147" s="1" t="s">
        <v>2071</v>
      </c>
      <c r="E147" s="1" t="s">
        <v>2072</v>
      </c>
      <c r="F147" s="34">
        <v>3805</v>
      </c>
      <c r="G147" s="34">
        <v>5476</v>
      </c>
      <c r="H147" s="34">
        <v>3500</v>
      </c>
      <c r="I147" s="34">
        <v>6000</v>
      </c>
      <c r="J147" s="34">
        <v>10000</v>
      </c>
      <c r="K147" s="34">
        <v>10000</v>
      </c>
      <c r="L147" s="3">
        <v>10000</v>
      </c>
      <c r="M147" s="3">
        <v>7000</v>
      </c>
      <c r="N147" s="3">
        <v>10000</v>
      </c>
      <c r="O147" s="3">
        <v>7000</v>
      </c>
      <c r="P147" s="3">
        <v>10000</v>
      </c>
      <c r="Q147" s="3">
        <v>5000</v>
      </c>
    </row>
    <row r="148" spans="1:17" x14ac:dyDescent="0.3">
      <c r="A148" s="1" t="s">
        <v>1671</v>
      </c>
      <c r="B148" s="1" t="str">
        <f>_xlfn.XLOOKUP(FCST_2025[[#This Row],[CODIGO]],DIM_TdL[Código],DIM_TdL[Descripción],0,0,1)</f>
        <v>MEM-EH C/30 TABS</v>
      </c>
      <c r="C148" s="1" t="s">
        <v>1672</v>
      </c>
      <c r="D148" s="1" t="s">
        <v>2071</v>
      </c>
      <c r="E148" s="1" t="s">
        <v>2072</v>
      </c>
      <c r="F148" s="34">
        <v>2971</v>
      </c>
      <c r="G148" s="34">
        <v>3751</v>
      </c>
      <c r="H148" s="34">
        <v>4500</v>
      </c>
      <c r="I148" s="34">
        <v>3599</v>
      </c>
      <c r="J148" s="34">
        <v>3500</v>
      </c>
      <c r="K148" s="34">
        <v>3500</v>
      </c>
      <c r="L148" s="3">
        <v>3500</v>
      </c>
      <c r="M148" s="3">
        <v>4000</v>
      </c>
      <c r="N148" s="3">
        <v>3500</v>
      </c>
      <c r="O148" s="3">
        <v>3000</v>
      </c>
      <c r="P148" s="3">
        <v>3500</v>
      </c>
      <c r="Q148" s="3">
        <v>3500</v>
      </c>
    </row>
    <row r="149" spans="1:17" x14ac:dyDescent="0.3">
      <c r="A149" s="1" t="s">
        <v>440</v>
      </c>
      <c r="B149" s="1" t="str">
        <f>_xlfn.XLOOKUP(FCST_2025[[#This Row],[CODIGO]],DIM_TdL[Código],DIM_TdL[Descripción],0,0,1)</f>
        <v>KAMINA CAPS FCO/60</v>
      </c>
      <c r="C149" s="1" t="s">
        <v>2073</v>
      </c>
      <c r="D149" s="1" t="s">
        <v>2071</v>
      </c>
      <c r="E149" s="1" t="s">
        <v>2072</v>
      </c>
      <c r="F149" s="34">
        <v>0</v>
      </c>
      <c r="G149" s="34">
        <v>0</v>
      </c>
      <c r="H149" s="34">
        <v>0</v>
      </c>
      <c r="I149" s="34">
        <v>2000</v>
      </c>
      <c r="J149" s="34">
        <v>1000</v>
      </c>
      <c r="K149" s="34">
        <v>700</v>
      </c>
      <c r="L149" s="3">
        <v>700</v>
      </c>
      <c r="M149" s="3">
        <v>700</v>
      </c>
      <c r="N149" s="3">
        <v>700</v>
      </c>
      <c r="O149" s="3">
        <v>700</v>
      </c>
      <c r="P149" s="3">
        <v>700</v>
      </c>
      <c r="Q149" s="3">
        <v>700</v>
      </c>
    </row>
    <row r="150" spans="1:17" x14ac:dyDescent="0.3">
      <c r="A150" s="1" t="s">
        <v>147</v>
      </c>
      <c r="B150" s="1" t="str">
        <f>_xlfn.XLOOKUP(FCST_2025[[#This Row],[CODIGO]],DIM_TdL[Código],DIM_TdL[Descripción],0,0,1)</f>
        <v>BIODIOLA FCO C/30 CAPS PT</v>
      </c>
      <c r="C150" s="1" t="s">
        <v>2074</v>
      </c>
      <c r="D150" s="1" t="s">
        <v>2071</v>
      </c>
      <c r="E150" s="1" t="s">
        <v>2072</v>
      </c>
      <c r="F150" s="34">
        <v>0</v>
      </c>
      <c r="G150" s="34">
        <v>0</v>
      </c>
      <c r="H150" s="34">
        <v>0</v>
      </c>
      <c r="I150" s="34">
        <v>2500</v>
      </c>
      <c r="J150" s="34">
        <v>1200</v>
      </c>
      <c r="K150" s="34">
        <v>1500</v>
      </c>
      <c r="L150" s="3">
        <v>1200</v>
      </c>
      <c r="M150" s="3">
        <v>1200</v>
      </c>
      <c r="N150" s="3">
        <v>1200</v>
      </c>
      <c r="O150" s="3">
        <v>1200</v>
      </c>
      <c r="P150" s="3">
        <v>1200</v>
      </c>
      <c r="Q150" s="3">
        <v>1200</v>
      </c>
    </row>
    <row r="151" spans="1:17" x14ac:dyDescent="0.3">
      <c r="A151" s="1" t="s">
        <v>1139</v>
      </c>
      <c r="B151" s="1" t="str">
        <f>_xlfn.XLOOKUP(FCST_2025[[#This Row],[CODIGO]],DIM_TdL[Código],DIM_TdL[Descripción],0,0,1)</f>
        <v>ELECTROLITOS LIMON 10 SOBRES</v>
      </c>
      <c r="C151" s="1" t="s">
        <v>1140</v>
      </c>
      <c r="D151" s="1" t="s">
        <v>2071</v>
      </c>
      <c r="E151" s="1" t="s">
        <v>2072</v>
      </c>
      <c r="F151" s="34">
        <v>50</v>
      </c>
      <c r="G151" s="34">
        <v>50</v>
      </c>
      <c r="H151" s="34">
        <v>800</v>
      </c>
      <c r="I151" s="34">
        <v>3000</v>
      </c>
      <c r="J151" s="34">
        <v>4000</v>
      </c>
      <c r="K151" s="34">
        <v>2000</v>
      </c>
      <c r="L151" s="3">
        <v>3500</v>
      </c>
      <c r="M151" s="3">
        <v>4000</v>
      </c>
      <c r="N151" s="3">
        <v>5000</v>
      </c>
      <c r="O151" s="3">
        <v>4500</v>
      </c>
      <c r="P151" s="3">
        <v>4500</v>
      </c>
      <c r="Q151" s="3">
        <v>4000</v>
      </c>
    </row>
    <row r="152" spans="1:17" x14ac:dyDescent="0.3">
      <c r="A152" s="1" t="s">
        <v>1127</v>
      </c>
      <c r="B152" s="1" t="str">
        <f>_xlfn.XLOOKUP(FCST_2025[[#This Row],[CODIGO]],DIM_TdL[Código],DIM_TdL[Descripción],0,0,1)</f>
        <v>ELECTROLITOS FRESA 10 SOBRES</v>
      </c>
      <c r="C152" s="1" t="s">
        <v>1128</v>
      </c>
      <c r="D152" s="1" t="s">
        <v>2071</v>
      </c>
      <c r="E152" s="1" t="s">
        <v>2072</v>
      </c>
      <c r="F152" s="34">
        <v>50</v>
      </c>
      <c r="G152" s="34">
        <v>50</v>
      </c>
      <c r="H152" s="34">
        <v>800</v>
      </c>
      <c r="I152" s="34">
        <v>3000</v>
      </c>
      <c r="J152" s="34">
        <v>4000</v>
      </c>
      <c r="K152" s="34">
        <v>2000</v>
      </c>
      <c r="L152" s="3">
        <v>3500</v>
      </c>
      <c r="M152" s="3">
        <v>4000</v>
      </c>
      <c r="N152" s="3">
        <v>3000</v>
      </c>
      <c r="O152" s="3">
        <v>3000</v>
      </c>
      <c r="P152" s="3">
        <v>3000</v>
      </c>
      <c r="Q152" s="3">
        <v>3000</v>
      </c>
    </row>
    <row r="153" spans="1:17" x14ac:dyDescent="0.3">
      <c r="A153" s="1" t="s">
        <v>158</v>
      </c>
      <c r="B153" s="1" t="str">
        <f>_xlfn.XLOOKUP(FCST_2025[[#This Row],[CODIGO]],DIM_TdL[Código],DIM_TdL[Descripción],0,0,1)</f>
        <v>BIODIOLA FCO C/60 CAPS PT</v>
      </c>
      <c r="C153" s="1" t="s">
        <v>2075</v>
      </c>
      <c r="D153" s="1" t="s">
        <v>2071</v>
      </c>
      <c r="E153" s="1" t="s">
        <v>2072</v>
      </c>
      <c r="F153" s="34">
        <v>0</v>
      </c>
      <c r="G153" s="34">
        <v>0</v>
      </c>
      <c r="H153" s="34">
        <v>0</v>
      </c>
      <c r="I153" s="34">
        <v>500</v>
      </c>
      <c r="J153" s="34">
        <v>350</v>
      </c>
      <c r="K153" s="34">
        <v>350</v>
      </c>
      <c r="L153" s="3">
        <v>700</v>
      </c>
      <c r="M153" s="3">
        <v>700</v>
      </c>
      <c r="N153" s="3">
        <v>700</v>
      </c>
      <c r="O153" s="3">
        <v>900</v>
      </c>
      <c r="P153" s="3">
        <v>1200</v>
      </c>
      <c r="Q153" s="3">
        <v>750</v>
      </c>
    </row>
    <row r="154" spans="1:17" x14ac:dyDescent="0.3">
      <c r="A154" s="1" t="s">
        <v>579</v>
      </c>
      <c r="B154" s="1" t="str">
        <f>_xlfn.XLOOKUP(FCST_2025[[#This Row],[CODIGO]],DIM_TdL[Código],DIM_TdL[Descripción],0,0,1)</f>
        <v>VITAMINA A 200 MG C/30 CAPSULAS BLANDAS</v>
      </c>
      <c r="C154" s="1" t="s">
        <v>2076</v>
      </c>
      <c r="D154" s="1" t="s">
        <v>2071</v>
      </c>
      <c r="E154" s="1" t="s">
        <v>2072</v>
      </c>
      <c r="F154" s="34">
        <v>200</v>
      </c>
      <c r="G154" s="34">
        <v>0</v>
      </c>
      <c r="H154" s="34">
        <v>0</v>
      </c>
      <c r="I154" s="34">
        <v>0</v>
      </c>
      <c r="J154" s="34">
        <v>100</v>
      </c>
      <c r="K154" s="34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</row>
    <row r="155" spans="1:17" x14ac:dyDescent="0.3">
      <c r="A155" s="1" t="s">
        <v>1192</v>
      </c>
      <c r="B155" s="1" t="str">
        <f>_xlfn.XLOOKUP(FCST_2025[[#This Row],[CODIGO]],DIM_TdL[Código],DIM_TdL[Descripción],0,0,1)</f>
        <v>FIBOTAX 10g C/30 SOBRES</v>
      </c>
      <c r="C155" s="1" t="s">
        <v>2077</v>
      </c>
      <c r="D155" s="1" t="s">
        <v>2071</v>
      </c>
      <c r="E155" s="1" t="s">
        <v>2072</v>
      </c>
      <c r="F155" s="34">
        <v>336</v>
      </c>
      <c r="G155" s="34">
        <v>444</v>
      </c>
      <c r="H155" s="34">
        <v>250</v>
      </c>
      <c r="I155" s="34">
        <v>250</v>
      </c>
      <c r="J155" s="34">
        <v>500</v>
      </c>
      <c r="K155" s="34">
        <v>250</v>
      </c>
      <c r="L155" s="3">
        <v>500</v>
      </c>
      <c r="M155" s="3">
        <v>500</v>
      </c>
      <c r="N155" s="3">
        <v>500</v>
      </c>
      <c r="O155" s="3">
        <v>500</v>
      </c>
      <c r="P155" s="3">
        <v>500</v>
      </c>
      <c r="Q155" s="3">
        <v>500</v>
      </c>
    </row>
    <row r="156" spans="1:17" x14ac:dyDescent="0.3">
      <c r="A156" s="1" t="s">
        <v>456</v>
      </c>
      <c r="B156" s="1" t="str">
        <f>_xlfn.XLOOKUP(FCST_2025[[#This Row],[CODIGO]],DIM_TdL[Código],DIM_TdL[Descripción],0,0,1)</f>
        <v>KAMINA CAPS FCO/30</v>
      </c>
      <c r="C156" s="1" t="s">
        <v>457</v>
      </c>
      <c r="D156" s="1" t="s">
        <v>2071</v>
      </c>
      <c r="E156" s="1" t="s">
        <v>2072</v>
      </c>
      <c r="F156" s="34">
        <v>688</v>
      </c>
      <c r="G156" s="34">
        <v>1183</v>
      </c>
      <c r="H156" s="34">
        <v>700</v>
      </c>
      <c r="I156" s="34">
        <v>1500</v>
      </c>
      <c r="J156" s="34">
        <v>1500</v>
      </c>
      <c r="K156" s="34">
        <v>3000</v>
      </c>
      <c r="L156" s="3">
        <v>2500</v>
      </c>
      <c r="M156" s="3">
        <v>2500</v>
      </c>
      <c r="N156" s="3">
        <v>5000</v>
      </c>
      <c r="O156" s="3">
        <v>4500</v>
      </c>
      <c r="P156" s="3">
        <v>5000</v>
      </c>
      <c r="Q156" s="3">
        <v>4000</v>
      </c>
    </row>
    <row r="157" spans="1:17" x14ac:dyDescent="0.3">
      <c r="A157" s="1" t="s">
        <v>308</v>
      </c>
      <c r="B157" s="1" t="str">
        <f>_xlfn.XLOOKUP(FCST_2025[[#This Row],[CODIGO]],DIM_TdL[Código],DIM_TdL[Descripción],0,0,1)</f>
        <v>D-GELAC+FS C/60 CAPS.</v>
      </c>
      <c r="C157" s="1" t="s">
        <v>309</v>
      </c>
      <c r="D157" s="1" t="s">
        <v>2071</v>
      </c>
      <c r="E157" s="1" t="s">
        <v>2072</v>
      </c>
      <c r="F157" s="34">
        <v>0</v>
      </c>
      <c r="G157" s="34">
        <v>0</v>
      </c>
      <c r="H157" s="34">
        <v>0</v>
      </c>
      <c r="I157" s="34">
        <v>2000</v>
      </c>
      <c r="J157" s="34">
        <v>500</v>
      </c>
      <c r="K157" s="34">
        <v>450</v>
      </c>
      <c r="L157" s="3">
        <v>450</v>
      </c>
      <c r="M157" s="3">
        <v>450</v>
      </c>
      <c r="N157" s="3">
        <v>450</v>
      </c>
      <c r="O157" s="3">
        <v>450</v>
      </c>
      <c r="P157" s="3">
        <v>450</v>
      </c>
      <c r="Q157" s="3">
        <v>450</v>
      </c>
    </row>
    <row r="158" spans="1:17" x14ac:dyDescent="0.3">
      <c r="A158" s="1" t="s">
        <v>1187</v>
      </c>
      <c r="B158" s="1" t="str">
        <f>_xlfn.XLOOKUP(FCST_2025[[#This Row],[CODIGO]],DIM_TdL[Código],DIM_TdL[Descripción],0,0,1)</f>
        <v>FIBOTAX SIMILARES 10g C/10 SOBRES</v>
      </c>
      <c r="C158" s="1" t="s">
        <v>1188</v>
      </c>
      <c r="D158" s="1" t="s">
        <v>2071</v>
      </c>
      <c r="E158" s="1" t="s">
        <v>2072</v>
      </c>
      <c r="F158" s="34">
        <v>6160</v>
      </c>
      <c r="G158" s="34">
        <v>4680</v>
      </c>
      <c r="H158" s="34">
        <v>6800</v>
      </c>
      <c r="I158" s="34">
        <v>8500</v>
      </c>
      <c r="J158" s="34">
        <v>6800</v>
      </c>
      <c r="K158" s="34">
        <v>15750</v>
      </c>
      <c r="L158" s="3">
        <v>15000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</row>
    <row r="159" spans="1:17" x14ac:dyDescent="0.3">
      <c r="A159" s="1" t="s">
        <v>1679</v>
      </c>
      <c r="B159" s="1" t="str">
        <f>_xlfn.XLOOKUP(FCST_2025[[#This Row],[CODIGO]],DIM_TdL[Código],DIM_TdL[Descripción],0,0,1)</f>
        <v>MEM-EH C/45 TABS</v>
      </c>
      <c r="C159" s="1" t="s">
        <v>1680</v>
      </c>
      <c r="D159" s="1" t="s">
        <v>2071</v>
      </c>
      <c r="E159" s="1" t="s">
        <v>2072</v>
      </c>
      <c r="F159" s="34">
        <v>200</v>
      </c>
      <c r="G159" s="34">
        <v>197</v>
      </c>
      <c r="H159" s="34">
        <v>350</v>
      </c>
      <c r="I159" s="34">
        <v>400</v>
      </c>
      <c r="J159" s="34">
        <v>400</v>
      </c>
      <c r="K159" s="34">
        <v>400</v>
      </c>
      <c r="L159" s="3">
        <v>400</v>
      </c>
      <c r="M159" s="3">
        <v>400</v>
      </c>
      <c r="N159" s="3">
        <v>400</v>
      </c>
      <c r="O159" s="3">
        <v>400</v>
      </c>
      <c r="P159" s="3">
        <v>400</v>
      </c>
      <c r="Q159" s="3">
        <v>400</v>
      </c>
    </row>
    <row r="160" spans="1:17" x14ac:dyDescent="0.3">
      <c r="A160" s="1" t="s">
        <v>1749</v>
      </c>
      <c r="B160" s="1" t="str">
        <f>_xlfn.XLOOKUP(FCST_2025[[#This Row],[CODIGO]],DIM_TdL[Código],DIM_TdL[Descripción],0,0,1)</f>
        <v>TAMARIN-LX /45 CAPS.</v>
      </c>
      <c r="C160" s="1" t="s">
        <v>1750</v>
      </c>
      <c r="D160" s="1" t="s">
        <v>2071</v>
      </c>
      <c r="E160" s="1" t="s">
        <v>2072</v>
      </c>
      <c r="F160" s="34">
        <v>0</v>
      </c>
      <c r="G160" s="34">
        <v>183</v>
      </c>
      <c r="H160" s="34">
        <v>500</v>
      </c>
      <c r="I160" s="34">
        <v>500</v>
      </c>
      <c r="J160" s="34">
        <v>500</v>
      </c>
      <c r="K160" s="34">
        <v>500</v>
      </c>
      <c r="L160" s="3">
        <v>500</v>
      </c>
      <c r="M160" s="3">
        <v>500</v>
      </c>
      <c r="N160" s="3">
        <v>500</v>
      </c>
      <c r="O160" s="3">
        <v>500</v>
      </c>
      <c r="P160" s="3">
        <v>500</v>
      </c>
      <c r="Q160" s="3">
        <v>500</v>
      </c>
    </row>
    <row r="161" spans="1:17" x14ac:dyDescent="0.3">
      <c r="A161" s="1" t="s">
        <v>605</v>
      </c>
      <c r="B161" s="1" t="str">
        <f>_xlfn.XLOOKUP(FCST_2025[[#This Row],[CODIGO]],DIM_TdL[Código],DIM_TdL[Descripción],0,0,1)</f>
        <v>VITEM 3RA /60 CAPS.</v>
      </c>
      <c r="C161" s="1" t="s">
        <v>606</v>
      </c>
      <c r="D161" s="1" t="s">
        <v>2071</v>
      </c>
      <c r="E161" s="1" t="s">
        <v>2072</v>
      </c>
      <c r="F161" s="34">
        <v>0</v>
      </c>
      <c r="G161" s="34">
        <v>0</v>
      </c>
      <c r="H161" s="34">
        <v>0</v>
      </c>
      <c r="I161" s="34">
        <v>400</v>
      </c>
      <c r="J161" s="34">
        <v>350</v>
      </c>
      <c r="K161" s="34">
        <v>350</v>
      </c>
      <c r="L161" s="3">
        <v>500</v>
      </c>
      <c r="M161" s="3">
        <v>350</v>
      </c>
      <c r="N161" s="3">
        <v>450</v>
      </c>
      <c r="O161" s="3">
        <v>500</v>
      </c>
      <c r="P161" s="3">
        <v>450</v>
      </c>
      <c r="Q161" s="3">
        <v>450</v>
      </c>
    </row>
    <row r="162" spans="1:17" x14ac:dyDescent="0.3">
      <c r="A162" s="1" t="s">
        <v>1003</v>
      </c>
      <c r="B162" s="1" t="str">
        <f>_xlfn.XLOOKUP(FCST_2025[[#This Row],[CODIGO]],DIM_TdL[Código],DIM_TdL[Descripción],0,0,1)</f>
        <v>C-REVITAL CAJA C/11 SOBRES DE 9 g C/U</v>
      </c>
      <c r="C162" s="1" t="s">
        <v>2078</v>
      </c>
      <c r="D162" s="1" t="s">
        <v>2071</v>
      </c>
      <c r="E162" s="1" t="s">
        <v>1005</v>
      </c>
      <c r="F162" s="34">
        <v>4968</v>
      </c>
      <c r="G162" s="34">
        <v>2443</v>
      </c>
      <c r="H162" s="34">
        <v>500</v>
      </c>
      <c r="I162" s="34">
        <v>500</v>
      </c>
      <c r="J162" s="34">
        <v>500</v>
      </c>
      <c r="K162" s="34">
        <v>500</v>
      </c>
      <c r="L162" s="3">
        <v>500</v>
      </c>
      <c r="M162" s="3">
        <v>1800</v>
      </c>
      <c r="N162" s="3">
        <v>10000</v>
      </c>
      <c r="O162" s="3">
        <v>10000</v>
      </c>
      <c r="P162" s="3">
        <v>1500</v>
      </c>
      <c r="Q162" s="3">
        <v>1500</v>
      </c>
    </row>
    <row r="163" spans="1:17" x14ac:dyDescent="0.3">
      <c r="A163" s="1" t="s">
        <v>2079</v>
      </c>
      <c r="B163" s="1">
        <f>_xlfn.XLOOKUP(FCST_2025[[#This Row],[CODIGO]],DIM_TdL[Código],DIM_TdL[Descripción],0,0,1)</f>
        <v>0</v>
      </c>
      <c r="C163" s="1" t="s">
        <v>1574</v>
      </c>
      <c r="D163" s="1" t="s">
        <v>2071</v>
      </c>
      <c r="E163" s="1" t="s">
        <v>1005</v>
      </c>
      <c r="F163" s="34">
        <v>1608</v>
      </c>
      <c r="G163" s="34">
        <v>408</v>
      </c>
      <c r="H163" s="34">
        <v>175</v>
      </c>
      <c r="I163" s="34">
        <v>175</v>
      </c>
      <c r="J163" s="34">
        <v>175</v>
      </c>
      <c r="K163" s="34">
        <v>175</v>
      </c>
      <c r="L163" s="3">
        <v>175</v>
      </c>
      <c r="M163" s="3">
        <v>1600</v>
      </c>
      <c r="N163" s="3">
        <v>10000</v>
      </c>
      <c r="O163" s="3">
        <v>10000</v>
      </c>
      <c r="P163" s="3">
        <v>1000</v>
      </c>
      <c r="Q163" s="3">
        <v>1000</v>
      </c>
    </row>
    <row r="164" spans="1:17" x14ac:dyDescent="0.3">
      <c r="A164" s="1" t="s">
        <v>1023</v>
      </c>
      <c r="B164" s="1" t="str">
        <f>_xlfn.XLOOKUP(FCST_2025[[#This Row],[CODIGO]],DIM_TdL[Código],DIM_TdL[Descripción],0,0,1)</f>
        <v>C-REVITAL SIN AZUCAR C/11 SOBRES 9 g</v>
      </c>
      <c r="C164" s="1" t="s">
        <v>1024</v>
      </c>
      <c r="D164" s="1" t="s">
        <v>2071</v>
      </c>
      <c r="E164" s="1" t="s">
        <v>1005</v>
      </c>
      <c r="F164" s="34">
        <v>9348</v>
      </c>
      <c r="G164" s="34">
        <v>288</v>
      </c>
      <c r="H164" s="34">
        <v>350</v>
      </c>
      <c r="I164" s="34">
        <v>350</v>
      </c>
      <c r="J164" s="34">
        <v>350</v>
      </c>
      <c r="K164" s="34">
        <v>350</v>
      </c>
      <c r="L164" s="3">
        <v>350</v>
      </c>
      <c r="M164" s="3">
        <v>1800</v>
      </c>
      <c r="N164" s="3">
        <v>10000</v>
      </c>
      <c r="O164" s="3">
        <v>10000</v>
      </c>
      <c r="P164" s="3">
        <v>1300</v>
      </c>
      <c r="Q164" s="3">
        <v>1300</v>
      </c>
    </row>
    <row r="165" spans="1:17" x14ac:dyDescent="0.3">
      <c r="A165" s="1" t="s">
        <v>288</v>
      </c>
      <c r="B165" s="1" t="str">
        <f>_xlfn.XLOOKUP(FCST_2025[[#This Row],[CODIGO]],DIM_TdL[Código],DIM_TdL[Descripción],0,0,1)</f>
        <v>COENZIMAQ10, OM3, VIT Y MIN FCO/30 CAPS</v>
      </c>
      <c r="C165" s="1" t="s">
        <v>289</v>
      </c>
      <c r="D165" s="1" t="s">
        <v>2071</v>
      </c>
      <c r="E165" s="1" t="s">
        <v>2080</v>
      </c>
      <c r="F165" s="34">
        <v>750</v>
      </c>
      <c r="G165" s="34">
        <v>350</v>
      </c>
      <c r="H165" s="34">
        <v>479</v>
      </c>
      <c r="I165" s="34">
        <v>601</v>
      </c>
      <c r="J165" s="34">
        <v>641</v>
      </c>
      <c r="K165" s="34">
        <v>700</v>
      </c>
      <c r="L165" s="3">
        <v>650</v>
      </c>
      <c r="M165" s="3">
        <v>1000</v>
      </c>
      <c r="N165" s="3">
        <v>600</v>
      </c>
      <c r="O165" s="3">
        <v>600</v>
      </c>
      <c r="P165" s="3">
        <v>600</v>
      </c>
      <c r="Q165" s="3">
        <v>600</v>
      </c>
    </row>
    <row r="166" spans="1:17" x14ac:dyDescent="0.3">
      <c r="A166" s="1" t="s">
        <v>1509</v>
      </c>
      <c r="B166" s="1" t="str">
        <f>_xlfn.XLOOKUP(FCST_2025[[#This Row],[CODIGO]],DIM_TdL[Código],DIM_TdL[Descripción],0,0,1)</f>
        <v>ÁCIDO FÓLICO / PROTEÍNA DE ARROZ</v>
      </c>
      <c r="C166" s="1" t="s">
        <v>1510</v>
      </c>
      <c r="D166" s="1" t="s">
        <v>2071</v>
      </c>
      <c r="E166" s="1" t="s">
        <v>2080</v>
      </c>
      <c r="F166" s="34">
        <v>4150</v>
      </c>
      <c r="G166" s="34">
        <v>1650</v>
      </c>
      <c r="H166" s="34">
        <v>1091</v>
      </c>
      <c r="I166" s="34">
        <v>1730</v>
      </c>
      <c r="J166" s="34">
        <v>2660</v>
      </c>
      <c r="K166" s="34">
        <v>1599</v>
      </c>
      <c r="L166" s="3">
        <v>2031</v>
      </c>
      <c r="M166" s="3">
        <v>2500</v>
      </c>
      <c r="N166" s="3">
        <v>2000</v>
      </c>
      <c r="O166" s="3">
        <v>2000</v>
      </c>
      <c r="P166" s="3">
        <v>2000</v>
      </c>
      <c r="Q166" s="3">
        <v>2000</v>
      </c>
    </row>
    <row r="167" spans="1:17" x14ac:dyDescent="0.3">
      <c r="A167" s="1" t="s">
        <v>1651</v>
      </c>
      <c r="B167" s="1" t="str">
        <f>_xlfn.XLOOKUP(FCST_2025[[#This Row],[CODIGO]],DIM_TdL[Código],DIM_TdL[Descripción],0,0,1)</f>
        <v>COMPLETE KIDDY 60 TABS</v>
      </c>
      <c r="C167" s="1" t="s">
        <v>1652</v>
      </c>
      <c r="D167" s="1" t="s">
        <v>2071</v>
      </c>
      <c r="E167" s="1" t="s">
        <v>2080</v>
      </c>
      <c r="F167" s="34">
        <v>1100</v>
      </c>
      <c r="G167" s="34">
        <v>300</v>
      </c>
      <c r="H167" s="34">
        <v>423</v>
      </c>
      <c r="I167" s="34">
        <v>586</v>
      </c>
      <c r="J167" s="34">
        <v>625</v>
      </c>
      <c r="K167" s="34">
        <v>700</v>
      </c>
      <c r="L167" s="3">
        <v>600</v>
      </c>
      <c r="M167" s="3">
        <v>500</v>
      </c>
      <c r="N167" s="3">
        <v>500</v>
      </c>
      <c r="O167" s="3">
        <v>500</v>
      </c>
      <c r="P167" s="3">
        <v>500</v>
      </c>
      <c r="Q167" s="3">
        <v>500</v>
      </c>
    </row>
    <row r="168" spans="1:17" x14ac:dyDescent="0.3">
      <c r="A168" s="1" t="s">
        <v>664</v>
      </c>
      <c r="B168" s="1" t="str">
        <f>_xlfn.XLOOKUP(FCST_2025[[#This Row],[CODIGO]],DIM_TdL[Código],DIM_TdL[Descripción],0,0,1)</f>
        <v>MIEL/PROPOLEO/MENTA Y EUCALIPTO 240ML</v>
      </c>
      <c r="C168" s="1" t="s">
        <v>2081</v>
      </c>
      <c r="D168" s="1" t="s">
        <v>2071</v>
      </c>
      <c r="E168" s="1" t="s">
        <v>2080</v>
      </c>
      <c r="F168" s="34">
        <v>1410</v>
      </c>
      <c r="G168" s="34">
        <v>240</v>
      </c>
      <c r="H168" s="34">
        <v>831</v>
      </c>
      <c r="I168" s="34">
        <v>902</v>
      </c>
      <c r="J168" s="34">
        <v>961</v>
      </c>
      <c r="K168" s="34">
        <v>1010</v>
      </c>
      <c r="L168" s="3">
        <v>1060</v>
      </c>
      <c r="M168" s="3">
        <v>800</v>
      </c>
      <c r="N168" s="3">
        <v>800</v>
      </c>
      <c r="O168" s="3">
        <v>800</v>
      </c>
      <c r="P168" s="3">
        <v>800</v>
      </c>
      <c r="Q168" s="3">
        <v>800</v>
      </c>
    </row>
    <row r="169" spans="1:17" x14ac:dyDescent="0.3">
      <c r="A169" s="1" t="s">
        <v>194</v>
      </c>
      <c r="B169" s="1" t="str">
        <f>_xlfn.XLOOKUP(FCST_2025[[#This Row],[CODIGO]],DIM_TdL[Código],DIM_TdL[Descripción],0,0,1)</f>
        <v>COMPLETE ACTIVE FCO/60 CAPS</v>
      </c>
      <c r="C169" s="1" t="s">
        <v>195</v>
      </c>
      <c r="D169" s="1" t="s">
        <v>2071</v>
      </c>
      <c r="E169" s="1" t="s">
        <v>2080</v>
      </c>
      <c r="F169" s="34">
        <v>1800</v>
      </c>
      <c r="G169" s="34">
        <v>450</v>
      </c>
      <c r="H169" s="34">
        <v>413</v>
      </c>
      <c r="I169" s="34">
        <v>475</v>
      </c>
      <c r="J169" s="34">
        <v>506</v>
      </c>
      <c r="K169" s="34">
        <v>600</v>
      </c>
      <c r="L169" s="3">
        <v>600</v>
      </c>
      <c r="M169" s="3">
        <v>600</v>
      </c>
      <c r="N169" s="3">
        <v>500</v>
      </c>
      <c r="O169" s="3">
        <v>500</v>
      </c>
      <c r="P169" s="3">
        <v>500</v>
      </c>
      <c r="Q169" s="3">
        <v>500</v>
      </c>
    </row>
    <row r="170" spans="1:17" x14ac:dyDescent="0.3">
      <c r="A170" s="1" t="s">
        <v>1769</v>
      </c>
      <c r="B170" s="1" t="str">
        <f>_xlfn.XLOOKUP(FCST_2025[[#This Row],[CODIGO]],DIM_TdL[Código],DIM_TdL[Descripción],0,0,1)</f>
        <v>VITAMINA C Y BIOFLAVONOIDES FCO/60 TABS</v>
      </c>
      <c r="C170" s="1" t="s">
        <v>1770</v>
      </c>
      <c r="D170" s="1" t="s">
        <v>2071</v>
      </c>
      <c r="E170" s="1" t="s">
        <v>2080</v>
      </c>
      <c r="F170" s="34">
        <v>1700</v>
      </c>
      <c r="G170" s="34">
        <v>450</v>
      </c>
      <c r="H170" s="34">
        <v>356</v>
      </c>
      <c r="I170" s="34">
        <v>306</v>
      </c>
      <c r="J170" s="34">
        <v>250</v>
      </c>
      <c r="K170" s="34">
        <v>25</v>
      </c>
      <c r="L170" s="3">
        <v>340</v>
      </c>
      <c r="M170" s="3">
        <v>900</v>
      </c>
      <c r="N170" s="3">
        <v>500</v>
      </c>
      <c r="O170" s="3">
        <v>500</v>
      </c>
      <c r="P170" s="3">
        <v>500</v>
      </c>
      <c r="Q170" s="3">
        <v>500</v>
      </c>
    </row>
    <row r="171" spans="1:17" x14ac:dyDescent="0.3">
      <c r="A171" s="1" t="s">
        <v>249</v>
      </c>
      <c r="B171" s="1" t="str">
        <f>_xlfn.XLOOKUP(FCST_2025[[#This Row],[CODIGO]],DIM_TdL[Código],DIM_TdL[Descripción],0,0,1)</f>
        <v>CALCIO, VIT. D3 Y COLÁGENO FCO/60 CAPS</v>
      </c>
      <c r="C171" s="1" t="s">
        <v>250</v>
      </c>
      <c r="D171" s="1" t="s">
        <v>2071</v>
      </c>
      <c r="E171" s="1" t="s">
        <v>2080</v>
      </c>
      <c r="F171" s="34">
        <v>9700</v>
      </c>
      <c r="G171" s="34">
        <v>2550</v>
      </c>
      <c r="H171" s="34">
        <v>4000</v>
      </c>
      <c r="I171" s="34">
        <v>4554</v>
      </c>
      <c r="J171" s="34">
        <v>4854</v>
      </c>
      <c r="K171" s="34">
        <v>3800</v>
      </c>
      <c r="L171" s="3">
        <v>4200</v>
      </c>
      <c r="M171" s="3">
        <v>5200</v>
      </c>
      <c r="N171" s="3">
        <v>4500</v>
      </c>
      <c r="O171" s="3">
        <v>4500</v>
      </c>
      <c r="P171" s="3">
        <v>4500</v>
      </c>
      <c r="Q171" s="3">
        <v>4500</v>
      </c>
    </row>
    <row r="172" spans="1:17" x14ac:dyDescent="0.3">
      <c r="A172" s="1" t="s">
        <v>585</v>
      </c>
      <c r="B172" s="1" t="str">
        <f>_xlfn.XLOOKUP(FCST_2025[[#This Row],[CODIGO]],DIM_TdL[Código],DIM_TdL[Descripción],0,0,1)</f>
        <v>VITAMINA B12 C/30 CÁPSULAS 400mg</v>
      </c>
      <c r="C172" s="1" t="s">
        <v>2082</v>
      </c>
      <c r="D172" s="1" t="s">
        <v>2071</v>
      </c>
      <c r="E172" s="1" t="s">
        <v>2080</v>
      </c>
      <c r="F172" s="34">
        <v>1300</v>
      </c>
      <c r="G172" s="34">
        <v>450</v>
      </c>
      <c r="H172" s="34">
        <v>621</v>
      </c>
      <c r="I172" s="34">
        <v>639</v>
      </c>
      <c r="J172" s="34">
        <v>671</v>
      </c>
      <c r="K172" s="34">
        <v>705</v>
      </c>
      <c r="L172" s="3">
        <v>740</v>
      </c>
      <c r="M172" s="3">
        <v>700</v>
      </c>
      <c r="N172" s="3">
        <v>700</v>
      </c>
      <c r="O172" s="3">
        <v>700</v>
      </c>
      <c r="P172" s="3">
        <v>700</v>
      </c>
      <c r="Q172" s="3">
        <v>700</v>
      </c>
    </row>
    <row r="173" spans="1:17" x14ac:dyDescent="0.3">
      <c r="A173" s="1" t="s">
        <v>1643</v>
      </c>
      <c r="B173" s="1" t="str">
        <f>_xlfn.XLOOKUP(FCST_2025[[#This Row],[CODIGO]],DIM_TdL[Código],DIM_TdL[Descripción],0,0,1)</f>
        <v>FIBRA/BIOFLAV/LACTOB/VITAMINAS 90 TABS</v>
      </c>
      <c r="C173" s="1" t="s">
        <v>1644</v>
      </c>
      <c r="D173" s="1" t="s">
        <v>2071</v>
      </c>
      <c r="E173" s="1" t="s">
        <v>2080</v>
      </c>
      <c r="F173" s="34">
        <v>1280</v>
      </c>
      <c r="G173" s="34">
        <v>800</v>
      </c>
      <c r="H173" s="34">
        <v>500</v>
      </c>
      <c r="I173" s="34">
        <v>675</v>
      </c>
      <c r="J173" s="34">
        <v>836</v>
      </c>
      <c r="K173" s="34">
        <v>460</v>
      </c>
      <c r="L173" s="3">
        <v>999</v>
      </c>
      <c r="M173" s="3">
        <v>1000</v>
      </c>
      <c r="N173" s="3">
        <v>650</v>
      </c>
      <c r="O173" s="3">
        <v>650</v>
      </c>
      <c r="P173" s="3">
        <v>650</v>
      </c>
      <c r="Q173" s="3">
        <v>650</v>
      </c>
    </row>
    <row r="174" spans="1:17" x14ac:dyDescent="0.3">
      <c r="A174" s="1" t="s">
        <v>524</v>
      </c>
      <c r="B174" s="1" t="str">
        <f>_xlfn.XLOOKUP(FCST_2025[[#This Row],[CODIGO]],DIM_TdL[Código],DIM_TdL[Descripción],0,0,1)</f>
        <v>OMEGA 3, 6 Y 9 C/60 CAPS AL NATURAL</v>
      </c>
      <c r="C174" s="1" t="s">
        <v>525</v>
      </c>
      <c r="D174" s="1" t="s">
        <v>2071</v>
      </c>
      <c r="E174" s="1" t="s">
        <v>2083</v>
      </c>
      <c r="F174" s="34">
        <v>371</v>
      </c>
      <c r="G174" s="34">
        <v>783</v>
      </c>
      <c r="H174" s="34">
        <v>780</v>
      </c>
      <c r="I174" s="34">
        <v>900</v>
      </c>
      <c r="J174" s="34">
        <v>820</v>
      </c>
      <c r="K174" s="34">
        <v>900</v>
      </c>
      <c r="L174" s="3">
        <v>1300</v>
      </c>
      <c r="M174" s="3">
        <v>1200</v>
      </c>
      <c r="N174" s="3">
        <v>1000</v>
      </c>
      <c r="O174" s="3">
        <v>1000</v>
      </c>
      <c r="P174" s="3">
        <v>1000</v>
      </c>
      <c r="Q174" s="3">
        <v>1000</v>
      </c>
    </row>
    <row r="175" spans="1:17" x14ac:dyDescent="0.3">
      <c r="A175" s="1" t="s">
        <v>531</v>
      </c>
      <c r="B175" s="1" t="str">
        <f>_xlfn.XLOOKUP(FCST_2025[[#This Row],[CODIGO]],DIM_TdL[Código],DIM_TdL[Descripción],0,0,1)</f>
        <v>OMEGA 3 C/60 CAPS AL NATURAL</v>
      </c>
      <c r="C175" s="1" t="s">
        <v>532</v>
      </c>
      <c r="D175" s="1" t="s">
        <v>2071</v>
      </c>
      <c r="E175" s="1" t="s">
        <v>2083</v>
      </c>
      <c r="F175" s="34">
        <v>1012</v>
      </c>
      <c r="G175" s="34">
        <v>3147</v>
      </c>
      <c r="H175" s="34">
        <v>2100</v>
      </c>
      <c r="I175" s="34">
        <v>4500</v>
      </c>
      <c r="J175" s="34">
        <v>3220</v>
      </c>
      <c r="K175" s="34">
        <v>4800</v>
      </c>
      <c r="L175" s="3">
        <v>4800</v>
      </c>
      <c r="M175" s="3">
        <v>4300</v>
      </c>
      <c r="N175" s="3">
        <v>4500</v>
      </c>
      <c r="O175" s="3">
        <v>4500</v>
      </c>
      <c r="P175" s="3">
        <v>4500</v>
      </c>
      <c r="Q175" s="3">
        <v>4000</v>
      </c>
    </row>
    <row r="176" spans="1:17" x14ac:dyDescent="0.3">
      <c r="A176" s="1" t="s">
        <v>1147</v>
      </c>
      <c r="B176" s="1" t="str">
        <f>_xlfn.XLOOKUP(FCST_2025[[#This Row],[CODIGO]],DIM_TdL[Código],DIM_TdL[Descripción],0,0,1)</f>
        <v>COLÁGENO SABOR FRESA BOLSA CON 300 GR</v>
      </c>
      <c r="C176" s="1" t="s">
        <v>2084</v>
      </c>
      <c r="D176" s="1" t="s">
        <v>2071</v>
      </c>
      <c r="E176" s="1" t="s">
        <v>2083</v>
      </c>
      <c r="F176" s="34">
        <v>540</v>
      </c>
      <c r="G176" s="34">
        <v>152</v>
      </c>
      <c r="H176" s="34">
        <v>120</v>
      </c>
      <c r="I176" s="34">
        <v>200</v>
      </c>
      <c r="J176" s="34">
        <v>210</v>
      </c>
      <c r="K176" s="34">
        <v>130</v>
      </c>
      <c r="L176" s="3">
        <v>200</v>
      </c>
      <c r="M176" s="3">
        <v>270</v>
      </c>
      <c r="N176" s="3">
        <v>260</v>
      </c>
      <c r="O176" s="3">
        <v>260</v>
      </c>
      <c r="P176" s="3">
        <v>260</v>
      </c>
      <c r="Q176" s="3">
        <v>260</v>
      </c>
    </row>
    <row r="177" spans="1:17" x14ac:dyDescent="0.3">
      <c r="A177" s="1" t="s">
        <v>1499</v>
      </c>
      <c r="B177" s="1" t="str">
        <f>_xlfn.XLOOKUP(FCST_2025[[#This Row],[CODIGO]],DIM_TdL[Código],DIM_TdL[Descripción],0,0,1)</f>
        <v>ACIDO FOLICO C/30 TABS AL NATURAL</v>
      </c>
      <c r="C177" s="1" t="s">
        <v>1500</v>
      </c>
      <c r="D177" s="1" t="s">
        <v>2071</v>
      </c>
      <c r="E177" s="1" t="s">
        <v>2083</v>
      </c>
      <c r="F177" s="34">
        <v>74</v>
      </c>
      <c r="G177" s="34">
        <v>537</v>
      </c>
      <c r="H177" s="34">
        <v>480</v>
      </c>
      <c r="I177" s="34">
        <v>620</v>
      </c>
      <c r="J177" s="34">
        <v>580</v>
      </c>
      <c r="K177" s="34">
        <v>690</v>
      </c>
      <c r="L177" s="3">
        <v>730</v>
      </c>
      <c r="M177" s="3">
        <v>500</v>
      </c>
      <c r="N177" s="3">
        <v>532</v>
      </c>
      <c r="O177" s="3">
        <v>665</v>
      </c>
      <c r="P177" s="3">
        <v>852</v>
      </c>
      <c r="Q177" s="3">
        <v>596</v>
      </c>
    </row>
    <row r="178" spans="1:17" x14ac:dyDescent="0.3">
      <c r="A178" s="1" t="s">
        <v>1554</v>
      </c>
      <c r="B178" s="1" t="str">
        <f>_xlfn.XLOOKUP(FCST_2025[[#This Row],[CODIGO]],DIM_TdL[Código],DIM_TdL[Descripción],0,0,1)</f>
        <v>COMPLEJO B C/30 TABS. AL NATURAL</v>
      </c>
      <c r="C178" s="1" t="s">
        <v>1555</v>
      </c>
      <c r="D178" s="1" t="s">
        <v>2071</v>
      </c>
      <c r="E178" s="1" t="s">
        <v>2083</v>
      </c>
      <c r="F178" s="34">
        <v>184</v>
      </c>
      <c r="G178" s="34">
        <v>1730</v>
      </c>
      <c r="H178" s="34">
        <v>1100</v>
      </c>
      <c r="I178" s="34">
        <v>1630</v>
      </c>
      <c r="J178" s="34">
        <v>1500</v>
      </c>
      <c r="K178" s="34">
        <v>2010</v>
      </c>
      <c r="L178" s="3">
        <v>1990</v>
      </c>
      <c r="M178" s="3">
        <v>1600</v>
      </c>
      <c r="N178" s="3">
        <v>1500</v>
      </c>
      <c r="O178" s="3">
        <v>1500</v>
      </c>
      <c r="P178" s="3">
        <v>1500</v>
      </c>
      <c r="Q178" s="3">
        <v>1500</v>
      </c>
    </row>
    <row r="179" spans="1:17" x14ac:dyDescent="0.3">
      <c r="A179" s="1" t="s">
        <v>1753</v>
      </c>
      <c r="B179" s="1" t="str">
        <f>_xlfn.XLOOKUP(FCST_2025[[#This Row],[CODIGO]],DIM_TdL[Código],DIM_TdL[Descripción],0,0,1)</f>
        <v>VITAMINA B12 C/30 TABS AL NATURAL</v>
      </c>
      <c r="C179" s="1" t="s">
        <v>1754</v>
      </c>
      <c r="D179" s="1" t="s">
        <v>2071</v>
      </c>
      <c r="E179" s="1" t="s">
        <v>2083</v>
      </c>
      <c r="F179" s="34">
        <v>224</v>
      </c>
      <c r="G179" s="34">
        <v>794</v>
      </c>
      <c r="H179" s="34">
        <v>600</v>
      </c>
      <c r="I179" s="34">
        <v>820</v>
      </c>
      <c r="J179" s="34">
        <v>1200</v>
      </c>
      <c r="K179" s="34">
        <v>930</v>
      </c>
      <c r="L179" s="3">
        <v>1888</v>
      </c>
      <c r="M179" s="3">
        <v>1100</v>
      </c>
      <c r="N179" s="3">
        <v>1000</v>
      </c>
      <c r="O179" s="3">
        <v>1000</v>
      </c>
      <c r="P179" s="3">
        <v>1000</v>
      </c>
      <c r="Q179" s="3">
        <v>1000</v>
      </c>
    </row>
    <row r="180" spans="1:17" x14ac:dyDescent="0.3">
      <c r="A180" s="1" t="s">
        <v>1783</v>
      </c>
      <c r="B180" s="1" t="str">
        <f>_xlfn.XLOOKUP(FCST_2025[[#This Row],[CODIGO]],DIM_TdL[Código],DIM_TdL[Descripción],0,0,1)</f>
        <v>ZINC C/30 TABS AL NATURAL</v>
      </c>
      <c r="C180" s="1" t="s">
        <v>1784</v>
      </c>
      <c r="D180" s="1" t="s">
        <v>2071</v>
      </c>
      <c r="E180" s="1" t="s">
        <v>2083</v>
      </c>
      <c r="F180" s="34">
        <v>713</v>
      </c>
      <c r="G180" s="34">
        <v>1186</v>
      </c>
      <c r="H180" s="34">
        <v>750</v>
      </c>
      <c r="I180" s="34">
        <v>930</v>
      </c>
      <c r="J180" s="34">
        <v>1220</v>
      </c>
      <c r="K180" s="34">
        <v>950</v>
      </c>
      <c r="L180" s="3">
        <v>1590</v>
      </c>
      <c r="M180" s="3">
        <v>1230</v>
      </c>
      <c r="N180" s="3">
        <v>1200</v>
      </c>
      <c r="O180" s="3">
        <v>1200</v>
      </c>
      <c r="P180" s="3">
        <v>1300</v>
      </c>
      <c r="Q180" s="3">
        <v>1500</v>
      </c>
    </row>
    <row r="181" spans="1:17" x14ac:dyDescent="0.3">
      <c r="A181" s="1" t="s">
        <v>1493</v>
      </c>
      <c r="B181" s="1" t="str">
        <f>_xlfn.XLOOKUP(FCST_2025[[#This Row],[CODIGO]],DIM_TdL[Código],DIM_TdL[Descripción],0,0,1)</f>
        <v>COLÁGENO SABOR VAINILLA BOLSA CON 600 g</v>
      </c>
      <c r="C181" s="1" t="s">
        <v>1494</v>
      </c>
      <c r="D181" s="1" t="s">
        <v>2071</v>
      </c>
      <c r="E181" s="1" t="s">
        <v>2083</v>
      </c>
      <c r="F181" s="34">
        <v>116</v>
      </c>
      <c r="G181" s="34">
        <v>207</v>
      </c>
      <c r="H181" s="34">
        <v>120</v>
      </c>
      <c r="I181" s="34">
        <v>206</v>
      </c>
      <c r="J181" s="34">
        <v>350</v>
      </c>
      <c r="K181" s="34">
        <v>229</v>
      </c>
      <c r="L181" s="3">
        <v>180</v>
      </c>
      <c r="M181" s="3">
        <v>300</v>
      </c>
      <c r="N181" s="3">
        <v>270</v>
      </c>
      <c r="O181" s="3">
        <v>270</v>
      </c>
      <c r="P181" s="3">
        <v>270</v>
      </c>
      <c r="Q181" s="3">
        <v>270</v>
      </c>
    </row>
    <row r="182" spans="1:17" x14ac:dyDescent="0.3">
      <c r="A182" s="1" t="s">
        <v>535</v>
      </c>
      <c r="B182" s="1" t="str">
        <f>_xlfn.XLOOKUP(FCST_2025[[#This Row],[CODIGO]],DIM_TdL[Código],DIM_TdL[Descripción],0,0,1)</f>
        <v>OMEGA 3 C/30 SOFTGELS F. AHORRO</v>
      </c>
      <c r="C182" s="1" t="s">
        <v>2085</v>
      </c>
      <c r="D182" s="1" t="s">
        <v>2071</v>
      </c>
      <c r="E182" s="1" t="s">
        <v>2086</v>
      </c>
      <c r="F182" s="34">
        <v>0</v>
      </c>
      <c r="G182" s="34">
        <v>0</v>
      </c>
      <c r="H182" s="34">
        <v>0</v>
      </c>
      <c r="I182" s="34">
        <v>2400</v>
      </c>
      <c r="J182" s="34">
        <v>2500</v>
      </c>
      <c r="K182" s="34">
        <v>2500</v>
      </c>
      <c r="L182" s="3">
        <v>2500</v>
      </c>
      <c r="M182" s="3">
        <v>2500</v>
      </c>
      <c r="N182" s="3">
        <v>6000</v>
      </c>
      <c r="O182" s="3">
        <v>5500</v>
      </c>
      <c r="P182" s="3">
        <v>6000</v>
      </c>
      <c r="Q182" s="3">
        <v>4500</v>
      </c>
    </row>
    <row r="183" spans="1:17" x14ac:dyDescent="0.3">
      <c r="A183" s="1" t="s">
        <v>433</v>
      </c>
      <c r="B183" s="1" t="str">
        <f>_xlfn.XLOOKUP(FCST_2025[[#This Row],[CODIGO]],DIM_TdL[Código],DIM_TdL[Descripción],0,0,1)</f>
        <v>GLICINATO DE MAGNESIO C/30 CAPS F.A.</v>
      </c>
      <c r="C183" s="1" t="s">
        <v>2087</v>
      </c>
      <c r="D183" s="1" t="s">
        <v>2071</v>
      </c>
      <c r="E183" s="1" t="s">
        <v>2086</v>
      </c>
      <c r="F183" s="34">
        <v>0</v>
      </c>
      <c r="G183" s="34">
        <v>0</v>
      </c>
      <c r="H183" s="34">
        <v>0</v>
      </c>
      <c r="I183" s="34">
        <v>6450</v>
      </c>
      <c r="J183" s="34">
        <v>2500</v>
      </c>
      <c r="K183" s="34">
        <v>2500</v>
      </c>
      <c r="L183" s="3">
        <v>4000</v>
      </c>
      <c r="M183" s="3">
        <v>3500</v>
      </c>
      <c r="N183" s="3">
        <v>3800</v>
      </c>
      <c r="O183" s="3">
        <v>4000</v>
      </c>
      <c r="P183" s="3">
        <v>4000</v>
      </c>
      <c r="Q183" s="3">
        <v>4000</v>
      </c>
    </row>
    <row r="189" spans="1:17" x14ac:dyDescent="0.3">
      <c r="H189" s="3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85"/>
  <sheetViews>
    <sheetView showGridLines="0" workbookViewId="0">
      <selection activeCell="B2" sqref="B2"/>
    </sheetView>
  </sheetViews>
  <sheetFormatPr baseColWidth="10" defaultRowHeight="14.4" x14ac:dyDescent="0.3"/>
  <cols>
    <col min="1" max="1" width="10.77734375" bestFit="1" customWidth="1"/>
    <col min="2" max="2" width="43.44140625" bestFit="1" customWidth="1"/>
    <col min="3" max="3" width="80.88671875" bestFit="1" customWidth="1"/>
    <col min="4" max="4" width="20.21875" bestFit="1" customWidth="1"/>
    <col min="5" max="5" width="9.109375" bestFit="1" customWidth="1"/>
    <col min="6" max="6" width="10.6640625" bestFit="1" customWidth="1"/>
    <col min="7" max="7" width="7.33203125" bestFit="1" customWidth="1"/>
    <col min="8" max="8" width="7" bestFit="1" customWidth="1"/>
    <col min="9" max="9" width="21.44140625" bestFit="1" customWidth="1"/>
    <col min="10" max="10" width="50.5546875" bestFit="1" customWidth="1"/>
  </cols>
  <sheetData>
    <row r="1" spans="1:10" x14ac:dyDescent="0.3">
      <c r="A1" t="s">
        <v>2</v>
      </c>
      <c r="B1" t="s">
        <v>3</v>
      </c>
      <c r="C1" t="s">
        <v>2314</v>
      </c>
      <c r="D1" t="s">
        <v>1944</v>
      </c>
      <c r="E1" t="s">
        <v>2316</v>
      </c>
      <c r="F1" t="s">
        <v>2317</v>
      </c>
      <c r="G1" t="s">
        <v>2318</v>
      </c>
      <c r="H1" t="s">
        <v>6</v>
      </c>
      <c r="I1" t="s">
        <v>2319</v>
      </c>
      <c r="J1" t="s">
        <v>2320</v>
      </c>
    </row>
    <row r="2" spans="1:10" x14ac:dyDescent="0.3">
      <c r="A2" t="s">
        <v>975</v>
      </c>
      <c r="B2" t="s">
        <v>976</v>
      </c>
      <c r="C2" t="s">
        <v>1863</v>
      </c>
      <c r="D2" t="s">
        <v>1793</v>
      </c>
      <c r="E2">
        <v>299</v>
      </c>
      <c r="F2">
        <v>1</v>
      </c>
      <c r="I2" t="s">
        <v>2321</v>
      </c>
    </row>
    <row r="3" spans="1:10" x14ac:dyDescent="0.3">
      <c r="A3" t="s">
        <v>680</v>
      </c>
      <c r="B3" t="s">
        <v>681</v>
      </c>
      <c r="C3" t="s">
        <v>1873</v>
      </c>
      <c r="D3" t="s">
        <v>1793</v>
      </c>
      <c r="E3">
        <v>20</v>
      </c>
      <c r="F3">
        <v>2</v>
      </c>
      <c r="J3" t="s">
        <v>2322</v>
      </c>
    </row>
    <row r="4" spans="1:10" x14ac:dyDescent="0.3">
      <c r="A4" t="s">
        <v>979</v>
      </c>
      <c r="B4" t="s">
        <v>980</v>
      </c>
      <c r="C4" t="s">
        <v>1880</v>
      </c>
      <c r="D4" t="s">
        <v>1793</v>
      </c>
      <c r="E4">
        <v>4.49</v>
      </c>
      <c r="F4">
        <v>2</v>
      </c>
      <c r="G4">
        <v>25</v>
      </c>
      <c r="I4" t="s">
        <v>2323</v>
      </c>
    </row>
    <row r="5" spans="1:10" x14ac:dyDescent="0.3">
      <c r="A5" t="s">
        <v>88</v>
      </c>
      <c r="B5" t="s">
        <v>89</v>
      </c>
      <c r="C5" t="s">
        <v>1851</v>
      </c>
      <c r="D5" t="s">
        <v>1793</v>
      </c>
      <c r="E5">
        <v>242</v>
      </c>
      <c r="F5">
        <v>1</v>
      </c>
      <c r="I5" t="s">
        <v>2323</v>
      </c>
      <c r="J5" t="s">
        <v>2322</v>
      </c>
    </row>
    <row r="6" spans="1:10" x14ac:dyDescent="0.3">
      <c r="A6" t="s">
        <v>203</v>
      </c>
      <c r="B6" t="s">
        <v>204</v>
      </c>
      <c r="C6" t="s">
        <v>1851</v>
      </c>
      <c r="D6" t="s">
        <v>1793</v>
      </c>
      <c r="E6">
        <v>28.1</v>
      </c>
      <c r="F6">
        <v>1</v>
      </c>
      <c r="G6">
        <v>22.8</v>
      </c>
      <c r="I6" t="s">
        <v>2323</v>
      </c>
    </row>
    <row r="7" spans="1:10" x14ac:dyDescent="0.3">
      <c r="A7" t="s">
        <v>197</v>
      </c>
      <c r="B7" t="s">
        <v>198</v>
      </c>
      <c r="C7" t="s">
        <v>1872</v>
      </c>
      <c r="D7" t="s">
        <v>1793</v>
      </c>
      <c r="E7">
        <v>335</v>
      </c>
      <c r="F7">
        <v>2</v>
      </c>
      <c r="G7">
        <v>25</v>
      </c>
      <c r="I7" t="s">
        <v>2324</v>
      </c>
    </row>
    <row r="8" spans="1:10" x14ac:dyDescent="0.3">
      <c r="A8" t="s">
        <v>135</v>
      </c>
      <c r="B8" t="s">
        <v>136</v>
      </c>
      <c r="C8" t="s">
        <v>1808</v>
      </c>
      <c r="D8" t="s">
        <v>1800</v>
      </c>
      <c r="E8">
        <v>3.87</v>
      </c>
      <c r="F8">
        <v>2</v>
      </c>
      <c r="G8">
        <v>200</v>
      </c>
      <c r="H8" t="s">
        <v>2325</v>
      </c>
      <c r="I8" t="s">
        <v>2324</v>
      </c>
    </row>
    <row r="9" spans="1:10" x14ac:dyDescent="0.3">
      <c r="A9" t="s">
        <v>2326</v>
      </c>
      <c r="B9" t="s">
        <v>2327</v>
      </c>
      <c r="C9" t="s">
        <v>1808</v>
      </c>
      <c r="D9" t="s">
        <v>1800</v>
      </c>
      <c r="J9" t="s">
        <v>2328</v>
      </c>
    </row>
    <row r="10" spans="1:10" x14ac:dyDescent="0.3">
      <c r="A10" t="s">
        <v>668</v>
      </c>
      <c r="B10" t="s">
        <v>669</v>
      </c>
      <c r="C10" t="s">
        <v>1884</v>
      </c>
      <c r="D10" t="s">
        <v>1793</v>
      </c>
      <c r="E10">
        <v>88.89</v>
      </c>
      <c r="F10">
        <v>1</v>
      </c>
      <c r="I10" t="s">
        <v>2323</v>
      </c>
    </row>
    <row r="11" spans="1:10" x14ac:dyDescent="0.3">
      <c r="A11" t="s">
        <v>1527</v>
      </c>
      <c r="B11" t="s">
        <v>2329</v>
      </c>
      <c r="C11" t="s">
        <v>1882</v>
      </c>
      <c r="D11" t="s">
        <v>1793</v>
      </c>
      <c r="E11">
        <v>68.84</v>
      </c>
      <c r="F11">
        <v>2</v>
      </c>
      <c r="G11">
        <v>45.36</v>
      </c>
      <c r="H11" t="s">
        <v>2325</v>
      </c>
      <c r="I11" t="s">
        <v>2330</v>
      </c>
    </row>
    <row r="12" spans="1:10" x14ac:dyDescent="0.3">
      <c r="A12" t="s">
        <v>692</v>
      </c>
      <c r="B12" t="s">
        <v>693</v>
      </c>
      <c r="C12" t="s">
        <v>1882</v>
      </c>
      <c r="D12" t="s">
        <v>1793</v>
      </c>
      <c r="E12">
        <v>86.28</v>
      </c>
      <c r="F12">
        <v>2</v>
      </c>
      <c r="G12">
        <v>25</v>
      </c>
      <c r="H12" t="s">
        <v>2325</v>
      </c>
      <c r="I12" t="s">
        <v>2331</v>
      </c>
    </row>
    <row r="13" spans="1:10" x14ac:dyDescent="0.3">
      <c r="A13" t="s">
        <v>1713</v>
      </c>
      <c r="B13" t="s">
        <v>1714</v>
      </c>
      <c r="C13" t="s">
        <v>1882</v>
      </c>
      <c r="D13" t="s">
        <v>1793</v>
      </c>
      <c r="E13">
        <v>10</v>
      </c>
      <c r="F13">
        <v>2</v>
      </c>
      <c r="G13">
        <v>100</v>
      </c>
      <c r="H13" t="s">
        <v>2325</v>
      </c>
      <c r="I13" t="s">
        <v>2332</v>
      </c>
    </row>
    <row r="14" spans="1:10" x14ac:dyDescent="0.3">
      <c r="A14" t="s">
        <v>712</v>
      </c>
      <c r="B14" t="s">
        <v>2333</v>
      </c>
      <c r="C14" t="s">
        <v>1792</v>
      </c>
      <c r="D14" t="s">
        <v>1793</v>
      </c>
      <c r="E14">
        <v>0</v>
      </c>
      <c r="J14" t="s">
        <v>2322</v>
      </c>
    </row>
    <row r="15" spans="1:10" x14ac:dyDescent="0.3">
      <c r="A15" t="s">
        <v>698</v>
      </c>
      <c r="B15" t="s">
        <v>699</v>
      </c>
      <c r="C15" t="s">
        <v>1838</v>
      </c>
      <c r="D15" t="s">
        <v>1793</v>
      </c>
      <c r="E15">
        <v>48.5</v>
      </c>
      <c r="F15">
        <v>2</v>
      </c>
      <c r="G15">
        <v>20</v>
      </c>
      <c r="I15" t="s">
        <v>2323</v>
      </c>
    </row>
    <row r="16" spans="1:10" x14ac:dyDescent="0.3">
      <c r="A16" t="s">
        <v>1083</v>
      </c>
      <c r="B16" t="s">
        <v>1084</v>
      </c>
      <c r="C16" t="s">
        <v>1838</v>
      </c>
      <c r="D16" t="s">
        <v>1793</v>
      </c>
      <c r="E16">
        <v>4.3</v>
      </c>
      <c r="F16">
        <v>2</v>
      </c>
      <c r="G16">
        <v>25</v>
      </c>
      <c r="I16" t="s">
        <v>2323</v>
      </c>
    </row>
    <row r="17" spans="1:10" x14ac:dyDescent="0.3">
      <c r="A17" t="s">
        <v>849</v>
      </c>
      <c r="B17" t="s">
        <v>850</v>
      </c>
      <c r="C17" t="s">
        <v>1838</v>
      </c>
      <c r="D17" t="s">
        <v>1793</v>
      </c>
      <c r="E17">
        <v>7.5</v>
      </c>
      <c r="F17">
        <v>2</v>
      </c>
      <c r="I17" t="s">
        <v>2323</v>
      </c>
    </row>
    <row r="18" spans="1:10" x14ac:dyDescent="0.3">
      <c r="A18" t="s">
        <v>1519</v>
      </c>
      <c r="B18" t="s">
        <v>1520</v>
      </c>
      <c r="C18" t="s">
        <v>1838</v>
      </c>
      <c r="D18" t="s">
        <v>1793</v>
      </c>
      <c r="E18">
        <v>12.5</v>
      </c>
      <c r="F18">
        <v>2</v>
      </c>
      <c r="G18">
        <v>25</v>
      </c>
      <c r="I18" t="s">
        <v>2323</v>
      </c>
    </row>
    <row r="19" spans="1:10" x14ac:dyDescent="0.3">
      <c r="A19" t="s">
        <v>112</v>
      </c>
      <c r="B19" t="s">
        <v>113</v>
      </c>
      <c r="C19" t="s">
        <v>1838</v>
      </c>
      <c r="D19" t="s">
        <v>1793</v>
      </c>
      <c r="E19">
        <v>68</v>
      </c>
      <c r="F19">
        <v>2</v>
      </c>
      <c r="G19">
        <v>25</v>
      </c>
      <c r="I19" t="s">
        <v>2323</v>
      </c>
    </row>
    <row r="20" spans="1:10" x14ac:dyDescent="0.3">
      <c r="A20" t="s">
        <v>106</v>
      </c>
      <c r="B20" t="s">
        <v>107</v>
      </c>
      <c r="C20" t="s">
        <v>1838</v>
      </c>
      <c r="D20" t="s">
        <v>1793</v>
      </c>
      <c r="E20">
        <v>7.4</v>
      </c>
      <c r="F20">
        <v>2</v>
      </c>
      <c r="I20" t="s">
        <v>2323</v>
      </c>
    </row>
    <row r="21" spans="1:10" x14ac:dyDescent="0.3">
      <c r="A21" t="s">
        <v>316</v>
      </c>
      <c r="B21" t="s">
        <v>317</v>
      </c>
      <c r="C21" t="s">
        <v>1838</v>
      </c>
      <c r="D21" t="s">
        <v>1793</v>
      </c>
      <c r="E21">
        <v>13</v>
      </c>
      <c r="F21">
        <v>2</v>
      </c>
      <c r="G21">
        <v>25</v>
      </c>
      <c r="I21" t="s">
        <v>2323</v>
      </c>
    </row>
    <row r="22" spans="1:10" x14ac:dyDescent="0.3">
      <c r="A22" t="s">
        <v>116</v>
      </c>
      <c r="B22" t="s">
        <v>117</v>
      </c>
      <c r="C22" t="s">
        <v>1838</v>
      </c>
      <c r="D22" t="s">
        <v>1793</v>
      </c>
      <c r="E22">
        <v>45</v>
      </c>
      <c r="F22">
        <v>2</v>
      </c>
      <c r="G22">
        <v>25</v>
      </c>
      <c r="I22" t="s">
        <v>2323</v>
      </c>
    </row>
    <row r="23" spans="1:10" x14ac:dyDescent="0.3">
      <c r="A23" t="s">
        <v>86</v>
      </c>
      <c r="B23" t="s">
        <v>87</v>
      </c>
      <c r="C23" t="s">
        <v>1838</v>
      </c>
      <c r="D23" t="s">
        <v>1793</v>
      </c>
      <c r="E23">
        <v>9.5</v>
      </c>
      <c r="F23">
        <v>2</v>
      </c>
      <c r="G23">
        <v>25</v>
      </c>
      <c r="I23" t="s">
        <v>2323</v>
      </c>
    </row>
    <row r="24" spans="1:10" x14ac:dyDescent="0.3">
      <c r="A24" t="s">
        <v>90</v>
      </c>
      <c r="B24" t="s">
        <v>91</v>
      </c>
      <c r="C24" t="s">
        <v>1838</v>
      </c>
      <c r="D24" t="s">
        <v>1793</v>
      </c>
      <c r="E24">
        <v>30</v>
      </c>
      <c r="F24">
        <v>2</v>
      </c>
      <c r="G24">
        <v>25</v>
      </c>
      <c r="I24" t="s">
        <v>2323</v>
      </c>
    </row>
    <row r="25" spans="1:10" x14ac:dyDescent="0.3">
      <c r="A25" t="s">
        <v>2091</v>
      </c>
      <c r="B25" t="s">
        <v>2092</v>
      </c>
      <c r="C25" t="s">
        <v>1838</v>
      </c>
      <c r="D25" t="s">
        <v>1793</v>
      </c>
      <c r="E25">
        <v>3.2</v>
      </c>
      <c r="F25">
        <v>2</v>
      </c>
      <c r="I25" t="s">
        <v>2323</v>
      </c>
    </row>
    <row r="26" spans="1:10" x14ac:dyDescent="0.3">
      <c r="A26" t="s">
        <v>869</v>
      </c>
      <c r="B26" t="s">
        <v>870</v>
      </c>
      <c r="C26" t="s">
        <v>1838</v>
      </c>
      <c r="D26" t="s">
        <v>1793</v>
      </c>
      <c r="E26">
        <v>3</v>
      </c>
      <c r="F26">
        <v>2</v>
      </c>
      <c r="I26" t="s">
        <v>2323</v>
      </c>
      <c r="J26" t="s">
        <v>2322</v>
      </c>
    </row>
    <row r="27" spans="1:10" x14ac:dyDescent="0.3">
      <c r="A27" t="s">
        <v>314</v>
      </c>
      <c r="B27" t="s">
        <v>315</v>
      </c>
      <c r="C27" t="s">
        <v>1838</v>
      </c>
      <c r="D27" t="s">
        <v>1793</v>
      </c>
      <c r="E27">
        <v>4</v>
      </c>
      <c r="F27">
        <v>2</v>
      </c>
      <c r="G27">
        <v>25</v>
      </c>
      <c r="I27" t="s">
        <v>2323</v>
      </c>
    </row>
    <row r="28" spans="1:10" x14ac:dyDescent="0.3">
      <c r="A28" t="s">
        <v>294</v>
      </c>
      <c r="B28" t="s">
        <v>295</v>
      </c>
      <c r="C28" t="s">
        <v>1838</v>
      </c>
      <c r="D28" t="s">
        <v>1793</v>
      </c>
      <c r="E28">
        <v>50</v>
      </c>
      <c r="F28">
        <v>2</v>
      </c>
      <c r="G28">
        <v>25</v>
      </c>
      <c r="I28" t="s">
        <v>2323</v>
      </c>
    </row>
    <row r="29" spans="1:10" x14ac:dyDescent="0.3">
      <c r="A29" t="s">
        <v>231</v>
      </c>
      <c r="B29" t="s">
        <v>232</v>
      </c>
      <c r="C29" t="s">
        <v>1838</v>
      </c>
      <c r="D29" t="s">
        <v>1793</v>
      </c>
      <c r="E29">
        <v>35</v>
      </c>
      <c r="F29">
        <v>2</v>
      </c>
      <c r="I29" t="s">
        <v>2323</v>
      </c>
      <c r="J29" t="s">
        <v>2322</v>
      </c>
    </row>
    <row r="30" spans="1:10" x14ac:dyDescent="0.3">
      <c r="A30" t="s">
        <v>82</v>
      </c>
      <c r="B30" t="s">
        <v>83</v>
      </c>
      <c r="C30" t="s">
        <v>1838</v>
      </c>
      <c r="D30" t="s">
        <v>1793</v>
      </c>
      <c r="E30">
        <v>8.75</v>
      </c>
      <c r="F30">
        <v>2</v>
      </c>
      <c r="G30">
        <v>90</v>
      </c>
      <c r="H30" t="s">
        <v>72</v>
      </c>
      <c r="I30" t="s">
        <v>2323</v>
      </c>
    </row>
    <row r="31" spans="1:10" x14ac:dyDescent="0.3">
      <c r="A31" t="s">
        <v>1087</v>
      </c>
      <c r="B31" t="s">
        <v>1088</v>
      </c>
      <c r="C31" t="s">
        <v>1838</v>
      </c>
      <c r="D31" t="s">
        <v>1793</v>
      </c>
      <c r="E31">
        <v>1.7</v>
      </c>
      <c r="F31">
        <v>2</v>
      </c>
      <c r="G31">
        <v>25</v>
      </c>
      <c r="I31" t="s">
        <v>2323</v>
      </c>
    </row>
    <row r="32" spans="1:10" x14ac:dyDescent="0.3">
      <c r="A32" t="s">
        <v>1129</v>
      </c>
      <c r="B32" t="s">
        <v>1130</v>
      </c>
      <c r="C32" t="s">
        <v>1838</v>
      </c>
      <c r="D32" t="s">
        <v>1793</v>
      </c>
      <c r="E32">
        <v>10.25</v>
      </c>
      <c r="F32">
        <v>2</v>
      </c>
      <c r="G32">
        <v>20</v>
      </c>
      <c r="I32" t="s">
        <v>2323</v>
      </c>
    </row>
    <row r="33" spans="1:10" x14ac:dyDescent="0.3">
      <c r="A33" t="s">
        <v>468</v>
      </c>
      <c r="B33" t="s">
        <v>469</v>
      </c>
      <c r="C33" t="s">
        <v>1838</v>
      </c>
      <c r="D33" t="s">
        <v>1793</v>
      </c>
      <c r="E33">
        <v>10</v>
      </c>
      <c r="F33">
        <v>2</v>
      </c>
      <c r="G33">
        <v>25</v>
      </c>
      <c r="I33" t="s">
        <v>2323</v>
      </c>
    </row>
    <row r="34" spans="1:10" x14ac:dyDescent="0.3">
      <c r="A34" t="s">
        <v>466</v>
      </c>
      <c r="B34" t="s">
        <v>467</v>
      </c>
      <c r="C34" t="s">
        <v>1838</v>
      </c>
      <c r="D34" t="s">
        <v>1793</v>
      </c>
      <c r="E34">
        <v>9.6999999999999993</v>
      </c>
      <c r="F34">
        <v>2</v>
      </c>
      <c r="G34">
        <v>25</v>
      </c>
      <c r="I34" t="s">
        <v>2323</v>
      </c>
    </row>
    <row r="35" spans="1:10" x14ac:dyDescent="0.3">
      <c r="A35" t="s">
        <v>739</v>
      </c>
      <c r="B35" t="s">
        <v>740</v>
      </c>
      <c r="C35" t="s">
        <v>1838</v>
      </c>
      <c r="D35" t="s">
        <v>1793</v>
      </c>
      <c r="E35">
        <v>3.6</v>
      </c>
      <c r="F35">
        <v>2</v>
      </c>
      <c r="G35">
        <v>25</v>
      </c>
      <c r="I35" t="s">
        <v>2323</v>
      </c>
    </row>
    <row r="36" spans="1:10" x14ac:dyDescent="0.3">
      <c r="A36" t="s">
        <v>717</v>
      </c>
      <c r="B36" t="s">
        <v>718</v>
      </c>
      <c r="C36" t="s">
        <v>1838</v>
      </c>
      <c r="D36" t="s">
        <v>1793</v>
      </c>
      <c r="E36">
        <v>1.66</v>
      </c>
      <c r="F36">
        <v>2</v>
      </c>
      <c r="G36">
        <v>25</v>
      </c>
      <c r="I36" t="s">
        <v>2323</v>
      </c>
    </row>
    <row r="37" spans="1:10" x14ac:dyDescent="0.3">
      <c r="A37" t="s">
        <v>678</v>
      </c>
      <c r="B37" t="s">
        <v>679</v>
      </c>
      <c r="C37" t="s">
        <v>1838</v>
      </c>
      <c r="D37" t="s">
        <v>1793</v>
      </c>
      <c r="E37">
        <v>3</v>
      </c>
      <c r="F37">
        <v>2</v>
      </c>
      <c r="G37">
        <v>25</v>
      </c>
      <c r="I37" t="s">
        <v>2323</v>
      </c>
    </row>
    <row r="38" spans="1:10" x14ac:dyDescent="0.3">
      <c r="A38" t="s">
        <v>847</v>
      </c>
      <c r="B38" t="s">
        <v>848</v>
      </c>
      <c r="C38" t="s">
        <v>1838</v>
      </c>
      <c r="D38" t="s">
        <v>1793</v>
      </c>
      <c r="E38">
        <v>4.5</v>
      </c>
      <c r="F38">
        <v>2</v>
      </c>
      <c r="G38">
        <v>25</v>
      </c>
      <c r="I38" t="s">
        <v>2323</v>
      </c>
    </row>
    <row r="39" spans="1:10" x14ac:dyDescent="0.3">
      <c r="A39" t="s">
        <v>696</v>
      </c>
      <c r="B39" t="s">
        <v>697</v>
      </c>
      <c r="C39" t="s">
        <v>1838</v>
      </c>
      <c r="D39" t="s">
        <v>1793</v>
      </c>
      <c r="E39">
        <v>27</v>
      </c>
      <c r="F39">
        <v>2</v>
      </c>
      <c r="G39">
        <v>10</v>
      </c>
      <c r="I39" t="s">
        <v>2323</v>
      </c>
    </row>
    <row r="40" spans="1:10" x14ac:dyDescent="0.3">
      <c r="A40" t="s">
        <v>70</v>
      </c>
      <c r="B40" t="s">
        <v>2334</v>
      </c>
      <c r="C40" t="s">
        <v>1838</v>
      </c>
      <c r="D40" t="s">
        <v>1793</v>
      </c>
      <c r="E40">
        <v>3.9</v>
      </c>
      <c r="F40">
        <v>2</v>
      </c>
      <c r="G40">
        <v>25</v>
      </c>
      <c r="I40" t="s">
        <v>2323</v>
      </c>
    </row>
    <row r="41" spans="1:10" x14ac:dyDescent="0.3">
      <c r="A41" t="s">
        <v>233</v>
      </c>
      <c r="B41" t="s">
        <v>234</v>
      </c>
      <c r="C41" t="s">
        <v>1838</v>
      </c>
      <c r="D41" t="s">
        <v>1793</v>
      </c>
      <c r="E41">
        <v>16</v>
      </c>
      <c r="F41">
        <v>2</v>
      </c>
      <c r="G41">
        <v>25</v>
      </c>
      <c r="I41" t="s">
        <v>2323</v>
      </c>
    </row>
    <row r="42" spans="1:10" x14ac:dyDescent="0.3">
      <c r="A42" t="s">
        <v>114</v>
      </c>
      <c r="B42" t="s">
        <v>115</v>
      </c>
      <c r="C42" t="s">
        <v>1838</v>
      </c>
      <c r="D42" t="s">
        <v>1793</v>
      </c>
      <c r="E42">
        <v>21.5</v>
      </c>
      <c r="F42">
        <v>2</v>
      </c>
      <c r="G42">
        <v>10</v>
      </c>
      <c r="H42" t="s">
        <v>72</v>
      </c>
      <c r="I42" t="s">
        <v>2323</v>
      </c>
    </row>
    <row r="43" spans="1:10" x14ac:dyDescent="0.3">
      <c r="A43" t="s">
        <v>104</v>
      </c>
      <c r="B43" t="s">
        <v>105</v>
      </c>
      <c r="C43" t="s">
        <v>1838</v>
      </c>
      <c r="D43" t="s">
        <v>1793</v>
      </c>
      <c r="E43">
        <v>4.0999999999999996</v>
      </c>
      <c r="F43">
        <v>2</v>
      </c>
      <c r="G43">
        <v>20</v>
      </c>
      <c r="I43" t="s">
        <v>2323</v>
      </c>
    </row>
    <row r="44" spans="1:10" x14ac:dyDescent="0.3">
      <c r="A44" t="s">
        <v>421</v>
      </c>
      <c r="B44" t="s">
        <v>422</v>
      </c>
      <c r="C44" t="s">
        <v>1838</v>
      </c>
      <c r="D44" t="s">
        <v>1793</v>
      </c>
      <c r="E44">
        <v>8.4</v>
      </c>
      <c r="F44">
        <v>2</v>
      </c>
      <c r="G44">
        <v>40</v>
      </c>
      <c r="H44" t="s">
        <v>72</v>
      </c>
      <c r="I44" t="s">
        <v>2323</v>
      </c>
    </row>
    <row r="45" spans="1:10" x14ac:dyDescent="0.3">
      <c r="A45" t="s">
        <v>995</v>
      </c>
      <c r="B45" t="s">
        <v>996</v>
      </c>
      <c r="C45" t="s">
        <v>1838</v>
      </c>
      <c r="D45" t="s">
        <v>1793</v>
      </c>
      <c r="E45">
        <v>1.8</v>
      </c>
      <c r="F45">
        <v>2</v>
      </c>
      <c r="G45">
        <v>25</v>
      </c>
      <c r="I45" t="s">
        <v>2323</v>
      </c>
    </row>
    <row r="46" spans="1:10" x14ac:dyDescent="0.3">
      <c r="A46" t="s">
        <v>721</v>
      </c>
      <c r="B46" t="s">
        <v>722</v>
      </c>
      <c r="C46" t="s">
        <v>1803</v>
      </c>
      <c r="D46" t="s">
        <v>1800</v>
      </c>
      <c r="E46">
        <v>11.5</v>
      </c>
      <c r="F46">
        <v>2</v>
      </c>
      <c r="G46">
        <v>500</v>
      </c>
      <c r="H46" t="s">
        <v>2325</v>
      </c>
      <c r="I46" t="s">
        <v>2335</v>
      </c>
    </row>
    <row r="47" spans="1:10" x14ac:dyDescent="0.3">
      <c r="A47" t="s">
        <v>731</v>
      </c>
      <c r="B47" t="s">
        <v>732</v>
      </c>
      <c r="C47" t="s">
        <v>1803</v>
      </c>
      <c r="D47" t="s">
        <v>1800</v>
      </c>
      <c r="E47">
        <v>11.5</v>
      </c>
      <c r="F47">
        <v>2</v>
      </c>
      <c r="G47">
        <v>500</v>
      </c>
      <c r="H47" t="s">
        <v>2325</v>
      </c>
      <c r="I47" t="s">
        <v>2335</v>
      </c>
    </row>
    <row r="48" spans="1:10" x14ac:dyDescent="0.3">
      <c r="A48" t="s">
        <v>2336</v>
      </c>
      <c r="B48" t="s">
        <v>2337</v>
      </c>
      <c r="C48" t="s">
        <v>1803</v>
      </c>
      <c r="D48" t="s">
        <v>1800</v>
      </c>
      <c r="E48">
        <v>0</v>
      </c>
      <c r="F48">
        <v>2</v>
      </c>
      <c r="I48" t="s">
        <v>2335</v>
      </c>
      <c r="J48" t="s">
        <v>2338</v>
      </c>
    </row>
    <row r="49" spans="1:10" x14ac:dyDescent="0.3">
      <c r="A49" t="s">
        <v>2339</v>
      </c>
      <c r="B49" t="s">
        <v>2340</v>
      </c>
      <c r="C49" t="s">
        <v>1803</v>
      </c>
      <c r="D49" t="s">
        <v>1800</v>
      </c>
      <c r="E49">
        <v>0</v>
      </c>
      <c r="F49">
        <v>2</v>
      </c>
      <c r="I49" t="s">
        <v>2335</v>
      </c>
      <c r="J49" t="s">
        <v>2338</v>
      </c>
    </row>
    <row r="50" spans="1:10" x14ac:dyDescent="0.3">
      <c r="A50" t="s">
        <v>2341</v>
      </c>
      <c r="B50" t="s">
        <v>2342</v>
      </c>
      <c r="C50" t="s">
        <v>1803</v>
      </c>
      <c r="D50" t="s">
        <v>1800</v>
      </c>
      <c r="E50">
        <v>0</v>
      </c>
      <c r="F50">
        <v>2</v>
      </c>
      <c r="I50" t="s">
        <v>2335</v>
      </c>
      <c r="J50" t="s">
        <v>2338</v>
      </c>
    </row>
    <row r="51" spans="1:10" x14ac:dyDescent="0.3">
      <c r="A51" t="s">
        <v>526</v>
      </c>
      <c r="B51" t="s">
        <v>527</v>
      </c>
      <c r="C51" t="s">
        <v>1795</v>
      </c>
      <c r="D51" t="s">
        <v>1793</v>
      </c>
      <c r="E51">
        <v>0.96179999999999999</v>
      </c>
      <c r="F51">
        <v>1</v>
      </c>
      <c r="G51">
        <v>130000</v>
      </c>
      <c r="I51" t="s">
        <v>2343</v>
      </c>
      <c r="J51" t="s">
        <v>2322</v>
      </c>
    </row>
    <row r="52" spans="1:10" x14ac:dyDescent="0.3">
      <c r="A52" t="s">
        <v>168</v>
      </c>
      <c r="B52" t="s">
        <v>169</v>
      </c>
      <c r="C52" t="s">
        <v>1868</v>
      </c>
      <c r="D52" t="s">
        <v>1793</v>
      </c>
      <c r="E52">
        <v>2758.8</v>
      </c>
      <c r="F52">
        <v>1</v>
      </c>
      <c r="G52">
        <v>25</v>
      </c>
      <c r="H52" t="s">
        <v>72</v>
      </c>
      <c r="I52" t="s">
        <v>2323</v>
      </c>
      <c r="J52" t="s">
        <v>2344</v>
      </c>
    </row>
    <row r="53" spans="1:10" x14ac:dyDescent="0.3">
      <c r="A53" t="s">
        <v>276</v>
      </c>
      <c r="B53" t="s">
        <v>277</v>
      </c>
      <c r="C53" t="s">
        <v>1820</v>
      </c>
      <c r="D53" t="s">
        <v>1800</v>
      </c>
      <c r="E53">
        <v>32.9</v>
      </c>
      <c r="F53">
        <v>1</v>
      </c>
      <c r="G53">
        <v>500</v>
      </c>
      <c r="H53" t="s">
        <v>2345</v>
      </c>
      <c r="I53" t="s">
        <v>2321</v>
      </c>
      <c r="J53" t="s">
        <v>2346</v>
      </c>
    </row>
    <row r="54" spans="1:10" x14ac:dyDescent="0.3">
      <c r="A54" t="s">
        <v>1479</v>
      </c>
      <c r="B54" t="s">
        <v>1480</v>
      </c>
      <c r="C54" t="s">
        <v>1839</v>
      </c>
      <c r="D54" t="s">
        <v>1793</v>
      </c>
      <c r="E54">
        <v>206.17</v>
      </c>
      <c r="F54">
        <v>1</v>
      </c>
      <c r="I54" t="s">
        <v>2347</v>
      </c>
    </row>
    <row r="55" spans="1:10" x14ac:dyDescent="0.3">
      <c r="A55" t="s">
        <v>2150</v>
      </c>
      <c r="B55" t="s">
        <v>2348</v>
      </c>
      <c r="C55" t="s">
        <v>2349</v>
      </c>
      <c r="D55" t="s">
        <v>1800</v>
      </c>
      <c r="E55">
        <v>31.73</v>
      </c>
      <c r="F55">
        <v>1</v>
      </c>
      <c r="I55" t="s">
        <v>2321</v>
      </c>
    </row>
    <row r="56" spans="1:10" x14ac:dyDescent="0.3">
      <c r="A56" t="s">
        <v>266</v>
      </c>
      <c r="B56" t="s">
        <v>267</v>
      </c>
      <c r="C56" t="s">
        <v>1802</v>
      </c>
      <c r="D56" t="s">
        <v>1800</v>
      </c>
      <c r="E56">
        <v>1.2699999999999999E-2</v>
      </c>
      <c r="F56">
        <v>2</v>
      </c>
      <c r="G56">
        <v>100000</v>
      </c>
      <c r="H56" t="s">
        <v>2345</v>
      </c>
      <c r="I56" t="s">
        <v>2323</v>
      </c>
    </row>
    <row r="57" spans="1:10" x14ac:dyDescent="0.3">
      <c r="A57" t="s">
        <v>1433</v>
      </c>
      <c r="B57" t="s">
        <v>1434</v>
      </c>
      <c r="C57" t="s">
        <v>1847</v>
      </c>
      <c r="D57" t="s">
        <v>1793</v>
      </c>
      <c r="E57">
        <v>220</v>
      </c>
      <c r="F57">
        <v>1</v>
      </c>
      <c r="G57">
        <v>25</v>
      </c>
      <c r="I57" t="s">
        <v>2324</v>
      </c>
    </row>
    <row r="58" spans="1:10" x14ac:dyDescent="0.3">
      <c r="A58" t="s">
        <v>1741</v>
      </c>
      <c r="B58" t="s">
        <v>1742</v>
      </c>
      <c r="C58" t="s">
        <v>1847</v>
      </c>
      <c r="D58" t="s">
        <v>1793</v>
      </c>
      <c r="E58">
        <v>215</v>
      </c>
      <c r="F58">
        <v>1</v>
      </c>
      <c r="G58">
        <v>25</v>
      </c>
      <c r="I58" t="s">
        <v>2324</v>
      </c>
    </row>
    <row r="59" spans="1:10" x14ac:dyDescent="0.3">
      <c r="A59" t="s">
        <v>1743</v>
      </c>
      <c r="B59" t="s">
        <v>1744</v>
      </c>
      <c r="C59" t="s">
        <v>1847</v>
      </c>
      <c r="D59" t="s">
        <v>1793</v>
      </c>
      <c r="E59">
        <v>235</v>
      </c>
      <c r="F59">
        <v>1</v>
      </c>
      <c r="G59">
        <v>25</v>
      </c>
      <c r="I59" t="s">
        <v>2324</v>
      </c>
    </row>
    <row r="60" spans="1:10" x14ac:dyDescent="0.3">
      <c r="A60" t="s">
        <v>264</v>
      </c>
      <c r="B60" t="s">
        <v>265</v>
      </c>
      <c r="C60" t="s">
        <v>1847</v>
      </c>
      <c r="D60" t="s">
        <v>1793</v>
      </c>
      <c r="E60">
        <v>205</v>
      </c>
      <c r="F60">
        <v>1</v>
      </c>
      <c r="G60">
        <v>25</v>
      </c>
      <c r="I60" t="s">
        <v>2324</v>
      </c>
      <c r="J60" t="s">
        <v>2322</v>
      </c>
    </row>
    <row r="61" spans="1:10" x14ac:dyDescent="0.3">
      <c r="A61" t="s">
        <v>1485</v>
      </c>
      <c r="B61" t="s">
        <v>1486</v>
      </c>
      <c r="C61" t="s">
        <v>1847</v>
      </c>
      <c r="D61" t="s">
        <v>1793</v>
      </c>
      <c r="E61">
        <v>208</v>
      </c>
      <c r="F61">
        <v>1</v>
      </c>
      <c r="G61">
        <v>25</v>
      </c>
      <c r="I61" t="s">
        <v>2324</v>
      </c>
      <c r="J61" t="s">
        <v>2322</v>
      </c>
    </row>
    <row r="62" spans="1:10" x14ac:dyDescent="0.3">
      <c r="A62" t="s">
        <v>2095</v>
      </c>
      <c r="B62" t="s">
        <v>819</v>
      </c>
      <c r="C62" t="s">
        <v>1847</v>
      </c>
      <c r="D62" t="s">
        <v>1793</v>
      </c>
      <c r="E62">
        <v>145</v>
      </c>
      <c r="F62">
        <v>1</v>
      </c>
      <c r="G62">
        <v>25</v>
      </c>
      <c r="H62" t="s">
        <v>72</v>
      </c>
      <c r="I62" t="s">
        <v>2321</v>
      </c>
    </row>
    <row r="63" spans="1:10" x14ac:dyDescent="0.3">
      <c r="A63" t="s">
        <v>1489</v>
      </c>
      <c r="B63" t="s">
        <v>2350</v>
      </c>
      <c r="C63" t="s">
        <v>1847</v>
      </c>
      <c r="D63" t="s">
        <v>1793</v>
      </c>
      <c r="E63">
        <v>240</v>
      </c>
      <c r="F63">
        <v>1</v>
      </c>
      <c r="G63">
        <v>25</v>
      </c>
      <c r="I63" t="s">
        <v>2324</v>
      </c>
      <c r="J63" t="s">
        <v>2322</v>
      </c>
    </row>
    <row r="64" spans="1:10" x14ac:dyDescent="0.3">
      <c r="A64" t="s">
        <v>613</v>
      </c>
      <c r="B64" t="s">
        <v>614</v>
      </c>
      <c r="C64" t="s">
        <v>1847</v>
      </c>
      <c r="D64" t="s">
        <v>1793</v>
      </c>
      <c r="E64">
        <v>155</v>
      </c>
      <c r="F64">
        <v>1</v>
      </c>
      <c r="G64">
        <v>25</v>
      </c>
      <c r="I64" t="s">
        <v>2324</v>
      </c>
    </row>
    <row r="65" spans="1:10" x14ac:dyDescent="0.3">
      <c r="A65" t="s">
        <v>350</v>
      </c>
      <c r="B65" t="s">
        <v>351</v>
      </c>
      <c r="C65" t="s">
        <v>1847</v>
      </c>
      <c r="D65" t="s">
        <v>1793</v>
      </c>
      <c r="E65">
        <v>165</v>
      </c>
      <c r="F65">
        <v>1</v>
      </c>
      <c r="G65">
        <v>25</v>
      </c>
      <c r="I65" t="s">
        <v>2324</v>
      </c>
      <c r="J65" t="s">
        <v>2322</v>
      </c>
    </row>
    <row r="66" spans="1:10" x14ac:dyDescent="0.3">
      <c r="A66" t="s">
        <v>694</v>
      </c>
      <c r="B66" t="s">
        <v>695</v>
      </c>
      <c r="C66" t="s">
        <v>1847</v>
      </c>
      <c r="D66" t="s">
        <v>1793</v>
      </c>
      <c r="E66">
        <v>175</v>
      </c>
      <c r="F66">
        <v>1</v>
      </c>
      <c r="I66" t="s">
        <v>2321</v>
      </c>
      <c r="J66" t="s">
        <v>2322</v>
      </c>
    </row>
    <row r="67" spans="1:10" x14ac:dyDescent="0.3">
      <c r="A67" t="s">
        <v>172</v>
      </c>
      <c r="B67" t="s">
        <v>173</v>
      </c>
      <c r="C67" t="s">
        <v>1847</v>
      </c>
      <c r="D67" t="s">
        <v>1793</v>
      </c>
      <c r="E67">
        <v>195</v>
      </c>
      <c r="F67">
        <v>1</v>
      </c>
      <c r="G67">
        <v>25</v>
      </c>
      <c r="I67" t="s">
        <v>2323</v>
      </c>
    </row>
    <row r="68" spans="1:10" x14ac:dyDescent="0.3">
      <c r="A68" t="s">
        <v>131</v>
      </c>
      <c r="B68" t="s">
        <v>132</v>
      </c>
      <c r="C68" t="s">
        <v>1802</v>
      </c>
      <c r="D68" t="s">
        <v>1800</v>
      </c>
      <c r="E68">
        <v>5.7999999999999996E-3</v>
      </c>
      <c r="F68">
        <v>2</v>
      </c>
      <c r="G68">
        <v>75000</v>
      </c>
      <c r="H68" t="s">
        <v>2345</v>
      </c>
      <c r="I68" t="s">
        <v>2351</v>
      </c>
    </row>
    <row r="69" spans="1:10" x14ac:dyDescent="0.3">
      <c r="A69" t="s">
        <v>255</v>
      </c>
      <c r="B69" t="s">
        <v>2352</v>
      </c>
      <c r="C69" t="s">
        <v>1802</v>
      </c>
      <c r="D69" t="s">
        <v>1800</v>
      </c>
      <c r="E69">
        <v>3.0000000000000001E-3</v>
      </c>
      <c r="F69">
        <v>2</v>
      </c>
      <c r="G69">
        <v>100000</v>
      </c>
      <c r="H69" t="s">
        <v>2345</v>
      </c>
      <c r="I69" t="s">
        <v>2351</v>
      </c>
    </row>
    <row r="70" spans="1:10" x14ac:dyDescent="0.3">
      <c r="A70" t="s">
        <v>296</v>
      </c>
      <c r="B70" t="s">
        <v>297</v>
      </c>
      <c r="C70" t="s">
        <v>1802</v>
      </c>
      <c r="D70" t="s">
        <v>1800</v>
      </c>
      <c r="E70">
        <v>3.0799999999999998E-3</v>
      </c>
      <c r="F70">
        <v>2</v>
      </c>
      <c r="G70">
        <v>100000</v>
      </c>
      <c r="H70" t="s">
        <v>2345</v>
      </c>
      <c r="I70" t="s">
        <v>2351</v>
      </c>
    </row>
    <row r="71" spans="1:10" x14ac:dyDescent="0.3">
      <c r="A71" t="s">
        <v>522</v>
      </c>
      <c r="B71" t="s">
        <v>523</v>
      </c>
      <c r="C71" t="s">
        <v>1802</v>
      </c>
      <c r="D71" t="s">
        <v>1800</v>
      </c>
      <c r="E71">
        <v>3.0799999999999998E-3</v>
      </c>
      <c r="F71">
        <v>2</v>
      </c>
      <c r="G71">
        <v>100000</v>
      </c>
      <c r="H71" t="s">
        <v>2345</v>
      </c>
      <c r="I71" t="s">
        <v>2351</v>
      </c>
    </row>
    <row r="72" spans="1:10" x14ac:dyDescent="0.3">
      <c r="A72" t="s">
        <v>185</v>
      </c>
      <c r="B72" t="s">
        <v>186</v>
      </c>
      <c r="C72" t="s">
        <v>1802</v>
      </c>
      <c r="D72" t="s">
        <v>1800</v>
      </c>
      <c r="E72">
        <v>6.3E-3</v>
      </c>
      <c r="F72">
        <v>2</v>
      </c>
      <c r="G72">
        <v>75000</v>
      </c>
      <c r="H72" t="s">
        <v>2345</v>
      </c>
      <c r="I72" t="s">
        <v>2351</v>
      </c>
    </row>
    <row r="73" spans="1:10" x14ac:dyDescent="0.3">
      <c r="A73" t="s">
        <v>374</v>
      </c>
      <c r="B73" t="s">
        <v>375</v>
      </c>
      <c r="C73" t="s">
        <v>1802</v>
      </c>
      <c r="D73" t="s">
        <v>1800</v>
      </c>
      <c r="H73" t="s">
        <v>2345</v>
      </c>
      <c r="I73" t="s">
        <v>2351</v>
      </c>
    </row>
    <row r="74" spans="1:10" x14ac:dyDescent="0.3">
      <c r="A74" t="s">
        <v>178</v>
      </c>
      <c r="B74" t="s">
        <v>2353</v>
      </c>
      <c r="C74" t="s">
        <v>1802</v>
      </c>
      <c r="D74" t="s">
        <v>1800</v>
      </c>
      <c r="E74">
        <v>5.5799999999999999E-3</v>
      </c>
      <c r="F74">
        <v>2</v>
      </c>
      <c r="G74">
        <v>80000</v>
      </c>
      <c r="H74" t="s">
        <v>2345</v>
      </c>
      <c r="I74" t="s">
        <v>2351</v>
      </c>
    </row>
    <row r="75" spans="1:10" x14ac:dyDescent="0.3">
      <c r="A75" t="s">
        <v>393</v>
      </c>
      <c r="B75" t="s">
        <v>394</v>
      </c>
      <c r="C75" t="s">
        <v>1802</v>
      </c>
      <c r="D75" t="s">
        <v>1800</v>
      </c>
      <c r="E75">
        <v>3.0799999999999998E-3</v>
      </c>
      <c r="F75">
        <v>2</v>
      </c>
      <c r="G75">
        <v>100000</v>
      </c>
      <c r="H75" t="s">
        <v>2345</v>
      </c>
      <c r="I75" t="s">
        <v>2351</v>
      </c>
    </row>
    <row r="76" spans="1:10" x14ac:dyDescent="0.3">
      <c r="A76" t="s">
        <v>100</v>
      </c>
      <c r="B76" t="s">
        <v>101</v>
      </c>
      <c r="C76" t="s">
        <v>1843</v>
      </c>
      <c r="D76" t="s">
        <v>1793</v>
      </c>
      <c r="E76">
        <v>325</v>
      </c>
      <c r="F76">
        <v>2</v>
      </c>
      <c r="J76" t="s">
        <v>2322</v>
      </c>
    </row>
    <row r="77" spans="1:10" x14ac:dyDescent="0.3">
      <c r="A77" t="s">
        <v>110</v>
      </c>
      <c r="B77" t="s">
        <v>111</v>
      </c>
      <c r="C77" t="s">
        <v>1852</v>
      </c>
      <c r="D77" t="s">
        <v>1793</v>
      </c>
      <c r="E77">
        <v>33</v>
      </c>
      <c r="F77">
        <v>2</v>
      </c>
      <c r="G77">
        <v>25</v>
      </c>
      <c r="I77" t="s">
        <v>2323</v>
      </c>
    </row>
    <row r="78" spans="1:10" x14ac:dyDescent="0.3">
      <c r="A78" t="s">
        <v>1074</v>
      </c>
      <c r="B78" t="s">
        <v>1075</v>
      </c>
      <c r="C78" t="s">
        <v>1852</v>
      </c>
      <c r="D78" t="s">
        <v>1793</v>
      </c>
      <c r="E78">
        <v>2550</v>
      </c>
      <c r="F78">
        <v>2</v>
      </c>
      <c r="G78">
        <v>1</v>
      </c>
      <c r="I78" t="s">
        <v>2354</v>
      </c>
    </row>
    <row r="79" spans="1:10" x14ac:dyDescent="0.3">
      <c r="A79" t="s">
        <v>656</v>
      </c>
      <c r="B79" t="s">
        <v>657</v>
      </c>
      <c r="C79" t="s">
        <v>1869</v>
      </c>
      <c r="D79" t="s">
        <v>1793</v>
      </c>
      <c r="E79">
        <v>290</v>
      </c>
      <c r="F79">
        <v>1</v>
      </c>
      <c r="I79" t="s">
        <v>2323</v>
      </c>
    </row>
    <row r="80" spans="1:10" x14ac:dyDescent="0.3">
      <c r="A80" t="s">
        <v>654</v>
      </c>
      <c r="B80" t="s">
        <v>655</v>
      </c>
      <c r="C80" t="s">
        <v>1869</v>
      </c>
      <c r="D80" t="s">
        <v>1793</v>
      </c>
      <c r="E80">
        <v>68.902000000000001</v>
      </c>
      <c r="F80">
        <v>1</v>
      </c>
      <c r="I80" t="s">
        <v>2323</v>
      </c>
    </row>
    <row r="81" spans="1:10" x14ac:dyDescent="0.3">
      <c r="A81" t="s">
        <v>2164</v>
      </c>
      <c r="B81" t="s">
        <v>2165</v>
      </c>
      <c r="C81" t="s">
        <v>2355</v>
      </c>
      <c r="D81" t="s">
        <v>1800</v>
      </c>
      <c r="E81">
        <v>3.61</v>
      </c>
      <c r="F81">
        <v>1</v>
      </c>
      <c r="I81" t="s">
        <v>2321</v>
      </c>
    </row>
    <row r="82" spans="1:10" x14ac:dyDescent="0.3">
      <c r="A82" t="s">
        <v>2166</v>
      </c>
      <c r="B82" t="s">
        <v>2167</v>
      </c>
      <c r="C82" t="s">
        <v>2355</v>
      </c>
      <c r="D82" t="s">
        <v>1800</v>
      </c>
      <c r="E82">
        <v>15.07</v>
      </c>
      <c r="F82">
        <v>1</v>
      </c>
      <c r="I82" t="s">
        <v>2321</v>
      </c>
    </row>
    <row r="83" spans="1:10" x14ac:dyDescent="0.3">
      <c r="A83" t="s">
        <v>1263</v>
      </c>
      <c r="B83" t="s">
        <v>1264</v>
      </c>
      <c r="C83" t="s">
        <v>1822</v>
      </c>
      <c r="D83" t="s">
        <v>1800</v>
      </c>
      <c r="E83">
        <v>2.92</v>
      </c>
      <c r="F83">
        <v>1</v>
      </c>
      <c r="J83" t="s">
        <v>2322</v>
      </c>
    </row>
    <row r="84" spans="1:10" x14ac:dyDescent="0.3">
      <c r="A84" t="s">
        <v>235</v>
      </c>
      <c r="B84" t="s">
        <v>236</v>
      </c>
      <c r="C84" t="s">
        <v>1886</v>
      </c>
      <c r="D84" t="s">
        <v>1793</v>
      </c>
      <c r="E84">
        <v>14.99</v>
      </c>
      <c r="F84">
        <v>2</v>
      </c>
      <c r="I84" t="s">
        <v>2347</v>
      </c>
      <c r="J84" t="s">
        <v>2356</v>
      </c>
    </row>
    <row r="85" spans="1:10" x14ac:dyDescent="0.3">
      <c r="A85" t="s">
        <v>36</v>
      </c>
      <c r="B85" t="s">
        <v>37</v>
      </c>
      <c r="C85" t="s">
        <v>1805</v>
      </c>
      <c r="D85" t="s">
        <v>1800</v>
      </c>
      <c r="E85">
        <v>2</v>
      </c>
      <c r="F85">
        <v>1</v>
      </c>
      <c r="G85">
        <v>20000</v>
      </c>
      <c r="H85" t="s">
        <v>2345</v>
      </c>
      <c r="I85" t="s">
        <v>2357</v>
      </c>
    </row>
    <row r="86" spans="1:10" x14ac:dyDescent="0.3">
      <c r="A86" t="s">
        <v>60</v>
      </c>
      <c r="B86" t="s">
        <v>61</v>
      </c>
      <c r="C86" t="s">
        <v>1805</v>
      </c>
      <c r="D86" t="s">
        <v>1800</v>
      </c>
      <c r="E86">
        <v>1.7</v>
      </c>
      <c r="F86">
        <v>1</v>
      </c>
      <c r="G86">
        <v>5000</v>
      </c>
      <c r="H86" t="s">
        <v>2345</v>
      </c>
      <c r="I86" t="s">
        <v>2357</v>
      </c>
      <c r="J86" t="s">
        <v>2328</v>
      </c>
    </row>
    <row r="87" spans="1:10" x14ac:dyDescent="0.3">
      <c r="A87" t="s">
        <v>17</v>
      </c>
      <c r="B87" t="s">
        <v>18</v>
      </c>
      <c r="C87" t="s">
        <v>1805</v>
      </c>
      <c r="D87" t="s">
        <v>1800</v>
      </c>
      <c r="E87">
        <v>1.5</v>
      </c>
      <c r="F87">
        <v>1</v>
      </c>
      <c r="G87">
        <v>20000</v>
      </c>
      <c r="H87" t="s">
        <v>2345</v>
      </c>
      <c r="I87" t="s">
        <v>2357</v>
      </c>
    </row>
    <row r="88" spans="1:10" x14ac:dyDescent="0.3">
      <c r="A88" t="s">
        <v>454</v>
      </c>
      <c r="B88" t="s">
        <v>2358</v>
      </c>
      <c r="C88" t="s">
        <v>1805</v>
      </c>
      <c r="D88" t="s">
        <v>1800</v>
      </c>
      <c r="E88">
        <v>1.1599999999999999</v>
      </c>
      <c r="F88">
        <v>1</v>
      </c>
      <c r="G88">
        <v>10000</v>
      </c>
      <c r="H88" t="s">
        <v>2345</v>
      </c>
      <c r="I88" t="s">
        <v>2357</v>
      </c>
      <c r="J88" t="s">
        <v>2328</v>
      </c>
    </row>
    <row r="89" spans="1:10" x14ac:dyDescent="0.3">
      <c r="A89" t="s">
        <v>154</v>
      </c>
      <c r="B89" t="s">
        <v>155</v>
      </c>
      <c r="C89" t="s">
        <v>1805</v>
      </c>
      <c r="D89" t="s">
        <v>1800</v>
      </c>
      <c r="E89">
        <v>1.1599999999999999</v>
      </c>
      <c r="F89">
        <v>1</v>
      </c>
      <c r="G89">
        <v>25000</v>
      </c>
      <c r="H89" t="s">
        <v>2345</v>
      </c>
      <c r="I89" t="s">
        <v>2357</v>
      </c>
    </row>
    <row r="90" spans="1:10" x14ac:dyDescent="0.3">
      <c r="A90" t="s">
        <v>646</v>
      </c>
      <c r="B90" t="s">
        <v>2359</v>
      </c>
      <c r="C90" t="s">
        <v>1879</v>
      </c>
      <c r="D90" t="s">
        <v>1800</v>
      </c>
      <c r="E90">
        <v>21</v>
      </c>
      <c r="F90">
        <v>1</v>
      </c>
      <c r="G90">
        <v>500</v>
      </c>
      <c r="H90" t="s">
        <v>1788</v>
      </c>
      <c r="I90" t="s">
        <v>2360</v>
      </c>
    </row>
    <row r="91" spans="1:10" x14ac:dyDescent="0.3">
      <c r="A91" t="s">
        <v>2312</v>
      </c>
      <c r="B91" t="s">
        <v>2313</v>
      </c>
      <c r="C91" t="s">
        <v>2315</v>
      </c>
      <c r="D91" t="s">
        <v>1793</v>
      </c>
      <c r="E91">
        <v>8</v>
      </c>
      <c r="F91">
        <v>2</v>
      </c>
      <c r="I91" t="s">
        <v>2323</v>
      </c>
    </row>
    <row r="92" spans="1:10" x14ac:dyDescent="0.3">
      <c r="A92" t="s">
        <v>1550</v>
      </c>
      <c r="B92" t="s">
        <v>1551</v>
      </c>
      <c r="C92" t="s">
        <v>1799</v>
      </c>
      <c r="D92" t="s">
        <v>1800</v>
      </c>
      <c r="E92">
        <v>17.5</v>
      </c>
      <c r="F92">
        <v>2</v>
      </c>
      <c r="G92">
        <v>10</v>
      </c>
      <c r="H92" t="s">
        <v>2325</v>
      </c>
      <c r="I92" t="s">
        <v>2324</v>
      </c>
    </row>
    <row r="93" spans="1:10" x14ac:dyDescent="0.3">
      <c r="A93" t="s">
        <v>1735</v>
      </c>
      <c r="B93" t="s">
        <v>1736</v>
      </c>
      <c r="C93" t="s">
        <v>1799</v>
      </c>
      <c r="D93" t="s">
        <v>1800</v>
      </c>
      <c r="E93">
        <v>17.5</v>
      </c>
      <c r="F93">
        <v>2</v>
      </c>
      <c r="G93">
        <v>15</v>
      </c>
      <c r="H93" t="s">
        <v>2325</v>
      </c>
      <c r="I93" t="s">
        <v>2324</v>
      </c>
    </row>
    <row r="94" spans="1:10" x14ac:dyDescent="0.3">
      <c r="A94" t="s">
        <v>2361</v>
      </c>
      <c r="B94" t="s">
        <v>2362</v>
      </c>
      <c r="C94" t="s">
        <v>1799</v>
      </c>
      <c r="D94" t="s">
        <v>1800</v>
      </c>
      <c r="E94">
        <v>17.5</v>
      </c>
      <c r="F94">
        <v>2</v>
      </c>
      <c r="G94">
        <v>10</v>
      </c>
      <c r="H94" t="s">
        <v>2325</v>
      </c>
      <c r="I94" t="s">
        <v>2324</v>
      </c>
    </row>
    <row r="95" spans="1:10" x14ac:dyDescent="0.3">
      <c r="A95" t="s">
        <v>2363</v>
      </c>
      <c r="B95" t="s">
        <v>2364</v>
      </c>
      <c r="C95" t="s">
        <v>1799</v>
      </c>
      <c r="D95" t="s">
        <v>1800</v>
      </c>
      <c r="E95">
        <v>17.5</v>
      </c>
      <c r="F95">
        <v>2</v>
      </c>
      <c r="G95">
        <v>10</v>
      </c>
      <c r="H95" t="s">
        <v>2325</v>
      </c>
      <c r="I95" t="s">
        <v>2324</v>
      </c>
    </row>
    <row r="96" spans="1:10" x14ac:dyDescent="0.3">
      <c r="A96" t="s">
        <v>318</v>
      </c>
      <c r="B96" t="s">
        <v>319</v>
      </c>
      <c r="C96" t="s">
        <v>1799</v>
      </c>
      <c r="D96" t="s">
        <v>1800</v>
      </c>
      <c r="E96">
        <v>17.5</v>
      </c>
      <c r="F96">
        <v>2</v>
      </c>
      <c r="G96">
        <v>15</v>
      </c>
      <c r="H96" t="s">
        <v>2325</v>
      </c>
      <c r="I96" t="s">
        <v>2324</v>
      </c>
    </row>
    <row r="97" spans="1:10" x14ac:dyDescent="0.3">
      <c r="A97" t="s">
        <v>133</v>
      </c>
      <c r="B97" t="s">
        <v>134</v>
      </c>
      <c r="C97" t="s">
        <v>1799</v>
      </c>
      <c r="D97" t="s">
        <v>1800</v>
      </c>
      <c r="E97">
        <v>17.5</v>
      </c>
      <c r="F97">
        <v>2</v>
      </c>
      <c r="G97">
        <v>10</v>
      </c>
      <c r="H97" t="s">
        <v>2325</v>
      </c>
      <c r="I97" t="s">
        <v>2324</v>
      </c>
    </row>
    <row r="98" spans="1:10" x14ac:dyDescent="0.3">
      <c r="A98" t="s">
        <v>2118</v>
      </c>
      <c r="B98" t="s">
        <v>2119</v>
      </c>
      <c r="C98" t="s">
        <v>1799</v>
      </c>
      <c r="D98" t="s">
        <v>1800</v>
      </c>
      <c r="E98">
        <v>17.5</v>
      </c>
      <c r="F98">
        <v>2</v>
      </c>
      <c r="G98">
        <v>10</v>
      </c>
      <c r="H98" t="s">
        <v>2325</v>
      </c>
      <c r="I98" t="s">
        <v>2324</v>
      </c>
    </row>
    <row r="99" spans="1:10" x14ac:dyDescent="0.3">
      <c r="A99" t="s">
        <v>397</v>
      </c>
      <c r="B99" t="s">
        <v>398</v>
      </c>
      <c r="C99" t="s">
        <v>1799</v>
      </c>
      <c r="D99" t="s">
        <v>1800</v>
      </c>
      <c r="E99">
        <v>17.5</v>
      </c>
      <c r="F99">
        <v>2</v>
      </c>
      <c r="G99">
        <v>10</v>
      </c>
      <c r="H99" t="s">
        <v>2325</v>
      </c>
      <c r="I99" t="s">
        <v>2324</v>
      </c>
    </row>
    <row r="100" spans="1:10" x14ac:dyDescent="0.3">
      <c r="A100" t="s">
        <v>569</v>
      </c>
      <c r="B100" t="s">
        <v>570</v>
      </c>
      <c r="C100" t="s">
        <v>1799</v>
      </c>
      <c r="D100" t="s">
        <v>1800</v>
      </c>
      <c r="E100">
        <v>17.5</v>
      </c>
      <c r="F100">
        <v>2</v>
      </c>
      <c r="G100">
        <v>10</v>
      </c>
      <c r="H100" t="s">
        <v>2325</v>
      </c>
      <c r="I100" t="s">
        <v>2324</v>
      </c>
    </row>
    <row r="101" spans="1:10" x14ac:dyDescent="0.3">
      <c r="A101" t="s">
        <v>423</v>
      </c>
      <c r="B101" t="s">
        <v>424</v>
      </c>
      <c r="C101" t="s">
        <v>1799</v>
      </c>
      <c r="D101" t="s">
        <v>1800</v>
      </c>
      <c r="E101">
        <v>17.5</v>
      </c>
      <c r="F101">
        <v>2</v>
      </c>
      <c r="G101">
        <v>10</v>
      </c>
      <c r="H101" t="s">
        <v>2325</v>
      </c>
      <c r="I101" t="s">
        <v>2324</v>
      </c>
    </row>
    <row r="102" spans="1:10" x14ac:dyDescent="0.3">
      <c r="A102" t="s">
        <v>401</v>
      </c>
      <c r="B102" t="s">
        <v>402</v>
      </c>
      <c r="C102" t="s">
        <v>1799</v>
      </c>
      <c r="D102" t="s">
        <v>1800</v>
      </c>
      <c r="E102">
        <v>17.5</v>
      </c>
      <c r="F102">
        <v>2</v>
      </c>
      <c r="G102">
        <v>10</v>
      </c>
      <c r="H102" t="s">
        <v>2325</v>
      </c>
      <c r="I102" t="s">
        <v>2324</v>
      </c>
    </row>
    <row r="103" spans="1:10" x14ac:dyDescent="0.3">
      <c r="A103" t="s">
        <v>575</v>
      </c>
      <c r="B103" t="s">
        <v>576</v>
      </c>
      <c r="C103" t="s">
        <v>1799</v>
      </c>
      <c r="D103" t="s">
        <v>1800</v>
      </c>
      <c r="E103">
        <v>17.5</v>
      </c>
      <c r="F103">
        <v>2</v>
      </c>
      <c r="G103">
        <v>10</v>
      </c>
      <c r="H103" t="s">
        <v>2325</v>
      </c>
      <c r="I103" t="s">
        <v>2324</v>
      </c>
    </row>
    <row r="104" spans="1:10" x14ac:dyDescent="0.3">
      <c r="A104" t="s">
        <v>429</v>
      </c>
      <c r="B104" t="s">
        <v>430</v>
      </c>
      <c r="C104" t="s">
        <v>1799</v>
      </c>
      <c r="D104" t="s">
        <v>1800</v>
      </c>
      <c r="E104">
        <v>17.5</v>
      </c>
      <c r="F104">
        <v>2</v>
      </c>
      <c r="G104">
        <v>10</v>
      </c>
      <c r="H104" t="s">
        <v>2325</v>
      </c>
      <c r="I104" t="s">
        <v>2324</v>
      </c>
    </row>
    <row r="105" spans="1:10" x14ac:dyDescent="0.3">
      <c r="A105" t="s">
        <v>1649</v>
      </c>
      <c r="B105" t="s">
        <v>1650</v>
      </c>
      <c r="C105" t="s">
        <v>1799</v>
      </c>
      <c r="D105" t="s">
        <v>1800</v>
      </c>
      <c r="E105">
        <v>17.5</v>
      </c>
      <c r="F105">
        <v>2</v>
      </c>
      <c r="G105">
        <v>10</v>
      </c>
      <c r="H105" t="s">
        <v>2325</v>
      </c>
      <c r="I105" t="s">
        <v>2324</v>
      </c>
    </row>
    <row r="106" spans="1:10" x14ac:dyDescent="0.3">
      <c r="A106" t="s">
        <v>270</v>
      </c>
      <c r="B106" t="s">
        <v>271</v>
      </c>
      <c r="C106" t="s">
        <v>1799</v>
      </c>
      <c r="D106" t="s">
        <v>1800</v>
      </c>
      <c r="E106">
        <v>17.5</v>
      </c>
      <c r="F106">
        <v>2</v>
      </c>
      <c r="G106">
        <v>10</v>
      </c>
      <c r="H106" t="s">
        <v>2325</v>
      </c>
      <c r="I106" t="s">
        <v>2324</v>
      </c>
    </row>
    <row r="107" spans="1:10" x14ac:dyDescent="0.3">
      <c r="A107" t="s">
        <v>280</v>
      </c>
      <c r="B107" t="s">
        <v>281</v>
      </c>
      <c r="C107" t="s">
        <v>1799</v>
      </c>
      <c r="D107" t="s">
        <v>1800</v>
      </c>
      <c r="E107">
        <v>17.5</v>
      </c>
      <c r="F107">
        <v>2</v>
      </c>
      <c r="G107">
        <v>10</v>
      </c>
      <c r="H107" t="s">
        <v>2325</v>
      </c>
      <c r="I107" t="s">
        <v>2324</v>
      </c>
    </row>
    <row r="108" spans="1:10" x14ac:dyDescent="0.3">
      <c r="A108" t="s">
        <v>2130</v>
      </c>
      <c r="B108" t="s">
        <v>2131</v>
      </c>
      <c r="C108" t="s">
        <v>1799</v>
      </c>
      <c r="D108" t="s">
        <v>1800</v>
      </c>
      <c r="E108">
        <v>17.5</v>
      </c>
      <c r="F108">
        <v>2</v>
      </c>
      <c r="G108">
        <v>20</v>
      </c>
      <c r="H108" t="s">
        <v>2325</v>
      </c>
      <c r="I108" t="s">
        <v>2321</v>
      </c>
    </row>
    <row r="109" spans="1:10" x14ac:dyDescent="0.3">
      <c r="A109" t="s">
        <v>21</v>
      </c>
      <c r="B109" t="s">
        <v>22</v>
      </c>
      <c r="C109" t="s">
        <v>1809</v>
      </c>
      <c r="D109" t="s">
        <v>1800</v>
      </c>
      <c r="E109">
        <v>0.22900000000000001</v>
      </c>
      <c r="F109">
        <v>1</v>
      </c>
      <c r="G109">
        <v>50000</v>
      </c>
      <c r="H109" t="s">
        <v>2345</v>
      </c>
      <c r="I109" t="s">
        <v>2324</v>
      </c>
    </row>
    <row r="110" spans="1:10" x14ac:dyDescent="0.3">
      <c r="A110" t="s">
        <v>2365</v>
      </c>
      <c r="B110" t="s">
        <v>2366</v>
      </c>
      <c r="C110" t="s">
        <v>1809</v>
      </c>
      <c r="D110" t="s">
        <v>1800</v>
      </c>
      <c r="J110" t="s">
        <v>2367</v>
      </c>
    </row>
    <row r="111" spans="1:10" x14ac:dyDescent="0.3">
      <c r="A111" t="s">
        <v>719</v>
      </c>
      <c r="B111" t="s">
        <v>720</v>
      </c>
      <c r="C111" t="s">
        <v>1871</v>
      </c>
      <c r="D111" t="s">
        <v>1793</v>
      </c>
      <c r="E111">
        <v>46.6</v>
      </c>
      <c r="F111">
        <v>2</v>
      </c>
      <c r="G111">
        <v>20</v>
      </c>
      <c r="I111" t="s">
        <v>2347</v>
      </c>
    </row>
    <row r="112" spans="1:10" x14ac:dyDescent="0.3">
      <c r="A112" t="s">
        <v>1481</v>
      </c>
      <c r="B112" t="s">
        <v>1482</v>
      </c>
      <c r="C112" t="s">
        <v>1871</v>
      </c>
      <c r="D112" t="s">
        <v>1793</v>
      </c>
      <c r="E112">
        <v>49.8</v>
      </c>
      <c r="F112">
        <v>2</v>
      </c>
      <c r="G112">
        <v>22.68</v>
      </c>
      <c r="I112" t="s">
        <v>2347</v>
      </c>
    </row>
    <row r="113" spans="1:10" x14ac:dyDescent="0.3">
      <c r="A113" t="s">
        <v>2368</v>
      </c>
      <c r="B113" t="s">
        <v>2369</v>
      </c>
      <c r="C113" t="s">
        <v>1810</v>
      </c>
      <c r="D113" t="s">
        <v>1800</v>
      </c>
      <c r="E113">
        <v>6.51</v>
      </c>
      <c r="F113">
        <v>1</v>
      </c>
      <c r="I113" t="s">
        <v>2343</v>
      </c>
      <c r="J113" t="s">
        <v>2322</v>
      </c>
    </row>
    <row r="114" spans="1:10" x14ac:dyDescent="0.3">
      <c r="A114" t="s">
        <v>660</v>
      </c>
      <c r="B114" t="s">
        <v>661</v>
      </c>
      <c r="C114" t="s">
        <v>1810</v>
      </c>
      <c r="D114" t="s">
        <v>1800</v>
      </c>
      <c r="E114">
        <v>3.85</v>
      </c>
      <c r="F114">
        <v>1</v>
      </c>
      <c r="I114" t="s">
        <v>2343</v>
      </c>
      <c r="J114" t="s">
        <v>2322</v>
      </c>
    </row>
    <row r="115" spans="1:10" x14ac:dyDescent="0.3">
      <c r="A115" t="s">
        <v>1609</v>
      </c>
      <c r="B115" t="s">
        <v>1610</v>
      </c>
      <c r="C115" t="s">
        <v>1829</v>
      </c>
      <c r="D115" t="s">
        <v>1800</v>
      </c>
      <c r="E115">
        <v>5.29</v>
      </c>
      <c r="F115">
        <v>1</v>
      </c>
      <c r="J115" t="s">
        <v>2322</v>
      </c>
    </row>
    <row r="116" spans="1:10" x14ac:dyDescent="0.3">
      <c r="A116" t="s">
        <v>2370</v>
      </c>
      <c r="B116" t="s">
        <v>2371</v>
      </c>
      <c r="C116" t="s">
        <v>1866</v>
      </c>
      <c r="D116" t="s">
        <v>1793</v>
      </c>
      <c r="E116">
        <v>1017</v>
      </c>
      <c r="F116">
        <v>2</v>
      </c>
      <c r="G116">
        <v>2</v>
      </c>
      <c r="I116" t="s">
        <v>2372</v>
      </c>
    </row>
    <row r="117" spans="1:10" x14ac:dyDescent="0.3">
      <c r="A117" t="s">
        <v>370</v>
      </c>
      <c r="B117" t="s">
        <v>371</v>
      </c>
      <c r="C117" t="s">
        <v>1866</v>
      </c>
      <c r="D117" t="s">
        <v>1793</v>
      </c>
      <c r="E117">
        <v>1435</v>
      </c>
      <c r="F117">
        <v>2</v>
      </c>
      <c r="G117">
        <v>20</v>
      </c>
      <c r="I117" t="s">
        <v>2372</v>
      </c>
    </row>
    <row r="118" spans="1:10" x14ac:dyDescent="0.3">
      <c r="A118" t="s">
        <v>262</v>
      </c>
      <c r="B118" t="s">
        <v>263</v>
      </c>
      <c r="C118" t="s">
        <v>1866</v>
      </c>
      <c r="D118" t="s">
        <v>1793</v>
      </c>
      <c r="E118">
        <v>1470</v>
      </c>
      <c r="F118">
        <v>2</v>
      </c>
      <c r="G118">
        <v>2</v>
      </c>
      <c r="I118" t="s">
        <v>2372</v>
      </c>
    </row>
    <row r="119" spans="1:10" x14ac:dyDescent="0.3">
      <c r="A119" t="s">
        <v>559</v>
      </c>
      <c r="B119" t="s">
        <v>2373</v>
      </c>
      <c r="C119" t="s">
        <v>1866</v>
      </c>
      <c r="D119" t="s">
        <v>1793</v>
      </c>
      <c r="E119">
        <v>406</v>
      </c>
      <c r="F119">
        <v>2</v>
      </c>
      <c r="G119">
        <v>1</v>
      </c>
      <c r="H119" t="s">
        <v>72</v>
      </c>
      <c r="I119" t="s">
        <v>2331</v>
      </c>
    </row>
    <row r="120" spans="1:10" x14ac:dyDescent="0.3">
      <c r="A120" t="s">
        <v>126</v>
      </c>
      <c r="B120" t="s">
        <v>127</v>
      </c>
      <c r="C120" t="s">
        <v>1864</v>
      </c>
      <c r="D120" t="s">
        <v>1793</v>
      </c>
      <c r="E120">
        <v>54.93</v>
      </c>
      <c r="F120">
        <v>2</v>
      </c>
      <c r="I120" t="s">
        <v>2323</v>
      </c>
    </row>
    <row r="121" spans="1:10" x14ac:dyDescent="0.3">
      <c r="A121" t="s">
        <v>939</v>
      </c>
      <c r="B121" t="s">
        <v>940</v>
      </c>
      <c r="C121" t="s">
        <v>1864</v>
      </c>
      <c r="D121" t="s">
        <v>1793</v>
      </c>
      <c r="E121">
        <v>7.56</v>
      </c>
      <c r="F121">
        <v>2</v>
      </c>
      <c r="I121" t="s">
        <v>2343</v>
      </c>
      <c r="J121" t="s">
        <v>2322</v>
      </c>
    </row>
    <row r="122" spans="1:10" x14ac:dyDescent="0.3">
      <c r="A122" t="s">
        <v>1203</v>
      </c>
      <c r="B122" t="s">
        <v>1204</v>
      </c>
      <c r="C122" t="s">
        <v>1864</v>
      </c>
      <c r="D122" t="s">
        <v>1793</v>
      </c>
      <c r="E122">
        <v>0</v>
      </c>
      <c r="F122">
        <v>1</v>
      </c>
      <c r="G122">
        <v>0</v>
      </c>
      <c r="H122" t="s">
        <v>72</v>
      </c>
    </row>
    <row r="123" spans="1:10" x14ac:dyDescent="0.3">
      <c r="A123" t="s">
        <v>1469</v>
      </c>
      <c r="B123" t="s">
        <v>1470</v>
      </c>
      <c r="C123" t="s">
        <v>1864</v>
      </c>
      <c r="D123" t="s">
        <v>1793</v>
      </c>
      <c r="E123">
        <v>0</v>
      </c>
      <c r="F123">
        <v>1</v>
      </c>
      <c r="G123">
        <v>0</v>
      </c>
      <c r="H123" t="s">
        <v>72</v>
      </c>
    </row>
    <row r="124" spans="1:10" x14ac:dyDescent="0.3">
      <c r="A124" t="s">
        <v>1529</v>
      </c>
      <c r="B124" t="s">
        <v>1530</v>
      </c>
      <c r="C124" t="s">
        <v>1885</v>
      </c>
      <c r="D124" t="s">
        <v>1793</v>
      </c>
      <c r="E124">
        <v>52</v>
      </c>
      <c r="F124">
        <v>2</v>
      </c>
      <c r="G124">
        <v>20</v>
      </c>
      <c r="H124">
        <v>40</v>
      </c>
      <c r="I124" t="s">
        <v>2324</v>
      </c>
    </row>
    <row r="125" spans="1:10" x14ac:dyDescent="0.3">
      <c r="A125" t="s">
        <v>1161</v>
      </c>
      <c r="B125" t="s">
        <v>1162</v>
      </c>
      <c r="C125" t="s">
        <v>1819</v>
      </c>
      <c r="D125" t="s">
        <v>1800</v>
      </c>
      <c r="E125">
        <v>3.9</v>
      </c>
      <c r="F125">
        <v>1</v>
      </c>
      <c r="G125">
        <v>10000</v>
      </c>
      <c r="H125" t="s">
        <v>2345</v>
      </c>
      <c r="I125" t="s">
        <v>2374</v>
      </c>
    </row>
    <row r="126" spans="1:10" x14ac:dyDescent="0.3">
      <c r="A126" t="s">
        <v>1169</v>
      </c>
      <c r="B126" t="s">
        <v>1170</v>
      </c>
      <c r="C126" t="s">
        <v>1819</v>
      </c>
      <c r="D126" t="s">
        <v>1800</v>
      </c>
      <c r="E126">
        <v>1.31</v>
      </c>
      <c r="F126">
        <v>1</v>
      </c>
      <c r="G126">
        <v>10000</v>
      </c>
      <c r="H126" t="s">
        <v>2345</v>
      </c>
      <c r="I126" t="s">
        <v>2374</v>
      </c>
    </row>
    <row r="127" spans="1:10" x14ac:dyDescent="0.3">
      <c r="A127" t="s">
        <v>1737</v>
      </c>
      <c r="B127" t="s">
        <v>1738</v>
      </c>
      <c r="C127" t="s">
        <v>1819</v>
      </c>
      <c r="D127" t="s">
        <v>1800</v>
      </c>
      <c r="E127">
        <v>2.0499999999999998</v>
      </c>
      <c r="F127">
        <v>1</v>
      </c>
      <c r="G127">
        <v>40000</v>
      </c>
      <c r="H127" t="s">
        <v>2345</v>
      </c>
      <c r="I127" t="s">
        <v>2374</v>
      </c>
    </row>
    <row r="128" spans="1:10" x14ac:dyDescent="0.3">
      <c r="A128" t="s">
        <v>320</v>
      </c>
      <c r="B128" t="s">
        <v>321</v>
      </c>
      <c r="C128" t="s">
        <v>1819</v>
      </c>
      <c r="D128" t="s">
        <v>1800</v>
      </c>
      <c r="E128">
        <v>3.24</v>
      </c>
      <c r="F128">
        <v>1</v>
      </c>
      <c r="G128">
        <v>10000</v>
      </c>
      <c r="H128" t="s">
        <v>2345</v>
      </c>
      <c r="I128" t="s">
        <v>2374</v>
      </c>
    </row>
    <row r="129" spans="1:10" x14ac:dyDescent="0.3">
      <c r="A129" t="s">
        <v>725</v>
      </c>
      <c r="B129" t="s">
        <v>726</v>
      </c>
      <c r="C129" t="s">
        <v>1823</v>
      </c>
      <c r="D129" t="s">
        <v>1800</v>
      </c>
      <c r="E129">
        <v>5.33</v>
      </c>
      <c r="F129">
        <v>1</v>
      </c>
      <c r="G129">
        <v>50000</v>
      </c>
      <c r="H129" t="s">
        <v>2345</v>
      </c>
      <c r="I129" t="s">
        <v>2374</v>
      </c>
    </row>
    <row r="130" spans="1:10" x14ac:dyDescent="0.3">
      <c r="A130" t="s">
        <v>1046</v>
      </c>
      <c r="B130" t="s">
        <v>1047</v>
      </c>
      <c r="C130" t="s">
        <v>1823</v>
      </c>
      <c r="D130" t="s">
        <v>1800</v>
      </c>
      <c r="E130">
        <v>4.91</v>
      </c>
      <c r="F130">
        <v>1</v>
      </c>
      <c r="G130">
        <v>20000</v>
      </c>
      <c r="H130" t="s">
        <v>2345</v>
      </c>
      <c r="I130" t="s">
        <v>2374</v>
      </c>
    </row>
    <row r="131" spans="1:10" x14ac:dyDescent="0.3">
      <c r="A131" t="s">
        <v>1641</v>
      </c>
      <c r="B131" t="s">
        <v>2375</v>
      </c>
      <c r="C131" t="s">
        <v>1823</v>
      </c>
      <c r="D131" t="s">
        <v>1800</v>
      </c>
      <c r="E131">
        <v>3.3</v>
      </c>
      <c r="F131">
        <v>1</v>
      </c>
      <c r="G131">
        <v>80000</v>
      </c>
      <c r="H131" t="s">
        <v>2345</v>
      </c>
      <c r="I131" t="s">
        <v>2374</v>
      </c>
    </row>
    <row r="132" spans="1:10" x14ac:dyDescent="0.3">
      <c r="A132" t="s">
        <v>1058</v>
      </c>
      <c r="B132" t="s">
        <v>1059</v>
      </c>
      <c r="C132" t="s">
        <v>1819</v>
      </c>
      <c r="D132" t="s">
        <v>1800</v>
      </c>
      <c r="E132">
        <v>4.93</v>
      </c>
      <c r="F132">
        <v>1</v>
      </c>
      <c r="G132">
        <v>10000</v>
      </c>
      <c r="H132" t="s">
        <v>2345</v>
      </c>
      <c r="I132" t="s">
        <v>2374</v>
      </c>
    </row>
    <row r="133" spans="1:10" x14ac:dyDescent="0.3">
      <c r="A133" t="s">
        <v>395</v>
      </c>
      <c r="B133" t="s">
        <v>396</v>
      </c>
      <c r="C133" t="s">
        <v>1819</v>
      </c>
      <c r="D133" t="s">
        <v>1800</v>
      </c>
      <c r="E133">
        <v>2.69</v>
      </c>
      <c r="F133">
        <v>1</v>
      </c>
      <c r="G133">
        <v>10000</v>
      </c>
      <c r="H133" t="s">
        <v>2345</v>
      </c>
      <c r="I133" t="s">
        <v>2374</v>
      </c>
    </row>
    <row r="134" spans="1:10" x14ac:dyDescent="0.3">
      <c r="A134" t="s">
        <v>431</v>
      </c>
      <c r="B134" t="s">
        <v>432</v>
      </c>
      <c r="C134" t="s">
        <v>1819</v>
      </c>
      <c r="D134" t="s">
        <v>1800</v>
      </c>
      <c r="E134">
        <v>1.7</v>
      </c>
      <c r="F134">
        <v>1</v>
      </c>
      <c r="G134">
        <v>15000</v>
      </c>
      <c r="H134" t="s">
        <v>2345</v>
      </c>
      <c r="I134" t="s">
        <v>2374</v>
      </c>
    </row>
    <row r="135" spans="1:10" x14ac:dyDescent="0.3">
      <c r="A135" t="s">
        <v>706</v>
      </c>
      <c r="B135" t="s">
        <v>707</v>
      </c>
      <c r="C135" t="s">
        <v>1819</v>
      </c>
      <c r="D135" t="s">
        <v>1800</v>
      </c>
      <c r="E135">
        <v>2.71</v>
      </c>
      <c r="F135">
        <v>1</v>
      </c>
      <c r="G135">
        <v>20000</v>
      </c>
      <c r="H135" t="s">
        <v>2345</v>
      </c>
      <c r="I135" t="s">
        <v>2374</v>
      </c>
    </row>
    <row r="136" spans="1:10" x14ac:dyDescent="0.3">
      <c r="A136" t="s">
        <v>1421</v>
      </c>
      <c r="B136" t="s">
        <v>1422</v>
      </c>
      <c r="C136" t="s">
        <v>1819</v>
      </c>
      <c r="D136" t="s">
        <v>1800</v>
      </c>
      <c r="E136">
        <v>4.9800000000000004</v>
      </c>
      <c r="F136">
        <v>1</v>
      </c>
      <c r="G136">
        <v>10000</v>
      </c>
      <c r="H136" t="s">
        <v>2345</v>
      </c>
      <c r="I136" t="s">
        <v>2374</v>
      </c>
    </row>
    <row r="137" spans="1:10" x14ac:dyDescent="0.3">
      <c r="A137" t="s">
        <v>272</v>
      </c>
      <c r="B137" t="s">
        <v>273</v>
      </c>
      <c r="C137" t="s">
        <v>1819</v>
      </c>
      <c r="D137" t="s">
        <v>1800</v>
      </c>
      <c r="E137">
        <v>1.91</v>
      </c>
      <c r="F137">
        <v>1</v>
      </c>
      <c r="G137">
        <v>10000</v>
      </c>
      <c r="H137" t="s">
        <v>2345</v>
      </c>
      <c r="I137" t="s">
        <v>2374</v>
      </c>
    </row>
    <row r="138" spans="1:10" x14ac:dyDescent="0.3">
      <c r="A138" t="s">
        <v>282</v>
      </c>
      <c r="B138" t="s">
        <v>283</v>
      </c>
      <c r="C138" t="s">
        <v>1819</v>
      </c>
      <c r="D138" t="s">
        <v>1800</v>
      </c>
      <c r="E138">
        <v>1.91</v>
      </c>
      <c r="F138">
        <v>1</v>
      </c>
      <c r="G138">
        <v>10000</v>
      </c>
      <c r="H138" t="s">
        <v>2345</v>
      </c>
      <c r="I138" t="s">
        <v>2374</v>
      </c>
    </row>
    <row r="139" spans="1:10" x14ac:dyDescent="0.3">
      <c r="A139" t="s">
        <v>1040</v>
      </c>
      <c r="B139" t="s">
        <v>1041</v>
      </c>
      <c r="C139" t="s">
        <v>1823</v>
      </c>
      <c r="D139" t="s">
        <v>1800</v>
      </c>
      <c r="E139">
        <v>4.91</v>
      </c>
      <c r="F139">
        <v>1</v>
      </c>
      <c r="G139">
        <v>10000</v>
      </c>
      <c r="H139" t="s">
        <v>2345</v>
      </c>
      <c r="I139" t="s">
        <v>2374</v>
      </c>
    </row>
    <row r="140" spans="1:10" x14ac:dyDescent="0.3">
      <c r="A140" t="s">
        <v>2376</v>
      </c>
      <c r="B140" t="s">
        <v>2377</v>
      </c>
      <c r="C140" t="s">
        <v>1823</v>
      </c>
      <c r="D140" t="s">
        <v>1800</v>
      </c>
      <c r="J140" t="s">
        <v>2328</v>
      </c>
    </row>
    <row r="141" spans="1:10" x14ac:dyDescent="0.3">
      <c r="A141" t="s">
        <v>2154</v>
      </c>
      <c r="B141" t="s">
        <v>2155</v>
      </c>
      <c r="C141" t="s">
        <v>1819</v>
      </c>
      <c r="D141" t="s">
        <v>1800</v>
      </c>
      <c r="E141">
        <v>0.78</v>
      </c>
      <c r="F141">
        <v>1</v>
      </c>
      <c r="H141" t="s">
        <v>2345</v>
      </c>
      <c r="I141" t="s">
        <v>2374</v>
      </c>
    </row>
    <row r="142" spans="1:10" x14ac:dyDescent="0.3">
      <c r="A142" t="s">
        <v>1235</v>
      </c>
      <c r="B142" t="s">
        <v>1236</v>
      </c>
      <c r="C142" t="s">
        <v>1823</v>
      </c>
      <c r="D142" t="s">
        <v>1800</v>
      </c>
      <c r="E142">
        <v>4.03</v>
      </c>
      <c r="F142">
        <v>1</v>
      </c>
    </row>
    <row r="143" spans="1:10" x14ac:dyDescent="0.3">
      <c r="A143" t="s">
        <v>1245</v>
      </c>
      <c r="B143" t="s">
        <v>1246</v>
      </c>
      <c r="C143" t="s">
        <v>1823</v>
      </c>
      <c r="D143" t="s">
        <v>1800</v>
      </c>
      <c r="E143">
        <v>4.03</v>
      </c>
      <c r="F143">
        <v>1</v>
      </c>
    </row>
    <row r="144" spans="1:10" x14ac:dyDescent="0.3">
      <c r="A144" t="s">
        <v>1190</v>
      </c>
      <c r="B144" t="s">
        <v>1191</v>
      </c>
      <c r="C144" t="s">
        <v>1819</v>
      </c>
      <c r="D144" t="s">
        <v>1800</v>
      </c>
      <c r="E144">
        <v>1.65</v>
      </c>
      <c r="F144">
        <v>1</v>
      </c>
      <c r="G144">
        <v>200000</v>
      </c>
      <c r="H144" t="s">
        <v>2345</v>
      </c>
      <c r="I144" t="s">
        <v>2374</v>
      </c>
    </row>
    <row r="145" spans="1:9" x14ac:dyDescent="0.3">
      <c r="A145" t="s">
        <v>1255</v>
      </c>
      <c r="B145" t="s">
        <v>1256</v>
      </c>
      <c r="C145" t="s">
        <v>1823</v>
      </c>
      <c r="D145" t="s">
        <v>1800</v>
      </c>
      <c r="E145">
        <v>1.29</v>
      </c>
      <c r="F145">
        <v>1</v>
      </c>
    </row>
    <row r="146" spans="1:9" x14ac:dyDescent="0.3">
      <c r="A146" t="s">
        <v>949</v>
      </c>
      <c r="B146" t="s">
        <v>950</v>
      </c>
      <c r="C146" t="s">
        <v>1823</v>
      </c>
      <c r="D146" t="s">
        <v>1800</v>
      </c>
      <c r="E146">
        <v>1.87</v>
      </c>
      <c r="F146">
        <v>1</v>
      </c>
      <c r="G146">
        <v>180000</v>
      </c>
      <c r="H146" t="s">
        <v>2345</v>
      </c>
      <c r="I146" t="s">
        <v>2374</v>
      </c>
    </row>
    <row r="147" spans="1:9" x14ac:dyDescent="0.3">
      <c r="A147" t="s">
        <v>822</v>
      </c>
      <c r="B147" t="s">
        <v>823</v>
      </c>
      <c r="C147" t="s">
        <v>1819</v>
      </c>
      <c r="D147" t="s">
        <v>1800</v>
      </c>
      <c r="E147">
        <v>6.5</v>
      </c>
      <c r="F147">
        <v>1</v>
      </c>
      <c r="G147">
        <v>10000</v>
      </c>
      <c r="H147" t="s">
        <v>2345</v>
      </c>
      <c r="I147" t="s">
        <v>2374</v>
      </c>
    </row>
    <row r="148" spans="1:9" x14ac:dyDescent="0.3">
      <c r="A148" t="s">
        <v>941</v>
      </c>
      <c r="B148" t="s">
        <v>942</v>
      </c>
      <c r="C148" t="s">
        <v>1823</v>
      </c>
      <c r="D148" t="s">
        <v>1800</v>
      </c>
      <c r="E148">
        <v>1.35</v>
      </c>
      <c r="F148">
        <v>1</v>
      </c>
      <c r="G148">
        <v>300000</v>
      </c>
      <c r="H148" t="s">
        <v>2345</v>
      </c>
      <c r="I148" t="s">
        <v>2374</v>
      </c>
    </row>
    <row r="149" spans="1:9" x14ac:dyDescent="0.3">
      <c r="A149" t="s">
        <v>955</v>
      </c>
      <c r="B149" t="s">
        <v>956</v>
      </c>
      <c r="C149" t="s">
        <v>1823</v>
      </c>
      <c r="D149" t="s">
        <v>1800</v>
      </c>
      <c r="E149">
        <v>2.82</v>
      </c>
      <c r="F149">
        <v>1</v>
      </c>
      <c r="G149">
        <v>100000</v>
      </c>
      <c r="H149" t="s">
        <v>2345</v>
      </c>
      <c r="I149" t="s">
        <v>2374</v>
      </c>
    </row>
    <row r="150" spans="1:9" x14ac:dyDescent="0.3">
      <c r="A150" t="s">
        <v>1078</v>
      </c>
      <c r="B150" t="s">
        <v>1079</v>
      </c>
      <c r="C150" t="s">
        <v>1823</v>
      </c>
      <c r="D150" t="s">
        <v>1800</v>
      </c>
      <c r="E150">
        <v>11.27</v>
      </c>
      <c r="F150">
        <v>1</v>
      </c>
      <c r="G150">
        <v>5000</v>
      </c>
      <c r="H150" t="s">
        <v>2345</v>
      </c>
      <c r="I150" t="s">
        <v>2374</v>
      </c>
    </row>
    <row r="151" spans="1:9" x14ac:dyDescent="0.3">
      <c r="A151" t="s">
        <v>450</v>
      </c>
      <c r="B151" t="s">
        <v>451</v>
      </c>
      <c r="C151" t="s">
        <v>1819</v>
      </c>
      <c r="D151" t="s">
        <v>1800</v>
      </c>
      <c r="E151">
        <v>1.67</v>
      </c>
      <c r="F151">
        <v>1</v>
      </c>
      <c r="G151">
        <v>10000</v>
      </c>
      <c r="H151" t="s">
        <v>2345</v>
      </c>
      <c r="I151" t="s">
        <v>2374</v>
      </c>
    </row>
    <row r="152" spans="1:9" x14ac:dyDescent="0.3">
      <c r="A152" t="s">
        <v>460</v>
      </c>
      <c r="B152" t="s">
        <v>461</v>
      </c>
      <c r="C152" t="s">
        <v>1823</v>
      </c>
      <c r="D152" t="s">
        <v>1800</v>
      </c>
      <c r="E152">
        <v>2.9</v>
      </c>
      <c r="F152">
        <v>1</v>
      </c>
      <c r="G152">
        <v>10000</v>
      </c>
      <c r="H152" t="s">
        <v>2345</v>
      </c>
      <c r="I152" t="s">
        <v>2374</v>
      </c>
    </row>
    <row r="153" spans="1:9" x14ac:dyDescent="0.3">
      <c r="A153" t="s">
        <v>1070</v>
      </c>
      <c r="B153" t="s">
        <v>1071</v>
      </c>
      <c r="C153" t="s">
        <v>1823</v>
      </c>
      <c r="D153" t="s">
        <v>1800</v>
      </c>
      <c r="E153">
        <v>8.76</v>
      </c>
      <c r="F153">
        <v>1</v>
      </c>
      <c r="G153">
        <v>10000</v>
      </c>
      <c r="H153" t="s">
        <v>2345</v>
      </c>
      <c r="I153" t="s">
        <v>2374</v>
      </c>
    </row>
    <row r="154" spans="1:9" x14ac:dyDescent="0.3">
      <c r="A154" t="s">
        <v>1309</v>
      </c>
      <c r="B154" t="s">
        <v>1310</v>
      </c>
      <c r="C154" t="s">
        <v>1823</v>
      </c>
      <c r="D154" t="s">
        <v>1800</v>
      </c>
      <c r="E154">
        <v>4.03</v>
      </c>
      <c r="F154">
        <v>1</v>
      </c>
      <c r="H154" t="s">
        <v>2345</v>
      </c>
      <c r="I154" t="s">
        <v>2374</v>
      </c>
    </row>
    <row r="155" spans="1:9" x14ac:dyDescent="0.3">
      <c r="A155" t="s">
        <v>1297</v>
      </c>
      <c r="B155" t="s">
        <v>1298</v>
      </c>
      <c r="C155" t="s">
        <v>1823</v>
      </c>
      <c r="D155" t="s">
        <v>1800</v>
      </c>
      <c r="E155">
        <v>4.03</v>
      </c>
      <c r="F155">
        <v>1</v>
      </c>
      <c r="H155" t="s">
        <v>2345</v>
      </c>
      <c r="I155" t="s">
        <v>2374</v>
      </c>
    </row>
    <row r="156" spans="1:9" x14ac:dyDescent="0.3">
      <c r="A156" t="s">
        <v>1291</v>
      </c>
      <c r="B156" t="s">
        <v>1292</v>
      </c>
      <c r="C156" t="s">
        <v>1823</v>
      </c>
      <c r="D156" t="s">
        <v>1800</v>
      </c>
      <c r="E156">
        <v>4.03</v>
      </c>
      <c r="F156">
        <v>1</v>
      </c>
      <c r="H156" t="s">
        <v>2345</v>
      </c>
      <c r="I156" t="s">
        <v>2374</v>
      </c>
    </row>
    <row r="157" spans="1:9" x14ac:dyDescent="0.3">
      <c r="A157" t="s">
        <v>1137</v>
      </c>
      <c r="B157" t="s">
        <v>1138</v>
      </c>
      <c r="C157" t="s">
        <v>1823</v>
      </c>
      <c r="D157" t="s">
        <v>1800</v>
      </c>
      <c r="E157">
        <v>2.42</v>
      </c>
      <c r="F157">
        <v>1</v>
      </c>
      <c r="G157">
        <v>35000</v>
      </c>
      <c r="H157" t="s">
        <v>2345</v>
      </c>
      <c r="I157" t="s">
        <v>2374</v>
      </c>
    </row>
    <row r="158" spans="1:9" x14ac:dyDescent="0.3">
      <c r="A158" t="s">
        <v>1145</v>
      </c>
      <c r="B158" t="s">
        <v>1146</v>
      </c>
      <c r="C158" t="s">
        <v>1823</v>
      </c>
      <c r="D158" t="s">
        <v>1800</v>
      </c>
      <c r="E158">
        <v>2.42</v>
      </c>
      <c r="F158">
        <v>1</v>
      </c>
      <c r="G158">
        <v>35000</v>
      </c>
      <c r="H158" t="s">
        <v>2345</v>
      </c>
      <c r="I158" t="s">
        <v>2374</v>
      </c>
    </row>
    <row r="159" spans="1:9" x14ac:dyDescent="0.3">
      <c r="A159" t="s">
        <v>1473</v>
      </c>
      <c r="B159" t="s">
        <v>1474</v>
      </c>
      <c r="C159" t="s">
        <v>1823</v>
      </c>
      <c r="D159" t="s">
        <v>1800</v>
      </c>
      <c r="E159">
        <v>2.4700000000000002</v>
      </c>
      <c r="F159">
        <v>1</v>
      </c>
      <c r="G159">
        <v>120000</v>
      </c>
      <c r="H159" t="s">
        <v>2345</v>
      </c>
      <c r="I159" t="s">
        <v>2374</v>
      </c>
    </row>
    <row r="160" spans="1:9" x14ac:dyDescent="0.3">
      <c r="A160" t="s">
        <v>1208</v>
      </c>
      <c r="B160" t="s">
        <v>1209</v>
      </c>
      <c r="C160" t="s">
        <v>1823</v>
      </c>
      <c r="D160" t="s">
        <v>1800</v>
      </c>
      <c r="E160">
        <v>3.51</v>
      </c>
      <c r="F160">
        <v>1</v>
      </c>
      <c r="G160">
        <v>210000</v>
      </c>
      <c r="H160" t="s">
        <v>2345</v>
      </c>
      <c r="I160" t="s">
        <v>2374</v>
      </c>
    </row>
    <row r="161" spans="1:10" x14ac:dyDescent="0.3">
      <c r="A161" t="s">
        <v>2378</v>
      </c>
      <c r="B161" t="s">
        <v>2379</v>
      </c>
      <c r="C161" t="s">
        <v>2380</v>
      </c>
      <c r="D161" t="s">
        <v>1800</v>
      </c>
      <c r="E161">
        <v>10.5</v>
      </c>
      <c r="F161">
        <v>1</v>
      </c>
      <c r="G161">
        <v>1000</v>
      </c>
      <c r="H161" t="s">
        <v>2345</v>
      </c>
      <c r="I161" t="s">
        <v>2321</v>
      </c>
      <c r="J161" t="s">
        <v>2381</v>
      </c>
    </row>
    <row r="162" spans="1:10" x14ac:dyDescent="0.3">
      <c r="A162" t="s">
        <v>1491</v>
      </c>
      <c r="B162" t="s">
        <v>1492</v>
      </c>
      <c r="C162" t="s">
        <v>1811</v>
      </c>
      <c r="D162" t="s">
        <v>1800</v>
      </c>
      <c r="E162">
        <v>7.2</v>
      </c>
      <c r="F162">
        <v>1</v>
      </c>
      <c r="G162">
        <v>11000</v>
      </c>
      <c r="H162" t="s">
        <v>2345</v>
      </c>
      <c r="I162" t="s">
        <v>2374</v>
      </c>
    </row>
    <row r="163" spans="1:10" x14ac:dyDescent="0.3">
      <c r="A163" t="s">
        <v>2382</v>
      </c>
      <c r="B163" t="s">
        <v>2383</v>
      </c>
      <c r="C163" t="s">
        <v>2384</v>
      </c>
      <c r="D163" t="s">
        <v>1800</v>
      </c>
      <c r="E163">
        <v>4.0692000000000004</v>
      </c>
      <c r="F163">
        <v>1</v>
      </c>
      <c r="G163">
        <v>3000</v>
      </c>
      <c r="H163" t="s">
        <v>2345</v>
      </c>
      <c r="I163" t="s">
        <v>2321</v>
      </c>
    </row>
    <row r="164" spans="1:10" x14ac:dyDescent="0.3">
      <c r="A164" t="s">
        <v>2385</v>
      </c>
      <c r="B164" t="s">
        <v>2386</v>
      </c>
      <c r="C164" t="s">
        <v>1833</v>
      </c>
      <c r="D164" t="s">
        <v>1793</v>
      </c>
      <c r="E164">
        <v>39</v>
      </c>
      <c r="F164">
        <v>2</v>
      </c>
      <c r="G164">
        <v>150</v>
      </c>
      <c r="J164" t="s">
        <v>2322</v>
      </c>
    </row>
    <row r="165" spans="1:10" x14ac:dyDescent="0.3">
      <c r="A165" t="s">
        <v>391</v>
      </c>
      <c r="B165" t="s">
        <v>392</v>
      </c>
      <c r="C165" t="s">
        <v>1833</v>
      </c>
      <c r="D165" t="s">
        <v>1793</v>
      </c>
      <c r="E165">
        <v>21.65</v>
      </c>
      <c r="F165">
        <v>2</v>
      </c>
      <c r="G165">
        <v>1</v>
      </c>
      <c r="I165" t="s">
        <v>2321</v>
      </c>
    </row>
    <row r="166" spans="1:10" x14ac:dyDescent="0.3">
      <c r="A166" t="s">
        <v>482</v>
      </c>
      <c r="B166" t="s">
        <v>483</v>
      </c>
      <c r="C166" t="s">
        <v>1833</v>
      </c>
      <c r="D166" t="s">
        <v>1793</v>
      </c>
      <c r="E166">
        <v>640</v>
      </c>
      <c r="F166">
        <v>2</v>
      </c>
      <c r="G166">
        <v>2</v>
      </c>
      <c r="I166" t="s">
        <v>2321</v>
      </c>
    </row>
    <row r="167" spans="1:10" x14ac:dyDescent="0.3">
      <c r="A167" t="s">
        <v>484</v>
      </c>
      <c r="B167" t="s">
        <v>2387</v>
      </c>
      <c r="C167" t="s">
        <v>1833</v>
      </c>
      <c r="D167" t="s">
        <v>1793</v>
      </c>
      <c r="E167">
        <v>550</v>
      </c>
      <c r="F167">
        <v>2</v>
      </c>
      <c r="G167">
        <v>2</v>
      </c>
      <c r="I167" t="s">
        <v>2321</v>
      </c>
    </row>
    <row r="168" spans="1:10" x14ac:dyDescent="0.3">
      <c r="A168" t="s">
        <v>807</v>
      </c>
      <c r="B168" t="s">
        <v>808</v>
      </c>
      <c r="C168" t="s">
        <v>1833</v>
      </c>
      <c r="D168" t="s">
        <v>1793</v>
      </c>
      <c r="E168">
        <v>50</v>
      </c>
      <c r="F168">
        <v>2</v>
      </c>
      <c r="G168">
        <v>1</v>
      </c>
      <c r="I168" t="s">
        <v>2321</v>
      </c>
    </row>
    <row r="169" spans="1:10" x14ac:dyDescent="0.3">
      <c r="A169" t="s">
        <v>809</v>
      </c>
      <c r="B169" t="s">
        <v>810</v>
      </c>
      <c r="C169" t="s">
        <v>1833</v>
      </c>
      <c r="D169" t="s">
        <v>1793</v>
      </c>
      <c r="E169">
        <v>75</v>
      </c>
      <c r="F169">
        <v>2</v>
      </c>
      <c r="G169">
        <v>1</v>
      </c>
      <c r="I169" t="s">
        <v>2321</v>
      </c>
    </row>
    <row r="170" spans="1:10" x14ac:dyDescent="0.3">
      <c r="A170" t="s">
        <v>777</v>
      </c>
      <c r="B170" t="s">
        <v>778</v>
      </c>
      <c r="C170" t="s">
        <v>1833</v>
      </c>
      <c r="D170" t="s">
        <v>1793</v>
      </c>
      <c r="E170">
        <v>25</v>
      </c>
      <c r="F170">
        <v>2</v>
      </c>
      <c r="G170">
        <v>5</v>
      </c>
      <c r="I170" t="s">
        <v>2321</v>
      </c>
    </row>
    <row r="171" spans="1:10" x14ac:dyDescent="0.3">
      <c r="A171" t="s">
        <v>781</v>
      </c>
      <c r="B171" t="s">
        <v>782</v>
      </c>
      <c r="C171" t="s">
        <v>1833</v>
      </c>
      <c r="D171" t="s">
        <v>1793</v>
      </c>
      <c r="E171">
        <v>33</v>
      </c>
      <c r="F171">
        <v>2</v>
      </c>
      <c r="G171">
        <v>5</v>
      </c>
      <c r="I171" t="s">
        <v>2321</v>
      </c>
    </row>
    <row r="172" spans="1:10" x14ac:dyDescent="0.3">
      <c r="A172" t="s">
        <v>543</v>
      </c>
      <c r="B172" t="s">
        <v>544</v>
      </c>
      <c r="C172" t="s">
        <v>1833</v>
      </c>
      <c r="D172" t="s">
        <v>1793</v>
      </c>
      <c r="E172">
        <v>35</v>
      </c>
      <c r="F172">
        <v>2</v>
      </c>
      <c r="G172">
        <v>15</v>
      </c>
      <c r="I172" t="s">
        <v>2321</v>
      </c>
    </row>
    <row r="173" spans="1:10" x14ac:dyDescent="0.3">
      <c r="A173" t="s">
        <v>486</v>
      </c>
      <c r="B173" t="s">
        <v>487</v>
      </c>
      <c r="C173" t="s">
        <v>1833</v>
      </c>
      <c r="D173" t="s">
        <v>1793</v>
      </c>
      <c r="E173">
        <v>450</v>
      </c>
      <c r="F173">
        <v>2</v>
      </c>
      <c r="G173">
        <v>2</v>
      </c>
      <c r="I173" t="s">
        <v>2321</v>
      </c>
    </row>
    <row r="174" spans="1:10" x14ac:dyDescent="0.3">
      <c r="A174" t="s">
        <v>304</v>
      </c>
      <c r="B174" t="s">
        <v>305</v>
      </c>
      <c r="C174" t="s">
        <v>1833</v>
      </c>
      <c r="D174" t="s">
        <v>1793</v>
      </c>
      <c r="E174">
        <v>250</v>
      </c>
      <c r="F174">
        <v>2</v>
      </c>
      <c r="G174">
        <v>1</v>
      </c>
      <c r="H174" t="s">
        <v>2325</v>
      </c>
      <c r="I174" t="s">
        <v>2324</v>
      </c>
    </row>
    <row r="175" spans="1:10" x14ac:dyDescent="0.3">
      <c r="A175" t="s">
        <v>557</v>
      </c>
      <c r="B175" t="s">
        <v>2388</v>
      </c>
      <c r="C175" t="s">
        <v>1833</v>
      </c>
      <c r="D175" t="s">
        <v>1793</v>
      </c>
      <c r="E175">
        <v>750</v>
      </c>
      <c r="F175">
        <v>2</v>
      </c>
      <c r="G175">
        <v>1</v>
      </c>
      <c r="H175" t="s">
        <v>72</v>
      </c>
      <c r="I175" t="s">
        <v>2324</v>
      </c>
    </row>
    <row r="176" spans="1:10" x14ac:dyDescent="0.3">
      <c r="A176" t="s">
        <v>1560</v>
      </c>
      <c r="B176" t="s">
        <v>1561</v>
      </c>
      <c r="C176" t="s">
        <v>1807</v>
      </c>
      <c r="D176" t="s">
        <v>1800</v>
      </c>
      <c r="E176">
        <v>9.2999999999999999E-2</v>
      </c>
      <c r="F176">
        <v>1</v>
      </c>
      <c r="G176">
        <v>35000</v>
      </c>
      <c r="H176" t="s">
        <v>2345</v>
      </c>
      <c r="I176" t="s">
        <v>2389</v>
      </c>
    </row>
    <row r="177" spans="1:10" x14ac:dyDescent="0.3">
      <c r="A177" t="s">
        <v>1767</v>
      </c>
      <c r="B177" t="s">
        <v>1768</v>
      </c>
      <c r="C177" t="s">
        <v>1807</v>
      </c>
      <c r="D177" t="s">
        <v>1800</v>
      </c>
      <c r="E177">
        <v>9.2999999999999999E-2</v>
      </c>
      <c r="F177">
        <v>1</v>
      </c>
      <c r="G177">
        <v>35000</v>
      </c>
      <c r="H177" t="s">
        <v>2345</v>
      </c>
      <c r="I177" t="s">
        <v>2389</v>
      </c>
    </row>
    <row r="178" spans="1:10" x14ac:dyDescent="0.3">
      <c r="A178" t="s">
        <v>1507</v>
      </c>
      <c r="B178" t="s">
        <v>1508</v>
      </c>
      <c r="C178" t="s">
        <v>1807</v>
      </c>
      <c r="D178" t="s">
        <v>1800</v>
      </c>
      <c r="E178">
        <v>9.2999999999999999E-2</v>
      </c>
      <c r="F178">
        <v>1</v>
      </c>
      <c r="G178">
        <v>35000</v>
      </c>
      <c r="H178" t="s">
        <v>2345</v>
      </c>
      <c r="I178" t="s">
        <v>2389</v>
      </c>
    </row>
    <row r="179" spans="1:10" x14ac:dyDescent="0.3">
      <c r="A179" t="s">
        <v>1775</v>
      </c>
      <c r="B179" t="s">
        <v>1776</v>
      </c>
      <c r="C179" t="s">
        <v>1807</v>
      </c>
      <c r="D179" t="s">
        <v>1800</v>
      </c>
      <c r="E179">
        <v>9.2999999999999999E-2</v>
      </c>
      <c r="F179">
        <v>1</v>
      </c>
      <c r="G179">
        <v>35000</v>
      </c>
      <c r="H179" t="s">
        <v>2345</v>
      </c>
      <c r="I179" t="s">
        <v>2389</v>
      </c>
    </row>
    <row r="180" spans="1:10" x14ac:dyDescent="0.3">
      <c r="A180" t="s">
        <v>1763</v>
      </c>
      <c r="B180" t="s">
        <v>1764</v>
      </c>
      <c r="C180" t="s">
        <v>1807</v>
      </c>
      <c r="D180" t="s">
        <v>1800</v>
      </c>
      <c r="E180">
        <v>1.04</v>
      </c>
      <c r="F180">
        <v>1</v>
      </c>
      <c r="G180">
        <v>10000</v>
      </c>
      <c r="H180" t="s">
        <v>2345</v>
      </c>
      <c r="I180" t="s">
        <v>2389</v>
      </c>
    </row>
    <row r="181" spans="1:10" x14ac:dyDescent="0.3">
      <c r="A181" t="s">
        <v>723</v>
      </c>
      <c r="B181" t="s">
        <v>724</v>
      </c>
      <c r="C181" t="s">
        <v>1826</v>
      </c>
      <c r="D181" t="s">
        <v>1800</v>
      </c>
      <c r="E181">
        <v>4.2000000000000003E-2</v>
      </c>
      <c r="F181">
        <v>1</v>
      </c>
      <c r="G181">
        <v>88000</v>
      </c>
      <c r="H181" t="s">
        <v>2345</v>
      </c>
      <c r="I181" t="s">
        <v>2321</v>
      </c>
    </row>
    <row r="182" spans="1:10" x14ac:dyDescent="0.3">
      <c r="A182" t="s">
        <v>843</v>
      </c>
      <c r="B182" t="s">
        <v>844</v>
      </c>
      <c r="C182" t="s">
        <v>1826</v>
      </c>
      <c r="D182" t="s">
        <v>1800</v>
      </c>
      <c r="E182">
        <v>3.4000000000000002E-2</v>
      </c>
      <c r="F182">
        <v>1</v>
      </c>
      <c r="G182">
        <v>100000</v>
      </c>
      <c r="H182" t="s">
        <v>2345</v>
      </c>
      <c r="I182" t="s">
        <v>2321</v>
      </c>
    </row>
    <row r="183" spans="1:10" x14ac:dyDescent="0.3">
      <c r="A183" t="s">
        <v>2142</v>
      </c>
      <c r="B183" t="s">
        <v>2143</v>
      </c>
      <c r="C183" t="s">
        <v>1831</v>
      </c>
      <c r="D183" t="s">
        <v>1800</v>
      </c>
      <c r="E183">
        <v>1.9</v>
      </c>
      <c r="F183">
        <v>1</v>
      </c>
      <c r="G183">
        <v>5000</v>
      </c>
      <c r="H183" t="s">
        <v>2345</v>
      </c>
      <c r="I183" t="s">
        <v>2321</v>
      </c>
      <c r="J183" t="s">
        <v>2338</v>
      </c>
    </row>
    <row r="184" spans="1:10" x14ac:dyDescent="0.3">
      <c r="A184" t="s">
        <v>1066</v>
      </c>
      <c r="B184" t="s">
        <v>1067</v>
      </c>
      <c r="C184" t="s">
        <v>1831</v>
      </c>
      <c r="D184" t="s">
        <v>1800</v>
      </c>
      <c r="E184">
        <v>22</v>
      </c>
      <c r="F184">
        <v>1</v>
      </c>
      <c r="I184" t="s">
        <v>2321</v>
      </c>
    </row>
    <row r="185" spans="1:10" x14ac:dyDescent="0.3">
      <c r="A185" t="s">
        <v>2114</v>
      </c>
      <c r="B185" t="s">
        <v>2115</v>
      </c>
      <c r="C185" t="s">
        <v>1804</v>
      </c>
      <c r="D185" t="s">
        <v>1800</v>
      </c>
      <c r="E185">
        <v>141</v>
      </c>
      <c r="F185">
        <v>1</v>
      </c>
      <c r="G185">
        <v>150</v>
      </c>
      <c r="H185" t="s">
        <v>2325</v>
      </c>
      <c r="I185" t="s">
        <v>2321</v>
      </c>
    </row>
    <row r="186" spans="1:10" x14ac:dyDescent="0.3">
      <c r="A186" t="s">
        <v>2116</v>
      </c>
      <c r="B186" t="s">
        <v>2390</v>
      </c>
      <c r="C186" t="s">
        <v>1804</v>
      </c>
      <c r="D186" t="s">
        <v>1800</v>
      </c>
      <c r="E186">
        <v>141</v>
      </c>
      <c r="F186">
        <v>1</v>
      </c>
      <c r="G186">
        <v>150</v>
      </c>
      <c r="H186" t="s">
        <v>2325</v>
      </c>
      <c r="I186" t="s">
        <v>2321</v>
      </c>
    </row>
    <row r="187" spans="1:10" x14ac:dyDescent="0.3">
      <c r="A187" t="s">
        <v>1044</v>
      </c>
      <c r="B187" t="s">
        <v>2391</v>
      </c>
      <c r="C187" t="s">
        <v>1804</v>
      </c>
      <c r="D187" t="s">
        <v>1800</v>
      </c>
      <c r="E187">
        <v>141</v>
      </c>
      <c r="F187">
        <v>1</v>
      </c>
      <c r="G187">
        <v>150</v>
      </c>
      <c r="H187" t="s">
        <v>2325</v>
      </c>
      <c r="I187" t="s">
        <v>2321</v>
      </c>
    </row>
    <row r="188" spans="1:10" x14ac:dyDescent="0.3">
      <c r="A188" t="s">
        <v>1016</v>
      </c>
      <c r="B188" t="s">
        <v>2392</v>
      </c>
      <c r="C188" t="s">
        <v>1804</v>
      </c>
      <c r="D188" t="s">
        <v>1800</v>
      </c>
      <c r="E188">
        <v>141</v>
      </c>
      <c r="F188">
        <v>1</v>
      </c>
      <c r="G188">
        <v>150</v>
      </c>
      <c r="H188" t="s">
        <v>2325</v>
      </c>
      <c r="I188" t="s">
        <v>2321</v>
      </c>
    </row>
    <row r="189" spans="1:10" x14ac:dyDescent="0.3">
      <c r="A189" t="s">
        <v>1025</v>
      </c>
      <c r="B189" t="s">
        <v>2393</v>
      </c>
      <c r="C189" t="s">
        <v>1804</v>
      </c>
      <c r="D189" t="s">
        <v>1800</v>
      </c>
      <c r="E189">
        <v>141</v>
      </c>
      <c r="F189">
        <v>1</v>
      </c>
      <c r="G189">
        <v>150</v>
      </c>
      <c r="H189" t="s">
        <v>2325</v>
      </c>
      <c r="I189" t="s">
        <v>2321</v>
      </c>
    </row>
    <row r="190" spans="1:10" x14ac:dyDescent="0.3">
      <c r="A190" t="s">
        <v>2394</v>
      </c>
      <c r="B190" t="s">
        <v>2395</v>
      </c>
      <c r="C190" t="s">
        <v>1804</v>
      </c>
      <c r="D190" t="s">
        <v>1800</v>
      </c>
      <c r="E190">
        <v>141</v>
      </c>
      <c r="F190">
        <v>1</v>
      </c>
      <c r="G190">
        <v>150</v>
      </c>
      <c r="H190" t="s">
        <v>2325</v>
      </c>
      <c r="I190" t="s">
        <v>2321</v>
      </c>
    </row>
    <row r="191" spans="1:10" x14ac:dyDescent="0.3">
      <c r="A191" t="s">
        <v>1181</v>
      </c>
      <c r="B191" t="s">
        <v>1182</v>
      </c>
      <c r="C191" t="s">
        <v>1804</v>
      </c>
      <c r="D191" t="s">
        <v>1800</v>
      </c>
      <c r="E191">
        <v>141</v>
      </c>
      <c r="F191">
        <v>1</v>
      </c>
      <c r="G191">
        <v>150</v>
      </c>
      <c r="H191" t="s">
        <v>2325</v>
      </c>
      <c r="I191" t="s">
        <v>2321</v>
      </c>
    </row>
    <row r="192" spans="1:10" x14ac:dyDescent="0.3">
      <c r="A192" t="s">
        <v>1233</v>
      </c>
      <c r="B192" t="s">
        <v>1234</v>
      </c>
      <c r="C192" t="s">
        <v>1804</v>
      </c>
      <c r="D192" t="s">
        <v>1800</v>
      </c>
      <c r="E192">
        <v>141</v>
      </c>
      <c r="F192">
        <v>1</v>
      </c>
      <c r="G192">
        <v>150</v>
      </c>
      <c r="H192" t="s">
        <v>2325</v>
      </c>
      <c r="I192" t="s">
        <v>2321</v>
      </c>
    </row>
    <row r="193" spans="1:10" x14ac:dyDescent="0.3">
      <c r="A193" t="s">
        <v>1243</v>
      </c>
      <c r="B193" t="s">
        <v>1244</v>
      </c>
      <c r="C193" t="s">
        <v>1804</v>
      </c>
      <c r="D193" t="s">
        <v>1800</v>
      </c>
      <c r="E193">
        <v>141</v>
      </c>
      <c r="F193">
        <v>1</v>
      </c>
      <c r="G193">
        <v>150</v>
      </c>
      <c r="H193" t="s">
        <v>2325</v>
      </c>
      <c r="I193" t="s">
        <v>2321</v>
      </c>
    </row>
    <row r="194" spans="1:10" x14ac:dyDescent="0.3">
      <c r="A194" t="s">
        <v>1253</v>
      </c>
      <c r="B194" t="s">
        <v>1254</v>
      </c>
      <c r="C194" t="s">
        <v>1804</v>
      </c>
      <c r="D194" t="s">
        <v>1800</v>
      </c>
      <c r="E194">
        <v>141</v>
      </c>
      <c r="F194">
        <v>1</v>
      </c>
      <c r="G194">
        <v>150</v>
      </c>
      <c r="H194" t="s">
        <v>2325</v>
      </c>
      <c r="I194" t="s">
        <v>2321</v>
      </c>
    </row>
    <row r="195" spans="1:10" x14ac:dyDescent="0.3">
      <c r="A195" t="s">
        <v>1423</v>
      </c>
      <c r="B195" t="s">
        <v>1424</v>
      </c>
      <c r="C195" t="s">
        <v>1804</v>
      </c>
      <c r="D195" t="s">
        <v>1800</v>
      </c>
      <c r="E195">
        <v>141</v>
      </c>
      <c r="F195">
        <v>1</v>
      </c>
      <c r="G195">
        <v>150</v>
      </c>
      <c r="H195" t="s">
        <v>2325</v>
      </c>
      <c r="I195" t="s">
        <v>2321</v>
      </c>
    </row>
    <row r="196" spans="1:10" x14ac:dyDescent="0.3">
      <c r="A196" t="s">
        <v>1056</v>
      </c>
      <c r="B196" t="s">
        <v>1057</v>
      </c>
      <c r="C196" t="s">
        <v>1804</v>
      </c>
      <c r="D196" t="s">
        <v>1800</v>
      </c>
      <c r="E196">
        <v>141</v>
      </c>
      <c r="F196">
        <v>1</v>
      </c>
      <c r="G196">
        <v>150</v>
      </c>
      <c r="H196" t="s">
        <v>2325</v>
      </c>
      <c r="I196" t="s">
        <v>2321</v>
      </c>
    </row>
    <row r="197" spans="1:10" x14ac:dyDescent="0.3">
      <c r="A197" t="s">
        <v>943</v>
      </c>
      <c r="B197" t="s">
        <v>944</v>
      </c>
      <c r="C197" t="s">
        <v>1804</v>
      </c>
      <c r="D197" t="s">
        <v>1800</v>
      </c>
      <c r="E197">
        <v>141</v>
      </c>
      <c r="F197">
        <v>1</v>
      </c>
      <c r="G197">
        <v>150</v>
      </c>
      <c r="H197" t="s">
        <v>2325</v>
      </c>
      <c r="I197" t="s">
        <v>2321</v>
      </c>
    </row>
    <row r="198" spans="1:10" x14ac:dyDescent="0.3">
      <c r="A198" t="s">
        <v>2396</v>
      </c>
      <c r="B198" t="s">
        <v>2397</v>
      </c>
      <c r="C198" t="s">
        <v>1804</v>
      </c>
      <c r="D198" t="s">
        <v>1800</v>
      </c>
      <c r="E198">
        <v>141</v>
      </c>
      <c r="F198">
        <v>1</v>
      </c>
      <c r="G198">
        <v>150</v>
      </c>
      <c r="H198" t="s">
        <v>2325</v>
      </c>
      <c r="I198" t="s">
        <v>2321</v>
      </c>
    </row>
    <row r="199" spans="1:10" x14ac:dyDescent="0.3">
      <c r="A199" t="s">
        <v>1076</v>
      </c>
      <c r="B199" t="s">
        <v>1077</v>
      </c>
      <c r="C199" t="s">
        <v>1804</v>
      </c>
      <c r="D199" t="s">
        <v>1800</v>
      </c>
      <c r="E199">
        <v>141</v>
      </c>
      <c r="F199">
        <v>1</v>
      </c>
      <c r="G199">
        <v>150</v>
      </c>
      <c r="H199" t="s">
        <v>2325</v>
      </c>
      <c r="I199" t="s">
        <v>2321</v>
      </c>
    </row>
    <row r="200" spans="1:10" x14ac:dyDescent="0.3">
      <c r="A200" t="s">
        <v>1064</v>
      </c>
      <c r="B200" t="s">
        <v>1065</v>
      </c>
      <c r="C200" t="s">
        <v>1804</v>
      </c>
      <c r="D200" t="s">
        <v>1800</v>
      </c>
      <c r="E200">
        <v>141</v>
      </c>
      <c r="F200">
        <v>1</v>
      </c>
      <c r="G200">
        <v>150</v>
      </c>
      <c r="H200" t="s">
        <v>2325</v>
      </c>
      <c r="I200" t="s">
        <v>2321</v>
      </c>
    </row>
    <row r="201" spans="1:10" x14ac:dyDescent="0.3">
      <c r="A201" t="s">
        <v>1038</v>
      </c>
      <c r="B201" t="s">
        <v>1039</v>
      </c>
      <c r="C201" t="s">
        <v>1804</v>
      </c>
      <c r="D201" t="s">
        <v>1800</v>
      </c>
      <c r="E201">
        <v>141</v>
      </c>
      <c r="F201">
        <v>1</v>
      </c>
      <c r="G201">
        <v>150</v>
      </c>
      <c r="H201" t="s">
        <v>2325</v>
      </c>
      <c r="I201" t="s">
        <v>2321</v>
      </c>
    </row>
    <row r="202" spans="1:10" x14ac:dyDescent="0.3">
      <c r="A202" t="s">
        <v>2398</v>
      </c>
      <c r="B202" t="s">
        <v>2399</v>
      </c>
      <c r="C202" t="s">
        <v>1804</v>
      </c>
      <c r="D202" t="s">
        <v>1800</v>
      </c>
      <c r="E202">
        <v>141</v>
      </c>
      <c r="F202">
        <v>1</v>
      </c>
      <c r="G202">
        <v>150</v>
      </c>
      <c r="H202" t="s">
        <v>2325</v>
      </c>
      <c r="I202" t="s">
        <v>2321</v>
      </c>
    </row>
    <row r="203" spans="1:10" x14ac:dyDescent="0.3">
      <c r="A203" t="s">
        <v>2136</v>
      </c>
      <c r="B203" t="s">
        <v>2137</v>
      </c>
      <c r="C203" t="s">
        <v>1804</v>
      </c>
      <c r="D203" t="s">
        <v>1800</v>
      </c>
      <c r="E203">
        <v>141</v>
      </c>
      <c r="F203">
        <v>1</v>
      </c>
      <c r="G203">
        <v>150</v>
      </c>
      <c r="H203" t="s">
        <v>2325</v>
      </c>
      <c r="I203" t="s">
        <v>2321</v>
      </c>
    </row>
    <row r="204" spans="1:10" x14ac:dyDescent="0.3">
      <c r="A204" t="s">
        <v>2138</v>
      </c>
      <c r="B204" t="s">
        <v>2139</v>
      </c>
      <c r="C204" t="s">
        <v>1804</v>
      </c>
      <c r="D204" t="s">
        <v>1800</v>
      </c>
      <c r="E204">
        <v>141</v>
      </c>
      <c r="F204">
        <v>1</v>
      </c>
      <c r="G204">
        <v>150</v>
      </c>
      <c r="H204" t="s">
        <v>2325</v>
      </c>
      <c r="I204" t="s">
        <v>2321</v>
      </c>
    </row>
    <row r="205" spans="1:10" x14ac:dyDescent="0.3">
      <c r="A205" t="s">
        <v>2140</v>
      </c>
      <c r="B205" t="s">
        <v>2141</v>
      </c>
      <c r="C205" t="s">
        <v>1804</v>
      </c>
      <c r="D205" t="s">
        <v>1800</v>
      </c>
      <c r="E205">
        <v>141</v>
      </c>
      <c r="F205">
        <v>1</v>
      </c>
      <c r="G205">
        <v>150</v>
      </c>
      <c r="H205" t="s">
        <v>2325</v>
      </c>
      <c r="I205" t="s">
        <v>2321</v>
      </c>
    </row>
    <row r="206" spans="1:10" x14ac:dyDescent="0.3">
      <c r="A206" t="s">
        <v>1135</v>
      </c>
      <c r="B206" t="s">
        <v>1136</v>
      </c>
      <c r="C206" t="s">
        <v>1804</v>
      </c>
      <c r="D206" t="s">
        <v>1800</v>
      </c>
      <c r="E206">
        <v>141</v>
      </c>
      <c r="F206">
        <v>1</v>
      </c>
      <c r="G206">
        <v>150</v>
      </c>
      <c r="H206" t="s">
        <v>2325</v>
      </c>
      <c r="I206" t="s">
        <v>2321</v>
      </c>
    </row>
    <row r="207" spans="1:10" x14ac:dyDescent="0.3">
      <c r="A207" t="s">
        <v>1143</v>
      </c>
      <c r="B207" t="s">
        <v>1144</v>
      </c>
      <c r="C207" t="s">
        <v>1804</v>
      </c>
      <c r="D207" t="s">
        <v>1800</v>
      </c>
      <c r="E207">
        <v>141</v>
      </c>
      <c r="F207">
        <v>1</v>
      </c>
      <c r="G207">
        <v>150</v>
      </c>
      <c r="H207" t="s">
        <v>2325</v>
      </c>
      <c r="I207" t="s">
        <v>2321</v>
      </c>
    </row>
    <row r="208" spans="1:10" x14ac:dyDescent="0.3">
      <c r="A208" t="s">
        <v>2400</v>
      </c>
      <c r="B208" t="s">
        <v>2401</v>
      </c>
      <c r="C208" t="s">
        <v>1804</v>
      </c>
      <c r="D208" t="s">
        <v>1800</v>
      </c>
      <c r="E208">
        <v>141</v>
      </c>
      <c r="F208">
        <v>1</v>
      </c>
      <c r="G208">
        <v>150</v>
      </c>
      <c r="H208" t="s">
        <v>2325</v>
      </c>
      <c r="I208" t="s">
        <v>2321</v>
      </c>
      <c r="J208" t="s">
        <v>2402</v>
      </c>
    </row>
    <row r="209" spans="1:10" x14ac:dyDescent="0.3">
      <c r="A209" t="s">
        <v>1471</v>
      </c>
      <c r="B209" t="s">
        <v>1472</v>
      </c>
      <c r="C209" t="s">
        <v>1804</v>
      </c>
      <c r="D209" t="s">
        <v>1800</v>
      </c>
      <c r="E209">
        <v>141</v>
      </c>
      <c r="F209">
        <v>1</v>
      </c>
      <c r="G209">
        <v>150</v>
      </c>
      <c r="H209" t="s">
        <v>72</v>
      </c>
      <c r="I209" t="s">
        <v>2321</v>
      </c>
    </row>
    <row r="210" spans="1:10" x14ac:dyDescent="0.3">
      <c r="A210" t="s">
        <v>1206</v>
      </c>
      <c r="B210" t="s">
        <v>1207</v>
      </c>
      <c r="C210" t="s">
        <v>1804</v>
      </c>
      <c r="D210" t="s">
        <v>1800</v>
      </c>
      <c r="E210">
        <v>141</v>
      </c>
      <c r="F210">
        <v>1</v>
      </c>
      <c r="G210">
        <v>150</v>
      </c>
      <c r="H210" t="s">
        <v>72</v>
      </c>
      <c r="I210" t="s">
        <v>2321</v>
      </c>
    </row>
    <row r="211" spans="1:10" x14ac:dyDescent="0.3">
      <c r="A211" t="s">
        <v>674</v>
      </c>
      <c r="B211" t="s">
        <v>675</v>
      </c>
      <c r="C211" t="s">
        <v>1837</v>
      </c>
      <c r="D211" t="s">
        <v>1793</v>
      </c>
      <c r="E211">
        <v>44</v>
      </c>
      <c r="F211">
        <v>2</v>
      </c>
      <c r="G211">
        <v>20</v>
      </c>
      <c r="I211" t="s">
        <v>2321</v>
      </c>
    </row>
    <row r="212" spans="1:10" x14ac:dyDescent="0.3">
      <c r="A212" t="s">
        <v>676</v>
      </c>
      <c r="B212" t="s">
        <v>677</v>
      </c>
      <c r="C212" t="s">
        <v>1837</v>
      </c>
      <c r="D212" t="s">
        <v>1793</v>
      </c>
      <c r="E212">
        <v>26.2</v>
      </c>
      <c r="F212">
        <v>2</v>
      </c>
      <c r="G212">
        <v>20</v>
      </c>
      <c r="I212" t="s">
        <v>2321</v>
      </c>
    </row>
    <row r="213" spans="1:10" x14ac:dyDescent="0.3">
      <c r="A213" t="s">
        <v>1054</v>
      </c>
      <c r="B213" t="s">
        <v>2403</v>
      </c>
      <c r="C213" t="s">
        <v>1837</v>
      </c>
      <c r="D213" t="s">
        <v>1793</v>
      </c>
      <c r="E213">
        <v>23</v>
      </c>
      <c r="F213">
        <v>2</v>
      </c>
      <c r="G213">
        <v>20</v>
      </c>
      <c r="I213" t="s">
        <v>2321</v>
      </c>
    </row>
    <row r="214" spans="1:10" x14ac:dyDescent="0.3">
      <c r="A214" t="s">
        <v>1012</v>
      </c>
      <c r="B214" t="s">
        <v>1013</v>
      </c>
      <c r="C214" t="s">
        <v>1837</v>
      </c>
      <c r="D214" t="s">
        <v>1793</v>
      </c>
      <c r="E214">
        <v>15.3</v>
      </c>
      <c r="F214">
        <v>2</v>
      </c>
      <c r="G214">
        <v>20</v>
      </c>
      <c r="I214" t="s">
        <v>2321</v>
      </c>
    </row>
    <row r="215" spans="1:10" x14ac:dyDescent="0.3">
      <c r="A215" t="s">
        <v>672</v>
      </c>
      <c r="B215" t="s">
        <v>673</v>
      </c>
      <c r="C215" t="s">
        <v>1837</v>
      </c>
      <c r="D215" t="s">
        <v>1793</v>
      </c>
      <c r="E215">
        <v>25.1</v>
      </c>
      <c r="F215">
        <v>2</v>
      </c>
      <c r="G215">
        <v>20</v>
      </c>
      <c r="I215" t="s">
        <v>2321</v>
      </c>
    </row>
    <row r="216" spans="1:10" x14ac:dyDescent="0.3">
      <c r="A216" t="s">
        <v>1581</v>
      </c>
      <c r="B216" t="s">
        <v>2404</v>
      </c>
      <c r="C216" t="s">
        <v>1837</v>
      </c>
      <c r="D216" t="s">
        <v>1793</v>
      </c>
      <c r="E216">
        <v>24.9</v>
      </c>
      <c r="F216">
        <v>2</v>
      </c>
      <c r="G216">
        <v>20</v>
      </c>
      <c r="I216" t="s">
        <v>2321</v>
      </c>
    </row>
    <row r="217" spans="1:10" x14ac:dyDescent="0.3">
      <c r="A217" t="s">
        <v>1214</v>
      </c>
      <c r="B217" t="s">
        <v>1215</v>
      </c>
      <c r="C217" t="s">
        <v>1837</v>
      </c>
      <c r="D217" t="s">
        <v>1793</v>
      </c>
      <c r="E217">
        <v>20</v>
      </c>
      <c r="F217">
        <v>2</v>
      </c>
      <c r="G217">
        <v>20</v>
      </c>
      <c r="I217" t="s">
        <v>2321</v>
      </c>
    </row>
    <row r="218" spans="1:10" x14ac:dyDescent="0.3">
      <c r="A218" t="s">
        <v>1179</v>
      </c>
      <c r="B218" t="s">
        <v>1180</v>
      </c>
      <c r="C218" t="s">
        <v>1837</v>
      </c>
      <c r="D218" t="s">
        <v>1793</v>
      </c>
      <c r="E218">
        <v>15.3</v>
      </c>
      <c r="F218">
        <v>2</v>
      </c>
      <c r="G218">
        <v>20</v>
      </c>
      <c r="I218" t="s">
        <v>2321</v>
      </c>
    </row>
    <row r="219" spans="1:10" x14ac:dyDescent="0.3">
      <c r="A219" t="s">
        <v>1149</v>
      </c>
      <c r="B219" t="s">
        <v>1150</v>
      </c>
      <c r="C219" t="s">
        <v>1837</v>
      </c>
      <c r="D219" t="s">
        <v>1793</v>
      </c>
      <c r="E219">
        <v>19.5</v>
      </c>
      <c r="F219">
        <v>2</v>
      </c>
      <c r="G219">
        <v>20</v>
      </c>
      <c r="I219" t="s">
        <v>2321</v>
      </c>
    </row>
    <row r="220" spans="1:10" x14ac:dyDescent="0.3">
      <c r="A220" t="s">
        <v>1495</v>
      </c>
      <c r="B220" t="s">
        <v>1496</v>
      </c>
      <c r="C220" t="s">
        <v>1837</v>
      </c>
      <c r="D220" t="s">
        <v>1793</v>
      </c>
      <c r="E220">
        <v>19</v>
      </c>
      <c r="F220">
        <v>2</v>
      </c>
      <c r="G220">
        <v>20</v>
      </c>
      <c r="I220" t="s">
        <v>2321</v>
      </c>
    </row>
    <row r="221" spans="1:10" x14ac:dyDescent="0.3">
      <c r="A221" t="s">
        <v>2405</v>
      </c>
      <c r="B221" t="s">
        <v>2406</v>
      </c>
      <c r="C221" t="s">
        <v>1837</v>
      </c>
      <c r="D221" t="s">
        <v>1793</v>
      </c>
      <c r="E221">
        <v>16.2</v>
      </c>
      <c r="F221">
        <v>2</v>
      </c>
      <c r="G221">
        <v>20</v>
      </c>
      <c r="I221" t="s">
        <v>2321</v>
      </c>
    </row>
    <row r="222" spans="1:10" x14ac:dyDescent="0.3">
      <c r="A222" t="s">
        <v>1241</v>
      </c>
      <c r="B222" t="s">
        <v>2407</v>
      </c>
      <c r="C222" t="s">
        <v>1837</v>
      </c>
      <c r="D222" t="s">
        <v>1793</v>
      </c>
      <c r="E222">
        <v>13.6</v>
      </c>
      <c r="F222">
        <v>2</v>
      </c>
      <c r="G222">
        <v>20</v>
      </c>
      <c r="I222" t="s">
        <v>2321</v>
      </c>
    </row>
    <row r="223" spans="1:10" x14ac:dyDescent="0.3">
      <c r="A223" t="s">
        <v>1218</v>
      </c>
      <c r="B223" t="s">
        <v>1219</v>
      </c>
      <c r="C223" t="s">
        <v>1807</v>
      </c>
      <c r="D223" t="s">
        <v>1800</v>
      </c>
      <c r="E223">
        <v>450.9</v>
      </c>
      <c r="F223">
        <v>1</v>
      </c>
      <c r="G223">
        <v>100</v>
      </c>
      <c r="H223" t="s">
        <v>2325</v>
      </c>
      <c r="I223" t="s">
        <v>2389</v>
      </c>
    </row>
    <row r="224" spans="1:10" x14ac:dyDescent="0.3">
      <c r="A224" t="s">
        <v>2408</v>
      </c>
      <c r="B224" t="s">
        <v>2409</v>
      </c>
      <c r="C224" t="s">
        <v>1807</v>
      </c>
      <c r="D224" t="s">
        <v>1800</v>
      </c>
      <c r="J224" t="s">
        <v>2367</v>
      </c>
    </row>
    <row r="225" spans="1:10" x14ac:dyDescent="0.3">
      <c r="A225" t="s">
        <v>2132</v>
      </c>
      <c r="B225" t="s">
        <v>2133</v>
      </c>
      <c r="C225" t="s">
        <v>1807</v>
      </c>
      <c r="D225" t="s">
        <v>1800</v>
      </c>
      <c r="E225">
        <v>1114</v>
      </c>
      <c r="F225">
        <v>1</v>
      </c>
      <c r="G225">
        <v>20</v>
      </c>
      <c r="H225" t="s">
        <v>2325</v>
      </c>
      <c r="I225" t="s">
        <v>2389</v>
      </c>
    </row>
    <row r="226" spans="1:10" x14ac:dyDescent="0.3">
      <c r="A226" t="s">
        <v>2134</v>
      </c>
      <c r="B226" t="s">
        <v>2135</v>
      </c>
      <c r="C226" t="s">
        <v>1807</v>
      </c>
      <c r="D226" t="s">
        <v>1800</v>
      </c>
      <c r="E226">
        <v>1114</v>
      </c>
      <c r="F226">
        <v>1</v>
      </c>
      <c r="G226">
        <v>20</v>
      </c>
      <c r="H226" t="s">
        <v>2325</v>
      </c>
      <c r="I226" t="s">
        <v>2389</v>
      </c>
    </row>
    <row r="227" spans="1:10" x14ac:dyDescent="0.3">
      <c r="A227" t="s">
        <v>824</v>
      </c>
      <c r="B227" t="s">
        <v>2410</v>
      </c>
      <c r="C227" t="s">
        <v>1807</v>
      </c>
      <c r="D227" t="s">
        <v>1800</v>
      </c>
      <c r="E227">
        <v>419</v>
      </c>
      <c r="F227">
        <v>1</v>
      </c>
      <c r="G227">
        <v>150</v>
      </c>
      <c r="H227" t="s">
        <v>2325</v>
      </c>
      <c r="I227" t="s">
        <v>2389</v>
      </c>
    </row>
    <row r="228" spans="1:10" x14ac:dyDescent="0.3">
      <c r="A228" t="s">
        <v>1167</v>
      </c>
      <c r="B228" t="s">
        <v>1168</v>
      </c>
      <c r="C228" t="s">
        <v>1807</v>
      </c>
      <c r="D228" t="s">
        <v>1800</v>
      </c>
      <c r="E228">
        <v>584.24149999999997</v>
      </c>
      <c r="F228">
        <v>1</v>
      </c>
      <c r="G228">
        <v>30</v>
      </c>
      <c r="H228" t="s">
        <v>2325</v>
      </c>
      <c r="I228" t="s">
        <v>2389</v>
      </c>
    </row>
    <row r="229" spans="1:10" x14ac:dyDescent="0.3">
      <c r="A229" t="s">
        <v>1159</v>
      </c>
      <c r="B229" t="s">
        <v>1160</v>
      </c>
      <c r="C229" t="s">
        <v>1807</v>
      </c>
      <c r="D229" t="s">
        <v>1800</v>
      </c>
      <c r="E229">
        <v>584.24149999999997</v>
      </c>
      <c r="F229">
        <v>1</v>
      </c>
      <c r="G229">
        <v>30</v>
      </c>
      <c r="H229" t="s">
        <v>2325</v>
      </c>
      <c r="I229" t="s">
        <v>2389</v>
      </c>
    </row>
    <row r="230" spans="1:10" x14ac:dyDescent="0.3">
      <c r="A230" t="s">
        <v>2411</v>
      </c>
      <c r="B230" t="s">
        <v>2412</v>
      </c>
      <c r="C230" t="s">
        <v>1807</v>
      </c>
      <c r="D230" t="s">
        <v>1800</v>
      </c>
      <c r="J230" t="s">
        <v>2413</v>
      </c>
    </row>
    <row r="231" spans="1:10" x14ac:dyDescent="0.3">
      <c r="A231" t="s">
        <v>2414</v>
      </c>
      <c r="B231" t="s">
        <v>2415</v>
      </c>
      <c r="C231" t="s">
        <v>1807</v>
      </c>
      <c r="D231" t="s">
        <v>1800</v>
      </c>
      <c r="J231" t="s">
        <v>2413</v>
      </c>
    </row>
    <row r="232" spans="1:10" x14ac:dyDescent="0.3">
      <c r="A232" t="s">
        <v>1501</v>
      </c>
      <c r="B232" t="s">
        <v>1502</v>
      </c>
      <c r="C232" t="s">
        <v>1807</v>
      </c>
      <c r="D232" t="s">
        <v>1800</v>
      </c>
      <c r="E232">
        <v>0.93600000000000005</v>
      </c>
      <c r="F232">
        <v>1</v>
      </c>
      <c r="G232">
        <v>5000</v>
      </c>
      <c r="H232" t="s">
        <v>2345</v>
      </c>
      <c r="I232" t="s">
        <v>2389</v>
      </c>
    </row>
    <row r="233" spans="1:10" x14ac:dyDescent="0.3">
      <c r="A233" t="s">
        <v>1556</v>
      </c>
      <c r="B233" t="s">
        <v>1557</v>
      </c>
      <c r="C233" t="s">
        <v>1807</v>
      </c>
      <c r="D233" t="s">
        <v>1800</v>
      </c>
      <c r="E233">
        <v>0.93600000000000005</v>
      </c>
      <c r="F233">
        <v>1</v>
      </c>
      <c r="G233">
        <v>3000</v>
      </c>
      <c r="H233" t="s">
        <v>2345</v>
      </c>
      <c r="I233" t="s">
        <v>2389</v>
      </c>
    </row>
    <row r="234" spans="1:10" x14ac:dyDescent="0.3">
      <c r="A234" t="s">
        <v>529</v>
      </c>
      <c r="B234" t="s">
        <v>530</v>
      </c>
      <c r="C234" t="s">
        <v>1807</v>
      </c>
      <c r="D234" t="s">
        <v>1800</v>
      </c>
      <c r="E234">
        <v>0.93600000000000005</v>
      </c>
      <c r="F234">
        <v>1</v>
      </c>
      <c r="G234">
        <v>5000</v>
      </c>
      <c r="H234" t="s">
        <v>2345</v>
      </c>
      <c r="I234" t="s">
        <v>2389</v>
      </c>
    </row>
    <row r="235" spans="1:10" x14ac:dyDescent="0.3">
      <c r="A235" t="s">
        <v>533</v>
      </c>
      <c r="B235" t="s">
        <v>2416</v>
      </c>
      <c r="C235" t="s">
        <v>1807</v>
      </c>
      <c r="D235" t="s">
        <v>1800</v>
      </c>
      <c r="E235">
        <v>0.93600000000000005</v>
      </c>
      <c r="F235">
        <v>1</v>
      </c>
      <c r="G235">
        <v>5000</v>
      </c>
      <c r="H235" t="s">
        <v>2345</v>
      </c>
      <c r="I235" t="s">
        <v>2389</v>
      </c>
    </row>
    <row r="236" spans="1:10" x14ac:dyDescent="0.3">
      <c r="A236" t="s">
        <v>1755</v>
      </c>
      <c r="B236" t="s">
        <v>1756</v>
      </c>
      <c r="C236" t="s">
        <v>1807</v>
      </c>
      <c r="D236" t="s">
        <v>1800</v>
      </c>
      <c r="E236">
        <v>0.93600000000000005</v>
      </c>
      <c r="F236">
        <v>1</v>
      </c>
      <c r="G236">
        <v>5000</v>
      </c>
      <c r="H236" t="s">
        <v>2345</v>
      </c>
      <c r="I236" t="s">
        <v>2389</v>
      </c>
    </row>
    <row r="237" spans="1:10" x14ac:dyDescent="0.3">
      <c r="A237" t="s">
        <v>1785</v>
      </c>
      <c r="B237" t="s">
        <v>1786</v>
      </c>
      <c r="C237" t="s">
        <v>1807</v>
      </c>
      <c r="D237" t="s">
        <v>1800</v>
      </c>
      <c r="E237">
        <v>0.93600000000000005</v>
      </c>
      <c r="F237">
        <v>1</v>
      </c>
      <c r="G237">
        <v>3000</v>
      </c>
      <c r="H237" t="s">
        <v>2345</v>
      </c>
      <c r="I237" t="s">
        <v>2389</v>
      </c>
    </row>
    <row r="238" spans="1:10" x14ac:dyDescent="0.3">
      <c r="A238" t="s">
        <v>551</v>
      </c>
      <c r="B238" t="s">
        <v>552</v>
      </c>
      <c r="C238" t="s">
        <v>1807</v>
      </c>
      <c r="D238" t="s">
        <v>1800</v>
      </c>
      <c r="E238">
        <v>1.8720000000000001</v>
      </c>
      <c r="F238">
        <v>1</v>
      </c>
      <c r="G238">
        <v>3000</v>
      </c>
      <c r="H238" t="s">
        <v>2345</v>
      </c>
      <c r="I238" t="s">
        <v>2389</v>
      </c>
    </row>
    <row r="239" spans="1:10" x14ac:dyDescent="0.3">
      <c r="A239" t="s">
        <v>64</v>
      </c>
      <c r="B239" t="s">
        <v>65</v>
      </c>
      <c r="C239" t="s">
        <v>1807</v>
      </c>
      <c r="D239" t="s">
        <v>1800</v>
      </c>
      <c r="J239" t="s">
        <v>2413</v>
      </c>
    </row>
    <row r="240" spans="1:10" x14ac:dyDescent="0.3">
      <c r="A240" t="s">
        <v>591</v>
      </c>
      <c r="B240" t="s">
        <v>2417</v>
      </c>
      <c r="C240" t="s">
        <v>1827</v>
      </c>
      <c r="D240" t="s">
        <v>1800</v>
      </c>
      <c r="E240">
        <v>0.47149999999999997</v>
      </c>
      <c r="F240">
        <v>1</v>
      </c>
      <c r="G240">
        <v>25000</v>
      </c>
      <c r="H240" t="s">
        <v>2345</v>
      </c>
      <c r="I240" t="s">
        <v>2389</v>
      </c>
    </row>
    <row r="241" spans="1:9" x14ac:dyDescent="0.3">
      <c r="A241" t="s">
        <v>1677</v>
      </c>
      <c r="B241" t="s">
        <v>2418</v>
      </c>
      <c r="C241" t="s">
        <v>1827</v>
      </c>
      <c r="D241" t="s">
        <v>1800</v>
      </c>
      <c r="E241">
        <v>0.47149999999999997</v>
      </c>
      <c r="F241">
        <v>1</v>
      </c>
      <c r="G241">
        <v>20000</v>
      </c>
      <c r="H241" t="s">
        <v>2345</v>
      </c>
      <c r="I241" t="s">
        <v>2389</v>
      </c>
    </row>
    <row r="242" spans="1:9" x14ac:dyDescent="0.3">
      <c r="A242" t="s">
        <v>597</v>
      </c>
      <c r="B242" t="s">
        <v>2419</v>
      </c>
      <c r="C242" t="s">
        <v>1827</v>
      </c>
      <c r="D242" t="s">
        <v>1800</v>
      </c>
      <c r="E242">
        <v>0.47149999999999997</v>
      </c>
      <c r="F242">
        <v>1</v>
      </c>
      <c r="G242">
        <v>40000</v>
      </c>
      <c r="H242" t="s">
        <v>2345</v>
      </c>
      <c r="I242" t="s">
        <v>2389</v>
      </c>
    </row>
    <row r="243" spans="1:9" x14ac:dyDescent="0.3">
      <c r="A243" t="s">
        <v>1639</v>
      </c>
      <c r="B243" t="s">
        <v>2420</v>
      </c>
      <c r="C243" t="s">
        <v>1827</v>
      </c>
      <c r="D243" t="s">
        <v>1800</v>
      </c>
      <c r="E243">
        <v>0.47149999999999997</v>
      </c>
      <c r="F243">
        <v>1</v>
      </c>
      <c r="G243">
        <v>40000</v>
      </c>
      <c r="H243" t="s">
        <v>2345</v>
      </c>
      <c r="I243" t="s">
        <v>2389</v>
      </c>
    </row>
    <row r="244" spans="1:9" x14ac:dyDescent="0.3">
      <c r="A244" t="s">
        <v>2421</v>
      </c>
      <c r="B244" t="s">
        <v>2422</v>
      </c>
      <c r="C244" t="s">
        <v>1827</v>
      </c>
      <c r="D244" t="s">
        <v>1800</v>
      </c>
      <c r="E244">
        <v>1.1779999999999999</v>
      </c>
      <c r="F244">
        <v>1</v>
      </c>
      <c r="G244">
        <v>5000</v>
      </c>
      <c r="H244" t="s">
        <v>2345</v>
      </c>
      <c r="I244" t="s">
        <v>2389</v>
      </c>
    </row>
    <row r="245" spans="1:9" x14ac:dyDescent="0.3">
      <c r="A245" t="s">
        <v>1747</v>
      </c>
      <c r="B245" t="s">
        <v>2423</v>
      </c>
      <c r="C245" t="s">
        <v>1827</v>
      </c>
      <c r="D245" t="s">
        <v>1800</v>
      </c>
      <c r="E245">
        <v>0.47149999999999997</v>
      </c>
      <c r="F245">
        <v>1</v>
      </c>
      <c r="G245">
        <v>40000</v>
      </c>
      <c r="H245" t="s">
        <v>2345</v>
      </c>
      <c r="I245" t="s">
        <v>2389</v>
      </c>
    </row>
    <row r="246" spans="1:9" x14ac:dyDescent="0.3">
      <c r="A246" t="s">
        <v>1521</v>
      </c>
      <c r="B246" t="s">
        <v>2424</v>
      </c>
      <c r="C246" t="s">
        <v>1827</v>
      </c>
      <c r="D246" t="s">
        <v>1800</v>
      </c>
      <c r="E246">
        <v>0.47149999999999997</v>
      </c>
      <c r="F246">
        <v>1</v>
      </c>
      <c r="G246">
        <v>25000</v>
      </c>
      <c r="H246" t="s">
        <v>2345</v>
      </c>
      <c r="I246" t="s">
        <v>2389</v>
      </c>
    </row>
    <row r="247" spans="1:9" x14ac:dyDescent="0.3">
      <c r="A247" t="s">
        <v>2425</v>
      </c>
      <c r="B247" t="s">
        <v>2426</v>
      </c>
      <c r="C247" t="s">
        <v>1807</v>
      </c>
      <c r="D247" t="s">
        <v>1800</v>
      </c>
      <c r="E247">
        <v>0.78700000000000003</v>
      </c>
      <c r="F247">
        <v>1</v>
      </c>
      <c r="G247">
        <v>25000</v>
      </c>
      <c r="H247" t="s">
        <v>2345</v>
      </c>
      <c r="I247" t="s">
        <v>2389</v>
      </c>
    </row>
    <row r="248" spans="1:9" x14ac:dyDescent="0.3">
      <c r="A248" t="s">
        <v>2427</v>
      </c>
      <c r="B248" t="s">
        <v>2428</v>
      </c>
      <c r="C248" t="s">
        <v>1807</v>
      </c>
      <c r="D248" t="s">
        <v>1800</v>
      </c>
      <c r="E248">
        <v>0.88900000000000001</v>
      </c>
      <c r="F248">
        <v>1</v>
      </c>
      <c r="G248">
        <v>25000</v>
      </c>
      <c r="H248" t="s">
        <v>2345</v>
      </c>
      <c r="I248" t="s">
        <v>2389</v>
      </c>
    </row>
    <row r="249" spans="1:9" x14ac:dyDescent="0.3">
      <c r="A249" t="s">
        <v>1567</v>
      </c>
      <c r="B249" t="s">
        <v>2429</v>
      </c>
      <c r="C249" t="s">
        <v>1827</v>
      </c>
      <c r="D249" t="s">
        <v>1800</v>
      </c>
      <c r="E249">
        <v>0.47149999999999997</v>
      </c>
      <c r="F249">
        <v>1</v>
      </c>
      <c r="G249">
        <v>25000</v>
      </c>
      <c r="H249" t="s">
        <v>2345</v>
      </c>
      <c r="I249" t="s">
        <v>2389</v>
      </c>
    </row>
    <row r="250" spans="1:9" x14ac:dyDescent="0.3">
      <c r="A250" t="s">
        <v>306</v>
      </c>
      <c r="B250" t="s">
        <v>2430</v>
      </c>
      <c r="C250" t="s">
        <v>1827</v>
      </c>
      <c r="D250" t="s">
        <v>1800</v>
      </c>
      <c r="E250">
        <v>0.47149999999999997</v>
      </c>
      <c r="F250">
        <v>1</v>
      </c>
      <c r="G250">
        <v>40000</v>
      </c>
      <c r="H250" t="s">
        <v>2345</v>
      </c>
      <c r="I250" t="s">
        <v>2389</v>
      </c>
    </row>
    <row r="251" spans="1:9" x14ac:dyDescent="0.3">
      <c r="A251" t="s">
        <v>1587</v>
      </c>
      <c r="B251" t="s">
        <v>1588</v>
      </c>
      <c r="C251" t="s">
        <v>1827</v>
      </c>
      <c r="D251" t="s">
        <v>1800</v>
      </c>
      <c r="E251">
        <v>0.72299999999999998</v>
      </c>
      <c r="F251">
        <v>1</v>
      </c>
      <c r="G251">
        <v>10000</v>
      </c>
      <c r="H251" t="s">
        <v>2345</v>
      </c>
      <c r="I251" t="s">
        <v>2389</v>
      </c>
    </row>
    <row r="252" spans="1:9" x14ac:dyDescent="0.3">
      <c r="A252" t="s">
        <v>603</v>
      </c>
      <c r="B252" t="s">
        <v>2431</v>
      </c>
      <c r="C252" t="s">
        <v>1827</v>
      </c>
      <c r="D252" t="s">
        <v>1800</v>
      </c>
      <c r="E252">
        <v>0.47149999999999997</v>
      </c>
      <c r="F252">
        <v>1</v>
      </c>
      <c r="G252">
        <v>25000</v>
      </c>
      <c r="H252" t="s">
        <v>2345</v>
      </c>
      <c r="I252" t="s">
        <v>2389</v>
      </c>
    </row>
    <row r="253" spans="1:9" x14ac:dyDescent="0.3">
      <c r="A253" t="s">
        <v>2432</v>
      </c>
      <c r="B253" t="s">
        <v>2433</v>
      </c>
      <c r="C253" t="s">
        <v>1807</v>
      </c>
      <c r="D253" t="s">
        <v>1800</v>
      </c>
      <c r="E253">
        <v>0.49259999999999998</v>
      </c>
      <c r="F253">
        <v>1</v>
      </c>
      <c r="G253">
        <v>25000</v>
      </c>
      <c r="H253" t="s">
        <v>2345</v>
      </c>
      <c r="I253" t="s">
        <v>2389</v>
      </c>
    </row>
    <row r="254" spans="1:9" x14ac:dyDescent="0.3">
      <c r="A254" t="s">
        <v>1533</v>
      </c>
      <c r="B254" t="s">
        <v>1534</v>
      </c>
      <c r="C254" t="s">
        <v>1807</v>
      </c>
      <c r="D254" t="s">
        <v>1800</v>
      </c>
      <c r="E254">
        <v>0.79</v>
      </c>
      <c r="F254">
        <v>1</v>
      </c>
      <c r="G254">
        <v>25000</v>
      </c>
      <c r="H254" t="s">
        <v>2345</v>
      </c>
      <c r="I254" t="s">
        <v>2389</v>
      </c>
    </row>
    <row r="255" spans="1:9" x14ac:dyDescent="0.3">
      <c r="A255" t="s">
        <v>1543</v>
      </c>
      <c r="B255" t="s">
        <v>1544</v>
      </c>
      <c r="C255" t="s">
        <v>1807</v>
      </c>
      <c r="D255" t="s">
        <v>1800</v>
      </c>
      <c r="E255">
        <v>0.79</v>
      </c>
      <c r="F255">
        <v>1</v>
      </c>
      <c r="G255">
        <v>25000</v>
      </c>
      <c r="H255" t="s">
        <v>2345</v>
      </c>
      <c r="I255" t="s">
        <v>2389</v>
      </c>
    </row>
    <row r="256" spans="1:9" x14ac:dyDescent="0.3">
      <c r="A256" t="s">
        <v>1511</v>
      </c>
      <c r="B256" t="s">
        <v>1512</v>
      </c>
      <c r="C256" t="s">
        <v>1807</v>
      </c>
      <c r="D256" t="s">
        <v>1800</v>
      </c>
      <c r="E256">
        <v>0.995</v>
      </c>
      <c r="F256">
        <v>1</v>
      </c>
      <c r="G256">
        <v>25000</v>
      </c>
      <c r="H256" t="s">
        <v>2345</v>
      </c>
      <c r="I256" t="s">
        <v>2389</v>
      </c>
    </row>
    <row r="257" spans="1:10" x14ac:dyDescent="0.3">
      <c r="A257" t="s">
        <v>1653</v>
      </c>
      <c r="B257" t="s">
        <v>1654</v>
      </c>
      <c r="C257" t="s">
        <v>1807</v>
      </c>
      <c r="D257" t="s">
        <v>1800</v>
      </c>
      <c r="E257">
        <v>0.995</v>
      </c>
      <c r="F257">
        <v>1</v>
      </c>
      <c r="G257">
        <v>25000</v>
      </c>
      <c r="H257" t="s">
        <v>2345</v>
      </c>
      <c r="I257" t="s">
        <v>2389</v>
      </c>
    </row>
    <row r="258" spans="1:10" x14ac:dyDescent="0.3">
      <c r="A258" t="s">
        <v>1781</v>
      </c>
      <c r="B258" t="s">
        <v>1782</v>
      </c>
      <c r="C258" t="s">
        <v>1807</v>
      </c>
      <c r="D258" t="s">
        <v>1800</v>
      </c>
      <c r="E258">
        <v>0</v>
      </c>
      <c r="F258">
        <v>1</v>
      </c>
      <c r="G258">
        <v>25000</v>
      </c>
      <c r="H258" t="s">
        <v>2345</v>
      </c>
      <c r="I258" t="s">
        <v>2389</v>
      </c>
    </row>
    <row r="259" spans="1:10" x14ac:dyDescent="0.3">
      <c r="A259" t="s">
        <v>298</v>
      </c>
      <c r="B259" t="s">
        <v>299</v>
      </c>
      <c r="C259" t="s">
        <v>1807</v>
      </c>
      <c r="D259" t="s">
        <v>1800</v>
      </c>
      <c r="E259">
        <v>0.995</v>
      </c>
      <c r="F259">
        <v>1</v>
      </c>
      <c r="G259">
        <v>25000</v>
      </c>
      <c r="H259" t="s">
        <v>2345</v>
      </c>
      <c r="I259" t="s">
        <v>2389</v>
      </c>
    </row>
    <row r="260" spans="1:10" x14ac:dyDescent="0.3">
      <c r="A260" t="s">
        <v>1771</v>
      </c>
      <c r="B260" t="s">
        <v>1772</v>
      </c>
      <c r="C260" t="s">
        <v>1807</v>
      </c>
      <c r="D260" t="s">
        <v>1800</v>
      </c>
      <c r="E260">
        <v>1.3160000000000001</v>
      </c>
      <c r="F260">
        <v>1</v>
      </c>
      <c r="G260">
        <v>25000</v>
      </c>
      <c r="H260" t="s">
        <v>2345</v>
      </c>
      <c r="I260" t="s">
        <v>2389</v>
      </c>
    </row>
    <row r="261" spans="1:10" x14ac:dyDescent="0.3">
      <c r="A261" t="s">
        <v>257</v>
      </c>
      <c r="B261" t="s">
        <v>258</v>
      </c>
      <c r="C261" t="s">
        <v>1807</v>
      </c>
      <c r="D261" t="s">
        <v>1800</v>
      </c>
      <c r="E261">
        <v>0.995</v>
      </c>
      <c r="F261">
        <v>1</v>
      </c>
      <c r="G261">
        <v>25000</v>
      </c>
      <c r="H261" t="s">
        <v>2345</v>
      </c>
      <c r="I261" t="s">
        <v>2389</v>
      </c>
    </row>
    <row r="262" spans="1:10" x14ac:dyDescent="0.3">
      <c r="A262" t="s">
        <v>239</v>
      </c>
      <c r="B262" t="s">
        <v>240</v>
      </c>
      <c r="C262" t="s">
        <v>1807</v>
      </c>
      <c r="D262" t="s">
        <v>1800</v>
      </c>
      <c r="E262">
        <v>0.995</v>
      </c>
      <c r="F262">
        <v>1</v>
      </c>
      <c r="G262">
        <v>25000</v>
      </c>
      <c r="H262" t="s">
        <v>2345</v>
      </c>
      <c r="I262" t="s">
        <v>2389</v>
      </c>
    </row>
    <row r="263" spans="1:10" x14ac:dyDescent="0.3">
      <c r="A263" t="s">
        <v>895</v>
      </c>
      <c r="B263" t="s">
        <v>2434</v>
      </c>
      <c r="C263" t="s">
        <v>1827</v>
      </c>
      <c r="D263" t="s">
        <v>1800</v>
      </c>
      <c r="E263">
        <v>1.0195000000000001</v>
      </c>
      <c r="F263">
        <v>1</v>
      </c>
      <c r="G263">
        <v>25000</v>
      </c>
      <c r="H263" t="s">
        <v>2345</v>
      </c>
      <c r="I263" t="s">
        <v>2389</v>
      </c>
    </row>
    <row r="264" spans="1:10" x14ac:dyDescent="0.3">
      <c r="A264" t="s">
        <v>905</v>
      </c>
      <c r="B264" t="s">
        <v>906</v>
      </c>
      <c r="C264" t="s">
        <v>1807</v>
      </c>
      <c r="D264" t="s">
        <v>1800</v>
      </c>
      <c r="E264">
        <v>0.88949999999999996</v>
      </c>
      <c r="F264">
        <v>1</v>
      </c>
      <c r="G264">
        <v>10000</v>
      </c>
      <c r="H264" t="s">
        <v>2345</v>
      </c>
      <c r="I264" t="s">
        <v>2389</v>
      </c>
      <c r="J264" t="s">
        <v>2413</v>
      </c>
    </row>
    <row r="265" spans="1:10" x14ac:dyDescent="0.3">
      <c r="A265" t="s">
        <v>875</v>
      </c>
      <c r="B265" t="s">
        <v>876</v>
      </c>
      <c r="C265" t="s">
        <v>1827</v>
      </c>
      <c r="D265" t="s">
        <v>1800</v>
      </c>
      <c r="E265">
        <v>1.0195000000000001</v>
      </c>
      <c r="F265">
        <v>1</v>
      </c>
      <c r="G265">
        <v>25000</v>
      </c>
      <c r="H265" t="s">
        <v>2345</v>
      </c>
      <c r="I265" t="s">
        <v>2389</v>
      </c>
    </row>
    <row r="266" spans="1:10" x14ac:dyDescent="0.3">
      <c r="A266" t="s">
        <v>587</v>
      </c>
      <c r="B266" t="s">
        <v>588</v>
      </c>
      <c r="C266" t="s">
        <v>1807</v>
      </c>
      <c r="D266" t="s">
        <v>1800</v>
      </c>
      <c r="E266">
        <v>1.593</v>
      </c>
      <c r="F266">
        <v>1</v>
      </c>
      <c r="G266">
        <v>5000</v>
      </c>
      <c r="H266" t="s">
        <v>2345</v>
      </c>
      <c r="I266" t="s">
        <v>2389</v>
      </c>
    </row>
    <row r="267" spans="1:10" x14ac:dyDescent="0.3">
      <c r="A267" t="s">
        <v>583</v>
      </c>
      <c r="B267" t="s">
        <v>2435</v>
      </c>
      <c r="C267" t="s">
        <v>1807</v>
      </c>
      <c r="D267" t="s">
        <v>1800</v>
      </c>
      <c r="E267">
        <v>0.96</v>
      </c>
      <c r="F267">
        <v>1</v>
      </c>
      <c r="G267">
        <v>5000</v>
      </c>
      <c r="H267" t="s">
        <v>2345</v>
      </c>
      <c r="I267" t="s">
        <v>2389</v>
      </c>
    </row>
    <row r="268" spans="1:10" x14ac:dyDescent="0.3">
      <c r="A268" t="s">
        <v>448</v>
      </c>
      <c r="B268" t="s">
        <v>449</v>
      </c>
      <c r="C268" t="s">
        <v>1807</v>
      </c>
      <c r="D268" t="s">
        <v>1800</v>
      </c>
      <c r="E268">
        <v>1.69</v>
      </c>
      <c r="F268">
        <v>1</v>
      </c>
      <c r="G268">
        <v>10000</v>
      </c>
      <c r="H268" t="s">
        <v>2345</v>
      </c>
      <c r="I268" t="s">
        <v>2389</v>
      </c>
    </row>
    <row r="269" spans="1:10" x14ac:dyDescent="0.3">
      <c r="A269" t="s">
        <v>887</v>
      </c>
      <c r="B269" t="s">
        <v>888</v>
      </c>
      <c r="C269" t="s">
        <v>1827</v>
      </c>
      <c r="D269" t="s">
        <v>1800</v>
      </c>
      <c r="E269">
        <v>1.0195000000000001</v>
      </c>
      <c r="F269">
        <v>1</v>
      </c>
      <c r="G269">
        <v>25000</v>
      </c>
      <c r="H269" t="s">
        <v>2345</v>
      </c>
      <c r="I269" t="s">
        <v>2389</v>
      </c>
    </row>
    <row r="270" spans="1:10" x14ac:dyDescent="0.3">
      <c r="A270" t="s">
        <v>1273</v>
      </c>
      <c r="B270" t="s">
        <v>2436</v>
      </c>
      <c r="C270" t="s">
        <v>1807</v>
      </c>
      <c r="D270" t="s">
        <v>1800</v>
      </c>
      <c r="E270">
        <v>1.95</v>
      </c>
      <c r="F270">
        <v>1</v>
      </c>
      <c r="G270">
        <v>3000</v>
      </c>
      <c r="H270" t="s">
        <v>2345</v>
      </c>
      <c r="I270" t="s">
        <v>2389</v>
      </c>
    </row>
    <row r="271" spans="1:10" x14ac:dyDescent="0.3">
      <c r="A271" t="s">
        <v>1303</v>
      </c>
      <c r="B271" t="s">
        <v>1304</v>
      </c>
      <c r="C271" t="s">
        <v>1807</v>
      </c>
      <c r="D271" t="s">
        <v>1800</v>
      </c>
      <c r="E271">
        <v>1.95</v>
      </c>
      <c r="F271">
        <v>1</v>
      </c>
      <c r="G271">
        <v>3000</v>
      </c>
      <c r="H271" t="s">
        <v>2345</v>
      </c>
      <c r="I271" t="s">
        <v>2389</v>
      </c>
    </row>
    <row r="272" spans="1:10" x14ac:dyDescent="0.3">
      <c r="A272" t="s">
        <v>1265</v>
      </c>
      <c r="B272" t="s">
        <v>2437</v>
      </c>
      <c r="C272" t="s">
        <v>1807</v>
      </c>
      <c r="D272" t="s">
        <v>1800</v>
      </c>
      <c r="E272">
        <v>1.95</v>
      </c>
      <c r="F272">
        <v>1</v>
      </c>
      <c r="G272">
        <v>3000</v>
      </c>
      <c r="H272" t="s">
        <v>2345</v>
      </c>
      <c r="I272" t="s">
        <v>2389</v>
      </c>
    </row>
    <row r="273" spans="1:10" x14ac:dyDescent="0.3">
      <c r="A273" t="s">
        <v>1277</v>
      </c>
      <c r="B273" t="s">
        <v>1278</v>
      </c>
      <c r="C273" t="s">
        <v>1807</v>
      </c>
      <c r="D273" t="s">
        <v>1800</v>
      </c>
      <c r="E273">
        <v>1.95</v>
      </c>
      <c r="F273">
        <v>1</v>
      </c>
      <c r="G273">
        <v>3000</v>
      </c>
      <c r="H273" t="s">
        <v>2345</v>
      </c>
      <c r="I273" t="s">
        <v>2389</v>
      </c>
    </row>
    <row r="274" spans="1:10" x14ac:dyDescent="0.3">
      <c r="A274" t="s">
        <v>1281</v>
      </c>
      <c r="B274" t="s">
        <v>1282</v>
      </c>
      <c r="C274" t="s">
        <v>1807</v>
      </c>
      <c r="D274" t="s">
        <v>1800</v>
      </c>
      <c r="E274">
        <v>1.95</v>
      </c>
      <c r="F274">
        <v>1</v>
      </c>
      <c r="G274">
        <v>3000</v>
      </c>
      <c r="H274" t="s">
        <v>2345</v>
      </c>
      <c r="I274" t="s">
        <v>2389</v>
      </c>
    </row>
    <row r="275" spans="1:10" x14ac:dyDescent="0.3">
      <c r="A275" t="s">
        <v>1285</v>
      </c>
      <c r="B275" t="s">
        <v>2438</v>
      </c>
      <c r="C275" t="s">
        <v>1807</v>
      </c>
      <c r="D275" t="s">
        <v>1800</v>
      </c>
      <c r="E275">
        <v>1.95</v>
      </c>
      <c r="F275">
        <v>1</v>
      </c>
      <c r="G275">
        <v>3000</v>
      </c>
      <c r="H275" t="s">
        <v>2345</v>
      </c>
      <c r="I275" t="s">
        <v>2389</v>
      </c>
    </row>
    <row r="276" spans="1:10" x14ac:dyDescent="0.3">
      <c r="A276" t="s">
        <v>2439</v>
      </c>
      <c r="B276" t="s">
        <v>2440</v>
      </c>
      <c r="C276" t="s">
        <v>1807</v>
      </c>
      <c r="D276" t="s">
        <v>1800</v>
      </c>
      <c r="J276" t="s">
        <v>2441</v>
      </c>
    </row>
    <row r="277" spans="1:10" x14ac:dyDescent="0.3">
      <c r="A277" t="s">
        <v>700</v>
      </c>
      <c r="B277" t="s">
        <v>701</v>
      </c>
      <c r="C277" t="s">
        <v>1836</v>
      </c>
      <c r="D277" t="s">
        <v>1793</v>
      </c>
      <c r="E277">
        <v>51.8</v>
      </c>
      <c r="F277">
        <v>2</v>
      </c>
      <c r="G277">
        <v>10</v>
      </c>
      <c r="H277" t="s">
        <v>72</v>
      </c>
      <c r="I277" t="s">
        <v>2321</v>
      </c>
      <c r="J277" t="s">
        <v>2322</v>
      </c>
    </row>
    <row r="278" spans="1:10" x14ac:dyDescent="0.3">
      <c r="A278" t="s">
        <v>993</v>
      </c>
      <c r="B278" t="s">
        <v>994</v>
      </c>
      <c r="C278" t="s">
        <v>1836</v>
      </c>
      <c r="D278" t="s">
        <v>1793</v>
      </c>
      <c r="E278">
        <v>40</v>
      </c>
      <c r="F278">
        <v>2</v>
      </c>
      <c r="G278">
        <v>10</v>
      </c>
      <c r="H278" t="s">
        <v>72</v>
      </c>
      <c r="I278" t="s">
        <v>2321</v>
      </c>
    </row>
    <row r="279" spans="1:10" x14ac:dyDescent="0.3">
      <c r="A279" t="s">
        <v>893</v>
      </c>
      <c r="B279" t="s">
        <v>894</v>
      </c>
      <c r="C279" t="s">
        <v>1836</v>
      </c>
      <c r="D279" t="s">
        <v>1793</v>
      </c>
      <c r="E279">
        <v>22.8</v>
      </c>
      <c r="F279">
        <v>2</v>
      </c>
      <c r="G279">
        <v>10</v>
      </c>
      <c r="H279" t="s">
        <v>72</v>
      </c>
      <c r="I279" t="s">
        <v>2321</v>
      </c>
    </row>
    <row r="280" spans="1:10" x14ac:dyDescent="0.3">
      <c r="A280" t="s">
        <v>873</v>
      </c>
      <c r="B280" t="s">
        <v>874</v>
      </c>
      <c r="C280" t="s">
        <v>1836</v>
      </c>
      <c r="D280" t="s">
        <v>1793</v>
      </c>
      <c r="E280">
        <v>21.8</v>
      </c>
      <c r="F280">
        <v>2</v>
      </c>
      <c r="G280">
        <v>10</v>
      </c>
      <c r="H280" t="s">
        <v>72</v>
      </c>
      <c r="I280" t="s">
        <v>2321</v>
      </c>
    </row>
    <row r="281" spans="1:10" x14ac:dyDescent="0.3">
      <c r="A281" t="s">
        <v>779</v>
      </c>
      <c r="B281" t="s">
        <v>2442</v>
      </c>
      <c r="C281" t="s">
        <v>1836</v>
      </c>
      <c r="D281" t="s">
        <v>1793</v>
      </c>
      <c r="E281">
        <v>71.650000000000006</v>
      </c>
      <c r="F281">
        <v>2</v>
      </c>
      <c r="G281">
        <v>10</v>
      </c>
      <c r="H281" t="s">
        <v>72</v>
      </c>
      <c r="I281" t="s">
        <v>2321</v>
      </c>
    </row>
    <row r="282" spans="1:10" x14ac:dyDescent="0.3">
      <c r="A282" t="s">
        <v>1006</v>
      </c>
      <c r="B282" t="s">
        <v>1007</v>
      </c>
      <c r="C282" t="s">
        <v>1836</v>
      </c>
      <c r="D282" t="s">
        <v>1793</v>
      </c>
      <c r="E282">
        <v>25.8</v>
      </c>
      <c r="F282">
        <v>2</v>
      </c>
      <c r="G282">
        <v>10</v>
      </c>
      <c r="H282" t="s">
        <v>72</v>
      </c>
      <c r="I282" t="s">
        <v>2321</v>
      </c>
    </row>
    <row r="283" spans="1:10" x14ac:dyDescent="0.3">
      <c r="A283" t="s">
        <v>1008</v>
      </c>
      <c r="B283" t="s">
        <v>1009</v>
      </c>
      <c r="C283" t="s">
        <v>1836</v>
      </c>
      <c r="D283" t="s">
        <v>1793</v>
      </c>
      <c r="E283">
        <v>19.8</v>
      </c>
      <c r="F283">
        <v>2</v>
      </c>
      <c r="G283">
        <v>10</v>
      </c>
      <c r="H283" t="s">
        <v>72</v>
      </c>
      <c r="I283" t="s">
        <v>2321</v>
      </c>
    </row>
    <row r="284" spans="1:10" x14ac:dyDescent="0.3">
      <c r="A284" t="s">
        <v>2443</v>
      </c>
      <c r="B284" t="s">
        <v>2444</v>
      </c>
      <c r="C284" t="s">
        <v>1836</v>
      </c>
      <c r="D284" t="s">
        <v>1793</v>
      </c>
      <c r="E284">
        <v>40.799999999999997</v>
      </c>
      <c r="F284">
        <v>2</v>
      </c>
      <c r="G284">
        <v>10</v>
      </c>
      <c r="H284" t="s">
        <v>72</v>
      </c>
      <c r="I284" t="s">
        <v>2321</v>
      </c>
    </row>
    <row r="285" spans="1:10" x14ac:dyDescent="0.3">
      <c r="A285" t="s">
        <v>1483</v>
      </c>
      <c r="B285" t="s">
        <v>1484</v>
      </c>
      <c r="C285" t="s">
        <v>1836</v>
      </c>
      <c r="D285" t="s">
        <v>1793</v>
      </c>
      <c r="E285">
        <v>21.2</v>
      </c>
      <c r="F285">
        <v>2</v>
      </c>
      <c r="G285">
        <v>10</v>
      </c>
      <c r="H285" t="s">
        <v>72</v>
      </c>
      <c r="I285" t="s">
        <v>2321</v>
      </c>
    </row>
    <row r="286" spans="1:10" x14ac:dyDescent="0.3">
      <c r="A286" t="s">
        <v>1417</v>
      </c>
      <c r="B286" t="s">
        <v>1418</v>
      </c>
      <c r="C286" t="s">
        <v>1836</v>
      </c>
      <c r="D286" t="s">
        <v>1793</v>
      </c>
      <c r="E286">
        <v>28.5</v>
      </c>
      <c r="F286">
        <v>2</v>
      </c>
      <c r="G286">
        <v>10</v>
      </c>
      <c r="H286" t="s">
        <v>72</v>
      </c>
      <c r="I286" t="s">
        <v>2321</v>
      </c>
    </row>
    <row r="287" spans="1:10" x14ac:dyDescent="0.3">
      <c r="A287" t="s">
        <v>1419</v>
      </c>
      <c r="B287" t="s">
        <v>1420</v>
      </c>
      <c r="C287" t="s">
        <v>1836</v>
      </c>
      <c r="D287" t="s">
        <v>1793</v>
      </c>
      <c r="E287">
        <v>17.41</v>
      </c>
      <c r="F287">
        <v>2</v>
      </c>
      <c r="G287">
        <v>10</v>
      </c>
      <c r="H287" t="s">
        <v>72</v>
      </c>
      <c r="I287" t="s">
        <v>2321</v>
      </c>
    </row>
    <row r="288" spans="1:10" x14ac:dyDescent="0.3">
      <c r="A288" t="s">
        <v>1249</v>
      </c>
      <c r="B288" t="s">
        <v>1250</v>
      </c>
      <c r="C288" t="s">
        <v>1836</v>
      </c>
      <c r="D288" t="s">
        <v>1793</v>
      </c>
      <c r="E288">
        <v>28.6</v>
      </c>
      <c r="F288">
        <v>2</v>
      </c>
      <c r="G288">
        <v>10</v>
      </c>
      <c r="H288" t="s">
        <v>72</v>
      </c>
      <c r="I288" t="s">
        <v>2321</v>
      </c>
    </row>
    <row r="289" spans="1:10" x14ac:dyDescent="0.3">
      <c r="A289" t="s">
        <v>811</v>
      </c>
      <c r="B289" t="s">
        <v>812</v>
      </c>
      <c r="C289" t="s">
        <v>1836</v>
      </c>
      <c r="D289" t="s">
        <v>1793</v>
      </c>
      <c r="E289">
        <v>21.85</v>
      </c>
      <c r="F289">
        <v>2</v>
      </c>
      <c r="G289">
        <v>10</v>
      </c>
      <c r="H289" t="s">
        <v>72</v>
      </c>
      <c r="I289" t="s">
        <v>2321</v>
      </c>
    </row>
    <row r="290" spans="1:10" x14ac:dyDescent="0.3">
      <c r="A290" t="s">
        <v>1259</v>
      </c>
      <c r="B290" t="s">
        <v>1260</v>
      </c>
      <c r="C290" t="s">
        <v>1836</v>
      </c>
      <c r="D290" t="s">
        <v>1793</v>
      </c>
      <c r="E290">
        <v>19.8</v>
      </c>
      <c r="F290">
        <v>2</v>
      </c>
      <c r="G290">
        <v>10</v>
      </c>
      <c r="H290" t="s">
        <v>72</v>
      </c>
      <c r="I290" t="s">
        <v>2321</v>
      </c>
    </row>
    <row r="291" spans="1:10" x14ac:dyDescent="0.3">
      <c r="A291" t="s">
        <v>1447</v>
      </c>
      <c r="B291" t="s">
        <v>2445</v>
      </c>
      <c r="C291" t="s">
        <v>1836</v>
      </c>
      <c r="D291" t="s">
        <v>1793</v>
      </c>
      <c r="E291">
        <v>31.8</v>
      </c>
      <c r="F291">
        <v>2</v>
      </c>
      <c r="G291">
        <v>10</v>
      </c>
      <c r="H291" t="s">
        <v>72</v>
      </c>
      <c r="I291" t="s">
        <v>2321</v>
      </c>
    </row>
    <row r="292" spans="1:10" x14ac:dyDescent="0.3">
      <c r="A292" t="s">
        <v>1133</v>
      </c>
      <c r="B292" t="s">
        <v>1134</v>
      </c>
      <c r="C292" t="s">
        <v>1836</v>
      </c>
      <c r="D292" t="s">
        <v>1793</v>
      </c>
      <c r="E292">
        <v>30.45</v>
      </c>
      <c r="F292">
        <v>2</v>
      </c>
      <c r="G292">
        <v>10</v>
      </c>
      <c r="H292" t="s">
        <v>72</v>
      </c>
      <c r="I292" t="s">
        <v>2321</v>
      </c>
    </row>
    <row r="293" spans="1:10" x14ac:dyDescent="0.3">
      <c r="A293" t="s">
        <v>1141</v>
      </c>
      <c r="B293" t="s">
        <v>1142</v>
      </c>
      <c r="C293" t="s">
        <v>1836</v>
      </c>
      <c r="D293" t="s">
        <v>1793</v>
      </c>
      <c r="E293">
        <v>30.8</v>
      </c>
      <c r="F293">
        <v>2</v>
      </c>
      <c r="G293">
        <v>10</v>
      </c>
      <c r="H293" t="s">
        <v>72</v>
      </c>
      <c r="I293" t="s">
        <v>2321</v>
      </c>
    </row>
    <row r="294" spans="1:10" x14ac:dyDescent="0.3">
      <c r="A294" t="s">
        <v>1231</v>
      </c>
      <c r="B294" t="s">
        <v>2446</v>
      </c>
      <c r="C294" t="s">
        <v>1836</v>
      </c>
      <c r="D294" t="s">
        <v>1793</v>
      </c>
      <c r="E294">
        <v>19.2</v>
      </c>
      <c r="F294">
        <v>2</v>
      </c>
      <c r="G294">
        <v>10</v>
      </c>
      <c r="H294" t="s">
        <v>72</v>
      </c>
      <c r="I294" t="s">
        <v>2321</v>
      </c>
    </row>
    <row r="295" spans="1:10" x14ac:dyDescent="0.3">
      <c r="A295" t="s">
        <v>1155</v>
      </c>
      <c r="B295" t="s">
        <v>1156</v>
      </c>
      <c r="C295" t="s">
        <v>1836</v>
      </c>
      <c r="D295" t="s">
        <v>1793</v>
      </c>
      <c r="E295">
        <v>20.5</v>
      </c>
      <c r="F295">
        <v>2</v>
      </c>
      <c r="G295">
        <v>10</v>
      </c>
      <c r="H295" t="s">
        <v>72</v>
      </c>
      <c r="I295" t="s">
        <v>2321</v>
      </c>
    </row>
    <row r="296" spans="1:10" x14ac:dyDescent="0.3">
      <c r="A296" t="s">
        <v>2447</v>
      </c>
      <c r="B296" t="s">
        <v>780</v>
      </c>
      <c r="C296" t="s">
        <v>1836</v>
      </c>
      <c r="D296" t="s">
        <v>1793</v>
      </c>
      <c r="E296">
        <v>71.650000000000006</v>
      </c>
      <c r="F296">
        <v>2</v>
      </c>
      <c r="G296">
        <v>10</v>
      </c>
      <c r="H296" t="s">
        <v>72</v>
      </c>
      <c r="I296" t="s">
        <v>2321</v>
      </c>
    </row>
    <row r="297" spans="1:10" x14ac:dyDescent="0.3">
      <c r="A297" t="s">
        <v>1715</v>
      </c>
      <c r="B297" t="s">
        <v>1716</v>
      </c>
      <c r="C297" t="s">
        <v>1836</v>
      </c>
      <c r="D297" t="s">
        <v>1793</v>
      </c>
      <c r="E297">
        <v>18.8</v>
      </c>
      <c r="F297">
        <v>2</v>
      </c>
      <c r="G297">
        <v>10</v>
      </c>
      <c r="H297" t="s">
        <v>72</v>
      </c>
      <c r="I297" t="s">
        <v>2321</v>
      </c>
    </row>
    <row r="298" spans="1:10" x14ac:dyDescent="0.3">
      <c r="A298" t="s">
        <v>961</v>
      </c>
      <c r="B298" t="s">
        <v>962</v>
      </c>
      <c r="C298" t="s">
        <v>1836</v>
      </c>
      <c r="D298" t="s">
        <v>1793</v>
      </c>
      <c r="E298">
        <v>25.2</v>
      </c>
      <c r="F298">
        <v>2</v>
      </c>
      <c r="G298">
        <v>10</v>
      </c>
      <c r="H298" t="s">
        <v>2325</v>
      </c>
      <c r="I298" t="s">
        <v>2321</v>
      </c>
    </row>
    <row r="299" spans="1:10" x14ac:dyDescent="0.3">
      <c r="A299" t="s">
        <v>1661</v>
      </c>
      <c r="B299" t="s">
        <v>1662</v>
      </c>
      <c r="C299" t="s">
        <v>1836</v>
      </c>
      <c r="D299" t="s">
        <v>1793</v>
      </c>
      <c r="E299">
        <v>18</v>
      </c>
      <c r="F299">
        <v>2</v>
      </c>
      <c r="G299">
        <v>10</v>
      </c>
      <c r="H299" t="s">
        <v>2325</v>
      </c>
      <c r="I299" t="s">
        <v>2321</v>
      </c>
    </row>
    <row r="300" spans="1:10" x14ac:dyDescent="0.3">
      <c r="A300" t="s">
        <v>767</v>
      </c>
      <c r="B300" t="s">
        <v>768</v>
      </c>
      <c r="C300" t="s">
        <v>1836</v>
      </c>
      <c r="D300" t="s">
        <v>1793</v>
      </c>
      <c r="E300">
        <v>21</v>
      </c>
      <c r="F300">
        <v>2</v>
      </c>
      <c r="G300">
        <v>10</v>
      </c>
      <c r="H300" t="s">
        <v>72</v>
      </c>
      <c r="I300" t="s">
        <v>2321</v>
      </c>
    </row>
    <row r="301" spans="1:10" x14ac:dyDescent="0.3">
      <c r="A301" t="s">
        <v>2443</v>
      </c>
      <c r="B301" t="s">
        <v>2448</v>
      </c>
      <c r="C301" t="s">
        <v>1836</v>
      </c>
      <c r="D301" t="s">
        <v>1793</v>
      </c>
      <c r="E301">
        <v>40.799999999999997</v>
      </c>
      <c r="F301">
        <v>2</v>
      </c>
      <c r="G301">
        <v>10</v>
      </c>
      <c r="H301" t="s">
        <v>72</v>
      </c>
      <c r="I301" t="s">
        <v>2321</v>
      </c>
    </row>
    <row r="302" spans="1:10" x14ac:dyDescent="0.3">
      <c r="A302" t="s">
        <v>1689</v>
      </c>
      <c r="B302" t="s">
        <v>1690</v>
      </c>
      <c r="C302" t="s">
        <v>1836</v>
      </c>
      <c r="D302" t="s">
        <v>1793</v>
      </c>
      <c r="E302">
        <v>32.9</v>
      </c>
      <c r="F302">
        <v>2</v>
      </c>
      <c r="G302">
        <v>10</v>
      </c>
      <c r="H302" t="s">
        <v>72</v>
      </c>
      <c r="I302" t="s">
        <v>2321</v>
      </c>
    </row>
    <row r="303" spans="1:10" x14ac:dyDescent="0.3">
      <c r="A303" t="s">
        <v>737</v>
      </c>
      <c r="B303" t="s">
        <v>2449</v>
      </c>
      <c r="C303" t="s">
        <v>1836</v>
      </c>
      <c r="D303" t="s">
        <v>1793</v>
      </c>
      <c r="E303">
        <v>22.8</v>
      </c>
      <c r="F303">
        <v>2</v>
      </c>
      <c r="G303">
        <v>10</v>
      </c>
      <c r="H303" t="s">
        <v>2325</v>
      </c>
      <c r="I303" t="s">
        <v>2321</v>
      </c>
    </row>
    <row r="304" spans="1:10" x14ac:dyDescent="0.3">
      <c r="A304" t="s">
        <v>1575</v>
      </c>
      <c r="B304" t="s">
        <v>1576</v>
      </c>
      <c r="C304" t="s">
        <v>1844</v>
      </c>
      <c r="D304" t="s">
        <v>1793</v>
      </c>
      <c r="E304">
        <v>410</v>
      </c>
      <c r="F304">
        <v>1</v>
      </c>
      <c r="I304" t="s">
        <v>2323</v>
      </c>
      <c r="J304" t="s">
        <v>2322</v>
      </c>
    </row>
    <row r="305" spans="1:9" x14ac:dyDescent="0.3">
      <c r="A305" t="s">
        <v>96</v>
      </c>
      <c r="B305" t="s">
        <v>97</v>
      </c>
      <c r="C305" t="s">
        <v>1844</v>
      </c>
      <c r="D305" t="s">
        <v>1793</v>
      </c>
      <c r="E305">
        <v>6410</v>
      </c>
      <c r="F305">
        <v>1</v>
      </c>
      <c r="G305">
        <v>2</v>
      </c>
      <c r="H305" t="s">
        <v>2325</v>
      </c>
      <c r="I305" t="s">
        <v>2323</v>
      </c>
    </row>
    <row r="306" spans="1:9" x14ac:dyDescent="0.3">
      <c r="A306" t="s">
        <v>789</v>
      </c>
      <c r="B306" t="s">
        <v>790</v>
      </c>
      <c r="C306" t="s">
        <v>1848</v>
      </c>
      <c r="D306" t="s">
        <v>1793</v>
      </c>
      <c r="E306">
        <v>42.34</v>
      </c>
      <c r="F306">
        <v>2</v>
      </c>
      <c r="G306">
        <v>25</v>
      </c>
      <c r="H306" t="s">
        <v>72</v>
      </c>
      <c r="I306" t="s">
        <v>2450</v>
      </c>
    </row>
    <row r="307" spans="1:9" x14ac:dyDescent="0.3">
      <c r="A307" t="s">
        <v>364</v>
      </c>
      <c r="B307" t="s">
        <v>365</v>
      </c>
      <c r="C307" t="s">
        <v>1848</v>
      </c>
      <c r="D307" t="s">
        <v>1793</v>
      </c>
      <c r="E307">
        <v>36.92</v>
      </c>
      <c r="F307">
        <v>2</v>
      </c>
      <c r="G307">
        <v>25</v>
      </c>
      <c r="H307" t="s">
        <v>72</v>
      </c>
      <c r="I307" t="s">
        <v>2450</v>
      </c>
    </row>
    <row r="308" spans="1:9" x14ac:dyDescent="0.3">
      <c r="A308" t="s">
        <v>820</v>
      </c>
      <c r="B308" t="s">
        <v>2451</v>
      </c>
      <c r="C308" t="s">
        <v>1848</v>
      </c>
      <c r="D308" t="s">
        <v>1793</v>
      </c>
      <c r="E308">
        <v>2.83</v>
      </c>
      <c r="F308">
        <v>2</v>
      </c>
      <c r="G308">
        <v>25</v>
      </c>
      <c r="H308" t="s">
        <v>72</v>
      </c>
      <c r="I308" t="s">
        <v>2450</v>
      </c>
    </row>
    <row r="309" spans="1:9" x14ac:dyDescent="0.3">
      <c r="A309" t="s">
        <v>2098</v>
      </c>
      <c r="B309" t="s">
        <v>2099</v>
      </c>
      <c r="C309" t="s">
        <v>1848</v>
      </c>
      <c r="D309" t="s">
        <v>1793</v>
      </c>
      <c r="E309">
        <v>21</v>
      </c>
      <c r="F309">
        <v>2</v>
      </c>
      <c r="G309">
        <v>25</v>
      </c>
      <c r="H309" t="s">
        <v>72</v>
      </c>
      <c r="I309" t="s">
        <v>2450</v>
      </c>
    </row>
    <row r="310" spans="1:9" x14ac:dyDescent="0.3">
      <c r="A310" t="s">
        <v>775</v>
      </c>
      <c r="B310" t="s">
        <v>776</v>
      </c>
      <c r="C310" t="s">
        <v>1848</v>
      </c>
      <c r="D310" t="s">
        <v>1793</v>
      </c>
      <c r="E310">
        <v>29.69</v>
      </c>
      <c r="F310">
        <v>2</v>
      </c>
      <c r="G310">
        <v>25</v>
      </c>
      <c r="H310" t="s">
        <v>72</v>
      </c>
      <c r="I310" t="s">
        <v>2450</v>
      </c>
    </row>
    <row r="311" spans="1:9" x14ac:dyDescent="0.3">
      <c r="A311" t="s">
        <v>2100</v>
      </c>
      <c r="B311" t="s">
        <v>2101</v>
      </c>
      <c r="C311" t="s">
        <v>1848</v>
      </c>
      <c r="D311" t="s">
        <v>1793</v>
      </c>
      <c r="E311">
        <v>37.78</v>
      </c>
      <c r="F311">
        <v>2</v>
      </c>
      <c r="G311">
        <v>25</v>
      </c>
      <c r="H311" t="s">
        <v>72</v>
      </c>
      <c r="I311" t="s">
        <v>2450</v>
      </c>
    </row>
    <row r="312" spans="1:9" x14ac:dyDescent="0.3">
      <c r="A312" t="s">
        <v>2102</v>
      </c>
      <c r="B312" t="s">
        <v>2103</v>
      </c>
      <c r="C312" t="s">
        <v>1848</v>
      </c>
      <c r="D312" t="s">
        <v>1793</v>
      </c>
      <c r="E312">
        <v>17.87</v>
      </c>
      <c r="F312">
        <v>2</v>
      </c>
      <c r="G312">
        <v>25</v>
      </c>
      <c r="H312" t="s">
        <v>72</v>
      </c>
      <c r="I312" t="s">
        <v>2450</v>
      </c>
    </row>
    <row r="313" spans="1:9" x14ac:dyDescent="0.3">
      <c r="A313" t="s">
        <v>787</v>
      </c>
      <c r="B313" t="s">
        <v>788</v>
      </c>
      <c r="C313" t="s">
        <v>1848</v>
      </c>
      <c r="D313" t="s">
        <v>1793</v>
      </c>
      <c r="E313">
        <v>22.29</v>
      </c>
      <c r="F313">
        <v>2</v>
      </c>
      <c r="G313">
        <v>25</v>
      </c>
      <c r="H313" t="s">
        <v>72</v>
      </c>
      <c r="I313" t="s">
        <v>2450</v>
      </c>
    </row>
    <row r="314" spans="1:9" x14ac:dyDescent="0.3">
      <c r="A314" t="s">
        <v>2452</v>
      </c>
      <c r="B314" t="s">
        <v>2453</v>
      </c>
      <c r="C314" t="s">
        <v>1848</v>
      </c>
      <c r="D314" t="s">
        <v>1793</v>
      </c>
      <c r="E314">
        <v>58.524000000000001</v>
      </c>
      <c r="F314">
        <v>2</v>
      </c>
      <c r="G314">
        <v>25</v>
      </c>
      <c r="H314" t="s">
        <v>72</v>
      </c>
      <c r="I314" t="s">
        <v>2450</v>
      </c>
    </row>
    <row r="315" spans="1:9" x14ac:dyDescent="0.3">
      <c r="A315" t="s">
        <v>514</v>
      </c>
      <c r="B315" t="s">
        <v>515</v>
      </c>
      <c r="C315" t="s">
        <v>1848</v>
      </c>
      <c r="D315" t="s">
        <v>1793</v>
      </c>
      <c r="E315">
        <v>38.229999999999997</v>
      </c>
      <c r="F315">
        <v>2</v>
      </c>
      <c r="G315">
        <v>25</v>
      </c>
      <c r="H315" t="s">
        <v>72</v>
      </c>
      <c r="I315" t="s">
        <v>2450</v>
      </c>
    </row>
    <row r="316" spans="1:9" x14ac:dyDescent="0.3">
      <c r="A316" t="s">
        <v>791</v>
      </c>
      <c r="B316" t="s">
        <v>792</v>
      </c>
      <c r="C316" t="s">
        <v>1848</v>
      </c>
      <c r="D316" t="s">
        <v>1793</v>
      </c>
      <c r="E316">
        <v>32.770000000000003</v>
      </c>
      <c r="F316">
        <v>2</v>
      </c>
      <c r="G316">
        <v>25</v>
      </c>
      <c r="H316" t="s">
        <v>72</v>
      </c>
      <c r="I316" t="s">
        <v>2450</v>
      </c>
    </row>
    <row r="317" spans="1:9" x14ac:dyDescent="0.3">
      <c r="A317" t="s">
        <v>793</v>
      </c>
      <c r="B317" t="s">
        <v>794</v>
      </c>
      <c r="C317" t="s">
        <v>1848</v>
      </c>
      <c r="D317" t="s">
        <v>1793</v>
      </c>
      <c r="E317">
        <v>43.61</v>
      </c>
      <c r="F317">
        <v>2</v>
      </c>
      <c r="G317">
        <v>25</v>
      </c>
      <c r="H317" t="s">
        <v>72</v>
      </c>
      <c r="I317" t="s">
        <v>2450</v>
      </c>
    </row>
    <row r="318" spans="1:9" x14ac:dyDescent="0.3">
      <c r="A318" t="s">
        <v>795</v>
      </c>
      <c r="B318" t="s">
        <v>796</v>
      </c>
      <c r="C318" t="s">
        <v>1848</v>
      </c>
      <c r="D318" t="s">
        <v>1793</v>
      </c>
      <c r="E318">
        <v>64.569999999999993</v>
      </c>
      <c r="F318">
        <v>2</v>
      </c>
      <c r="G318">
        <v>25</v>
      </c>
      <c r="H318" t="s">
        <v>72</v>
      </c>
      <c r="I318" t="s">
        <v>2450</v>
      </c>
    </row>
    <row r="319" spans="1:9" x14ac:dyDescent="0.3">
      <c r="A319" t="s">
        <v>797</v>
      </c>
      <c r="B319" t="s">
        <v>798</v>
      </c>
      <c r="C319" t="s">
        <v>1848</v>
      </c>
      <c r="D319" t="s">
        <v>1793</v>
      </c>
      <c r="E319">
        <v>66</v>
      </c>
      <c r="F319">
        <v>2</v>
      </c>
      <c r="G319">
        <v>20</v>
      </c>
      <c r="H319" t="s">
        <v>72</v>
      </c>
      <c r="I319" t="s">
        <v>2450</v>
      </c>
    </row>
    <row r="320" spans="1:9" x14ac:dyDescent="0.3">
      <c r="A320" t="s">
        <v>516</v>
      </c>
      <c r="B320" t="s">
        <v>517</v>
      </c>
      <c r="C320" t="s">
        <v>1848</v>
      </c>
      <c r="D320" t="s">
        <v>1793</v>
      </c>
      <c r="E320">
        <v>50.15</v>
      </c>
      <c r="F320">
        <v>2</v>
      </c>
      <c r="G320">
        <v>20</v>
      </c>
      <c r="H320" t="s">
        <v>72</v>
      </c>
      <c r="I320" t="s">
        <v>2450</v>
      </c>
    </row>
    <row r="321" spans="1:10" x14ac:dyDescent="0.3">
      <c r="A321" t="s">
        <v>799</v>
      </c>
      <c r="B321" t="s">
        <v>800</v>
      </c>
      <c r="C321" t="s">
        <v>1848</v>
      </c>
      <c r="D321" t="s">
        <v>1793</v>
      </c>
      <c r="E321">
        <v>157.11000000000001</v>
      </c>
      <c r="F321">
        <v>2</v>
      </c>
      <c r="G321">
        <v>20</v>
      </c>
      <c r="H321" t="s">
        <v>72</v>
      </c>
      <c r="I321" t="s">
        <v>2450</v>
      </c>
    </row>
    <row r="322" spans="1:10" x14ac:dyDescent="0.3">
      <c r="A322" t="s">
        <v>801</v>
      </c>
      <c r="B322" t="s">
        <v>802</v>
      </c>
      <c r="C322" t="s">
        <v>1848</v>
      </c>
      <c r="D322" t="s">
        <v>1793</v>
      </c>
      <c r="E322">
        <v>40.53</v>
      </c>
      <c r="F322">
        <v>2</v>
      </c>
      <c r="G322">
        <v>20</v>
      </c>
      <c r="H322" t="s">
        <v>72</v>
      </c>
      <c r="I322" t="s">
        <v>2450</v>
      </c>
    </row>
    <row r="323" spans="1:10" x14ac:dyDescent="0.3">
      <c r="A323" t="s">
        <v>803</v>
      </c>
      <c r="B323" t="s">
        <v>804</v>
      </c>
      <c r="C323" t="s">
        <v>1848</v>
      </c>
      <c r="D323" t="s">
        <v>1793</v>
      </c>
      <c r="E323">
        <v>61.02</v>
      </c>
      <c r="F323">
        <v>2</v>
      </c>
      <c r="G323">
        <v>25</v>
      </c>
      <c r="H323" t="s">
        <v>72</v>
      </c>
      <c r="I323" t="s">
        <v>2450</v>
      </c>
    </row>
    <row r="324" spans="1:10" x14ac:dyDescent="0.3">
      <c r="A324" t="s">
        <v>805</v>
      </c>
      <c r="B324" t="s">
        <v>2454</v>
      </c>
      <c r="C324" t="s">
        <v>1848</v>
      </c>
      <c r="D324" t="s">
        <v>1793</v>
      </c>
      <c r="E324">
        <v>68.040000000000006</v>
      </c>
      <c r="F324">
        <v>2</v>
      </c>
      <c r="G324">
        <v>25</v>
      </c>
      <c r="H324" t="s">
        <v>72</v>
      </c>
      <c r="I324" t="s">
        <v>2450</v>
      </c>
    </row>
    <row r="325" spans="1:10" x14ac:dyDescent="0.3">
      <c r="A325" t="s">
        <v>783</v>
      </c>
      <c r="B325" t="s">
        <v>784</v>
      </c>
      <c r="C325" t="s">
        <v>1848</v>
      </c>
      <c r="D325" t="s">
        <v>1793</v>
      </c>
      <c r="E325">
        <v>35.5</v>
      </c>
      <c r="F325">
        <v>2</v>
      </c>
      <c r="G325">
        <v>20</v>
      </c>
      <c r="H325" t="s">
        <v>72</v>
      </c>
      <c r="I325" t="s">
        <v>2450</v>
      </c>
    </row>
    <row r="326" spans="1:10" x14ac:dyDescent="0.3">
      <c r="A326" t="s">
        <v>149</v>
      </c>
      <c r="B326" t="s">
        <v>2455</v>
      </c>
      <c r="C326" t="s">
        <v>1848</v>
      </c>
      <c r="D326" t="s">
        <v>1793</v>
      </c>
      <c r="E326">
        <v>195.55</v>
      </c>
      <c r="F326">
        <v>2</v>
      </c>
      <c r="G326">
        <v>25</v>
      </c>
      <c r="H326" t="s">
        <v>72</v>
      </c>
      <c r="I326" t="s">
        <v>2450</v>
      </c>
    </row>
    <row r="327" spans="1:10" x14ac:dyDescent="0.3">
      <c r="A327" t="s">
        <v>2456</v>
      </c>
      <c r="B327" t="s">
        <v>2457</v>
      </c>
      <c r="C327" t="s">
        <v>2458</v>
      </c>
      <c r="D327" t="s">
        <v>1800</v>
      </c>
      <c r="E327">
        <v>4.9000000000000004</v>
      </c>
      <c r="F327">
        <v>1</v>
      </c>
      <c r="G327">
        <v>100000</v>
      </c>
      <c r="H327" t="s">
        <v>2345</v>
      </c>
      <c r="I327" t="s">
        <v>2321</v>
      </c>
      <c r="J327" t="s">
        <v>2367</v>
      </c>
    </row>
    <row r="328" spans="1:10" x14ac:dyDescent="0.3">
      <c r="A328" t="s">
        <v>2459</v>
      </c>
      <c r="B328" t="s">
        <v>2460</v>
      </c>
      <c r="C328" t="s">
        <v>2458</v>
      </c>
      <c r="D328" t="s">
        <v>1800</v>
      </c>
      <c r="E328">
        <v>1.24</v>
      </c>
      <c r="F328">
        <v>1</v>
      </c>
      <c r="G328">
        <v>100000</v>
      </c>
      <c r="H328" t="s">
        <v>2345</v>
      </c>
      <c r="I328" t="s">
        <v>2321</v>
      </c>
      <c r="J328" t="s">
        <v>2367</v>
      </c>
    </row>
    <row r="329" spans="1:10" x14ac:dyDescent="0.3">
      <c r="A329" t="s">
        <v>1565</v>
      </c>
      <c r="B329" t="s">
        <v>1566</v>
      </c>
      <c r="C329" t="s">
        <v>1874</v>
      </c>
      <c r="D329" t="s">
        <v>1793</v>
      </c>
      <c r="E329">
        <v>13</v>
      </c>
      <c r="F329">
        <v>2</v>
      </c>
      <c r="G329">
        <v>5</v>
      </c>
      <c r="I329" t="s">
        <v>2324</v>
      </c>
      <c r="J329" t="s">
        <v>2322</v>
      </c>
    </row>
    <row r="330" spans="1:10" x14ac:dyDescent="0.3">
      <c r="A330" t="s">
        <v>1579</v>
      </c>
      <c r="B330" t="s">
        <v>1580</v>
      </c>
      <c r="C330" t="s">
        <v>1874</v>
      </c>
      <c r="D330" t="s">
        <v>1793</v>
      </c>
      <c r="E330">
        <v>15.5</v>
      </c>
      <c r="F330">
        <v>2</v>
      </c>
      <c r="G330">
        <v>5</v>
      </c>
      <c r="I330" t="s">
        <v>2324</v>
      </c>
    </row>
    <row r="331" spans="1:10" x14ac:dyDescent="0.3">
      <c r="A331" t="s">
        <v>1635</v>
      </c>
      <c r="B331" t="s">
        <v>1636</v>
      </c>
      <c r="C331" t="s">
        <v>1874</v>
      </c>
      <c r="D331" t="s">
        <v>1793</v>
      </c>
      <c r="E331">
        <v>23</v>
      </c>
      <c r="F331">
        <v>2</v>
      </c>
      <c r="G331">
        <v>5</v>
      </c>
      <c r="I331" t="s">
        <v>2324</v>
      </c>
    </row>
    <row r="332" spans="1:10" x14ac:dyDescent="0.3">
      <c r="A332" t="s">
        <v>1637</v>
      </c>
      <c r="B332" t="s">
        <v>1638</v>
      </c>
      <c r="C332" t="s">
        <v>1874</v>
      </c>
      <c r="D332" t="s">
        <v>1793</v>
      </c>
      <c r="E332">
        <v>13.8</v>
      </c>
      <c r="F332">
        <v>2</v>
      </c>
      <c r="G332">
        <v>5</v>
      </c>
      <c r="I332" t="s">
        <v>2324</v>
      </c>
    </row>
    <row r="333" spans="1:10" x14ac:dyDescent="0.3">
      <c r="A333" t="s">
        <v>1733</v>
      </c>
      <c r="B333" t="s">
        <v>1734</v>
      </c>
      <c r="C333" t="s">
        <v>1874</v>
      </c>
      <c r="D333" t="s">
        <v>1793</v>
      </c>
      <c r="E333">
        <v>20</v>
      </c>
      <c r="F333">
        <v>2</v>
      </c>
      <c r="G333">
        <v>5</v>
      </c>
      <c r="I333" t="s">
        <v>2324</v>
      </c>
      <c r="J333" t="s">
        <v>2322</v>
      </c>
    </row>
    <row r="334" spans="1:10" x14ac:dyDescent="0.3">
      <c r="A334" t="s">
        <v>658</v>
      </c>
      <c r="B334" t="s">
        <v>659</v>
      </c>
      <c r="C334" t="s">
        <v>1874</v>
      </c>
      <c r="D334" t="s">
        <v>1793</v>
      </c>
      <c r="E334">
        <v>81.3</v>
      </c>
      <c r="F334">
        <v>2</v>
      </c>
      <c r="G334">
        <v>5</v>
      </c>
      <c r="I334" t="s">
        <v>2324</v>
      </c>
    </row>
    <row r="335" spans="1:10" x14ac:dyDescent="0.3">
      <c r="A335" t="s">
        <v>1675</v>
      </c>
      <c r="B335" t="s">
        <v>1676</v>
      </c>
      <c r="C335" t="s">
        <v>1874</v>
      </c>
      <c r="D335" t="s">
        <v>1793</v>
      </c>
      <c r="E335">
        <v>19</v>
      </c>
      <c r="F335">
        <v>2</v>
      </c>
      <c r="G335">
        <v>5</v>
      </c>
      <c r="I335" t="s">
        <v>2324</v>
      </c>
      <c r="J335" t="s">
        <v>2322</v>
      </c>
    </row>
    <row r="336" spans="1:10" x14ac:dyDescent="0.3">
      <c r="A336" t="s">
        <v>1229</v>
      </c>
      <c r="B336" t="s">
        <v>1230</v>
      </c>
      <c r="C336" t="s">
        <v>1874</v>
      </c>
      <c r="D336" t="s">
        <v>1793</v>
      </c>
      <c r="E336">
        <v>17.399999999999999</v>
      </c>
      <c r="F336">
        <v>2</v>
      </c>
      <c r="G336">
        <v>5</v>
      </c>
      <c r="I336" t="s">
        <v>2324</v>
      </c>
      <c r="J336" t="s">
        <v>2322</v>
      </c>
    </row>
    <row r="337" spans="1:10" x14ac:dyDescent="0.3">
      <c r="A337" t="s">
        <v>1261</v>
      </c>
      <c r="B337" t="s">
        <v>1262</v>
      </c>
      <c r="C337" t="s">
        <v>1874</v>
      </c>
      <c r="D337" t="s">
        <v>1793</v>
      </c>
      <c r="E337">
        <v>80</v>
      </c>
      <c r="F337">
        <v>2</v>
      </c>
      <c r="G337">
        <v>5</v>
      </c>
      <c r="J337" t="s">
        <v>2461</v>
      </c>
    </row>
    <row r="338" spans="1:10" x14ac:dyDescent="0.3">
      <c r="A338" t="s">
        <v>1301</v>
      </c>
      <c r="B338" t="s">
        <v>1302</v>
      </c>
      <c r="C338" t="s">
        <v>1874</v>
      </c>
      <c r="D338" t="s">
        <v>1793</v>
      </c>
      <c r="E338">
        <v>27</v>
      </c>
      <c r="F338">
        <v>2</v>
      </c>
      <c r="G338">
        <v>10</v>
      </c>
      <c r="I338" t="s">
        <v>2321</v>
      </c>
    </row>
    <row r="339" spans="1:10" x14ac:dyDescent="0.3">
      <c r="A339" t="s">
        <v>1251</v>
      </c>
      <c r="B339" t="s">
        <v>1252</v>
      </c>
      <c r="C339" t="s">
        <v>1874</v>
      </c>
      <c r="D339" t="s">
        <v>1793</v>
      </c>
      <c r="E339">
        <v>11.5</v>
      </c>
      <c r="F339">
        <v>2</v>
      </c>
      <c r="G339">
        <v>5</v>
      </c>
      <c r="H339" t="s">
        <v>72</v>
      </c>
    </row>
    <row r="340" spans="1:10" x14ac:dyDescent="0.3">
      <c r="A340" t="s">
        <v>1583</v>
      </c>
      <c r="B340" t="s">
        <v>1584</v>
      </c>
      <c r="C340" t="s">
        <v>1806</v>
      </c>
      <c r="D340" t="s">
        <v>1800</v>
      </c>
      <c r="E340">
        <v>1.3</v>
      </c>
      <c r="F340">
        <v>1</v>
      </c>
      <c r="G340">
        <v>35000</v>
      </c>
      <c r="H340" t="s">
        <v>2345</v>
      </c>
      <c r="I340" t="s">
        <v>2374</v>
      </c>
    </row>
    <row r="341" spans="1:10" x14ac:dyDescent="0.3">
      <c r="A341" t="s">
        <v>2462</v>
      </c>
      <c r="B341" t="s">
        <v>2463</v>
      </c>
      <c r="C341" t="s">
        <v>1806</v>
      </c>
      <c r="D341" t="s">
        <v>1800</v>
      </c>
      <c r="E341">
        <v>1.1000000000000001</v>
      </c>
      <c r="F341">
        <v>1</v>
      </c>
      <c r="G341">
        <v>2500</v>
      </c>
      <c r="H341" t="s">
        <v>2345</v>
      </c>
      <c r="I341" t="s">
        <v>2374</v>
      </c>
      <c r="J341" t="s">
        <v>2367</v>
      </c>
    </row>
    <row r="342" spans="1:10" x14ac:dyDescent="0.3">
      <c r="A342" t="s">
        <v>237</v>
      </c>
      <c r="B342" t="s">
        <v>238</v>
      </c>
      <c r="C342" t="s">
        <v>1806</v>
      </c>
      <c r="D342" t="s">
        <v>1800</v>
      </c>
      <c r="E342">
        <v>1.4669000000000001</v>
      </c>
      <c r="F342">
        <v>1</v>
      </c>
      <c r="G342">
        <v>50000</v>
      </c>
      <c r="H342" t="s">
        <v>2345</v>
      </c>
      <c r="I342" t="s">
        <v>2374</v>
      </c>
    </row>
    <row r="343" spans="1:10" x14ac:dyDescent="0.3">
      <c r="A343" t="s">
        <v>2464</v>
      </c>
      <c r="B343" t="s">
        <v>2465</v>
      </c>
      <c r="C343" t="s">
        <v>2466</v>
      </c>
      <c r="D343" t="s">
        <v>1793</v>
      </c>
      <c r="E343">
        <v>33</v>
      </c>
      <c r="F343">
        <v>2</v>
      </c>
      <c r="J343" t="s">
        <v>2322</v>
      </c>
    </row>
    <row r="344" spans="1:10" x14ac:dyDescent="0.3">
      <c r="A344" t="s">
        <v>2467</v>
      </c>
      <c r="B344" t="s">
        <v>2468</v>
      </c>
      <c r="C344" t="s">
        <v>2469</v>
      </c>
      <c r="D344" t="s">
        <v>1800</v>
      </c>
      <c r="E344">
        <v>13</v>
      </c>
      <c r="F344">
        <v>1</v>
      </c>
      <c r="G344">
        <v>1500</v>
      </c>
      <c r="H344" t="s">
        <v>2345</v>
      </c>
      <c r="I344" t="s">
        <v>2321</v>
      </c>
      <c r="J344" t="s">
        <v>2470</v>
      </c>
    </row>
    <row r="345" spans="1:10" x14ac:dyDescent="0.3">
      <c r="A345" t="s">
        <v>492</v>
      </c>
      <c r="B345" t="s">
        <v>493</v>
      </c>
      <c r="C345" t="s">
        <v>1821</v>
      </c>
      <c r="D345" t="s">
        <v>1800</v>
      </c>
      <c r="E345">
        <v>1.9</v>
      </c>
      <c r="F345">
        <v>1</v>
      </c>
      <c r="G345">
        <v>10000</v>
      </c>
      <c r="H345" t="s">
        <v>2345</v>
      </c>
      <c r="I345" t="s">
        <v>2321</v>
      </c>
    </row>
    <row r="346" spans="1:10" x14ac:dyDescent="0.3">
      <c r="A346" t="s">
        <v>376</v>
      </c>
      <c r="B346" t="s">
        <v>377</v>
      </c>
      <c r="C346" t="s">
        <v>1821</v>
      </c>
      <c r="D346" t="s">
        <v>1800</v>
      </c>
      <c r="E346">
        <v>2.5</v>
      </c>
      <c r="F346">
        <v>1</v>
      </c>
      <c r="G346">
        <v>10000</v>
      </c>
      <c r="H346" t="s">
        <v>2345</v>
      </c>
      <c r="I346" t="s">
        <v>2321</v>
      </c>
    </row>
    <row r="347" spans="1:10" x14ac:dyDescent="0.3">
      <c r="A347" t="s">
        <v>832</v>
      </c>
      <c r="B347" t="s">
        <v>2471</v>
      </c>
      <c r="C347" t="s">
        <v>1827</v>
      </c>
      <c r="D347" t="s">
        <v>1800</v>
      </c>
      <c r="E347">
        <v>1.0195000000000001</v>
      </c>
      <c r="F347">
        <v>1</v>
      </c>
      <c r="G347">
        <v>25000</v>
      </c>
      <c r="H347" t="s">
        <v>2345</v>
      </c>
      <c r="I347" t="s">
        <v>2389</v>
      </c>
    </row>
    <row r="348" spans="1:10" x14ac:dyDescent="0.3">
      <c r="A348" t="s">
        <v>458</v>
      </c>
      <c r="B348" t="s">
        <v>459</v>
      </c>
      <c r="C348" t="s">
        <v>1807</v>
      </c>
      <c r="D348" t="s">
        <v>1800</v>
      </c>
      <c r="E348">
        <v>0.88</v>
      </c>
      <c r="F348">
        <v>1</v>
      </c>
      <c r="G348">
        <v>10000</v>
      </c>
      <c r="H348" t="s">
        <v>2345</v>
      </c>
      <c r="I348" t="s">
        <v>2389</v>
      </c>
    </row>
    <row r="349" spans="1:10" x14ac:dyDescent="0.3">
      <c r="A349" t="s">
        <v>387</v>
      </c>
      <c r="B349" t="s">
        <v>388</v>
      </c>
      <c r="C349" t="s">
        <v>1821</v>
      </c>
      <c r="D349" t="s">
        <v>1800</v>
      </c>
      <c r="E349">
        <v>2.1920000000000002</v>
      </c>
      <c r="F349">
        <v>1</v>
      </c>
      <c r="G349">
        <v>45000</v>
      </c>
      <c r="H349" t="s">
        <v>2345</v>
      </c>
      <c r="I349" t="s">
        <v>2321</v>
      </c>
    </row>
    <row r="350" spans="1:10" x14ac:dyDescent="0.3">
      <c r="A350" t="s">
        <v>498</v>
      </c>
      <c r="B350" t="s">
        <v>499</v>
      </c>
      <c r="C350" t="s">
        <v>1827</v>
      </c>
      <c r="D350" t="s">
        <v>1800</v>
      </c>
      <c r="E350">
        <v>1.2701</v>
      </c>
      <c r="F350">
        <v>1</v>
      </c>
      <c r="G350">
        <v>40000</v>
      </c>
      <c r="H350" t="s">
        <v>2345</v>
      </c>
      <c r="I350" t="s">
        <v>2389</v>
      </c>
    </row>
    <row r="351" spans="1:10" x14ac:dyDescent="0.3">
      <c r="A351" t="s">
        <v>1451</v>
      </c>
      <c r="B351" t="s">
        <v>1452</v>
      </c>
      <c r="C351" t="s">
        <v>1827</v>
      </c>
      <c r="D351" t="s">
        <v>1800</v>
      </c>
      <c r="E351">
        <v>1.0195000000000001</v>
      </c>
      <c r="F351">
        <v>1</v>
      </c>
      <c r="G351">
        <v>20000</v>
      </c>
      <c r="H351" t="s">
        <v>2345</v>
      </c>
      <c r="I351" t="s">
        <v>2389</v>
      </c>
    </row>
    <row r="352" spans="1:10" x14ac:dyDescent="0.3">
      <c r="A352" t="s">
        <v>506</v>
      </c>
      <c r="B352" t="s">
        <v>507</v>
      </c>
      <c r="C352" t="s">
        <v>1827</v>
      </c>
      <c r="D352" t="s">
        <v>1800</v>
      </c>
      <c r="E352">
        <v>1.3</v>
      </c>
      <c r="F352">
        <v>1</v>
      </c>
      <c r="G352">
        <v>25000</v>
      </c>
      <c r="H352" t="s">
        <v>2345</v>
      </c>
      <c r="I352" t="s">
        <v>2389</v>
      </c>
    </row>
    <row r="353" spans="1:10" x14ac:dyDescent="0.3">
      <c r="A353" t="s">
        <v>156</v>
      </c>
      <c r="B353" t="s">
        <v>157</v>
      </c>
      <c r="C353" t="s">
        <v>1827</v>
      </c>
      <c r="D353" t="s">
        <v>1800</v>
      </c>
      <c r="E353">
        <v>0.95840000000000003</v>
      </c>
      <c r="F353">
        <v>1</v>
      </c>
      <c r="G353">
        <v>10000</v>
      </c>
      <c r="H353" t="s">
        <v>2345</v>
      </c>
      <c r="I353" t="s">
        <v>2389</v>
      </c>
    </row>
    <row r="354" spans="1:10" x14ac:dyDescent="0.3">
      <c r="A354" t="s">
        <v>1457</v>
      </c>
      <c r="B354" t="s">
        <v>1458</v>
      </c>
      <c r="C354" t="s">
        <v>1827</v>
      </c>
      <c r="D354" t="s">
        <v>1800</v>
      </c>
      <c r="E354">
        <v>1.3562000000000001</v>
      </c>
      <c r="F354">
        <v>1</v>
      </c>
      <c r="G354">
        <v>50000</v>
      </c>
      <c r="H354" t="s">
        <v>2345</v>
      </c>
      <c r="I354" t="s">
        <v>2389</v>
      </c>
    </row>
    <row r="355" spans="1:10" x14ac:dyDescent="0.3">
      <c r="A355" t="s">
        <v>785</v>
      </c>
      <c r="B355" t="s">
        <v>786</v>
      </c>
      <c r="C355" t="s">
        <v>1794</v>
      </c>
      <c r="D355" t="s">
        <v>1793</v>
      </c>
      <c r="E355">
        <v>3.5</v>
      </c>
      <c r="F355">
        <v>2</v>
      </c>
      <c r="G355">
        <v>25</v>
      </c>
      <c r="I355" t="s">
        <v>2323</v>
      </c>
    </row>
    <row r="356" spans="1:10" x14ac:dyDescent="0.3">
      <c r="A356" t="s">
        <v>76</v>
      </c>
      <c r="B356" t="s">
        <v>77</v>
      </c>
      <c r="C356" t="s">
        <v>1794</v>
      </c>
      <c r="D356" t="s">
        <v>1793</v>
      </c>
      <c r="E356">
        <v>62</v>
      </c>
      <c r="F356">
        <v>1</v>
      </c>
      <c r="I356" t="s">
        <v>2343</v>
      </c>
      <c r="J356" t="s">
        <v>2322</v>
      </c>
    </row>
    <row r="357" spans="1:10" x14ac:dyDescent="0.3">
      <c r="A357" t="s">
        <v>1052</v>
      </c>
      <c r="B357" t="s">
        <v>1053</v>
      </c>
      <c r="C357" t="s">
        <v>1794</v>
      </c>
      <c r="D357" t="s">
        <v>1793</v>
      </c>
      <c r="E357">
        <v>3.95</v>
      </c>
      <c r="F357">
        <v>2</v>
      </c>
      <c r="G357">
        <v>22.68</v>
      </c>
      <c r="I357" t="s">
        <v>2323</v>
      </c>
    </row>
    <row r="358" spans="1:10" x14ac:dyDescent="0.3">
      <c r="A358" t="s">
        <v>1014</v>
      </c>
      <c r="B358" t="s">
        <v>1015</v>
      </c>
      <c r="C358" t="s">
        <v>1794</v>
      </c>
      <c r="D358" t="s">
        <v>1793</v>
      </c>
      <c r="E358">
        <v>4.5</v>
      </c>
      <c r="F358">
        <v>2</v>
      </c>
      <c r="G358">
        <v>25</v>
      </c>
      <c r="I358" t="s">
        <v>2323</v>
      </c>
    </row>
    <row r="359" spans="1:10" x14ac:dyDescent="0.3">
      <c r="A359" t="s">
        <v>741</v>
      </c>
      <c r="B359" t="s">
        <v>742</v>
      </c>
      <c r="C359" t="s">
        <v>1813</v>
      </c>
      <c r="D359" t="s">
        <v>1800</v>
      </c>
      <c r="E359">
        <v>5.07</v>
      </c>
      <c r="F359">
        <v>1</v>
      </c>
      <c r="G359">
        <v>10000</v>
      </c>
      <c r="H359" t="s">
        <v>2345</v>
      </c>
      <c r="I359" t="s">
        <v>2321</v>
      </c>
    </row>
    <row r="360" spans="1:10" x14ac:dyDescent="0.3">
      <c r="A360" t="s">
        <v>828</v>
      </c>
      <c r="B360" t="s">
        <v>829</v>
      </c>
      <c r="C360" t="s">
        <v>1813</v>
      </c>
      <c r="D360" t="s">
        <v>1800</v>
      </c>
      <c r="E360">
        <v>2.4900000000000002</v>
      </c>
      <c r="F360">
        <v>1</v>
      </c>
      <c r="G360">
        <v>10000</v>
      </c>
      <c r="H360" t="s">
        <v>2345</v>
      </c>
      <c r="I360" t="s">
        <v>2321</v>
      </c>
    </row>
    <row r="361" spans="1:10" x14ac:dyDescent="0.3">
      <c r="A361" t="s">
        <v>885</v>
      </c>
      <c r="B361" t="s">
        <v>886</v>
      </c>
      <c r="C361" t="s">
        <v>1813</v>
      </c>
      <c r="D361" t="s">
        <v>1800</v>
      </c>
      <c r="E361">
        <v>5.19</v>
      </c>
      <c r="F361">
        <v>1</v>
      </c>
      <c r="G361">
        <v>10000</v>
      </c>
      <c r="H361" t="s">
        <v>2345</v>
      </c>
      <c r="I361" t="s">
        <v>2321</v>
      </c>
    </row>
    <row r="362" spans="1:10" x14ac:dyDescent="0.3">
      <c r="A362" t="s">
        <v>745</v>
      </c>
      <c r="B362" t="s">
        <v>746</v>
      </c>
      <c r="C362" t="s">
        <v>1813</v>
      </c>
      <c r="D362" t="s">
        <v>1800</v>
      </c>
      <c r="E362">
        <v>1.3</v>
      </c>
      <c r="F362">
        <v>1</v>
      </c>
      <c r="G362">
        <v>10000</v>
      </c>
      <c r="H362" t="s">
        <v>2345</v>
      </c>
      <c r="I362" t="s">
        <v>2321</v>
      </c>
    </row>
    <row r="363" spans="1:10" x14ac:dyDescent="0.3">
      <c r="A363" t="s">
        <v>1449</v>
      </c>
      <c r="B363" t="s">
        <v>2472</v>
      </c>
      <c r="C363" t="s">
        <v>1813</v>
      </c>
      <c r="D363" t="s">
        <v>1800</v>
      </c>
      <c r="E363">
        <v>2.4900000000000002</v>
      </c>
      <c r="F363">
        <v>1</v>
      </c>
      <c r="G363">
        <v>10000</v>
      </c>
      <c r="H363" t="s">
        <v>2345</v>
      </c>
      <c r="I363" t="s">
        <v>2321</v>
      </c>
    </row>
    <row r="364" spans="1:10" x14ac:dyDescent="0.3">
      <c r="A364" t="s">
        <v>1269</v>
      </c>
      <c r="B364" t="s">
        <v>1270</v>
      </c>
      <c r="C364" t="s">
        <v>1813</v>
      </c>
      <c r="D364" t="s">
        <v>1800</v>
      </c>
      <c r="E364">
        <v>2.4900000000000002</v>
      </c>
      <c r="F364">
        <v>1</v>
      </c>
      <c r="G364">
        <v>10000</v>
      </c>
      <c r="H364" t="s">
        <v>2345</v>
      </c>
      <c r="I364" t="s">
        <v>2321</v>
      </c>
    </row>
    <row r="365" spans="1:10" x14ac:dyDescent="0.3">
      <c r="A365" t="s">
        <v>830</v>
      </c>
      <c r="B365" t="s">
        <v>831</v>
      </c>
      <c r="C365" t="s">
        <v>1813</v>
      </c>
      <c r="D365" t="s">
        <v>1800</v>
      </c>
      <c r="E365">
        <v>1.06</v>
      </c>
      <c r="F365">
        <v>1</v>
      </c>
      <c r="G365">
        <v>10000</v>
      </c>
      <c r="H365" t="s">
        <v>2345</v>
      </c>
      <c r="I365" t="s">
        <v>2321</v>
      </c>
    </row>
    <row r="366" spans="1:10" x14ac:dyDescent="0.3">
      <c r="A366" t="s">
        <v>1455</v>
      </c>
      <c r="B366" t="s">
        <v>1456</v>
      </c>
      <c r="C366" t="s">
        <v>1813</v>
      </c>
      <c r="D366" t="s">
        <v>1800</v>
      </c>
      <c r="E366">
        <v>6.22</v>
      </c>
      <c r="F366">
        <v>1</v>
      </c>
      <c r="G366">
        <v>5000</v>
      </c>
      <c r="H366" t="s">
        <v>2345</v>
      </c>
      <c r="I366" t="s">
        <v>2321</v>
      </c>
    </row>
    <row r="367" spans="1:10" x14ac:dyDescent="0.3">
      <c r="A367" t="s">
        <v>652</v>
      </c>
      <c r="B367" t="s">
        <v>653</v>
      </c>
      <c r="C367" t="s">
        <v>1876</v>
      </c>
      <c r="D367" t="s">
        <v>1793</v>
      </c>
      <c r="E367">
        <v>20</v>
      </c>
      <c r="F367">
        <v>2</v>
      </c>
      <c r="G367">
        <v>25</v>
      </c>
      <c r="J367" t="s">
        <v>2322</v>
      </c>
    </row>
    <row r="368" spans="1:10" x14ac:dyDescent="0.3">
      <c r="A368" t="s">
        <v>1647</v>
      </c>
      <c r="B368" t="s">
        <v>1648</v>
      </c>
      <c r="C368" t="s">
        <v>1819</v>
      </c>
      <c r="D368" t="s">
        <v>1800</v>
      </c>
      <c r="E368">
        <v>1.4</v>
      </c>
      <c r="F368">
        <v>1</v>
      </c>
      <c r="G368">
        <v>10000</v>
      </c>
      <c r="H368" t="s">
        <v>2345</v>
      </c>
      <c r="I368" t="s">
        <v>2374</v>
      </c>
      <c r="J368" t="s">
        <v>2338</v>
      </c>
    </row>
    <row r="369" spans="1:10" x14ac:dyDescent="0.3">
      <c r="A369" t="s">
        <v>1552</v>
      </c>
      <c r="B369" t="s">
        <v>1553</v>
      </c>
      <c r="C369" t="s">
        <v>1819</v>
      </c>
      <c r="D369" t="s">
        <v>1800</v>
      </c>
      <c r="E369">
        <v>4.25</v>
      </c>
      <c r="F369">
        <v>1</v>
      </c>
      <c r="G369">
        <v>15000</v>
      </c>
      <c r="H369" t="s">
        <v>2345</v>
      </c>
      <c r="I369" t="s">
        <v>2374</v>
      </c>
      <c r="J369" t="s">
        <v>2381</v>
      </c>
    </row>
    <row r="370" spans="1:10" x14ac:dyDescent="0.3">
      <c r="A370" t="s">
        <v>2144</v>
      </c>
      <c r="B370" t="s">
        <v>2145</v>
      </c>
      <c r="C370" t="s">
        <v>1819</v>
      </c>
      <c r="D370" t="s">
        <v>1800</v>
      </c>
      <c r="E370">
        <v>1.65</v>
      </c>
      <c r="F370">
        <v>1</v>
      </c>
      <c r="G370">
        <v>10000</v>
      </c>
      <c r="H370" t="s">
        <v>2345</v>
      </c>
      <c r="I370" t="s">
        <v>2374</v>
      </c>
    </row>
    <row r="371" spans="1:10" x14ac:dyDescent="0.3">
      <c r="A371" t="s">
        <v>2146</v>
      </c>
      <c r="B371" t="s">
        <v>2147</v>
      </c>
      <c r="C371" t="s">
        <v>1819</v>
      </c>
      <c r="D371" t="s">
        <v>1800</v>
      </c>
      <c r="E371">
        <v>2.65</v>
      </c>
      <c r="F371">
        <v>1</v>
      </c>
      <c r="H371" t="s">
        <v>2345</v>
      </c>
      <c r="I371" t="s">
        <v>2374</v>
      </c>
      <c r="J371" t="s">
        <v>2413</v>
      </c>
    </row>
    <row r="372" spans="1:10" x14ac:dyDescent="0.3">
      <c r="A372" t="s">
        <v>2473</v>
      </c>
      <c r="B372" t="s">
        <v>2474</v>
      </c>
      <c r="C372" t="s">
        <v>1819</v>
      </c>
      <c r="D372" t="s">
        <v>1800</v>
      </c>
      <c r="E372">
        <v>1.23</v>
      </c>
      <c r="F372">
        <v>1</v>
      </c>
      <c r="G372">
        <v>30000</v>
      </c>
      <c r="H372" t="s">
        <v>2345</v>
      </c>
      <c r="I372" t="s">
        <v>2374</v>
      </c>
      <c r="J372" t="s">
        <v>2346</v>
      </c>
    </row>
    <row r="373" spans="1:10" x14ac:dyDescent="0.3">
      <c r="A373" t="s">
        <v>403</v>
      </c>
      <c r="B373" t="s">
        <v>404</v>
      </c>
      <c r="C373" t="s">
        <v>1819</v>
      </c>
      <c r="D373" t="s">
        <v>1800</v>
      </c>
      <c r="E373">
        <v>0.95</v>
      </c>
      <c r="F373">
        <v>1</v>
      </c>
      <c r="G373">
        <v>9000</v>
      </c>
      <c r="H373" t="s">
        <v>2345</v>
      </c>
      <c r="I373" t="s">
        <v>2374</v>
      </c>
      <c r="J373" t="s">
        <v>2346</v>
      </c>
    </row>
    <row r="374" spans="1:10" x14ac:dyDescent="0.3">
      <c r="A374" t="s">
        <v>577</v>
      </c>
      <c r="B374" t="s">
        <v>578</v>
      </c>
      <c r="C374" t="s">
        <v>1819</v>
      </c>
      <c r="D374" t="s">
        <v>1800</v>
      </c>
      <c r="E374">
        <v>1.57</v>
      </c>
      <c r="F374">
        <v>1</v>
      </c>
      <c r="G374">
        <v>5000</v>
      </c>
      <c r="H374" t="s">
        <v>2345</v>
      </c>
      <c r="I374" t="s">
        <v>2374</v>
      </c>
    </row>
    <row r="375" spans="1:10" x14ac:dyDescent="0.3">
      <c r="A375" t="s">
        <v>425</v>
      </c>
      <c r="B375" t="s">
        <v>426</v>
      </c>
      <c r="C375" t="s">
        <v>1819</v>
      </c>
      <c r="D375" t="s">
        <v>1800</v>
      </c>
      <c r="E375">
        <v>1.75</v>
      </c>
      <c r="F375">
        <v>1</v>
      </c>
      <c r="G375">
        <v>15000</v>
      </c>
      <c r="H375" t="s">
        <v>2345</v>
      </c>
      <c r="I375" t="s">
        <v>2374</v>
      </c>
    </row>
    <row r="376" spans="1:10" x14ac:dyDescent="0.3">
      <c r="A376" t="s">
        <v>1645</v>
      </c>
      <c r="B376" t="s">
        <v>1646</v>
      </c>
      <c r="C376" t="s">
        <v>1819</v>
      </c>
      <c r="D376" t="s">
        <v>1800</v>
      </c>
      <c r="E376">
        <v>8.06</v>
      </c>
      <c r="F376">
        <v>1</v>
      </c>
      <c r="G376">
        <v>10000</v>
      </c>
      <c r="H376" t="s">
        <v>2345</v>
      </c>
      <c r="I376" t="s">
        <v>2374</v>
      </c>
    </row>
    <row r="377" spans="1:10" x14ac:dyDescent="0.3">
      <c r="A377" t="s">
        <v>2475</v>
      </c>
      <c r="B377" t="s">
        <v>2476</v>
      </c>
      <c r="C377" t="s">
        <v>1819</v>
      </c>
      <c r="D377" t="s">
        <v>1800</v>
      </c>
      <c r="E377">
        <v>6.91</v>
      </c>
      <c r="F377">
        <v>1</v>
      </c>
    </row>
    <row r="378" spans="1:10" x14ac:dyDescent="0.3">
      <c r="A378" t="s">
        <v>2477</v>
      </c>
      <c r="B378" t="s">
        <v>2478</v>
      </c>
      <c r="C378" t="s">
        <v>1819</v>
      </c>
      <c r="D378" t="s">
        <v>1800</v>
      </c>
      <c r="E378">
        <v>8.17</v>
      </c>
      <c r="F378">
        <v>1</v>
      </c>
    </row>
    <row r="379" spans="1:10" x14ac:dyDescent="0.3">
      <c r="A379" t="s">
        <v>2479</v>
      </c>
      <c r="B379" t="s">
        <v>2480</v>
      </c>
      <c r="C379" t="s">
        <v>1819</v>
      </c>
      <c r="D379" t="s">
        <v>1800</v>
      </c>
      <c r="E379">
        <v>11.63</v>
      </c>
      <c r="F379">
        <v>1</v>
      </c>
    </row>
    <row r="380" spans="1:10" x14ac:dyDescent="0.3">
      <c r="A380" t="s">
        <v>1183</v>
      </c>
      <c r="B380" t="s">
        <v>1184</v>
      </c>
      <c r="C380" t="s">
        <v>1819</v>
      </c>
      <c r="D380" t="s">
        <v>1800</v>
      </c>
      <c r="E380">
        <v>7.65</v>
      </c>
      <c r="F380">
        <v>1</v>
      </c>
      <c r="G380">
        <v>6000</v>
      </c>
      <c r="H380" t="s">
        <v>2345</v>
      </c>
      <c r="I380" t="s">
        <v>2374</v>
      </c>
    </row>
    <row r="381" spans="1:10" x14ac:dyDescent="0.3">
      <c r="A381" t="s">
        <v>2279</v>
      </c>
      <c r="B381" t="s">
        <v>2280</v>
      </c>
      <c r="C381" t="s">
        <v>1819</v>
      </c>
      <c r="D381" t="s">
        <v>1800</v>
      </c>
      <c r="E381">
        <v>3</v>
      </c>
      <c r="F381">
        <v>1</v>
      </c>
    </row>
    <row r="382" spans="1:10" x14ac:dyDescent="0.3">
      <c r="A382" t="s">
        <v>2481</v>
      </c>
      <c r="B382" t="s">
        <v>2482</v>
      </c>
      <c r="C382" t="s">
        <v>1819</v>
      </c>
      <c r="D382" t="s">
        <v>1800</v>
      </c>
      <c r="E382">
        <v>0</v>
      </c>
      <c r="F382">
        <v>1</v>
      </c>
    </row>
    <row r="383" spans="1:10" x14ac:dyDescent="0.3">
      <c r="A383" t="s">
        <v>2178</v>
      </c>
      <c r="B383" t="s">
        <v>2179</v>
      </c>
      <c r="C383" t="s">
        <v>1819</v>
      </c>
      <c r="D383" t="s">
        <v>1800</v>
      </c>
      <c r="E383">
        <v>1.57</v>
      </c>
      <c r="F383">
        <v>1</v>
      </c>
    </row>
    <row r="384" spans="1:10" x14ac:dyDescent="0.3">
      <c r="A384" t="s">
        <v>1194</v>
      </c>
      <c r="B384" t="s">
        <v>1195</v>
      </c>
      <c r="C384" t="s">
        <v>1819</v>
      </c>
      <c r="D384" t="s">
        <v>1800</v>
      </c>
      <c r="E384">
        <v>4.5</v>
      </c>
      <c r="F384">
        <v>1</v>
      </c>
      <c r="G384">
        <v>10000</v>
      </c>
      <c r="H384" t="s">
        <v>2345</v>
      </c>
      <c r="I384" t="s">
        <v>2374</v>
      </c>
    </row>
    <row r="385" spans="1:10" x14ac:dyDescent="0.3">
      <c r="A385" t="s">
        <v>452</v>
      </c>
      <c r="B385" t="s">
        <v>453</v>
      </c>
      <c r="C385" t="s">
        <v>1819</v>
      </c>
      <c r="D385" t="s">
        <v>1800</v>
      </c>
      <c r="E385">
        <v>3</v>
      </c>
      <c r="F385">
        <v>1</v>
      </c>
      <c r="G385">
        <v>10000</v>
      </c>
      <c r="H385" t="s">
        <v>2345</v>
      </c>
      <c r="I385" t="s">
        <v>2374</v>
      </c>
    </row>
    <row r="386" spans="1:10" x14ac:dyDescent="0.3">
      <c r="A386" t="s">
        <v>571</v>
      </c>
      <c r="B386" t="s">
        <v>572</v>
      </c>
      <c r="C386" t="s">
        <v>1819</v>
      </c>
      <c r="D386" t="s">
        <v>1800</v>
      </c>
      <c r="E386">
        <v>2.1</v>
      </c>
      <c r="F386">
        <v>1</v>
      </c>
      <c r="G386">
        <v>15000</v>
      </c>
      <c r="H386" t="s">
        <v>2345</v>
      </c>
      <c r="I386" t="s">
        <v>2389</v>
      </c>
    </row>
    <row r="387" spans="1:10" x14ac:dyDescent="0.3">
      <c r="A387" t="s">
        <v>771</v>
      </c>
      <c r="B387" t="s">
        <v>772</v>
      </c>
      <c r="C387" t="s">
        <v>1828</v>
      </c>
      <c r="D387" t="s">
        <v>1800</v>
      </c>
      <c r="E387">
        <v>0.36499999999999999</v>
      </c>
      <c r="F387">
        <v>1</v>
      </c>
      <c r="G387">
        <v>1200</v>
      </c>
      <c r="H387" t="s">
        <v>2345</v>
      </c>
      <c r="I387" t="s">
        <v>2321</v>
      </c>
    </row>
    <row r="388" spans="1:10" x14ac:dyDescent="0.3">
      <c r="A388" t="s">
        <v>2483</v>
      </c>
      <c r="B388" t="s">
        <v>2484</v>
      </c>
      <c r="C388" t="s">
        <v>1812</v>
      </c>
      <c r="D388" t="s">
        <v>1800</v>
      </c>
      <c r="E388">
        <v>1.29</v>
      </c>
      <c r="F388">
        <v>1</v>
      </c>
      <c r="G388">
        <v>10000</v>
      </c>
      <c r="H388" t="s">
        <v>2345</v>
      </c>
      <c r="I388" t="s">
        <v>2485</v>
      </c>
      <c r="J388" t="s">
        <v>2367</v>
      </c>
    </row>
    <row r="389" spans="1:10" x14ac:dyDescent="0.3">
      <c r="A389" t="s">
        <v>19</v>
      </c>
      <c r="B389" t="s">
        <v>20</v>
      </c>
      <c r="C389" t="s">
        <v>1812</v>
      </c>
      <c r="D389" t="s">
        <v>1800</v>
      </c>
      <c r="E389">
        <v>1.37</v>
      </c>
      <c r="F389">
        <v>1</v>
      </c>
      <c r="G389">
        <v>10000</v>
      </c>
      <c r="H389" t="s">
        <v>2345</v>
      </c>
      <c r="I389" t="s">
        <v>2486</v>
      </c>
    </row>
    <row r="390" spans="1:10" x14ac:dyDescent="0.3">
      <c r="A390" t="s">
        <v>385</v>
      </c>
      <c r="B390" t="s">
        <v>386</v>
      </c>
      <c r="C390" t="s">
        <v>1812</v>
      </c>
      <c r="D390" t="s">
        <v>1800</v>
      </c>
      <c r="E390">
        <v>3.45</v>
      </c>
      <c r="F390">
        <v>1</v>
      </c>
      <c r="G390">
        <v>10000</v>
      </c>
      <c r="H390" t="s">
        <v>2345</v>
      </c>
      <c r="I390" t="s">
        <v>2486</v>
      </c>
    </row>
    <row r="391" spans="1:10" x14ac:dyDescent="0.3">
      <c r="A391" t="s">
        <v>496</v>
      </c>
      <c r="B391" t="s">
        <v>497</v>
      </c>
      <c r="C391" t="s">
        <v>1812</v>
      </c>
      <c r="D391" t="s">
        <v>1800</v>
      </c>
      <c r="E391">
        <v>3.72</v>
      </c>
      <c r="F391">
        <v>1</v>
      </c>
      <c r="G391">
        <v>10000</v>
      </c>
      <c r="H391" t="s">
        <v>2345</v>
      </c>
      <c r="I391" t="s">
        <v>2486</v>
      </c>
    </row>
    <row r="392" spans="1:10" x14ac:dyDescent="0.3">
      <c r="A392" t="s">
        <v>504</v>
      </c>
      <c r="B392" t="s">
        <v>505</v>
      </c>
      <c r="C392" t="s">
        <v>1812</v>
      </c>
      <c r="D392" t="s">
        <v>1800</v>
      </c>
      <c r="E392">
        <v>2.61</v>
      </c>
      <c r="F392">
        <v>1</v>
      </c>
      <c r="G392">
        <v>10000</v>
      </c>
      <c r="H392" t="s">
        <v>2345</v>
      </c>
      <c r="I392" t="s">
        <v>2486</v>
      </c>
    </row>
    <row r="393" spans="1:10" x14ac:dyDescent="0.3">
      <c r="A393" t="s">
        <v>2487</v>
      </c>
      <c r="B393" t="s">
        <v>2488</v>
      </c>
      <c r="C393" t="s">
        <v>2489</v>
      </c>
      <c r="D393" t="s">
        <v>1793</v>
      </c>
      <c r="E393">
        <v>200</v>
      </c>
      <c r="F393">
        <v>1</v>
      </c>
      <c r="J393" t="s">
        <v>2322</v>
      </c>
    </row>
    <row r="394" spans="1:10" x14ac:dyDescent="0.3">
      <c r="A394" t="s">
        <v>1050</v>
      </c>
      <c r="B394" t="s">
        <v>1051</v>
      </c>
      <c r="C394" t="s">
        <v>1857</v>
      </c>
      <c r="D394" t="s">
        <v>1793</v>
      </c>
      <c r="E394">
        <v>16.100000000000001</v>
      </c>
      <c r="F394">
        <v>2</v>
      </c>
      <c r="G394">
        <v>20</v>
      </c>
      <c r="I394" t="s">
        <v>2323</v>
      </c>
    </row>
    <row r="395" spans="1:10" x14ac:dyDescent="0.3">
      <c r="A395" t="s">
        <v>643</v>
      </c>
      <c r="B395" t="s">
        <v>644</v>
      </c>
      <c r="C395" t="s">
        <v>1878</v>
      </c>
      <c r="D395" t="s">
        <v>1793</v>
      </c>
      <c r="E395">
        <v>3.5</v>
      </c>
      <c r="F395">
        <v>1</v>
      </c>
      <c r="G395">
        <v>19</v>
      </c>
      <c r="H395" t="s">
        <v>2490</v>
      </c>
      <c r="I395" t="s">
        <v>2323</v>
      </c>
    </row>
    <row r="396" spans="1:10" x14ac:dyDescent="0.3">
      <c r="A396" t="s">
        <v>2491</v>
      </c>
      <c r="B396" t="s">
        <v>2492</v>
      </c>
      <c r="C396" t="s">
        <v>2493</v>
      </c>
      <c r="D396" t="s">
        <v>1793</v>
      </c>
      <c r="E396">
        <v>16.989999999999998</v>
      </c>
      <c r="F396">
        <v>2</v>
      </c>
      <c r="J396" t="s">
        <v>2322</v>
      </c>
    </row>
    <row r="397" spans="1:10" x14ac:dyDescent="0.3">
      <c r="A397" t="s">
        <v>253</v>
      </c>
      <c r="B397" t="s">
        <v>254</v>
      </c>
      <c r="C397" t="s">
        <v>1856</v>
      </c>
      <c r="D397" t="s">
        <v>1793</v>
      </c>
      <c r="E397">
        <v>10.199999999999999</v>
      </c>
      <c r="F397">
        <v>2</v>
      </c>
      <c r="G397">
        <v>1005</v>
      </c>
      <c r="I397" t="s">
        <v>2331</v>
      </c>
    </row>
    <row r="398" spans="1:10" x14ac:dyDescent="0.3">
      <c r="A398" t="s">
        <v>372</v>
      </c>
      <c r="B398" t="s">
        <v>373</v>
      </c>
      <c r="C398" t="s">
        <v>1856</v>
      </c>
      <c r="D398" t="s">
        <v>1793</v>
      </c>
      <c r="E398">
        <v>4.4000000000000004</v>
      </c>
      <c r="F398">
        <v>2</v>
      </c>
      <c r="G398">
        <v>25</v>
      </c>
      <c r="I398" t="s">
        <v>2331</v>
      </c>
    </row>
    <row r="399" spans="1:10" x14ac:dyDescent="0.3">
      <c r="A399" t="s">
        <v>1445</v>
      </c>
      <c r="B399" t="s">
        <v>1446</v>
      </c>
      <c r="C399" t="s">
        <v>1856</v>
      </c>
      <c r="D399" t="s">
        <v>1793</v>
      </c>
      <c r="E399">
        <v>12.5</v>
      </c>
      <c r="F399">
        <v>2</v>
      </c>
      <c r="G399">
        <v>25</v>
      </c>
      <c r="I399" t="s">
        <v>2324</v>
      </c>
    </row>
    <row r="400" spans="1:10" x14ac:dyDescent="0.3">
      <c r="A400" t="s">
        <v>268</v>
      </c>
      <c r="B400" t="s">
        <v>269</v>
      </c>
      <c r="C400" t="s">
        <v>1856</v>
      </c>
      <c r="D400" t="s">
        <v>1793</v>
      </c>
      <c r="E400">
        <v>6.75</v>
      </c>
      <c r="F400">
        <v>2</v>
      </c>
      <c r="G400">
        <v>500</v>
      </c>
      <c r="I400" t="s">
        <v>2331</v>
      </c>
    </row>
    <row r="401" spans="1:10" x14ac:dyDescent="0.3">
      <c r="A401" t="s">
        <v>251</v>
      </c>
      <c r="B401" t="s">
        <v>252</v>
      </c>
      <c r="C401" t="s">
        <v>1861</v>
      </c>
      <c r="D401" t="s">
        <v>1793</v>
      </c>
      <c r="E401">
        <v>28.5</v>
      </c>
      <c r="F401">
        <v>2</v>
      </c>
      <c r="G401">
        <v>25</v>
      </c>
      <c r="H401" t="s">
        <v>2325</v>
      </c>
      <c r="I401" t="s">
        <v>2494</v>
      </c>
      <c r="J401" t="s">
        <v>2322</v>
      </c>
    </row>
    <row r="402" spans="1:10" x14ac:dyDescent="0.3">
      <c r="A402" t="s">
        <v>128</v>
      </c>
      <c r="B402" t="s">
        <v>2495</v>
      </c>
      <c r="C402" t="s">
        <v>1842</v>
      </c>
      <c r="D402" t="s">
        <v>1793</v>
      </c>
      <c r="E402">
        <v>1.9</v>
      </c>
      <c r="F402">
        <v>2</v>
      </c>
      <c r="G402">
        <v>1</v>
      </c>
      <c r="H402" t="s">
        <v>72</v>
      </c>
      <c r="I402" t="s">
        <v>2323</v>
      </c>
    </row>
    <row r="403" spans="1:10" x14ac:dyDescent="0.3">
      <c r="A403" t="s">
        <v>1131</v>
      </c>
      <c r="B403" t="s">
        <v>1132</v>
      </c>
      <c r="C403" t="s">
        <v>1865</v>
      </c>
      <c r="D403" t="s">
        <v>1793</v>
      </c>
      <c r="E403">
        <v>116</v>
      </c>
      <c r="F403">
        <v>1</v>
      </c>
      <c r="I403" t="s">
        <v>2323</v>
      </c>
    </row>
    <row r="404" spans="1:10" x14ac:dyDescent="0.3">
      <c r="A404" t="s">
        <v>650</v>
      </c>
      <c r="B404" t="s">
        <v>651</v>
      </c>
      <c r="C404" t="s">
        <v>1881</v>
      </c>
      <c r="D404" t="s">
        <v>1793</v>
      </c>
      <c r="E404">
        <v>32.4</v>
      </c>
      <c r="F404">
        <v>2</v>
      </c>
      <c r="G404">
        <v>25</v>
      </c>
      <c r="I404" t="s">
        <v>2323</v>
      </c>
    </row>
    <row r="405" spans="1:10" x14ac:dyDescent="0.3">
      <c r="A405" t="s">
        <v>549</v>
      </c>
      <c r="B405" t="s">
        <v>550</v>
      </c>
      <c r="C405" t="s">
        <v>1859</v>
      </c>
      <c r="D405" t="s">
        <v>1793</v>
      </c>
      <c r="E405">
        <v>0</v>
      </c>
      <c r="J405" t="s">
        <v>2496</v>
      </c>
    </row>
    <row r="406" spans="1:10" x14ac:dyDescent="0.3">
      <c r="A406" t="s">
        <v>1216</v>
      </c>
      <c r="B406" t="s">
        <v>1217</v>
      </c>
      <c r="C406" t="s">
        <v>1859</v>
      </c>
      <c r="D406" t="s">
        <v>1793</v>
      </c>
      <c r="E406">
        <v>5675.69</v>
      </c>
      <c r="F406">
        <v>1</v>
      </c>
      <c r="J406" t="s">
        <v>2322</v>
      </c>
    </row>
    <row r="407" spans="1:10" x14ac:dyDescent="0.3">
      <c r="A407" t="s">
        <v>1435</v>
      </c>
      <c r="B407" t="s">
        <v>1436</v>
      </c>
      <c r="C407" t="s">
        <v>1875</v>
      </c>
      <c r="D407" t="s">
        <v>1793</v>
      </c>
      <c r="E407">
        <v>520.20000000000005</v>
      </c>
      <c r="F407">
        <v>1</v>
      </c>
      <c r="J407" t="s">
        <v>2322</v>
      </c>
    </row>
    <row r="408" spans="1:10" x14ac:dyDescent="0.3">
      <c r="A408" t="s">
        <v>415</v>
      </c>
      <c r="B408" t="s">
        <v>416</v>
      </c>
      <c r="C408" t="s">
        <v>1862</v>
      </c>
      <c r="D408" t="s">
        <v>1793</v>
      </c>
      <c r="E408">
        <v>11.5</v>
      </c>
      <c r="F408">
        <v>2</v>
      </c>
      <c r="I408" t="s">
        <v>2323</v>
      </c>
      <c r="J408" t="s">
        <v>2322</v>
      </c>
    </row>
    <row r="409" spans="1:10" x14ac:dyDescent="0.3">
      <c r="A409" t="s">
        <v>2497</v>
      </c>
      <c r="B409" t="s">
        <v>2498</v>
      </c>
      <c r="C409" t="s">
        <v>1832</v>
      </c>
      <c r="D409" t="s">
        <v>1800</v>
      </c>
    </row>
    <row r="410" spans="1:10" x14ac:dyDescent="0.3">
      <c r="A410" t="s">
        <v>500</v>
      </c>
      <c r="B410" t="s">
        <v>501</v>
      </c>
      <c r="C410" t="s">
        <v>1832</v>
      </c>
      <c r="D410" t="s">
        <v>1800</v>
      </c>
    </row>
    <row r="411" spans="1:10" x14ac:dyDescent="0.3">
      <c r="A411" t="s">
        <v>611</v>
      </c>
      <c r="B411" t="s">
        <v>612</v>
      </c>
      <c r="C411" t="s">
        <v>2556</v>
      </c>
      <c r="D411" t="s">
        <v>1793</v>
      </c>
      <c r="E411">
        <v>6.8</v>
      </c>
      <c r="F411">
        <v>2</v>
      </c>
      <c r="G411">
        <v>25</v>
      </c>
      <c r="H411" t="s">
        <v>72</v>
      </c>
      <c r="I411" t="s">
        <v>2323</v>
      </c>
    </row>
    <row r="412" spans="1:10" x14ac:dyDescent="0.3">
      <c r="A412" t="s">
        <v>1173</v>
      </c>
      <c r="B412" t="s">
        <v>1174</v>
      </c>
      <c r="C412" t="s">
        <v>1855</v>
      </c>
      <c r="D412" t="s">
        <v>1793</v>
      </c>
      <c r="E412">
        <v>8.4</v>
      </c>
      <c r="F412">
        <v>2</v>
      </c>
    </row>
    <row r="413" spans="1:10" x14ac:dyDescent="0.3">
      <c r="A413" t="s">
        <v>2120</v>
      </c>
      <c r="B413" t="s">
        <v>2121</v>
      </c>
      <c r="C413" t="s">
        <v>2499</v>
      </c>
      <c r="D413" t="s">
        <v>1800</v>
      </c>
      <c r="E413">
        <v>17.55</v>
      </c>
      <c r="F413">
        <v>2</v>
      </c>
      <c r="G413">
        <v>50</v>
      </c>
      <c r="H413" t="s">
        <v>2325</v>
      </c>
      <c r="I413" t="s">
        <v>2321</v>
      </c>
      <c r="J413" t="s">
        <v>2441</v>
      </c>
    </row>
    <row r="414" spans="1:10" x14ac:dyDescent="0.3">
      <c r="A414" t="s">
        <v>1010</v>
      </c>
      <c r="B414" t="s">
        <v>1011</v>
      </c>
      <c r="C414" t="s">
        <v>1845</v>
      </c>
      <c r="D414" t="s">
        <v>1793</v>
      </c>
      <c r="E414">
        <v>3500</v>
      </c>
      <c r="F414">
        <v>1</v>
      </c>
      <c r="J414" t="s">
        <v>2322</v>
      </c>
    </row>
    <row r="415" spans="1:10" x14ac:dyDescent="0.3">
      <c r="A415" t="s">
        <v>419</v>
      </c>
      <c r="B415" t="s">
        <v>420</v>
      </c>
      <c r="C415" t="s">
        <v>1858</v>
      </c>
      <c r="D415" t="s">
        <v>1793</v>
      </c>
      <c r="E415">
        <v>58.98</v>
      </c>
      <c r="F415">
        <v>2</v>
      </c>
      <c r="I415" t="s">
        <v>2331</v>
      </c>
    </row>
    <row r="416" spans="1:10" x14ac:dyDescent="0.3">
      <c r="A416" t="s">
        <v>292</v>
      </c>
      <c r="B416" t="s">
        <v>293</v>
      </c>
      <c r="C416" t="s">
        <v>1850</v>
      </c>
      <c r="D416" t="s">
        <v>1793</v>
      </c>
      <c r="E416">
        <v>3</v>
      </c>
      <c r="F416">
        <v>2</v>
      </c>
      <c r="G416">
        <v>100</v>
      </c>
      <c r="I416" t="s">
        <v>2323</v>
      </c>
    </row>
    <row r="417" spans="1:10" x14ac:dyDescent="0.3">
      <c r="A417" t="s">
        <v>245</v>
      </c>
      <c r="B417" t="s">
        <v>246</v>
      </c>
      <c r="C417" t="s">
        <v>1817</v>
      </c>
      <c r="D417" t="s">
        <v>1800</v>
      </c>
      <c r="E417">
        <v>2</v>
      </c>
      <c r="F417">
        <v>1</v>
      </c>
      <c r="G417">
        <v>10000</v>
      </c>
      <c r="H417" t="s">
        <v>2345</v>
      </c>
      <c r="I417" t="s">
        <v>2357</v>
      </c>
    </row>
    <row r="418" spans="1:10" x14ac:dyDescent="0.3">
      <c r="A418" t="s">
        <v>407</v>
      </c>
      <c r="B418" t="s">
        <v>2500</v>
      </c>
      <c r="C418" t="s">
        <v>1817</v>
      </c>
      <c r="D418" t="s">
        <v>1800</v>
      </c>
      <c r="E418">
        <v>1.1599999999999999</v>
      </c>
      <c r="F418">
        <v>1</v>
      </c>
      <c r="G418">
        <v>10000</v>
      </c>
      <c r="H418" t="s">
        <v>2345</v>
      </c>
      <c r="I418" t="s">
        <v>2357</v>
      </c>
    </row>
    <row r="419" spans="1:10" x14ac:dyDescent="0.3">
      <c r="A419" t="s">
        <v>963</v>
      </c>
      <c r="B419" t="s">
        <v>964</v>
      </c>
      <c r="C419" t="s">
        <v>1877</v>
      </c>
      <c r="D419" t="s">
        <v>1793</v>
      </c>
      <c r="E419">
        <v>260</v>
      </c>
      <c r="F419">
        <v>1</v>
      </c>
      <c r="G419">
        <v>25</v>
      </c>
      <c r="I419" t="s">
        <v>2347</v>
      </c>
      <c r="J419" t="s">
        <v>2322</v>
      </c>
    </row>
    <row r="420" spans="1:10" x14ac:dyDescent="0.3">
      <c r="A420" t="s">
        <v>2501</v>
      </c>
      <c r="B420" t="s">
        <v>2502</v>
      </c>
      <c r="C420" t="s">
        <v>2503</v>
      </c>
      <c r="D420" t="s">
        <v>1800</v>
      </c>
      <c r="E420">
        <v>3.07</v>
      </c>
      <c r="F420">
        <v>1</v>
      </c>
      <c r="J420" t="s">
        <v>2504</v>
      </c>
    </row>
    <row r="421" spans="1:10" x14ac:dyDescent="0.3">
      <c r="A421" t="s">
        <v>1599</v>
      </c>
      <c r="B421" t="s">
        <v>1600</v>
      </c>
      <c r="C421" t="s">
        <v>1887</v>
      </c>
      <c r="D421" t="s">
        <v>1793</v>
      </c>
      <c r="E421">
        <v>3.76</v>
      </c>
      <c r="F421">
        <v>2</v>
      </c>
      <c r="G421">
        <v>25</v>
      </c>
      <c r="H421" t="s">
        <v>72</v>
      </c>
      <c r="I421" t="s">
        <v>2324</v>
      </c>
    </row>
    <row r="422" spans="1:10" x14ac:dyDescent="0.3">
      <c r="A422" t="s">
        <v>118</v>
      </c>
      <c r="B422" t="s">
        <v>119</v>
      </c>
      <c r="C422" t="s">
        <v>1834</v>
      </c>
      <c r="D422" t="s">
        <v>1793</v>
      </c>
      <c r="E422">
        <v>45</v>
      </c>
      <c r="F422">
        <v>2</v>
      </c>
      <c r="G422">
        <v>25</v>
      </c>
      <c r="I422" t="s">
        <v>2324</v>
      </c>
    </row>
    <row r="423" spans="1:10" x14ac:dyDescent="0.3">
      <c r="A423" t="s">
        <v>205</v>
      </c>
      <c r="B423" t="s">
        <v>206</v>
      </c>
      <c r="C423" t="s">
        <v>1834</v>
      </c>
      <c r="D423" t="s">
        <v>1793</v>
      </c>
      <c r="E423">
        <v>99</v>
      </c>
      <c r="F423">
        <v>2</v>
      </c>
      <c r="G423">
        <v>25</v>
      </c>
      <c r="I423" t="s">
        <v>2324</v>
      </c>
    </row>
    <row r="424" spans="1:10" x14ac:dyDescent="0.3">
      <c r="A424" t="s">
        <v>1729</v>
      </c>
      <c r="B424" t="s">
        <v>1730</v>
      </c>
      <c r="C424" t="s">
        <v>1834</v>
      </c>
      <c r="D424" t="s">
        <v>1793</v>
      </c>
      <c r="E424">
        <v>42.5</v>
      </c>
      <c r="F424">
        <v>2</v>
      </c>
      <c r="G424">
        <v>25</v>
      </c>
      <c r="I424" t="s">
        <v>2323</v>
      </c>
      <c r="J424" t="s">
        <v>2322</v>
      </c>
    </row>
    <row r="425" spans="1:10" x14ac:dyDescent="0.3">
      <c r="A425" t="s">
        <v>444</v>
      </c>
      <c r="B425" t="s">
        <v>445</v>
      </c>
      <c r="C425" t="s">
        <v>1834</v>
      </c>
      <c r="D425" t="s">
        <v>1793</v>
      </c>
      <c r="E425">
        <v>32</v>
      </c>
      <c r="F425">
        <v>2</v>
      </c>
      <c r="G425">
        <v>25</v>
      </c>
      <c r="I425" t="s">
        <v>2323</v>
      </c>
      <c r="J425" t="s">
        <v>2322</v>
      </c>
    </row>
    <row r="426" spans="1:10" x14ac:dyDescent="0.3">
      <c r="A426" t="s">
        <v>1541</v>
      </c>
      <c r="B426" t="s">
        <v>1542</v>
      </c>
      <c r="C426" t="s">
        <v>1834</v>
      </c>
      <c r="D426" t="s">
        <v>1793</v>
      </c>
      <c r="E426">
        <v>38</v>
      </c>
      <c r="F426">
        <v>2</v>
      </c>
      <c r="G426">
        <v>25</v>
      </c>
      <c r="I426" t="s">
        <v>2323</v>
      </c>
    </row>
    <row r="427" spans="1:10" x14ac:dyDescent="0.3">
      <c r="A427" t="s">
        <v>442</v>
      </c>
      <c r="B427" t="s">
        <v>443</v>
      </c>
      <c r="C427" t="s">
        <v>1834</v>
      </c>
      <c r="D427" t="s">
        <v>1793</v>
      </c>
      <c r="E427">
        <v>8</v>
      </c>
      <c r="F427">
        <v>2</v>
      </c>
      <c r="G427">
        <v>25</v>
      </c>
      <c r="I427" t="s">
        <v>2323</v>
      </c>
      <c r="J427" t="s">
        <v>2322</v>
      </c>
    </row>
    <row r="428" spans="1:10" x14ac:dyDescent="0.3">
      <c r="A428" t="s">
        <v>1731</v>
      </c>
      <c r="B428" t="s">
        <v>1732</v>
      </c>
      <c r="C428" t="s">
        <v>1834</v>
      </c>
      <c r="D428" t="s">
        <v>1793</v>
      </c>
      <c r="E428">
        <v>93</v>
      </c>
      <c r="F428">
        <v>2</v>
      </c>
      <c r="G428">
        <v>25</v>
      </c>
      <c r="I428" t="s">
        <v>2323</v>
      </c>
    </row>
    <row r="429" spans="1:10" x14ac:dyDescent="0.3">
      <c r="A429" t="s">
        <v>1547</v>
      </c>
      <c r="B429" t="s">
        <v>1548</v>
      </c>
      <c r="C429" t="s">
        <v>1834</v>
      </c>
      <c r="D429" t="s">
        <v>1793</v>
      </c>
      <c r="E429">
        <v>40</v>
      </c>
      <c r="F429">
        <v>2</v>
      </c>
      <c r="G429">
        <v>25</v>
      </c>
      <c r="I429" t="s">
        <v>2323</v>
      </c>
    </row>
    <row r="430" spans="1:10" x14ac:dyDescent="0.3">
      <c r="A430" t="s">
        <v>470</v>
      </c>
      <c r="B430" t="s">
        <v>471</v>
      </c>
      <c r="C430" t="s">
        <v>1834</v>
      </c>
      <c r="D430" t="s">
        <v>1793</v>
      </c>
      <c r="E430">
        <v>14</v>
      </c>
      <c r="F430">
        <v>2</v>
      </c>
      <c r="G430">
        <v>25</v>
      </c>
      <c r="I430" t="s">
        <v>2324</v>
      </c>
    </row>
    <row r="431" spans="1:10" x14ac:dyDescent="0.3">
      <c r="A431" t="s">
        <v>290</v>
      </c>
      <c r="B431" t="s">
        <v>291</v>
      </c>
      <c r="C431" t="s">
        <v>1834</v>
      </c>
      <c r="D431" t="s">
        <v>1793</v>
      </c>
      <c r="E431">
        <v>5.0999999999999996</v>
      </c>
      <c r="F431">
        <v>2</v>
      </c>
      <c r="G431">
        <v>250</v>
      </c>
      <c r="I431" t="s">
        <v>2323</v>
      </c>
    </row>
    <row r="432" spans="1:10" x14ac:dyDescent="0.3">
      <c r="A432" t="s">
        <v>74</v>
      </c>
      <c r="B432" t="s">
        <v>75</v>
      </c>
      <c r="C432" t="s">
        <v>1834</v>
      </c>
      <c r="D432" t="s">
        <v>1793</v>
      </c>
      <c r="E432">
        <v>22</v>
      </c>
      <c r="F432">
        <v>2</v>
      </c>
      <c r="G432">
        <v>25</v>
      </c>
      <c r="I432" t="s">
        <v>2323</v>
      </c>
      <c r="J432" t="s">
        <v>2505</v>
      </c>
    </row>
    <row r="433" spans="1:10" x14ac:dyDescent="0.3">
      <c r="A433" t="s">
        <v>78</v>
      </c>
      <c r="B433" t="s">
        <v>2506</v>
      </c>
      <c r="C433" t="s">
        <v>1834</v>
      </c>
      <c r="D433" t="s">
        <v>1793</v>
      </c>
      <c r="E433">
        <v>8</v>
      </c>
      <c r="F433">
        <v>2</v>
      </c>
      <c r="G433">
        <v>500</v>
      </c>
      <c r="I433" t="s">
        <v>2347</v>
      </c>
    </row>
    <row r="434" spans="1:10" x14ac:dyDescent="0.3">
      <c r="A434" t="s">
        <v>567</v>
      </c>
      <c r="B434" t="s">
        <v>568</v>
      </c>
      <c r="C434" t="s">
        <v>1834</v>
      </c>
      <c r="D434" t="s">
        <v>1793</v>
      </c>
      <c r="E434">
        <v>35</v>
      </c>
      <c r="F434">
        <v>2</v>
      </c>
      <c r="G434">
        <v>25</v>
      </c>
    </row>
    <row r="435" spans="1:10" x14ac:dyDescent="0.3">
      <c r="A435" t="s">
        <v>152</v>
      </c>
      <c r="B435" t="s">
        <v>2507</v>
      </c>
      <c r="C435" t="s">
        <v>1834</v>
      </c>
      <c r="D435" t="s">
        <v>1793</v>
      </c>
      <c r="E435">
        <v>39</v>
      </c>
      <c r="F435">
        <v>2</v>
      </c>
      <c r="G435">
        <v>25</v>
      </c>
      <c r="I435" t="s">
        <v>2323</v>
      </c>
      <c r="J435" t="s">
        <v>2322</v>
      </c>
    </row>
    <row r="436" spans="1:10" x14ac:dyDescent="0.3">
      <c r="A436" t="s">
        <v>302</v>
      </c>
      <c r="B436" t="s">
        <v>303</v>
      </c>
      <c r="C436" t="s">
        <v>1834</v>
      </c>
      <c r="D436" t="s">
        <v>1793</v>
      </c>
      <c r="E436">
        <v>245</v>
      </c>
      <c r="F436">
        <v>2</v>
      </c>
      <c r="G436">
        <v>25</v>
      </c>
      <c r="I436" t="s">
        <v>2323</v>
      </c>
    </row>
    <row r="437" spans="1:10" x14ac:dyDescent="0.3">
      <c r="A437" t="s">
        <v>223</v>
      </c>
      <c r="B437" t="s">
        <v>224</v>
      </c>
      <c r="C437" t="s">
        <v>1834</v>
      </c>
      <c r="D437" t="s">
        <v>1793</v>
      </c>
      <c r="E437">
        <v>20</v>
      </c>
      <c r="F437">
        <v>2</v>
      </c>
      <c r="G437">
        <v>25</v>
      </c>
      <c r="I437" t="s">
        <v>2323</v>
      </c>
    </row>
    <row r="438" spans="1:10" x14ac:dyDescent="0.3">
      <c r="A438" t="s">
        <v>328</v>
      </c>
      <c r="B438" t="s">
        <v>329</v>
      </c>
      <c r="C438" t="s">
        <v>1834</v>
      </c>
      <c r="D438" t="s">
        <v>1793</v>
      </c>
      <c r="E438">
        <v>26</v>
      </c>
      <c r="F438">
        <v>2</v>
      </c>
      <c r="G438">
        <v>25</v>
      </c>
      <c r="I438" t="s">
        <v>2323</v>
      </c>
    </row>
    <row r="439" spans="1:10" x14ac:dyDescent="0.3">
      <c r="A439" t="s">
        <v>229</v>
      </c>
      <c r="B439" t="s">
        <v>230</v>
      </c>
      <c r="C439" t="s">
        <v>1843</v>
      </c>
      <c r="D439" t="s">
        <v>1793</v>
      </c>
      <c r="E439">
        <v>295</v>
      </c>
      <c r="F439">
        <v>2</v>
      </c>
      <c r="I439" t="s">
        <v>2323</v>
      </c>
      <c r="J439" t="s">
        <v>2322</v>
      </c>
    </row>
    <row r="440" spans="1:10" x14ac:dyDescent="0.3">
      <c r="A440" t="s">
        <v>1487</v>
      </c>
      <c r="B440" t="s">
        <v>1488</v>
      </c>
      <c r="C440" t="s">
        <v>1843</v>
      </c>
      <c r="D440" t="s">
        <v>1793</v>
      </c>
      <c r="E440">
        <v>110</v>
      </c>
      <c r="F440">
        <v>2</v>
      </c>
      <c r="G440">
        <v>25</v>
      </c>
      <c r="I440" t="s">
        <v>2323</v>
      </c>
    </row>
    <row r="441" spans="1:10" x14ac:dyDescent="0.3">
      <c r="A441" t="s">
        <v>1222</v>
      </c>
      <c r="B441" t="s">
        <v>1223</v>
      </c>
      <c r="C441" t="s">
        <v>1824</v>
      </c>
      <c r="D441" t="s">
        <v>1800</v>
      </c>
      <c r="E441">
        <v>2.0499999999999998</v>
      </c>
      <c r="F441">
        <v>1</v>
      </c>
      <c r="G441">
        <v>5000</v>
      </c>
      <c r="H441" t="s">
        <v>2345</v>
      </c>
      <c r="I441" t="s">
        <v>2321</v>
      </c>
    </row>
    <row r="442" spans="1:10" x14ac:dyDescent="0.3">
      <c r="A442" t="s">
        <v>53</v>
      </c>
      <c r="B442" t="s">
        <v>54</v>
      </c>
      <c r="C442" t="s">
        <v>1824</v>
      </c>
      <c r="D442" t="s">
        <v>1800</v>
      </c>
      <c r="E442">
        <v>0.8</v>
      </c>
      <c r="F442">
        <v>1</v>
      </c>
      <c r="G442">
        <v>10000</v>
      </c>
      <c r="H442" t="s">
        <v>2345</v>
      </c>
      <c r="I442" t="s">
        <v>2321</v>
      </c>
    </row>
    <row r="443" spans="1:10" x14ac:dyDescent="0.3">
      <c r="A443" t="s">
        <v>648</v>
      </c>
      <c r="B443" t="s">
        <v>649</v>
      </c>
      <c r="C443" t="s">
        <v>1841</v>
      </c>
      <c r="D443" t="s">
        <v>1793</v>
      </c>
      <c r="E443">
        <v>112</v>
      </c>
      <c r="F443">
        <v>1</v>
      </c>
      <c r="G443">
        <v>60</v>
      </c>
      <c r="I443" t="s">
        <v>2324</v>
      </c>
    </row>
    <row r="444" spans="1:10" x14ac:dyDescent="0.3">
      <c r="A444" t="s">
        <v>670</v>
      </c>
      <c r="B444" t="s">
        <v>671</v>
      </c>
      <c r="C444" t="s">
        <v>1841</v>
      </c>
      <c r="D444" t="s">
        <v>1793</v>
      </c>
      <c r="E444">
        <v>656</v>
      </c>
      <c r="F444">
        <v>1</v>
      </c>
      <c r="G444">
        <v>5</v>
      </c>
      <c r="I444" t="s">
        <v>2324</v>
      </c>
    </row>
    <row r="445" spans="1:10" x14ac:dyDescent="0.3">
      <c r="A445" t="s">
        <v>145</v>
      </c>
      <c r="B445" t="s">
        <v>146</v>
      </c>
      <c r="C445" t="s">
        <v>1819</v>
      </c>
      <c r="D445" t="s">
        <v>1800</v>
      </c>
      <c r="E445">
        <v>7.94</v>
      </c>
      <c r="F445">
        <v>1</v>
      </c>
      <c r="G445">
        <v>10000</v>
      </c>
      <c r="H445" t="s">
        <v>2345</v>
      </c>
      <c r="I445" t="s">
        <v>2321</v>
      </c>
      <c r="J445" t="s">
        <v>2346</v>
      </c>
    </row>
    <row r="446" spans="1:10" x14ac:dyDescent="0.3">
      <c r="A446" t="s">
        <v>137</v>
      </c>
      <c r="B446" t="s">
        <v>138</v>
      </c>
      <c r="C446" t="s">
        <v>1819</v>
      </c>
      <c r="D446" t="s">
        <v>1800</v>
      </c>
      <c r="E446">
        <v>8.67</v>
      </c>
      <c r="F446">
        <v>1</v>
      </c>
      <c r="G446">
        <v>5000</v>
      </c>
      <c r="H446" t="s">
        <v>2345</v>
      </c>
      <c r="I446" t="s">
        <v>2321</v>
      </c>
      <c r="J446" t="s">
        <v>2346</v>
      </c>
    </row>
    <row r="447" spans="1:10" x14ac:dyDescent="0.3">
      <c r="A447" t="s">
        <v>1220</v>
      </c>
      <c r="B447" t="s">
        <v>1221</v>
      </c>
      <c r="C447" t="s">
        <v>1823</v>
      </c>
      <c r="D447" t="s">
        <v>1800</v>
      </c>
      <c r="E447">
        <v>10.220000000000001</v>
      </c>
      <c r="F447">
        <v>1</v>
      </c>
      <c r="G447">
        <v>15000</v>
      </c>
      <c r="H447" t="s">
        <v>2345</v>
      </c>
      <c r="I447" t="s">
        <v>2321</v>
      </c>
      <c r="J447" t="s">
        <v>2346</v>
      </c>
    </row>
    <row r="448" spans="1:10" x14ac:dyDescent="0.3">
      <c r="A448" t="s">
        <v>1589</v>
      </c>
      <c r="B448" t="s">
        <v>1590</v>
      </c>
      <c r="C448" t="s">
        <v>1819</v>
      </c>
      <c r="D448" t="s">
        <v>1800</v>
      </c>
      <c r="E448">
        <v>2.58</v>
      </c>
      <c r="F448">
        <v>1</v>
      </c>
      <c r="G448">
        <v>10000</v>
      </c>
      <c r="H448" t="s">
        <v>2345</v>
      </c>
      <c r="I448" t="s">
        <v>2321</v>
      </c>
    </row>
    <row r="449" spans="1:10" x14ac:dyDescent="0.3">
      <c r="A449" t="s">
        <v>1018</v>
      </c>
      <c r="B449" t="s">
        <v>1019</v>
      </c>
      <c r="C449" t="s">
        <v>1830</v>
      </c>
      <c r="D449" t="s">
        <v>1800</v>
      </c>
      <c r="E449">
        <v>2.5</v>
      </c>
      <c r="F449">
        <v>1</v>
      </c>
      <c r="G449">
        <v>35000</v>
      </c>
      <c r="H449" t="s">
        <v>2345</v>
      </c>
      <c r="I449" t="s">
        <v>2321</v>
      </c>
    </row>
    <row r="450" spans="1:10" x14ac:dyDescent="0.3">
      <c r="A450" t="s">
        <v>1027</v>
      </c>
      <c r="B450" t="s">
        <v>1028</v>
      </c>
      <c r="C450" t="s">
        <v>1830</v>
      </c>
      <c r="D450" t="s">
        <v>1800</v>
      </c>
      <c r="E450">
        <v>2.5</v>
      </c>
      <c r="F450">
        <v>1</v>
      </c>
      <c r="G450">
        <v>35000</v>
      </c>
      <c r="H450" t="s">
        <v>2345</v>
      </c>
      <c r="I450" t="s">
        <v>2321</v>
      </c>
    </row>
    <row r="451" spans="1:10" x14ac:dyDescent="0.3">
      <c r="A451" t="s">
        <v>2508</v>
      </c>
      <c r="B451" t="s">
        <v>2509</v>
      </c>
      <c r="C451" t="s">
        <v>1830</v>
      </c>
      <c r="D451" t="s">
        <v>1800</v>
      </c>
      <c r="J451" t="s">
        <v>2413</v>
      </c>
    </row>
    <row r="452" spans="1:10" x14ac:dyDescent="0.3">
      <c r="A452" t="s">
        <v>2510</v>
      </c>
      <c r="B452" t="s">
        <v>2511</v>
      </c>
      <c r="C452" t="s">
        <v>1830</v>
      </c>
      <c r="D452" t="s">
        <v>1800</v>
      </c>
      <c r="J452" t="s">
        <v>2413</v>
      </c>
    </row>
    <row r="453" spans="1:10" x14ac:dyDescent="0.3">
      <c r="A453" t="s">
        <v>124</v>
      </c>
      <c r="B453" t="s">
        <v>125</v>
      </c>
      <c r="C453" t="s">
        <v>1854</v>
      </c>
      <c r="D453" t="s">
        <v>1793</v>
      </c>
      <c r="E453">
        <v>925</v>
      </c>
      <c r="F453">
        <v>2</v>
      </c>
      <c r="G453">
        <v>1</v>
      </c>
      <c r="H453" t="s">
        <v>72</v>
      </c>
      <c r="I453" t="s">
        <v>2323</v>
      </c>
    </row>
    <row r="454" spans="1:10" x14ac:dyDescent="0.3">
      <c r="A454" t="s">
        <v>346</v>
      </c>
      <c r="B454" t="s">
        <v>347</v>
      </c>
      <c r="C454" t="s">
        <v>1846</v>
      </c>
      <c r="D454" t="s">
        <v>1793</v>
      </c>
      <c r="E454">
        <v>11.98</v>
      </c>
      <c r="F454">
        <v>2</v>
      </c>
      <c r="G454">
        <v>100</v>
      </c>
      <c r="I454" t="s">
        <v>2324</v>
      </c>
    </row>
    <row r="455" spans="1:10" x14ac:dyDescent="0.3">
      <c r="A455" t="s">
        <v>213</v>
      </c>
      <c r="B455" t="s">
        <v>214</v>
      </c>
      <c r="C455" t="s">
        <v>1846</v>
      </c>
      <c r="D455" t="s">
        <v>1793</v>
      </c>
      <c r="E455">
        <v>21.9</v>
      </c>
      <c r="F455">
        <v>2</v>
      </c>
      <c r="G455">
        <v>10</v>
      </c>
      <c r="I455" t="s">
        <v>2323</v>
      </c>
      <c r="J455" t="s">
        <v>2322</v>
      </c>
    </row>
    <row r="456" spans="1:10" x14ac:dyDescent="0.3">
      <c r="A456" t="s">
        <v>617</v>
      </c>
      <c r="B456" t="s">
        <v>618</v>
      </c>
      <c r="C456" t="s">
        <v>1846</v>
      </c>
      <c r="D456" t="s">
        <v>1793</v>
      </c>
      <c r="E456">
        <v>208</v>
      </c>
      <c r="F456">
        <v>2</v>
      </c>
      <c r="G456">
        <v>10</v>
      </c>
      <c r="I456" t="s">
        <v>2323</v>
      </c>
      <c r="J456" t="s">
        <v>2322</v>
      </c>
    </row>
    <row r="457" spans="1:10" x14ac:dyDescent="0.3">
      <c r="A457" t="s">
        <v>446</v>
      </c>
      <c r="B457" t="s">
        <v>447</v>
      </c>
      <c r="C457" t="s">
        <v>1846</v>
      </c>
      <c r="D457" t="s">
        <v>1793</v>
      </c>
      <c r="E457">
        <v>9.3699999999999992</v>
      </c>
      <c r="F457">
        <v>2</v>
      </c>
      <c r="G457">
        <v>25</v>
      </c>
      <c r="I457" t="s">
        <v>2323</v>
      </c>
    </row>
    <row r="458" spans="1:10" x14ac:dyDescent="0.3">
      <c r="A458" t="s">
        <v>215</v>
      </c>
      <c r="B458" t="s">
        <v>216</v>
      </c>
      <c r="C458" t="s">
        <v>1846</v>
      </c>
      <c r="D458" t="s">
        <v>1793</v>
      </c>
      <c r="E458">
        <v>6.78</v>
      </c>
      <c r="F458">
        <v>2</v>
      </c>
      <c r="G458">
        <v>20</v>
      </c>
      <c r="I458" t="s">
        <v>2323</v>
      </c>
    </row>
    <row r="459" spans="1:10" x14ac:dyDescent="0.3">
      <c r="A459" t="s">
        <v>225</v>
      </c>
      <c r="B459" t="s">
        <v>226</v>
      </c>
      <c r="C459" t="s">
        <v>1846</v>
      </c>
      <c r="D459" t="s">
        <v>1793</v>
      </c>
      <c r="E459">
        <v>4.6500000000000004</v>
      </c>
      <c r="F459">
        <v>2</v>
      </c>
      <c r="G459">
        <v>25</v>
      </c>
      <c r="I459" t="s">
        <v>2324</v>
      </c>
    </row>
    <row r="460" spans="1:10" x14ac:dyDescent="0.3">
      <c r="A460" t="s">
        <v>1441</v>
      </c>
      <c r="B460" t="s">
        <v>1442</v>
      </c>
      <c r="C460" t="s">
        <v>1846</v>
      </c>
      <c r="D460" t="s">
        <v>1793</v>
      </c>
      <c r="E460">
        <v>11.4</v>
      </c>
      <c r="F460">
        <v>2</v>
      </c>
      <c r="G460">
        <v>25</v>
      </c>
      <c r="I460" t="s">
        <v>2324</v>
      </c>
    </row>
    <row r="461" spans="1:10" x14ac:dyDescent="0.3">
      <c r="A461" t="s">
        <v>1443</v>
      </c>
      <c r="B461" t="s">
        <v>1444</v>
      </c>
      <c r="C461" t="s">
        <v>1846</v>
      </c>
      <c r="D461" t="s">
        <v>1793</v>
      </c>
      <c r="E461">
        <v>10.98</v>
      </c>
      <c r="F461">
        <v>2</v>
      </c>
      <c r="G461">
        <v>25</v>
      </c>
      <c r="I461" t="s">
        <v>2324</v>
      </c>
    </row>
    <row r="462" spans="1:10" x14ac:dyDescent="0.3">
      <c r="A462" t="s">
        <v>199</v>
      </c>
      <c r="B462" t="s">
        <v>200</v>
      </c>
      <c r="C462" t="s">
        <v>1846</v>
      </c>
      <c r="D462" t="s">
        <v>1793</v>
      </c>
      <c r="E462">
        <v>8</v>
      </c>
      <c r="F462">
        <v>2</v>
      </c>
      <c r="I462" t="s">
        <v>2323</v>
      </c>
    </row>
    <row r="463" spans="1:10" x14ac:dyDescent="0.3">
      <c r="A463" t="s">
        <v>1595</v>
      </c>
      <c r="B463" t="s">
        <v>1596</v>
      </c>
      <c r="C463" t="s">
        <v>1807</v>
      </c>
      <c r="D463" t="s">
        <v>1800</v>
      </c>
      <c r="E463">
        <v>0.8</v>
      </c>
      <c r="F463">
        <v>1</v>
      </c>
      <c r="G463">
        <v>20000</v>
      </c>
      <c r="H463" t="s">
        <v>2345</v>
      </c>
      <c r="I463" t="s">
        <v>2389</v>
      </c>
    </row>
    <row r="464" spans="1:10" x14ac:dyDescent="0.3">
      <c r="A464" t="s">
        <v>599</v>
      </c>
      <c r="B464" t="s">
        <v>600</v>
      </c>
      <c r="C464" t="s">
        <v>1825</v>
      </c>
      <c r="D464" t="s">
        <v>1800</v>
      </c>
      <c r="J464" t="s">
        <v>2367</v>
      </c>
    </row>
    <row r="465" spans="1:10" x14ac:dyDescent="0.3">
      <c r="A465" t="s">
        <v>2148</v>
      </c>
      <c r="B465" t="s">
        <v>2149</v>
      </c>
      <c r="C465" t="s">
        <v>1820</v>
      </c>
      <c r="D465" t="s">
        <v>1800</v>
      </c>
      <c r="E465">
        <v>9.6999999999999993</v>
      </c>
      <c r="F465">
        <v>1</v>
      </c>
      <c r="G465">
        <v>500</v>
      </c>
      <c r="H465" t="s">
        <v>2345</v>
      </c>
      <c r="I465" t="s">
        <v>2321</v>
      </c>
      <c r="J465" t="s">
        <v>2322</v>
      </c>
    </row>
    <row r="466" spans="1:10" x14ac:dyDescent="0.3">
      <c r="A466" t="s">
        <v>1723</v>
      </c>
      <c r="B466" t="s">
        <v>2512</v>
      </c>
      <c r="C466" t="s">
        <v>1816</v>
      </c>
      <c r="D466" t="s">
        <v>1800</v>
      </c>
    </row>
    <row r="467" spans="1:10" x14ac:dyDescent="0.3">
      <c r="A467" t="s">
        <v>2259</v>
      </c>
      <c r="B467" t="s">
        <v>2260</v>
      </c>
      <c r="C467" t="s">
        <v>2258</v>
      </c>
      <c r="D467" t="s">
        <v>1793</v>
      </c>
      <c r="E467">
        <v>0.85499999999999998</v>
      </c>
      <c r="F467">
        <v>1</v>
      </c>
      <c r="G467">
        <v>200000</v>
      </c>
      <c r="I467" t="s">
        <v>2343</v>
      </c>
      <c r="J467" t="s">
        <v>2322</v>
      </c>
    </row>
    <row r="468" spans="1:10" x14ac:dyDescent="0.3">
      <c r="A468" t="s">
        <v>120</v>
      </c>
      <c r="B468" t="s">
        <v>121</v>
      </c>
      <c r="C468" t="s">
        <v>1835</v>
      </c>
      <c r="D468" t="s">
        <v>1793</v>
      </c>
      <c r="E468">
        <v>65</v>
      </c>
      <c r="F468">
        <v>2</v>
      </c>
      <c r="G468">
        <v>5</v>
      </c>
      <c r="I468" t="s">
        <v>2323</v>
      </c>
    </row>
    <row r="469" spans="1:10" x14ac:dyDescent="0.3">
      <c r="A469" t="s">
        <v>1727</v>
      </c>
      <c r="B469" t="s">
        <v>1728</v>
      </c>
      <c r="C469" t="s">
        <v>1835</v>
      </c>
      <c r="D469" t="s">
        <v>1793</v>
      </c>
      <c r="E469">
        <v>395</v>
      </c>
      <c r="F469">
        <v>1</v>
      </c>
      <c r="G469">
        <v>5</v>
      </c>
      <c r="I469" t="s">
        <v>2323</v>
      </c>
    </row>
    <row r="470" spans="1:10" x14ac:dyDescent="0.3">
      <c r="A470" t="s">
        <v>219</v>
      </c>
      <c r="B470" t="s">
        <v>220</v>
      </c>
      <c r="C470" t="s">
        <v>1835</v>
      </c>
      <c r="D470" t="s">
        <v>1793</v>
      </c>
      <c r="E470">
        <v>0</v>
      </c>
      <c r="I470" t="s">
        <v>2323</v>
      </c>
      <c r="J470" t="s">
        <v>2322</v>
      </c>
    </row>
    <row r="471" spans="1:10" x14ac:dyDescent="0.3">
      <c r="A471" t="s">
        <v>565</v>
      </c>
      <c r="B471" t="s">
        <v>566</v>
      </c>
      <c r="C471" t="s">
        <v>1835</v>
      </c>
      <c r="D471" t="s">
        <v>1793</v>
      </c>
      <c r="E471">
        <v>650</v>
      </c>
      <c r="F471">
        <v>1</v>
      </c>
      <c r="G471">
        <v>1</v>
      </c>
      <c r="I471" t="s">
        <v>2323</v>
      </c>
      <c r="J471" t="s">
        <v>2322</v>
      </c>
    </row>
    <row r="472" spans="1:10" x14ac:dyDescent="0.3">
      <c r="A472" t="s">
        <v>1577</v>
      </c>
      <c r="B472" t="s">
        <v>1578</v>
      </c>
      <c r="C472" t="s">
        <v>1835</v>
      </c>
      <c r="D472" t="s">
        <v>1793</v>
      </c>
      <c r="E472">
        <v>550</v>
      </c>
      <c r="F472">
        <v>1</v>
      </c>
      <c r="I472" t="s">
        <v>2323</v>
      </c>
      <c r="J472" t="s">
        <v>2322</v>
      </c>
    </row>
    <row r="473" spans="1:10" x14ac:dyDescent="0.3">
      <c r="A473" t="s">
        <v>94</v>
      </c>
      <c r="B473" t="s">
        <v>95</v>
      </c>
      <c r="C473" t="s">
        <v>1835</v>
      </c>
      <c r="D473" t="s">
        <v>1793</v>
      </c>
      <c r="E473">
        <v>170</v>
      </c>
      <c r="F473">
        <v>1</v>
      </c>
      <c r="G473">
        <v>5</v>
      </c>
      <c r="I473" t="s">
        <v>2323</v>
      </c>
    </row>
    <row r="474" spans="1:10" x14ac:dyDescent="0.3">
      <c r="A474" t="s">
        <v>1325</v>
      </c>
      <c r="B474" t="s">
        <v>1326</v>
      </c>
      <c r="C474" t="s">
        <v>1835</v>
      </c>
      <c r="D474" t="s">
        <v>1793</v>
      </c>
      <c r="E474">
        <v>697.88</v>
      </c>
      <c r="F474">
        <v>1</v>
      </c>
      <c r="I474" t="s">
        <v>2323</v>
      </c>
      <c r="J474" t="s">
        <v>2322</v>
      </c>
    </row>
    <row r="475" spans="1:10" x14ac:dyDescent="0.3">
      <c r="A475" t="s">
        <v>98</v>
      </c>
      <c r="B475" t="s">
        <v>99</v>
      </c>
      <c r="C475" t="s">
        <v>1835</v>
      </c>
      <c r="D475" t="s">
        <v>1793</v>
      </c>
      <c r="E475">
        <v>21</v>
      </c>
      <c r="F475">
        <v>2</v>
      </c>
      <c r="G475">
        <v>5</v>
      </c>
      <c r="I475" t="s">
        <v>2323</v>
      </c>
    </row>
    <row r="476" spans="1:10" x14ac:dyDescent="0.3">
      <c r="A476" t="s">
        <v>80</v>
      </c>
      <c r="B476" t="s">
        <v>81</v>
      </c>
      <c r="C476" t="s">
        <v>1835</v>
      </c>
      <c r="D476" t="s">
        <v>1793</v>
      </c>
      <c r="E476">
        <v>285</v>
      </c>
      <c r="F476">
        <v>1</v>
      </c>
      <c r="G476">
        <v>10</v>
      </c>
      <c r="I476" t="s">
        <v>2323</v>
      </c>
    </row>
    <row r="477" spans="1:10" x14ac:dyDescent="0.3">
      <c r="A477" t="s">
        <v>84</v>
      </c>
      <c r="B477" t="s">
        <v>85</v>
      </c>
      <c r="C477" t="s">
        <v>1835</v>
      </c>
      <c r="D477" t="s">
        <v>1793</v>
      </c>
      <c r="E477">
        <v>250</v>
      </c>
      <c r="F477">
        <v>1</v>
      </c>
      <c r="G477">
        <v>5</v>
      </c>
      <c r="I477" t="s">
        <v>2323</v>
      </c>
    </row>
    <row r="478" spans="1:10" x14ac:dyDescent="0.3">
      <c r="A478" t="s">
        <v>221</v>
      </c>
      <c r="B478" t="s">
        <v>222</v>
      </c>
      <c r="C478" t="s">
        <v>1835</v>
      </c>
      <c r="D478" t="s">
        <v>1793</v>
      </c>
      <c r="E478">
        <v>67</v>
      </c>
      <c r="F478">
        <v>2</v>
      </c>
      <c r="G478">
        <v>2</v>
      </c>
      <c r="I478" t="s">
        <v>2323</v>
      </c>
      <c r="J478" t="s">
        <v>2322</v>
      </c>
    </row>
    <row r="479" spans="1:10" x14ac:dyDescent="0.3">
      <c r="A479" t="s">
        <v>92</v>
      </c>
      <c r="B479" t="s">
        <v>93</v>
      </c>
      <c r="C479" t="s">
        <v>1835</v>
      </c>
      <c r="D479" t="s">
        <v>1793</v>
      </c>
      <c r="E479">
        <v>114</v>
      </c>
      <c r="F479">
        <v>1</v>
      </c>
      <c r="G479">
        <v>10</v>
      </c>
      <c r="I479" t="s">
        <v>2323</v>
      </c>
    </row>
    <row r="480" spans="1:10" x14ac:dyDescent="0.3">
      <c r="A480" t="s">
        <v>1531</v>
      </c>
      <c r="B480" t="s">
        <v>1532</v>
      </c>
      <c r="C480" t="s">
        <v>1835</v>
      </c>
      <c r="D480" t="s">
        <v>1793</v>
      </c>
      <c r="E480">
        <v>0</v>
      </c>
      <c r="I480" t="s">
        <v>2323</v>
      </c>
      <c r="J480" t="s">
        <v>2322</v>
      </c>
    </row>
    <row r="481" spans="1:10" x14ac:dyDescent="0.3">
      <c r="A481" t="s">
        <v>217</v>
      </c>
      <c r="B481" t="s">
        <v>218</v>
      </c>
      <c r="C481" t="s">
        <v>1835</v>
      </c>
      <c r="D481" t="s">
        <v>1793</v>
      </c>
      <c r="E481">
        <v>24</v>
      </c>
      <c r="F481">
        <v>2</v>
      </c>
      <c r="G481">
        <v>2</v>
      </c>
      <c r="I481" t="s">
        <v>2323</v>
      </c>
    </row>
    <row r="482" spans="1:10" x14ac:dyDescent="0.3">
      <c r="A482" t="s">
        <v>211</v>
      </c>
      <c r="B482" t="s">
        <v>212</v>
      </c>
      <c r="C482" t="s">
        <v>1835</v>
      </c>
      <c r="D482" t="s">
        <v>1793</v>
      </c>
      <c r="E482">
        <v>35</v>
      </c>
      <c r="F482">
        <v>2</v>
      </c>
      <c r="I482" t="s">
        <v>2323</v>
      </c>
    </row>
    <row r="483" spans="1:10" x14ac:dyDescent="0.3">
      <c r="A483" t="s">
        <v>209</v>
      </c>
      <c r="B483" t="s">
        <v>210</v>
      </c>
      <c r="C483" t="s">
        <v>1835</v>
      </c>
      <c r="D483" t="s">
        <v>1793</v>
      </c>
      <c r="E483">
        <v>239.41679999999999</v>
      </c>
      <c r="F483">
        <v>1</v>
      </c>
      <c r="I483" t="s">
        <v>2323</v>
      </c>
      <c r="J483" t="s">
        <v>2322</v>
      </c>
    </row>
    <row r="484" spans="1:10" x14ac:dyDescent="0.3">
      <c r="A484" t="s">
        <v>1539</v>
      </c>
      <c r="B484" t="s">
        <v>1540</v>
      </c>
      <c r="C484" t="s">
        <v>1835</v>
      </c>
      <c r="D484" t="s">
        <v>1793</v>
      </c>
      <c r="E484">
        <v>330</v>
      </c>
      <c r="F484">
        <v>1</v>
      </c>
      <c r="I484" t="s">
        <v>2323</v>
      </c>
      <c r="J484" t="s">
        <v>2322</v>
      </c>
    </row>
    <row r="485" spans="1:10" x14ac:dyDescent="0.3">
      <c r="A485" t="s">
        <v>1673</v>
      </c>
      <c r="B485" t="s">
        <v>1674</v>
      </c>
      <c r="C485" t="s">
        <v>1835</v>
      </c>
      <c r="D485" t="s">
        <v>1793</v>
      </c>
      <c r="E485">
        <v>295</v>
      </c>
      <c r="F485">
        <v>2</v>
      </c>
      <c r="G485">
        <v>1</v>
      </c>
      <c r="I485" t="s">
        <v>2323</v>
      </c>
    </row>
    <row r="486" spans="1:10" x14ac:dyDescent="0.3">
      <c r="A486" t="s">
        <v>332</v>
      </c>
      <c r="B486" t="s">
        <v>333</v>
      </c>
      <c r="C486" t="s">
        <v>1835</v>
      </c>
      <c r="D486" t="s">
        <v>1793</v>
      </c>
      <c r="E486">
        <v>45</v>
      </c>
      <c r="F486">
        <v>2</v>
      </c>
      <c r="G486">
        <v>6</v>
      </c>
      <c r="I486" t="s">
        <v>2323</v>
      </c>
    </row>
    <row r="487" spans="1:10" x14ac:dyDescent="0.3">
      <c r="A487" t="s">
        <v>108</v>
      </c>
      <c r="B487" t="s">
        <v>109</v>
      </c>
      <c r="C487" t="s">
        <v>1835</v>
      </c>
      <c r="D487" t="s">
        <v>1793</v>
      </c>
      <c r="E487">
        <v>1017</v>
      </c>
      <c r="F487">
        <v>1</v>
      </c>
      <c r="G487">
        <v>2</v>
      </c>
      <c r="I487" t="s">
        <v>2323</v>
      </c>
      <c r="J487" t="s">
        <v>2322</v>
      </c>
    </row>
    <row r="488" spans="1:10" x14ac:dyDescent="0.3">
      <c r="A488" t="s">
        <v>227</v>
      </c>
      <c r="B488" t="s">
        <v>228</v>
      </c>
      <c r="C488" t="s">
        <v>1835</v>
      </c>
      <c r="D488" t="s">
        <v>1793</v>
      </c>
      <c r="E488">
        <v>4000</v>
      </c>
      <c r="F488">
        <v>2</v>
      </c>
      <c r="G488">
        <v>0.1</v>
      </c>
      <c r="H488" t="s">
        <v>72</v>
      </c>
      <c r="I488" t="s">
        <v>2323</v>
      </c>
    </row>
    <row r="489" spans="1:10" x14ac:dyDescent="0.3">
      <c r="A489" t="s">
        <v>201</v>
      </c>
      <c r="B489" t="s">
        <v>202</v>
      </c>
      <c r="C489" t="s">
        <v>1835</v>
      </c>
      <c r="D489" t="s">
        <v>1793</v>
      </c>
      <c r="E489">
        <v>324.29199999999997</v>
      </c>
      <c r="F489">
        <v>1</v>
      </c>
      <c r="I489" t="s">
        <v>2323</v>
      </c>
      <c r="J489" t="s">
        <v>2322</v>
      </c>
    </row>
    <row r="490" spans="1:10" x14ac:dyDescent="0.3">
      <c r="A490" t="s">
        <v>1745</v>
      </c>
      <c r="B490" t="s">
        <v>1746</v>
      </c>
      <c r="C490" t="s">
        <v>1842</v>
      </c>
      <c r="D490" t="s">
        <v>1793</v>
      </c>
      <c r="E490">
        <v>255</v>
      </c>
      <c r="F490">
        <v>2</v>
      </c>
      <c r="G490">
        <v>25</v>
      </c>
      <c r="H490" t="s">
        <v>72</v>
      </c>
      <c r="I490" t="s">
        <v>2323</v>
      </c>
    </row>
    <row r="491" spans="1:10" x14ac:dyDescent="0.3">
      <c r="A491" t="s">
        <v>1525</v>
      </c>
      <c r="B491" t="s">
        <v>1526</v>
      </c>
      <c r="C491" t="s">
        <v>1835</v>
      </c>
      <c r="D491" t="s">
        <v>1793</v>
      </c>
      <c r="E491">
        <v>0</v>
      </c>
      <c r="I491" t="s">
        <v>2323</v>
      </c>
      <c r="J491" t="s">
        <v>2322</v>
      </c>
    </row>
    <row r="492" spans="1:10" x14ac:dyDescent="0.3">
      <c r="A492" t="s">
        <v>122</v>
      </c>
      <c r="B492" t="s">
        <v>123</v>
      </c>
      <c r="C492" t="s">
        <v>1835</v>
      </c>
      <c r="D492" t="s">
        <v>1793</v>
      </c>
      <c r="E492">
        <v>0</v>
      </c>
      <c r="I492" t="s">
        <v>2323</v>
      </c>
      <c r="J492" t="s">
        <v>2322</v>
      </c>
    </row>
    <row r="493" spans="1:10" x14ac:dyDescent="0.3">
      <c r="A493" t="s">
        <v>865</v>
      </c>
      <c r="B493" t="s">
        <v>866</v>
      </c>
      <c r="C493" t="s">
        <v>1835</v>
      </c>
      <c r="D493" t="s">
        <v>1793</v>
      </c>
      <c r="E493">
        <v>13</v>
      </c>
      <c r="F493">
        <v>2</v>
      </c>
      <c r="G493">
        <v>5</v>
      </c>
      <c r="I493" t="s">
        <v>2323</v>
      </c>
    </row>
    <row r="494" spans="1:10" x14ac:dyDescent="0.3">
      <c r="A494" t="s">
        <v>851</v>
      </c>
      <c r="B494" t="s">
        <v>852</v>
      </c>
      <c r="C494" t="s">
        <v>1835</v>
      </c>
      <c r="D494" t="s">
        <v>1793</v>
      </c>
      <c r="E494">
        <v>25</v>
      </c>
      <c r="F494">
        <v>2</v>
      </c>
      <c r="G494">
        <v>5</v>
      </c>
      <c r="I494" t="s">
        <v>2323</v>
      </c>
    </row>
    <row r="495" spans="1:10" x14ac:dyDescent="0.3">
      <c r="A495" t="s">
        <v>1157</v>
      </c>
      <c r="B495" t="s">
        <v>1158</v>
      </c>
      <c r="C495" t="s">
        <v>1835</v>
      </c>
      <c r="D495" t="s">
        <v>1793</v>
      </c>
      <c r="E495">
        <v>12</v>
      </c>
      <c r="F495">
        <v>2</v>
      </c>
      <c r="I495" t="s">
        <v>2323</v>
      </c>
      <c r="J495" t="s">
        <v>2322</v>
      </c>
    </row>
    <row r="496" spans="1:10" x14ac:dyDescent="0.3">
      <c r="A496" t="s">
        <v>845</v>
      </c>
      <c r="B496" t="s">
        <v>846</v>
      </c>
      <c r="C496" t="s">
        <v>1870</v>
      </c>
      <c r="D496" t="s">
        <v>1793</v>
      </c>
      <c r="E496">
        <v>0.88</v>
      </c>
      <c r="F496">
        <v>2</v>
      </c>
      <c r="G496">
        <v>317.52</v>
      </c>
      <c r="I496" t="s">
        <v>2323</v>
      </c>
      <c r="J496" t="s">
        <v>2513</v>
      </c>
    </row>
    <row r="497" spans="1:10" x14ac:dyDescent="0.3">
      <c r="A497" t="s">
        <v>207</v>
      </c>
      <c r="B497" t="s">
        <v>208</v>
      </c>
      <c r="C497" t="s">
        <v>1870</v>
      </c>
      <c r="D497" t="s">
        <v>1793</v>
      </c>
      <c r="E497">
        <v>75.861000000000004</v>
      </c>
      <c r="F497">
        <v>1</v>
      </c>
      <c r="G497">
        <v>25</v>
      </c>
      <c r="H497" t="s">
        <v>2325</v>
      </c>
      <c r="I497" t="s">
        <v>2323</v>
      </c>
      <c r="J497" t="s">
        <v>2322</v>
      </c>
    </row>
    <row r="498" spans="1:10" x14ac:dyDescent="0.3">
      <c r="A498" t="s">
        <v>715</v>
      </c>
      <c r="B498" t="s">
        <v>716</v>
      </c>
      <c r="C498" t="s">
        <v>1849</v>
      </c>
      <c r="D498" t="s">
        <v>1793</v>
      </c>
      <c r="E498">
        <v>0</v>
      </c>
      <c r="F498">
        <v>2</v>
      </c>
      <c r="I498" t="s">
        <v>2331</v>
      </c>
    </row>
    <row r="499" spans="1:10" x14ac:dyDescent="0.3">
      <c r="A499" t="s">
        <v>973</v>
      </c>
      <c r="B499" t="s">
        <v>974</v>
      </c>
      <c r="C499" t="s">
        <v>1811</v>
      </c>
      <c r="D499" t="s">
        <v>1800</v>
      </c>
      <c r="E499">
        <v>7.8</v>
      </c>
      <c r="F499">
        <v>1</v>
      </c>
      <c r="G499">
        <v>3000</v>
      </c>
      <c r="H499" t="s">
        <v>2345</v>
      </c>
      <c r="I499" t="s">
        <v>2374</v>
      </c>
      <c r="J499" t="s">
        <v>2338</v>
      </c>
    </row>
    <row r="500" spans="1:10" x14ac:dyDescent="0.3">
      <c r="A500" t="s">
        <v>1437</v>
      </c>
      <c r="B500" t="s">
        <v>1438</v>
      </c>
      <c r="C500" t="s">
        <v>1811</v>
      </c>
      <c r="D500" t="s">
        <v>1800</v>
      </c>
      <c r="E500">
        <v>9.5</v>
      </c>
      <c r="F500">
        <v>1</v>
      </c>
      <c r="G500">
        <v>3000</v>
      </c>
      <c r="H500" t="s">
        <v>2345</v>
      </c>
      <c r="I500" t="s">
        <v>2374</v>
      </c>
      <c r="J500" t="s">
        <v>2338</v>
      </c>
    </row>
    <row r="501" spans="1:10" x14ac:dyDescent="0.3">
      <c r="A501" t="s">
        <v>997</v>
      </c>
      <c r="B501" t="s">
        <v>998</v>
      </c>
      <c r="C501" t="s">
        <v>1811</v>
      </c>
      <c r="D501" t="s">
        <v>1800</v>
      </c>
      <c r="E501">
        <v>9.5</v>
      </c>
      <c r="F501">
        <v>1</v>
      </c>
      <c r="G501">
        <v>3000</v>
      </c>
      <c r="H501" t="s">
        <v>2345</v>
      </c>
      <c r="I501" t="s">
        <v>2374</v>
      </c>
      <c r="J501" t="s">
        <v>2338</v>
      </c>
    </row>
    <row r="502" spans="1:10" x14ac:dyDescent="0.3">
      <c r="A502" t="s">
        <v>2128</v>
      </c>
      <c r="B502" t="s">
        <v>2129</v>
      </c>
      <c r="C502" t="s">
        <v>1811</v>
      </c>
      <c r="D502" t="s">
        <v>1800</v>
      </c>
      <c r="E502">
        <v>6.63</v>
      </c>
      <c r="F502">
        <v>1</v>
      </c>
      <c r="G502">
        <v>3000</v>
      </c>
      <c r="H502" t="s">
        <v>2345</v>
      </c>
      <c r="I502" t="s">
        <v>2374</v>
      </c>
      <c r="J502" t="s">
        <v>2338</v>
      </c>
    </row>
    <row r="503" spans="1:10" x14ac:dyDescent="0.3">
      <c r="A503" t="s">
        <v>1151</v>
      </c>
      <c r="B503" t="s">
        <v>1152</v>
      </c>
      <c r="C503" t="s">
        <v>1811</v>
      </c>
      <c r="D503" t="s">
        <v>1800</v>
      </c>
      <c r="E503">
        <v>7.45</v>
      </c>
      <c r="F503">
        <v>1</v>
      </c>
      <c r="G503">
        <v>3000</v>
      </c>
      <c r="H503" t="s">
        <v>2345</v>
      </c>
      <c r="I503" t="s">
        <v>2374</v>
      </c>
      <c r="J503" t="s">
        <v>2338</v>
      </c>
    </row>
    <row r="504" spans="1:10" x14ac:dyDescent="0.3">
      <c r="A504" t="s">
        <v>1497</v>
      </c>
      <c r="B504" t="s">
        <v>1498</v>
      </c>
      <c r="C504" t="s">
        <v>1811</v>
      </c>
      <c r="D504" t="s">
        <v>1800</v>
      </c>
      <c r="E504">
        <v>9.68</v>
      </c>
      <c r="F504">
        <v>1</v>
      </c>
      <c r="G504">
        <v>3000</v>
      </c>
      <c r="H504" t="s">
        <v>2345</v>
      </c>
      <c r="I504" t="s">
        <v>2374</v>
      </c>
      <c r="J504" t="s">
        <v>2338</v>
      </c>
    </row>
    <row r="505" spans="1:10" x14ac:dyDescent="0.3">
      <c r="A505" t="s">
        <v>686</v>
      </c>
      <c r="B505" t="s">
        <v>687</v>
      </c>
      <c r="C505" t="s">
        <v>1821</v>
      </c>
      <c r="D505" t="s">
        <v>1800</v>
      </c>
      <c r="E505">
        <v>2.6301000000000001</v>
      </c>
      <c r="F505">
        <v>1</v>
      </c>
      <c r="G505">
        <v>10000</v>
      </c>
      <c r="H505" t="s">
        <v>2345</v>
      </c>
      <c r="I505" t="s">
        <v>2321</v>
      </c>
    </row>
    <row r="506" spans="1:10" x14ac:dyDescent="0.3">
      <c r="A506" t="s">
        <v>702</v>
      </c>
      <c r="B506" t="s">
        <v>703</v>
      </c>
      <c r="C506" t="s">
        <v>1821</v>
      </c>
      <c r="D506" t="s">
        <v>1800</v>
      </c>
      <c r="E506">
        <v>1.6148</v>
      </c>
      <c r="F506">
        <v>1</v>
      </c>
      <c r="G506">
        <v>25000</v>
      </c>
      <c r="H506" t="s">
        <v>2345</v>
      </c>
      <c r="I506" t="s">
        <v>2321</v>
      </c>
    </row>
    <row r="507" spans="1:10" x14ac:dyDescent="0.3">
      <c r="A507" t="s">
        <v>666</v>
      </c>
      <c r="B507" t="s">
        <v>667</v>
      </c>
      <c r="C507" t="s">
        <v>1883</v>
      </c>
      <c r="D507" t="s">
        <v>1793</v>
      </c>
      <c r="E507">
        <v>0.91</v>
      </c>
      <c r="F507">
        <v>2</v>
      </c>
      <c r="G507">
        <v>27</v>
      </c>
      <c r="I507" t="s">
        <v>2323</v>
      </c>
    </row>
    <row r="508" spans="1:10" x14ac:dyDescent="0.3">
      <c r="A508" t="s">
        <v>1721</v>
      </c>
      <c r="B508" t="s">
        <v>1722</v>
      </c>
      <c r="C508" t="s">
        <v>1814</v>
      </c>
      <c r="D508" t="s">
        <v>1800</v>
      </c>
      <c r="E508">
        <v>0.32</v>
      </c>
      <c r="F508">
        <v>2</v>
      </c>
      <c r="G508">
        <v>50000</v>
      </c>
      <c r="H508" t="s">
        <v>2345</v>
      </c>
      <c r="I508" t="s">
        <v>2514</v>
      </c>
      <c r="J508" t="s">
        <v>2322</v>
      </c>
    </row>
    <row r="509" spans="1:10" x14ac:dyDescent="0.3">
      <c r="A509" t="s">
        <v>682</v>
      </c>
      <c r="B509" t="s">
        <v>683</v>
      </c>
      <c r="C509" t="s">
        <v>1801</v>
      </c>
      <c r="D509" t="s">
        <v>1800</v>
      </c>
      <c r="E509">
        <v>2.75</v>
      </c>
      <c r="F509">
        <v>1</v>
      </c>
      <c r="G509">
        <v>30000</v>
      </c>
      <c r="H509" t="s">
        <v>2345</v>
      </c>
      <c r="I509" t="s">
        <v>2324</v>
      </c>
    </row>
    <row r="510" spans="1:10" x14ac:dyDescent="0.3">
      <c r="A510" t="s">
        <v>62</v>
      </c>
      <c r="B510" t="s">
        <v>63</v>
      </c>
      <c r="C510" t="s">
        <v>1801</v>
      </c>
      <c r="D510" t="s">
        <v>1800</v>
      </c>
      <c r="E510">
        <v>1.3</v>
      </c>
      <c r="F510">
        <v>1</v>
      </c>
      <c r="G510">
        <v>3000</v>
      </c>
      <c r="H510" t="s">
        <v>2345</v>
      </c>
      <c r="I510" t="s">
        <v>2324</v>
      </c>
      <c r="J510" t="s">
        <v>2367</v>
      </c>
    </row>
    <row r="511" spans="1:10" x14ac:dyDescent="0.3">
      <c r="A511" t="s">
        <v>708</v>
      </c>
      <c r="B511" t="s">
        <v>709</v>
      </c>
      <c r="C511" t="s">
        <v>1801</v>
      </c>
      <c r="D511" t="s">
        <v>1800</v>
      </c>
      <c r="E511">
        <v>2.9</v>
      </c>
      <c r="F511">
        <v>1</v>
      </c>
      <c r="G511">
        <v>1200</v>
      </c>
      <c r="H511" t="s">
        <v>2345</v>
      </c>
      <c r="I511" t="s">
        <v>2324</v>
      </c>
    </row>
    <row r="512" spans="1:10" x14ac:dyDescent="0.3">
      <c r="A512" t="s">
        <v>1585</v>
      </c>
      <c r="B512" t="s">
        <v>1586</v>
      </c>
      <c r="C512" t="s">
        <v>1801</v>
      </c>
      <c r="D512" t="s">
        <v>1800</v>
      </c>
      <c r="E512">
        <v>1.5</v>
      </c>
      <c r="F512">
        <v>1</v>
      </c>
      <c r="G512">
        <v>2000</v>
      </c>
      <c r="H512" t="s">
        <v>2345</v>
      </c>
      <c r="I512" t="s">
        <v>2324</v>
      </c>
    </row>
    <row r="513" spans="1:9" x14ac:dyDescent="0.3">
      <c r="A513" t="s">
        <v>684</v>
      </c>
      <c r="B513" t="s">
        <v>685</v>
      </c>
      <c r="C513" t="s">
        <v>1801</v>
      </c>
      <c r="D513" t="s">
        <v>1800</v>
      </c>
      <c r="E513">
        <v>0.45</v>
      </c>
      <c r="F513">
        <v>1</v>
      </c>
      <c r="G513">
        <v>4000</v>
      </c>
      <c r="H513" t="s">
        <v>2345</v>
      </c>
      <c r="I513" t="s">
        <v>2324</v>
      </c>
    </row>
    <row r="514" spans="1:9" x14ac:dyDescent="0.3">
      <c r="A514" t="s">
        <v>2515</v>
      </c>
      <c r="B514" t="s">
        <v>2516</v>
      </c>
      <c r="C514" t="s">
        <v>1801</v>
      </c>
      <c r="D514" t="s">
        <v>1800</v>
      </c>
      <c r="E514">
        <v>1.3</v>
      </c>
      <c r="F514">
        <v>1</v>
      </c>
      <c r="G514">
        <v>3000</v>
      </c>
      <c r="H514" t="s">
        <v>2345</v>
      </c>
      <c r="I514" t="s">
        <v>2324</v>
      </c>
    </row>
    <row r="515" spans="1:9" x14ac:dyDescent="0.3">
      <c r="A515" t="s">
        <v>490</v>
      </c>
      <c r="B515" t="s">
        <v>491</v>
      </c>
      <c r="C515" t="s">
        <v>1801</v>
      </c>
      <c r="D515" t="s">
        <v>1800</v>
      </c>
      <c r="E515">
        <v>1.3</v>
      </c>
      <c r="F515">
        <v>1</v>
      </c>
      <c r="G515">
        <v>2500</v>
      </c>
      <c r="H515" t="s">
        <v>2345</v>
      </c>
      <c r="I515" t="s">
        <v>2324</v>
      </c>
    </row>
    <row r="516" spans="1:9" x14ac:dyDescent="0.3">
      <c r="A516" t="s">
        <v>2517</v>
      </c>
      <c r="B516" t="s">
        <v>2518</v>
      </c>
      <c r="C516" t="s">
        <v>1801</v>
      </c>
      <c r="D516" t="s">
        <v>1800</v>
      </c>
      <c r="E516">
        <v>0</v>
      </c>
      <c r="F516">
        <v>1</v>
      </c>
    </row>
    <row r="517" spans="1:9" x14ac:dyDescent="0.3">
      <c r="A517" t="s">
        <v>2519</v>
      </c>
      <c r="B517" t="s">
        <v>2520</v>
      </c>
      <c r="C517" t="s">
        <v>1801</v>
      </c>
      <c r="D517" t="s">
        <v>1800</v>
      </c>
      <c r="E517">
        <v>0</v>
      </c>
      <c r="F517">
        <v>1</v>
      </c>
    </row>
    <row r="518" spans="1:9" x14ac:dyDescent="0.3">
      <c r="A518" t="s">
        <v>704</v>
      </c>
      <c r="B518" t="s">
        <v>705</v>
      </c>
      <c r="C518" t="s">
        <v>1801</v>
      </c>
      <c r="D518" t="s">
        <v>1800</v>
      </c>
      <c r="E518">
        <v>0.52</v>
      </c>
      <c r="F518">
        <v>1</v>
      </c>
      <c r="G518">
        <v>4000</v>
      </c>
      <c r="H518" t="s">
        <v>2345</v>
      </c>
      <c r="I518" t="s">
        <v>2324</v>
      </c>
    </row>
    <row r="519" spans="1:9" x14ac:dyDescent="0.3">
      <c r="A519" t="s">
        <v>1163</v>
      </c>
      <c r="B519" t="s">
        <v>1164</v>
      </c>
      <c r="C519" t="s">
        <v>1820</v>
      </c>
      <c r="D519" t="s">
        <v>1800</v>
      </c>
      <c r="E519">
        <v>13.48</v>
      </c>
      <c r="F519">
        <v>1</v>
      </c>
      <c r="G519">
        <v>1000</v>
      </c>
      <c r="H519" t="s">
        <v>2345</v>
      </c>
      <c r="I519" t="s">
        <v>2321</v>
      </c>
    </row>
    <row r="520" spans="1:9" x14ac:dyDescent="0.3">
      <c r="A520" t="s">
        <v>66</v>
      </c>
      <c r="B520" t="s">
        <v>67</v>
      </c>
      <c r="C520" t="s">
        <v>1820</v>
      </c>
      <c r="D520" t="s">
        <v>1800</v>
      </c>
      <c r="E520">
        <v>18.38</v>
      </c>
      <c r="F520">
        <v>1</v>
      </c>
      <c r="G520">
        <v>1000</v>
      </c>
      <c r="H520" t="s">
        <v>2345</v>
      </c>
      <c r="I520" t="s">
        <v>2321</v>
      </c>
    </row>
    <row r="521" spans="1:9" x14ac:dyDescent="0.3">
      <c r="A521" t="s">
        <v>688</v>
      </c>
      <c r="B521" t="s">
        <v>689</v>
      </c>
      <c r="C521" t="s">
        <v>1820</v>
      </c>
      <c r="D521" t="s">
        <v>1800</v>
      </c>
      <c r="E521">
        <v>14.78</v>
      </c>
      <c r="F521">
        <v>1</v>
      </c>
      <c r="G521">
        <v>1000</v>
      </c>
      <c r="H521" t="s">
        <v>2345</v>
      </c>
      <c r="I521" t="s">
        <v>2321</v>
      </c>
    </row>
    <row r="522" spans="1:9" x14ac:dyDescent="0.3">
      <c r="A522" t="s">
        <v>139</v>
      </c>
      <c r="B522" t="s">
        <v>140</v>
      </c>
      <c r="C522" t="s">
        <v>1820</v>
      </c>
      <c r="D522" t="s">
        <v>1800</v>
      </c>
      <c r="E522">
        <v>19.66</v>
      </c>
      <c r="F522">
        <v>1</v>
      </c>
      <c r="G522">
        <v>1000</v>
      </c>
      <c r="H522" t="s">
        <v>2345</v>
      </c>
      <c r="I522" t="s">
        <v>2321</v>
      </c>
    </row>
    <row r="523" spans="1:9" x14ac:dyDescent="0.3">
      <c r="A523" t="s">
        <v>662</v>
      </c>
      <c r="B523" t="s">
        <v>663</v>
      </c>
      <c r="C523" t="s">
        <v>1820</v>
      </c>
      <c r="D523" t="s">
        <v>1800</v>
      </c>
      <c r="E523">
        <v>16.32</v>
      </c>
      <c r="F523">
        <v>1</v>
      </c>
      <c r="G523">
        <v>1000</v>
      </c>
      <c r="H523" t="s">
        <v>2345</v>
      </c>
      <c r="I523" t="s">
        <v>2321</v>
      </c>
    </row>
    <row r="524" spans="1:9" x14ac:dyDescent="0.3">
      <c r="A524" t="s">
        <v>727</v>
      </c>
      <c r="B524" t="s">
        <v>728</v>
      </c>
      <c r="C524" t="s">
        <v>1820</v>
      </c>
      <c r="D524" t="s">
        <v>1800</v>
      </c>
      <c r="E524">
        <v>18.559999999999999</v>
      </c>
      <c r="F524">
        <v>1</v>
      </c>
      <c r="G524">
        <v>1000</v>
      </c>
      <c r="H524" t="s">
        <v>2345</v>
      </c>
      <c r="I524" t="s">
        <v>2321</v>
      </c>
    </row>
    <row r="525" spans="1:9" x14ac:dyDescent="0.3">
      <c r="A525" t="s">
        <v>1535</v>
      </c>
      <c r="B525" t="s">
        <v>2521</v>
      </c>
      <c r="C525" t="s">
        <v>1820</v>
      </c>
      <c r="D525" t="s">
        <v>1800</v>
      </c>
      <c r="E525">
        <v>9.76</v>
      </c>
      <c r="F525">
        <v>1</v>
      </c>
      <c r="G525">
        <v>1500</v>
      </c>
      <c r="H525" t="s">
        <v>2345</v>
      </c>
      <c r="I525" t="s">
        <v>2321</v>
      </c>
    </row>
    <row r="526" spans="1:9" x14ac:dyDescent="0.3">
      <c r="A526" t="s">
        <v>25</v>
      </c>
      <c r="B526" t="s">
        <v>26</v>
      </c>
      <c r="C526" t="s">
        <v>1820</v>
      </c>
      <c r="D526" t="s">
        <v>1800</v>
      </c>
      <c r="E526">
        <v>3.62</v>
      </c>
      <c r="F526">
        <v>1</v>
      </c>
      <c r="G526">
        <v>2000</v>
      </c>
      <c r="H526" t="s">
        <v>2345</v>
      </c>
      <c r="I526" t="s">
        <v>2321</v>
      </c>
    </row>
    <row r="527" spans="1:9" x14ac:dyDescent="0.3">
      <c r="A527" t="s">
        <v>27</v>
      </c>
      <c r="B527" t="s">
        <v>28</v>
      </c>
      <c r="C527" t="s">
        <v>1820</v>
      </c>
      <c r="D527" t="s">
        <v>1800</v>
      </c>
      <c r="E527">
        <v>1.1399999999999999</v>
      </c>
      <c r="F527">
        <v>1</v>
      </c>
      <c r="G527">
        <v>2000</v>
      </c>
      <c r="H527" t="s">
        <v>2345</v>
      </c>
      <c r="I527" t="s">
        <v>2321</v>
      </c>
    </row>
    <row r="528" spans="1:9" x14ac:dyDescent="0.3">
      <c r="A528" t="s">
        <v>1224</v>
      </c>
      <c r="B528" t="s">
        <v>1225</v>
      </c>
      <c r="C528" t="s">
        <v>1820</v>
      </c>
      <c r="D528" t="s">
        <v>1800</v>
      </c>
      <c r="E528">
        <v>17.12</v>
      </c>
      <c r="F528">
        <v>1</v>
      </c>
      <c r="G528">
        <v>1000</v>
      </c>
      <c r="H528" t="s">
        <v>2345</v>
      </c>
      <c r="I528" t="s">
        <v>2321</v>
      </c>
    </row>
    <row r="529" spans="1:9" x14ac:dyDescent="0.3">
      <c r="A529" t="s">
        <v>1060</v>
      </c>
      <c r="B529" t="s">
        <v>1061</v>
      </c>
      <c r="C529" t="s">
        <v>1820</v>
      </c>
      <c r="D529" t="s">
        <v>1800</v>
      </c>
      <c r="E529">
        <v>16.02</v>
      </c>
      <c r="F529">
        <v>1</v>
      </c>
      <c r="G529">
        <v>500</v>
      </c>
      <c r="H529" t="s">
        <v>2345</v>
      </c>
      <c r="I529" t="s">
        <v>2321</v>
      </c>
    </row>
    <row r="530" spans="1:9" x14ac:dyDescent="0.3">
      <c r="A530" t="s">
        <v>286</v>
      </c>
      <c r="B530" t="s">
        <v>287</v>
      </c>
      <c r="C530" t="s">
        <v>1820</v>
      </c>
      <c r="D530" t="s">
        <v>1800</v>
      </c>
      <c r="E530">
        <v>28.09</v>
      </c>
      <c r="F530">
        <v>1</v>
      </c>
      <c r="G530">
        <v>500</v>
      </c>
      <c r="H530" t="s">
        <v>2345</v>
      </c>
      <c r="I530" t="s">
        <v>2321</v>
      </c>
    </row>
    <row r="531" spans="1:9" x14ac:dyDescent="0.3">
      <c r="A531" t="s">
        <v>274</v>
      </c>
      <c r="B531" t="s">
        <v>275</v>
      </c>
      <c r="C531" t="s">
        <v>1820</v>
      </c>
      <c r="D531" t="s">
        <v>1800</v>
      </c>
      <c r="E531">
        <v>6.99</v>
      </c>
      <c r="F531">
        <v>1</v>
      </c>
      <c r="G531">
        <v>500</v>
      </c>
      <c r="H531" t="s">
        <v>2345</v>
      </c>
      <c r="I531" t="s">
        <v>2321</v>
      </c>
    </row>
    <row r="532" spans="1:9" x14ac:dyDescent="0.3">
      <c r="A532" t="s">
        <v>284</v>
      </c>
      <c r="B532" t="s">
        <v>285</v>
      </c>
      <c r="C532" t="s">
        <v>1820</v>
      </c>
      <c r="D532" t="s">
        <v>1800</v>
      </c>
      <c r="E532">
        <v>5.31</v>
      </c>
      <c r="F532">
        <v>1</v>
      </c>
      <c r="G532">
        <v>500</v>
      </c>
      <c r="H532" t="s">
        <v>2345</v>
      </c>
      <c r="I532" t="s">
        <v>2321</v>
      </c>
    </row>
    <row r="533" spans="1:9" x14ac:dyDescent="0.3">
      <c r="A533" t="s">
        <v>1020</v>
      </c>
      <c r="B533" t="s">
        <v>1021</v>
      </c>
      <c r="C533" t="s">
        <v>1820</v>
      </c>
      <c r="D533" t="s">
        <v>1800</v>
      </c>
      <c r="E533">
        <v>12.55</v>
      </c>
      <c r="F533">
        <v>1</v>
      </c>
      <c r="H533" t="s">
        <v>2345</v>
      </c>
      <c r="I533" t="s">
        <v>2321</v>
      </c>
    </row>
    <row r="534" spans="1:9" x14ac:dyDescent="0.3">
      <c r="A534" t="s">
        <v>1029</v>
      </c>
      <c r="B534" t="s">
        <v>1030</v>
      </c>
      <c r="C534" t="s">
        <v>1820</v>
      </c>
      <c r="D534" t="s">
        <v>1800</v>
      </c>
      <c r="E534">
        <v>12.55</v>
      </c>
      <c r="F534">
        <v>1</v>
      </c>
      <c r="H534" t="s">
        <v>2345</v>
      </c>
      <c r="I534" t="s">
        <v>2321</v>
      </c>
    </row>
    <row r="535" spans="1:9" x14ac:dyDescent="0.3">
      <c r="A535" t="s">
        <v>1591</v>
      </c>
      <c r="B535" t="s">
        <v>1592</v>
      </c>
      <c r="C535" t="s">
        <v>1820</v>
      </c>
      <c r="D535" t="s">
        <v>1800</v>
      </c>
      <c r="E535">
        <v>7.14</v>
      </c>
      <c r="F535">
        <v>1</v>
      </c>
      <c r="H535" t="s">
        <v>2345</v>
      </c>
      <c r="I535" t="s">
        <v>2321</v>
      </c>
    </row>
    <row r="536" spans="1:9" x14ac:dyDescent="0.3">
      <c r="A536" t="s">
        <v>29</v>
      </c>
      <c r="B536" t="s">
        <v>2522</v>
      </c>
      <c r="C536" t="s">
        <v>1820</v>
      </c>
      <c r="D536" t="s">
        <v>1800</v>
      </c>
      <c r="E536">
        <v>9.76</v>
      </c>
      <c r="F536">
        <v>1</v>
      </c>
      <c r="G536">
        <v>1000</v>
      </c>
      <c r="H536" t="s">
        <v>2345</v>
      </c>
      <c r="I536" t="s">
        <v>2321</v>
      </c>
    </row>
    <row r="537" spans="1:9" x14ac:dyDescent="0.3">
      <c r="A537" t="s">
        <v>1237</v>
      </c>
      <c r="B537" t="s">
        <v>1238</v>
      </c>
      <c r="C537" t="s">
        <v>1820</v>
      </c>
      <c r="D537" t="s">
        <v>1800</v>
      </c>
      <c r="E537">
        <v>6.18</v>
      </c>
      <c r="F537">
        <v>1</v>
      </c>
      <c r="G537">
        <v>3000</v>
      </c>
      <c r="H537" t="s">
        <v>2345</v>
      </c>
      <c r="I537" t="s">
        <v>2321</v>
      </c>
    </row>
    <row r="538" spans="1:9" x14ac:dyDescent="0.3">
      <c r="A538" t="s">
        <v>1185</v>
      </c>
      <c r="B538" t="s">
        <v>1186</v>
      </c>
      <c r="C538" t="s">
        <v>1820</v>
      </c>
      <c r="D538" t="s">
        <v>1800</v>
      </c>
      <c r="E538">
        <v>15.62</v>
      </c>
      <c r="F538">
        <v>1</v>
      </c>
      <c r="G538">
        <v>1500</v>
      </c>
      <c r="H538" t="s">
        <v>2345</v>
      </c>
      <c r="I538" t="s">
        <v>2321</v>
      </c>
    </row>
    <row r="539" spans="1:9" x14ac:dyDescent="0.3">
      <c r="A539" t="s">
        <v>49</v>
      </c>
      <c r="B539" t="s">
        <v>50</v>
      </c>
      <c r="C539" t="s">
        <v>1820</v>
      </c>
      <c r="D539" t="s">
        <v>1800</v>
      </c>
      <c r="E539">
        <v>12.89</v>
      </c>
      <c r="F539">
        <v>1</v>
      </c>
      <c r="G539">
        <v>1000</v>
      </c>
      <c r="H539" t="s">
        <v>2345</v>
      </c>
      <c r="I539" t="s">
        <v>2321</v>
      </c>
    </row>
    <row r="540" spans="1:9" x14ac:dyDescent="0.3">
      <c r="A540" t="s">
        <v>749</v>
      </c>
      <c r="B540" t="s">
        <v>750</v>
      </c>
      <c r="C540" t="s">
        <v>1820</v>
      </c>
      <c r="D540" t="s">
        <v>1800</v>
      </c>
      <c r="E540">
        <v>12.98</v>
      </c>
      <c r="F540">
        <v>1</v>
      </c>
      <c r="G540">
        <v>1000</v>
      </c>
      <c r="H540" t="s">
        <v>2345</v>
      </c>
      <c r="I540" t="s">
        <v>2321</v>
      </c>
    </row>
    <row r="541" spans="1:9" x14ac:dyDescent="0.3">
      <c r="A541" t="s">
        <v>951</v>
      </c>
      <c r="B541" t="s">
        <v>952</v>
      </c>
      <c r="C541" t="s">
        <v>1820</v>
      </c>
      <c r="D541" t="s">
        <v>1800</v>
      </c>
      <c r="E541">
        <v>9.61</v>
      </c>
      <c r="F541">
        <v>1</v>
      </c>
      <c r="G541">
        <v>1500</v>
      </c>
      <c r="H541" t="s">
        <v>2345</v>
      </c>
      <c r="I541" t="s">
        <v>2321</v>
      </c>
    </row>
    <row r="542" spans="1:9" x14ac:dyDescent="0.3">
      <c r="A542" t="s">
        <v>763</v>
      </c>
      <c r="B542" t="s">
        <v>764</v>
      </c>
      <c r="C542" t="s">
        <v>1820</v>
      </c>
      <c r="D542" t="s">
        <v>1800</v>
      </c>
      <c r="E542">
        <v>12.42</v>
      </c>
      <c r="F542">
        <v>1</v>
      </c>
      <c r="G542">
        <v>1000</v>
      </c>
      <c r="H542" t="s">
        <v>2345</v>
      </c>
      <c r="I542" t="s">
        <v>2321</v>
      </c>
    </row>
    <row r="543" spans="1:9" x14ac:dyDescent="0.3">
      <c r="A543" t="s">
        <v>889</v>
      </c>
      <c r="B543" t="s">
        <v>890</v>
      </c>
      <c r="C543" t="s">
        <v>1820</v>
      </c>
      <c r="D543" t="s">
        <v>1800</v>
      </c>
      <c r="E543">
        <v>13.88</v>
      </c>
      <c r="F543">
        <v>1</v>
      </c>
      <c r="G543">
        <v>1000</v>
      </c>
      <c r="H543" t="s">
        <v>2345</v>
      </c>
      <c r="I543" t="s">
        <v>2321</v>
      </c>
    </row>
    <row r="544" spans="1:9" x14ac:dyDescent="0.3">
      <c r="A544" t="s">
        <v>1267</v>
      </c>
      <c r="B544" t="s">
        <v>2523</v>
      </c>
      <c r="C544" t="s">
        <v>1820</v>
      </c>
      <c r="D544" t="s">
        <v>1800</v>
      </c>
      <c r="E544">
        <v>13.87</v>
      </c>
      <c r="F544">
        <v>1</v>
      </c>
      <c r="G544">
        <v>1000</v>
      </c>
      <c r="H544" t="s">
        <v>2345</v>
      </c>
      <c r="I544" t="s">
        <v>2321</v>
      </c>
    </row>
    <row r="545" spans="1:10" x14ac:dyDescent="0.3">
      <c r="A545" t="s">
        <v>2524</v>
      </c>
      <c r="B545" t="s">
        <v>2525</v>
      </c>
      <c r="C545" t="s">
        <v>1820</v>
      </c>
      <c r="D545" t="s">
        <v>1800</v>
      </c>
      <c r="E545">
        <v>0</v>
      </c>
      <c r="F545">
        <v>1</v>
      </c>
      <c r="H545" t="s">
        <v>2345</v>
      </c>
      <c r="I545" t="s">
        <v>2321</v>
      </c>
    </row>
    <row r="546" spans="1:10" x14ac:dyDescent="0.3">
      <c r="A546" t="s">
        <v>945</v>
      </c>
      <c r="B546" t="s">
        <v>946</v>
      </c>
      <c r="C546" t="s">
        <v>1820</v>
      </c>
      <c r="D546" t="s">
        <v>1800</v>
      </c>
      <c r="E546">
        <v>8.89</v>
      </c>
      <c r="F546">
        <v>1</v>
      </c>
      <c r="G546">
        <v>2000</v>
      </c>
      <c r="H546" t="s">
        <v>2345</v>
      </c>
      <c r="I546" t="s">
        <v>2321</v>
      </c>
    </row>
    <row r="547" spans="1:10" x14ac:dyDescent="0.3">
      <c r="A547" t="s">
        <v>957</v>
      </c>
      <c r="B547" t="s">
        <v>958</v>
      </c>
      <c r="C547" t="s">
        <v>1820</v>
      </c>
      <c r="D547" t="s">
        <v>1800</v>
      </c>
      <c r="E547">
        <v>10.86</v>
      </c>
      <c r="F547">
        <v>1</v>
      </c>
      <c r="G547">
        <v>1500</v>
      </c>
      <c r="H547" t="s">
        <v>2345</v>
      </c>
      <c r="I547" t="s">
        <v>2321</v>
      </c>
    </row>
    <row r="548" spans="1:10" x14ac:dyDescent="0.3">
      <c r="A548" t="s">
        <v>1475</v>
      </c>
      <c r="B548" t="s">
        <v>1476</v>
      </c>
      <c r="C548" t="s">
        <v>1820</v>
      </c>
      <c r="D548" t="s">
        <v>1800</v>
      </c>
      <c r="E548">
        <v>27.39</v>
      </c>
      <c r="F548">
        <v>1</v>
      </c>
      <c r="G548">
        <v>1500</v>
      </c>
      <c r="H548" t="s">
        <v>2345</v>
      </c>
      <c r="I548" t="s">
        <v>2321</v>
      </c>
    </row>
    <row r="549" spans="1:10" x14ac:dyDescent="0.3">
      <c r="A549" t="s">
        <v>1210</v>
      </c>
      <c r="B549" t="s">
        <v>1211</v>
      </c>
      <c r="C549" t="s">
        <v>1820</v>
      </c>
      <c r="D549" t="s">
        <v>1800</v>
      </c>
      <c r="E549">
        <v>22.53</v>
      </c>
      <c r="F549">
        <v>1</v>
      </c>
      <c r="G549">
        <v>2000</v>
      </c>
      <c r="H549" t="s">
        <v>2345</v>
      </c>
      <c r="I549" t="s">
        <v>2321</v>
      </c>
    </row>
    <row r="550" spans="1:10" x14ac:dyDescent="0.3">
      <c r="A550" t="s">
        <v>1459</v>
      </c>
      <c r="B550" t="s">
        <v>1460</v>
      </c>
      <c r="C550" t="s">
        <v>1820</v>
      </c>
      <c r="D550" t="s">
        <v>1800</v>
      </c>
      <c r="E550">
        <v>20.47</v>
      </c>
      <c r="F550">
        <v>1</v>
      </c>
      <c r="G550">
        <v>2000</v>
      </c>
      <c r="H550" t="s">
        <v>2345</v>
      </c>
      <c r="I550" t="s">
        <v>2321</v>
      </c>
    </row>
    <row r="551" spans="1:10" x14ac:dyDescent="0.3">
      <c r="A551" t="s">
        <v>25</v>
      </c>
      <c r="B551" t="s">
        <v>26</v>
      </c>
      <c r="C551" t="s">
        <v>1820</v>
      </c>
      <c r="D551" t="s">
        <v>1800</v>
      </c>
      <c r="E551">
        <v>3.62</v>
      </c>
      <c r="F551">
        <v>1</v>
      </c>
      <c r="G551">
        <v>1000</v>
      </c>
      <c r="H551" t="s">
        <v>2345</v>
      </c>
      <c r="I551" t="s">
        <v>2321</v>
      </c>
    </row>
    <row r="552" spans="1:10" x14ac:dyDescent="0.3">
      <c r="A552" t="s">
        <v>27</v>
      </c>
      <c r="B552" t="s">
        <v>28</v>
      </c>
      <c r="C552" t="s">
        <v>1820</v>
      </c>
      <c r="D552" t="s">
        <v>1800</v>
      </c>
      <c r="E552">
        <v>1.1399999999999999</v>
      </c>
      <c r="F552">
        <v>1</v>
      </c>
      <c r="G552">
        <v>500</v>
      </c>
      <c r="H552" t="s">
        <v>2345</v>
      </c>
      <c r="I552" t="s">
        <v>2321</v>
      </c>
    </row>
    <row r="553" spans="1:10" x14ac:dyDescent="0.3">
      <c r="A553" t="s">
        <v>29</v>
      </c>
      <c r="B553" t="s">
        <v>30</v>
      </c>
      <c r="C553" t="s">
        <v>1820</v>
      </c>
      <c r="D553" t="s">
        <v>1800</v>
      </c>
      <c r="E553">
        <v>9.76</v>
      </c>
      <c r="F553">
        <v>1</v>
      </c>
      <c r="G553">
        <v>1000</v>
      </c>
      <c r="H553" t="s">
        <v>2345</v>
      </c>
      <c r="I553" t="s">
        <v>2321</v>
      </c>
    </row>
    <row r="554" spans="1:10" x14ac:dyDescent="0.3">
      <c r="A554" t="s">
        <v>176</v>
      </c>
      <c r="B554" t="s">
        <v>177</v>
      </c>
      <c r="C554" t="s">
        <v>1835</v>
      </c>
      <c r="D554" t="s">
        <v>1793</v>
      </c>
      <c r="E554">
        <v>65</v>
      </c>
      <c r="F554">
        <v>2</v>
      </c>
      <c r="G554">
        <v>1</v>
      </c>
      <c r="H554" t="s">
        <v>2325</v>
      </c>
      <c r="J554" t="s">
        <v>2322</v>
      </c>
    </row>
    <row r="555" spans="1:10" x14ac:dyDescent="0.3">
      <c r="A555" t="s">
        <v>143</v>
      </c>
      <c r="B555" t="s">
        <v>144</v>
      </c>
      <c r="D555" t="s">
        <v>1793</v>
      </c>
      <c r="E555">
        <v>0</v>
      </c>
      <c r="J555" t="s">
        <v>2322</v>
      </c>
    </row>
    <row r="556" spans="1:10" x14ac:dyDescent="0.3">
      <c r="A556" t="s">
        <v>1177</v>
      </c>
      <c r="B556" t="s">
        <v>1178</v>
      </c>
      <c r="C556" t="s">
        <v>1860</v>
      </c>
      <c r="D556" t="s">
        <v>1793</v>
      </c>
      <c r="E556">
        <v>87</v>
      </c>
      <c r="F556">
        <v>1</v>
      </c>
      <c r="G556">
        <v>25</v>
      </c>
      <c r="H556" t="s">
        <v>2325</v>
      </c>
      <c r="I556" t="s">
        <v>2321</v>
      </c>
    </row>
    <row r="557" spans="1:10" x14ac:dyDescent="0.3">
      <c r="A557" t="s">
        <v>1175</v>
      </c>
      <c r="B557" t="s">
        <v>1176</v>
      </c>
      <c r="C557" t="s">
        <v>1860</v>
      </c>
      <c r="D557" t="s">
        <v>1793</v>
      </c>
      <c r="E557">
        <v>40</v>
      </c>
      <c r="F557">
        <v>1</v>
      </c>
      <c r="G557">
        <v>25</v>
      </c>
      <c r="H557" t="s">
        <v>72</v>
      </c>
      <c r="I557" t="s">
        <v>2321</v>
      </c>
    </row>
    <row r="558" spans="1:10" x14ac:dyDescent="0.3">
      <c r="A558" t="s">
        <v>759</v>
      </c>
      <c r="B558" t="s">
        <v>760</v>
      </c>
      <c r="C558" t="s">
        <v>1804</v>
      </c>
      <c r="D558" t="s">
        <v>1800</v>
      </c>
      <c r="E558">
        <v>141</v>
      </c>
      <c r="F558">
        <v>1</v>
      </c>
      <c r="G558">
        <v>150</v>
      </c>
      <c r="H558" t="s">
        <v>2325</v>
      </c>
      <c r="I558" t="s">
        <v>2321</v>
      </c>
      <c r="J558" t="s">
        <v>2322</v>
      </c>
    </row>
    <row r="559" spans="1:10" x14ac:dyDescent="0.3">
      <c r="A559" t="s">
        <v>761</v>
      </c>
      <c r="B559" t="s">
        <v>762</v>
      </c>
      <c r="C559" t="s">
        <v>1819</v>
      </c>
      <c r="D559" t="s">
        <v>1800</v>
      </c>
      <c r="E559">
        <v>5.3</v>
      </c>
      <c r="F559">
        <v>1</v>
      </c>
      <c r="G559">
        <v>10000</v>
      </c>
      <c r="H559" t="s">
        <v>2345</v>
      </c>
      <c r="I559" t="s">
        <v>2374</v>
      </c>
      <c r="J559" t="s">
        <v>2322</v>
      </c>
    </row>
    <row r="560" spans="1:10" x14ac:dyDescent="0.3">
      <c r="A560" t="s">
        <v>1505</v>
      </c>
      <c r="B560" t="s">
        <v>1506</v>
      </c>
      <c r="C560" t="s">
        <v>1805</v>
      </c>
      <c r="D560" t="s">
        <v>1800</v>
      </c>
      <c r="E560">
        <v>2</v>
      </c>
      <c r="F560">
        <v>1</v>
      </c>
      <c r="G560">
        <v>10000</v>
      </c>
      <c r="H560" t="s">
        <v>2345</v>
      </c>
      <c r="I560" t="s">
        <v>2357</v>
      </c>
    </row>
    <row r="561" spans="1:9" x14ac:dyDescent="0.3">
      <c r="A561" t="s">
        <v>1703</v>
      </c>
      <c r="B561" t="s">
        <v>1704</v>
      </c>
      <c r="C561" t="s">
        <v>1819</v>
      </c>
      <c r="D561" t="s">
        <v>1800</v>
      </c>
      <c r="E561">
        <v>5.99</v>
      </c>
      <c r="F561">
        <v>1</v>
      </c>
      <c r="G561">
        <v>10000</v>
      </c>
      <c r="H561" t="s">
        <v>2345</v>
      </c>
      <c r="I561" t="s">
        <v>2374</v>
      </c>
    </row>
    <row r="562" spans="1:9" x14ac:dyDescent="0.3">
      <c r="A562" t="s">
        <v>310</v>
      </c>
      <c r="B562" t="s">
        <v>311</v>
      </c>
      <c r="C562" t="s">
        <v>1827</v>
      </c>
      <c r="D562" t="s">
        <v>1800</v>
      </c>
      <c r="E562">
        <v>0.95840000000000003</v>
      </c>
      <c r="F562">
        <v>1</v>
      </c>
      <c r="G562">
        <v>10000</v>
      </c>
      <c r="H562" t="s">
        <v>2345</v>
      </c>
      <c r="I562" t="s">
        <v>2389</v>
      </c>
    </row>
    <row r="563" spans="1:9" x14ac:dyDescent="0.3">
      <c r="A563" t="s">
        <v>545</v>
      </c>
      <c r="B563" t="s">
        <v>546</v>
      </c>
      <c r="C563" t="s">
        <v>1807</v>
      </c>
      <c r="D563" t="s">
        <v>1800</v>
      </c>
      <c r="E563">
        <v>1.04</v>
      </c>
      <c r="F563">
        <v>1</v>
      </c>
      <c r="G563">
        <v>10000</v>
      </c>
      <c r="H563" t="s">
        <v>2345</v>
      </c>
      <c r="I563" t="s">
        <v>2389</v>
      </c>
    </row>
    <row r="564" spans="1:9" x14ac:dyDescent="0.3">
      <c r="A564" t="s">
        <v>411</v>
      </c>
      <c r="B564" t="s">
        <v>412</v>
      </c>
      <c r="C564" t="s">
        <v>1820</v>
      </c>
      <c r="D564" t="s">
        <v>1800</v>
      </c>
      <c r="E564">
        <v>7.91</v>
      </c>
      <c r="F564">
        <v>1</v>
      </c>
      <c r="G564">
        <v>1000</v>
      </c>
      <c r="H564" t="s">
        <v>2345</v>
      </c>
      <c r="I564" t="s">
        <v>2321</v>
      </c>
    </row>
    <row r="565" spans="1:9" x14ac:dyDescent="0.3">
      <c r="A565" t="s">
        <v>555</v>
      </c>
      <c r="B565" t="s">
        <v>556</v>
      </c>
      <c r="C565" t="s">
        <v>1807</v>
      </c>
      <c r="D565" t="s">
        <v>1800</v>
      </c>
      <c r="E565">
        <v>1.04</v>
      </c>
      <c r="F565">
        <v>1</v>
      </c>
      <c r="G565">
        <v>1000</v>
      </c>
      <c r="H565" t="s">
        <v>2345</v>
      </c>
      <c r="I565" t="s">
        <v>2389</v>
      </c>
    </row>
    <row r="566" spans="1:9" x14ac:dyDescent="0.3">
      <c r="A566" t="s">
        <v>743</v>
      </c>
      <c r="B566" t="s">
        <v>744</v>
      </c>
      <c r="C566" t="s">
        <v>1813</v>
      </c>
      <c r="D566" t="s">
        <v>1800</v>
      </c>
      <c r="E566">
        <v>2.4900000000000002</v>
      </c>
      <c r="F566">
        <v>1</v>
      </c>
      <c r="G566">
        <v>5000</v>
      </c>
      <c r="H566" t="s">
        <v>2345</v>
      </c>
      <c r="I566" t="s">
        <v>2321</v>
      </c>
    </row>
    <row r="567" spans="1:9" x14ac:dyDescent="0.3">
      <c r="A567" t="s">
        <v>2180</v>
      </c>
      <c r="B567" t="s">
        <v>2181</v>
      </c>
      <c r="C567" t="s">
        <v>1820</v>
      </c>
      <c r="D567" t="s">
        <v>1800</v>
      </c>
      <c r="E567">
        <v>14.06</v>
      </c>
      <c r="F567">
        <v>1</v>
      </c>
      <c r="G567">
        <v>100</v>
      </c>
      <c r="H567" t="s">
        <v>2345</v>
      </c>
      <c r="I567" t="s">
        <v>2321</v>
      </c>
    </row>
    <row r="568" spans="1:9" x14ac:dyDescent="0.3">
      <c r="A568" t="s">
        <v>923</v>
      </c>
      <c r="B568" t="s">
        <v>924</v>
      </c>
      <c r="C568" t="s">
        <v>1827</v>
      </c>
      <c r="D568" t="s">
        <v>1800</v>
      </c>
      <c r="E568">
        <v>1.93</v>
      </c>
      <c r="F568">
        <v>1</v>
      </c>
      <c r="G568">
        <v>1000</v>
      </c>
      <c r="H568" t="s">
        <v>2345</v>
      </c>
      <c r="I568" t="s">
        <v>2389</v>
      </c>
    </row>
    <row r="569" spans="1:9" x14ac:dyDescent="0.3">
      <c r="A569" t="s">
        <v>1515</v>
      </c>
      <c r="B569" t="s">
        <v>1516</v>
      </c>
      <c r="C569" t="s">
        <v>1807</v>
      </c>
      <c r="D569" t="s">
        <v>1800</v>
      </c>
      <c r="E569">
        <v>1.04</v>
      </c>
      <c r="F569">
        <v>1</v>
      </c>
      <c r="G569">
        <v>1000</v>
      </c>
      <c r="H569" t="s">
        <v>2345</v>
      </c>
      <c r="I569" t="s">
        <v>2389</v>
      </c>
    </row>
    <row r="570" spans="1:9" x14ac:dyDescent="0.3">
      <c r="A570" t="s">
        <v>1571</v>
      </c>
      <c r="B570" t="s">
        <v>1572</v>
      </c>
      <c r="C570" t="s">
        <v>1807</v>
      </c>
      <c r="D570" t="s">
        <v>1800</v>
      </c>
      <c r="E570">
        <v>1.04</v>
      </c>
      <c r="F570">
        <v>1</v>
      </c>
      <c r="G570">
        <v>1000</v>
      </c>
      <c r="H570" t="s">
        <v>2345</v>
      </c>
      <c r="I570" t="s">
        <v>2389</v>
      </c>
    </row>
    <row r="571" spans="1:9" x14ac:dyDescent="0.3">
      <c r="A571" t="s">
        <v>1603</v>
      </c>
      <c r="B571" t="s">
        <v>1604</v>
      </c>
      <c r="C571" t="s">
        <v>1815</v>
      </c>
      <c r="D571" t="s">
        <v>1800</v>
      </c>
      <c r="E571">
        <v>2.48</v>
      </c>
      <c r="F571">
        <v>1</v>
      </c>
      <c r="G571">
        <v>10000</v>
      </c>
      <c r="H571" t="s">
        <v>381</v>
      </c>
      <c r="I571" t="s">
        <v>2526</v>
      </c>
    </row>
    <row r="572" spans="1:9" x14ac:dyDescent="0.3">
      <c r="A572" t="s">
        <v>1631</v>
      </c>
      <c r="B572" t="s">
        <v>1632</v>
      </c>
      <c r="C572" t="s">
        <v>1820</v>
      </c>
      <c r="D572" t="s">
        <v>1800</v>
      </c>
      <c r="E572">
        <v>8.1</v>
      </c>
      <c r="F572">
        <v>1</v>
      </c>
      <c r="G572">
        <v>1000</v>
      </c>
      <c r="H572" t="s">
        <v>2345</v>
      </c>
      <c r="I572" t="s">
        <v>2321</v>
      </c>
    </row>
    <row r="573" spans="1:9" x14ac:dyDescent="0.3">
      <c r="A573" t="s">
        <v>409</v>
      </c>
      <c r="B573" t="s">
        <v>410</v>
      </c>
      <c r="C573" t="s">
        <v>1807</v>
      </c>
      <c r="D573" t="s">
        <v>1800</v>
      </c>
      <c r="E573">
        <v>1.04</v>
      </c>
      <c r="F573">
        <v>1</v>
      </c>
      <c r="G573">
        <v>1000</v>
      </c>
      <c r="H573" t="s">
        <v>2345</v>
      </c>
      <c r="I573" t="s">
        <v>2389</v>
      </c>
    </row>
    <row r="574" spans="1:9" x14ac:dyDescent="0.3">
      <c r="A574" t="s">
        <v>1663</v>
      </c>
      <c r="B574" t="s">
        <v>1664</v>
      </c>
      <c r="C574" t="s">
        <v>1827</v>
      </c>
      <c r="D574" t="s">
        <v>1800</v>
      </c>
      <c r="E574">
        <v>0.69030000000000002</v>
      </c>
      <c r="F574">
        <v>1</v>
      </c>
      <c r="G574">
        <v>10000</v>
      </c>
      <c r="H574" t="s">
        <v>2345</v>
      </c>
      <c r="I574" t="s">
        <v>2389</v>
      </c>
    </row>
    <row r="575" spans="1:9" x14ac:dyDescent="0.3">
      <c r="A575" t="s">
        <v>1681</v>
      </c>
      <c r="B575" t="s">
        <v>1682</v>
      </c>
      <c r="C575" t="s">
        <v>1827</v>
      </c>
      <c r="D575" t="s">
        <v>1800</v>
      </c>
      <c r="E575">
        <v>0.69030000000000002</v>
      </c>
      <c r="F575">
        <v>1</v>
      </c>
      <c r="G575">
        <v>10000</v>
      </c>
      <c r="H575" t="s">
        <v>2345</v>
      </c>
      <c r="I575" t="s">
        <v>2389</v>
      </c>
    </row>
    <row r="576" spans="1:9" x14ac:dyDescent="0.3">
      <c r="A576" t="s">
        <v>1685</v>
      </c>
      <c r="B576" t="s">
        <v>1686</v>
      </c>
      <c r="C576" t="s">
        <v>1827</v>
      </c>
      <c r="D576" t="s">
        <v>1800</v>
      </c>
      <c r="E576">
        <v>0.69030000000000002</v>
      </c>
      <c r="F576">
        <v>1</v>
      </c>
      <c r="G576">
        <v>10000</v>
      </c>
      <c r="H576" t="s">
        <v>2345</v>
      </c>
      <c r="I576" t="s">
        <v>2389</v>
      </c>
    </row>
    <row r="577" spans="1:9" x14ac:dyDescent="0.3">
      <c r="A577" t="s">
        <v>1691</v>
      </c>
      <c r="B577" t="s">
        <v>1692</v>
      </c>
      <c r="C577" t="s">
        <v>1827</v>
      </c>
      <c r="D577" t="s">
        <v>1800</v>
      </c>
      <c r="E577">
        <v>0.69030000000000002</v>
      </c>
      <c r="F577">
        <v>1</v>
      </c>
      <c r="G577">
        <v>10000</v>
      </c>
      <c r="H577" t="s">
        <v>2345</v>
      </c>
      <c r="I577" t="s">
        <v>2389</v>
      </c>
    </row>
    <row r="578" spans="1:9" x14ac:dyDescent="0.3">
      <c r="A578" t="s">
        <v>933</v>
      </c>
      <c r="B578" t="s">
        <v>934</v>
      </c>
      <c r="C578" t="s">
        <v>1804</v>
      </c>
      <c r="D578" t="s">
        <v>1800</v>
      </c>
      <c r="E578">
        <v>141</v>
      </c>
      <c r="F578">
        <v>1</v>
      </c>
      <c r="G578">
        <v>150</v>
      </c>
      <c r="H578" t="s">
        <v>2325</v>
      </c>
      <c r="I578" t="s">
        <v>2321</v>
      </c>
    </row>
    <row r="579" spans="1:9" x14ac:dyDescent="0.3">
      <c r="A579" t="s">
        <v>537</v>
      </c>
      <c r="B579" t="s">
        <v>538</v>
      </c>
      <c r="C579" t="s">
        <v>1807</v>
      </c>
      <c r="D579" t="s">
        <v>1800</v>
      </c>
      <c r="E579">
        <v>1.42</v>
      </c>
      <c r="F579">
        <v>1</v>
      </c>
      <c r="G579">
        <v>10000</v>
      </c>
      <c r="H579" t="s">
        <v>2345</v>
      </c>
      <c r="I579" t="s">
        <v>2389</v>
      </c>
    </row>
    <row r="580" spans="1:9" x14ac:dyDescent="0.3">
      <c r="A580" t="s">
        <v>438</v>
      </c>
      <c r="B580" t="s">
        <v>439</v>
      </c>
      <c r="C580" t="s">
        <v>1807</v>
      </c>
      <c r="D580" t="s">
        <v>1800</v>
      </c>
      <c r="E580">
        <v>1.42</v>
      </c>
      <c r="F580">
        <v>1</v>
      </c>
      <c r="G580">
        <v>10000</v>
      </c>
      <c r="H580" t="s">
        <v>2345</v>
      </c>
      <c r="I580" t="s">
        <v>2389</v>
      </c>
    </row>
    <row r="581" spans="1:9" x14ac:dyDescent="0.3">
      <c r="A581" t="s">
        <v>47</v>
      </c>
      <c r="B581" t="s">
        <v>2527</v>
      </c>
      <c r="C581" t="s">
        <v>1807</v>
      </c>
      <c r="D581" t="s">
        <v>1800</v>
      </c>
      <c r="E581">
        <v>1.2370000000000001</v>
      </c>
      <c r="F581">
        <v>1</v>
      </c>
      <c r="G581">
        <v>20000</v>
      </c>
      <c r="H581" t="s">
        <v>2345</v>
      </c>
      <c r="I581" t="s">
        <v>2389</v>
      </c>
    </row>
    <row r="582" spans="1:9" x14ac:dyDescent="0.3">
      <c r="A582" t="s">
        <v>512</v>
      </c>
      <c r="B582" t="s">
        <v>513</v>
      </c>
      <c r="C582" t="s">
        <v>1807</v>
      </c>
      <c r="D582" t="s">
        <v>1800</v>
      </c>
      <c r="E582">
        <v>1.2370000000000001</v>
      </c>
      <c r="F582">
        <v>1</v>
      </c>
      <c r="G582">
        <v>20000</v>
      </c>
      <c r="H582" t="s">
        <v>2345</v>
      </c>
      <c r="I582" t="s">
        <v>2389</v>
      </c>
    </row>
    <row r="583" spans="1:9" x14ac:dyDescent="0.3">
      <c r="A583" t="s">
        <v>1093</v>
      </c>
      <c r="B583" t="s">
        <v>1094</v>
      </c>
      <c r="C583" t="s">
        <v>1807</v>
      </c>
      <c r="D583" t="s">
        <v>1800</v>
      </c>
      <c r="E583">
        <v>447.7</v>
      </c>
      <c r="F583">
        <v>1</v>
      </c>
      <c r="G583">
        <v>50</v>
      </c>
      <c r="H583" t="s">
        <v>2325</v>
      </c>
      <c r="I583" t="s">
        <v>2389</v>
      </c>
    </row>
    <row r="584" spans="1:9" x14ac:dyDescent="0.3">
      <c r="A584" t="s">
        <v>1103</v>
      </c>
      <c r="B584" t="s">
        <v>1104</v>
      </c>
      <c r="C584" t="s">
        <v>1807</v>
      </c>
      <c r="D584" t="s">
        <v>1800</v>
      </c>
      <c r="E584">
        <v>447.7</v>
      </c>
      <c r="F584">
        <v>1</v>
      </c>
      <c r="G584">
        <v>50</v>
      </c>
      <c r="H584" t="s">
        <v>2325</v>
      </c>
      <c r="I584" t="s">
        <v>2389</v>
      </c>
    </row>
    <row r="585" spans="1:9" x14ac:dyDescent="0.3">
      <c r="A585" t="s">
        <v>1111</v>
      </c>
      <c r="B585" t="s">
        <v>1112</v>
      </c>
      <c r="C585" t="s">
        <v>1807</v>
      </c>
      <c r="D585" t="s">
        <v>1800</v>
      </c>
      <c r="E585">
        <v>447.7</v>
      </c>
      <c r="F585">
        <v>1</v>
      </c>
      <c r="G585">
        <v>50</v>
      </c>
      <c r="H585" t="s">
        <v>2325</v>
      </c>
      <c r="I585" t="s">
        <v>2389</v>
      </c>
    </row>
    <row r="586" spans="1:9" x14ac:dyDescent="0.3">
      <c r="A586" t="s">
        <v>1125</v>
      </c>
      <c r="B586" t="s">
        <v>1126</v>
      </c>
      <c r="C586" t="s">
        <v>1807</v>
      </c>
      <c r="D586" t="s">
        <v>1800</v>
      </c>
      <c r="E586">
        <v>447.7</v>
      </c>
      <c r="F586">
        <v>1</v>
      </c>
      <c r="G586">
        <v>50</v>
      </c>
      <c r="H586" t="s">
        <v>2325</v>
      </c>
      <c r="I586" t="s">
        <v>2389</v>
      </c>
    </row>
    <row r="587" spans="1:9" x14ac:dyDescent="0.3">
      <c r="A587" t="s">
        <v>247</v>
      </c>
      <c r="B587" t="s">
        <v>248</v>
      </c>
      <c r="C587" t="s">
        <v>1821</v>
      </c>
      <c r="D587" t="s">
        <v>1800</v>
      </c>
      <c r="E587">
        <v>1.3</v>
      </c>
      <c r="F587">
        <v>1</v>
      </c>
      <c r="G587">
        <v>20000</v>
      </c>
      <c r="H587" t="s">
        <v>2345</v>
      </c>
      <c r="I587" t="s">
        <v>2321</v>
      </c>
    </row>
    <row r="588" spans="1:9" x14ac:dyDescent="0.3">
      <c r="A588" t="s">
        <v>166</v>
      </c>
      <c r="B588" t="s">
        <v>167</v>
      </c>
      <c r="C588" t="s">
        <v>1821</v>
      </c>
      <c r="D588" t="s">
        <v>1800</v>
      </c>
      <c r="E588">
        <v>1.95</v>
      </c>
      <c r="F588">
        <v>1</v>
      </c>
      <c r="G588">
        <v>10000</v>
      </c>
      <c r="H588" t="s">
        <v>2345</v>
      </c>
      <c r="I588" t="s">
        <v>2321</v>
      </c>
    </row>
    <row r="589" spans="1:9" x14ac:dyDescent="0.3">
      <c r="A589" t="s">
        <v>51</v>
      </c>
      <c r="B589" t="s">
        <v>52</v>
      </c>
      <c r="C589" t="s">
        <v>1797</v>
      </c>
      <c r="D589" t="s">
        <v>1798</v>
      </c>
      <c r="E589">
        <v>0.65</v>
      </c>
      <c r="F589">
        <v>1</v>
      </c>
      <c r="G589">
        <v>500000</v>
      </c>
      <c r="H589" t="s">
        <v>2345</v>
      </c>
      <c r="I589" t="s">
        <v>2321</v>
      </c>
    </row>
    <row r="590" spans="1:9" x14ac:dyDescent="0.3">
      <c r="A590" t="s">
        <v>1115</v>
      </c>
      <c r="B590" t="s">
        <v>1116</v>
      </c>
      <c r="C590" t="s">
        <v>1836</v>
      </c>
      <c r="D590" t="s">
        <v>1793</v>
      </c>
      <c r="E590">
        <v>19.8</v>
      </c>
      <c r="F590">
        <v>2</v>
      </c>
      <c r="G590">
        <v>10</v>
      </c>
      <c r="H590" t="s">
        <v>72</v>
      </c>
      <c r="I590" t="s">
        <v>2321</v>
      </c>
    </row>
    <row r="591" spans="1:9" x14ac:dyDescent="0.3">
      <c r="A591" t="s">
        <v>413</v>
      </c>
      <c r="B591" t="s">
        <v>414</v>
      </c>
      <c r="C591" t="s">
        <v>1847</v>
      </c>
      <c r="D591" t="s">
        <v>1793</v>
      </c>
      <c r="E591">
        <v>270</v>
      </c>
      <c r="F591">
        <v>1</v>
      </c>
      <c r="G591">
        <v>25</v>
      </c>
      <c r="H591" t="s">
        <v>2325</v>
      </c>
      <c r="I591" t="s">
        <v>2321</v>
      </c>
    </row>
    <row r="592" spans="1:9" x14ac:dyDescent="0.3">
      <c r="A592" t="s">
        <v>817</v>
      </c>
      <c r="B592" t="s">
        <v>818</v>
      </c>
      <c r="C592" t="s">
        <v>1847</v>
      </c>
      <c r="D592" t="s">
        <v>1793</v>
      </c>
      <c r="E592">
        <v>155</v>
      </c>
      <c r="F592">
        <v>1</v>
      </c>
      <c r="G592">
        <v>25</v>
      </c>
      <c r="H592" t="s">
        <v>2325</v>
      </c>
      <c r="I592" t="s">
        <v>2321</v>
      </c>
    </row>
    <row r="593" spans="1:9" x14ac:dyDescent="0.3">
      <c r="A593" t="s">
        <v>813</v>
      </c>
      <c r="B593" t="s">
        <v>814</v>
      </c>
      <c r="C593" t="s">
        <v>1847</v>
      </c>
      <c r="D593" t="s">
        <v>1793</v>
      </c>
      <c r="E593">
        <v>215</v>
      </c>
      <c r="F593">
        <v>0</v>
      </c>
      <c r="G593">
        <v>25</v>
      </c>
      <c r="H593" t="s">
        <v>2325</v>
      </c>
      <c r="I593" t="s">
        <v>2321</v>
      </c>
    </row>
    <row r="594" spans="1:9" x14ac:dyDescent="0.3">
      <c r="A594" t="s">
        <v>38</v>
      </c>
      <c r="B594" t="s">
        <v>39</v>
      </c>
      <c r="C594" t="s">
        <v>1805</v>
      </c>
      <c r="D594" t="s">
        <v>1800</v>
      </c>
      <c r="E594">
        <v>2</v>
      </c>
      <c r="F594">
        <v>1</v>
      </c>
      <c r="G594">
        <v>20000</v>
      </c>
      <c r="H594" t="s">
        <v>2345</v>
      </c>
      <c r="I594" t="s">
        <v>2321</v>
      </c>
    </row>
    <row r="595" spans="1:9" x14ac:dyDescent="0.3">
      <c r="A595" t="s">
        <v>40</v>
      </c>
      <c r="B595" t="s">
        <v>41</v>
      </c>
      <c r="C595" t="s">
        <v>1807</v>
      </c>
      <c r="D595" t="s">
        <v>1800</v>
      </c>
      <c r="E595">
        <v>4.0910000000000002</v>
      </c>
      <c r="F595">
        <v>1</v>
      </c>
      <c r="G595">
        <v>1000</v>
      </c>
      <c r="H595" t="s">
        <v>2345</v>
      </c>
      <c r="I595" t="s">
        <v>2389</v>
      </c>
    </row>
    <row r="596" spans="1:9" x14ac:dyDescent="0.3">
      <c r="A596" t="s">
        <v>45</v>
      </c>
      <c r="B596" t="s">
        <v>46</v>
      </c>
      <c r="C596" t="s">
        <v>1805</v>
      </c>
      <c r="D596" t="s">
        <v>1800</v>
      </c>
      <c r="E596">
        <v>2</v>
      </c>
      <c r="F596">
        <v>1</v>
      </c>
      <c r="G596">
        <v>20000</v>
      </c>
      <c r="H596" t="s">
        <v>2345</v>
      </c>
      <c r="I596" t="s">
        <v>2389</v>
      </c>
    </row>
    <row r="597" spans="1:9" x14ac:dyDescent="0.3">
      <c r="A597" t="s">
        <v>160</v>
      </c>
      <c r="B597" t="s">
        <v>161</v>
      </c>
      <c r="C597" t="s">
        <v>1827</v>
      </c>
      <c r="D597" t="s">
        <v>1800</v>
      </c>
      <c r="E597">
        <v>0.95840000000000003</v>
      </c>
      <c r="F597">
        <v>1</v>
      </c>
      <c r="G597">
        <v>5000</v>
      </c>
      <c r="H597" t="s">
        <v>2345</v>
      </c>
      <c r="I597" t="s">
        <v>2528</v>
      </c>
    </row>
    <row r="598" spans="1:9" x14ac:dyDescent="0.3">
      <c r="A598" t="s">
        <v>164</v>
      </c>
      <c r="B598" t="s">
        <v>165</v>
      </c>
      <c r="C598" t="s">
        <v>1812</v>
      </c>
      <c r="D598" t="s">
        <v>1800</v>
      </c>
      <c r="E598">
        <v>3.72</v>
      </c>
      <c r="F598">
        <v>1</v>
      </c>
      <c r="G598">
        <v>15000</v>
      </c>
      <c r="H598" t="s">
        <v>2345</v>
      </c>
      <c r="I598" t="s">
        <v>2528</v>
      </c>
    </row>
    <row r="599" spans="1:9" x14ac:dyDescent="0.3">
      <c r="A599" t="s">
        <v>338</v>
      </c>
      <c r="B599" t="s">
        <v>339</v>
      </c>
      <c r="C599" t="s">
        <v>1827</v>
      </c>
      <c r="D599" t="s">
        <v>1800</v>
      </c>
      <c r="F599">
        <v>1</v>
      </c>
      <c r="H599" t="s">
        <v>2345</v>
      </c>
      <c r="I599" t="s">
        <v>2528</v>
      </c>
    </row>
    <row r="600" spans="1:9" x14ac:dyDescent="0.3">
      <c r="A600" t="s">
        <v>436</v>
      </c>
      <c r="B600" t="s">
        <v>437</v>
      </c>
      <c r="C600" t="s">
        <v>1812</v>
      </c>
      <c r="D600" t="s">
        <v>1800</v>
      </c>
      <c r="E600">
        <v>1.1599999999999999</v>
      </c>
      <c r="F600">
        <v>1</v>
      </c>
      <c r="G600">
        <v>20000</v>
      </c>
      <c r="H600" t="s">
        <v>2345</v>
      </c>
      <c r="I600" t="s">
        <v>2528</v>
      </c>
    </row>
    <row r="601" spans="1:9" x14ac:dyDescent="0.3">
      <c r="A601" t="s">
        <v>510</v>
      </c>
      <c r="B601" t="s">
        <v>511</v>
      </c>
      <c r="C601" t="s">
        <v>1805</v>
      </c>
      <c r="D601" t="s">
        <v>1800</v>
      </c>
      <c r="E601">
        <v>2</v>
      </c>
      <c r="F601">
        <v>1</v>
      </c>
      <c r="G601">
        <v>20000</v>
      </c>
      <c r="H601" t="s">
        <v>2345</v>
      </c>
      <c r="I601" t="s">
        <v>2321</v>
      </c>
    </row>
    <row r="602" spans="1:9" x14ac:dyDescent="0.3">
      <c r="A602" t="s">
        <v>2529</v>
      </c>
      <c r="B602" t="s">
        <v>2530</v>
      </c>
      <c r="C602" t="s">
        <v>1802</v>
      </c>
      <c r="D602" t="s">
        <v>1800</v>
      </c>
      <c r="F602">
        <v>1</v>
      </c>
      <c r="H602" t="s">
        <v>2345</v>
      </c>
      <c r="I602" t="s">
        <v>2372</v>
      </c>
    </row>
    <row r="603" spans="1:9" x14ac:dyDescent="0.3">
      <c r="A603" t="s">
        <v>561</v>
      </c>
      <c r="B603" t="s">
        <v>562</v>
      </c>
      <c r="C603" t="s">
        <v>1802</v>
      </c>
      <c r="D603" t="s">
        <v>1800</v>
      </c>
      <c r="F603">
        <v>1</v>
      </c>
      <c r="H603" t="s">
        <v>2345</v>
      </c>
      <c r="I603" t="s">
        <v>2372</v>
      </c>
    </row>
    <row r="604" spans="1:9" x14ac:dyDescent="0.3">
      <c r="A604" t="s">
        <v>607</v>
      </c>
      <c r="B604" t="s">
        <v>608</v>
      </c>
      <c r="C604" t="s">
        <v>1827</v>
      </c>
      <c r="D604" t="s">
        <v>1800</v>
      </c>
      <c r="E604">
        <v>0.95840000000000003</v>
      </c>
      <c r="F604">
        <v>1</v>
      </c>
      <c r="G604">
        <v>15000</v>
      </c>
      <c r="H604" t="s">
        <v>2345</v>
      </c>
      <c r="I604" t="s">
        <v>2528</v>
      </c>
    </row>
    <row r="605" spans="1:9" x14ac:dyDescent="0.3">
      <c r="A605" t="s">
        <v>747</v>
      </c>
      <c r="B605" t="s">
        <v>748</v>
      </c>
      <c r="C605" t="s">
        <v>1827</v>
      </c>
      <c r="D605" t="s">
        <v>1800</v>
      </c>
      <c r="E605">
        <v>1.387</v>
      </c>
      <c r="F605">
        <v>1</v>
      </c>
      <c r="G605">
        <v>20000</v>
      </c>
      <c r="H605" t="s">
        <v>2345</v>
      </c>
      <c r="I605" t="s">
        <v>2528</v>
      </c>
    </row>
    <row r="606" spans="1:9" x14ac:dyDescent="0.3">
      <c r="A606" t="s">
        <v>769</v>
      </c>
      <c r="B606" t="s">
        <v>2531</v>
      </c>
      <c r="C606" t="s">
        <v>1811</v>
      </c>
      <c r="D606" t="s">
        <v>1800</v>
      </c>
      <c r="E606">
        <v>6</v>
      </c>
      <c r="F606">
        <v>1</v>
      </c>
      <c r="G606">
        <v>5000</v>
      </c>
      <c r="H606" t="s">
        <v>2345</v>
      </c>
      <c r="I606" t="s">
        <v>2389</v>
      </c>
    </row>
    <row r="607" spans="1:9" x14ac:dyDescent="0.3">
      <c r="A607" t="s">
        <v>836</v>
      </c>
      <c r="B607" t="s">
        <v>837</v>
      </c>
      <c r="C607" t="s">
        <v>1819</v>
      </c>
      <c r="D607" t="s">
        <v>1800</v>
      </c>
      <c r="F607">
        <v>1</v>
      </c>
      <c r="H607" t="s">
        <v>2345</v>
      </c>
      <c r="I607" t="s">
        <v>2321</v>
      </c>
    </row>
    <row r="608" spans="1:9" x14ac:dyDescent="0.3">
      <c r="A608" t="s">
        <v>839</v>
      </c>
      <c r="B608" t="s">
        <v>840</v>
      </c>
      <c r="C608" t="s">
        <v>1804</v>
      </c>
      <c r="D608" t="s">
        <v>1800</v>
      </c>
      <c r="E608">
        <v>141</v>
      </c>
      <c r="F608">
        <v>1</v>
      </c>
      <c r="G608">
        <v>200</v>
      </c>
      <c r="H608" t="s">
        <v>2345</v>
      </c>
      <c r="I608" t="s">
        <v>2389</v>
      </c>
    </row>
    <row r="609" spans="1:9" x14ac:dyDescent="0.3">
      <c r="A609" t="s">
        <v>841</v>
      </c>
      <c r="B609" t="s">
        <v>842</v>
      </c>
      <c r="C609" t="s">
        <v>1820</v>
      </c>
      <c r="D609" t="s">
        <v>1800</v>
      </c>
      <c r="F609">
        <v>1</v>
      </c>
      <c r="H609" t="s">
        <v>2345</v>
      </c>
      <c r="I609" t="s">
        <v>2321</v>
      </c>
    </row>
    <row r="610" spans="1:9" x14ac:dyDescent="0.3">
      <c r="A610" t="s">
        <v>879</v>
      </c>
      <c r="B610" t="s">
        <v>880</v>
      </c>
      <c r="C610" t="s">
        <v>1804</v>
      </c>
      <c r="D610" t="s">
        <v>1800</v>
      </c>
      <c r="E610">
        <v>141</v>
      </c>
      <c r="F610">
        <v>1</v>
      </c>
      <c r="G610">
        <v>200</v>
      </c>
      <c r="H610" t="s">
        <v>2345</v>
      </c>
      <c r="I610" t="s">
        <v>2321</v>
      </c>
    </row>
    <row r="611" spans="1:9" x14ac:dyDescent="0.3">
      <c r="A611" t="s">
        <v>881</v>
      </c>
      <c r="B611" t="s">
        <v>882</v>
      </c>
      <c r="C611" t="s">
        <v>1819</v>
      </c>
      <c r="D611" t="s">
        <v>1800</v>
      </c>
      <c r="E611">
        <v>5.3</v>
      </c>
      <c r="F611">
        <v>1</v>
      </c>
      <c r="G611">
        <v>20000</v>
      </c>
      <c r="H611" t="s">
        <v>2345</v>
      </c>
      <c r="I611" t="s">
        <v>2389</v>
      </c>
    </row>
    <row r="612" spans="1:9" x14ac:dyDescent="0.3">
      <c r="A612" t="s">
        <v>899</v>
      </c>
      <c r="B612" t="s">
        <v>900</v>
      </c>
      <c r="C612" t="s">
        <v>1804</v>
      </c>
      <c r="D612" t="s">
        <v>1800</v>
      </c>
      <c r="E612">
        <v>141</v>
      </c>
      <c r="F612">
        <v>1</v>
      </c>
      <c r="G612">
        <v>141</v>
      </c>
      <c r="H612" t="s">
        <v>2345</v>
      </c>
      <c r="I612" t="s">
        <v>2389</v>
      </c>
    </row>
    <row r="613" spans="1:9" x14ac:dyDescent="0.3">
      <c r="A613" t="s">
        <v>901</v>
      </c>
      <c r="B613" t="s">
        <v>902</v>
      </c>
      <c r="C613" t="s">
        <v>1819</v>
      </c>
      <c r="D613" t="s">
        <v>1800</v>
      </c>
      <c r="E613">
        <v>5.3</v>
      </c>
      <c r="F613">
        <v>1</v>
      </c>
      <c r="G613">
        <v>20000</v>
      </c>
      <c r="H613" t="s">
        <v>2345</v>
      </c>
      <c r="I613" t="s">
        <v>2321</v>
      </c>
    </row>
    <row r="614" spans="1:9" x14ac:dyDescent="0.3">
      <c r="A614" t="s">
        <v>935</v>
      </c>
      <c r="B614" t="s">
        <v>936</v>
      </c>
      <c r="C614" t="s">
        <v>1819</v>
      </c>
      <c r="D614" t="s">
        <v>1800</v>
      </c>
      <c r="E614">
        <v>5.3</v>
      </c>
      <c r="F614">
        <v>1</v>
      </c>
      <c r="G614">
        <v>20000</v>
      </c>
      <c r="H614" t="s">
        <v>2345</v>
      </c>
      <c r="I614" t="s">
        <v>2321</v>
      </c>
    </row>
    <row r="615" spans="1:9" x14ac:dyDescent="0.3">
      <c r="A615" t="s">
        <v>965</v>
      </c>
      <c r="B615" t="s">
        <v>2532</v>
      </c>
      <c r="C615" t="s">
        <v>1811</v>
      </c>
      <c r="D615" t="s">
        <v>1800</v>
      </c>
      <c r="E615">
        <v>6</v>
      </c>
      <c r="F615">
        <v>1</v>
      </c>
      <c r="G615">
        <v>5000</v>
      </c>
      <c r="H615" t="s">
        <v>2345</v>
      </c>
      <c r="I615" t="s">
        <v>2389</v>
      </c>
    </row>
    <row r="616" spans="1:9" x14ac:dyDescent="0.3">
      <c r="A616" t="s">
        <v>969</v>
      </c>
      <c r="B616" t="s">
        <v>2533</v>
      </c>
      <c r="C616" t="s">
        <v>1811</v>
      </c>
      <c r="D616" t="s">
        <v>1800</v>
      </c>
      <c r="E616">
        <v>6</v>
      </c>
      <c r="F616">
        <v>1</v>
      </c>
      <c r="G616">
        <v>5000</v>
      </c>
      <c r="H616" t="s">
        <v>2345</v>
      </c>
      <c r="I616" t="s">
        <v>2389</v>
      </c>
    </row>
    <row r="617" spans="1:9" x14ac:dyDescent="0.3">
      <c r="A617" t="s">
        <v>1091</v>
      </c>
      <c r="B617" t="s">
        <v>1092</v>
      </c>
      <c r="C617" t="s">
        <v>1823</v>
      </c>
      <c r="D617" t="s">
        <v>1800</v>
      </c>
      <c r="E617">
        <v>8.91</v>
      </c>
      <c r="F617">
        <v>1</v>
      </c>
      <c r="G617">
        <v>20000</v>
      </c>
      <c r="H617" t="s">
        <v>2345</v>
      </c>
      <c r="I617" t="s">
        <v>2389</v>
      </c>
    </row>
    <row r="618" spans="1:9" x14ac:dyDescent="0.3">
      <c r="A618" t="s">
        <v>1101</v>
      </c>
      <c r="B618" t="s">
        <v>1102</v>
      </c>
      <c r="C618" t="s">
        <v>1823</v>
      </c>
      <c r="D618" t="s">
        <v>1800</v>
      </c>
      <c r="E618">
        <v>8.91</v>
      </c>
      <c r="F618">
        <v>1</v>
      </c>
      <c r="G618">
        <v>20000</v>
      </c>
      <c r="H618" t="s">
        <v>2345</v>
      </c>
      <c r="I618" t="s">
        <v>2389</v>
      </c>
    </row>
    <row r="619" spans="1:9" x14ac:dyDescent="0.3">
      <c r="A619" t="s">
        <v>1109</v>
      </c>
      <c r="B619" t="s">
        <v>1110</v>
      </c>
      <c r="C619" t="s">
        <v>1823</v>
      </c>
      <c r="D619" t="s">
        <v>1800</v>
      </c>
      <c r="E619">
        <v>8.91</v>
      </c>
      <c r="F619">
        <v>1</v>
      </c>
      <c r="G619">
        <v>20000</v>
      </c>
      <c r="H619" t="s">
        <v>2345</v>
      </c>
      <c r="I619" t="s">
        <v>2389</v>
      </c>
    </row>
    <row r="620" spans="1:9" x14ac:dyDescent="0.3">
      <c r="A620" t="s">
        <v>1123</v>
      </c>
      <c r="B620" t="s">
        <v>1124</v>
      </c>
      <c r="C620" t="s">
        <v>1823</v>
      </c>
      <c r="D620" t="s">
        <v>1800</v>
      </c>
      <c r="E620">
        <v>8.91</v>
      </c>
      <c r="F620">
        <v>1</v>
      </c>
      <c r="G620">
        <v>20000</v>
      </c>
      <c r="H620" t="s">
        <v>2345</v>
      </c>
      <c r="I620" t="s">
        <v>2389</v>
      </c>
    </row>
    <row r="621" spans="1:9" x14ac:dyDescent="0.3">
      <c r="A621" t="s">
        <v>1463</v>
      </c>
      <c r="B621" t="s">
        <v>1464</v>
      </c>
      <c r="C621" t="s">
        <v>1819</v>
      </c>
      <c r="D621" t="s">
        <v>1800</v>
      </c>
      <c r="E621">
        <v>5.35</v>
      </c>
      <c r="F621">
        <v>1</v>
      </c>
      <c r="G621">
        <v>20000</v>
      </c>
      <c r="H621" t="s">
        <v>2345</v>
      </c>
      <c r="I621" t="s">
        <v>2389</v>
      </c>
    </row>
    <row r="622" spans="1:9" x14ac:dyDescent="0.3">
      <c r="A622" t="s">
        <v>1465</v>
      </c>
      <c r="B622" t="s">
        <v>1466</v>
      </c>
      <c r="C622" t="s">
        <v>1804</v>
      </c>
      <c r="D622" t="s">
        <v>1800</v>
      </c>
      <c r="E622">
        <v>141</v>
      </c>
      <c r="F622">
        <v>1</v>
      </c>
      <c r="G622">
        <v>200</v>
      </c>
      <c r="H622" t="s">
        <v>2345</v>
      </c>
      <c r="I622" t="s">
        <v>2389</v>
      </c>
    </row>
    <row r="623" spans="1:9" x14ac:dyDescent="0.3">
      <c r="A623" t="s">
        <v>1605</v>
      </c>
      <c r="B623" t="s">
        <v>1606</v>
      </c>
      <c r="C623" t="s">
        <v>1816</v>
      </c>
      <c r="D623" t="s">
        <v>1800</v>
      </c>
      <c r="F623">
        <v>1</v>
      </c>
      <c r="H623" t="s">
        <v>2345</v>
      </c>
    </row>
    <row r="624" spans="1:9" x14ac:dyDescent="0.3">
      <c r="A624" t="s">
        <v>1607</v>
      </c>
      <c r="B624" t="s">
        <v>1608</v>
      </c>
      <c r="C624" t="s">
        <v>1816</v>
      </c>
      <c r="D624" t="s">
        <v>1800</v>
      </c>
      <c r="F624">
        <v>1</v>
      </c>
      <c r="H624" t="s">
        <v>2345</v>
      </c>
    </row>
    <row r="625" spans="1:9" x14ac:dyDescent="0.3">
      <c r="A625" t="s">
        <v>1615</v>
      </c>
      <c r="B625" t="s">
        <v>1616</v>
      </c>
      <c r="C625" t="s">
        <v>1816</v>
      </c>
      <c r="D625" t="s">
        <v>1800</v>
      </c>
      <c r="F625">
        <v>1</v>
      </c>
      <c r="H625" t="s">
        <v>2345</v>
      </c>
    </row>
    <row r="626" spans="1:9" x14ac:dyDescent="0.3">
      <c r="A626" t="s">
        <v>1621</v>
      </c>
      <c r="B626" t="s">
        <v>1622</v>
      </c>
      <c r="C626" t="s">
        <v>1816</v>
      </c>
      <c r="D626" t="s">
        <v>1800</v>
      </c>
      <c r="F626">
        <v>1</v>
      </c>
      <c r="H626" t="s">
        <v>2345</v>
      </c>
    </row>
    <row r="627" spans="1:9" x14ac:dyDescent="0.3">
      <c r="A627" t="s">
        <v>1629</v>
      </c>
      <c r="B627" t="s">
        <v>1630</v>
      </c>
      <c r="C627" t="s">
        <v>1816</v>
      </c>
      <c r="D627" t="s">
        <v>1800</v>
      </c>
      <c r="F627">
        <v>1</v>
      </c>
      <c r="H627" t="s">
        <v>2345</v>
      </c>
    </row>
    <row r="628" spans="1:9" x14ac:dyDescent="0.3">
      <c r="A628" t="s">
        <v>1667</v>
      </c>
      <c r="B628" t="s">
        <v>1668</v>
      </c>
      <c r="C628" t="s">
        <v>1820</v>
      </c>
      <c r="D628" t="s">
        <v>1800</v>
      </c>
      <c r="E628">
        <v>2.08</v>
      </c>
      <c r="F628">
        <v>1</v>
      </c>
      <c r="G628">
        <v>2000</v>
      </c>
      <c r="H628" t="s">
        <v>2345</v>
      </c>
      <c r="I628" t="s">
        <v>2321</v>
      </c>
    </row>
    <row r="629" spans="1:9" x14ac:dyDescent="0.3">
      <c r="A629" t="s">
        <v>1669</v>
      </c>
      <c r="B629" t="s">
        <v>1670</v>
      </c>
      <c r="C629" t="s">
        <v>1820</v>
      </c>
      <c r="D629" t="s">
        <v>1800</v>
      </c>
      <c r="E629">
        <v>15.5</v>
      </c>
      <c r="F629">
        <v>1</v>
      </c>
      <c r="G629">
        <v>1000</v>
      </c>
      <c r="H629" t="s">
        <v>2345</v>
      </c>
      <c r="I629" t="s">
        <v>2321</v>
      </c>
    </row>
    <row r="630" spans="1:9" x14ac:dyDescent="0.3">
      <c r="A630" t="s">
        <v>1709</v>
      </c>
      <c r="B630" t="s">
        <v>1710</v>
      </c>
      <c r="C630" t="s">
        <v>1816</v>
      </c>
      <c r="D630" t="s">
        <v>1800</v>
      </c>
      <c r="F630">
        <v>1</v>
      </c>
      <c r="H630" t="s">
        <v>2345</v>
      </c>
    </row>
    <row r="631" spans="1:9" x14ac:dyDescent="0.3">
      <c r="A631" t="s">
        <v>1717</v>
      </c>
      <c r="B631" t="s">
        <v>1718</v>
      </c>
      <c r="C631" t="s">
        <v>1816</v>
      </c>
      <c r="D631" t="s">
        <v>1800</v>
      </c>
      <c r="F631">
        <v>1</v>
      </c>
      <c r="H631" t="s">
        <v>2345</v>
      </c>
    </row>
    <row r="632" spans="1:9" x14ac:dyDescent="0.3">
      <c r="A632" t="s">
        <v>1723</v>
      </c>
      <c r="B632" t="s">
        <v>1724</v>
      </c>
      <c r="C632" t="s">
        <v>1816</v>
      </c>
      <c r="D632" t="s">
        <v>1800</v>
      </c>
      <c r="F632">
        <v>1</v>
      </c>
      <c r="H632" t="s">
        <v>2345</v>
      </c>
    </row>
    <row r="633" spans="1:9" x14ac:dyDescent="0.3">
      <c r="A633" t="s">
        <v>1751</v>
      </c>
      <c r="B633" t="s">
        <v>1752</v>
      </c>
      <c r="C633" t="s">
        <v>1827</v>
      </c>
      <c r="D633" t="s">
        <v>1800</v>
      </c>
      <c r="E633">
        <v>0.95840000000000003</v>
      </c>
      <c r="F633">
        <v>1</v>
      </c>
      <c r="G633">
        <v>15000</v>
      </c>
      <c r="H633" t="s">
        <v>2345</v>
      </c>
      <c r="I633" t="s">
        <v>2528</v>
      </c>
    </row>
    <row r="634" spans="1:9" x14ac:dyDescent="0.3">
      <c r="A634" t="s">
        <v>1759</v>
      </c>
      <c r="B634" t="s">
        <v>1760</v>
      </c>
      <c r="C634" t="s">
        <v>1816</v>
      </c>
      <c r="D634" t="s">
        <v>1800</v>
      </c>
      <c r="F634">
        <v>1</v>
      </c>
      <c r="H634" t="s">
        <v>2345</v>
      </c>
    </row>
    <row r="635" spans="1:9" x14ac:dyDescent="0.3">
      <c r="A635" t="s">
        <v>102</v>
      </c>
      <c r="B635" t="s">
        <v>103</v>
      </c>
      <c r="C635" t="s">
        <v>1881</v>
      </c>
      <c r="D635" t="s">
        <v>1793</v>
      </c>
      <c r="E635">
        <v>4.3</v>
      </c>
      <c r="F635">
        <v>2</v>
      </c>
      <c r="G635">
        <v>22.68</v>
      </c>
      <c r="H635" t="s">
        <v>72</v>
      </c>
      <c r="I635" t="s">
        <v>2323</v>
      </c>
    </row>
    <row r="636" spans="1:9" x14ac:dyDescent="0.3">
      <c r="A636" t="s">
        <v>170</v>
      </c>
      <c r="B636" t="s">
        <v>171</v>
      </c>
      <c r="C636" t="s">
        <v>1835</v>
      </c>
      <c r="D636" t="s">
        <v>1793</v>
      </c>
      <c r="E636">
        <v>450</v>
      </c>
      <c r="F636">
        <v>1</v>
      </c>
      <c r="G636">
        <v>25</v>
      </c>
      <c r="H636" t="s">
        <v>72</v>
      </c>
      <c r="I636" t="s">
        <v>2323</v>
      </c>
    </row>
    <row r="637" spans="1:9" x14ac:dyDescent="0.3">
      <c r="A637" t="s">
        <v>174</v>
      </c>
      <c r="B637" t="s">
        <v>175</v>
      </c>
      <c r="C637" t="s">
        <v>1835</v>
      </c>
      <c r="D637" t="s">
        <v>1793</v>
      </c>
      <c r="E637">
        <v>170</v>
      </c>
      <c r="F637">
        <v>2</v>
      </c>
      <c r="G637">
        <v>25</v>
      </c>
      <c r="H637" t="s">
        <v>72</v>
      </c>
      <c r="I637" t="s">
        <v>2324</v>
      </c>
    </row>
    <row r="638" spans="1:9" x14ac:dyDescent="0.3">
      <c r="A638" t="s">
        <v>243</v>
      </c>
      <c r="B638" t="s">
        <v>244</v>
      </c>
      <c r="C638" t="s">
        <v>1847</v>
      </c>
      <c r="D638" t="s">
        <v>1793</v>
      </c>
      <c r="E638">
        <v>215</v>
      </c>
      <c r="F638">
        <v>1</v>
      </c>
      <c r="G638">
        <v>25</v>
      </c>
      <c r="H638" t="s">
        <v>72</v>
      </c>
      <c r="I638" t="s">
        <v>2323</v>
      </c>
    </row>
    <row r="639" spans="1:9" x14ac:dyDescent="0.3">
      <c r="A639" t="s">
        <v>183</v>
      </c>
      <c r="B639" t="s">
        <v>184</v>
      </c>
      <c r="C639" t="s">
        <v>1860</v>
      </c>
      <c r="D639" t="s">
        <v>1793</v>
      </c>
      <c r="E639">
        <v>20</v>
      </c>
      <c r="F639">
        <v>1</v>
      </c>
      <c r="G639">
        <v>25</v>
      </c>
      <c r="H639" t="s">
        <v>2325</v>
      </c>
      <c r="I639" t="s">
        <v>2323</v>
      </c>
    </row>
    <row r="640" spans="1:9" x14ac:dyDescent="0.3">
      <c r="A640" t="s">
        <v>518</v>
      </c>
      <c r="B640" t="s">
        <v>519</v>
      </c>
      <c r="C640" t="s">
        <v>1847</v>
      </c>
      <c r="D640" t="s">
        <v>1793</v>
      </c>
      <c r="E640">
        <v>240</v>
      </c>
      <c r="F640">
        <v>1</v>
      </c>
      <c r="G640">
        <v>25</v>
      </c>
      <c r="H640" t="s">
        <v>2325</v>
      </c>
      <c r="I640" t="s">
        <v>2323</v>
      </c>
    </row>
    <row r="641" spans="1:9" x14ac:dyDescent="0.3">
      <c r="A641" t="s">
        <v>520</v>
      </c>
      <c r="B641" t="s">
        <v>521</v>
      </c>
      <c r="C641" t="s">
        <v>1846</v>
      </c>
      <c r="D641" t="s">
        <v>1793</v>
      </c>
      <c r="E641">
        <v>5.0999999999999996</v>
      </c>
      <c r="F641">
        <v>2</v>
      </c>
      <c r="G641">
        <v>25</v>
      </c>
      <c r="H641" t="s">
        <v>2325</v>
      </c>
      <c r="I641" t="s">
        <v>2323</v>
      </c>
    </row>
    <row r="642" spans="1:9" x14ac:dyDescent="0.3">
      <c r="A642" t="s">
        <v>539</v>
      </c>
      <c r="B642" t="s">
        <v>540</v>
      </c>
      <c r="C642" t="s">
        <v>1867</v>
      </c>
      <c r="D642" t="s">
        <v>1793</v>
      </c>
      <c r="E642">
        <v>25.85</v>
      </c>
      <c r="F642">
        <v>2</v>
      </c>
      <c r="G642">
        <v>2280</v>
      </c>
      <c r="H642" t="s">
        <v>2325</v>
      </c>
      <c r="I642" t="s">
        <v>2534</v>
      </c>
    </row>
    <row r="643" spans="1:9" x14ac:dyDescent="0.3">
      <c r="A643" t="s">
        <v>735</v>
      </c>
      <c r="B643" t="s">
        <v>736</v>
      </c>
      <c r="C643" t="s">
        <v>1867</v>
      </c>
      <c r="D643" t="s">
        <v>1793</v>
      </c>
      <c r="E643">
        <v>5.57</v>
      </c>
      <c r="F643">
        <v>2</v>
      </c>
      <c r="G643">
        <v>3000</v>
      </c>
      <c r="H643" t="s">
        <v>2325</v>
      </c>
      <c r="I643" t="s">
        <v>2534</v>
      </c>
    </row>
    <row r="644" spans="1:9" x14ac:dyDescent="0.3">
      <c r="A644" t="s">
        <v>931</v>
      </c>
      <c r="B644" t="s">
        <v>932</v>
      </c>
      <c r="C644" t="s">
        <v>1834</v>
      </c>
      <c r="D644" t="s">
        <v>1793</v>
      </c>
      <c r="E644">
        <v>6</v>
      </c>
      <c r="F644">
        <v>2</v>
      </c>
      <c r="G644">
        <v>3000</v>
      </c>
      <c r="H644" t="s">
        <v>2325</v>
      </c>
      <c r="I644" t="s">
        <v>2534</v>
      </c>
    </row>
    <row r="645" spans="1:9" x14ac:dyDescent="0.3">
      <c r="A645" t="s">
        <v>815</v>
      </c>
      <c r="B645" t="s">
        <v>816</v>
      </c>
      <c r="C645" t="s">
        <v>1847</v>
      </c>
      <c r="D645" t="s">
        <v>1793</v>
      </c>
      <c r="E645">
        <v>150</v>
      </c>
      <c r="F645">
        <v>1</v>
      </c>
      <c r="G645">
        <v>25</v>
      </c>
      <c r="H645" t="s">
        <v>2325</v>
      </c>
      <c r="I645" t="s">
        <v>2323</v>
      </c>
    </row>
    <row r="646" spans="1:9" x14ac:dyDescent="0.3">
      <c r="A646" t="s">
        <v>855</v>
      </c>
      <c r="B646" t="s">
        <v>856</v>
      </c>
      <c r="C646" t="s">
        <v>1835</v>
      </c>
      <c r="D646" t="s">
        <v>1793</v>
      </c>
      <c r="E646">
        <v>35</v>
      </c>
      <c r="F646">
        <v>2</v>
      </c>
      <c r="G646">
        <v>1</v>
      </c>
      <c r="H646" t="s">
        <v>2325</v>
      </c>
      <c r="I646" t="s">
        <v>2323</v>
      </c>
    </row>
    <row r="647" spans="1:9" x14ac:dyDescent="0.3">
      <c r="A647" t="s">
        <v>1085</v>
      </c>
      <c r="B647" t="s">
        <v>1086</v>
      </c>
      <c r="C647" t="s">
        <v>1888</v>
      </c>
      <c r="D647" t="s">
        <v>1793</v>
      </c>
      <c r="E647">
        <v>21.9</v>
      </c>
      <c r="F647">
        <v>2</v>
      </c>
      <c r="G647">
        <v>10</v>
      </c>
      <c r="H647" t="s">
        <v>2325</v>
      </c>
      <c r="I647" t="s">
        <v>2323</v>
      </c>
    </row>
    <row r="648" spans="1:9" x14ac:dyDescent="0.3">
      <c r="A648" t="s">
        <v>1089</v>
      </c>
      <c r="B648" t="s">
        <v>1090</v>
      </c>
      <c r="C648" t="s">
        <v>1834</v>
      </c>
      <c r="D648" t="s">
        <v>1793</v>
      </c>
      <c r="E648">
        <v>13.5</v>
      </c>
      <c r="F648">
        <v>2</v>
      </c>
      <c r="G648">
        <v>100</v>
      </c>
      <c r="H648" t="s">
        <v>2325</v>
      </c>
      <c r="I648" t="s">
        <v>2323</v>
      </c>
    </row>
    <row r="649" spans="1:9" x14ac:dyDescent="0.3">
      <c r="A649" t="s">
        <v>1099</v>
      </c>
      <c r="B649" t="s">
        <v>1100</v>
      </c>
      <c r="C649" t="s">
        <v>1888</v>
      </c>
      <c r="D649" t="s">
        <v>1793</v>
      </c>
      <c r="E649">
        <v>20.5</v>
      </c>
      <c r="F649">
        <v>2</v>
      </c>
      <c r="G649">
        <v>10</v>
      </c>
      <c r="H649" t="s">
        <v>2325</v>
      </c>
      <c r="I649" t="s">
        <v>2324</v>
      </c>
    </row>
    <row r="650" spans="1:9" x14ac:dyDescent="0.3">
      <c r="A650" t="s">
        <v>1107</v>
      </c>
      <c r="B650" t="s">
        <v>1108</v>
      </c>
      <c r="C650" t="s">
        <v>1888</v>
      </c>
      <c r="D650" t="s">
        <v>1793</v>
      </c>
      <c r="E650">
        <v>19</v>
      </c>
      <c r="F650">
        <v>2</v>
      </c>
      <c r="G650">
        <v>10</v>
      </c>
      <c r="H650" t="s">
        <v>2325</v>
      </c>
      <c r="I650" t="s">
        <v>2323</v>
      </c>
    </row>
    <row r="651" spans="1:9" x14ac:dyDescent="0.3">
      <c r="A651" t="s">
        <v>1601</v>
      </c>
      <c r="B651" t="s">
        <v>1602</v>
      </c>
      <c r="C651" t="s">
        <v>1888</v>
      </c>
      <c r="D651" t="s">
        <v>1793</v>
      </c>
      <c r="E651">
        <v>20.9</v>
      </c>
      <c r="F651">
        <v>2</v>
      </c>
      <c r="G651">
        <v>10</v>
      </c>
      <c r="H651" t="s">
        <v>2325</v>
      </c>
      <c r="I651" t="s">
        <v>2321</v>
      </c>
    </row>
    <row r="652" spans="1:9" x14ac:dyDescent="0.3">
      <c r="A652" t="s">
        <v>1627</v>
      </c>
      <c r="B652" t="s">
        <v>1628</v>
      </c>
      <c r="C652" t="s">
        <v>1840</v>
      </c>
      <c r="D652" t="s">
        <v>1793</v>
      </c>
      <c r="E652">
        <v>12</v>
      </c>
      <c r="F652">
        <v>2</v>
      </c>
      <c r="G652">
        <v>10</v>
      </c>
      <c r="H652" t="s">
        <v>2325</v>
      </c>
      <c r="I652" t="s">
        <v>2323</v>
      </c>
    </row>
    <row r="653" spans="1:9" x14ac:dyDescent="0.3">
      <c r="A653" t="s">
        <v>356</v>
      </c>
      <c r="B653" t="s">
        <v>357</v>
      </c>
      <c r="C653" t="s">
        <v>1840</v>
      </c>
      <c r="D653" t="s">
        <v>1793</v>
      </c>
      <c r="E653">
        <v>6</v>
      </c>
      <c r="F653">
        <v>2</v>
      </c>
      <c r="G653">
        <v>25</v>
      </c>
      <c r="H653" t="s">
        <v>2535</v>
      </c>
      <c r="I653" t="s">
        <v>2323</v>
      </c>
    </row>
    <row r="654" spans="1:9" x14ac:dyDescent="0.3">
      <c r="A654" t="s">
        <v>324</v>
      </c>
      <c r="B654" t="s">
        <v>325</v>
      </c>
      <c r="C654" t="s">
        <v>1835</v>
      </c>
      <c r="D654" t="s">
        <v>1793</v>
      </c>
      <c r="E654">
        <v>365</v>
      </c>
      <c r="F654">
        <v>1</v>
      </c>
      <c r="G654">
        <v>4</v>
      </c>
      <c r="H654" t="s">
        <v>2535</v>
      </c>
      <c r="I654" t="s">
        <v>2324</v>
      </c>
    </row>
    <row r="655" spans="1:9" x14ac:dyDescent="0.3">
      <c r="A655" t="s">
        <v>326</v>
      </c>
      <c r="B655" t="s">
        <v>327</v>
      </c>
      <c r="C655" t="s">
        <v>1835</v>
      </c>
      <c r="D655" t="s">
        <v>1793</v>
      </c>
      <c r="E655">
        <v>32</v>
      </c>
      <c r="F655">
        <v>2</v>
      </c>
      <c r="G655">
        <v>3</v>
      </c>
      <c r="H655" t="s">
        <v>2535</v>
      </c>
      <c r="I655" t="s">
        <v>2321</v>
      </c>
    </row>
    <row r="656" spans="1:9" x14ac:dyDescent="0.3">
      <c r="A656" t="s">
        <v>330</v>
      </c>
      <c r="B656" t="s">
        <v>331</v>
      </c>
      <c r="C656" t="s">
        <v>1835</v>
      </c>
      <c r="D656" t="s">
        <v>1793</v>
      </c>
      <c r="E656">
        <v>700</v>
      </c>
      <c r="F656">
        <v>1</v>
      </c>
      <c r="G656">
        <v>2</v>
      </c>
      <c r="H656" t="s">
        <v>2535</v>
      </c>
      <c r="I656" t="s">
        <v>2374</v>
      </c>
    </row>
    <row r="657" spans="1:9" x14ac:dyDescent="0.3">
      <c r="A657" t="s">
        <v>334</v>
      </c>
      <c r="B657" t="s">
        <v>335</v>
      </c>
      <c r="C657" t="s">
        <v>1835</v>
      </c>
      <c r="D657" t="s">
        <v>1793</v>
      </c>
      <c r="E657">
        <v>490</v>
      </c>
      <c r="F657">
        <v>2</v>
      </c>
      <c r="G657">
        <v>1</v>
      </c>
      <c r="H657" t="s">
        <v>2535</v>
      </c>
      <c r="I657" t="s">
        <v>2331</v>
      </c>
    </row>
    <row r="658" spans="1:9" x14ac:dyDescent="0.3">
      <c r="A658" t="s">
        <v>12</v>
      </c>
      <c r="B658" t="s">
        <v>13</v>
      </c>
      <c r="C658" t="s">
        <v>1796</v>
      </c>
      <c r="D658" t="s">
        <v>1793</v>
      </c>
      <c r="E658">
        <v>0.41</v>
      </c>
      <c r="F658">
        <v>1</v>
      </c>
      <c r="G658">
        <v>750000</v>
      </c>
      <c r="H658" t="s">
        <v>382</v>
      </c>
      <c r="I658" t="s">
        <v>2321</v>
      </c>
    </row>
    <row r="659" spans="1:9" x14ac:dyDescent="0.3">
      <c r="A659" t="s">
        <v>911</v>
      </c>
      <c r="B659" t="s">
        <v>912</v>
      </c>
      <c r="C659" t="s">
        <v>1804</v>
      </c>
      <c r="D659" t="s">
        <v>1800</v>
      </c>
      <c r="F659">
        <v>1</v>
      </c>
      <c r="G659">
        <v>500</v>
      </c>
      <c r="H659" t="s">
        <v>2325</v>
      </c>
      <c r="I659" t="s">
        <v>2536</v>
      </c>
    </row>
    <row r="660" spans="1:9" x14ac:dyDescent="0.3">
      <c r="A660" t="s">
        <v>915</v>
      </c>
      <c r="B660" t="s">
        <v>916</v>
      </c>
      <c r="C660" t="s">
        <v>1819</v>
      </c>
      <c r="D660" t="s">
        <v>1800</v>
      </c>
      <c r="F660">
        <v>1</v>
      </c>
      <c r="G660">
        <v>10000</v>
      </c>
      <c r="H660" t="s">
        <v>2345</v>
      </c>
      <c r="I660" t="s">
        <v>2321</v>
      </c>
    </row>
    <row r="661" spans="1:9" x14ac:dyDescent="0.3">
      <c r="A661" t="s">
        <v>1095</v>
      </c>
      <c r="B661" t="s">
        <v>1096</v>
      </c>
      <c r="C661" t="s">
        <v>1820</v>
      </c>
      <c r="D661" t="s">
        <v>1800</v>
      </c>
      <c r="F661">
        <v>1</v>
      </c>
      <c r="G661">
        <v>500</v>
      </c>
      <c r="H661" t="s">
        <v>2325</v>
      </c>
      <c r="I661" t="s">
        <v>2536</v>
      </c>
    </row>
    <row r="662" spans="1:9" x14ac:dyDescent="0.3">
      <c r="A662" t="s">
        <v>1117</v>
      </c>
      <c r="B662" t="s">
        <v>1118</v>
      </c>
      <c r="C662" t="s">
        <v>1823</v>
      </c>
      <c r="D662" t="s">
        <v>1800</v>
      </c>
      <c r="F662">
        <v>1</v>
      </c>
      <c r="G662">
        <v>5000</v>
      </c>
      <c r="H662" t="s">
        <v>2345</v>
      </c>
      <c r="I662" t="s">
        <v>2321</v>
      </c>
    </row>
    <row r="663" spans="1:9" x14ac:dyDescent="0.3">
      <c r="A663" t="s">
        <v>1119</v>
      </c>
      <c r="B663" t="s">
        <v>1120</v>
      </c>
      <c r="C663" t="s">
        <v>1818</v>
      </c>
      <c r="D663" t="s">
        <v>1800</v>
      </c>
      <c r="F663">
        <v>1</v>
      </c>
      <c r="G663">
        <v>500</v>
      </c>
      <c r="H663" t="s">
        <v>2325</v>
      </c>
      <c r="I663" t="s">
        <v>2536</v>
      </c>
    </row>
    <row r="664" spans="1:9" x14ac:dyDescent="0.3">
      <c r="A664" t="s">
        <v>1357</v>
      </c>
      <c r="B664" t="s">
        <v>1358</v>
      </c>
      <c r="C664" t="s">
        <v>1818</v>
      </c>
      <c r="D664" t="s">
        <v>1800</v>
      </c>
      <c r="F664">
        <v>1</v>
      </c>
      <c r="G664">
        <v>500</v>
      </c>
      <c r="H664" t="s">
        <v>2325</v>
      </c>
      <c r="I664" t="s">
        <v>2536</v>
      </c>
    </row>
    <row r="665" spans="1:9" x14ac:dyDescent="0.3">
      <c r="A665" t="s">
        <v>1359</v>
      </c>
      <c r="B665" t="s">
        <v>1360</v>
      </c>
      <c r="C665" t="s">
        <v>1823</v>
      </c>
      <c r="D665" t="s">
        <v>1800</v>
      </c>
      <c r="F665">
        <v>1</v>
      </c>
      <c r="G665">
        <v>5000</v>
      </c>
      <c r="H665" t="s">
        <v>2345</v>
      </c>
      <c r="I665" t="s">
        <v>2321</v>
      </c>
    </row>
    <row r="666" spans="1:9" x14ac:dyDescent="0.3">
      <c r="A666" t="s">
        <v>1361</v>
      </c>
      <c r="B666" t="s">
        <v>1362</v>
      </c>
      <c r="C666" t="s">
        <v>1820</v>
      </c>
      <c r="D666" t="s">
        <v>1800</v>
      </c>
      <c r="F666">
        <v>1</v>
      </c>
      <c r="G666">
        <v>1000</v>
      </c>
      <c r="H666" t="s">
        <v>2345</v>
      </c>
      <c r="I666" t="s">
        <v>2321</v>
      </c>
    </row>
    <row r="667" spans="1:9" x14ac:dyDescent="0.3">
      <c r="A667" t="s">
        <v>1365</v>
      </c>
      <c r="B667" t="s">
        <v>1366</v>
      </c>
      <c r="C667" t="s">
        <v>1823</v>
      </c>
      <c r="D667" t="s">
        <v>1800</v>
      </c>
      <c r="F667">
        <v>1</v>
      </c>
      <c r="G667">
        <v>5000</v>
      </c>
      <c r="H667" t="s">
        <v>2345</v>
      </c>
      <c r="I667" t="s">
        <v>2321</v>
      </c>
    </row>
    <row r="668" spans="1:9" x14ac:dyDescent="0.3">
      <c r="A668" t="s">
        <v>1367</v>
      </c>
      <c r="B668" t="s">
        <v>1368</v>
      </c>
      <c r="C668" t="s">
        <v>1818</v>
      </c>
      <c r="D668" t="s">
        <v>1800</v>
      </c>
      <c r="F668">
        <v>1</v>
      </c>
      <c r="G668">
        <v>500</v>
      </c>
      <c r="H668" t="s">
        <v>2325</v>
      </c>
      <c r="I668" t="s">
        <v>2536</v>
      </c>
    </row>
    <row r="669" spans="1:9" x14ac:dyDescent="0.3">
      <c r="A669" t="s">
        <v>1371</v>
      </c>
      <c r="B669" t="s">
        <v>1372</v>
      </c>
      <c r="C669" t="s">
        <v>1823</v>
      </c>
      <c r="D669" t="s">
        <v>1800</v>
      </c>
      <c r="F669">
        <v>1</v>
      </c>
      <c r="G669">
        <v>5000</v>
      </c>
      <c r="H669" t="s">
        <v>2345</v>
      </c>
      <c r="I669" t="s">
        <v>2321</v>
      </c>
    </row>
    <row r="670" spans="1:9" x14ac:dyDescent="0.3">
      <c r="A670" t="s">
        <v>1373</v>
      </c>
      <c r="B670" t="s">
        <v>1374</v>
      </c>
      <c r="C670" t="s">
        <v>1818</v>
      </c>
      <c r="D670" t="s">
        <v>1800</v>
      </c>
      <c r="F670">
        <v>1</v>
      </c>
      <c r="G670">
        <v>500</v>
      </c>
      <c r="H670" t="s">
        <v>2325</v>
      </c>
      <c r="I670" t="s">
        <v>2536</v>
      </c>
    </row>
    <row r="671" spans="1:9" x14ac:dyDescent="0.3">
      <c r="A671" t="s">
        <v>1377</v>
      </c>
      <c r="B671" t="s">
        <v>1378</v>
      </c>
      <c r="C671" t="s">
        <v>1823</v>
      </c>
      <c r="D671" t="s">
        <v>1800</v>
      </c>
      <c r="F671">
        <v>1</v>
      </c>
      <c r="G671">
        <v>5000</v>
      </c>
      <c r="H671" t="s">
        <v>2345</v>
      </c>
      <c r="I671" t="s">
        <v>2321</v>
      </c>
    </row>
    <row r="672" spans="1:9" x14ac:dyDescent="0.3">
      <c r="A672" t="s">
        <v>1379</v>
      </c>
      <c r="B672" t="s">
        <v>1380</v>
      </c>
      <c r="C672" t="s">
        <v>1818</v>
      </c>
      <c r="D672" t="s">
        <v>1800</v>
      </c>
      <c r="F672">
        <v>1</v>
      </c>
      <c r="G672">
        <v>500</v>
      </c>
      <c r="H672" t="s">
        <v>2325</v>
      </c>
      <c r="I672" t="s">
        <v>2536</v>
      </c>
    </row>
    <row r="673" spans="1:9" x14ac:dyDescent="0.3">
      <c r="A673" t="s">
        <v>1383</v>
      </c>
      <c r="B673" t="s">
        <v>1384</v>
      </c>
      <c r="C673" t="s">
        <v>1823</v>
      </c>
      <c r="D673" t="s">
        <v>1800</v>
      </c>
      <c r="F673">
        <v>1</v>
      </c>
      <c r="G673">
        <v>5000</v>
      </c>
      <c r="H673" t="s">
        <v>2345</v>
      </c>
      <c r="I673" t="s">
        <v>2321</v>
      </c>
    </row>
    <row r="674" spans="1:9" x14ac:dyDescent="0.3">
      <c r="A674" t="s">
        <v>1385</v>
      </c>
      <c r="B674" t="s">
        <v>1386</v>
      </c>
      <c r="C674" t="s">
        <v>1818</v>
      </c>
      <c r="D674" t="s">
        <v>1800</v>
      </c>
      <c r="F674">
        <v>1</v>
      </c>
      <c r="G674">
        <v>500</v>
      </c>
      <c r="H674" t="s">
        <v>2325</v>
      </c>
      <c r="I674" t="s">
        <v>2536</v>
      </c>
    </row>
    <row r="675" spans="1:9" x14ac:dyDescent="0.3">
      <c r="A675" t="s">
        <v>1389</v>
      </c>
      <c r="B675" t="s">
        <v>1390</v>
      </c>
      <c r="C675" t="s">
        <v>1823</v>
      </c>
      <c r="D675" t="s">
        <v>1800</v>
      </c>
      <c r="F675">
        <v>1</v>
      </c>
      <c r="G675">
        <v>5000</v>
      </c>
      <c r="H675" t="s">
        <v>2345</v>
      </c>
      <c r="I675" t="s">
        <v>2321</v>
      </c>
    </row>
    <row r="676" spans="1:9" x14ac:dyDescent="0.3">
      <c r="A676" t="s">
        <v>1391</v>
      </c>
      <c r="B676" t="s">
        <v>1392</v>
      </c>
      <c r="C676" t="s">
        <v>1818</v>
      </c>
      <c r="D676" t="s">
        <v>1800</v>
      </c>
      <c r="F676">
        <v>1</v>
      </c>
      <c r="G676">
        <v>500</v>
      </c>
      <c r="H676" t="s">
        <v>2325</v>
      </c>
      <c r="I676" t="s">
        <v>2536</v>
      </c>
    </row>
    <row r="677" spans="1:9" x14ac:dyDescent="0.3">
      <c r="A677" t="s">
        <v>1331</v>
      </c>
      <c r="B677" t="s">
        <v>1332</v>
      </c>
      <c r="C677" t="s">
        <v>1835</v>
      </c>
      <c r="D677" t="s">
        <v>2558</v>
      </c>
      <c r="E677">
        <v>240</v>
      </c>
      <c r="F677">
        <v>2</v>
      </c>
      <c r="G677">
        <v>1</v>
      </c>
      <c r="H677" t="s">
        <v>2325</v>
      </c>
      <c r="I677" t="s">
        <v>2323</v>
      </c>
    </row>
    <row r="678" spans="1:9" x14ac:dyDescent="0.3">
      <c r="A678" t="s">
        <v>1319</v>
      </c>
      <c r="B678" t="s">
        <v>1320</v>
      </c>
      <c r="C678" t="s">
        <v>1794</v>
      </c>
      <c r="D678" t="s">
        <v>1793</v>
      </c>
      <c r="E678">
        <v>695</v>
      </c>
      <c r="F678">
        <v>2</v>
      </c>
      <c r="G678">
        <v>5</v>
      </c>
      <c r="H678" t="s">
        <v>2325</v>
      </c>
      <c r="I678" t="s">
        <v>2324</v>
      </c>
    </row>
    <row r="679" spans="1:9" x14ac:dyDescent="0.3">
      <c r="A679" t="s">
        <v>627</v>
      </c>
      <c r="B679" t="s">
        <v>628</v>
      </c>
      <c r="C679" t="s">
        <v>2556</v>
      </c>
      <c r="D679" t="s">
        <v>1793</v>
      </c>
      <c r="E679">
        <v>9.9</v>
      </c>
      <c r="F679">
        <v>2</v>
      </c>
      <c r="G679">
        <v>25</v>
      </c>
      <c r="H679" t="s">
        <v>2325</v>
      </c>
      <c r="I679" t="s">
        <v>2323</v>
      </c>
    </row>
    <row r="680" spans="1:9" x14ac:dyDescent="0.3">
      <c r="A680" t="s">
        <v>362</v>
      </c>
      <c r="B680" t="s">
        <v>363</v>
      </c>
      <c r="C680" t="s">
        <v>2557</v>
      </c>
      <c r="D680" t="s">
        <v>1793</v>
      </c>
      <c r="E680">
        <v>83.6</v>
      </c>
      <c r="F680">
        <v>2</v>
      </c>
      <c r="G680">
        <v>20</v>
      </c>
      <c r="H680" t="s">
        <v>2325</v>
      </c>
      <c r="I680" t="s">
        <v>2536</v>
      </c>
    </row>
    <row r="681" spans="1:9" x14ac:dyDescent="0.3">
      <c r="A681" t="s">
        <v>342</v>
      </c>
      <c r="B681" t="s">
        <v>343</v>
      </c>
      <c r="C681" t="s">
        <v>1835</v>
      </c>
      <c r="D681" t="s">
        <v>1793</v>
      </c>
      <c r="E681">
        <v>500</v>
      </c>
      <c r="F681">
        <v>1</v>
      </c>
      <c r="G681">
        <v>25</v>
      </c>
      <c r="H681" t="s">
        <v>2325</v>
      </c>
      <c r="I681" t="s">
        <v>2323</v>
      </c>
    </row>
    <row r="682" spans="1:9" x14ac:dyDescent="0.3">
      <c r="A682" t="s">
        <v>344</v>
      </c>
      <c r="B682" t="s">
        <v>345</v>
      </c>
      <c r="C682" t="s">
        <v>1835</v>
      </c>
      <c r="D682" t="s">
        <v>1793</v>
      </c>
      <c r="E682">
        <v>550</v>
      </c>
      <c r="F682">
        <v>1</v>
      </c>
      <c r="G682">
        <v>25</v>
      </c>
      <c r="H682" t="s">
        <v>2325</v>
      </c>
      <c r="I682" t="s">
        <v>2323</v>
      </c>
    </row>
    <row r="683" spans="1:9" x14ac:dyDescent="0.3">
      <c r="A683" t="s">
        <v>1613</v>
      </c>
      <c r="B683" t="s">
        <v>1614</v>
      </c>
      <c r="C683" t="s">
        <v>1836</v>
      </c>
      <c r="D683" t="s">
        <v>1793</v>
      </c>
      <c r="E683">
        <v>19</v>
      </c>
      <c r="F683">
        <v>2</v>
      </c>
      <c r="G683">
        <v>10</v>
      </c>
      <c r="H683" t="s">
        <v>2325</v>
      </c>
      <c r="I683" t="s">
        <v>2321</v>
      </c>
    </row>
    <row r="684" spans="1:9" x14ac:dyDescent="0.3">
      <c r="A684" t="s">
        <v>1619</v>
      </c>
      <c r="B684" t="s">
        <v>1620</v>
      </c>
      <c r="C684" t="s">
        <v>1836</v>
      </c>
      <c r="D684" t="s">
        <v>1793</v>
      </c>
      <c r="E684">
        <v>23</v>
      </c>
      <c r="F684">
        <v>2</v>
      </c>
      <c r="G684">
        <v>10</v>
      </c>
      <c r="H684" t="s">
        <v>2325</v>
      </c>
      <c r="I684" t="s">
        <v>2321</v>
      </c>
    </row>
    <row r="685" spans="1:9" x14ac:dyDescent="0.3">
      <c r="A685" t="s">
        <v>1339</v>
      </c>
      <c r="B685" t="s">
        <v>1340</v>
      </c>
      <c r="C685" t="s">
        <v>1836</v>
      </c>
      <c r="D685" t="s">
        <v>1793</v>
      </c>
      <c r="E685">
        <v>25</v>
      </c>
      <c r="F685">
        <v>2</v>
      </c>
      <c r="G685">
        <v>10</v>
      </c>
      <c r="H685" t="s">
        <v>72</v>
      </c>
      <c r="I685" t="s">
        <v>2321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5"/>
  <sheetViews>
    <sheetView showGridLines="0" zoomScale="83" workbookViewId="0">
      <selection activeCell="B55" sqref="A55:N55"/>
    </sheetView>
  </sheetViews>
  <sheetFormatPr baseColWidth="10" defaultRowHeight="14.4" x14ac:dyDescent="0.3"/>
  <cols>
    <col min="1" max="1" width="12.21875" bestFit="1" customWidth="1"/>
    <col min="2" max="2" width="45.6640625" bestFit="1" customWidth="1"/>
    <col min="3" max="3" width="20.109375" bestFit="1" customWidth="1"/>
    <col min="4" max="5" width="14.44140625" bestFit="1" customWidth="1"/>
    <col min="6" max="6" width="12" bestFit="1" customWidth="1"/>
    <col min="7" max="7" width="10.77734375" bestFit="1" customWidth="1"/>
    <col min="8" max="8" width="9.88671875" bestFit="1" customWidth="1"/>
    <col min="9" max="9" width="9.21875" bestFit="1" customWidth="1"/>
    <col min="10" max="10" width="12" bestFit="1" customWidth="1"/>
    <col min="11" max="11" width="12.5546875" bestFit="1" customWidth="1"/>
    <col min="12" max="12" width="5.44140625" bestFit="1" customWidth="1"/>
    <col min="13" max="14" width="12.109375" bestFit="1" customWidth="1"/>
  </cols>
  <sheetData>
    <row r="1" spans="1:14" x14ac:dyDescent="0.3">
      <c r="A1" t="s">
        <v>1889</v>
      </c>
      <c r="B1" t="s">
        <v>1787</v>
      </c>
      <c r="C1" t="s">
        <v>1890</v>
      </c>
      <c r="D1" t="s">
        <v>1891</v>
      </c>
      <c r="E1" t="s">
        <v>1892</v>
      </c>
      <c r="F1" t="s">
        <v>1790</v>
      </c>
      <c r="G1" t="s">
        <v>1893</v>
      </c>
      <c r="H1" t="s">
        <v>1894</v>
      </c>
      <c r="I1" t="s">
        <v>1895</v>
      </c>
      <c r="J1" t="s">
        <v>1896</v>
      </c>
      <c r="K1" t="s">
        <v>1897</v>
      </c>
      <c r="L1" t="s">
        <v>1788</v>
      </c>
      <c r="M1" t="s">
        <v>1898</v>
      </c>
      <c r="N1" t="s">
        <v>1899</v>
      </c>
    </row>
    <row r="2" spans="1:14" hidden="1" x14ac:dyDescent="0.3">
      <c r="A2" t="s">
        <v>1499</v>
      </c>
      <c r="B2" t="s">
        <v>1500</v>
      </c>
      <c r="C2" t="s">
        <v>1900</v>
      </c>
      <c r="D2" t="s">
        <v>528</v>
      </c>
      <c r="E2" t="s">
        <v>1901</v>
      </c>
      <c r="F2" t="s">
        <v>1902</v>
      </c>
      <c r="G2">
        <v>4000</v>
      </c>
      <c r="H2">
        <v>30</v>
      </c>
      <c r="I2">
        <v>120000</v>
      </c>
      <c r="J2">
        <v>41.609999999999978</v>
      </c>
      <c r="K2">
        <v>730</v>
      </c>
      <c r="L2">
        <v>5</v>
      </c>
    </row>
    <row r="3" spans="1:14" hidden="1" x14ac:dyDescent="0.3">
      <c r="A3" t="s">
        <v>1147</v>
      </c>
      <c r="B3" t="s">
        <v>1148</v>
      </c>
      <c r="C3" t="s">
        <v>1903</v>
      </c>
      <c r="D3" t="s">
        <v>528</v>
      </c>
      <c r="E3" t="s">
        <v>1901</v>
      </c>
      <c r="F3" t="s">
        <v>1902</v>
      </c>
      <c r="G3">
        <v>1000</v>
      </c>
      <c r="H3" t="s">
        <v>1832</v>
      </c>
      <c r="I3">
        <v>1000</v>
      </c>
      <c r="J3">
        <v>181.07713455149505</v>
      </c>
      <c r="K3">
        <v>730</v>
      </c>
      <c r="L3">
        <v>5</v>
      </c>
    </row>
    <row r="4" spans="1:14" hidden="1" x14ac:dyDescent="0.3">
      <c r="A4" t="s">
        <v>1493</v>
      </c>
      <c r="B4" t="s">
        <v>1494</v>
      </c>
      <c r="C4" t="s">
        <v>1903</v>
      </c>
      <c r="D4" t="s">
        <v>528</v>
      </c>
      <c r="E4" t="s">
        <v>1901</v>
      </c>
      <c r="F4" t="s">
        <v>1902</v>
      </c>
      <c r="G4">
        <v>500</v>
      </c>
      <c r="H4" t="s">
        <v>1832</v>
      </c>
      <c r="I4">
        <v>500</v>
      </c>
      <c r="J4">
        <v>336.34117676514779</v>
      </c>
      <c r="K4">
        <v>730</v>
      </c>
      <c r="L4">
        <v>5</v>
      </c>
    </row>
    <row r="5" spans="1:14" hidden="1" x14ac:dyDescent="0.3">
      <c r="A5" t="s">
        <v>1554</v>
      </c>
      <c r="B5" t="s">
        <v>1555</v>
      </c>
      <c r="C5" t="s">
        <v>1900</v>
      </c>
      <c r="D5" t="s">
        <v>528</v>
      </c>
      <c r="E5" t="s">
        <v>1901</v>
      </c>
      <c r="F5" t="s">
        <v>1902</v>
      </c>
      <c r="G5">
        <v>2700</v>
      </c>
      <c r="H5">
        <v>30</v>
      </c>
      <c r="I5">
        <v>81000</v>
      </c>
      <c r="J5">
        <v>36.171058604409438</v>
      </c>
      <c r="K5">
        <v>730</v>
      </c>
      <c r="L5">
        <v>5</v>
      </c>
    </row>
    <row r="6" spans="1:14" hidden="1" x14ac:dyDescent="0.3">
      <c r="A6" t="s">
        <v>531</v>
      </c>
      <c r="B6" t="s">
        <v>532</v>
      </c>
      <c r="C6" t="s">
        <v>1904</v>
      </c>
      <c r="D6" t="s">
        <v>528</v>
      </c>
      <c r="E6" t="s">
        <v>1901</v>
      </c>
      <c r="F6" t="s">
        <v>1902</v>
      </c>
      <c r="G6">
        <v>5830</v>
      </c>
      <c r="H6">
        <v>60</v>
      </c>
      <c r="I6">
        <v>349800</v>
      </c>
      <c r="J6">
        <v>99.994998890952843</v>
      </c>
      <c r="K6">
        <v>730</v>
      </c>
      <c r="L6">
        <v>5</v>
      </c>
    </row>
    <row r="7" spans="1:14" hidden="1" x14ac:dyDescent="0.3">
      <c r="A7" t="s">
        <v>524</v>
      </c>
      <c r="B7" t="s">
        <v>525</v>
      </c>
      <c r="C7" t="s">
        <v>1904</v>
      </c>
      <c r="D7" t="s">
        <v>528</v>
      </c>
      <c r="E7" t="s">
        <v>1901</v>
      </c>
      <c r="F7" t="s">
        <v>1902</v>
      </c>
      <c r="G7">
        <v>5830</v>
      </c>
      <c r="H7">
        <v>60</v>
      </c>
      <c r="I7">
        <v>349800</v>
      </c>
      <c r="J7">
        <v>104.03745069379065</v>
      </c>
      <c r="K7">
        <v>730</v>
      </c>
      <c r="L7">
        <v>5</v>
      </c>
    </row>
    <row r="8" spans="1:14" hidden="1" x14ac:dyDescent="0.3">
      <c r="A8" t="s">
        <v>1753</v>
      </c>
      <c r="B8" t="s">
        <v>1754</v>
      </c>
      <c r="C8" t="s">
        <v>1900</v>
      </c>
      <c r="D8" t="s">
        <v>528</v>
      </c>
      <c r="E8" t="s">
        <v>1901</v>
      </c>
      <c r="F8" t="s">
        <v>1902</v>
      </c>
      <c r="G8">
        <v>1830</v>
      </c>
      <c r="H8">
        <v>30</v>
      </c>
      <c r="I8">
        <v>54900</v>
      </c>
      <c r="J8">
        <v>37.509080301097256</v>
      </c>
      <c r="K8">
        <v>730</v>
      </c>
      <c r="L8">
        <v>5</v>
      </c>
    </row>
    <row r="9" spans="1:14" hidden="1" x14ac:dyDescent="0.3">
      <c r="A9" t="s">
        <v>1783</v>
      </c>
      <c r="B9" t="s">
        <v>1784</v>
      </c>
      <c r="C9" t="s">
        <v>1900</v>
      </c>
      <c r="D9" t="s">
        <v>528</v>
      </c>
      <c r="E9" t="s">
        <v>1901</v>
      </c>
      <c r="F9" t="s">
        <v>1902</v>
      </c>
      <c r="G9">
        <v>3300</v>
      </c>
      <c r="H9">
        <v>30</v>
      </c>
      <c r="I9">
        <v>99000</v>
      </c>
      <c r="J9">
        <v>47.514637475265111</v>
      </c>
      <c r="K9">
        <v>730</v>
      </c>
      <c r="L9">
        <v>5</v>
      </c>
    </row>
    <row r="10" spans="1:14" hidden="1" x14ac:dyDescent="0.3">
      <c r="A10" t="s">
        <v>710</v>
      </c>
      <c r="B10" t="s">
        <v>711</v>
      </c>
      <c r="C10" t="s">
        <v>1905</v>
      </c>
      <c r="D10" t="s">
        <v>714</v>
      </c>
      <c r="E10" t="s">
        <v>1906</v>
      </c>
      <c r="F10" t="s">
        <v>1906</v>
      </c>
      <c r="G10">
        <v>850</v>
      </c>
      <c r="H10">
        <v>30</v>
      </c>
      <c r="I10">
        <v>25500</v>
      </c>
      <c r="J10">
        <v>100.99</v>
      </c>
      <c r="K10">
        <v>1095</v>
      </c>
      <c r="L10">
        <v>8</v>
      </c>
    </row>
    <row r="11" spans="1:14" hidden="1" x14ac:dyDescent="0.3">
      <c r="A11" t="s">
        <v>729</v>
      </c>
      <c r="B11" t="s">
        <v>730</v>
      </c>
      <c r="C11" t="s">
        <v>1905</v>
      </c>
      <c r="D11" t="s">
        <v>714</v>
      </c>
      <c r="E11" t="s">
        <v>1906</v>
      </c>
      <c r="F11" t="s">
        <v>1906</v>
      </c>
      <c r="G11">
        <v>25500</v>
      </c>
      <c r="H11" t="s">
        <v>1832</v>
      </c>
      <c r="I11">
        <v>25500</v>
      </c>
      <c r="J11">
        <v>7.87</v>
      </c>
      <c r="K11">
        <v>1095</v>
      </c>
      <c r="L11">
        <v>8</v>
      </c>
    </row>
    <row r="12" spans="1:14" hidden="1" x14ac:dyDescent="0.3">
      <c r="A12" t="s">
        <v>1201</v>
      </c>
      <c r="B12" t="s">
        <v>1202</v>
      </c>
      <c r="C12" t="s">
        <v>1905</v>
      </c>
      <c r="D12" t="s">
        <v>1205</v>
      </c>
      <c r="E12" t="s">
        <v>1205</v>
      </c>
      <c r="F12" t="s">
        <v>1906</v>
      </c>
      <c r="G12">
        <v>53333</v>
      </c>
      <c r="H12">
        <v>15</v>
      </c>
      <c r="I12">
        <v>799995</v>
      </c>
      <c r="J12">
        <v>17.8</v>
      </c>
      <c r="K12">
        <v>730</v>
      </c>
      <c r="L12">
        <v>4</v>
      </c>
    </row>
    <row r="13" spans="1:14" hidden="1" x14ac:dyDescent="0.3">
      <c r="A13" t="s">
        <v>1467</v>
      </c>
      <c r="B13" t="s">
        <v>1468</v>
      </c>
      <c r="C13" t="s">
        <v>1905</v>
      </c>
      <c r="D13" t="s">
        <v>1205</v>
      </c>
      <c r="E13" t="s">
        <v>1205</v>
      </c>
      <c r="F13" t="s">
        <v>1906</v>
      </c>
      <c r="G13">
        <v>33333</v>
      </c>
      <c r="H13">
        <v>15</v>
      </c>
      <c r="I13">
        <v>499995</v>
      </c>
      <c r="J13">
        <v>20.7</v>
      </c>
      <c r="K13">
        <v>730</v>
      </c>
      <c r="L13">
        <v>4</v>
      </c>
    </row>
    <row r="14" spans="1:14" hidden="1" x14ac:dyDescent="0.3">
      <c r="A14" t="s">
        <v>147</v>
      </c>
      <c r="B14" t="s">
        <v>148</v>
      </c>
      <c r="C14" t="s">
        <v>1907</v>
      </c>
      <c r="D14" t="s">
        <v>151</v>
      </c>
      <c r="E14" t="s">
        <v>151</v>
      </c>
      <c r="F14" t="s">
        <v>151</v>
      </c>
      <c r="G14">
        <v>5000</v>
      </c>
      <c r="H14">
        <v>30</v>
      </c>
      <c r="I14">
        <v>150000</v>
      </c>
      <c r="J14">
        <v>63.595276973537921</v>
      </c>
      <c r="K14">
        <v>730</v>
      </c>
      <c r="L14">
        <v>15</v>
      </c>
    </row>
    <row r="15" spans="1:14" hidden="1" x14ac:dyDescent="0.3">
      <c r="A15" t="s">
        <v>158</v>
      </c>
      <c r="B15" t="s">
        <v>159</v>
      </c>
      <c r="C15" t="s">
        <v>1907</v>
      </c>
      <c r="D15" t="s">
        <v>151</v>
      </c>
      <c r="E15" t="s">
        <v>151</v>
      </c>
      <c r="F15" t="s">
        <v>151</v>
      </c>
      <c r="G15">
        <v>2500</v>
      </c>
      <c r="H15">
        <v>60</v>
      </c>
      <c r="I15">
        <v>150000</v>
      </c>
      <c r="J15">
        <v>140.06648346094948</v>
      </c>
      <c r="K15">
        <v>730</v>
      </c>
      <c r="L15">
        <v>15</v>
      </c>
    </row>
    <row r="16" spans="1:14" hidden="1" x14ac:dyDescent="0.3">
      <c r="A16" t="s">
        <v>1517</v>
      </c>
      <c r="B16" t="s">
        <v>1518</v>
      </c>
      <c r="C16" t="s">
        <v>1900</v>
      </c>
      <c r="D16" t="s">
        <v>151</v>
      </c>
      <c r="E16" t="s">
        <v>151</v>
      </c>
      <c r="F16" t="s">
        <v>151</v>
      </c>
      <c r="G16">
        <v>5000</v>
      </c>
      <c r="H16">
        <v>60</v>
      </c>
      <c r="I16">
        <v>300000</v>
      </c>
      <c r="J16">
        <v>29.993856955126173</v>
      </c>
      <c r="K16">
        <v>730</v>
      </c>
      <c r="L16">
        <v>7</v>
      </c>
    </row>
    <row r="17" spans="1:12" hidden="1" x14ac:dyDescent="0.3">
      <c r="A17" t="s">
        <v>593</v>
      </c>
      <c r="B17" t="s">
        <v>594</v>
      </c>
      <c r="C17" t="s">
        <v>1907</v>
      </c>
      <c r="D17" t="s">
        <v>151</v>
      </c>
      <c r="E17" t="s">
        <v>151</v>
      </c>
      <c r="F17" t="s">
        <v>151</v>
      </c>
      <c r="G17">
        <v>5200</v>
      </c>
      <c r="H17">
        <v>30</v>
      </c>
      <c r="I17">
        <v>156000</v>
      </c>
      <c r="J17">
        <v>39.920823959421568</v>
      </c>
      <c r="K17">
        <v>730</v>
      </c>
      <c r="L17">
        <v>6</v>
      </c>
    </row>
    <row r="18" spans="1:12" hidden="1" x14ac:dyDescent="0.3">
      <c r="A18" t="s">
        <v>1523</v>
      </c>
      <c r="B18" t="s">
        <v>1524</v>
      </c>
      <c r="C18" t="s">
        <v>1900</v>
      </c>
      <c r="D18" t="s">
        <v>151</v>
      </c>
      <c r="E18" t="s">
        <v>151</v>
      </c>
      <c r="F18" t="s">
        <v>151</v>
      </c>
      <c r="G18">
        <v>3000</v>
      </c>
      <c r="H18">
        <v>30</v>
      </c>
      <c r="I18">
        <v>90000</v>
      </c>
      <c r="J18">
        <v>69.167494387896198</v>
      </c>
      <c r="K18">
        <v>730</v>
      </c>
      <c r="L18">
        <v>15</v>
      </c>
    </row>
    <row r="19" spans="1:12" hidden="1" x14ac:dyDescent="0.3">
      <c r="A19" t="s">
        <v>1537</v>
      </c>
      <c r="B19" t="s">
        <v>1538</v>
      </c>
      <c r="C19" t="s">
        <v>1900</v>
      </c>
      <c r="D19" t="s">
        <v>151</v>
      </c>
      <c r="E19" t="s">
        <v>151</v>
      </c>
      <c r="F19" t="s">
        <v>151</v>
      </c>
      <c r="G19">
        <v>3000</v>
      </c>
      <c r="H19">
        <v>30</v>
      </c>
      <c r="I19">
        <v>90000</v>
      </c>
      <c r="J19">
        <v>71.730112686071607</v>
      </c>
      <c r="K19">
        <v>730</v>
      </c>
      <c r="L19">
        <v>13</v>
      </c>
    </row>
    <row r="20" spans="1:12" hidden="1" x14ac:dyDescent="0.3">
      <c r="A20" t="s">
        <v>991</v>
      </c>
      <c r="B20" t="s">
        <v>992</v>
      </c>
      <c r="C20" t="s">
        <v>1903</v>
      </c>
      <c r="D20" t="s">
        <v>151</v>
      </c>
      <c r="E20" t="s">
        <v>151</v>
      </c>
      <c r="F20" t="s">
        <v>151</v>
      </c>
      <c r="G20">
        <v>1000</v>
      </c>
      <c r="H20" t="s">
        <v>1832</v>
      </c>
      <c r="I20">
        <v>1000</v>
      </c>
      <c r="J20">
        <v>308.08458714645417</v>
      </c>
      <c r="K20">
        <v>730</v>
      </c>
      <c r="L20">
        <v>5</v>
      </c>
    </row>
    <row r="21" spans="1:12" hidden="1" x14ac:dyDescent="0.3">
      <c r="A21" t="s">
        <v>971</v>
      </c>
      <c r="B21" t="s">
        <v>972</v>
      </c>
      <c r="C21" t="s">
        <v>1903</v>
      </c>
      <c r="D21" t="s">
        <v>151</v>
      </c>
      <c r="E21" t="s">
        <v>151</v>
      </c>
      <c r="F21" t="s">
        <v>151</v>
      </c>
      <c r="G21">
        <v>2000</v>
      </c>
      <c r="H21" t="s">
        <v>1832</v>
      </c>
      <c r="I21">
        <v>2000</v>
      </c>
      <c r="J21">
        <v>71.363787581541231</v>
      </c>
      <c r="K21">
        <v>730</v>
      </c>
      <c r="L21">
        <v>5</v>
      </c>
    </row>
    <row r="22" spans="1:12" hidden="1" x14ac:dyDescent="0.3">
      <c r="A22" t="s">
        <v>1431</v>
      </c>
      <c r="B22" t="s">
        <v>1432</v>
      </c>
      <c r="C22" t="s">
        <v>1903</v>
      </c>
      <c r="D22" t="s">
        <v>151</v>
      </c>
      <c r="E22" t="s">
        <v>151</v>
      </c>
      <c r="F22" t="s">
        <v>151</v>
      </c>
      <c r="G22">
        <v>1000</v>
      </c>
      <c r="H22" t="s">
        <v>1832</v>
      </c>
      <c r="I22">
        <v>1000</v>
      </c>
      <c r="J22">
        <v>292.75070907194998</v>
      </c>
      <c r="K22">
        <v>730</v>
      </c>
      <c r="L22">
        <v>5</v>
      </c>
    </row>
    <row r="23" spans="1:12" hidden="1" x14ac:dyDescent="0.3">
      <c r="A23" t="s">
        <v>1562</v>
      </c>
      <c r="B23" t="s">
        <v>1563</v>
      </c>
      <c r="C23" t="s">
        <v>1900</v>
      </c>
      <c r="D23" t="s">
        <v>151</v>
      </c>
      <c r="E23" t="s">
        <v>151</v>
      </c>
      <c r="F23" t="s">
        <v>151</v>
      </c>
      <c r="G23">
        <v>3000</v>
      </c>
      <c r="H23">
        <v>60</v>
      </c>
      <c r="I23">
        <v>180000</v>
      </c>
      <c r="J23">
        <v>42.510891533499255</v>
      </c>
      <c r="K23">
        <v>730</v>
      </c>
      <c r="L23">
        <v>7</v>
      </c>
    </row>
    <row r="24" spans="1:12" hidden="1" x14ac:dyDescent="0.3">
      <c r="A24" t="s">
        <v>1042</v>
      </c>
      <c r="B24" t="s">
        <v>1043</v>
      </c>
      <c r="C24" t="s">
        <v>1905</v>
      </c>
      <c r="D24" t="s">
        <v>151</v>
      </c>
      <c r="E24" t="s">
        <v>151</v>
      </c>
      <c r="F24" t="s">
        <v>151</v>
      </c>
      <c r="G24">
        <v>5000</v>
      </c>
      <c r="H24">
        <v>11</v>
      </c>
      <c r="I24">
        <v>55000</v>
      </c>
      <c r="J24">
        <v>57.019369893337284</v>
      </c>
      <c r="K24">
        <v>730</v>
      </c>
      <c r="L24">
        <v>7</v>
      </c>
    </row>
    <row r="25" spans="1:12" hidden="1" x14ac:dyDescent="0.3">
      <c r="A25" t="s">
        <v>1593</v>
      </c>
      <c r="B25" t="s">
        <v>1594</v>
      </c>
      <c r="C25" t="s">
        <v>1900</v>
      </c>
      <c r="D25" t="s">
        <v>151</v>
      </c>
      <c r="E25" t="s">
        <v>151</v>
      </c>
      <c r="F25" t="s">
        <v>151</v>
      </c>
      <c r="G25">
        <v>15000</v>
      </c>
      <c r="H25">
        <v>30</v>
      </c>
      <c r="I25">
        <v>450000</v>
      </c>
      <c r="J25">
        <v>42.695644688737737</v>
      </c>
      <c r="K25">
        <v>730</v>
      </c>
      <c r="L25">
        <v>8</v>
      </c>
    </row>
    <row r="26" spans="1:12" hidden="1" x14ac:dyDescent="0.3">
      <c r="A26" t="s">
        <v>1034</v>
      </c>
      <c r="B26" t="s">
        <v>1035</v>
      </c>
      <c r="C26" t="s">
        <v>1905</v>
      </c>
      <c r="D26" t="s">
        <v>151</v>
      </c>
      <c r="E26" t="s">
        <v>151</v>
      </c>
      <c r="F26" t="s">
        <v>151</v>
      </c>
      <c r="G26">
        <v>5000</v>
      </c>
      <c r="H26">
        <v>11</v>
      </c>
      <c r="I26">
        <v>55000</v>
      </c>
      <c r="J26">
        <v>52.034969240732188</v>
      </c>
      <c r="K26">
        <v>730</v>
      </c>
      <c r="L26">
        <v>7</v>
      </c>
    </row>
    <row r="27" spans="1:12" hidden="1" x14ac:dyDescent="0.3">
      <c r="A27" t="s">
        <v>300</v>
      </c>
      <c r="B27" t="s">
        <v>301</v>
      </c>
      <c r="C27" t="s">
        <v>1907</v>
      </c>
      <c r="D27" t="s">
        <v>151</v>
      </c>
      <c r="E27" t="s">
        <v>151</v>
      </c>
      <c r="F27" t="s">
        <v>151</v>
      </c>
      <c r="G27">
        <v>10000</v>
      </c>
      <c r="H27">
        <v>30</v>
      </c>
      <c r="I27">
        <v>300000</v>
      </c>
      <c r="J27">
        <v>40.613872390105477</v>
      </c>
      <c r="K27">
        <v>730</v>
      </c>
      <c r="L27">
        <v>6</v>
      </c>
    </row>
    <row r="28" spans="1:12" hidden="1" x14ac:dyDescent="0.3">
      <c r="A28" t="s">
        <v>308</v>
      </c>
      <c r="B28" t="s">
        <v>309</v>
      </c>
      <c r="C28" t="s">
        <v>1907</v>
      </c>
      <c r="D28" t="s">
        <v>151</v>
      </c>
      <c r="E28" t="s">
        <v>151</v>
      </c>
      <c r="F28" t="s">
        <v>151</v>
      </c>
      <c r="G28">
        <v>5000</v>
      </c>
      <c r="H28">
        <v>60</v>
      </c>
      <c r="I28">
        <v>300000</v>
      </c>
      <c r="J28">
        <v>92.350549999999984</v>
      </c>
      <c r="K28">
        <v>730</v>
      </c>
      <c r="L28">
        <v>6</v>
      </c>
    </row>
    <row r="29" spans="1:12" hidden="1" x14ac:dyDescent="0.3">
      <c r="A29" t="s">
        <v>312</v>
      </c>
      <c r="B29" t="s">
        <v>313</v>
      </c>
      <c r="C29" t="s">
        <v>1907</v>
      </c>
      <c r="D29" t="s">
        <v>151</v>
      </c>
      <c r="E29" t="s">
        <v>151</v>
      </c>
      <c r="F29" t="s">
        <v>151</v>
      </c>
      <c r="G29">
        <v>5000</v>
      </c>
      <c r="H29">
        <v>30</v>
      </c>
      <c r="I29">
        <v>150000</v>
      </c>
      <c r="J29">
        <v>120.28240945237769</v>
      </c>
      <c r="K29">
        <v>730</v>
      </c>
      <c r="L29">
        <v>7</v>
      </c>
    </row>
    <row r="30" spans="1:12" hidden="1" x14ac:dyDescent="0.3">
      <c r="A30" t="s">
        <v>1127</v>
      </c>
      <c r="B30" t="s">
        <v>1128</v>
      </c>
      <c r="C30" t="s">
        <v>1905</v>
      </c>
      <c r="D30" t="s">
        <v>151</v>
      </c>
      <c r="E30" t="s">
        <v>151</v>
      </c>
      <c r="F30" t="s">
        <v>151</v>
      </c>
      <c r="G30">
        <v>9000</v>
      </c>
      <c r="H30">
        <v>10</v>
      </c>
      <c r="I30">
        <v>90000</v>
      </c>
      <c r="J30">
        <v>28.60902200424475</v>
      </c>
      <c r="K30">
        <v>730</v>
      </c>
      <c r="L30">
        <v>4</v>
      </c>
    </row>
    <row r="31" spans="1:12" hidden="1" x14ac:dyDescent="0.3">
      <c r="A31" t="s">
        <v>1139</v>
      </c>
      <c r="B31" t="s">
        <v>1140</v>
      </c>
      <c r="C31" t="s">
        <v>1905</v>
      </c>
      <c r="D31" t="s">
        <v>151</v>
      </c>
      <c r="E31" t="s">
        <v>151</v>
      </c>
      <c r="F31" t="s">
        <v>151</v>
      </c>
      <c r="G31">
        <v>9000</v>
      </c>
      <c r="H31">
        <v>10</v>
      </c>
      <c r="I31">
        <v>90000</v>
      </c>
      <c r="J31">
        <v>29.127135463575495</v>
      </c>
      <c r="K31">
        <v>730</v>
      </c>
      <c r="L31">
        <v>4</v>
      </c>
    </row>
    <row r="32" spans="1:12" hidden="1" x14ac:dyDescent="0.3">
      <c r="A32" t="s">
        <v>1633</v>
      </c>
      <c r="B32" t="s">
        <v>1634</v>
      </c>
      <c r="C32" t="s">
        <v>1900</v>
      </c>
      <c r="D32" t="s">
        <v>151</v>
      </c>
      <c r="E32" t="s">
        <v>151</v>
      </c>
      <c r="F32" t="s">
        <v>151</v>
      </c>
      <c r="G32">
        <v>5000</v>
      </c>
      <c r="H32">
        <v>90</v>
      </c>
      <c r="I32">
        <v>450000</v>
      </c>
      <c r="J32">
        <v>53.140481518134102</v>
      </c>
      <c r="K32">
        <v>730</v>
      </c>
      <c r="L32">
        <v>7</v>
      </c>
    </row>
    <row r="33" spans="1:12" hidden="1" x14ac:dyDescent="0.3">
      <c r="A33" t="s">
        <v>1171</v>
      </c>
      <c r="B33" t="s">
        <v>1172</v>
      </c>
      <c r="C33" t="s">
        <v>1905</v>
      </c>
      <c r="D33" t="s">
        <v>151</v>
      </c>
      <c r="E33" t="s">
        <v>151</v>
      </c>
      <c r="F33" t="s">
        <v>151</v>
      </c>
      <c r="G33">
        <v>2625</v>
      </c>
      <c r="H33">
        <v>10</v>
      </c>
      <c r="I33">
        <v>26250</v>
      </c>
      <c r="J33">
        <v>41.207007145850049</v>
      </c>
      <c r="K33">
        <v>730</v>
      </c>
      <c r="L33">
        <v>7</v>
      </c>
    </row>
    <row r="34" spans="1:12" hidden="1" x14ac:dyDescent="0.3">
      <c r="A34" t="s">
        <v>1192</v>
      </c>
      <c r="B34" t="s">
        <v>1193</v>
      </c>
      <c r="C34" t="s">
        <v>1905</v>
      </c>
      <c r="D34" t="s">
        <v>151</v>
      </c>
      <c r="E34" t="s">
        <v>151</v>
      </c>
      <c r="F34" t="s">
        <v>151</v>
      </c>
      <c r="G34">
        <v>875</v>
      </c>
      <c r="H34">
        <v>30</v>
      </c>
      <c r="I34">
        <v>26250</v>
      </c>
      <c r="J34">
        <v>102.34033746700233</v>
      </c>
      <c r="K34">
        <v>730</v>
      </c>
      <c r="L34">
        <v>7</v>
      </c>
    </row>
    <row r="35" spans="1:12" hidden="1" x14ac:dyDescent="0.3">
      <c r="A35" t="s">
        <v>456</v>
      </c>
      <c r="B35" t="s">
        <v>457</v>
      </c>
      <c r="C35" t="s">
        <v>1907</v>
      </c>
      <c r="D35" t="s">
        <v>151</v>
      </c>
      <c r="E35" t="s">
        <v>151</v>
      </c>
      <c r="F35" t="s">
        <v>151</v>
      </c>
      <c r="G35">
        <v>6700</v>
      </c>
      <c r="H35">
        <v>30</v>
      </c>
      <c r="I35">
        <v>201000</v>
      </c>
      <c r="J35">
        <v>35.249828207762938</v>
      </c>
      <c r="K35">
        <v>730</v>
      </c>
      <c r="L35">
        <v>6</v>
      </c>
    </row>
    <row r="36" spans="1:12" hidden="1" x14ac:dyDescent="0.3">
      <c r="A36" t="s">
        <v>440</v>
      </c>
      <c r="B36" t="s">
        <v>441</v>
      </c>
      <c r="C36" t="s">
        <v>1907</v>
      </c>
      <c r="D36" t="s">
        <v>151</v>
      </c>
      <c r="E36" t="s">
        <v>151</v>
      </c>
      <c r="F36" t="s">
        <v>151</v>
      </c>
      <c r="G36">
        <v>3350</v>
      </c>
      <c r="H36">
        <v>60</v>
      </c>
      <c r="I36">
        <v>201000</v>
      </c>
      <c r="J36">
        <v>92.374105654761891</v>
      </c>
      <c r="K36">
        <v>730</v>
      </c>
      <c r="L36">
        <v>6</v>
      </c>
    </row>
    <row r="37" spans="1:12" hidden="1" x14ac:dyDescent="0.3">
      <c r="A37" t="s">
        <v>1415</v>
      </c>
      <c r="B37" t="s">
        <v>1416</v>
      </c>
      <c r="C37" t="s">
        <v>1905</v>
      </c>
      <c r="D37" t="s">
        <v>151</v>
      </c>
      <c r="E37" t="s">
        <v>151</v>
      </c>
      <c r="F37" t="s">
        <v>151</v>
      </c>
      <c r="G37">
        <v>4000</v>
      </c>
      <c r="H37">
        <v>6</v>
      </c>
      <c r="I37">
        <v>24000</v>
      </c>
      <c r="J37">
        <v>31.721488580419273</v>
      </c>
      <c r="K37">
        <v>730</v>
      </c>
      <c r="L37">
        <v>5</v>
      </c>
    </row>
    <row r="38" spans="1:12" hidden="1" x14ac:dyDescent="0.3">
      <c r="A38" t="s">
        <v>1671</v>
      </c>
      <c r="B38" t="s">
        <v>1672</v>
      </c>
      <c r="C38" t="s">
        <v>1900</v>
      </c>
      <c r="D38" t="s">
        <v>151</v>
      </c>
      <c r="E38" t="s">
        <v>151</v>
      </c>
      <c r="F38" t="s">
        <v>151</v>
      </c>
      <c r="G38">
        <v>5000</v>
      </c>
      <c r="H38">
        <v>30</v>
      </c>
      <c r="I38">
        <v>150000</v>
      </c>
      <c r="J38">
        <v>42.916384895966118</v>
      </c>
      <c r="K38">
        <v>730</v>
      </c>
      <c r="L38">
        <v>4</v>
      </c>
    </row>
    <row r="39" spans="1:12" hidden="1" x14ac:dyDescent="0.3">
      <c r="A39" t="s">
        <v>1679</v>
      </c>
      <c r="B39" t="s">
        <v>1680</v>
      </c>
      <c r="C39" t="s">
        <v>1900</v>
      </c>
      <c r="D39" t="s">
        <v>151</v>
      </c>
      <c r="E39" t="s">
        <v>151</v>
      </c>
      <c r="F39" t="s">
        <v>151</v>
      </c>
      <c r="G39">
        <v>3333</v>
      </c>
      <c r="H39">
        <v>45</v>
      </c>
      <c r="I39">
        <v>149985</v>
      </c>
      <c r="J39">
        <v>60.912502428881993</v>
      </c>
      <c r="K39">
        <v>730</v>
      </c>
      <c r="L39">
        <v>4</v>
      </c>
    </row>
    <row r="40" spans="1:12" hidden="1" x14ac:dyDescent="0.3">
      <c r="A40" t="s">
        <v>690</v>
      </c>
      <c r="B40" t="s">
        <v>691</v>
      </c>
      <c r="C40" t="s">
        <v>1908</v>
      </c>
      <c r="D40" t="s">
        <v>151</v>
      </c>
      <c r="E40" t="s">
        <v>151</v>
      </c>
      <c r="F40" t="s">
        <v>151</v>
      </c>
      <c r="G40">
        <v>2000</v>
      </c>
      <c r="H40" t="s">
        <v>1832</v>
      </c>
      <c r="I40">
        <v>2000</v>
      </c>
      <c r="J40">
        <v>41.879129737330622</v>
      </c>
      <c r="K40">
        <v>730</v>
      </c>
      <c r="L40">
        <v>5</v>
      </c>
    </row>
    <row r="41" spans="1:12" hidden="1" x14ac:dyDescent="0.3">
      <c r="A41" t="s">
        <v>1725</v>
      </c>
      <c r="B41" t="s">
        <v>1726</v>
      </c>
      <c r="C41" t="s">
        <v>1900</v>
      </c>
      <c r="D41" t="s">
        <v>151</v>
      </c>
      <c r="E41" t="s">
        <v>151</v>
      </c>
      <c r="F41" t="s">
        <v>151</v>
      </c>
      <c r="G41">
        <v>9000</v>
      </c>
      <c r="H41">
        <v>30</v>
      </c>
      <c r="I41">
        <v>270000</v>
      </c>
      <c r="J41">
        <v>47.677560969546199</v>
      </c>
      <c r="K41">
        <v>730</v>
      </c>
      <c r="L41">
        <v>7</v>
      </c>
    </row>
    <row r="42" spans="1:12" hidden="1" x14ac:dyDescent="0.3">
      <c r="A42" t="s">
        <v>1739</v>
      </c>
      <c r="B42" t="s">
        <v>1740</v>
      </c>
      <c r="C42" t="s">
        <v>1907</v>
      </c>
      <c r="D42" t="s">
        <v>151</v>
      </c>
      <c r="E42" t="s">
        <v>151</v>
      </c>
      <c r="F42" t="s">
        <v>151</v>
      </c>
      <c r="G42">
        <v>10000</v>
      </c>
      <c r="H42">
        <v>30</v>
      </c>
      <c r="I42">
        <v>300000</v>
      </c>
      <c r="J42">
        <v>35.57767447156796</v>
      </c>
      <c r="K42">
        <v>1095</v>
      </c>
      <c r="L42">
        <v>6</v>
      </c>
    </row>
    <row r="43" spans="1:12" hidden="1" x14ac:dyDescent="0.3">
      <c r="A43" t="s">
        <v>1749</v>
      </c>
      <c r="B43" t="s">
        <v>1750</v>
      </c>
      <c r="C43" t="s">
        <v>1907</v>
      </c>
      <c r="D43" t="s">
        <v>151</v>
      </c>
      <c r="E43" t="s">
        <v>151</v>
      </c>
      <c r="F43" t="s">
        <v>151</v>
      </c>
      <c r="G43">
        <v>6667</v>
      </c>
      <c r="H43">
        <v>45</v>
      </c>
      <c r="I43">
        <v>300015</v>
      </c>
      <c r="J43">
        <v>59.932312513687052</v>
      </c>
      <c r="K43">
        <v>1095</v>
      </c>
      <c r="L43">
        <v>6</v>
      </c>
    </row>
    <row r="44" spans="1:12" hidden="1" x14ac:dyDescent="0.3">
      <c r="A44" t="s">
        <v>1909</v>
      </c>
      <c r="B44" t="s">
        <v>1910</v>
      </c>
      <c r="C44" t="s">
        <v>1907</v>
      </c>
      <c r="D44" t="s">
        <v>151</v>
      </c>
      <c r="E44" t="s">
        <v>151</v>
      </c>
      <c r="F44" t="s">
        <v>151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1832</v>
      </c>
    </row>
    <row r="45" spans="1:12" hidden="1" x14ac:dyDescent="0.3">
      <c r="A45" t="s">
        <v>641</v>
      </c>
      <c r="B45" t="s">
        <v>642</v>
      </c>
      <c r="C45" t="s">
        <v>1911</v>
      </c>
      <c r="D45" t="s">
        <v>151</v>
      </c>
      <c r="E45" t="s">
        <v>151</v>
      </c>
      <c r="F45" t="s">
        <v>151</v>
      </c>
      <c r="G45">
        <v>22000</v>
      </c>
      <c r="H45" t="s">
        <v>1832</v>
      </c>
      <c r="I45">
        <v>22000</v>
      </c>
      <c r="J45">
        <v>45.989292520472191</v>
      </c>
      <c r="K45">
        <v>730</v>
      </c>
      <c r="L45">
        <v>4</v>
      </c>
    </row>
    <row r="46" spans="1:12" hidden="1" x14ac:dyDescent="0.3">
      <c r="A46" t="s">
        <v>589</v>
      </c>
      <c r="B46" t="s">
        <v>590</v>
      </c>
      <c r="C46" t="s">
        <v>1907</v>
      </c>
      <c r="D46" t="s">
        <v>151</v>
      </c>
      <c r="E46" t="s">
        <v>151</v>
      </c>
      <c r="F46" t="s">
        <v>151</v>
      </c>
      <c r="G46">
        <v>5000</v>
      </c>
      <c r="H46">
        <v>30</v>
      </c>
      <c r="I46">
        <v>150000</v>
      </c>
      <c r="J46">
        <v>45.488020420213331</v>
      </c>
      <c r="K46">
        <v>730</v>
      </c>
      <c r="L46">
        <v>7</v>
      </c>
    </row>
    <row r="47" spans="1:12" hidden="1" x14ac:dyDescent="0.3">
      <c r="A47" t="s">
        <v>601</v>
      </c>
      <c r="B47" t="s">
        <v>602</v>
      </c>
      <c r="C47" t="s">
        <v>1907</v>
      </c>
      <c r="D47" t="s">
        <v>151</v>
      </c>
      <c r="E47" t="s">
        <v>151</v>
      </c>
      <c r="F47" t="s">
        <v>151</v>
      </c>
      <c r="G47">
        <v>5200</v>
      </c>
      <c r="H47">
        <v>30</v>
      </c>
      <c r="I47">
        <v>156000</v>
      </c>
      <c r="J47">
        <v>44.978817553183717</v>
      </c>
      <c r="K47">
        <v>1095</v>
      </c>
      <c r="L47">
        <v>7</v>
      </c>
    </row>
    <row r="48" spans="1:12" hidden="1" x14ac:dyDescent="0.3">
      <c r="A48" t="s">
        <v>605</v>
      </c>
      <c r="B48" t="s">
        <v>606</v>
      </c>
      <c r="C48" t="s">
        <v>1907</v>
      </c>
      <c r="D48" t="s">
        <v>151</v>
      </c>
      <c r="E48" t="s">
        <v>151</v>
      </c>
      <c r="F48" t="s">
        <v>151</v>
      </c>
      <c r="G48">
        <v>2600</v>
      </c>
      <c r="H48">
        <v>60</v>
      </c>
      <c r="I48">
        <v>156000</v>
      </c>
      <c r="J48">
        <v>13.8628</v>
      </c>
      <c r="K48">
        <v>1095</v>
      </c>
      <c r="L48">
        <v>7</v>
      </c>
    </row>
    <row r="49" spans="1:12" hidden="1" x14ac:dyDescent="0.3">
      <c r="A49" t="s">
        <v>141</v>
      </c>
      <c r="B49" t="s">
        <v>142</v>
      </c>
      <c r="C49" t="s">
        <v>1907</v>
      </c>
      <c r="D49" t="s">
        <v>73</v>
      </c>
      <c r="E49" t="s">
        <v>1906</v>
      </c>
      <c r="F49" t="s">
        <v>1906</v>
      </c>
      <c r="G49">
        <v>5000</v>
      </c>
      <c r="H49">
        <v>30</v>
      </c>
      <c r="I49">
        <v>150000</v>
      </c>
      <c r="J49">
        <v>52.85</v>
      </c>
      <c r="K49">
        <v>730</v>
      </c>
      <c r="L49">
        <v>7</v>
      </c>
    </row>
    <row r="50" spans="1:12" hidden="1" x14ac:dyDescent="0.3">
      <c r="A50" t="s">
        <v>68</v>
      </c>
      <c r="B50" t="s">
        <v>69</v>
      </c>
      <c r="C50" t="s">
        <v>1907</v>
      </c>
      <c r="D50" t="s">
        <v>73</v>
      </c>
      <c r="E50" t="s">
        <v>1906</v>
      </c>
      <c r="F50" t="s">
        <v>1906</v>
      </c>
      <c r="G50">
        <v>3800</v>
      </c>
      <c r="H50">
        <v>90</v>
      </c>
      <c r="I50">
        <v>342000</v>
      </c>
      <c r="J50">
        <v>117.9</v>
      </c>
      <c r="K50">
        <v>730</v>
      </c>
      <c r="L50">
        <v>7</v>
      </c>
    </row>
    <row r="51" spans="1:12" hidden="1" x14ac:dyDescent="0.3">
      <c r="A51" t="s">
        <v>1974</v>
      </c>
      <c r="B51" t="s">
        <v>2278</v>
      </c>
      <c r="C51" t="s">
        <v>1907</v>
      </c>
      <c r="D51" t="s">
        <v>73</v>
      </c>
      <c r="E51" t="s">
        <v>1906</v>
      </c>
      <c r="F51" t="s">
        <v>1906</v>
      </c>
      <c r="G51">
        <v>10000</v>
      </c>
      <c r="H51">
        <v>2</v>
      </c>
      <c r="I51">
        <v>20000</v>
      </c>
      <c r="J51">
        <v>5.8</v>
      </c>
      <c r="K51">
        <v>730</v>
      </c>
      <c r="L51">
        <v>7</v>
      </c>
    </row>
    <row r="52" spans="1:12" x14ac:dyDescent="0.3">
      <c r="A52" t="s">
        <v>1080</v>
      </c>
      <c r="B52" t="s">
        <v>1081</v>
      </c>
      <c r="C52" t="s">
        <v>1905</v>
      </c>
      <c r="D52" t="s">
        <v>1082</v>
      </c>
      <c r="E52" t="s">
        <v>1906</v>
      </c>
      <c r="F52" t="s">
        <v>1906</v>
      </c>
      <c r="G52">
        <v>600</v>
      </c>
      <c r="H52">
        <v>30</v>
      </c>
      <c r="I52">
        <v>18000</v>
      </c>
      <c r="J52">
        <v>130</v>
      </c>
      <c r="K52">
        <v>730</v>
      </c>
      <c r="L52">
        <v>6</v>
      </c>
    </row>
    <row r="53" spans="1:12" x14ac:dyDescent="0.3">
      <c r="A53" t="s">
        <v>1097</v>
      </c>
      <c r="B53" t="s">
        <v>1098</v>
      </c>
      <c r="C53" t="s">
        <v>1905</v>
      </c>
      <c r="D53" t="s">
        <v>1082</v>
      </c>
      <c r="E53" t="s">
        <v>1906</v>
      </c>
      <c r="F53" t="s">
        <v>1906</v>
      </c>
      <c r="G53">
        <v>600</v>
      </c>
      <c r="H53">
        <v>30</v>
      </c>
      <c r="I53">
        <v>18000</v>
      </c>
      <c r="J53">
        <v>130</v>
      </c>
      <c r="K53">
        <v>730</v>
      </c>
      <c r="L53">
        <v>6</v>
      </c>
    </row>
    <row r="54" spans="1:12" x14ac:dyDescent="0.3">
      <c r="A54" t="s">
        <v>1105</v>
      </c>
      <c r="B54" t="s">
        <v>1106</v>
      </c>
      <c r="C54" t="s">
        <v>1905</v>
      </c>
      <c r="D54" t="s">
        <v>1082</v>
      </c>
      <c r="E54" t="s">
        <v>1906</v>
      </c>
      <c r="F54" t="s">
        <v>1906</v>
      </c>
      <c r="G54">
        <v>600</v>
      </c>
      <c r="H54">
        <v>30</v>
      </c>
      <c r="I54">
        <v>18000</v>
      </c>
      <c r="J54">
        <v>130</v>
      </c>
      <c r="K54">
        <v>730</v>
      </c>
      <c r="L54">
        <v>6</v>
      </c>
    </row>
    <row r="55" spans="1:12" x14ac:dyDescent="0.3">
      <c r="A55" t="s">
        <v>1113</v>
      </c>
      <c r="B55" t="s">
        <v>1114</v>
      </c>
      <c r="C55" t="s">
        <v>1905</v>
      </c>
      <c r="D55" t="s">
        <v>1082</v>
      </c>
      <c r="E55" t="s">
        <v>1906</v>
      </c>
      <c r="F55" t="s">
        <v>1906</v>
      </c>
      <c r="G55">
        <v>600</v>
      </c>
      <c r="H55">
        <v>30</v>
      </c>
      <c r="I55">
        <v>18000</v>
      </c>
      <c r="J55">
        <v>130</v>
      </c>
      <c r="K55">
        <v>730</v>
      </c>
      <c r="L55">
        <v>6</v>
      </c>
    </row>
    <row r="56" spans="1:12" x14ac:dyDescent="0.3">
      <c r="A56" t="s">
        <v>1121</v>
      </c>
      <c r="B56" t="s">
        <v>1122</v>
      </c>
      <c r="C56" t="s">
        <v>1905</v>
      </c>
      <c r="D56" t="s">
        <v>1082</v>
      </c>
      <c r="E56" t="s">
        <v>1906</v>
      </c>
      <c r="F56" t="s">
        <v>1906</v>
      </c>
      <c r="G56">
        <v>600</v>
      </c>
      <c r="H56">
        <v>30</v>
      </c>
      <c r="I56">
        <v>18000</v>
      </c>
      <c r="J56">
        <v>130</v>
      </c>
      <c r="K56">
        <v>730</v>
      </c>
      <c r="L56">
        <v>6</v>
      </c>
    </row>
    <row r="57" spans="1:12" hidden="1" x14ac:dyDescent="0.3">
      <c r="A57" t="s">
        <v>1048</v>
      </c>
      <c r="B57" t="s">
        <v>1049</v>
      </c>
      <c r="C57" t="s">
        <v>1905</v>
      </c>
      <c r="D57" t="s">
        <v>261</v>
      </c>
      <c r="E57" t="s">
        <v>1906</v>
      </c>
      <c r="F57" t="s">
        <v>1906</v>
      </c>
      <c r="G57">
        <v>1000</v>
      </c>
      <c r="H57">
        <v>30</v>
      </c>
      <c r="I57">
        <v>30000</v>
      </c>
      <c r="J57">
        <v>182</v>
      </c>
      <c r="K57">
        <v>730</v>
      </c>
      <c r="L57">
        <v>7</v>
      </c>
    </row>
    <row r="58" spans="1:12" hidden="1" x14ac:dyDescent="0.3">
      <c r="A58" t="s">
        <v>1068</v>
      </c>
      <c r="B58" t="s">
        <v>1069</v>
      </c>
      <c r="C58" t="s">
        <v>1905</v>
      </c>
      <c r="D58" t="s">
        <v>261</v>
      </c>
      <c r="E58" t="s">
        <v>1906</v>
      </c>
      <c r="F58" t="s">
        <v>1906</v>
      </c>
      <c r="G58">
        <v>1000</v>
      </c>
      <c r="H58">
        <v>15</v>
      </c>
      <c r="I58">
        <v>15000</v>
      </c>
      <c r="J58">
        <v>155</v>
      </c>
      <c r="K58">
        <v>730</v>
      </c>
      <c r="L58">
        <v>7</v>
      </c>
    </row>
    <row r="59" spans="1:12" hidden="1" x14ac:dyDescent="0.3">
      <c r="A59" t="s">
        <v>1062</v>
      </c>
      <c r="B59" t="s">
        <v>1063</v>
      </c>
      <c r="C59" t="s">
        <v>1905</v>
      </c>
      <c r="D59" t="s">
        <v>261</v>
      </c>
      <c r="E59" t="s">
        <v>1906</v>
      </c>
      <c r="F59" t="s">
        <v>1906</v>
      </c>
      <c r="G59">
        <v>500</v>
      </c>
      <c r="H59">
        <v>30</v>
      </c>
      <c r="I59">
        <v>15000</v>
      </c>
      <c r="J59">
        <v>0</v>
      </c>
      <c r="K59">
        <v>730</v>
      </c>
      <c r="L59">
        <v>7</v>
      </c>
    </row>
    <row r="60" spans="1:12" hidden="1" x14ac:dyDescent="0.3">
      <c r="A60" t="s">
        <v>1072</v>
      </c>
      <c r="B60" t="s">
        <v>1073</v>
      </c>
      <c r="C60" t="s">
        <v>1905</v>
      </c>
      <c r="D60" t="s">
        <v>261</v>
      </c>
      <c r="E60" t="s">
        <v>1906</v>
      </c>
      <c r="F60" t="s">
        <v>1906</v>
      </c>
      <c r="G60">
        <v>1000</v>
      </c>
      <c r="H60">
        <v>30</v>
      </c>
      <c r="I60">
        <v>30000</v>
      </c>
      <c r="J60">
        <v>265</v>
      </c>
      <c r="K60">
        <v>730</v>
      </c>
      <c r="L60">
        <v>9</v>
      </c>
    </row>
    <row r="61" spans="1:12" hidden="1" x14ac:dyDescent="0.3">
      <c r="A61" t="s">
        <v>259</v>
      </c>
      <c r="B61" t="s">
        <v>260</v>
      </c>
      <c r="C61" t="s">
        <v>1907</v>
      </c>
      <c r="D61" t="s">
        <v>261</v>
      </c>
      <c r="E61" t="s">
        <v>1906</v>
      </c>
      <c r="F61" t="s">
        <v>1906</v>
      </c>
      <c r="G61">
        <v>3000</v>
      </c>
      <c r="H61">
        <v>15</v>
      </c>
      <c r="I61">
        <v>45000</v>
      </c>
      <c r="J61">
        <v>45.65</v>
      </c>
      <c r="K61">
        <v>730</v>
      </c>
      <c r="L61">
        <v>6</v>
      </c>
    </row>
    <row r="62" spans="1:12" hidden="1" x14ac:dyDescent="0.3">
      <c r="A62" t="s">
        <v>278</v>
      </c>
      <c r="B62" t="s">
        <v>279</v>
      </c>
      <c r="C62" t="s">
        <v>1907</v>
      </c>
      <c r="D62" t="s">
        <v>261</v>
      </c>
      <c r="E62" t="s">
        <v>1906</v>
      </c>
      <c r="F62" t="s">
        <v>1906</v>
      </c>
      <c r="G62">
        <v>22500</v>
      </c>
      <c r="H62">
        <v>2</v>
      </c>
      <c r="I62">
        <v>45000</v>
      </c>
      <c r="J62">
        <v>9.2799999999999994</v>
      </c>
      <c r="K62">
        <v>730</v>
      </c>
      <c r="L62">
        <v>6</v>
      </c>
    </row>
    <row r="63" spans="1:12" hidden="1" x14ac:dyDescent="0.3">
      <c r="A63" t="s">
        <v>1165</v>
      </c>
      <c r="B63" t="s">
        <v>1166</v>
      </c>
      <c r="C63" t="s">
        <v>1905</v>
      </c>
      <c r="D63" t="s">
        <v>261</v>
      </c>
      <c r="E63" t="s">
        <v>1906</v>
      </c>
      <c r="F63" t="s">
        <v>1906</v>
      </c>
      <c r="G63">
        <v>17148</v>
      </c>
      <c r="H63">
        <v>1</v>
      </c>
      <c r="I63">
        <v>17148</v>
      </c>
      <c r="J63">
        <v>7.86</v>
      </c>
      <c r="K63">
        <v>730</v>
      </c>
      <c r="L63">
        <v>5</v>
      </c>
    </row>
    <row r="64" spans="1:12" hidden="1" x14ac:dyDescent="0.3">
      <c r="A64" t="s">
        <v>1153</v>
      </c>
      <c r="B64" t="s">
        <v>1154</v>
      </c>
      <c r="C64" t="s">
        <v>1905</v>
      </c>
      <c r="D64" t="s">
        <v>261</v>
      </c>
      <c r="E64" t="s">
        <v>1906</v>
      </c>
      <c r="F64" t="s">
        <v>1906</v>
      </c>
      <c r="G64">
        <v>2000</v>
      </c>
      <c r="H64">
        <v>10</v>
      </c>
      <c r="I64">
        <v>20000</v>
      </c>
      <c r="J64">
        <v>34.65</v>
      </c>
      <c r="K64">
        <v>730</v>
      </c>
      <c r="L64">
        <v>5</v>
      </c>
    </row>
    <row r="65" spans="1:12" hidden="1" x14ac:dyDescent="0.3">
      <c r="A65" t="s">
        <v>389</v>
      </c>
      <c r="B65" t="s">
        <v>390</v>
      </c>
      <c r="C65" t="s">
        <v>1907</v>
      </c>
      <c r="D65" t="s">
        <v>261</v>
      </c>
      <c r="E65" t="s">
        <v>1906</v>
      </c>
      <c r="F65" t="s">
        <v>1906</v>
      </c>
      <c r="G65">
        <v>4000</v>
      </c>
      <c r="H65">
        <v>14</v>
      </c>
      <c r="I65">
        <v>56000</v>
      </c>
      <c r="J65">
        <v>36.96</v>
      </c>
      <c r="K65">
        <v>730</v>
      </c>
      <c r="L65">
        <v>6</v>
      </c>
    </row>
    <row r="66" spans="1:12" hidden="1" x14ac:dyDescent="0.3">
      <c r="A66" t="s">
        <v>399</v>
      </c>
      <c r="B66" t="s">
        <v>400</v>
      </c>
      <c r="C66" t="s">
        <v>1907</v>
      </c>
      <c r="D66" t="s">
        <v>261</v>
      </c>
      <c r="E66" t="s">
        <v>1906</v>
      </c>
      <c r="F66" t="s">
        <v>1906</v>
      </c>
      <c r="G66">
        <v>12000</v>
      </c>
      <c r="H66">
        <v>2</v>
      </c>
      <c r="I66">
        <v>24000</v>
      </c>
      <c r="J66">
        <v>6.6</v>
      </c>
      <c r="K66">
        <v>730</v>
      </c>
      <c r="L66">
        <v>6</v>
      </c>
    </row>
    <row r="67" spans="1:12" hidden="1" x14ac:dyDescent="0.3">
      <c r="A67" t="s">
        <v>427</v>
      </c>
      <c r="B67" t="s">
        <v>428</v>
      </c>
      <c r="C67" t="s">
        <v>1907</v>
      </c>
      <c r="D67" t="s">
        <v>261</v>
      </c>
      <c r="E67" t="s">
        <v>1906</v>
      </c>
      <c r="F67" t="s">
        <v>1906</v>
      </c>
      <c r="G67">
        <v>10000</v>
      </c>
      <c r="H67">
        <v>2</v>
      </c>
      <c r="I67">
        <v>20000</v>
      </c>
      <c r="J67">
        <v>7.2</v>
      </c>
      <c r="K67">
        <v>730</v>
      </c>
      <c r="L67">
        <v>6</v>
      </c>
    </row>
    <row r="68" spans="1:12" hidden="1" x14ac:dyDescent="0.3">
      <c r="A68" t="s">
        <v>417</v>
      </c>
      <c r="B68" t="s">
        <v>418</v>
      </c>
      <c r="C68" t="s">
        <v>1907</v>
      </c>
      <c r="D68" t="s">
        <v>261</v>
      </c>
      <c r="E68" t="s">
        <v>1906</v>
      </c>
      <c r="F68" t="s">
        <v>1906</v>
      </c>
      <c r="G68">
        <v>5000</v>
      </c>
      <c r="H68">
        <v>30</v>
      </c>
      <c r="I68">
        <v>150000</v>
      </c>
      <c r="J68">
        <v>46.9</v>
      </c>
      <c r="K68">
        <v>730</v>
      </c>
      <c r="L68">
        <v>6</v>
      </c>
    </row>
    <row r="69" spans="1:12" hidden="1" x14ac:dyDescent="0.3">
      <c r="A69" t="s">
        <v>573</v>
      </c>
      <c r="B69" t="s">
        <v>574</v>
      </c>
      <c r="C69" t="s">
        <v>1907</v>
      </c>
      <c r="D69" t="s">
        <v>261</v>
      </c>
      <c r="E69" t="s">
        <v>1906</v>
      </c>
      <c r="F69" t="s">
        <v>1906</v>
      </c>
      <c r="G69">
        <v>10000</v>
      </c>
      <c r="H69">
        <v>2</v>
      </c>
      <c r="I69">
        <v>20000</v>
      </c>
      <c r="J69">
        <v>7.5</v>
      </c>
      <c r="K69">
        <v>730</v>
      </c>
      <c r="L69">
        <v>6</v>
      </c>
    </row>
    <row r="70" spans="1:12" hidden="1" x14ac:dyDescent="0.3">
      <c r="A70" t="s">
        <v>563</v>
      </c>
      <c r="B70" t="s">
        <v>564</v>
      </c>
      <c r="C70" t="s">
        <v>1907</v>
      </c>
      <c r="D70" t="s">
        <v>261</v>
      </c>
      <c r="E70" t="s">
        <v>1906</v>
      </c>
      <c r="F70" t="s">
        <v>1906</v>
      </c>
      <c r="G70">
        <v>4000</v>
      </c>
      <c r="H70">
        <v>30</v>
      </c>
      <c r="I70">
        <v>120000</v>
      </c>
      <c r="J70">
        <v>41.34</v>
      </c>
      <c r="K70">
        <v>730</v>
      </c>
      <c r="L70">
        <v>6</v>
      </c>
    </row>
    <row r="71" spans="1:12" hidden="1" x14ac:dyDescent="0.3">
      <c r="A71" t="s">
        <v>1509</v>
      </c>
      <c r="B71" t="s">
        <v>1510</v>
      </c>
      <c r="C71" t="s">
        <v>1900</v>
      </c>
      <c r="D71" t="s">
        <v>196</v>
      </c>
      <c r="E71" t="s">
        <v>1901</v>
      </c>
      <c r="F71" t="s">
        <v>1902</v>
      </c>
      <c r="G71">
        <v>5000</v>
      </c>
      <c r="H71">
        <v>180</v>
      </c>
      <c r="I71">
        <v>900000</v>
      </c>
      <c r="J71">
        <v>17.59199647218453</v>
      </c>
      <c r="K71">
        <v>730</v>
      </c>
      <c r="L71">
        <v>4</v>
      </c>
    </row>
    <row r="72" spans="1:12" hidden="1" x14ac:dyDescent="0.3">
      <c r="A72" t="s">
        <v>249</v>
      </c>
      <c r="B72" t="s">
        <v>250</v>
      </c>
      <c r="C72" t="s">
        <v>1907</v>
      </c>
      <c r="D72" t="s">
        <v>196</v>
      </c>
      <c r="E72" t="s">
        <v>1901</v>
      </c>
      <c r="F72" t="s">
        <v>1902</v>
      </c>
      <c r="G72">
        <v>10000</v>
      </c>
      <c r="H72">
        <v>60</v>
      </c>
      <c r="I72">
        <v>600000</v>
      </c>
      <c r="J72">
        <v>28.107060384610392</v>
      </c>
      <c r="K72">
        <v>730</v>
      </c>
      <c r="L72">
        <v>13</v>
      </c>
    </row>
    <row r="73" spans="1:12" hidden="1" x14ac:dyDescent="0.3">
      <c r="A73" t="s">
        <v>288</v>
      </c>
      <c r="B73" t="s">
        <v>289</v>
      </c>
      <c r="C73" t="s">
        <v>1907</v>
      </c>
      <c r="D73" t="s">
        <v>196</v>
      </c>
      <c r="E73" t="s">
        <v>1901</v>
      </c>
      <c r="F73" t="s">
        <v>1902</v>
      </c>
      <c r="G73">
        <v>1500</v>
      </c>
      <c r="H73">
        <v>30</v>
      </c>
      <c r="I73">
        <v>45000</v>
      </c>
      <c r="J73">
        <v>58.550000000000075</v>
      </c>
      <c r="K73">
        <v>730</v>
      </c>
      <c r="L73">
        <v>6</v>
      </c>
    </row>
    <row r="74" spans="1:12" hidden="1" x14ac:dyDescent="0.3">
      <c r="A74" t="s">
        <v>194</v>
      </c>
      <c r="B74" t="s">
        <v>195</v>
      </c>
      <c r="C74" t="s">
        <v>1907</v>
      </c>
      <c r="D74" t="s">
        <v>196</v>
      </c>
      <c r="E74" t="s">
        <v>1901</v>
      </c>
      <c r="F74" t="s">
        <v>1902</v>
      </c>
      <c r="G74">
        <v>2000</v>
      </c>
      <c r="H74">
        <v>60</v>
      </c>
      <c r="I74">
        <v>120000</v>
      </c>
      <c r="J74">
        <v>45</v>
      </c>
      <c r="K74">
        <v>730</v>
      </c>
      <c r="L74">
        <v>7</v>
      </c>
    </row>
    <row r="75" spans="1:12" hidden="1" x14ac:dyDescent="0.3">
      <c r="A75" t="s">
        <v>1651</v>
      </c>
      <c r="B75" t="s">
        <v>1652</v>
      </c>
      <c r="C75" t="s">
        <v>1900</v>
      </c>
      <c r="D75" t="s">
        <v>196</v>
      </c>
      <c r="E75" t="s">
        <v>1901</v>
      </c>
      <c r="F75" t="s">
        <v>1902</v>
      </c>
      <c r="G75">
        <v>5000</v>
      </c>
      <c r="H75">
        <v>60</v>
      </c>
      <c r="I75">
        <v>300000</v>
      </c>
      <c r="J75">
        <v>34.690000000000033</v>
      </c>
      <c r="K75">
        <v>730</v>
      </c>
      <c r="L75">
        <v>4</v>
      </c>
    </row>
    <row r="76" spans="1:12" hidden="1" x14ac:dyDescent="0.3">
      <c r="A76" t="s">
        <v>1643</v>
      </c>
      <c r="B76" t="s">
        <v>1644</v>
      </c>
      <c r="C76" t="s">
        <v>1900</v>
      </c>
      <c r="D76" t="s">
        <v>196</v>
      </c>
      <c r="E76" t="s">
        <v>1901</v>
      </c>
      <c r="F76" t="s">
        <v>1902</v>
      </c>
      <c r="G76">
        <v>2500</v>
      </c>
      <c r="H76">
        <v>90</v>
      </c>
      <c r="I76">
        <v>225000</v>
      </c>
      <c r="J76">
        <v>75.935385889824659</v>
      </c>
      <c r="K76">
        <v>730</v>
      </c>
      <c r="L76">
        <v>7</v>
      </c>
    </row>
    <row r="77" spans="1:12" hidden="1" x14ac:dyDescent="0.3">
      <c r="A77" t="s">
        <v>664</v>
      </c>
      <c r="B77" t="s">
        <v>665</v>
      </c>
      <c r="C77" t="s">
        <v>1908</v>
      </c>
      <c r="D77" t="s">
        <v>196</v>
      </c>
      <c r="E77" t="s">
        <v>1901</v>
      </c>
      <c r="F77" t="s">
        <v>1902</v>
      </c>
      <c r="G77">
        <v>2000</v>
      </c>
      <c r="H77" t="s">
        <v>1832</v>
      </c>
      <c r="I77">
        <v>2000</v>
      </c>
      <c r="J77">
        <v>37.800623577605798</v>
      </c>
      <c r="K77">
        <v>730</v>
      </c>
      <c r="L77">
        <v>3</v>
      </c>
    </row>
    <row r="78" spans="1:12" hidden="1" x14ac:dyDescent="0.3">
      <c r="A78" t="s">
        <v>579</v>
      </c>
      <c r="B78" t="s">
        <v>580</v>
      </c>
      <c r="C78" t="s">
        <v>1907</v>
      </c>
      <c r="D78" t="s">
        <v>196</v>
      </c>
      <c r="E78" t="s">
        <v>1901</v>
      </c>
      <c r="F78" t="s">
        <v>1902</v>
      </c>
      <c r="G78">
        <v>2000</v>
      </c>
      <c r="H78">
        <v>30</v>
      </c>
      <c r="I78">
        <v>60000</v>
      </c>
      <c r="J78">
        <v>71.27</v>
      </c>
      <c r="K78">
        <v>730</v>
      </c>
      <c r="L78">
        <v>4</v>
      </c>
    </row>
    <row r="79" spans="1:12" hidden="1" x14ac:dyDescent="0.3">
      <c r="A79" t="s">
        <v>585</v>
      </c>
      <c r="B79" t="s">
        <v>586</v>
      </c>
      <c r="C79" t="s">
        <v>1907</v>
      </c>
      <c r="D79" t="s">
        <v>196</v>
      </c>
      <c r="E79" t="s">
        <v>1901</v>
      </c>
      <c r="F79" t="s">
        <v>1902</v>
      </c>
      <c r="G79">
        <v>2000</v>
      </c>
      <c r="H79">
        <v>30</v>
      </c>
      <c r="I79">
        <v>60000</v>
      </c>
      <c r="J79">
        <v>31.35488673139157</v>
      </c>
      <c r="K79">
        <v>730</v>
      </c>
      <c r="L79">
        <v>7</v>
      </c>
    </row>
    <row r="80" spans="1:12" hidden="1" x14ac:dyDescent="0.3">
      <c r="A80" t="s">
        <v>1769</v>
      </c>
      <c r="B80" t="s">
        <v>1770</v>
      </c>
      <c r="C80" t="s">
        <v>1900</v>
      </c>
      <c r="D80" t="s">
        <v>196</v>
      </c>
      <c r="E80" t="s">
        <v>1901</v>
      </c>
      <c r="F80" t="s">
        <v>1902</v>
      </c>
      <c r="G80">
        <v>1000</v>
      </c>
      <c r="H80">
        <v>60</v>
      </c>
      <c r="I80">
        <v>60000</v>
      </c>
      <c r="J80">
        <v>33.5</v>
      </c>
      <c r="K80">
        <v>730</v>
      </c>
      <c r="L80">
        <v>7</v>
      </c>
    </row>
    <row r="81" spans="1:12" hidden="1" x14ac:dyDescent="0.3">
      <c r="A81" t="s">
        <v>1777</v>
      </c>
      <c r="B81" t="s">
        <v>1778</v>
      </c>
      <c r="C81" t="s">
        <v>1900</v>
      </c>
      <c r="D81" t="s">
        <v>196</v>
      </c>
      <c r="E81" t="s">
        <v>1901</v>
      </c>
      <c r="F81" t="s">
        <v>1902</v>
      </c>
      <c r="G81">
        <v>3150</v>
      </c>
      <c r="H81">
        <v>30</v>
      </c>
      <c r="I81">
        <v>94500</v>
      </c>
      <c r="J81">
        <v>0</v>
      </c>
      <c r="K81">
        <v>730</v>
      </c>
      <c r="L81">
        <v>7</v>
      </c>
    </row>
    <row r="82" spans="1:12" hidden="1" x14ac:dyDescent="0.3">
      <c r="A82" t="s">
        <v>1003</v>
      </c>
      <c r="B82" t="s">
        <v>1004</v>
      </c>
      <c r="C82" t="s">
        <v>1905</v>
      </c>
      <c r="D82" t="s">
        <v>1005</v>
      </c>
      <c r="E82" t="s">
        <v>1901</v>
      </c>
      <c r="F82" t="s">
        <v>1902</v>
      </c>
      <c r="G82">
        <v>5000</v>
      </c>
      <c r="H82">
        <v>11</v>
      </c>
      <c r="I82">
        <v>55000</v>
      </c>
      <c r="J82">
        <v>49.923864807517333</v>
      </c>
      <c r="K82">
        <v>730</v>
      </c>
      <c r="L82">
        <v>7</v>
      </c>
    </row>
    <row r="83" spans="1:12" hidden="1" x14ac:dyDescent="0.3">
      <c r="A83" t="s">
        <v>1573</v>
      </c>
      <c r="B83" t="s">
        <v>1574</v>
      </c>
      <c r="C83" t="s">
        <v>1900</v>
      </c>
      <c r="D83" t="s">
        <v>1005</v>
      </c>
      <c r="E83" t="s">
        <v>1901</v>
      </c>
      <c r="F83" t="s">
        <v>1902</v>
      </c>
      <c r="G83">
        <v>3000</v>
      </c>
      <c r="H83">
        <v>50</v>
      </c>
      <c r="I83">
        <v>150000</v>
      </c>
      <c r="J83">
        <v>21.101618141969276</v>
      </c>
      <c r="K83">
        <v>730</v>
      </c>
      <c r="L83">
        <v>7</v>
      </c>
    </row>
    <row r="84" spans="1:12" hidden="1" x14ac:dyDescent="0.3">
      <c r="A84" t="s">
        <v>1023</v>
      </c>
      <c r="B84" t="s">
        <v>1024</v>
      </c>
      <c r="C84" t="s">
        <v>1905</v>
      </c>
      <c r="D84" t="s">
        <v>1005</v>
      </c>
      <c r="E84" t="s">
        <v>1901</v>
      </c>
      <c r="F84" t="s">
        <v>1902</v>
      </c>
      <c r="G84">
        <v>5000</v>
      </c>
      <c r="H84">
        <v>11</v>
      </c>
      <c r="I84">
        <v>55000</v>
      </c>
      <c r="J84">
        <v>52.767173836782824</v>
      </c>
      <c r="K84">
        <v>730</v>
      </c>
      <c r="L84">
        <v>7</v>
      </c>
    </row>
    <row r="85" spans="1:12" hidden="1" x14ac:dyDescent="0.3">
      <c r="A85" t="s">
        <v>433</v>
      </c>
      <c r="B85" t="s">
        <v>434</v>
      </c>
      <c r="C85" t="s">
        <v>1907</v>
      </c>
      <c r="D85" t="s">
        <v>435</v>
      </c>
      <c r="E85" t="s">
        <v>1901</v>
      </c>
      <c r="F85" t="s">
        <v>1902</v>
      </c>
      <c r="G85">
        <v>5000</v>
      </c>
      <c r="H85">
        <v>30</v>
      </c>
      <c r="I85">
        <v>150000</v>
      </c>
      <c r="J85">
        <v>66.65143061224488</v>
      </c>
      <c r="K85">
        <v>730</v>
      </c>
      <c r="L85">
        <v>6</v>
      </c>
    </row>
    <row r="86" spans="1:12" hidden="1" x14ac:dyDescent="0.3">
      <c r="A86" t="s">
        <v>535</v>
      </c>
      <c r="B86" t="s">
        <v>536</v>
      </c>
      <c r="C86" t="s">
        <v>1904</v>
      </c>
      <c r="D86" t="s">
        <v>435</v>
      </c>
      <c r="E86" t="s">
        <v>1901</v>
      </c>
      <c r="F86" t="s">
        <v>1902</v>
      </c>
      <c r="G86">
        <v>5000</v>
      </c>
      <c r="H86">
        <v>30</v>
      </c>
      <c r="I86">
        <v>150000</v>
      </c>
      <c r="J86">
        <v>56.711758455284539</v>
      </c>
      <c r="K86">
        <v>730</v>
      </c>
      <c r="L86">
        <v>10</v>
      </c>
    </row>
    <row r="87" spans="1:12" hidden="1" x14ac:dyDescent="0.3">
      <c r="A87" t="s">
        <v>834</v>
      </c>
      <c r="B87" t="s">
        <v>835</v>
      </c>
      <c r="C87" t="s">
        <v>1905</v>
      </c>
      <c r="D87" t="s">
        <v>838</v>
      </c>
      <c r="E87" t="s">
        <v>1906</v>
      </c>
      <c r="F87" t="s">
        <v>1906</v>
      </c>
      <c r="G87">
        <v>3000</v>
      </c>
      <c r="H87">
        <v>10</v>
      </c>
      <c r="I87">
        <v>30000</v>
      </c>
      <c r="J87">
        <v>35.99</v>
      </c>
      <c r="K87">
        <v>730</v>
      </c>
      <c r="L87">
        <v>13</v>
      </c>
    </row>
    <row r="88" spans="1:12" hidden="1" x14ac:dyDescent="0.3">
      <c r="A88" t="s">
        <v>937</v>
      </c>
      <c r="B88" t="s">
        <v>938</v>
      </c>
      <c r="C88" t="s">
        <v>1905</v>
      </c>
      <c r="D88" t="s">
        <v>838</v>
      </c>
      <c r="E88" t="s">
        <v>1906</v>
      </c>
      <c r="F88" t="s">
        <v>1906</v>
      </c>
      <c r="G88">
        <v>33333</v>
      </c>
      <c r="H88">
        <v>10</v>
      </c>
      <c r="I88">
        <v>333330</v>
      </c>
      <c r="J88">
        <v>21.5</v>
      </c>
      <c r="K88">
        <v>730</v>
      </c>
      <c r="L88">
        <v>4</v>
      </c>
    </row>
    <row r="89" spans="1:12" hidden="1" x14ac:dyDescent="0.3">
      <c r="A89" t="s">
        <v>947</v>
      </c>
      <c r="B89" t="s">
        <v>948</v>
      </c>
      <c r="C89" t="s">
        <v>1905</v>
      </c>
      <c r="D89" t="s">
        <v>838</v>
      </c>
      <c r="E89" t="s">
        <v>1906</v>
      </c>
      <c r="F89" t="s">
        <v>1906</v>
      </c>
      <c r="G89">
        <v>22222</v>
      </c>
      <c r="H89">
        <v>15</v>
      </c>
      <c r="I89">
        <v>333330</v>
      </c>
      <c r="J89">
        <v>30.8</v>
      </c>
      <c r="K89">
        <v>730</v>
      </c>
      <c r="L89">
        <v>4</v>
      </c>
    </row>
    <row r="90" spans="1:12" hidden="1" x14ac:dyDescent="0.3">
      <c r="A90" t="s">
        <v>953</v>
      </c>
      <c r="B90" t="s">
        <v>954</v>
      </c>
      <c r="C90" t="s">
        <v>1905</v>
      </c>
      <c r="D90" t="s">
        <v>838</v>
      </c>
      <c r="E90" t="s">
        <v>1906</v>
      </c>
      <c r="F90" t="s">
        <v>1906</v>
      </c>
      <c r="G90">
        <v>11111</v>
      </c>
      <c r="H90">
        <v>30</v>
      </c>
      <c r="I90">
        <v>333330</v>
      </c>
      <c r="J90">
        <v>56.8</v>
      </c>
      <c r="K90">
        <v>730</v>
      </c>
      <c r="L90">
        <v>4</v>
      </c>
    </row>
    <row r="91" spans="1:12" hidden="1" x14ac:dyDescent="0.3">
      <c r="A91" t="s">
        <v>757</v>
      </c>
      <c r="B91" t="s">
        <v>758</v>
      </c>
      <c r="C91" t="s">
        <v>1905</v>
      </c>
      <c r="D91" t="s">
        <v>44</v>
      </c>
      <c r="E91" t="s">
        <v>1912</v>
      </c>
      <c r="F91" t="s">
        <v>1906</v>
      </c>
      <c r="G91">
        <v>5000</v>
      </c>
      <c r="H91">
        <v>14</v>
      </c>
      <c r="I91">
        <v>70000</v>
      </c>
      <c r="J91">
        <v>40</v>
      </c>
      <c r="K91">
        <v>730</v>
      </c>
      <c r="L91">
        <v>10</v>
      </c>
    </row>
    <row r="92" spans="1:12" hidden="1" x14ac:dyDescent="0.3">
      <c r="A92" t="s">
        <v>733</v>
      </c>
      <c r="B92" t="s">
        <v>734</v>
      </c>
      <c r="C92" t="s">
        <v>1913</v>
      </c>
      <c r="D92" t="s">
        <v>44</v>
      </c>
      <c r="E92" t="s">
        <v>1912</v>
      </c>
      <c r="F92" t="s">
        <v>1906</v>
      </c>
      <c r="G92">
        <v>1200</v>
      </c>
      <c r="H92" t="s">
        <v>1832</v>
      </c>
      <c r="I92">
        <v>1200</v>
      </c>
      <c r="J92">
        <v>70</v>
      </c>
      <c r="K92">
        <v>730</v>
      </c>
      <c r="L92">
        <v>10</v>
      </c>
    </row>
    <row r="93" spans="1:12" hidden="1" x14ac:dyDescent="0.3">
      <c r="A93" t="s">
        <v>751</v>
      </c>
      <c r="B93" t="s">
        <v>752</v>
      </c>
      <c r="C93" t="s">
        <v>1913</v>
      </c>
      <c r="D93" t="s">
        <v>44</v>
      </c>
      <c r="E93" t="s">
        <v>1912</v>
      </c>
      <c r="F93" t="s">
        <v>1906</v>
      </c>
      <c r="G93">
        <v>600</v>
      </c>
      <c r="H93" t="s">
        <v>1832</v>
      </c>
      <c r="I93">
        <v>600</v>
      </c>
      <c r="J93">
        <v>140</v>
      </c>
      <c r="K93">
        <v>730</v>
      </c>
      <c r="L93">
        <v>10</v>
      </c>
    </row>
    <row r="94" spans="1:12" hidden="1" x14ac:dyDescent="0.3">
      <c r="A94" t="s">
        <v>877</v>
      </c>
      <c r="B94" t="s">
        <v>878</v>
      </c>
      <c r="C94" t="s">
        <v>1905</v>
      </c>
      <c r="D94" t="s">
        <v>44</v>
      </c>
      <c r="E94" t="s">
        <v>1912</v>
      </c>
      <c r="F94" t="s">
        <v>1906</v>
      </c>
      <c r="G94">
        <v>4400</v>
      </c>
      <c r="H94">
        <v>14</v>
      </c>
      <c r="I94">
        <v>61600</v>
      </c>
      <c r="J94">
        <v>55</v>
      </c>
      <c r="K94">
        <v>730</v>
      </c>
      <c r="L94">
        <v>15</v>
      </c>
    </row>
    <row r="95" spans="1:12" hidden="1" x14ac:dyDescent="0.3">
      <c r="A95" t="s">
        <v>773</v>
      </c>
      <c r="B95" t="s">
        <v>774</v>
      </c>
      <c r="C95" t="s">
        <v>1905</v>
      </c>
      <c r="D95" t="s">
        <v>44</v>
      </c>
      <c r="E95" t="s">
        <v>1912</v>
      </c>
      <c r="F95" t="s">
        <v>1906</v>
      </c>
      <c r="G95">
        <v>4400</v>
      </c>
      <c r="H95">
        <v>14</v>
      </c>
      <c r="I95">
        <v>4400</v>
      </c>
      <c r="J95">
        <v>55</v>
      </c>
      <c r="K95">
        <v>730</v>
      </c>
      <c r="L95">
        <v>15</v>
      </c>
    </row>
    <row r="96" spans="1:12" hidden="1" x14ac:dyDescent="0.3">
      <c r="A96" t="s">
        <v>826</v>
      </c>
      <c r="B96" t="s">
        <v>827</v>
      </c>
      <c r="C96" t="s">
        <v>1913</v>
      </c>
      <c r="D96" t="s">
        <v>44</v>
      </c>
      <c r="E96" t="s">
        <v>1912</v>
      </c>
      <c r="F96" t="s">
        <v>1906</v>
      </c>
      <c r="G96">
        <v>2500</v>
      </c>
      <c r="H96" t="s">
        <v>1832</v>
      </c>
      <c r="I96">
        <v>2500</v>
      </c>
      <c r="J96">
        <v>90</v>
      </c>
      <c r="K96">
        <v>730</v>
      </c>
      <c r="L96">
        <v>15</v>
      </c>
    </row>
    <row r="97" spans="1:12" hidden="1" x14ac:dyDescent="0.3">
      <c r="A97" t="s">
        <v>871</v>
      </c>
      <c r="B97" t="s">
        <v>872</v>
      </c>
      <c r="C97" t="s">
        <v>1913</v>
      </c>
      <c r="D97" t="s">
        <v>44</v>
      </c>
      <c r="E97" t="s">
        <v>1912</v>
      </c>
      <c r="F97" t="s">
        <v>1906</v>
      </c>
      <c r="G97">
        <v>2500</v>
      </c>
      <c r="H97" t="s">
        <v>1832</v>
      </c>
      <c r="I97">
        <v>2500</v>
      </c>
      <c r="J97">
        <v>90</v>
      </c>
      <c r="K97">
        <v>730</v>
      </c>
      <c r="L97">
        <v>15</v>
      </c>
    </row>
    <row r="98" spans="1:12" hidden="1" x14ac:dyDescent="0.3">
      <c r="A98" t="s">
        <v>883</v>
      </c>
      <c r="B98" t="s">
        <v>884</v>
      </c>
      <c r="C98" t="s">
        <v>1913</v>
      </c>
      <c r="D98" t="s">
        <v>44</v>
      </c>
      <c r="E98" t="s">
        <v>1912</v>
      </c>
      <c r="F98" t="s">
        <v>1906</v>
      </c>
      <c r="G98">
        <v>1250</v>
      </c>
      <c r="H98" t="s">
        <v>1832</v>
      </c>
      <c r="I98">
        <v>1250</v>
      </c>
      <c r="J98">
        <v>160</v>
      </c>
      <c r="K98">
        <v>730</v>
      </c>
      <c r="L98">
        <v>15</v>
      </c>
    </row>
    <row r="99" spans="1:12" hidden="1" x14ac:dyDescent="0.3">
      <c r="A99" t="s">
        <v>897</v>
      </c>
      <c r="B99" t="s">
        <v>898</v>
      </c>
      <c r="C99" t="s">
        <v>1905</v>
      </c>
      <c r="D99" t="s">
        <v>44</v>
      </c>
      <c r="E99" t="s">
        <v>1912</v>
      </c>
      <c r="F99" t="s">
        <v>1906</v>
      </c>
      <c r="G99">
        <v>4400</v>
      </c>
      <c r="H99">
        <v>14</v>
      </c>
      <c r="I99">
        <v>4400</v>
      </c>
      <c r="J99">
        <v>55</v>
      </c>
      <c r="K99">
        <v>730</v>
      </c>
      <c r="L99">
        <v>15</v>
      </c>
    </row>
    <row r="100" spans="1:12" hidden="1" x14ac:dyDescent="0.3">
      <c r="A100" t="s">
        <v>891</v>
      </c>
      <c r="B100" t="s">
        <v>892</v>
      </c>
      <c r="C100" t="s">
        <v>1913</v>
      </c>
      <c r="D100" t="s">
        <v>44</v>
      </c>
      <c r="E100" t="s">
        <v>1912</v>
      </c>
      <c r="F100" t="s">
        <v>1906</v>
      </c>
      <c r="G100">
        <v>2500</v>
      </c>
      <c r="H100" t="s">
        <v>1832</v>
      </c>
      <c r="I100">
        <v>2500</v>
      </c>
      <c r="J100">
        <v>90</v>
      </c>
      <c r="K100">
        <v>730</v>
      </c>
      <c r="L100">
        <v>15</v>
      </c>
    </row>
    <row r="101" spans="1:12" hidden="1" x14ac:dyDescent="0.3">
      <c r="A101" t="s">
        <v>903</v>
      </c>
      <c r="B101" t="s">
        <v>904</v>
      </c>
      <c r="C101" t="s">
        <v>1913</v>
      </c>
      <c r="D101" t="s">
        <v>44</v>
      </c>
      <c r="E101" t="s">
        <v>1912</v>
      </c>
      <c r="F101" t="s">
        <v>1906</v>
      </c>
      <c r="G101">
        <v>1250</v>
      </c>
      <c r="H101" t="s">
        <v>1832</v>
      </c>
      <c r="I101">
        <v>1250</v>
      </c>
      <c r="J101">
        <v>0</v>
      </c>
      <c r="K101">
        <v>730</v>
      </c>
      <c r="L101">
        <v>15</v>
      </c>
    </row>
    <row r="102" spans="1:12" hidden="1" x14ac:dyDescent="0.3">
      <c r="A102" t="s">
        <v>1461</v>
      </c>
      <c r="B102" t="s">
        <v>1462</v>
      </c>
      <c r="C102" t="s">
        <v>1905</v>
      </c>
      <c r="D102" t="s">
        <v>44</v>
      </c>
      <c r="E102" t="s">
        <v>1912</v>
      </c>
      <c r="F102" t="s">
        <v>1906</v>
      </c>
      <c r="G102">
        <v>3500</v>
      </c>
      <c r="H102">
        <v>14</v>
      </c>
      <c r="I102">
        <v>49000</v>
      </c>
      <c r="J102">
        <v>55</v>
      </c>
      <c r="K102">
        <v>730</v>
      </c>
      <c r="L102">
        <v>15</v>
      </c>
    </row>
    <row r="103" spans="1:12" hidden="1" x14ac:dyDescent="0.3">
      <c r="A103" t="s">
        <v>1439</v>
      </c>
      <c r="B103" t="s">
        <v>1440</v>
      </c>
      <c r="C103" t="s">
        <v>1913</v>
      </c>
      <c r="D103" t="s">
        <v>44</v>
      </c>
      <c r="E103" t="s">
        <v>1912</v>
      </c>
      <c r="F103" t="s">
        <v>1906</v>
      </c>
      <c r="G103">
        <v>2000</v>
      </c>
      <c r="H103" t="s">
        <v>1832</v>
      </c>
      <c r="I103">
        <v>2000</v>
      </c>
      <c r="J103">
        <v>85</v>
      </c>
      <c r="K103">
        <v>730</v>
      </c>
      <c r="L103">
        <v>15</v>
      </c>
    </row>
    <row r="104" spans="1:12" hidden="1" x14ac:dyDescent="0.3">
      <c r="A104" t="s">
        <v>1453</v>
      </c>
      <c r="B104" t="s">
        <v>1454</v>
      </c>
      <c r="C104" t="s">
        <v>1913</v>
      </c>
      <c r="D104" t="s">
        <v>44</v>
      </c>
      <c r="E104" t="s">
        <v>1912</v>
      </c>
      <c r="F104" t="s">
        <v>1906</v>
      </c>
      <c r="G104">
        <v>1000</v>
      </c>
      <c r="H104" t="s">
        <v>1832</v>
      </c>
      <c r="I104">
        <v>1000</v>
      </c>
      <c r="J104">
        <v>160</v>
      </c>
      <c r="K104">
        <v>730</v>
      </c>
      <c r="L104">
        <v>15</v>
      </c>
    </row>
    <row r="105" spans="1:12" hidden="1" x14ac:dyDescent="0.3">
      <c r="A105" t="s">
        <v>977</v>
      </c>
      <c r="B105" t="s">
        <v>978</v>
      </c>
      <c r="C105" t="s">
        <v>1903</v>
      </c>
      <c r="D105" t="s">
        <v>44</v>
      </c>
      <c r="E105" t="s">
        <v>528</v>
      </c>
      <c r="F105" t="s">
        <v>1906</v>
      </c>
      <c r="G105">
        <v>830</v>
      </c>
      <c r="H105" t="s">
        <v>1832</v>
      </c>
      <c r="I105">
        <v>830</v>
      </c>
      <c r="J105">
        <v>0</v>
      </c>
      <c r="K105">
        <v>730</v>
      </c>
      <c r="L105">
        <v>3</v>
      </c>
    </row>
    <row r="106" spans="1:12" hidden="1" x14ac:dyDescent="0.3">
      <c r="A106" t="s">
        <v>1611</v>
      </c>
      <c r="B106" t="s">
        <v>1612</v>
      </c>
      <c r="C106" t="s">
        <v>1914</v>
      </c>
      <c r="D106" t="s">
        <v>44</v>
      </c>
      <c r="E106" t="s">
        <v>528</v>
      </c>
      <c r="F106" t="s">
        <v>1906</v>
      </c>
      <c r="G106">
        <v>2000</v>
      </c>
      <c r="H106">
        <v>20</v>
      </c>
      <c r="I106">
        <v>40000</v>
      </c>
      <c r="J106">
        <v>24.5</v>
      </c>
      <c r="K106">
        <v>730</v>
      </c>
      <c r="L106">
        <v>5</v>
      </c>
    </row>
    <row r="107" spans="1:12" hidden="1" x14ac:dyDescent="0.3">
      <c r="A107" t="s">
        <v>1597</v>
      </c>
      <c r="B107" t="s">
        <v>1598</v>
      </c>
      <c r="C107" t="s">
        <v>1914</v>
      </c>
      <c r="D107" t="s">
        <v>44</v>
      </c>
      <c r="E107" t="s">
        <v>528</v>
      </c>
      <c r="F107" t="s">
        <v>1906</v>
      </c>
      <c r="G107">
        <v>2000</v>
      </c>
      <c r="H107">
        <v>20</v>
      </c>
      <c r="I107">
        <v>40000</v>
      </c>
      <c r="J107">
        <v>24.5</v>
      </c>
      <c r="K107">
        <v>730</v>
      </c>
      <c r="L107">
        <v>7</v>
      </c>
    </row>
    <row r="108" spans="1:12" hidden="1" x14ac:dyDescent="0.3">
      <c r="A108" t="s">
        <v>929</v>
      </c>
      <c r="B108" t="s">
        <v>930</v>
      </c>
      <c r="C108" t="s">
        <v>1905</v>
      </c>
      <c r="D108" t="s">
        <v>44</v>
      </c>
      <c r="E108" t="s">
        <v>1912</v>
      </c>
      <c r="F108" t="s">
        <v>1906</v>
      </c>
      <c r="G108">
        <v>5000</v>
      </c>
      <c r="H108">
        <v>14</v>
      </c>
      <c r="I108">
        <v>70000</v>
      </c>
      <c r="J108">
        <v>35</v>
      </c>
      <c r="K108">
        <v>730</v>
      </c>
      <c r="L108">
        <v>10</v>
      </c>
    </row>
    <row r="109" spans="1:12" hidden="1" x14ac:dyDescent="0.3">
      <c r="A109" t="s">
        <v>921</v>
      </c>
      <c r="B109" t="s">
        <v>922</v>
      </c>
      <c r="C109" t="s">
        <v>1913</v>
      </c>
      <c r="D109" t="s">
        <v>44</v>
      </c>
      <c r="E109" t="s">
        <v>1912</v>
      </c>
      <c r="F109" t="s">
        <v>1906</v>
      </c>
      <c r="G109">
        <v>5000</v>
      </c>
      <c r="H109" t="s">
        <v>1832</v>
      </c>
      <c r="I109">
        <v>5000</v>
      </c>
      <c r="J109">
        <v>60</v>
      </c>
      <c r="K109">
        <v>730</v>
      </c>
      <c r="L109">
        <v>10</v>
      </c>
    </row>
    <row r="110" spans="1:12" hidden="1" x14ac:dyDescent="0.3">
      <c r="A110" t="s">
        <v>925</v>
      </c>
      <c r="B110" t="s">
        <v>926</v>
      </c>
      <c r="C110" t="s">
        <v>1913</v>
      </c>
      <c r="D110" t="s">
        <v>44</v>
      </c>
      <c r="E110" t="s">
        <v>1912</v>
      </c>
      <c r="F110" t="s">
        <v>1906</v>
      </c>
      <c r="G110">
        <v>5000</v>
      </c>
      <c r="H110" t="s">
        <v>1832</v>
      </c>
      <c r="I110">
        <v>5000</v>
      </c>
      <c r="J110">
        <v>0</v>
      </c>
      <c r="K110">
        <v>730</v>
      </c>
      <c r="L110">
        <v>10</v>
      </c>
    </row>
    <row r="111" spans="1:12" hidden="1" x14ac:dyDescent="0.3">
      <c r="A111" t="s">
        <v>1623</v>
      </c>
      <c r="B111" t="s">
        <v>1624</v>
      </c>
      <c r="C111" t="s">
        <v>1914</v>
      </c>
      <c r="D111" t="s">
        <v>44</v>
      </c>
      <c r="E111" t="s">
        <v>1915</v>
      </c>
      <c r="F111" t="s">
        <v>1906</v>
      </c>
      <c r="G111">
        <v>2000</v>
      </c>
      <c r="H111">
        <v>20</v>
      </c>
      <c r="I111">
        <v>40000</v>
      </c>
      <c r="J111">
        <v>24.5</v>
      </c>
      <c r="K111">
        <v>730</v>
      </c>
      <c r="L111">
        <v>3</v>
      </c>
    </row>
    <row r="112" spans="1:12" hidden="1" x14ac:dyDescent="0.3">
      <c r="A112" t="s">
        <v>494</v>
      </c>
      <c r="B112" t="s">
        <v>495</v>
      </c>
      <c r="C112" t="s">
        <v>1907</v>
      </c>
      <c r="D112" t="s">
        <v>44</v>
      </c>
      <c r="E112" t="s">
        <v>1916</v>
      </c>
      <c r="F112" t="s">
        <v>1906</v>
      </c>
      <c r="G112">
        <v>3350</v>
      </c>
      <c r="H112">
        <v>120</v>
      </c>
      <c r="I112">
        <v>402000</v>
      </c>
      <c r="J112">
        <v>90</v>
      </c>
      <c r="K112">
        <v>730</v>
      </c>
      <c r="L112">
        <v>6</v>
      </c>
    </row>
    <row r="113" spans="1:12" hidden="1" x14ac:dyDescent="0.3">
      <c r="A113" t="s">
        <v>502</v>
      </c>
      <c r="B113" t="s">
        <v>503</v>
      </c>
      <c r="C113" t="s">
        <v>1907</v>
      </c>
      <c r="D113" t="s">
        <v>44</v>
      </c>
      <c r="E113" t="s">
        <v>1916</v>
      </c>
      <c r="F113" t="s">
        <v>1906</v>
      </c>
      <c r="G113">
        <v>6700</v>
      </c>
      <c r="H113">
        <v>60</v>
      </c>
      <c r="I113">
        <v>402000</v>
      </c>
      <c r="J113">
        <v>45</v>
      </c>
      <c r="K113">
        <v>730</v>
      </c>
      <c r="L113">
        <v>6</v>
      </c>
    </row>
    <row r="114" spans="1:12" hidden="1" x14ac:dyDescent="0.3">
      <c r="A114" t="s">
        <v>378</v>
      </c>
      <c r="B114" t="s">
        <v>379</v>
      </c>
      <c r="C114" t="s">
        <v>1907</v>
      </c>
      <c r="D114" t="s">
        <v>44</v>
      </c>
      <c r="E114" t="s">
        <v>1916</v>
      </c>
      <c r="F114" t="s">
        <v>1906</v>
      </c>
      <c r="G114">
        <v>5000</v>
      </c>
      <c r="H114">
        <v>30</v>
      </c>
      <c r="I114">
        <v>150000</v>
      </c>
      <c r="J114">
        <v>75</v>
      </c>
      <c r="K114">
        <v>730</v>
      </c>
      <c r="L114">
        <v>6</v>
      </c>
    </row>
    <row r="115" spans="1:12" hidden="1" x14ac:dyDescent="0.3">
      <c r="A115" t="s">
        <v>383</v>
      </c>
      <c r="B115" t="s">
        <v>384</v>
      </c>
      <c r="C115" t="s">
        <v>1907</v>
      </c>
      <c r="D115" t="s">
        <v>44</v>
      </c>
      <c r="E115" t="s">
        <v>1916</v>
      </c>
      <c r="F115" t="s">
        <v>1906</v>
      </c>
      <c r="G115">
        <v>2500</v>
      </c>
      <c r="H115">
        <v>60</v>
      </c>
      <c r="I115">
        <v>150000</v>
      </c>
      <c r="J115">
        <v>135</v>
      </c>
      <c r="K115">
        <v>730</v>
      </c>
      <c r="L115">
        <v>6</v>
      </c>
    </row>
    <row r="116" spans="1:12" hidden="1" x14ac:dyDescent="0.3">
      <c r="A116" t="s">
        <v>368</v>
      </c>
      <c r="B116" t="s">
        <v>369</v>
      </c>
      <c r="C116" t="s">
        <v>1907</v>
      </c>
      <c r="D116" t="s">
        <v>44</v>
      </c>
      <c r="E116" t="s">
        <v>1916</v>
      </c>
      <c r="F116" t="s">
        <v>1906</v>
      </c>
      <c r="G116">
        <v>10500</v>
      </c>
      <c r="H116">
        <v>2</v>
      </c>
      <c r="I116">
        <v>21000</v>
      </c>
      <c r="J116">
        <v>8</v>
      </c>
      <c r="K116">
        <v>730</v>
      </c>
      <c r="L116">
        <v>6</v>
      </c>
    </row>
    <row r="117" spans="1:12" hidden="1" x14ac:dyDescent="0.3">
      <c r="A117" t="s">
        <v>480</v>
      </c>
      <c r="B117" t="s">
        <v>481</v>
      </c>
      <c r="C117" t="s">
        <v>1907</v>
      </c>
      <c r="D117" t="s">
        <v>44</v>
      </c>
      <c r="E117" t="s">
        <v>1916</v>
      </c>
      <c r="F117" t="s">
        <v>1906</v>
      </c>
      <c r="G117">
        <v>10500</v>
      </c>
      <c r="H117">
        <v>30</v>
      </c>
      <c r="I117">
        <v>315000</v>
      </c>
      <c r="J117">
        <v>76</v>
      </c>
      <c r="K117">
        <v>730</v>
      </c>
      <c r="L117">
        <v>5</v>
      </c>
    </row>
    <row r="118" spans="1:12" hidden="1" x14ac:dyDescent="0.3">
      <c r="A118" t="s">
        <v>1659</v>
      </c>
      <c r="B118" t="s">
        <v>1660</v>
      </c>
      <c r="C118" t="s">
        <v>1914</v>
      </c>
      <c r="D118" t="s">
        <v>44</v>
      </c>
      <c r="E118" t="s">
        <v>1915</v>
      </c>
      <c r="F118" t="s">
        <v>1906</v>
      </c>
      <c r="G118">
        <v>3250</v>
      </c>
      <c r="H118">
        <v>20</v>
      </c>
      <c r="I118">
        <v>70000</v>
      </c>
      <c r="J118">
        <v>24.5</v>
      </c>
      <c r="K118">
        <v>730</v>
      </c>
      <c r="L118">
        <v>13</v>
      </c>
    </row>
    <row r="119" spans="1:12" hidden="1" x14ac:dyDescent="0.3">
      <c r="A119" t="s">
        <v>1683</v>
      </c>
      <c r="B119" t="s">
        <v>1684</v>
      </c>
      <c r="C119" t="s">
        <v>1914</v>
      </c>
      <c r="D119" t="s">
        <v>44</v>
      </c>
      <c r="E119" t="s">
        <v>1915</v>
      </c>
      <c r="F119" t="s">
        <v>1906</v>
      </c>
      <c r="G119">
        <v>3250</v>
      </c>
      <c r="H119">
        <v>20</v>
      </c>
      <c r="I119">
        <v>70000</v>
      </c>
      <c r="J119">
        <v>24.5</v>
      </c>
      <c r="K119">
        <v>730</v>
      </c>
      <c r="L119">
        <v>13</v>
      </c>
    </row>
    <row r="120" spans="1:12" hidden="1" x14ac:dyDescent="0.3">
      <c r="A120" t="s">
        <v>1687</v>
      </c>
      <c r="B120" t="s">
        <v>1688</v>
      </c>
      <c r="C120" t="s">
        <v>1914</v>
      </c>
      <c r="D120" t="s">
        <v>44</v>
      </c>
      <c r="E120" t="s">
        <v>1915</v>
      </c>
      <c r="F120" t="s">
        <v>1906</v>
      </c>
      <c r="G120">
        <v>3250</v>
      </c>
      <c r="H120">
        <v>20</v>
      </c>
      <c r="I120">
        <v>70000</v>
      </c>
      <c r="J120">
        <v>24.5</v>
      </c>
      <c r="K120">
        <v>730</v>
      </c>
      <c r="L120">
        <v>13</v>
      </c>
    </row>
    <row r="121" spans="1:12" hidden="1" x14ac:dyDescent="0.3">
      <c r="A121" t="s">
        <v>1693</v>
      </c>
      <c r="B121" t="s">
        <v>1694</v>
      </c>
      <c r="C121" t="s">
        <v>1900</v>
      </c>
      <c r="D121" t="s">
        <v>44</v>
      </c>
      <c r="E121" t="s">
        <v>1915</v>
      </c>
      <c r="F121" t="s">
        <v>1906</v>
      </c>
      <c r="G121">
        <v>3500</v>
      </c>
      <c r="H121">
        <v>80</v>
      </c>
      <c r="I121">
        <v>280000</v>
      </c>
      <c r="J121">
        <v>105</v>
      </c>
      <c r="K121">
        <v>730</v>
      </c>
      <c r="L121">
        <v>4</v>
      </c>
    </row>
    <row r="122" spans="1:12" hidden="1" x14ac:dyDescent="0.3">
      <c r="A122" t="s">
        <v>1707</v>
      </c>
      <c r="B122" t="s">
        <v>1708</v>
      </c>
      <c r="C122" t="s">
        <v>1914</v>
      </c>
      <c r="D122" t="s">
        <v>44</v>
      </c>
      <c r="E122" t="s">
        <v>1915</v>
      </c>
      <c r="F122" t="s">
        <v>1906</v>
      </c>
      <c r="G122">
        <v>3250</v>
      </c>
      <c r="H122">
        <v>20</v>
      </c>
      <c r="I122">
        <v>70000</v>
      </c>
      <c r="J122">
        <v>24.5</v>
      </c>
      <c r="K122">
        <v>730</v>
      </c>
      <c r="L122">
        <v>13</v>
      </c>
    </row>
    <row r="123" spans="1:12" hidden="1" x14ac:dyDescent="0.3">
      <c r="A123" t="s">
        <v>1711</v>
      </c>
      <c r="B123" t="s">
        <v>1712</v>
      </c>
      <c r="C123" t="s">
        <v>1914</v>
      </c>
      <c r="D123" t="s">
        <v>44</v>
      </c>
      <c r="E123" t="s">
        <v>528</v>
      </c>
      <c r="F123" t="s">
        <v>1906</v>
      </c>
      <c r="G123">
        <v>2100</v>
      </c>
      <c r="H123">
        <v>20</v>
      </c>
      <c r="I123">
        <v>40000</v>
      </c>
      <c r="J123">
        <v>24.5</v>
      </c>
      <c r="K123">
        <v>730</v>
      </c>
      <c r="L123">
        <v>12</v>
      </c>
    </row>
    <row r="124" spans="1:12" hidden="1" x14ac:dyDescent="0.3">
      <c r="A124" t="s">
        <v>1719</v>
      </c>
      <c r="B124" t="s">
        <v>1720</v>
      </c>
      <c r="C124" t="s">
        <v>1914</v>
      </c>
      <c r="D124" t="s">
        <v>44</v>
      </c>
      <c r="E124" t="s">
        <v>1906</v>
      </c>
      <c r="F124" t="s">
        <v>1906</v>
      </c>
      <c r="G124">
        <v>2000</v>
      </c>
      <c r="H124">
        <v>20</v>
      </c>
      <c r="I124">
        <v>40000</v>
      </c>
      <c r="J124">
        <v>24.5</v>
      </c>
      <c r="K124">
        <v>730</v>
      </c>
      <c r="L124">
        <v>13</v>
      </c>
    </row>
    <row r="125" spans="1:12" hidden="1" x14ac:dyDescent="0.3">
      <c r="A125" t="s">
        <v>1757</v>
      </c>
      <c r="B125" t="s">
        <v>1758</v>
      </c>
      <c r="C125" t="s">
        <v>1914</v>
      </c>
      <c r="D125" t="s">
        <v>44</v>
      </c>
      <c r="E125" t="s">
        <v>528</v>
      </c>
      <c r="F125" t="s">
        <v>1906</v>
      </c>
      <c r="G125">
        <v>2100</v>
      </c>
      <c r="H125">
        <v>20</v>
      </c>
      <c r="I125">
        <v>42000</v>
      </c>
      <c r="J125">
        <v>24.5</v>
      </c>
      <c r="K125">
        <v>730</v>
      </c>
      <c r="L125">
        <v>12</v>
      </c>
    </row>
    <row r="126" spans="1:12" hidden="1" x14ac:dyDescent="0.3">
      <c r="A126" t="s">
        <v>1617</v>
      </c>
      <c r="B126" t="s">
        <v>1618</v>
      </c>
      <c r="C126" t="s">
        <v>1914</v>
      </c>
      <c r="D126" t="s">
        <v>44</v>
      </c>
      <c r="E126" t="s">
        <v>528</v>
      </c>
      <c r="F126" t="s">
        <v>1906</v>
      </c>
      <c r="G126">
        <v>2000</v>
      </c>
      <c r="H126">
        <v>20</v>
      </c>
      <c r="I126">
        <v>40000</v>
      </c>
      <c r="J126">
        <v>24.5</v>
      </c>
      <c r="K126">
        <v>730</v>
      </c>
      <c r="L126">
        <v>3</v>
      </c>
    </row>
    <row r="127" spans="1:12" hidden="1" x14ac:dyDescent="0.3">
      <c r="A127" t="s">
        <v>162</v>
      </c>
      <c r="B127" t="s">
        <v>163</v>
      </c>
      <c r="C127" t="s">
        <v>1907</v>
      </c>
      <c r="D127" t="s">
        <v>44</v>
      </c>
      <c r="E127" t="s">
        <v>1916</v>
      </c>
      <c r="F127" t="s">
        <v>1906</v>
      </c>
      <c r="G127">
        <v>5000</v>
      </c>
      <c r="H127">
        <v>120</v>
      </c>
      <c r="I127">
        <v>600000</v>
      </c>
      <c r="J127">
        <v>185</v>
      </c>
      <c r="K127">
        <v>730</v>
      </c>
      <c r="L127">
        <v>6</v>
      </c>
    </row>
    <row r="128" spans="1:12" hidden="1" x14ac:dyDescent="0.3">
      <c r="A128" t="s">
        <v>241</v>
      </c>
      <c r="B128" t="s">
        <v>242</v>
      </c>
      <c r="C128" t="s">
        <v>1907</v>
      </c>
      <c r="D128" t="s">
        <v>44</v>
      </c>
      <c r="E128" t="s">
        <v>1916</v>
      </c>
      <c r="F128" t="s">
        <v>1906</v>
      </c>
      <c r="G128">
        <v>6500</v>
      </c>
      <c r="H128">
        <v>30</v>
      </c>
      <c r="I128">
        <v>195000</v>
      </c>
      <c r="J128">
        <v>45</v>
      </c>
      <c r="K128">
        <v>730</v>
      </c>
      <c r="L128">
        <v>6</v>
      </c>
    </row>
    <row r="129" spans="1:12" hidden="1" x14ac:dyDescent="0.3">
      <c r="A129" t="s">
        <v>907</v>
      </c>
      <c r="B129" t="s">
        <v>908</v>
      </c>
      <c r="C129" t="s">
        <v>1905</v>
      </c>
      <c r="D129" t="s">
        <v>44</v>
      </c>
      <c r="E129" t="s">
        <v>1906</v>
      </c>
      <c r="F129" t="s">
        <v>1906</v>
      </c>
      <c r="G129">
        <v>6000</v>
      </c>
      <c r="H129">
        <v>20</v>
      </c>
      <c r="I129">
        <v>120000</v>
      </c>
      <c r="J129">
        <v>75</v>
      </c>
      <c r="L129">
        <v>15</v>
      </c>
    </row>
    <row r="130" spans="1:12" hidden="1" x14ac:dyDescent="0.3">
      <c r="A130" t="s">
        <v>1226</v>
      </c>
      <c r="B130" t="s">
        <v>1227</v>
      </c>
      <c r="C130" t="s">
        <v>1905</v>
      </c>
      <c r="D130" t="s">
        <v>1228</v>
      </c>
      <c r="E130" t="s">
        <v>1917</v>
      </c>
      <c r="F130" t="s">
        <v>1906</v>
      </c>
      <c r="G130">
        <v>1800</v>
      </c>
      <c r="H130">
        <v>10</v>
      </c>
      <c r="I130">
        <v>18000</v>
      </c>
      <c r="J130">
        <v>20</v>
      </c>
      <c r="K130">
        <v>730</v>
      </c>
      <c r="L130">
        <v>3</v>
      </c>
    </row>
    <row r="131" spans="1:12" hidden="1" x14ac:dyDescent="0.3">
      <c r="A131" t="s">
        <v>1305</v>
      </c>
      <c r="B131" t="s">
        <v>1306</v>
      </c>
      <c r="C131" t="s">
        <v>1905</v>
      </c>
      <c r="D131" t="s">
        <v>1228</v>
      </c>
      <c r="E131" t="s">
        <v>1917</v>
      </c>
      <c r="F131" t="s">
        <v>1906</v>
      </c>
      <c r="G131">
        <v>1800</v>
      </c>
      <c r="H131">
        <v>10</v>
      </c>
      <c r="I131">
        <v>18000</v>
      </c>
      <c r="J131">
        <v>20</v>
      </c>
      <c r="K131">
        <v>730</v>
      </c>
      <c r="L131">
        <v>4</v>
      </c>
    </row>
    <row r="132" spans="1:12" hidden="1" x14ac:dyDescent="0.3">
      <c r="A132" t="s">
        <v>1239</v>
      </c>
      <c r="B132" t="s">
        <v>1240</v>
      </c>
      <c r="C132" t="s">
        <v>1905</v>
      </c>
      <c r="D132" t="s">
        <v>1228</v>
      </c>
      <c r="E132" t="s">
        <v>1917</v>
      </c>
      <c r="F132" t="s">
        <v>1906</v>
      </c>
      <c r="G132">
        <v>1800</v>
      </c>
      <c r="H132">
        <v>10</v>
      </c>
      <c r="I132">
        <v>18000</v>
      </c>
      <c r="J132">
        <v>20</v>
      </c>
      <c r="K132">
        <v>730</v>
      </c>
      <c r="L132">
        <v>3</v>
      </c>
    </row>
    <row r="133" spans="1:12" hidden="1" x14ac:dyDescent="0.3">
      <c r="A133" t="s">
        <v>1293</v>
      </c>
      <c r="B133" t="s">
        <v>1294</v>
      </c>
      <c r="C133" t="s">
        <v>1905</v>
      </c>
      <c r="D133" t="s">
        <v>1228</v>
      </c>
      <c r="E133" t="s">
        <v>1917</v>
      </c>
      <c r="F133" t="s">
        <v>1906</v>
      </c>
      <c r="G133">
        <v>1800</v>
      </c>
      <c r="H133">
        <v>10</v>
      </c>
      <c r="I133">
        <v>18000</v>
      </c>
      <c r="J133">
        <v>20</v>
      </c>
      <c r="K133">
        <v>730</v>
      </c>
      <c r="L133">
        <v>4</v>
      </c>
    </row>
    <row r="134" spans="1:12" hidden="1" x14ac:dyDescent="0.3">
      <c r="A134" t="s">
        <v>1341</v>
      </c>
      <c r="B134" t="s">
        <v>1342</v>
      </c>
      <c r="C134" t="s">
        <v>1905</v>
      </c>
      <c r="D134" t="s">
        <v>1228</v>
      </c>
      <c r="E134" t="s">
        <v>1917</v>
      </c>
      <c r="F134" t="s">
        <v>1906</v>
      </c>
      <c r="G134">
        <v>1800</v>
      </c>
      <c r="H134">
        <v>20</v>
      </c>
      <c r="I134">
        <v>18000</v>
      </c>
      <c r="J134">
        <v>0</v>
      </c>
      <c r="K134">
        <v>730</v>
      </c>
      <c r="L134">
        <v>5</v>
      </c>
    </row>
    <row r="135" spans="1:12" hidden="1" x14ac:dyDescent="0.3">
      <c r="A135" t="s">
        <v>1345</v>
      </c>
      <c r="B135" t="s">
        <v>1346</v>
      </c>
      <c r="C135" t="s">
        <v>1905</v>
      </c>
      <c r="D135" t="s">
        <v>1228</v>
      </c>
      <c r="E135" t="s">
        <v>1917</v>
      </c>
      <c r="F135" t="s">
        <v>1906</v>
      </c>
      <c r="G135">
        <v>1800</v>
      </c>
      <c r="H135">
        <v>20</v>
      </c>
      <c r="I135">
        <v>18000</v>
      </c>
      <c r="J135">
        <v>0</v>
      </c>
      <c r="K135">
        <v>730</v>
      </c>
      <c r="L135">
        <v>5</v>
      </c>
    </row>
    <row r="136" spans="1:12" hidden="1" x14ac:dyDescent="0.3">
      <c r="A136" t="s">
        <v>1311</v>
      </c>
      <c r="B136" t="s">
        <v>1312</v>
      </c>
      <c r="C136" t="s">
        <v>1905</v>
      </c>
      <c r="D136" t="s">
        <v>1228</v>
      </c>
      <c r="E136" t="s">
        <v>1917</v>
      </c>
      <c r="F136" t="s">
        <v>1906</v>
      </c>
      <c r="G136">
        <v>1800</v>
      </c>
      <c r="H136">
        <v>20</v>
      </c>
      <c r="I136">
        <v>18000</v>
      </c>
      <c r="J136">
        <v>0</v>
      </c>
      <c r="K136">
        <v>730</v>
      </c>
      <c r="L136">
        <v>5</v>
      </c>
    </row>
    <row r="137" spans="1:12" hidden="1" x14ac:dyDescent="0.3">
      <c r="A137" t="s">
        <v>1349</v>
      </c>
      <c r="B137" t="s">
        <v>1350</v>
      </c>
      <c r="C137" t="s">
        <v>1905</v>
      </c>
      <c r="D137" t="s">
        <v>1228</v>
      </c>
      <c r="E137" t="s">
        <v>1917</v>
      </c>
      <c r="F137" t="s">
        <v>1906</v>
      </c>
      <c r="G137">
        <v>1800</v>
      </c>
      <c r="H137">
        <v>30</v>
      </c>
      <c r="I137">
        <v>18000</v>
      </c>
      <c r="J137">
        <v>0</v>
      </c>
      <c r="K137">
        <v>730</v>
      </c>
      <c r="L137">
        <v>5</v>
      </c>
    </row>
    <row r="138" spans="1:12" hidden="1" x14ac:dyDescent="0.3">
      <c r="A138" t="s">
        <v>1335</v>
      </c>
      <c r="B138" t="s">
        <v>1336</v>
      </c>
      <c r="C138" t="s">
        <v>1905</v>
      </c>
      <c r="D138" t="s">
        <v>1228</v>
      </c>
      <c r="E138" t="s">
        <v>1917</v>
      </c>
      <c r="F138" t="s">
        <v>1906</v>
      </c>
      <c r="G138">
        <v>1800</v>
      </c>
      <c r="H138">
        <v>20</v>
      </c>
      <c r="I138">
        <v>18000</v>
      </c>
      <c r="J138">
        <v>0</v>
      </c>
      <c r="K138">
        <v>730</v>
      </c>
      <c r="L138">
        <v>5</v>
      </c>
    </row>
    <row r="139" spans="1:12" hidden="1" x14ac:dyDescent="0.3">
      <c r="A139" t="s">
        <v>1321</v>
      </c>
      <c r="B139" t="s">
        <v>1322</v>
      </c>
      <c r="C139" t="s">
        <v>1905</v>
      </c>
      <c r="D139" t="s">
        <v>1228</v>
      </c>
      <c r="E139" t="s">
        <v>1917</v>
      </c>
      <c r="F139" t="s">
        <v>1906</v>
      </c>
      <c r="G139">
        <v>1800</v>
      </c>
      <c r="H139">
        <v>20</v>
      </c>
      <c r="I139">
        <v>18000</v>
      </c>
      <c r="J139">
        <v>0</v>
      </c>
      <c r="K139">
        <v>730</v>
      </c>
      <c r="L139">
        <v>5</v>
      </c>
    </row>
    <row r="140" spans="1:12" hidden="1" x14ac:dyDescent="0.3">
      <c r="A140" t="s">
        <v>1327</v>
      </c>
      <c r="B140" t="s">
        <v>1328</v>
      </c>
      <c r="C140" t="s">
        <v>1905</v>
      </c>
      <c r="D140" t="s">
        <v>1228</v>
      </c>
      <c r="E140" t="s">
        <v>1917</v>
      </c>
      <c r="F140" t="s">
        <v>1906</v>
      </c>
      <c r="G140">
        <v>1800</v>
      </c>
      <c r="H140">
        <v>20</v>
      </c>
      <c r="I140">
        <v>18000</v>
      </c>
      <c r="J140">
        <v>0</v>
      </c>
      <c r="K140">
        <v>730</v>
      </c>
      <c r="L140">
        <v>5</v>
      </c>
    </row>
    <row r="141" spans="1:12" hidden="1" x14ac:dyDescent="0.3">
      <c r="A141" t="s">
        <v>1247</v>
      </c>
      <c r="B141" t="s">
        <v>1248</v>
      </c>
      <c r="C141" t="s">
        <v>1905</v>
      </c>
      <c r="D141" t="s">
        <v>1228</v>
      </c>
      <c r="E141" t="s">
        <v>1917</v>
      </c>
      <c r="F141" t="s">
        <v>1906</v>
      </c>
      <c r="G141">
        <v>1800</v>
      </c>
      <c r="H141">
        <v>10</v>
      </c>
      <c r="I141">
        <v>18000</v>
      </c>
      <c r="J141">
        <v>20</v>
      </c>
      <c r="K141">
        <v>730</v>
      </c>
      <c r="L141">
        <v>3</v>
      </c>
    </row>
    <row r="142" spans="1:12" hidden="1" x14ac:dyDescent="0.3">
      <c r="A142" t="s">
        <v>1283</v>
      </c>
      <c r="B142" t="s">
        <v>1284</v>
      </c>
      <c r="C142" t="s">
        <v>1913</v>
      </c>
      <c r="D142" t="s">
        <v>1228</v>
      </c>
      <c r="E142" t="s">
        <v>1917</v>
      </c>
      <c r="F142" t="s">
        <v>1906</v>
      </c>
      <c r="G142">
        <v>1500</v>
      </c>
      <c r="H142" t="s">
        <v>1832</v>
      </c>
      <c r="I142">
        <v>1500</v>
      </c>
      <c r="J142">
        <v>82.7</v>
      </c>
      <c r="K142">
        <v>730</v>
      </c>
      <c r="L142">
        <v>4</v>
      </c>
    </row>
    <row r="143" spans="1:12" hidden="1" x14ac:dyDescent="0.3">
      <c r="A143" t="s">
        <v>1271</v>
      </c>
      <c r="B143" t="s">
        <v>1272</v>
      </c>
      <c r="C143" t="s">
        <v>1913</v>
      </c>
      <c r="D143" t="s">
        <v>1228</v>
      </c>
      <c r="E143" t="s">
        <v>1917</v>
      </c>
      <c r="F143" t="s">
        <v>1906</v>
      </c>
      <c r="G143">
        <v>1500</v>
      </c>
      <c r="H143" t="s">
        <v>1832</v>
      </c>
      <c r="I143">
        <v>1500</v>
      </c>
      <c r="J143">
        <v>82.7</v>
      </c>
      <c r="K143">
        <v>730</v>
      </c>
      <c r="L143">
        <v>4</v>
      </c>
    </row>
    <row r="144" spans="1:12" hidden="1" x14ac:dyDescent="0.3">
      <c r="A144" t="s">
        <v>1275</v>
      </c>
      <c r="B144" t="s">
        <v>1276</v>
      </c>
      <c r="C144" t="s">
        <v>1913</v>
      </c>
      <c r="D144" t="s">
        <v>1228</v>
      </c>
      <c r="E144" t="s">
        <v>1917</v>
      </c>
      <c r="F144" t="s">
        <v>1906</v>
      </c>
      <c r="G144">
        <v>1500</v>
      </c>
      <c r="H144" t="s">
        <v>1832</v>
      </c>
      <c r="I144">
        <v>1500</v>
      </c>
      <c r="J144">
        <v>20</v>
      </c>
      <c r="K144">
        <v>730</v>
      </c>
      <c r="L144">
        <v>4</v>
      </c>
    </row>
    <row r="145" spans="1:14" hidden="1" x14ac:dyDescent="0.3">
      <c r="A145" t="s">
        <v>1299</v>
      </c>
      <c r="B145" t="s">
        <v>1300</v>
      </c>
      <c r="C145" t="s">
        <v>1913</v>
      </c>
      <c r="D145" t="s">
        <v>1228</v>
      </c>
      <c r="E145" t="s">
        <v>1917</v>
      </c>
      <c r="F145" t="s">
        <v>1906</v>
      </c>
      <c r="G145">
        <v>1500</v>
      </c>
      <c r="H145" t="s">
        <v>1832</v>
      </c>
      <c r="I145">
        <v>1500</v>
      </c>
      <c r="J145">
        <v>82.7</v>
      </c>
      <c r="K145">
        <v>730</v>
      </c>
      <c r="L145">
        <v>4</v>
      </c>
    </row>
    <row r="146" spans="1:14" hidden="1" x14ac:dyDescent="0.3">
      <c r="A146" t="s">
        <v>1279</v>
      </c>
      <c r="B146" t="s">
        <v>1280</v>
      </c>
      <c r="C146" t="s">
        <v>1913</v>
      </c>
      <c r="D146" t="s">
        <v>1228</v>
      </c>
      <c r="E146" t="s">
        <v>1917</v>
      </c>
      <c r="F146" t="s">
        <v>1906</v>
      </c>
      <c r="G146">
        <v>1500</v>
      </c>
      <c r="H146" t="s">
        <v>1832</v>
      </c>
      <c r="I146">
        <v>1500</v>
      </c>
      <c r="J146">
        <v>20</v>
      </c>
      <c r="K146">
        <v>730</v>
      </c>
      <c r="L146">
        <v>4</v>
      </c>
    </row>
    <row r="147" spans="1:14" hidden="1" x14ac:dyDescent="0.3">
      <c r="A147" t="s">
        <v>1257</v>
      </c>
      <c r="B147" t="s">
        <v>1258</v>
      </c>
      <c r="C147" t="s">
        <v>1913</v>
      </c>
      <c r="D147" t="s">
        <v>1228</v>
      </c>
      <c r="E147" t="s">
        <v>1917</v>
      </c>
      <c r="F147" t="s">
        <v>1906</v>
      </c>
      <c r="G147">
        <v>1500</v>
      </c>
      <c r="H147" t="s">
        <v>1832</v>
      </c>
      <c r="I147">
        <v>1500</v>
      </c>
      <c r="J147">
        <v>82.7</v>
      </c>
      <c r="K147">
        <v>730</v>
      </c>
      <c r="L147">
        <v>4</v>
      </c>
    </row>
    <row r="148" spans="1:14" hidden="1" x14ac:dyDescent="0.3">
      <c r="A148" t="s">
        <v>1287</v>
      </c>
      <c r="B148" t="s">
        <v>1288</v>
      </c>
      <c r="C148" t="s">
        <v>1905</v>
      </c>
      <c r="D148" t="s">
        <v>1228</v>
      </c>
      <c r="E148" t="s">
        <v>1917</v>
      </c>
      <c r="F148" t="s">
        <v>1906</v>
      </c>
      <c r="G148">
        <v>1800</v>
      </c>
      <c r="H148">
        <v>10</v>
      </c>
      <c r="I148">
        <v>18000</v>
      </c>
      <c r="J148">
        <v>20</v>
      </c>
      <c r="K148">
        <v>730</v>
      </c>
      <c r="L148">
        <v>4</v>
      </c>
    </row>
    <row r="149" spans="1:14" hidden="1" x14ac:dyDescent="0.3">
      <c r="A149" t="s">
        <v>55</v>
      </c>
      <c r="B149" t="s">
        <v>56</v>
      </c>
      <c r="C149" t="s">
        <v>1907</v>
      </c>
      <c r="D149" t="s">
        <v>59</v>
      </c>
      <c r="E149" t="s">
        <v>1906</v>
      </c>
      <c r="F149" t="s">
        <v>1906</v>
      </c>
      <c r="G149">
        <v>2048</v>
      </c>
      <c r="H149">
        <v>30</v>
      </c>
      <c r="I149">
        <v>61440</v>
      </c>
      <c r="J149">
        <v>18.79</v>
      </c>
      <c r="K149">
        <v>730</v>
      </c>
      <c r="L149">
        <v>3</v>
      </c>
    </row>
    <row r="150" spans="1:14" hidden="1" x14ac:dyDescent="0.3">
      <c r="A150" t="s">
        <v>1212</v>
      </c>
      <c r="B150" t="s">
        <v>1213</v>
      </c>
      <c r="C150" t="s">
        <v>1905</v>
      </c>
      <c r="D150" t="s">
        <v>59</v>
      </c>
      <c r="E150" t="s">
        <v>1906</v>
      </c>
      <c r="F150" t="s">
        <v>1906</v>
      </c>
      <c r="G150">
        <v>500</v>
      </c>
      <c r="H150">
        <v>20</v>
      </c>
      <c r="I150">
        <v>10000</v>
      </c>
      <c r="J150">
        <v>123.27</v>
      </c>
      <c r="K150">
        <v>730</v>
      </c>
      <c r="L150">
        <v>7</v>
      </c>
    </row>
    <row r="151" spans="1:14" hidden="1" x14ac:dyDescent="0.3">
      <c r="A151" t="s">
        <v>547</v>
      </c>
      <c r="B151" t="s">
        <v>548</v>
      </c>
      <c r="C151" t="s">
        <v>1907</v>
      </c>
      <c r="D151" t="s">
        <v>59</v>
      </c>
      <c r="E151" t="s">
        <v>1906</v>
      </c>
      <c r="F151" t="s">
        <v>1906</v>
      </c>
      <c r="G151">
        <v>2100</v>
      </c>
      <c r="H151">
        <v>30</v>
      </c>
      <c r="I151">
        <v>63000</v>
      </c>
      <c r="J151">
        <v>22.96</v>
      </c>
      <c r="K151">
        <v>730</v>
      </c>
      <c r="L151">
        <v>4</v>
      </c>
    </row>
    <row r="152" spans="1:14" hidden="1" x14ac:dyDescent="0.3">
      <c r="A152" t="s">
        <v>1477</v>
      </c>
      <c r="B152" t="s">
        <v>1478</v>
      </c>
      <c r="C152" t="s">
        <v>1903</v>
      </c>
      <c r="D152" t="s">
        <v>59</v>
      </c>
      <c r="E152" t="s">
        <v>1906</v>
      </c>
      <c r="F152" t="s">
        <v>1906</v>
      </c>
      <c r="G152">
        <v>770</v>
      </c>
      <c r="H152">
        <v>240</v>
      </c>
      <c r="I152">
        <v>770</v>
      </c>
      <c r="J152">
        <v>58</v>
      </c>
      <c r="K152">
        <v>730</v>
      </c>
      <c r="L152">
        <v>7</v>
      </c>
    </row>
    <row r="153" spans="1:14" hidden="1" x14ac:dyDescent="0.3">
      <c r="A153" t="s">
        <v>1545</v>
      </c>
      <c r="B153" t="s">
        <v>1546</v>
      </c>
      <c r="C153" t="s">
        <v>1900</v>
      </c>
      <c r="D153" t="s">
        <v>1549</v>
      </c>
      <c r="E153" t="s">
        <v>1549</v>
      </c>
      <c r="F153" t="s">
        <v>1906</v>
      </c>
      <c r="G153">
        <v>4500</v>
      </c>
      <c r="H153">
        <v>50</v>
      </c>
      <c r="I153">
        <v>225000</v>
      </c>
      <c r="J153">
        <v>0</v>
      </c>
      <c r="K153">
        <v>730</v>
      </c>
      <c r="L153">
        <v>7</v>
      </c>
      <c r="N153">
        <v>0</v>
      </c>
    </row>
    <row r="154" spans="1:14" hidden="1" x14ac:dyDescent="0.3">
      <c r="A154" t="s">
        <v>1187</v>
      </c>
      <c r="B154" t="s">
        <v>1188</v>
      </c>
      <c r="C154" t="s">
        <v>1905</v>
      </c>
      <c r="D154" t="s">
        <v>1189</v>
      </c>
      <c r="E154" t="s">
        <v>151</v>
      </c>
      <c r="F154" t="s">
        <v>151</v>
      </c>
      <c r="G154">
        <v>2625</v>
      </c>
      <c r="H154">
        <v>10</v>
      </c>
      <c r="I154">
        <v>26250</v>
      </c>
      <c r="J154">
        <v>26.773185750296605</v>
      </c>
      <c r="K154">
        <v>730</v>
      </c>
      <c r="L154">
        <v>7</v>
      </c>
    </row>
    <row r="155" spans="1:14" hidden="1" x14ac:dyDescent="0.3">
      <c r="A155" t="s">
        <v>1503</v>
      </c>
      <c r="B155" t="s">
        <v>1504</v>
      </c>
      <c r="C155" t="s">
        <v>1900</v>
      </c>
      <c r="D155" t="s">
        <v>44</v>
      </c>
      <c r="E155" t="s">
        <v>1918</v>
      </c>
      <c r="F155" t="s">
        <v>1906</v>
      </c>
      <c r="G155">
        <v>21000</v>
      </c>
      <c r="H155">
        <v>30</v>
      </c>
      <c r="I155">
        <v>630000</v>
      </c>
      <c r="J155">
        <v>25</v>
      </c>
      <c r="K155">
        <v>730</v>
      </c>
      <c r="L155">
        <v>4</v>
      </c>
    </row>
    <row r="156" spans="1:14" hidden="1" x14ac:dyDescent="0.3">
      <c r="A156" t="s">
        <v>1569</v>
      </c>
      <c r="B156" t="s">
        <v>1570</v>
      </c>
      <c r="C156" t="s">
        <v>1900</v>
      </c>
      <c r="D156" t="s">
        <v>44</v>
      </c>
      <c r="E156" t="s">
        <v>1918</v>
      </c>
      <c r="F156" t="s">
        <v>1906</v>
      </c>
      <c r="G156">
        <v>5250</v>
      </c>
      <c r="H156">
        <v>60</v>
      </c>
      <c r="I156">
        <v>315000</v>
      </c>
      <c r="J156">
        <v>45</v>
      </c>
      <c r="K156">
        <v>730</v>
      </c>
      <c r="L156">
        <v>4</v>
      </c>
    </row>
    <row r="157" spans="1:14" hidden="1" x14ac:dyDescent="0.3">
      <c r="A157" t="s">
        <v>765</v>
      </c>
      <c r="B157" t="s">
        <v>766</v>
      </c>
      <c r="C157" t="s">
        <v>1903</v>
      </c>
      <c r="D157" t="s">
        <v>44</v>
      </c>
      <c r="E157" t="s">
        <v>1918</v>
      </c>
      <c r="F157" t="s">
        <v>1906</v>
      </c>
      <c r="G157">
        <v>950</v>
      </c>
      <c r="H157" t="s">
        <v>1832</v>
      </c>
      <c r="I157">
        <v>950</v>
      </c>
      <c r="J157">
        <v>150</v>
      </c>
      <c r="K157">
        <v>730</v>
      </c>
      <c r="L157">
        <v>7</v>
      </c>
    </row>
    <row r="158" spans="1:14" hidden="1" x14ac:dyDescent="0.3">
      <c r="A158" t="s">
        <v>1513</v>
      </c>
      <c r="B158" t="s">
        <v>1514</v>
      </c>
      <c r="C158" t="s">
        <v>1900</v>
      </c>
      <c r="D158" t="s">
        <v>44</v>
      </c>
      <c r="E158" t="s">
        <v>1918</v>
      </c>
      <c r="F158" t="s">
        <v>1906</v>
      </c>
      <c r="G158">
        <v>7000</v>
      </c>
      <c r="H158">
        <v>60</v>
      </c>
      <c r="I158">
        <v>315000</v>
      </c>
      <c r="J158">
        <v>35</v>
      </c>
      <c r="K158">
        <v>730</v>
      </c>
      <c r="L158">
        <v>7</v>
      </c>
    </row>
    <row r="159" spans="1:14" hidden="1" x14ac:dyDescent="0.3">
      <c r="A159" t="s">
        <v>959</v>
      </c>
      <c r="B159" t="s">
        <v>960</v>
      </c>
      <c r="C159" t="s">
        <v>1903</v>
      </c>
      <c r="D159" t="s">
        <v>44</v>
      </c>
      <c r="E159" t="s">
        <v>1918</v>
      </c>
      <c r="F159" t="s">
        <v>1906</v>
      </c>
      <c r="G159">
        <v>950</v>
      </c>
      <c r="H159" t="s">
        <v>1832</v>
      </c>
      <c r="I159">
        <v>950</v>
      </c>
      <c r="J159">
        <v>150</v>
      </c>
      <c r="K159">
        <v>730</v>
      </c>
      <c r="L159">
        <v>7</v>
      </c>
    </row>
    <row r="160" spans="1:14" hidden="1" x14ac:dyDescent="0.3">
      <c r="A160" t="s">
        <v>967</v>
      </c>
      <c r="B160" t="s">
        <v>968</v>
      </c>
      <c r="C160" t="s">
        <v>1903</v>
      </c>
      <c r="D160" t="s">
        <v>44</v>
      </c>
      <c r="E160" t="s">
        <v>1918</v>
      </c>
      <c r="F160" t="s">
        <v>1906</v>
      </c>
      <c r="G160">
        <v>950</v>
      </c>
      <c r="H160" t="s">
        <v>1832</v>
      </c>
      <c r="I160">
        <v>950</v>
      </c>
      <c r="J160">
        <v>150</v>
      </c>
      <c r="K160">
        <v>730</v>
      </c>
      <c r="L160">
        <v>7</v>
      </c>
    </row>
    <row r="161" spans="1:12" hidden="1" x14ac:dyDescent="0.3">
      <c r="A161" t="s">
        <v>1558</v>
      </c>
      <c r="B161" t="s">
        <v>1559</v>
      </c>
      <c r="C161" t="s">
        <v>1900</v>
      </c>
      <c r="D161" t="s">
        <v>44</v>
      </c>
      <c r="E161" t="s">
        <v>1918</v>
      </c>
      <c r="F161" t="s">
        <v>1906</v>
      </c>
      <c r="G161">
        <v>21000</v>
      </c>
      <c r="H161">
        <v>30</v>
      </c>
      <c r="I161">
        <v>630000</v>
      </c>
      <c r="J161">
        <v>25</v>
      </c>
      <c r="K161">
        <v>730</v>
      </c>
      <c r="L161">
        <v>4</v>
      </c>
    </row>
    <row r="162" spans="1:12" hidden="1" x14ac:dyDescent="0.3">
      <c r="A162" t="s">
        <v>405</v>
      </c>
      <c r="B162" t="s">
        <v>406</v>
      </c>
      <c r="C162" t="s">
        <v>1907</v>
      </c>
      <c r="D162" t="s">
        <v>44</v>
      </c>
      <c r="E162" t="s">
        <v>1918</v>
      </c>
      <c r="F162" t="s">
        <v>1906</v>
      </c>
      <c r="G162">
        <v>10500</v>
      </c>
      <c r="H162">
        <v>30</v>
      </c>
      <c r="I162">
        <v>315000</v>
      </c>
      <c r="J162">
        <v>35</v>
      </c>
      <c r="K162">
        <v>730</v>
      </c>
      <c r="L162">
        <v>6</v>
      </c>
    </row>
    <row r="163" spans="1:12" hidden="1" x14ac:dyDescent="0.3">
      <c r="A163" t="s">
        <v>541</v>
      </c>
      <c r="B163" t="s">
        <v>542</v>
      </c>
      <c r="C163" t="s">
        <v>1907</v>
      </c>
      <c r="D163" t="s">
        <v>44</v>
      </c>
      <c r="E163" t="s">
        <v>1918</v>
      </c>
      <c r="F163" t="s">
        <v>1906</v>
      </c>
      <c r="G163">
        <v>10500</v>
      </c>
      <c r="H163">
        <v>30</v>
      </c>
      <c r="I163">
        <v>315000</v>
      </c>
      <c r="J163">
        <v>62</v>
      </c>
      <c r="K163">
        <v>730</v>
      </c>
      <c r="L163">
        <v>6</v>
      </c>
    </row>
    <row r="164" spans="1:12" hidden="1" x14ac:dyDescent="0.3">
      <c r="A164" t="s">
        <v>553</v>
      </c>
      <c r="B164" t="s">
        <v>554</v>
      </c>
      <c r="C164" t="s">
        <v>1907</v>
      </c>
      <c r="D164" t="s">
        <v>44</v>
      </c>
      <c r="E164" t="s">
        <v>1918</v>
      </c>
      <c r="F164" t="s">
        <v>1906</v>
      </c>
      <c r="G164">
        <v>10000</v>
      </c>
      <c r="H164">
        <v>30</v>
      </c>
      <c r="I164">
        <v>200040</v>
      </c>
      <c r="J164">
        <v>55</v>
      </c>
      <c r="K164">
        <v>730</v>
      </c>
      <c r="L164">
        <v>15</v>
      </c>
    </row>
    <row r="165" spans="1:12" hidden="1" x14ac:dyDescent="0.3">
      <c r="A165" t="s">
        <v>1773</v>
      </c>
      <c r="B165" t="s">
        <v>1774</v>
      </c>
      <c r="C165" t="s">
        <v>1900</v>
      </c>
      <c r="D165" t="s">
        <v>44</v>
      </c>
      <c r="E165" t="s">
        <v>1918</v>
      </c>
      <c r="F165" t="s">
        <v>1906</v>
      </c>
      <c r="G165">
        <v>10000</v>
      </c>
      <c r="H165">
        <v>30</v>
      </c>
      <c r="I165">
        <v>300000</v>
      </c>
      <c r="J165">
        <v>30</v>
      </c>
      <c r="K165">
        <v>730</v>
      </c>
      <c r="L165">
        <v>4</v>
      </c>
    </row>
    <row r="166" spans="1:12" hidden="1" x14ac:dyDescent="0.3">
      <c r="A166" t="s">
        <v>1625</v>
      </c>
      <c r="B166" t="s">
        <v>1626</v>
      </c>
      <c r="C166" t="s">
        <v>1914</v>
      </c>
      <c r="D166" t="s">
        <v>44</v>
      </c>
      <c r="E166" t="s">
        <v>1918</v>
      </c>
      <c r="F166" t="s">
        <v>1906</v>
      </c>
      <c r="G166">
        <v>5250</v>
      </c>
      <c r="H166">
        <v>20</v>
      </c>
      <c r="I166">
        <v>100000</v>
      </c>
      <c r="J166">
        <v>24.5</v>
      </c>
      <c r="K166">
        <v>730</v>
      </c>
      <c r="L166">
        <v>7</v>
      </c>
    </row>
    <row r="167" spans="1:12" hidden="1" x14ac:dyDescent="0.3">
      <c r="A167" t="s">
        <v>1761</v>
      </c>
      <c r="B167" t="s">
        <v>1762</v>
      </c>
      <c r="C167" t="s">
        <v>1900</v>
      </c>
      <c r="D167" t="s">
        <v>44</v>
      </c>
      <c r="E167" t="s">
        <v>1918</v>
      </c>
      <c r="F167" t="s">
        <v>1906</v>
      </c>
      <c r="G167">
        <v>7000</v>
      </c>
      <c r="H167">
        <v>60</v>
      </c>
      <c r="I167">
        <v>381000</v>
      </c>
      <c r="J167">
        <v>30</v>
      </c>
      <c r="K167">
        <v>730</v>
      </c>
      <c r="L167">
        <v>7</v>
      </c>
    </row>
    <row r="168" spans="1:12" hidden="1" x14ac:dyDescent="0.3">
      <c r="A168" t="s">
        <v>1765</v>
      </c>
      <c r="B168" t="s">
        <v>1766</v>
      </c>
      <c r="C168" t="s">
        <v>1900</v>
      </c>
      <c r="D168" t="s">
        <v>44</v>
      </c>
      <c r="E168" t="s">
        <v>1918</v>
      </c>
      <c r="F168" t="s">
        <v>1906</v>
      </c>
      <c r="G168">
        <v>21000</v>
      </c>
      <c r="H168">
        <v>30</v>
      </c>
      <c r="I168">
        <v>630000</v>
      </c>
      <c r="J168">
        <v>25</v>
      </c>
      <c r="K168">
        <v>730</v>
      </c>
      <c r="L168">
        <v>4</v>
      </c>
    </row>
    <row r="169" spans="1:12" x14ac:dyDescent="0.3">
      <c r="A169" t="s">
        <v>31</v>
      </c>
      <c r="B169" t="s">
        <v>32</v>
      </c>
      <c r="C169" t="s">
        <v>1904</v>
      </c>
      <c r="D169" t="s">
        <v>35</v>
      </c>
      <c r="E169" t="s">
        <v>1906</v>
      </c>
      <c r="F169" t="s">
        <v>1906</v>
      </c>
      <c r="G169">
        <v>1000</v>
      </c>
      <c r="H169">
        <v>60</v>
      </c>
      <c r="I169">
        <v>60000</v>
      </c>
      <c r="J169">
        <v>30</v>
      </c>
      <c r="K169">
        <v>730</v>
      </c>
      <c r="L169">
        <v>4</v>
      </c>
    </row>
    <row r="170" spans="1:12" hidden="1" x14ac:dyDescent="0.3">
      <c r="A170" t="s">
        <v>917</v>
      </c>
      <c r="B170" t="s">
        <v>918</v>
      </c>
      <c r="C170" t="s">
        <v>1905</v>
      </c>
      <c r="D170" t="s">
        <v>44</v>
      </c>
      <c r="E170" t="s">
        <v>1912</v>
      </c>
      <c r="F170" t="s">
        <v>1906</v>
      </c>
      <c r="G170">
        <v>3000</v>
      </c>
      <c r="H170">
        <v>15</v>
      </c>
      <c r="I170">
        <v>45000</v>
      </c>
      <c r="J170">
        <v>60</v>
      </c>
      <c r="K170">
        <v>730</v>
      </c>
      <c r="L170">
        <v>15</v>
      </c>
    </row>
    <row r="171" spans="1:12" hidden="1" x14ac:dyDescent="0.3">
      <c r="A171" t="s">
        <v>42</v>
      </c>
      <c r="B171" t="s">
        <v>43</v>
      </c>
      <c r="C171" t="s">
        <v>1904</v>
      </c>
      <c r="D171" t="s">
        <v>44</v>
      </c>
      <c r="E171" t="s">
        <v>1916</v>
      </c>
      <c r="F171" t="s">
        <v>1906</v>
      </c>
      <c r="G171">
        <v>5000</v>
      </c>
      <c r="H171">
        <v>60</v>
      </c>
      <c r="I171">
        <v>300000</v>
      </c>
      <c r="J171">
        <v>70</v>
      </c>
      <c r="K171">
        <v>730</v>
      </c>
      <c r="L171">
        <v>5</v>
      </c>
    </row>
    <row r="172" spans="1:12" hidden="1" x14ac:dyDescent="0.3">
      <c r="A172" t="s">
        <v>508</v>
      </c>
      <c r="B172" t="s">
        <v>509</v>
      </c>
      <c r="C172" t="s">
        <v>1907</v>
      </c>
      <c r="D172" t="s">
        <v>44</v>
      </c>
      <c r="E172" t="s">
        <v>1916</v>
      </c>
      <c r="F172" t="s">
        <v>1906</v>
      </c>
      <c r="G172">
        <v>5000</v>
      </c>
      <c r="H172">
        <v>60</v>
      </c>
      <c r="I172">
        <v>300000</v>
      </c>
      <c r="J172">
        <v>50</v>
      </c>
      <c r="K172">
        <v>730</v>
      </c>
      <c r="L172">
        <v>15</v>
      </c>
    </row>
    <row r="173" spans="1:12" x14ac:dyDescent="0.3">
      <c r="A173" t="s">
        <v>322</v>
      </c>
      <c r="B173" t="s">
        <v>323</v>
      </c>
      <c r="C173" t="s">
        <v>1907</v>
      </c>
      <c r="D173" t="s">
        <v>35</v>
      </c>
      <c r="E173" t="s">
        <v>1906</v>
      </c>
      <c r="F173" t="s">
        <v>1906</v>
      </c>
      <c r="G173">
        <v>1000</v>
      </c>
      <c r="H173">
        <v>60</v>
      </c>
      <c r="I173">
        <v>60000</v>
      </c>
      <c r="J173">
        <v>110</v>
      </c>
      <c r="K173">
        <v>730</v>
      </c>
      <c r="L173">
        <v>15</v>
      </c>
    </row>
    <row r="174" spans="1:12" hidden="1" x14ac:dyDescent="0.3">
      <c r="A174" t="s">
        <v>1355</v>
      </c>
      <c r="B174" t="s">
        <v>1356</v>
      </c>
      <c r="C174" t="s">
        <v>1905</v>
      </c>
      <c r="D174" t="s">
        <v>1228</v>
      </c>
      <c r="E174" t="s">
        <v>1917</v>
      </c>
      <c r="F174" t="s">
        <v>1906</v>
      </c>
      <c r="G174">
        <v>1800</v>
      </c>
      <c r="H174">
        <v>10</v>
      </c>
      <c r="I174">
        <v>18000</v>
      </c>
      <c r="J174">
        <v>0</v>
      </c>
      <c r="K174">
        <v>730</v>
      </c>
      <c r="L174">
        <v>6</v>
      </c>
    </row>
    <row r="175" spans="1:12" hidden="1" x14ac:dyDescent="0.3">
      <c r="A175" t="s">
        <v>1363</v>
      </c>
      <c r="B175" t="s">
        <v>1364</v>
      </c>
      <c r="C175" t="s">
        <v>1905</v>
      </c>
      <c r="D175" t="s">
        <v>1228</v>
      </c>
      <c r="E175" t="s">
        <v>1917</v>
      </c>
      <c r="F175" t="s">
        <v>1906</v>
      </c>
      <c r="G175">
        <v>1800</v>
      </c>
      <c r="H175">
        <v>10</v>
      </c>
      <c r="I175">
        <v>18000</v>
      </c>
      <c r="J175">
        <v>0</v>
      </c>
      <c r="K175">
        <v>730</v>
      </c>
      <c r="L175">
        <v>6</v>
      </c>
    </row>
    <row r="176" spans="1:12" hidden="1" x14ac:dyDescent="0.3">
      <c r="A176" t="s">
        <v>1369</v>
      </c>
      <c r="B176" t="s">
        <v>1370</v>
      </c>
      <c r="C176" t="s">
        <v>1905</v>
      </c>
      <c r="D176" t="s">
        <v>1228</v>
      </c>
      <c r="E176" t="s">
        <v>1917</v>
      </c>
      <c r="F176" t="s">
        <v>1906</v>
      </c>
      <c r="G176">
        <v>1800</v>
      </c>
      <c r="H176">
        <v>10</v>
      </c>
      <c r="I176">
        <v>18000</v>
      </c>
      <c r="J176">
        <v>0</v>
      </c>
      <c r="K176">
        <v>730</v>
      </c>
      <c r="L176">
        <v>6</v>
      </c>
    </row>
    <row r="177" spans="1:12" hidden="1" x14ac:dyDescent="0.3">
      <c r="A177" t="s">
        <v>1375</v>
      </c>
      <c r="B177" t="s">
        <v>1376</v>
      </c>
      <c r="C177" t="s">
        <v>1905</v>
      </c>
      <c r="D177" t="s">
        <v>1228</v>
      </c>
      <c r="E177" t="s">
        <v>1917</v>
      </c>
      <c r="F177" t="s">
        <v>1906</v>
      </c>
      <c r="G177">
        <v>1800</v>
      </c>
      <c r="H177">
        <v>10</v>
      </c>
      <c r="I177">
        <v>18000</v>
      </c>
      <c r="J177">
        <v>0</v>
      </c>
      <c r="K177">
        <v>730</v>
      </c>
      <c r="L177">
        <v>6</v>
      </c>
    </row>
    <row r="178" spans="1:12" hidden="1" x14ac:dyDescent="0.3">
      <c r="A178" t="s">
        <v>1381</v>
      </c>
      <c r="B178" t="s">
        <v>1382</v>
      </c>
      <c r="C178" t="s">
        <v>1905</v>
      </c>
      <c r="D178" t="s">
        <v>1228</v>
      </c>
      <c r="E178" t="s">
        <v>1917</v>
      </c>
      <c r="F178" t="s">
        <v>1906</v>
      </c>
      <c r="G178">
        <v>1800</v>
      </c>
      <c r="H178">
        <v>10</v>
      </c>
      <c r="I178">
        <v>18000</v>
      </c>
      <c r="J178">
        <v>0</v>
      </c>
      <c r="K178">
        <v>730</v>
      </c>
      <c r="L178">
        <v>6</v>
      </c>
    </row>
    <row r="179" spans="1:12" hidden="1" x14ac:dyDescent="0.3">
      <c r="A179" t="s">
        <v>1387</v>
      </c>
      <c r="B179" t="s">
        <v>1388</v>
      </c>
      <c r="C179" t="s">
        <v>1905</v>
      </c>
      <c r="D179" t="s">
        <v>1228</v>
      </c>
      <c r="E179" t="s">
        <v>1917</v>
      </c>
      <c r="F179" t="s">
        <v>1906</v>
      </c>
      <c r="G179">
        <v>1800</v>
      </c>
      <c r="H179">
        <v>10</v>
      </c>
      <c r="I179">
        <v>18000</v>
      </c>
      <c r="J179">
        <v>0</v>
      </c>
      <c r="K179">
        <v>730</v>
      </c>
      <c r="L179">
        <v>6</v>
      </c>
    </row>
    <row r="180" spans="1:12" hidden="1" x14ac:dyDescent="0.3">
      <c r="A180" t="s">
        <v>1919</v>
      </c>
      <c r="B180" t="s">
        <v>1920</v>
      </c>
      <c r="C180" t="s">
        <v>1911</v>
      </c>
      <c r="D180" t="s">
        <v>151</v>
      </c>
      <c r="E180" t="s">
        <v>151</v>
      </c>
      <c r="F180" t="s">
        <v>151</v>
      </c>
      <c r="G180">
        <v>0</v>
      </c>
      <c r="H180">
        <v>0</v>
      </c>
      <c r="I180">
        <v>0</v>
      </c>
      <c r="J180">
        <v>102.81708552240362</v>
      </c>
      <c r="K180">
        <v>0</v>
      </c>
      <c r="L180" t="s">
        <v>1832</v>
      </c>
    </row>
    <row r="181" spans="1:12" hidden="1" x14ac:dyDescent="0.3">
      <c r="A181" t="s">
        <v>1921</v>
      </c>
      <c r="B181" t="s">
        <v>1922</v>
      </c>
      <c r="C181" t="s">
        <v>1900</v>
      </c>
      <c r="D181" t="s">
        <v>151</v>
      </c>
      <c r="E181" t="s">
        <v>151</v>
      </c>
      <c r="F181" t="s">
        <v>151</v>
      </c>
      <c r="G181">
        <v>0</v>
      </c>
      <c r="H181">
        <v>0</v>
      </c>
      <c r="I181">
        <v>0</v>
      </c>
      <c r="J181">
        <v>59.926746999003058</v>
      </c>
      <c r="K181">
        <v>0</v>
      </c>
      <c r="L181" t="s">
        <v>1832</v>
      </c>
    </row>
    <row r="182" spans="1:12" hidden="1" x14ac:dyDescent="0.3">
      <c r="A182" t="s">
        <v>1923</v>
      </c>
      <c r="B182" t="s">
        <v>1924</v>
      </c>
      <c r="C182" t="s">
        <v>1900</v>
      </c>
      <c r="D182" t="s">
        <v>151</v>
      </c>
      <c r="E182" t="s">
        <v>151</v>
      </c>
      <c r="F182" t="s">
        <v>151</v>
      </c>
      <c r="G182">
        <v>0</v>
      </c>
      <c r="H182">
        <v>0</v>
      </c>
      <c r="I182">
        <v>0</v>
      </c>
      <c r="J182">
        <v>35.910930271484688</v>
      </c>
      <c r="K182">
        <v>0</v>
      </c>
      <c r="L182" t="s">
        <v>1832</v>
      </c>
    </row>
    <row r="183" spans="1:12" hidden="1" x14ac:dyDescent="0.3">
      <c r="A183" t="s">
        <v>1925</v>
      </c>
      <c r="B183" t="s">
        <v>1926</v>
      </c>
      <c r="C183" t="s">
        <v>1907</v>
      </c>
      <c r="D183" t="s">
        <v>151</v>
      </c>
      <c r="E183" t="s">
        <v>151</v>
      </c>
      <c r="F183" t="s">
        <v>151</v>
      </c>
      <c r="G183">
        <v>0</v>
      </c>
      <c r="H183">
        <v>0</v>
      </c>
      <c r="I183">
        <v>0</v>
      </c>
      <c r="J183">
        <v>45.156008918094876</v>
      </c>
      <c r="K183">
        <v>0</v>
      </c>
      <c r="L183" t="s">
        <v>1832</v>
      </c>
    </row>
    <row r="184" spans="1:12" hidden="1" x14ac:dyDescent="0.3">
      <c r="A184" t="s">
        <v>1927</v>
      </c>
      <c r="B184" t="s">
        <v>1928</v>
      </c>
      <c r="C184" t="s">
        <v>1907</v>
      </c>
      <c r="D184" t="s">
        <v>151</v>
      </c>
      <c r="E184" t="s">
        <v>151</v>
      </c>
      <c r="F184" t="s">
        <v>151</v>
      </c>
      <c r="G184">
        <v>0</v>
      </c>
      <c r="H184">
        <v>0</v>
      </c>
      <c r="I184">
        <v>0</v>
      </c>
      <c r="J184">
        <v>223.57999999999998</v>
      </c>
      <c r="K184">
        <v>0</v>
      </c>
      <c r="L184" t="s">
        <v>1832</v>
      </c>
    </row>
    <row r="185" spans="1:12" hidden="1" x14ac:dyDescent="0.3">
      <c r="A185" t="s">
        <v>1929</v>
      </c>
      <c r="B185" t="s">
        <v>1930</v>
      </c>
      <c r="C185" t="s">
        <v>1911</v>
      </c>
      <c r="D185" t="s">
        <v>151</v>
      </c>
      <c r="E185" t="s">
        <v>151</v>
      </c>
      <c r="F185" t="s">
        <v>151</v>
      </c>
      <c r="G185">
        <v>0</v>
      </c>
      <c r="H185">
        <v>0</v>
      </c>
      <c r="I185">
        <v>0</v>
      </c>
      <c r="J185">
        <v>15.630315582587411</v>
      </c>
      <c r="K185">
        <v>0</v>
      </c>
      <c r="L185" t="s">
        <v>1832</v>
      </c>
    </row>
    <row r="186" spans="1:12" hidden="1" x14ac:dyDescent="0.3">
      <c r="A186" t="s">
        <v>1931</v>
      </c>
      <c r="B186" t="s">
        <v>1932</v>
      </c>
      <c r="C186" t="s">
        <v>1900</v>
      </c>
      <c r="D186" t="s">
        <v>151</v>
      </c>
      <c r="E186" t="s">
        <v>151</v>
      </c>
      <c r="F186" t="s">
        <v>151</v>
      </c>
      <c r="G186">
        <v>0</v>
      </c>
      <c r="H186">
        <v>0</v>
      </c>
      <c r="I186">
        <v>0</v>
      </c>
      <c r="J186">
        <v>38.048475593746751</v>
      </c>
      <c r="K186">
        <v>0</v>
      </c>
      <c r="L186" t="s">
        <v>1832</v>
      </c>
    </row>
    <row r="187" spans="1:12" hidden="1" x14ac:dyDescent="0.3">
      <c r="A187" t="s">
        <v>1933</v>
      </c>
      <c r="B187" t="s">
        <v>1934</v>
      </c>
      <c r="C187" t="s">
        <v>1900</v>
      </c>
      <c r="D187" t="s">
        <v>151</v>
      </c>
      <c r="E187" t="s">
        <v>151</v>
      </c>
      <c r="F187" t="s">
        <v>151</v>
      </c>
      <c r="G187">
        <v>0</v>
      </c>
      <c r="H187">
        <v>0</v>
      </c>
      <c r="I187">
        <v>0</v>
      </c>
      <c r="J187">
        <v>47.97497424231662</v>
      </c>
      <c r="K187">
        <v>0</v>
      </c>
      <c r="L187" t="s">
        <v>1832</v>
      </c>
    </row>
    <row r="188" spans="1:12" hidden="1" x14ac:dyDescent="0.3">
      <c r="A188" t="s">
        <v>1935</v>
      </c>
      <c r="B188" t="s">
        <v>1936</v>
      </c>
      <c r="C188" t="s">
        <v>1903</v>
      </c>
      <c r="D188" t="s">
        <v>1549</v>
      </c>
      <c r="E188" t="s">
        <v>528</v>
      </c>
      <c r="F188" t="s">
        <v>1906</v>
      </c>
      <c r="G188">
        <v>0</v>
      </c>
      <c r="H188">
        <v>0</v>
      </c>
      <c r="I188">
        <v>0</v>
      </c>
      <c r="J188">
        <v>197.57578947368418</v>
      </c>
      <c r="K188">
        <v>0</v>
      </c>
      <c r="L188" t="s">
        <v>1832</v>
      </c>
    </row>
    <row r="189" spans="1:12" hidden="1" x14ac:dyDescent="0.3">
      <c r="A189" t="s">
        <v>1937</v>
      </c>
      <c r="B189" t="s">
        <v>1938</v>
      </c>
      <c r="C189" t="s">
        <v>1907</v>
      </c>
      <c r="D189" t="s">
        <v>151</v>
      </c>
      <c r="E189" t="s">
        <v>151</v>
      </c>
      <c r="F189" t="s">
        <v>151</v>
      </c>
      <c r="G189">
        <v>0</v>
      </c>
      <c r="H189">
        <v>0</v>
      </c>
      <c r="I189">
        <v>0</v>
      </c>
      <c r="J189">
        <v>121.07098504923748</v>
      </c>
      <c r="K189">
        <v>0</v>
      </c>
      <c r="L189" t="s">
        <v>1832</v>
      </c>
    </row>
    <row r="190" spans="1:12" hidden="1" x14ac:dyDescent="0.3">
      <c r="A190" t="s">
        <v>1939</v>
      </c>
      <c r="B190" t="s">
        <v>1940</v>
      </c>
      <c r="C190" t="s">
        <v>1905</v>
      </c>
      <c r="D190" t="s">
        <v>838</v>
      </c>
      <c r="E190" t="s">
        <v>1906</v>
      </c>
      <c r="F190" t="s">
        <v>1906</v>
      </c>
      <c r="G190">
        <v>0</v>
      </c>
      <c r="H190">
        <v>0</v>
      </c>
      <c r="I190">
        <v>0</v>
      </c>
      <c r="J190">
        <v>16.760000000000002</v>
      </c>
      <c r="K190">
        <v>0</v>
      </c>
      <c r="L190" t="s">
        <v>1832</v>
      </c>
    </row>
    <row r="191" spans="1:12" hidden="1" x14ac:dyDescent="0.3">
      <c r="A191" t="s">
        <v>1941</v>
      </c>
      <c r="B191" t="s">
        <v>1942</v>
      </c>
      <c r="C191" t="s">
        <v>1905</v>
      </c>
      <c r="D191" t="s">
        <v>838</v>
      </c>
      <c r="E191" t="s">
        <v>1906</v>
      </c>
      <c r="F191" t="s">
        <v>1906</v>
      </c>
      <c r="G191">
        <v>0</v>
      </c>
      <c r="H191">
        <v>0</v>
      </c>
      <c r="I191">
        <v>0</v>
      </c>
      <c r="J191">
        <v>55.79999999999999</v>
      </c>
      <c r="K191">
        <v>0</v>
      </c>
      <c r="L191" t="s">
        <v>1832</v>
      </c>
    </row>
    <row r="192" spans="1:12" hidden="1" x14ac:dyDescent="0.3">
      <c r="A192" t="s">
        <v>1393</v>
      </c>
      <c r="B192" t="s">
        <v>1394</v>
      </c>
      <c r="C192" t="s">
        <v>1905</v>
      </c>
      <c r="D192" t="s">
        <v>1228</v>
      </c>
      <c r="E192" t="s">
        <v>1906</v>
      </c>
      <c r="F192" t="s">
        <v>1906</v>
      </c>
      <c r="G192">
        <v>2000</v>
      </c>
      <c r="H192">
        <v>10</v>
      </c>
      <c r="I192">
        <v>20000</v>
      </c>
      <c r="J192">
        <v>0</v>
      </c>
      <c r="K192">
        <v>730</v>
      </c>
      <c r="L192">
        <v>15</v>
      </c>
    </row>
    <row r="193" spans="1:12" hidden="1" x14ac:dyDescent="0.3">
      <c r="A193" t="s">
        <v>1401</v>
      </c>
      <c r="B193" t="s">
        <v>1402</v>
      </c>
      <c r="C193" t="s">
        <v>1905</v>
      </c>
      <c r="D193" t="s">
        <v>1228</v>
      </c>
      <c r="E193" t="s">
        <v>1906</v>
      </c>
      <c r="F193" t="s">
        <v>1906</v>
      </c>
      <c r="G193">
        <v>2000</v>
      </c>
      <c r="H193">
        <v>10</v>
      </c>
      <c r="I193">
        <v>20000</v>
      </c>
      <c r="J193">
        <v>0</v>
      </c>
      <c r="K193">
        <v>730</v>
      </c>
      <c r="L193">
        <v>15</v>
      </c>
    </row>
    <row r="194" spans="1:12" hidden="1" x14ac:dyDescent="0.3">
      <c r="A194" t="s">
        <v>1407</v>
      </c>
      <c r="B194" t="s">
        <v>1408</v>
      </c>
      <c r="C194" t="s">
        <v>1905</v>
      </c>
      <c r="D194" t="s">
        <v>1228</v>
      </c>
      <c r="E194" t="s">
        <v>1906</v>
      </c>
      <c r="F194" t="s">
        <v>1906</v>
      </c>
      <c r="G194">
        <v>2000</v>
      </c>
      <c r="H194">
        <v>10</v>
      </c>
      <c r="I194">
        <v>20000</v>
      </c>
      <c r="J194">
        <v>0</v>
      </c>
      <c r="K194">
        <v>730</v>
      </c>
      <c r="L194">
        <v>15</v>
      </c>
    </row>
    <row r="195" spans="1:12" hidden="1" x14ac:dyDescent="0.3">
      <c r="A195" t="s">
        <v>609</v>
      </c>
      <c r="B195" t="s">
        <v>610</v>
      </c>
      <c r="C195" t="s">
        <v>1907</v>
      </c>
      <c r="D195" t="s">
        <v>182</v>
      </c>
      <c r="E195" t="s">
        <v>1906</v>
      </c>
      <c r="F195" t="s">
        <v>1906</v>
      </c>
      <c r="G195">
        <v>2500</v>
      </c>
      <c r="H195">
        <v>120</v>
      </c>
      <c r="I195">
        <v>300000</v>
      </c>
      <c r="J195">
        <v>77</v>
      </c>
      <c r="K195">
        <v>730</v>
      </c>
      <c r="L195">
        <v>6</v>
      </c>
    </row>
    <row r="196" spans="1:12" hidden="1" x14ac:dyDescent="0.3">
      <c r="A196" t="s">
        <v>621</v>
      </c>
      <c r="B196" t="s">
        <v>622</v>
      </c>
      <c r="C196" t="s">
        <v>1907</v>
      </c>
      <c r="D196" t="s">
        <v>182</v>
      </c>
      <c r="E196" t="s">
        <v>1906</v>
      </c>
      <c r="F196" t="s">
        <v>1906</v>
      </c>
      <c r="G196">
        <v>1800</v>
      </c>
      <c r="H196">
        <v>120</v>
      </c>
      <c r="I196">
        <v>216000</v>
      </c>
      <c r="J196">
        <v>88.75</v>
      </c>
      <c r="K196">
        <v>730</v>
      </c>
      <c r="L196">
        <v>15</v>
      </c>
    </row>
    <row r="197" spans="1:12" hidden="1" x14ac:dyDescent="0.3">
      <c r="A197" t="s">
        <v>625</v>
      </c>
      <c r="B197" t="s">
        <v>626</v>
      </c>
      <c r="C197" t="s">
        <v>1907</v>
      </c>
      <c r="D197" t="s">
        <v>182</v>
      </c>
      <c r="E197" t="s">
        <v>1906</v>
      </c>
      <c r="F197" t="s">
        <v>1906</v>
      </c>
      <c r="G197">
        <v>3000</v>
      </c>
      <c r="H197">
        <v>120</v>
      </c>
      <c r="I197">
        <v>360000</v>
      </c>
      <c r="J197">
        <v>90</v>
      </c>
      <c r="K197">
        <v>730</v>
      </c>
      <c r="L197">
        <v>7</v>
      </c>
    </row>
    <row r="198" spans="1:12" hidden="1" x14ac:dyDescent="0.3">
      <c r="A198" t="s">
        <v>633</v>
      </c>
      <c r="B198" t="s">
        <v>634</v>
      </c>
      <c r="C198" t="s">
        <v>1907</v>
      </c>
      <c r="D198" t="s">
        <v>182</v>
      </c>
      <c r="E198" t="s">
        <v>1906</v>
      </c>
      <c r="F198" t="s">
        <v>1906</v>
      </c>
      <c r="G198">
        <v>2000</v>
      </c>
      <c r="H198">
        <v>120</v>
      </c>
      <c r="I198">
        <v>240000</v>
      </c>
      <c r="J198">
        <v>0</v>
      </c>
      <c r="K198">
        <v>730</v>
      </c>
      <c r="L198">
        <v>6</v>
      </c>
    </row>
    <row r="199" spans="1:12" hidden="1" x14ac:dyDescent="0.3">
      <c r="A199" t="s">
        <v>180</v>
      </c>
      <c r="B199" t="s">
        <v>181</v>
      </c>
      <c r="C199" t="s">
        <v>1907</v>
      </c>
      <c r="D199" t="s">
        <v>182</v>
      </c>
      <c r="E199" t="s">
        <v>1906</v>
      </c>
      <c r="F199" t="s">
        <v>1906</v>
      </c>
      <c r="G199">
        <v>1500</v>
      </c>
      <c r="H199">
        <v>120</v>
      </c>
      <c r="I199">
        <v>180000</v>
      </c>
      <c r="J199">
        <v>89</v>
      </c>
      <c r="K199">
        <v>730</v>
      </c>
      <c r="L199">
        <v>6</v>
      </c>
    </row>
    <row r="200" spans="1:12" x14ac:dyDescent="0.3">
      <c r="A200" t="s">
        <v>340</v>
      </c>
      <c r="B200" t="s">
        <v>341</v>
      </c>
      <c r="C200" t="s">
        <v>1907</v>
      </c>
      <c r="D200" t="s">
        <v>35</v>
      </c>
      <c r="E200" t="s">
        <v>1906</v>
      </c>
      <c r="F200" t="s">
        <v>1906</v>
      </c>
      <c r="G200">
        <v>1000</v>
      </c>
      <c r="H200">
        <v>60</v>
      </c>
      <c r="I200">
        <v>60000</v>
      </c>
      <c r="J200">
        <v>95</v>
      </c>
      <c r="K200">
        <v>730</v>
      </c>
      <c r="L200">
        <v>6</v>
      </c>
    </row>
    <row r="201" spans="1:12" x14ac:dyDescent="0.3">
      <c r="A201" t="s">
        <v>360</v>
      </c>
      <c r="B201" t="s">
        <v>361</v>
      </c>
      <c r="C201" t="s">
        <v>1907</v>
      </c>
      <c r="D201" t="s">
        <v>35</v>
      </c>
      <c r="E201" t="s">
        <v>1906</v>
      </c>
      <c r="F201" t="s">
        <v>1906</v>
      </c>
      <c r="G201">
        <v>1000</v>
      </c>
      <c r="H201">
        <v>60</v>
      </c>
      <c r="I201">
        <v>60000</v>
      </c>
      <c r="J201">
        <v>90</v>
      </c>
      <c r="K201">
        <v>730</v>
      </c>
      <c r="L201">
        <v>15</v>
      </c>
    </row>
    <row r="202" spans="1:12" hidden="1" x14ac:dyDescent="0.3">
      <c r="A202" t="s">
        <v>462</v>
      </c>
      <c r="B202" t="s">
        <v>463</v>
      </c>
      <c r="C202" t="s">
        <v>1907</v>
      </c>
      <c r="D202" t="s">
        <v>15</v>
      </c>
      <c r="E202" t="s">
        <v>1906</v>
      </c>
      <c r="F202" t="s">
        <v>1906</v>
      </c>
      <c r="G202">
        <v>300</v>
      </c>
      <c r="H202">
        <v>60</v>
      </c>
      <c r="I202">
        <v>18000</v>
      </c>
      <c r="J202">
        <v>90</v>
      </c>
      <c r="K202">
        <v>730</v>
      </c>
      <c r="L202">
        <v>6</v>
      </c>
    </row>
    <row r="203" spans="1:12" hidden="1" x14ac:dyDescent="0.3">
      <c r="A203" t="s">
        <v>472</v>
      </c>
      <c r="B203" t="s">
        <v>473</v>
      </c>
      <c r="C203" t="s">
        <v>1907</v>
      </c>
      <c r="D203" t="s">
        <v>15</v>
      </c>
      <c r="E203" t="s">
        <v>1906</v>
      </c>
      <c r="F203" t="s">
        <v>1906</v>
      </c>
      <c r="G203">
        <v>300</v>
      </c>
      <c r="H203">
        <v>60</v>
      </c>
      <c r="I203">
        <v>18000</v>
      </c>
      <c r="J203">
        <v>40</v>
      </c>
      <c r="K203">
        <v>730</v>
      </c>
      <c r="L203">
        <v>6</v>
      </c>
    </row>
    <row r="204" spans="1:12" hidden="1" x14ac:dyDescent="0.3">
      <c r="A204" t="s">
        <v>1425</v>
      </c>
      <c r="B204" t="s">
        <v>1426</v>
      </c>
      <c r="C204" t="s">
        <v>1913</v>
      </c>
      <c r="D204" t="s">
        <v>15</v>
      </c>
      <c r="E204" t="s">
        <v>1906</v>
      </c>
      <c r="F204" t="s">
        <v>1906</v>
      </c>
      <c r="G204">
        <v>300</v>
      </c>
      <c r="H204" t="s">
        <v>1832</v>
      </c>
      <c r="I204">
        <v>300</v>
      </c>
      <c r="J204">
        <v>90</v>
      </c>
      <c r="K204">
        <v>730</v>
      </c>
      <c r="L204">
        <v>10</v>
      </c>
    </row>
    <row r="205" spans="1:12" hidden="1" x14ac:dyDescent="0.3">
      <c r="A205" t="s">
        <v>1655</v>
      </c>
      <c r="B205" t="s">
        <v>1656</v>
      </c>
      <c r="C205" t="s">
        <v>1900</v>
      </c>
      <c r="D205" t="s">
        <v>15</v>
      </c>
      <c r="E205" t="s">
        <v>1906</v>
      </c>
      <c r="F205" t="s">
        <v>1906</v>
      </c>
      <c r="G205">
        <v>300</v>
      </c>
      <c r="H205">
        <v>60</v>
      </c>
      <c r="I205">
        <v>18000</v>
      </c>
      <c r="J205">
        <v>35</v>
      </c>
      <c r="K205">
        <v>730</v>
      </c>
      <c r="L205">
        <v>7</v>
      </c>
    </row>
    <row r="206" spans="1:12" hidden="1" x14ac:dyDescent="0.3">
      <c r="A206" t="s">
        <v>476</v>
      </c>
      <c r="B206" t="s">
        <v>477</v>
      </c>
      <c r="C206" t="s">
        <v>1907</v>
      </c>
      <c r="D206" t="s">
        <v>15</v>
      </c>
      <c r="E206" t="s">
        <v>1906</v>
      </c>
      <c r="F206" t="s">
        <v>1906</v>
      </c>
      <c r="G206">
        <v>300</v>
      </c>
      <c r="H206">
        <v>30</v>
      </c>
      <c r="I206">
        <v>9000</v>
      </c>
      <c r="J206">
        <v>65</v>
      </c>
      <c r="K206">
        <v>730</v>
      </c>
      <c r="L206">
        <v>15</v>
      </c>
    </row>
    <row r="207" spans="1:12" hidden="1" x14ac:dyDescent="0.3">
      <c r="A207" t="s">
        <v>10</v>
      </c>
      <c r="B207" t="s">
        <v>11</v>
      </c>
      <c r="C207" t="s">
        <v>1904</v>
      </c>
      <c r="D207" t="s">
        <v>15</v>
      </c>
      <c r="E207" t="s">
        <v>1906</v>
      </c>
      <c r="F207" t="s">
        <v>1906</v>
      </c>
      <c r="G207">
        <v>300</v>
      </c>
      <c r="H207">
        <v>60</v>
      </c>
      <c r="I207">
        <v>18000</v>
      </c>
      <c r="J207">
        <v>140</v>
      </c>
      <c r="K207">
        <v>730</v>
      </c>
      <c r="L207">
        <v>5</v>
      </c>
    </row>
    <row r="208" spans="1:12" hidden="1" x14ac:dyDescent="0.3">
      <c r="A208" t="s">
        <v>999</v>
      </c>
      <c r="B208" t="s">
        <v>1000</v>
      </c>
      <c r="C208" t="s">
        <v>1903</v>
      </c>
      <c r="D208" t="s">
        <v>1001</v>
      </c>
      <c r="E208" t="s">
        <v>1906</v>
      </c>
      <c r="F208" t="s">
        <v>1906</v>
      </c>
      <c r="G208">
        <v>5000</v>
      </c>
      <c r="H208" t="s">
        <v>1832</v>
      </c>
      <c r="I208">
        <v>5000</v>
      </c>
      <c r="J208">
        <v>0</v>
      </c>
      <c r="K208">
        <v>730</v>
      </c>
      <c r="L208">
        <v>5</v>
      </c>
    </row>
    <row r="209" spans="1:12" hidden="1" x14ac:dyDescent="0.3">
      <c r="A209" t="s">
        <v>1196</v>
      </c>
      <c r="B209" t="s">
        <v>1197</v>
      </c>
      <c r="C209" t="s">
        <v>1903</v>
      </c>
      <c r="D209" t="s">
        <v>1001</v>
      </c>
      <c r="E209" t="s">
        <v>1906</v>
      </c>
      <c r="F209" t="s">
        <v>1906</v>
      </c>
      <c r="G209">
        <v>5000</v>
      </c>
      <c r="H209" t="s">
        <v>1832</v>
      </c>
      <c r="I209">
        <v>5000</v>
      </c>
      <c r="J209">
        <v>0</v>
      </c>
      <c r="K209">
        <v>730</v>
      </c>
      <c r="L209">
        <v>3</v>
      </c>
    </row>
    <row r="210" spans="1:12" hidden="1" x14ac:dyDescent="0.3">
      <c r="A210" t="s">
        <v>1031</v>
      </c>
      <c r="B210" t="s">
        <v>1032</v>
      </c>
      <c r="C210" t="s">
        <v>1903</v>
      </c>
      <c r="D210" t="s">
        <v>1001</v>
      </c>
      <c r="E210" t="s">
        <v>1906</v>
      </c>
      <c r="F210" t="s">
        <v>1906</v>
      </c>
      <c r="G210">
        <v>5000</v>
      </c>
      <c r="H210" t="s">
        <v>1832</v>
      </c>
      <c r="I210">
        <v>5000</v>
      </c>
      <c r="J210">
        <v>0</v>
      </c>
      <c r="K210">
        <v>730</v>
      </c>
      <c r="L210">
        <v>10</v>
      </c>
    </row>
    <row r="211" spans="1:12" hidden="1" x14ac:dyDescent="0.3">
      <c r="A211" t="s">
        <v>2291</v>
      </c>
      <c r="B211" t="s">
        <v>2298</v>
      </c>
      <c r="C211" t="s">
        <v>1913</v>
      </c>
      <c r="D211" t="s">
        <v>44</v>
      </c>
      <c r="E211" t="s">
        <v>1912</v>
      </c>
      <c r="F211" t="s">
        <v>1906</v>
      </c>
      <c r="G211">
        <v>2500</v>
      </c>
      <c r="H211" t="s">
        <v>1832</v>
      </c>
      <c r="I211">
        <v>2500</v>
      </c>
      <c r="J211">
        <v>0</v>
      </c>
      <c r="K211">
        <v>750</v>
      </c>
      <c r="L211">
        <v>5</v>
      </c>
    </row>
    <row r="212" spans="1:12" hidden="1" x14ac:dyDescent="0.3">
      <c r="A212" t="s">
        <v>2292</v>
      </c>
      <c r="B212" t="s">
        <v>2299</v>
      </c>
      <c r="C212" t="s">
        <v>1913</v>
      </c>
      <c r="D212" t="s">
        <v>44</v>
      </c>
      <c r="E212" t="s">
        <v>1912</v>
      </c>
      <c r="F212" t="s">
        <v>1906</v>
      </c>
      <c r="G212">
        <v>2500</v>
      </c>
      <c r="H212" t="s">
        <v>1832</v>
      </c>
      <c r="I212">
        <v>1250</v>
      </c>
      <c r="J212">
        <v>0</v>
      </c>
      <c r="K212">
        <v>750</v>
      </c>
      <c r="L212">
        <v>5</v>
      </c>
    </row>
    <row r="213" spans="1:12" hidden="1" x14ac:dyDescent="0.3"/>
    <row r="214" spans="1:12" hidden="1" x14ac:dyDescent="0.3"/>
    <row r="215" spans="1:12" hidden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79516-959D-4E8D-BF8A-5861267C8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REPORTE_CORTOS</vt:lpstr>
      <vt:lpstr>FACT_Explosion</vt:lpstr>
      <vt:lpstr>PLAN_PRODUCCION</vt:lpstr>
      <vt:lpstr>POs</vt:lpstr>
      <vt:lpstr>FACT_A1</vt:lpstr>
      <vt:lpstr>FACT_A2</vt:lpstr>
      <vt:lpstr>DIM_BOM</vt:lpstr>
      <vt:lpstr>Rolling_FCST</vt:lpstr>
      <vt:lpstr>Proveedores</vt:lpstr>
      <vt:lpstr>DIM_TdL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Correa</dc:creator>
  <cp:lastModifiedBy>Diego Correa</cp:lastModifiedBy>
  <dcterms:created xsi:type="dcterms:W3CDTF">2025-08-01T15:42:18Z</dcterms:created>
  <dcterms:modified xsi:type="dcterms:W3CDTF">2025-08-21T14:25:34Z</dcterms:modified>
</cp:coreProperties>
</file>